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82440D0D-C7D1-4439-8A00-CD3EA72C7415}" xr6:coauthVersionLast="47" xr6:coauthVersionMax="47" xr10:uidLastSave="{00000000-0000-0000-0000-000000000000}"/>
  <bookViews>
    <workbookView xWindow="-108" yWindow="-108" windowWidth="23256" windowHeight="12456" activeTab="3" xr2:uid="{63A94ECE-C832-437C-8414-2F17EA46A87D}"/>
  </bookViews>
  <sheets>
    <sheet name="qsr_pos_logs_Uncleaned" sheetId="1" r:id="rId1"/>
    <sheet name="Cleaning" sheetId="2" r:id="rId2"/>
    <sheet name="Cleaned" sheetId="3" r:id="rId3"/>
    <sheet name="Pivot_Table" sheetId="5" r:id="rId4"/>
  </sheets>
  <calcPr calcId="191029" iterate="1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Q18" i="3" s="1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Q42" i="3" s="1"/>
  <c r="V43" i="2"/>
  <c r="V44" i="2"/>
  <c r="V45" i="2"/>
  <c r="V46" i="2"/>
  <c r="V47" i="2"/>
  <c r="V48" i="2"/>
  <c r="V49" i="2"/>
  <c r="V50" i="2"/>
  <c r="V51" i="2"/>
  <c r="V52" i="2"/>
  <c r="V53" i="2"/>
  <c r="V54" i="2"/>
  <c r="Q54" i="3" s="1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Q90" i="3" s="1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Q114" i="3" s="1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Q138" i="3" s="1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Q174" i="3" s="1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Q198" i="3" s="1"/>
  <c r="V199" i="2"/>
  <c r="V200" i="2"/>
  <c r="V201" i="2"/>
  <c r="V202" i="2"/>
  <c r="V203" i="2"/>
  <c r="V204" i="2"/>
  <c r="V205" i="2"/>
  <c r="V206" i="2"/>
  <c r="V207" i="2"/>
  <c r="V208" i="2"/>
  <c r="V209" i="2"/>
  <c r="V210" i="2"/>
  <c r="Q210" i="3" s="1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Q234" i="3" s="1"/>
  <c r="V235" i="2"/>
  <c r="V236" i="2"/>
  <c r="V237" i="2"/>
  <c r="V238" i="2"/>
  <c r="V239" i="2"/>
  <c r="V240" i="2"/>
  <c r="V241" i="2"/>
  <c r="V242" i="2"/>
  <c r="V243" i="2"/>
  <c r="V244" i="2"/>
  <c r="V245" i="2"/>
  <c r="V246" i="2"/>
  <c r="Q246" i="3" s="1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3" i="2"/>
  <c r="V264" i="2"/>
  <c r="V265" i="2"/>
  <c r="V266" i="2"/>
  <c r="V267" i="2"/>
  <c r="V268" i="2"/>
  <c r="V269" i="2"/>
  <c r="V270" i="2"/>
  <c r="Q270" i="3" s="1"/>
  <c r="V271" i="2"/>
  <c r="V272" i="2"/>
  <c r="V273" i="2"/>
  <c r="V274" i="2"/>
  <c r="V275" i="2"/>
  <c r="V276" i="2"/>
  <c r="V277" i="2"/>
  <c r="V278" i="2"/>
  <c r="V279" i="2"/>
  <c r="V280" i="2"/>
  <c r="V281" i="2"/>
  <c r="V282" i="2"/>
  <c r="Q282" i="3" s="1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Q306" i="3" s="1"/>
  <c r="V307" i="2"/>
  <c r="V308" i="2"/>
  <c r="V309" i="2"/>
  <c r="V310" i="2"/>
  <c r="V311" i="2"/>
  <c r="V312" i="2"/>
  <c r="V313" i="2"/>
  <c r="V314" i="2"/>
  <c r="V315" i="2"/>
  <c r="V316" i="2"/>
  <c r="V317" i="2"/>
  <c r="V318" i="2"/>
  <c r="Q318" i="3" s="1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Q342" i="3" s="1"/>
  <c r="V343" i="2"/>
  <c r="V344" i="2"/>
  <c r="V345" i="2"/>
  <c r="V346" i="2"/>
  <c r="V347" i="2"/>
  <c r="V348" i="2"/>
  <c r="V349" i="2"/>
  <c r="V350" i="2"/>
  <c r="V351" i="2"/>
  <c r="V352" i="2"/>
  <c r="V353" i="2"/>
  <c r="V354" i="2"/>
  <c r="Q354" i="3" s="1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Q378" i="3" s="1"/>
  <c r="V379" i="2"/>
  <c r="V380" i="2"/>
  <c r="V381" i="2"/>
  <c r="V382" i="2"/>
  <c r="V383" i="2"/>
  <c r="V384" i="2"/>
  <c r="V385" i="2"/>
  <c r="V386" i="2"/>
  <c r="V387" i="2"/>
  <c r="V388" i="2"/>
  <c r="V389" i="2"/>
  <c r="V390" i="2"/>
  <c r="Q390" i="3" s="1"/>
  <c r="V391" i="2"/>
  <c r="V392" i="2"/>
  <c r="V393" i="2"/>
  <c r="V394" i="2"/>
  <c r="V395" i="2"/>
  <c r="V396" i="2"/>
  <c r="V397" i="2"/>
  <c r="V398" i="2"/>
  <c r="V399" i="2"/>
  <c r="V400" i="2"/>
  <c r="V401" i="2"/>
  <c r="V402" i="2"/>
  <c r="Q402" i="3" s="1"/>
  <c r="V403" i="2"/>
  <c r="V404" i="2"/>
  <c r="V405" i="2"/>
  <c r="V406" i="2"/>
  <c r="V407" i="2"/>
  <c r="V408" i="2"/>
  <c r="V409" i="2"/>
  <c r="V410" i="2"/>
  <c r="V411" i="2"/>
  <c r="V412" i="2"/>
  <c r="V413" i="2"/>
  <c r="V414" i="2"/>
  <c r="Q414" i="3" s="1"/>
  <c r="V415" i="2"/>
  <c r="V416" i="2"/>
  <c r="V417" i="2"/>
  <c r="V418" i="2"/>
  <c r="V419" i="2"/>
  <c r="V420" i="2"/>
  <c r="V421" i="2"/>
  <c r="V422" i="2"/>
  <c r="V423" i="2"/>
  <c r="V424" i="2"/>
  <c r="V425" i="2"/>
  <c r="V426" i="2"/>
  <c r="Q426" i="3" s="1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Q450" i="3" s="1"/>
  <c r="V451" i="2"/>
  <c r="V452" i="2"/>
  <c r="V453" i="2"/>
  <c r="V454" i="2"/>
  <c r="V455" i="2"/>
  <c r="V456" i="2"/>
  <c r="V457" i="2"/>
  <c r="V458" i="2"/>
  <c r="V459" i="2"/>
  <c r="V460" i="2"/>
  <c r="V461" i="2"/>
  <c r="V462" i="2"/>
  <c r="Q462" i="3" s="1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Q486" i="3" s="1"/>
  <c r="V487" i="2"/>
  <c r="V488" i="2"/>
  <c r="V489" i="2"/>
  <c r="V490" i="2"/>
  <c r="V491" i="2"/>
  <c r="V492" i="2"/>
  <c r="V493" i="2"/>
  <c r="V494" i="2"/>
  <c r="V495" i="2"/>
  <c r="V496" i="2"/>
  <c r="V497" i="2"/>
  <c r="V498" i="2"/>
  <c r="Q498" i="3" s="1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3" i="2"/>
  <c r="V514" i="2"/>
  <c r="V515" i="2"/>
  <c r="V516" i="2"/>
  <c r="V518" i="2"/>
  <c r="V519" i="2"/>
  <c r="V520" i="2"/>
  <c r="V521" i="2"/>
  <c r="V522" i="2"/>
  <c r="Q522" i="3" s="1"/>
  <c r="V523" i="2"/>
  <c r="V524" i="2"/>
  <c r="V525" i="2"/>
  <c r="V526" i="2"/>
  <c r="V527" i="2"/>
  <c r="V528" i="2"/>
  <c r="V529" i="2"/>
  <c r="V530" i="2"/>
  <c r="V531" i="2"/>
  <c r="V532" i="2"/>
  <c r="V533" i="2"/>
  <c r="V534" i="2"/>
  <c r="Q534" i="3" s="1"/>
  <c r="V535" i="2"/>
  <c r="V536" i="2"/>
  <c r="V537" i="2"/>
  <c r="V538" i="2"/>
  <c r="V539" i="2"/>
  <c r="V540" i="2"/>
  <c r="V541" i="2"/>
  <c r="V542" i="2"/>
  <c r="V543" i="2"/>
  <c r="V544" i="2"/>
  <c r="V545" i="2"/>
  <c r="V546" i="2"/>
  <c r="Q546" i="3" s="1"/>
  <c r="V547" i="2"/>
  <c r="V548" i="2"/>
  <c r="V549" i="2"/>
  <c r="V550" i="2"/>
  <c r="V551" i="2"/>
  <c r="V552" i="2"/>
  <c r="V553" i="2"/>
  <c r="V554" i="2"/>
  <c r="V555" i="2"/>
  <c r="V556" i="2"/>
  <c r="V557" i="2"/>
  <c r="V558" i="2"/>
  <c r="Q558" i="3" s="1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Q582" i="3" s="1"/>
  <c r="V583" i="2"/>
  <c r="V584" i="2"/>
  <c r="V585" i="2"/>
  <c r="V586" i="2"/>
  <c r="V587" i="2"/>
  <c r="V588" i="2"/>
  <c r="V589" i="2"/>
  <c r="V590" i="2"/>
  <c r="V591" i="2"/>
  <c r="V592" i="2"/>
  <c r="V593" i="2"/>
  <c r="V594" i="2"/>
  <c r="Q594" i="3" s="1"/>
  <c r="V595" i="2"/>
  <c r="V596" i="2"/>
  <c r="V597" i="2"/>
  <c r="V598" i="2"/>
  <c r="V599" i="2"/>
  <c r="V600" i="2"/>
  <c r="V601" i="2"/>
  <c r="V602" i="2"/>
  <c r="V603" i="2"/>
  <c r="V604" i="2"/>
  <c r="V605" i="2"/>
  <c r="V606" i="2"/>
  <c r="Q606" i="3" s="1"/>
  <c r="V607" i="2"/>
  <c r="V608" i="2"/>
  <c r="V609" i="2"/>
  <c r="V610" i="2"/>
  <c r="V611" i="2"/>
  <c r="V612" i="2"/>
  <c r="V613" i="2"/>
  <c r="V614" i="2"/>
  <c r="V615" i="2"/>
  <c r="V616" i="2"/>
  <c r="V617" i="2"/>
  <c r="V618" i="2"/>
  <c r="Q618" i="3" s="1"/>
  <c r="V619" i="2"/>
  <c r="V620" i="2"/>
  <c r="V621" i="2"/>
  <c r="V622" i="2"/>
  <c r="V623" i="2"/>
  <c r="V624" i="2"/>
  <c r="V625" i="2"/>
  <c r="V626" i="2"/>
  <c r="V627" i="2"/>
  <c r="V628" i="2"/>
  <c r="V629" i="2"/>
  <c r="V630" i="2"/>
  <c r="Q630" i="3" s="1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Q654" i="3" s="1"/>
  <c r="V655" i="2"/>
  <c r="V656" i="2"/>
  <c r="V657" i="2"/>
  <c r="V658" i="2"/>
  <c r="V659" i="2"/>
  <c r="V660" i="2"/>
  <c r="V661" i="2"/>
  <c r="V662" i="2"/>
  <c r="V663" i="2"/>
  <c r="V664" i="2"/>
  <c r="V665" i="2"/>
  <c r="V666" i="2"/>
  <c r="Q666" i="3" s="1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Q690" i="3" s="1"/>
  <c r="V691" i="2"/>
  <c r="V692" i="2"/>
  <c r="V693" i="2"/>
  <c r="V694" i="2"/>
  <c r="V695" i="2"/>
  <c r="V696" i="2"/>
  <c r="V697" i="2"/>
  <c r="V698" i="2"/>
  <c r="V699" i="2"/>
  <c r="V700" i="2"/>
  <c r="V701" i="2"/>
  <c r="V702" i="2"/>
  <c r="Q702" i="3" s="1"/>
  <c r="V703" i="2"/>
  <c r="V704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Q1062" i="3" s="1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9" i="2"/>
  <c r="V1290" i="2"/>
  <c r="V1291" i="2"/>
  <c r="V1292" i="2"/>
  <c r="V1293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9" i="2"/>
  <c r="V1480" i="2"/>
  <c r="V1481" i="2"/>
  <c r="V1482" i="2"/>
  <c r="V1483" i="2"/>
  <c r="V1484" i="2"/>
  <c r="V1485" i="2"/>
  <c r="V1486" i="2"/>
  <c r="V1487" i="2"/>
  <c r="V1488" i="2"/>
  <c r="V1489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Q1626" i="3" s="1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Q1730" i="3" s="1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Q1190" i="3"/>
  <c r="Q1226" i="3"/>
  <c r="Q1670" i="3"/>
  <c r="Q1718" i="3"/>
  <c r="V2" i="2"/>
  <c r="R3" i="2"/>
  <c r="R4" i="2"/>
  <c r="R5" i="2"/>
  <c r="R6" i="2"/>
  <c r="R7" i="2"/>
  <c r="O7" i="3" s="1"/>
  <c r="R8" i="2"/>
  <c r="R9" i="2"/>
  <c r="R10" i="2"/>
  <c r="O10" i="3" s="1"/>
  <c r="R11" i="2"/>
  <c r="R12" i="2"/>
  <c r="R13" i="2"/>
  <c r="R14" i="2"/>
  <c r="R15" i="2"/>
  <c r="R16" i="2"/>
  <c r="R17" i="2"/>
  <c r="R18" i="2"/>
  <c r="R19" i="2"/>
  <c r="O19" i="3" s="1"/>
  <c r="R20" i="2"/>
  <c r="R21" i="2"/>
  <c r="R22" i="2"/>
  <c r="O22" i="3" s="1"/>
  <c r="R23" i="2"/>
  <c r="R24" i="2"/>
  <c r="R25" i="2"/>
  <c r="R26" i="2"/>
  <c r="R27" i="2"/>
  <c r="R28" i="2"/>
  <c r="R29" i="2"/>
  <c r="R30" i="2"/>
  <c r="R31" i="2"/>
  <c r="O31" i="3" s="1"/>
  <c r="R32" i="2"/>
  <c r="R33" i="2"/>
  <c r="R34" i="2"/>
  <c r="O34" i="3" s="1"/>
  <c r="R35" i="2"/>
  <c r="R36" i="2"/>
  <c r="R37" i="2"/>
  <c r="R38" i="2"/>
  <c r="R39" i="2"/>
  <c r="R40" i="2"/>
  <c r="R41" i="2"/>
  <c r="R42" i="2"/>
  <c r="R43" i="2"/>
  <c r="O43" i="3" s="1"/>
  <c r="R44" i="2"/>
  <c r="R45" i="2"/>
  <c r="R46" i="2"/>
  <c r="O46" i="3" s="1"/>
  <c r="R47" i="2"/>
  <c r="R48" i="2"/>
  <c r="R49" i="2"/>
  <c r="R50" i="2"/>
  <c r="R51" i="2"/>
  <c r="R52" i="2"/>
  <c r="R53" i="2"/>
  <c r="R54" i="2"/>
  <c r="R55" i="2"/>
  <c r="O55" i="3" s="1"/>
  <c r="R56" i="2"/>
  <c r="R57" i="2"/>
  <c r="R58" i="2"/>
  <c r="O58" i="3" s="1"/>
  <c r="R59" i="2"/>
  <c r="R60" i="2"/>
  <c r="R61" i="2"/>
  <c r="R62" i="2"/>
  <c r="R63" i="2"/>
  <c r="R64" i="2"/>
  <c r="R65" i="2"/>
  <c r="R66" i="2"/>
  <c r="R67" i="2"/>
  <c r="O67" i="3" s="1"/>
  <c r="R68" i="2"/>
  <c r="R69" i="2"/>
  <c r="R70" i="2"/>
  <c r="O70" i="3" s="1"/>
  <c r="R72" i="2"/>
  <c r="R73" i="2"/>
  <c r="R74" i="2"/>
  <c r="R75" i="2"/>
  <c r="R76" i="2"/>
  <c r="R77" i="2"/>
  <c r="R78" i="2"/>
  <c r="R79" i="2"/>
  <c r="R80" i="2"/>
  <c r="O80" i="3" s="1"/>
  <c r="R81" i="2"/>
  <c r="R82" i="2"/>
  <c r="R83" i="2"/>
  <c r="O83" i="3" s="1"/>
  <c r="R84" i="2"/>
  <c r="R85" i="2"/>
  <c r="R86" i="2"/>
  <c r="R87" i="2"/>
  <c r="R88" i="2"/>
  <c r="R89" i="2"/>
  <c r="R90" i="2"/>
  <c r="R91" i="2"/>
  <c r="R92" i="2"/>
  <c r="O92" i="3" s="1"/>
  <c r="R93" i="2"/>
  <c r="R94" i="2"/>
  <c r="R95" i="2"/>
  <c r="O95" i="3" s="1"/>
  <c r="R96" i="2"/>
  <c r="R97" i="2"/>
  <c r="R98" i="2"/>
  <c r="R99" i="2"/>
  <c r="R100" i="2"/>
  <c r="R101" i="2"/>
  <c r="R102" i="2"/>
  <c r="R103" i="2"/>
  <c r="R104" i="2"/>
  <c r="O104" i="3" s="1"/>
  <c r="R105" i="2"/>
  <c r="R106" i="2"/>
  <c r="R107" i="2"/>
  <c r="O107" i="3" s="1"/>
  <c r="R108" i="2"/>
  <c r="R109" i="2"/>
  <c r="R110" i="2"/>
  <c r="R111" i="2"/>
  <c r="R112" i="2"/>
  <c r="R113" i="2"/>
  <c r="R114" i="2"/>
  <c r="R115" i="2"/>
  <c r="R116" i="2"/>
  <c r="O116" i="3" s="1"/>
  <c r="R117" i="2"/>
  <c r="R118" i="2"/>
  <c r="R119" i="2"/>
  <c r="R120" i="2"/>
  <c r="R121" i="2"/>
  <c r="R122" i="2"/>
  <c r="R123" i="2"/>
  <c r="R124" i="2"/>
  <c r="R125" i="2"/>
  <c r="R126" i="2"/>
  <c r="R127" i="2"/>
  <c r="R128" i="2"/>
  <c r="O128" i="3" s="1"/>
  <c r="R129" i="2"/>
  <c r="R130" i="2"/>
  <c r="R131" i="2"/>
  <c r="O131" i="3" s="1"/>
  <c r="R132" i="2"/>
  <c r="R133" i="2"/>
  <c r="R134" i="2"/>
  <c r="R135" i="2"/>
  <c r="R136" i="2"/>
  <c r="R137" i="2"/>
  <c r="R138" i="2"/>
  <c r="R139" i="2"/>
  <c r="R140" i="2"/>
  <c r="O140" i="3" s="1"/>
  <c r="R141" i="2"/>
  <c r="R142" i="2"/>
  <c r="R143" i="2"/>
  <c r="O143" i="3" s="1"/>
  <c r="R144" i="2"/>
  <c r="R145" i="2"/>
  <c r="R146" i="2"/>
  <c r="R147" i="2"/>
  <c r="R148" i="2"/>
  <c r="R149" i="2"/>
  <c r="R150" i="2"/>
  <c r="R151" i="2"/>
  <c r="R152" i="2"/>
  <c r="O152" i="3" s="1"/>
  <c r="R153" i="2"/>
  <c r="R154" i="2"/>
  <c r="R155" i="2"/>
  <c r="O155" i="3" s="1"/>
  <c r="R156" i="2"/>
  <c r="R157" i="2"/>
  <c r="R158" i="2"/>
  <c r="R159" i="2"/>
  <c r="R160" i="2"/>
  <c r="R161" i="2"/>
  <c r="R162" i="2"/>
  <c r="R163" i="2"/>
  <c r="R164" i="2"/>
  <c r="O164" i="3" s="1"/>
  <c r="R165" i="2"/>
  <c r="R166" i="2"/>
  <c r="R167" i="2"/>
  <c r="O167" i="3" s="1"/>
  <c r="R168" i="2"/>
  <c r="R169" i="2"/>
  <c r="R170" i="2"/>
  <c r="R171" i="2"/>
  <c r="R172" i="2"/>
  <c r="R173" i="2"/>
  <c r="R174" i="2"/>
  <c r="R175" i="2"/>
  <c r="R176" i="2"/>
  <c r="O176" i="3" s="1"/>
  <c r="R177" i="2"/>
  <c r="R178" i="2"/>
  <c r="R179" i="2"/>
  <c r="O179" i="3" s="1"/>
  <c r="R180" i="2"/>
  <c r="R181" i="2"/>
  <c r="R182" i="2"/>
  <c r="R183" i="2"/>
  <c r="R184" i="2"/>
  <c r="R185" i="2"/>
  <c r="R186" i="2"/>
  <c r="R187" i="2"/>
  <c r="R188" i="2"/>
  <c r="O188" i="3" s="1"/>
  <c r="R189" i="2"/>
  <c r="R190" i="2"/>
  <c r="R191" i="2"/>
  <c r="O191" i="3" s="1"/>
  <c r="R192" i="2"/>
  <c r="R193" i="2"/>
  <c r="R194" i="2"/>
  <c r="R195" i="2"/>
  <c r="R196" i="2"/>
  <c r="R197" i="2"/>
  <c r="R198" i="2"/>
  <c r="R199" i="2"/>
  <c r="R200" i="2"/>
  <c r="O200" i="3" s="1"/>
  <c r="R201" i="2"/>
  <c r="R202" i="2"/>
  <c r="R203" i="2"/>
  <c r="O203" i="3" s="1"/>
  <c r="R204" i="2"/>
  <c r="R205" i="2"/>
  <c r="R206" i="2"/>
  <c r="R207" i="2"/>
  <c r="R208" i="2"/>
  <c r="R209" i="2"/>
  <c r="R210" i="2"/>
  <c r="R212" i="2"/>
  <c r="R213" i="2"/>
  <c r="R214" i="2"/>
  <c r="R215" i="2"/>
  <c r="R216" i="2"/>
  <c r="O216" i="3" s="1"/>
  <c r="R217" i="2"/>
  <c r="R218" i="2"/>
  <c r="O218" i="3" s="1"/>
  <c r="R219" i="2"/>
  <c r="R220" i="2"/>
  <c r="R221" i="2"/>
  <c r="R222" i="2"/>
  <c r="R223" i="2"/>
  <c r="R224" i="2"/>
  <c r="R225" i="2"/>
  <c r="O225" i="3" s="1"/>
  <c r="R226" i="2"/>
  <c r="R227" i="2"/>
  <c r="R228" i="2"/>
  <c r="O228" i="3" s="1"/>
  <c r="R229" i="2"/>
  <c r="R230" i="2"/>
  <c r="O230" i="3" s="1"/>
  <c r="R231" i="2"/>
  <c r="R232" i="2"/>
  <c r="R233" i="2"/>
  <c r="R234" i="2"/>
  <c r="R235" i="2"/>
  <c r="R236" i="2"/>
  <c r="R237" i="2"/>
  <c r="R238" i="2"/>
  <c r="R239" i="2"/>
  <c r="R240" i="2"/>
  <c r="O240" i="3" s="1"/>
  <c r="R241" i="2"/>
  <c r="R242" i="2"/>
  <c r="O242" i="3" s="1"/>
  <c r="R243" i="2"/>
  <c r="R244" i="2"/>
  <c r="R245" i="2"/>
  <c r="R246" i="2"/>
  <c r="R247" i="2"/>
  <c r="R248" i="2"/>
  <c r="R249" i="2"/>
  <c r="O249" i="3" s="1"/>
  <c r="R250" i="2"/>
  <c r="R251" i="2"/>
  <c r="R252" i="2"/>
  <c r="R253" i="2"/>
  <c r="R254" i="2"/>
  <c r="O254" i="3" s="1"/>
  <c r="R255" i="2"/>
  <c r="R256" i="2"/>
  <c r="R257" i="2"/>
  <c r="R258" i="2"/>
  <c r="R259" i="2"/>
  <c r="R260" i="2"/>
  <c r="R261" i="2"/>
  <c r="O261" i="3" s="1"/>
  <c r="R262" i="2"/>
  <c r="R263" i="2"/>
  <c r="R264" i="2"/>
  <c r="O264" i="3" s="1"/>
  <c r="R265" i="2"/>
  <c r="R266" i="2"/>
  <c r="R267" i="2"/>
  <c r="R268" i="2"/>
  <c r="R269" i="2"/>
  <c r="R270" i="2"/>
  <c r="R271" i="2"/>
  <c r="R272" i="2"/>
  <c r="R273" i="2"/>
  <c r="O273" i="3" s="1"/>
  <c r="R274" i="2"/>
  <c r="R275" i="2"/>
  <c r="R276" i="2"/>
  <c r="O276" i="3" s="1"/>
  <c r="R277" i="2"/>
  <c r="R278" i="2"/>
  <c r="R279" i="2"/>
  <c r="R280" i="2"/>
  <c r="R281" i="2"/>
  <c r="R282" i="2"/>
  <c r="R283" i="2"/>
  <c r="R284" i="2"/>
  <c r="R285" i="2"/>
  <c r="O285" i="3" s="1"/>
  <c r="R286" i="2"/>
  <c r="R287" i="2"/>
  <c r="R288" i="2"/>
  <c r="O288" i="3" s="1"/>
  <c r="R289" i="2"/>
  <c r="R290" i="2"/>
  <c r="R291" i="2"/>
  <c r="R292" i="2"/>
  <c r="R293" i="2"/>
  <c r="R294" i="2"/>
  <c r="R295" i="2"/>
  <c r="R296" i="2"/>
  <c r="R298" i="2"/>
  <c r="O298" i="3" s="1"/>
  <c r="R299" i="2"/>
  <c r="R300" i="2"/>
  <c r="R301" i="2"/>
  <c r="O301" i="3" s="1"/>
  <c r="R302" i="2"/>
  <c r="O302" i="3" s="1"/>
  <c r="R303" i="2"/>
  <c r="R304" i="2"/>
  <c r="R305" i="2"/>
  <c r="R306" i="2"/>
  <c r="R307" i="2"/>
  <c r="R308" i="2"/>
  <c r="R309" i="2"/>
  <c r="R310" i="2"/>
  <c r="O310" i="3" s="1"/>
  <c r="R311" i="2"/>
  <c r="R312" i="2"/>
  <c r="R313" i="2"/>
  <c r="O313" i="3" s="1"/>
  <c r="R314" i="2"/>
  <c r="O314" i="3" s="1"/>
  <c r="R315" i="2"/>
  <c r="R316" i="2"/>
  <c r="R317" i="2"/>
  <c r="R318" i="2"/>
  <c r="R319" i="2"/>
  <c r="R320" i="2"/>
  <c r="R321" i="2"/>
  <c r="R322" i="2"/>
  <c r="R323" i="2"/>
  <c r="R324" i="2"/>
  <c r="R325" i="2"/>
  <c r="O325" i="3" s="1"/>
  <c r="R326" i="2"/>
  <c r="O326" i="3" s="1"/>
  <c r="R327" i="2"/>
  <c r="R328" i="2"/>
  <c r="R329" i="2"/>
  <c r="R330" i="2"/>
  <c r="R331" i="2"/>
  <c r="R332" i="2"/>
  <c r="R333" i="2"/>
  <c r="R334" i="2"/>
  <c r="R335" i="2"/>
  <c r="R336" i="2"/>
  <c r="R338" i="2"/>
  <c r="O338" i="3" s="1"/>
  <c r="R339" i="2"/>
  <c r="R340" i="2"/>
  <c r="R341" i="2"/>
  <c r="R342" i="2"/>
  <c r="R343" i="2"/>
  <c r="R344" i="2"/>
  <c r="R345" i="2"/>
  <c r="R346" i="2"/>
  <c r="R347" i="2"/>
  <c r="R348" i="2"/>
  <c r="R349" i="2"/>
  <c r="R350" i="2"/>
  <c r="O350" i="3" s="1"/>
  <c r="R351" i="2"/>
  <c r="R352" i="2"/>
  <c r="R353" i="2"/>
  <c r="R354" i="2"/>
  <c r="R355" i="2"/>
  <c r="R356" i="2"/>
  <c r="R357" i="2"/>
  <c r="R358" i="2"/>
  <c r="R359" i="2"/>
  <c r="R360" i="2"/>
  <c r="R361" i="2"/>
  <c r="R362" i="2"/>
  <c r="O362" i="3" s="1"/>
  <c r="R363" i="2"/>
  <c r="R364" i="2"/>
  <c r="R365" i="2"/>
  <c r="R366" i="2"/>
  <c r="R367" i="2"/>
  <c r="R368" i="2"/>
  <c r="R369" i="2"/>
  <c r="R370" i="2"/>
  <c r="R371" i="2"/>
  <c r="R372" i="2"/>
  <c r="R373" i="2"/>
  <c r="R374" i="2"/>
  <c r="O374" i="3" s="1"/>
  <c r="R375" i="2"/>
  <c r="R376" i="2"/>
  <c r="R377" i="2"/>
  <c r="R378" i="2"/>
  <c r="R379" i="2"/>
  <c r="R380" i="2"/>
  <c r="R381" i="2"/>
  <c r="R382" i="2"/>
  <c r="R383" i="2"/>
  <c r="R384" i="2"/>
  <c r="R385" i="2"/>
  <c r="R386" i="2"/>
  <c r="O386" i="3" s="1"/>
  <c r="R387" i="2"/>
  <c r="R388" i="2"/>
  <c r="R389" i="2"/>
  <c r="R390" i="2"/>
  <c r="R391" i="2"/>
  <c r="R392" i="2"/>
  <c r="R393" i="2"/>
  <c r="R394" i="2"/>
  <c r="R395" i="2"/>
  <c r="R396" i="2"/>
  <c r="R397" i="2"/>
  <c r="R398" i="2"/>
  <c r="O398" i="3" s="1"/>
  <c r="R400" i="2"/>
  <c r="R401" i="2"/>
  <c r="R402" i="2"/>
  <c r="R403" i="2"/>
  <c r="R404" i="2"/>
  <c r="R406" i="2"/>
  <c r="R407" i="2"/>
  <c r="R408" i="2"/>
  <c r="R409" i="2"/>
  <c r="R410" i="2"/>
  <c r="R411" i="2"/>
  <c r="R412" i="2"/>
  <c r="O412" i="3" s="1"/>
  <c r="R413" i="2"/>
  <c r="R414" i="2"/>
  <c r="R415" i="2"/>
  <c r="R416" i="2"/>
  <c r="R417" i="2"/>
  <c r="R418" i="2"/>
  <c r="R419" i="2"/>
  <c r="R420" i="2"/>
  <c r="R421" i="2"/>
  <c r="R422" i="2"/>
  <c r="R423" i="2"/>
  <c r="R424" i="2"/>
  <c r="O424" i="3" s="1"/>
  <c r="R425" i="2"/>
  <c r="R426" i="2"/>
  <c r="R427" i="2"/>
  <c r="R428" i="2"/>
  <c r="R429" i="2"/>
  <c r="R430" i="2"/>
  <c r="R431" i="2"/>
  <c r="R432" i="2"/>
  <c r="R433" i="2"/>
  <c r="R434" i="2"/>
  <c r="R435" i="2"/>
  <c r="R436" i="2"/>
  <c r="O436" i="3" s="1"/>
  <c r="R437" i="2"/>
  <c r="R438" i="2"/>
  <c r="R439" i="2"/>
  <c r="R440" i="2"/>
  <c r="R441" i="2"/>
  <c r="R442" i="2"/>
  <c r="R443" i="2"/>
  <c r="R444" i="2"/>
  <c r="R445" i="2"/>
  <c r="R446" i="2"/>
  <c r="R447" i="2"/>
  <c r="R448" i="2"/>
  <c r="O448" i="3" s="1"/>
  <c r="R449" i="2"/>
  <c r="R450" i="2"/>
  <c r="R451" i="2"/>
  <c r="R452" i="2"/>
  <c r="R453" i="2"/>
  <c r="R454" i="2"/>
  <c r="R455" i="2"/>
  <c r="R456" i="2"/>
  <c r="R457" i="2"/>
  <c r="R458" i="2"/>
  <c r="R459" i="2"/>
  <c r="R460" i="2"/>
  <c r="O460" i="3" s="1"/>
  <c r="R461" i="2"/>
  <c r="R462" i="2"/>
  <c r="R463" i="2"/>
  <c r="R464" i="2"/>
  <c r="R465" i="2"/>
  <c r="R466" i="2"/>
  <c r="R467" i="2"/>
  <c r="R468" i="2"/>
  <c r="R469" i="2"/>
  <c r="R470" i="2"/>
  <c r="R471" i="2"/>
  <c r="R472" i="2"/>
  <c r="O472" i="3" s="1"/>
  <c r="R473" i="2"/>
  <c r="R474" i="2"/>
  <c r="R476" i="2"/>
  <c r="R477" i="2"/>
  <c r="R478" i="2"/>
  <c r="R479" i="2"/>
  <c r="R480" i="2"/>
  <c r="R481" i="2"/>
  <c r="R482" i="2"/>
  <c r="R483" i="2"/>
  <c r="R484" i="2"/>
  <c r="R486" i="2"/>
  <c r="O486" i="3" s="1"/>
  <c r="R487" i="2"/>
  <c r="R488" i="2"/>
  <c r="R489" i="2"/>
  <c r="R490" i="2"/>
  <c r="R491" i="2"/>
  <c r="R492" i="2"/>
  <c r="R493" i="2"/>
  <c r="R494" i="2"/>
  <c r="R495" i="2"/>
  <c r="R496" i="2"/>
  <c r="R497" i="2"/>
  <c r="R498" i="2"/>
  <c r="O498" i="3" s="1"/>
  <c r="R499" i="2"/>
  <c r="R500" i="2"/>
  <c r="R501" i="2"/>
  <c r="R502" i="2"/>
  <c r="R503" i="2"/>
  <c r="R504" i="2"/>
  <c r="R505" i="2"/>
  <c r="R506" i="2"/>
  <c r="R507" i="2"/>
  <c r="R508" i="2"/>
  <c r="R509" i="2"/>
  <c r="R510" i="2"/>
  <c r="O510" i="3" s="1"/>
  <c r="R511" i="2"/>
  <c r="R512" i="2"/>
  <c r="R513" i="2"/>
  <c r="R514" i="2"/>
  <c r="R515" i="2"/>
  <c r="R516" i="2"/>
  <c r="R517" i="2"/>
  <c r="R518" i="2"/>
  <c r="R519" i="2"/>
  <c r="R520" i="2"/>
  <c r="R521" i="2"/>
  <c r="R522" i="2"/>
  <c r="O522" i="3" s="1"/>
  <c r="R523" i="2"/>
  <c r="R524" i="2"/>
  <c r="R525" i="2"/>
  <c r="R526" i="2"/>
  <c r="R527" i="2"/>
  <c r="R528" i="2"/>
  <c r="R529" i="2"/>
  <c r="R530" i="2"/>
  <c r="R531" i="2"/>
  <c r="R532" i="2"/>
  <c r="R533" i="2"/>
  <c r="R534" i="2"/>
  <c r="O534" i="3" s="1"/>
  <c r="R535" i="2"/>
  <c r="R536" i="2"/>
  <c r="R537" i="2"/>
  <c r="R538" i="2"/>
  <c r="R539" i="2"/>
  <c r="R541" i="2"/>
  <c r="R542" i="2"/>
  <c r="R543" i="2"/>
  <c r="R544" i="2"/>
  <c r="R545" i="2"/>
  <c r="R546" i="2"/>
  <c r="R547" i="2"/>
  <c r="O547" i="3" s="1"/>
  <c r="R548" i="2"/>
  <c r="R549" i="2"/>
  <c r="R550" i="2"/>
  <c r="R551" i="2"/>
  <c r="R552" i="2"/>
  <c r="R553" i="2"/>
  <c r="R554" i="2"/>
  <c r="R555" i="2"/>
  <c r="R556" i="2"/>
  <c r="R557" i="2"/>
  <c r="R558" i="2"/>
  <c r="R559" i="2"/>
  <c r="O559" i="3" s="1"/>
  <c r="R560" i="2"/>
  <c r="R561" i="2"/>
  <c r="R562" i="2"/>
  <c r="R563" i="2"/>
  <c r="R564" i="2"/>
  <c r="R565" i="2"/>
  <c r="R566" i="2"/>
  <c r="R567" i="2"/>
  <c r="R568" i="2"/>
  <c r="R569" i="2"/>
  <c r="R570" i="2"/>
  <c r="R571" i="2"/>
  <c r="O571" i="3" s="1"/>
  <c r="R572" i="2"/>
  <c r="R573" i="2"/>
  <c r="R574" i="2"/>
  <c r="R575" i="2"/>
  <c r="R576" i="2"/>
  <c r="R577" i="2"/>
  <c r="R578" i="2"/>
  <c r="R579" i="2"/>
  <c r="R580" i="2"/>
  <c r="R581" i="2"/>
  <c r="R582" i="2"/>
  <c r="R583" i="2"/>
  <c r="O583" i="3" s="1"/>
  <c r="R584" i="2"/>
  <c r="R585" i="2"/>
  <c r="R586" i="2"/>
  <c r="R587" i="2"/>
  <c r="R588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2" i="2"/>
  <c r="R613" i="2"/>
  <c r="R614" i="2"/>
  <c r="R615" i="2"/>
  <c r="R616" i="2"/>
  <c r="R617" i="2"/>
  <c r="R618" i="2"/>
  <c r="R619" i="2"/>
  <c r="R620" i="2"/>
  <c r="R621" i="2"/>
  <c r="O621" i="3" s="1"/>
  <c r="R622" i="2"/>
  <c r="R623" i="2"/>
  <c r="R624" i="2"/>
  <c r="R625" i="2"/>
  <c r="R626" i="2"/>
  <c r="R627" i="2"/>
  <c r="R628" i="2"/>
  <c r="R629" i="2"/>
  <c r="R630" i="2"/>
  <c r="R631" i="2"/>
  <c r="R632" i="2"/>
  <c r="R633" i="2"/>
  <c r="O633" i="3" s="1"/>
  <c r="R634" i="2"/>
  <c r="R635" i="2"/>
  <c r="R636" i="2"/>
  <c r="R637" i="2"/>
  <c r="R638" i="2"/>
  <c r="R639" i="2"/>
  <c r="R640" i="2"/>
  <c r="R641" i="2"/>
  <c r="R642" i="2"/>
  <c r="R643" i="2"/>
  <c r="R644" i="2"/>
  <c r="R645" i="2"/>
  <c r="O645" i="3" s="1"/>
  <c r="R646" i="2"/>
  <c r="R647" i="2"/>
  <c r="R648" i="2"/>
  <c r="R649" i="2"/>
  <c r="R650" i="2"/>
  <c r="R651" i="2"/>
  <c r="R652" i="2"/>
  <c r="R653" i="2"/>
  <c r="R654" i="2"/>
  <c r="R655" i="2"/>
  <c r="R656" i="2"/>
  <c r="R657" i="2"/>
  <c r="O657" i="3" s="1"/>
  <c r="R658" i="2"/>
  <c r="R659" i="2"/>
  <c r="R660" i="2"/>
  <c r="R661" i="2"/>
  <c r="R662" i="2"/>
  <c r="R663" i="2"/>
  <c r="R664" i="2"/>
  <c r="R665" i="2"/>
  <c r="R666" i="2"/>
  <c r="R667" i="2"/>
  <c r="R668" i="2"/>
  <c r="R669" i="2"/>
  <c r="O669" i="3" s="1"/>
  <c r="R670" i="2"/>
  <c r="R671" i="2"/>
  <c r="R672" i="2"/>
  <c r="R673" i="2"/>
  <c r="R674" i="2"/>
  <c r="R675" i="2"/>
  <c r="R676" i="2"/>
  <c r="R677" i="2"/>
  <c r="R678" i="2"/>
  <c r="R679" i="2"/>
  <c r="R680" i="2"/>
  <c r="R681" i="2"/>
  <c r="O681" i="3" s="1"/>
  <c r="R682" i="2"/>
  <c r="R683" i="2"/>
  <c r="R684" i="2"/>
  <c r="R685" i="2"/>
  <c r="R686" i="2"/>
  <c r="R687" i="2"/>
  <c r="R688" i="2"/>
  <c r="R689" i="2"/>
  <c r="R690" i="2"/>
  <c r="R691" i="2"/>
  <c r="R692" i="2"/>
  <c r="R693" i="2"/>
  <c r="O693" i="3" s="1"/>
  <c r="R694" i="2"/>
  <c r="R695" i="2"/>
  <c r="R696" i="2"/>
  <c r="R697" i="2"/>
  <c r="R698" i="2"/>
  <c r="R699" i="2"/>
  <c r="R700" i="2"/>
  <c r="R701" i="2"/>
  <c r="R702" i="2"/>
  <c r="O702" i="3" s="1"/>
  <c r="R703" i="2"/>
  <c r="R704" i="2"/>
  <c r="R705" i="2"/>
  <c r="O705" i="3" s="1"/>
  <c r="R706" i="2"/>
  <c r="R707" i="2"/>
  <c r="R709" i="2"/>
  <c r="R710" i="2"/>
  <c r="R711" i="2"/>
  <c r="R712" i="2"/>
  <c r="R713" i="2"/>
  <c r="R714" i="2"/>
  <c r="R715" i="2"/>
  <c r="R716" i="2"/>
  <c r="R717" i="2"/>
  <c r="R718" i="2"/>
  <c r="O718" i="3" s="1"/>
  <c r="R719" i="2"/>
  <c r="R720" i="2"/>
  <c r="R721" i="2"/>
  <c r="R722" i="2"/>
  <c r="R723" i="2"/>
  <c r="R724" i="2"/>
  <c r="R725" i="2"/>
  <c r="R726" i="2"/>
  <c r="R727" i="2"/>
  <c r="R728" i="2"/>
  <c r="R729" i="2"/>
  <c r="R730" i="2"/>
  <c r="O730" i="3" s="1"/>
  <c r="R731" i="2"/>
  <c r="R732" i="2"/>
  <c r="R733" i="2"/>
  <c r="R734" i="2"/>
  <c r="R735" i="2"/>
  <c r="R736" i="2"/>
  <c r="R737" i="2"/>
  <c r="R738" i="2"/>
  <c r="R739" i="2"/>
  <c r="R740" i="2"/>
  <c r="R741" i="2"/>
  <c r="R742" i="2"/>
  <c r="O742" i="3" s="1"/>
  <c r="R743" i="2"/>
  <c r="R744" i="2"/>
  <c r="R745" i="2"/>
  <c r="R746" i="2"/>
  <c r="R747" i="2"/>
  <c r="R748" i="2"/>
  <c r="R749" i="2"/>
  <c r="R750" i="2"/>
  <c r="R751" i="2"/>
  <c r="R752" i="2"/>
  <c r="R753" i="2"/>
  <c r="R754" i="2"/>
  <c r="O754" i="3" s="1"/>
  <c r="R755" i="2"/>
  <c r="R756" i="2"/>
  <c r="R757" i="2"/>
  <c r="R758" i="2"/>
  <c r="R759" i="2"/>
  <c r="R760" i="2"/>
  <c r="R761" i="2"/>
  <c r="R762" i="2"/>
  <c r="R763" i="2"/>
  <c r="R764" i="2"/>
  <c r="R765" i="2"/>
  <c r="R766" i="2"/>
  <c r="O766" i="3" s="1"/>
  <c r="R767" i="2"/>
  <c r="R768" i="2"/>
  <c r="R769" i="2"/>
  <c r="R770" i="2"/>
  <c r="R771" i="2"/>
  <c r="R772" i="2"/>
  <c r="R773" i="2"/>
  <c r="R774" i="2"/>
  <c r="R775" i="2"/>
  <c r="R776" i="2"/>
  <c r="R777" i="2"/>
  <c r="R778" i="2"/>
  <c r="O778" i="3" s="1"/>
  <c r="R779" i="2"/>
  <c r="R780" i="2"/>
  <c r="R781" i="2"/>
  <c r="R782" i="2"/>
  <c r="R783" i="2"/>
  <c r="R784" i="2"/>
  <c r="R785" i="2"/>
  <c r="R786" i="2"/>
  <c r="R787" i="2"/>
  <c r="R788" i="2"/>
  <c r="R789" i="2"/>
  <c r="R790" i="2"/>
  <c r="O790" i="3" s="1"/>
  <c r="R791" i="2"/>
  <c r="R792" i="2"/>
  <c r="R793" i="2"/>
  <c r="R794" i="2"/>
  <c r="R795" i="2"/>
  <c r="R796" i="2"/>
  <c r="R797" i="2"/>
  <c r="R798" i="2"/>
  <c r="R799" i="2"/>
  <c r="R800" i="2"/>
  <c r="R801" i="2"/>
  <c r="R802" i="2"/>
  <c r="O802" i="3" s="1"/>
  <c r="R803" i="2"/>
  <c r="R804" i="2"/>
  <c r="R805" i="2"/>
  <c r="R806" i="2"/>
  <c r="R807" i="2"/>
  <c r="R808" i="2"/>
  <c r="R809" i="2"/>
  <c r="R810" i="2"/>
  <c r="R811" i="2"/>
  <c r="R812" i="2"/>
  <c r="R813" i="2"/>
  <c r="R814" i="2"/>
  <c r="O814" i="3" s="1"/>
  <c r="R815" i="2"/>
  <c r="R816" i="2"/>
  <c r="R817" i="2"/>
  <c r="R818" i="2"/>
  <c r="R819" i="2"/>
  <c r="R820" i="2"/>
  <c r="R821" i="2"/>
  <c r="R822" i="2"/>
  <c r="R823" i="2"/>
  <c r="R824" i="2"/>
  <c r="R825" i="2"/>
  <c r="R826" i="2"/>
  <c r="O826" i="3" s="1"/>
  <c r="R827" i="2"/>
  <c r="R828" i="2"/>
  <c r="R829" i="2"/>
  <c r="R830" i="2"/>
  <c r="R831" i="2"/>
  <c r="R832" i="2"/>
  <c r="R833" i="2"/>
  <c r="R834" i="2"/>
  <c r="R835" i="2"/>
  <c r="O835" i="3" s="1"/>
  <c r="R836" i="2"/>
  <c r="R837" i="2"/>
  <c r="R838" i="2"/>
  <c r="O838" i="3" s="1"/>
  <c r="R839" i="2"/>
  <c r="R840" i="2"/>
  <c r="R841" i="2"/>
  <c r="R842" i="2"/>
  <c r="R843" i="2"/>
  <c r="R844" i="2"/>
  <c r="R845" i="2"/>
  <c r="R846" i="2"/>
  <c r="R847" i="2"/>
  <c r="R848" i="2"/>
  <c r="R849" i="2"/>
  <c r="R850" i="2"/>
  <c r="O850" i="3" s="1"/>
  <c r="R851" i="2"/>
  <c r="R852" i="2"/>
  <c r="R854" i="2"/>
  <c r="R855" i="2"/>
  <c r="R856" i="2"/>
  <c r="R857" i="2"/>
  <c r="R858" i="2"/>
  <c r="R859" i="2"/>
  <c r="R860" i="2"/>
  <c r="R861" i="2"/>
  <c r="R862" i="2"/>
  <c r="R863" i="2"/>
  <c r="O863" i="3" s="1"/>
  <c r="R865" i="2"/>
  <c r="R866" i="2"/>
  <c r="R867" i="2"/>
  <c r="R868" i="2"/>
  <c r="R869" i="2"/>
  <c r="R870" i="2"/>
  <c r="R871" i="2"/>
  <c r="R872" i="2"/>
  <c r="R873" i="2"/>
  <c r="R874" i="2"/>
  <c r="R875" i="2"/>
  <c r="R876" i="2"/>
  <c r="O876" i="3" s="1"/>
  <c r="R877" i="2"/>
  <c r="R878" i="2"/>
  <c r="R879" i="2"/>
  <c r="R880" i="2"/>
  <c r="R881" i="2"/>
  <c r="R882" i="2"/>
  <c r="R883" i="2"/>
  <c r="R884" i="2"/>
  <c r="R885" i="2"/>
  <c r="R886" i="2"/>
  <c r="R887" i="2"/>
  <c r="R888" i="2"/>
  <c r="O888" i="3" s="1"/>
  <c r="R889" i="2"/>
  <c r="R890" i="2"/>
  <c r="R891" i="2"/>
  <c r="R892" i="2"/>
  <c r="R893" i="2"/>
  <c r="R894" i="2"/>
  <c r="R895" i="2"/>
  <c r="R896" i="2"/>
  <c r="R897" i="2"/>
  <c r="R898" i="2"/>
  <c r="R899" i="2"/>
  <c r="R900" i="2"/>
  <c r="O900" i="3" s="1"/>
  <c r="R901" i="2"/>
  <c r="R902" i="2"/>
  <c r="R903" i="2"/>
  <c r="R904" i="2"/>
  <c r="R905" i="2"/>
  <c r="R906" i="2"/>
  <c r="R907" i="2"/>
  <c r="R908" i="2"/>
  <c r="R909" i="2"/>
  <c r="R910" i="2"/>
  <c r="R912" i="2"/>
  <c r="R913" i="2"/>
  <c r="O913" i="3" s="1"/>
  <c r="R914" i="2"/>
  <c r="R915" i="2"/>
  <c r="R916" i="2"/>
  <c r="R917" i="2"/>
  <c r="R918" i="2"/>
  <c r="R919" i="2"/>
  <c r="R920" i="2"/>
  <c r="R921" i="2"/>
  <c r="R922" i="2"/>
  <c r="R923" i="2"/>
  <c r="R924" i="2"/>
  <c r="R925" i="2"/>
  <c r="O925" i="3" s="1"/>
  <c r="R926" i="2"/>
  <c r="R928" i="2"/>
  <c r="R929" i="2"/>
  <c r="R930" i="2"/>
  <c r="R931" i="2"/>
  <c r="R932" i="2"/>
  <c r="R933" i="2"/>
  <c r="R934" i="2"/>
  <c r="R935" i="2"/>
  <c r="R936" i="2"/>
  <c r="R937" i="2"/>
  <c r="R938" i="2"/>
  <c r="O938" i="3" s="1"/>
  <c r="R939" i="2"/>
  <c r="R940" i="2"/>
  <c r="R941" i="2"/>
  <c r="R942" i="2"/>
  <c r="R943" i="2"/>
  <c r="R944" i="2"/>
  <c r="R945" i="2"/>
  <c r="R946" i="2"/>
  <c r="R947" i="2"/>
  <c r="R948" i="2"/>
  <c r="R949" i="2"/>
  <c r="R950" i="2"/>
  <c r="O950" i="3" s="1"/>
  <c r="R951" i="2"/>
  <c r="R952" i="2"/>
  <c r="R953" i="2"/>
  <c r="R954" i="2"/>
  <c r="R955" i="2"/>
  <c r="R956" i="2"/>
  <c r="R957" i="2"/>
  <c r="R958" i="2"/>
  <c r="R959" i="2"/>
  <c r="R960" i="2"/>
  <c r="R961" i="2"/>
  <c r="R962" i="2"/>
  <c r="O962" i="3" s="1"/>
  <c r="R963" i="2"/>
  <c r="R964" i="2"/>
  <c r="R965" i="2"/>
  <c r="R966" i="2"/>
  <c r="R967" i="2"/>
  <c r="R968" i="2"/>
  <c r="R969" i="2"/>
  <c r="R970" i="2"/>
  <c r="R971" i="2"/>
  <c r="R972" i="2"/>
  <c r="R973" i="2"/>
  <c r="R974" i="2"/>
  <c r="O974" i="3" s="1"/>
  <c r="R975" i="2"/>
  <c r="R976" i="2"/>
  <c r="R977" i="2"/>
  <c r="R978" i="2"/>
  <c r="R979" i="2"/>
  <c r="R980" i="2"/>
  <c r="R981" i="2"/>
  <c r="R982" i="2"/>
  <c r="R983" i="2"/>
  <c r="R984" i="2"/>
  <c r="R985" i="2"/>
  <c r="R986" i="2"/>
  <c r="O986" i="3" s="1"/>
  <c r="R987" i="2"/>
  <c r="R988" i="2"/>
  <c r="R989" i="2"/>
  <c r="R990" i="2"/>
  <c r="R992" i="2"/>
  <c r="R993" i="2"/>
  <c r="R994" i="2"/>
  <c r="R995" i="2"/>
  <c r="R996" i="2"/>
  <c r="R997" i="2"/>
  <c r="R998" i="2"/>
  <c r="R999" i="2"/>
  <c r="O999" i="3" s="1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O1011" i="3" s="1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O1023" i="3" s="1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O1035" i="3" s="1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O1047" i="3" s="1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O1059" i="3" s="1"/>
  <c r="R1060" i="2"/>
  <c r="R1061" i="2"/>
  <c r="R1063" i="2"/>
  <c r="R1064" i="2"/>
  <c r="R1065" i="2"/>
  <c r="R1066" i="2"/>
  <c r="R1067" i="2"/>
  <c r="R1068" i="2"/>
  <c r="R1069" i="2"/>
  <c r="R1070" i="2"/>
  <c r="R1071" i="2"/>
  <c r="R1072" i="2"/>
  <c r="O1072" i="3" s="1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O1084" i="3" s="1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O1096" i="3" s="1"/>
  <c r="R1097" i="2"/>
  <c r="R1098" i="2"/>
  <c r="R1100" i="2"/>
  <c r="R1101" i="2"/>
  <c r="R1102" i="2"/>
  <c r="R1104" i="2"/>
  <c r="R1105" i="2"/>
  <c r="R1106" i="2"/>
  <c r="R1107" i="2"/>
  <c r="R1108" i="2"/>
  <c r="R1109" i="2"/>
  <c r="R1110" i="2"/>
  <c r="O1110" i="3" s="1"/>
  <c r="R1111" i="2"/>
  <c r="R1112" i="2"/>
  <c r="R1113" i="2"/>
  <c r="R1114" i="2"/>
  <c r="R1115" i="2"/>
  <c r="R1117" i="2"/>
  <c r="R1118" i="2"/>
  <c r="R1119" i="2"/>
  <c r="R1120" i="2"/>
  <c r="R1121" i="2"/>
  <c r="R1122" i="2"/>
  <c r="R1123" i="2"/>
  <c r="O1123" i="3" s="1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O1135" i="3" s="1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O1147" i="3" s="1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O1159" i="3" s="1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O1171" i="3" s="1"/>
  <c r="R1172" i="2"/>
  <c r="R1173" i="2"/>
  <c r="R1174" i="2"/>
  <c r="R1175" i="2"/>
  <c r="R1176" i="2"/>
  <c r="R1177" i="2"/>
  <c r="R1178" i="2"/>
  <c r="R1179" i="2"/>
  <c r="R1180" i="2"/>
  <c r="R1181" i="2"/>
  <c r="R1182" i="2"/>
  <c r="R1184" i="2"/>
  <c r="O1184" i="3" s="1"/>
  <c r="R1185" i="2"/>
  <c r="R1186" i="2"/>
  <c r="R1187" i="2"/>
  <c r="R1188" i="2"/>
  <c r="R1189" i="2"/>
  <c r="R1191" i="2"/>
  <c r="R1192" i="2"/>
  <c r="R1193" i="2"/>
  <c r="R1194" i="2"/>
  <c r="R1195" i="2"/>
  <c r="R1196" i="2"/>
  <c r="R1197" i="2"/>
  <c r="O1197" i="3" s="1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O1209" i="3" s="1"/>
  <c r="R1210" i="2"/>
  <c r="R1212" i="2"/>
  <c r="R1213" i="2"/>
  <c r="R1214" i="2"/>
  <c r="R1215" i="2"/>
  <c r="R1216" i="2"/>
  <c r="R1217" i="2"/>
  <c r="R1218" i="2"/>
  <c r="R1219" i="2"/>
  <c r="R1220" i="2"/>
  <c r="R1221" i="2"/>
  <c r="R1222" i="2"/>
  <c r="O1222" i="3" s="1"/>
  <c r="R1223" i="2"/>
  <c r="R1224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O1260" i="3" s="1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O1272" i="3" s="1"/>
  <c r="R1273" i="2"/>
  <c r="R1274" i="2"/>
  <c r="R1275" i="2"/>
  <c r="R1276" i="2"/>
  <c r="R1277" i="2"/>
  <c r="R1278" i="2"/>
  <c r="R1280" i="2"/>
  <c r="R1281" i="2"/>
  <c r="R1282" i="2"/>
  <c r="R1283" i="2"/>
  <c r="R1284" i="2"/>
  <c r="R1285" i="2"/>
  <c r="O1285" i="3" s="1"/>
  <c r="R1286" i="2"/>
  <c r="R1287" i="2"/>
  <c r="R1288" i="2"/>
  <c r="R1289" i="2"/>
  <c r="R1290" i="2"/>
  <c r="R1291" i="2"/>
  <c r="R1292" i="2"/>
  <c r="R1293" i="2"/>
  <c r="R1294" i="2"/>
  <c r="R1296" i="2"/>
  <c r="R1297" i="2"/>
  <c r="R1298" i="2"/>
  <c r="O1298" i="3" s="1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O1310" i="3" s="1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O1322" i="3" s="1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O1334" i="3" s="1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O1346" i="3" s="1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O1358" i="3" s="1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O1370" i="3" s="1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O1382" i="3" s="1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O1394" i="3" s="1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O1406" i="3" s="1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O1418" i="3" s="1"/>
  <c r="R1419" i="2"/>
  <c r="R1420" i="2"/>
  <c r="R1421" i="2"/>
  <c r="R1422" i="2"/>
  <c r="R1423" i="2"/>
  <c r="R1425" i="2"/>
  <c r="R1426" i="2"/>
  <c r="R1427" i="2"/>
  <c r="R1428" i="2"/>
  <c r="R1429" i="2"/>
  <c r="R1430" i="2"/>
  <c r="R1431" i="2"/>
  <c r="O1431" i="3" s="1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O1443" i="3" s="1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O1467" i="3" s="1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O1479" i="3" s="1"/>
  <c r="R1480" i="2"/>
  <c r="R1481" i="2"/>
  <c r="R1482" i="2"/>
  <c r="R1483" i="2"/>
  <c r="R1484" i="2"/>
  <c r="R1485" i="2"/>
  <c r="R1486" i="2"/>
  <c r="R1487" i="2"/>
  <c r="R1488" i="2"/>
  <c r="R1489" i="2"/>
  <c r="R1490" i="2"/>
  <c r="R1492" i="2"/>
  <c r="O1492" i="3" s="1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O1504" i="3" s="1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O1516" i="3" s="1"/>
  <c r="R1517" i="2"/>
  <c r="R1518" i="2"/>
  <c r="R1519" i="2"/>
  <c r="R1520" i="2"/>
  <c r="R1521" i="2"/>
  <c r="R1522" i="2"/>
  <c r="R1523" i="2"/>
  <c r="R1524" i="2"/>
  <c r="R1525" i="2"/>
  <c r="R1526" i="2"/>
  <c r="R1528" i="2"/>
  <c r="R1529" i="2"/>
  <c r="O1529" i="3" s="1"/>
  <c r="R1530" i="2"/>
  <c r="R1532" i="2"/>
  <c r="R1533" i="2"/>
  <c r="R1534" i="2"/>
  <c r="R1535" i="2"/>
  <c r="R1536" i="2"/>
  <c r="R1537" i="2"/>
  <c r="R1538" i="2"/>
  <c r="R1539" i="2"/>
  <c r="R1540" i="2"/>
  <c r="R1541" i="2"/>
  <c r="R1542" i="2"/>
  <c r="O1542" i="3" s="1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O1566" i="3" s="1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O1579" i="3" s="1"/>
  <c r="R1580" i="2"/>
  <c r="R1581" i="2"/>
  <c r="R1582" i="2"/>
  <c r="R1583" i="2"/>
  <c r="R1584" i="2"/>
  <c r="R1586" i="2"/>
  <c r="R1587" i="2"/>
  <c r="R1588" i="2"/>
  <c r="R1589" i="2"/>
  <c r="R1590" i="2"/>
  <c r="R1591" i="2"/>
  <c r="R1592" i="2"/>
  <c r="O1592" i="3" s="1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O1604" i="3" s="1"/>
  <c r="R1605" i="2"/>
  <c r="R1606" i="2"/>
  <c r="R1607" i="2"/>
  <c r="R1608" i="2"/>
  <c r="R1610" i="2"/>
  <c r="R1611" i="2"/>
  <c r="R1612" i="2"/>
  <c r="R1613" i="2"/>
  <c r="R1614" i="2"/>
  <c r="R1615" i="2"/>
  <c r="R1616" i="2"/>
  <c r="R1617" i="2"/>
  <c r="O1617" i="3" s="1"/>
  <c r="R1618" i="2"/>
  <c r="R1619" i="2"/>
  <c r="R1620" i="2"/>
  <c r="R1621" i="2"/>
  <c r="R1622" i="2"/>
  <c r="R1623" i="2"/>
  <c r="R1624" i="2"/>
  <c r="R1625" i="2"/>
  <c r="R1627" i="2"/>
  <c r="R1628" i="2"/>
  <c r="R1629" i="2"/>
  <c r="R1630" i="2"/>
  <c r="O1630" i="3" s="1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O1642" i="3" s="1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O1654" i="3" s="1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O1666" i="3" s="1"/>
  <c r="R1667" i="2"/>
  <c r="R1668" i="2"/>
  <c r="R1669" i="2"/>
  <c r="R1671" i="2"/>
  <c r="R1672" i="2"/>
  <c r="R1673" i="2"/>
  <c r="R1674" i="2"/>
  <c r="R1675" i="2"/>
  <c r="R1676" i="2"/>
  <c r="R1677" i="2"/>
  <c r="R1678" i="2"/>
  <c r="R1679" i="2"/>
  <c r="O1679" i="3" s="1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O1691" i="3" s="1"/>
  <c r="R1692" i="2"/>
  <c r="R1693" i="2"/>
  <c r="R1694" i="2"/>
  <c r="R1695" i="2"/>
  <c r="R1696" i="2"/>
  <c r="R1697" i="2"/>
  <c r="R1698" i="2"/>
  <c r="R1699" i="2"/>
  <c r="R1700" i="2"/>
  <c r="R1702" i="2"/>
  <c r="R1703" i="2"/>
  <c r="R1704" i="2"/>
  <c r="O1704" i="3" s="1"/>
  <c r="R1705" i="2"/>
  <c r="R1706" i="2"/>
  <c r="R1707" i="2"/>
  <c r="R1708" i="2"/>
  <c r="R1709" i="2"/>
  <c r="R1710" i="2"/>
  <c r="R1711" i="2"/>
  <c r="R1712" i="2"/>
  <c r="R1714" i="2"/>
  <c r="R1715" i="2"/>
  <c r="R1716" i="2"/>
  <c r="R1717" i="2"/>
  <c r="O1717" i="3" s="1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O1729" i="3" s="1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O1741" i="3" s="1"/>
  <c r="R1742" i="2"/>
  <c r="R1743" i="2"/>
  <c r="R1744" i="2"/>
  <c r="R2" i="2"/>
  <c r="T1567" i="2"/>
  <c r="Q58" i="3"/>
  <c r="Q383" i="3"/>
  <c r="Q399" i="3"/>
  <c r="Q491" i="3"/>
  <c r="Q1131" i="3"/>
  <c r="Q1701" i="3"/>
  <c r="Q1737" i="3"/>
  <c r="Q1279" i="3"/>
  <c r="T3" i="2"/>
  <c r="T4" i="2"/>
  <c r="P4" i="3" s="1"/>
  <c r="T5" i="2"/>
  <c r="T6" i="2"/>
  <c r="T7" i="2"/>
  <c r="T8" i="2"/>
  <c r="P8" i="3" s="1"/>
  <c r="T9" i="2"/>
  <c r="T10" i="2"/>
  <c r="P10" i="3" s="1"/>
  <c r="T11" i="2"/>
  <c r="P11" i="3" s="1"/>
  <c r="T12" i="2"/>
  <c r="P12" i="3" s="1"/>
  <c r="T13" i="2"/>
  <c r="T14" i="2"/>
  <c r="P14" i="3" s="1"/>
  <c r="T15" i="2"/>
  <c r="T16" i="2"/>
  <c r="T17" i="2"/>
  <c r="T18" i="2"/>
  <c r="T20" i="2"/>
  <c r="T21" i="2"/>
  <c r="P21" i="3" s="1"/>
  <c r="T22" i="2"/>
  <c r="T23" i="2"/>
  <c r="P23" i="3" s="1"/>
  <c r="T24" i="2"/>
  <c r="P24" i="3" s="1"/>
  <c r="T25" i="2"/>
  <c r="P25" i="3" s="1"/>
  <c r="T26" i="2"/>
  <c r="P26" i="3" s="1"/>
  <c r="T27" i="2"/>
  <c r="T28" i="2"/>
  <c r="P28" i="3" s="1"/>
  <c r="T29" i="2"/>
  <c r="T30" i="2"/>
  <c r="T31" i="2"/>
  <c r="T32" i="2"/>
  <c r="T33" i="2"/>
  <c r="T34" i="2"/>
  <c r="T35" i="2"/>
  <c r="P35" i="3" s="1"/>
  <c r="T36" i="2"/>
  <c r="P36" i="3" s="1"/>
  <c r="T37" i="2"/>
  <c r="P37" i="3" s="1"/>
  <c r="T38" i="2"/>
  <c r="P38" i="3" s="1"/>
  <c r="T39" i="2"/>
  <c r="T40" i="2"/>
  <c r="T41" i="2"/>
  <c r="T42" i="2"/>
  <c r="T43" i="2"/>
  <c r="T44" i="2"/>
  <c r="T45" i="2"/>
  <c r="P45" i="3" s="1"/>
  <c r="T46" i="2"/>
  <c r="T47" i="2"/>
  <c r="P47" i="3" s="1"/>
  <c r="T48" i="2"/>
  <c r="P48" i="3" s="1"/>
  <c r="T49" i="2"/>
  <c r="P49" i="3" s="1"/>
  <c r="T50" i="2"/>
  <c r="P50" i="3" s="1"/>
  <c r="T51" i="2"/>
  <c r="T52" i="2"/>
  <c r="T53" i="2"/>
  <c r="T54" i="2"/>
  <c r="T55" i="2"/>
  <c r="T56" i="2"/>
  <c r="T57" i="2"/>
  <c r="P57" i="3" s="1"/>
  <c r="T58" i="2"/>
  <c r="T59" i="2"/>
  <c r="P59" i="3" s="1"/>
  <c r="T60" i="2"/>
  <c r="P60" i="3" s="1"/>
  <c r="T61" i="2"/>
  <c r="P61" i="3" s="1"/>
  <c r="T62" i="2"/>
  <c r="P62" i="3" s="1"/>
  <c r="T63" i="2"/>
  <c r="T64" i="2"/>
  <c r="T65" i="2"/>
  <c r="P65" i="3" s="1"/>
  <c r="T66" i="2"/>
  <c r="T67" i="2"/>
  <c r="T68" i="2"/>
  <c r="T69" i="2"/>
  <c r="P69" i="3" s="1"/>
  <c r="T70" i="2"/>
  <c r="T71" i="2"/>
  <c r="P71" i="3" s="1"/>
  <c r="T72" i="2"/>
  <c r="P72" i="3" s="1"/>
  <c r="T73" i="2"/>
  <c r="P73" i="3" s="1"/>
  <c r="T74" i="2"/>
  <c r="P74" i="3" s="1"/>
  <c r="T75" i="2"/>
  <c r="T76" i="2"/>
  <c r="T77" i="2"/>
  <c r="T78" i="2"/>
  <c r="T79" i="2"/>
  <c r="T80" i="2"/>
  <c r="T81" i="2"/>
  <c r="P81" i="3" s="1"/>
  <c r="T82" i="2"/>
  <c r="T83" i="2"/>
  <c r="P83" i="3" s="1"/>
  <c r="T84" i="2"/>
  <c r="P84" i="3" s="1"/>
  <c r="T85" i="2"/>
  <c r="P85" i="3" s="1"/>
  <c r="T86" i="2"/>
  <c r="P86" i="3" s="1"/>
  <c r="T87" i="2"/>
  <c r="T88" i="2"/>
  <c r="P88" i="3" s="1"/>
  <c r="T89" i="2"/>
  <c r="T90" i="2"/>
  <c r="T91" i="2"/>
  <c r="T92" i="2"/>
  <c r="T93" i="2"/>
  <c r="P93" i="3" s="1"/>
  <c r="T94" i="2"/>
  <c r="T95" i="2"/>
  <c r="P95" i="3" s="1"/>
  <c r="T96" i="2"/>
  <c r="P96" i="3" s="1"/>
  <c r="T97" i="2"/>
  <c r="P97" i="3" s="1"/>
  <c r="T98" i="2"/>
  <c r="P98" i="3" s="1"/>
  <c r="T99" i="2"/>
  <c r="T100" i="2"/>
  <c r="T101" i="2"/>
  <c r="T102" i="2"/>
  <c r="T103" i="2"/>
  <c r="T104" i="2"/>
  <c r="T105" i="2"/>
  <c r="P105" i="3" s="1"/>
  <c r="T106" i="2"/>
  <c r="T107" i="2"/>
  <c r="P107" i="3" s="1"/>
  <c r="T108" i="2"/>
  <c r="P108" i="3" s="1"/>
  <c r="T109" i="2"/>
  <c r="P109" i="3" s="1"/>
  <c r="T110" i="2"/>
  <c r="P110" i="3" s="1"/>
  <c r="T111" i="2"/>
  <c r="T112" i="2"/>
  <c r="T113" i="2"/>
  <c r="T114" i="2"/>
  <c r="T115" i="2"/>
  <c r="T116" i="2"/>
  <c r="T117" i="2"/>
  <c r="T118" i="2"/>
  <c r="T119" i="2"/>
  <c r="P119" i="3" s="1"/>
  <c r="T120" i="2"/>
  <c r="P120" i="3" s="1"/>
  <c r="T121" i="2"/>
  <c r="P121" i="3" s="1"/>
  <c r="T122" i="2"/>
  <c r="P122" i="3" s="1"/>
  <c r="T123" i="2"/>
  <c r="T124" i="2"/>
  <c r="P124" i="3" s="1"/>
  <c r="T125" i="2"/>
  <c r="T126" i="2"/>
  <c r="T127" i="2"/>
  <c r="T128" i="2"/>
  <c r="T129" i="2"/>
  <c r="P129" i="3" s="1"/>
  <c r="T130" i="2"/>
  <c r="T131" i="2"/>
  <c r="P131" i="3" s="1"/>
  <c r="T132" i="2"/>
  <c r="P132" i="3" s="1"/>
  <c r="T133" i="2"/>
  <c r="P133" i="3" s="1"/>
  <c r="T134" i="2"/>
  <c r="P134" i="3" s="1"/>
  <c r="T135" i="2"/>
  <c r="T136" i="2"/>
  <c r="P136" i="3" s="1"/>
  <c r="T137" i="2"/>
  <c r="T138" i="2"/>
  <c r="T139" i="2"/>
  <c r="T140" i="2"/>
  <c r="T141" i="2"/>
  <c r="P141" i="3" s="1"/>
  <c r="T142" i="2"/>
  <c r="T143" i="2"/>
  <c r="P143" i="3" s="1"/>
  <c r="T144" i="2"/>
  <c r="P144" i="3" s="1"/>
  <c r="T145" i="2"/>
  <c r="P145" i="3" s="1"/>
  <c r="T146" i="2"/>
  <c r="P146" i="3" s="1"/>
  <c r="T147" i="2"/>
  <c r="T148" i="2"/>
  <c r="T149" i="2"/>
  <c r="P149" i="3" s="1"/>
  <c r="T150" i="2"/>
  <c r="T151" i="2"/>
  <c r="T152" i="2"/>
  <c r="T153" i="2"/>
  <c r="P153" i="3" s="1"/>
  <c r="T154" i="2"/>
  <c r="T155" i="2"/>
  <c r="P155" i="3" s="1"/>
  <c r="T156" i="2"/>
  <c r="P156" i="3" s="1"/>
  <c r="T157" i="2"/>
  <c r="P157" i="3" s="1"/>
  <c r="T158" i="2"/>
  <c r="P158" i="3" s="1"/>
  <c r="T159" i="2"/>
  <c r="T160" i="2"/>
  <c r="T161" i="2"/>
  <c r="T162" i="2"/>
  <c r="T163" i="2"/>
  <c r="T164" i="2"/>
  <c r="T165" i="2"/>
  <c r="P165" i="3" s="1"/>
  <c r="T166" i="2"/>
  <c r="T167" i="2"/>
  <c r="P167" i="3" s="1"/>
  <c r="T168" i="2"/>
  <c r="P168" i="3" s="1"/>
  <c r="T169" i="2"/>
  <c r="P169" i="3" s="1"/>
  <c r="T170" i="2"/>
  <c r="P170" i="3" s="1"/>
  <c r="T171" i="2"/>
  <c r="T172" i="2"/>
  <c r="P172" i="3" s="1"/>
  <c r="T173" i="2"/>
  <c r="T174" i="2"/>
  <c r="T175" i="2"/>
  <c r="T176" i="2"/>
  <c r="T177" i="2"/>
  <c r="P177" i="3" s="1"/>
  <c r="T178" i="2"/>
  <c r="T179" i="2"/>
  <c r="P179" i="3" s="1"/>
  <c r="T180" i="2"/>
  <c r="P180" i="3" s="1"/>
  <c r="T181" i="2"/>
  <c r="P181" i="3" s="1"/>
  <c r="T182" i="2"/>
  <c r="T183" i="2"/>
  <c r="T184" i="2"/>
  <c r="T185" i="2"/>
  <c r="T186" i="2"/>
  <c r="T187" i="2"/>
  <c r="T188" i="2"/>
  <c r="T189" i="2"/>
  <c r="P189" i="3" s="1"/>
  <c r="T190" i="2"/>
  <c r="T191" i="2"/>
  <c r="P191" i="3" s="1"/>
  <c r="T192" i="2"/>
  <c r="P192" i="3" s="1"/>
  <c r="T193" i="2"/>
  <c r="P193" i="3" s="1"/>
  <c r="T194" i="2"/>
  <c r="T195" i="2"/>
  <c r="T196" i="2"/>
  <c r="T197" i="2"/>
  <c r="T198" i="2"/>
  <c r="T199" i="2"/>
  <c r="T200" i="2"/>
  <c r="T201" i="2"/>
  <c r="P201" i="3" s="1"/>
  <c r="T202" i="2"/>
  <c r="T203" i="2"/>
  <c r="P203" i="3" s="1"/>
  <c r="T204" i="2"/>
  <c r="P204" i="3" s="1"/>
  <c r="T205" i="2"/>
  <c r="T206" i="2"/>
  <c r="P206" i="3" s="1"/>
  <c r="T207" i="2"/>
  <c r="T208" i="2"/>
  <c r="P208" i="3" s="1"/>
  <c r="T209" i="2"/>
  <c r="T210" i="2"/>
  <c r="T211" i="2"/>
  <c r="T212" i="2"/>
  <c r="T213" i="2"/>
  <c r="P213" i="3" s="1"/>
  <c r="T214" i="2"/>
  <c r="T215" i="2"/>
  <c r="P215" i="3" s="1"/>
  <c r="T216" i="2"/>
  <c r="P216" i="3" s="1"/>
  <c r="T217" i="2"/>
  <c r="P217" i="3" s="1"/>
  <c r="T218" i="2"/>
  <c r="P218" i="3" s="1"/>
  <c r="T219" i="2"/>
  <c r="T220" i="2"/>
  <c r="P220" i="3" s="1"/>
  <c r="T221" i="2"/>
  <c r="T222" i="2"/>
  <c r="T223" i="2"/>
  <c r="T224" i="2"/>
  <c r="T225" i="2"/>
  <c r="P225" i="3" s="1"/>
  <c r="T226" i="2"/>
  <c r="T227" i="2"/>
  <c r="P227" i="3" s="1"/>
  <c r="T228" i="2"/>
  <c r="P228" i="3" s="1"/>
  <c r="T229" i="2"/>
  <c r="P229" i="3" s="1"/>
  <c r="T230" i="2"/>
  <c r="P230" i="3" s="1"/>
  <c r="T231" i="2"/>
  <c r="T232" i="2"/>
  <c r="T233" i="2"/>
  <c r="T234" i="2"/>
  <c r="T235" i="2"/>
  <c r="T236" i="2"/>
  <c r="T237" i="2"/>
  <c r="P237" i="3" s="1"/>
  <c r="T238" i="2"/>
  <c r="T239" i="2"/>
  <c r="P239" i="3" s="1"/>
  <c r="T240" i="2"/>
  <c r="T241" i="2"/>
  <c r="P241" i="3" s="1"/>
  <c r="T242" i="2"/>
  <c r="P242" i="3" s="1"/>
  <c r="T243" i="2"/>
  <c r="T244" i="2"/>
  <c r="T245" i="2"/>
  <c r="T246" i="2"/>
  <c r="T247" i="2"/>
  <c r="T248" i="2"/>
  <c r="T249" i="2"/>
  <c r="P249" i="3" s="1"/>
  <c r="T250" i="2"/>
  <c r="T251" i="2"/>
  <c r="P251" i="3" s="1"/>
  <c r="T252" i="2"/>
  <c r="P252" i="3" s="1"/>
  <c r="T253" i="2"/>
  <c r="P253" i="3" s="1"/>
  <c r="T254" i="2"/>
  <c r="P254" i="3" s="1"/>
  <c r="T255" i="2"/>
  <c r="T256" i="2"/>
  <c r="P256" i="3" s="1"/>
  <c r="T257" i="2"/>
  <c r="T258" i="2"/>
  <c r="T259" i="2"/>
  <c r="T260" i="2"/>
  <c r="T261" i="2"/>
  <c r="P261" i="3" s="1"/>
  <c r="T263" i="2"/>
  <c r="T264" i="2"/>
  <c r="P264" i="3" s="1"/>
  <c r="T265" i="2"/>
  <c r="P265" i="3" s="1"/>
  <c r="T266" i="2"/>
  <c r="P266" i="3" s="1"/>
  <c r="T267" i="2"/>
  <c r="T268" i="2"/>
  <c r="T269" i="2"/>
  <c r="T270" i="2"/>
  <c r="T271" i="2"/>
  <c r="T272" i="2"/>
  <c r="T273" i="2"/>
  <c r="T274" i="2"/>
  <c r="P274" i="3" s="1"/>
  <c r="T275" i="2"/>
  <c r="T276" i="2"/>
  <c r="P276" i="3" s="1"/>
  <c r="T277" i="2"/>
  <c r="P277" i="3" s="1"/>
  <c r="T278" i="2"/>
  <c r="P278" i="3" s="1"/>
  <c r="T279" i="2"/>
  <c r="T280" i="2"/>
  <c r="T281" i="2"/>
  <c r="T282" i="2"/>
  <c r="T283" i="2"/>
  <c r="T284" i="2"/>
  <c r="T285" i="2"/>
  <c r="T286" i="2"/>
  <c r="P286" i="3" s="1"/>
  <c r="T287" i="2"/>
  <c r="T288" i="2"/>
  <c r="P288" i="3" s="1"/>
  <c r="T289" i="2"/>
  <c r="P289" i="3" s="1"/>
  <c r="T290" i="2"/>
  <c r="P290" i="3" s="1"/>
  <c r="T291" i="2"/>
  <c r="T292" i="2"/>
  <c r="T293" i="2"/>
  <c r="P293" i="3" s="1"/>
  <c r="T294" i="2"/>
  <c r="T295" i="2"/>
  <c r="T296" i="2"/>
  <c r="T297" i="2"/>
  <c r="T298" i="2"/>
  <c r="P298" i="3" s="1"/>
  <c r="T299" i="2"/>
  <c r="T300" i="2"/>
  <c r="P300" i="3" s="1"/>
  <c r="T301" i="2"/>
  <c r="P301" i="3" s="1"/>
  <c r="T302" i="2"/>
  <c r="P302" i="3" s="1"/>
  <c r="T303" i="2"/>
  <c r="T304" i="2"/>
  <c r="T305" i="2"/>
  <c r="T306" i="2"/>
  <c r="T307" i="2"/>
  <c r="T308" i="2"/>
  <c r="T309" i="2"/>
  <c r="T310" i="2"/>
  <c r="P310" i="3" s="1"/>
  <c r="T311" i="2"/>
  <c r="T312" i="2"/>
  <c r="P312" i="3" s="1"/>
  <c r="T313" i="2"/>
  <c r="P313" i="3" s="1"/>
  <c r="T314" i="2"/>
  <c r="P314" i="3" s="1"/>
  <c r="T315" i="2"/>
  <c r="T316" i="2"/>
  <c r="T317" i="2"/>
  <c r="T318" i="2"/>
  <c r="T319" i="2"/>
  <c r="T320" i="2"/>
  <c r="T321" i="2"/>
  <c r="T322" i="2"/>
  <c r="P322" i="3" s="1"/>
  <c r="T323" i="2"/>
  <c r="T324" i="2"/>
  <c r="P324" i="3" s="1"/>
  <c r="T325" i="2"/>
  <c r="P325" i="3" s="1"/>
  <c r="T326" i="2"/>
  <c r="P326" i="3" s="1"/>
  <c r="T327" i="2"/>
  <c r="T328" i="2"/>
  <c r="T329" i="2"/>
  <c r="T330" i="2"/>
  <c r="T331" i="2"/>
  <c r="T332" i="2"/>
  <c r="T333" i="2"/>
  <c r="T334" i="2"/>
  <c r="P334" i="3" s="1"/>
  <c r="T335" i="2"/>
  <c r="T336" i="2"/>
  <c r="P336" i="3" s="1"/>
  <c r="T337" i="2"/>
  <c r="P337" i="3" s="1"/>
  <c r="T338" i="2"/>
  <c r="P338" i="3" s="1"/>
  <c r="T339" i="2"/>
  <c r="T340" i="2"/>
  <c r="T341" i="2"/>
  <c r="T342" i="2"/>
  <c r="T343" i="2"/>
  <c r="T344" i="2"/>
  <c r="T345" i="2"/>
  <c r="T346" i="2"/>
  <c r="P346" i="3" s="1"/>
  <c r="T347" i="2"/>
  <c r="T348" i="2"/>
  <c r="P348" i="3" s="1"/>
  <c r="T349" i="2"/>
  <c r="P349" i="3" s="1"/>
  <c r="T350" i="2"/>
  <c r="P350" i="3" s="1"/>
  <c r="T351" i="2"/>
  <c r="T352" i="2"/>
  <c r="T353" i="2"/>
  <c r="T354" i="2"/>
  <c r="T355" i="2"/>
  <c r="T356" i="2"/>
  <c r="T357" i="2"/>
  <c r="T358" i="2"/>
  <c r="P358" i="3" s="1"/>
  <c r="T359" i="2"/>
  <c r="T360" i="2"/>
  <c r="P360" i="3" s="1"/>
  <c r="T361" i="2"/>
  <c r="P361" i="3" s="1"/>
  <c r="T362" i="2"/>
  <c r="P362" i="3" s="1"/>
  <c r="T363" i="2"/>
  <c r="T364" i="2"/>
  <c r="T365" i="2"/>
  <c r="T366" i="2"/>
  <c r="T367" i="2"/>
  <c r="T368" i="2"/>
  <c r="T369" i="2"/>
  <c r="T370" i="2"/>
  <c r="P370" i="3" s="1"/>
  <c r="T371" i="2"/>
  <c r="T372" i="2"/>
  <c r="P372" i="3" s="1"/>
  <c r="T373" i="2"/>
  <c r="T374" i="2"/>
  <c r="P374" i="3" s="1"/>
  <c r="T375" i="2"/>
  <c r="T376" i="2"/>
  <c r="T377" i="2"/>
  <c r="T378" i="2"/>
  <c r="T379" i="2"/>
  <c r="T380" i="2"/>
  <c r="T381" i="2"/>
  <c r="T382" i="2"/>
  <c r="T383" i="2"/>
  <c r="T384" i="2"/>
  <c r="P384" i="3" s="1"/>
  <c r="T385" i="2"/>
  <c r="P385" i="3" s="1"/>
  <c r="T386" i="2"/>
  <c r="P386" i="3" s="1"/>
  <c r="T387" i="2"/>
  <c r="T388" i="2"/>
  <c r="T389" i="2"/>
  <c r="T390" i="2"/>
  <c r="T391" i="2"/>
  <c r="T392" i="2"/>
  <c r="T393" i="2"/>
  <c r="T394" i="2"/>
  <c r="T395" i="2"/>
  <c r="T396" i="2"/>
  <c r="P396" i="3" s="1"/>
  <c r="T397" i="2"/>
  <c r="P397" i="3" s="1"/>
  <c r="T398" i="2"/>
  <c r="P398" i="3" s="1"/>
  <c r="T399" i="2"/>
  <c r="T400" i="2"/>
  <c r="T401" i="2"/>
  <c r="T402" i="2"/>
  <c r="T403" i="2"/>
  <c r="T404" i="2"/>
  <c r="T405" i="2"/>
  <c r="T406" i="2"/>
  <c r="P406" i="3" s="1"/>
  <c r="T407" i="2"/>
  <c r="T408" i="2"/>
  <c r="P408" i="3" s="1"/>
  <c r="T409" i="2"/>
  <c r="P409" i="3" s="1"/>
  <c r="T410" i="2"/>
  <c r="P410" i="3" s="1"/>
  <c r="T411" i="2"/>
  <c r="T412" i="2"/>
  <c r="T413" i="2"/>
  <c r="T414" i="2"/>
  <c r="T415" i="2"/>
  <c r="T416" i="2"/>
  <c r="T417" i="2"/>
  <c r="T418" i="2"/>
  <c r="P418" i="3" s="1"/>
  <c r="T419" i="2"/>
  <c r="T420" i="2"/>
  <c r="P420" i="3" s="1"/>
  <c r="T421" i="2"/>
  <c r="P421" i="3" s="1"/>
  <c r="T422" i="2"/>
  <c r="P422" i="3" s="1"/>
  <c r="T423" i="2"/>
  <c r="T424" i="2"/>
  <c r="T425" i="2"/>
  <c r="T426" i="2"/>
  <c r="T427" i="2"/>
  <c r="T428" i="2"/>
  <c r="T429" i="2"/>
  <c r="T430" i="2"/>
  <c r="P430" i="3" s="1"/>
  <c r="T431" i="2"/>
  <c r="T432" i="2"/>
  <c r="P432" i="3" s="1"/>
  <c r="T433" i="2"/>
  <c r="P433" i="3" s="1"/>
  <c r="T434" i="2"/>
  <c r="P434" i="3" s="1"/>
  <c r="T435" i="2"/>
  <c r="T436" i="2"/>
  <c r="T437" i="2"/>
  <c r="T438" i="2"/>
  <c r="T439" i="2"/>
  <c r="T440" i="2"/>
  <c r="T441" i="2"/>
  <c r="T442" i="2"/>
  <c r="P442" i="3" s="1"/>
  <c r="T443" i="2"/>
  <c r="T444" i="2"/>
  <c r="P444" i="3" s="1"/>
  <c r="T445" i="2"/>
  <c r="P445" i="3" s="1"/>
  <c r="T446" i="2"/>
  <c r="P446" i="3" s="1"/>
  <c r="T447" i="2"/>
  <c r="T448" i="2"/>
  <c r="T449" i="2"/>
  <c r="T450" i="2"/>
  <c r="T451" i="2"/>
  <c r="T452" i="2"/>
  <c r="T453" i="2"/>
  <c r="T454" i="2"/>
  <c r="P454" i="3" s="1"/>
  <c r="T455" i="2"/>
  <c r="T456" i="2"/>
  <c r="P456" i="3" s="1"/>
  <c r="T457" i="2"/>
  <c r="P457" i="3" s="1"/>
  <c r="T458" i="2"/>
  <c r="P458" i="3" s="1"/>
  <c r="T459" i="2"/>
  <c r="T460" i="2"/>
  <c r="T461" i="2"/>
  <c r="T462" i="2"/>
  <c r="T463" i="2"/>
  <c r="T464" i="2"/>
  <c r="T465" i="2"/>
  <c r="T466" i="2"/>
  <c r="P466" i="3" s="1"/>
  <c r="T467" i="2"/>
  <c r="T468" i="2"/>
  <c r="P468" i="3" s="1"/>
  <c r="T469" i="2"/>
  <c r="P469" i="3" s="1"/>
  <c r="T470" i="2"/>
  <c r="P470" i="3" s="1"/>
  <c r="T471" i="2"/>
  <c r="T472" i="2"/>
  <c r="T473" i="2"/>
  <c r="T474" i="2"/>
  <c r="T475" i="2"/>
  <c r="T476" i="2"/>
  <c r="T477" i="2"/>
  <c r="T478" i="2"/>
  <c r="P478" i="3" s="1"/>
  <c r="T479" i="2"/>
  <c r="T480" i="2"/>
  <c r="P480" i="3" s="1"/>
  <c r="T481" i="2"/>
  <c r="P481" i="3" s="1"/>
  <c r="T482" i="2"/>
  <c r="P482" i="3" s="1"/>
  <c r="T483" i="2"/>
  <c r="T484" i="2"/>
  <c r="T485" i="2"/>
  <c r="P485" i="3" s="1"/>
  <c r="T486" i="2"/>
  <c r="T487" i="2"/>
  <c r="T488" i="2"/>
  <c r="T489" i="2"/>
  <c r="T490" i="2"/>
  <c r="P490" i="3" s="1"/>
  <c r="T491" i="2"/>
  <c r="T492" i="2"/>
  <c r="P492" i="3" s="1"/>
  <c r="T493" i="2"/>
  <c r="P493" i="3" s="1"/>
  <c r="T494" i="2"/>
  <c r="P494" i="3" s="1"/>
  <c r="T495" i="2"/>
  <c r="T496" i="2"/>
  <c r="T497" i="2"/>
  <c r="T498" i="2"/>
  <c r="T499" i="2"/>
  <c r="T500" i="2"/>
  <c r="T501" i="2"/>
  <c r="T502" i="2"/>
  <c r="P502" i="3" s="1"/>
  <c r="T503" i="2"/>
  <c r="T504" i="2"/>
  <c r="P504" i="3" s="1"/>
  <c r="T505" i="2"/>
  <c r="P505" i="3" s="1"/>
  <c r="T506" i="2"/>
  <c r="P506" i="3" s="1"/>
  <c r="T507" i="2"/>
  <c r="T508" i="2"/>
  <c r="T509" i="2"/>
  <c r="T510" i="2"/>
  <c r="T511" i="2"/>
  <c r="T513" i="2"/>
  <c r="T514" i="2"/>
  <c r="T515" i="2"/>
  <c r="P515" i="3" s="1"/>
  <c r="T516" i="2"/>
  <c r="T518" i="2"/>
  <c r="P518" i="3" s="1"/>
  <c r="T519" i="2"/>
  <c r="P519" i="3" s="1"/>
  <c r="T520" i="2"/>
  <c r="T521" i="2"/>
  <c r="T522" i="2"/>
  <c r="T523" i="2"/>
  <c r="P523" i="3" s="1"/>
  <c r="T524" i="2"/>
  <c r="T525" i="2"/>
  <c r="T526" i="2"/>
  <c r="T527" i="2"/>
  <c r="T528" i="2"/>
  <c r="P528" i="3" s="1"/>
  <c r="T529" i="2"/>
  <c r="T530" i="2"/>
  <c r="P530" i="3" s="1"/>
  <c r="T531" i="2"/>
  <c r="P531" i="3" s="1"/>
  <c r="T532" i="2"/>
  <c r="P532" i="3" s="1"/>
  <c r="T533" i="2"/>
  <c r="T534" i="2"/>
  <c r="T535" i="2"/>
  <c r="T536" i="2"/>
  <c r="T537" i="2"/>
  <c r="T538" i="2"/>
  <c r="T539" i="2"/>
  <c r="T540" i="2"/>
  <c r="P540" i="3" s="1"/>
  <c r="T541" i="2"/>
  <c r="T542" i="2"/>
  <c r="P542" i="3" s="1"/>
  <c r="T543" i="2"/>
  <c r="P543" i="3" s="1"/>
  <c r="T544" i="2"/>
  <c r="P544" i="3" s="1"/>
  <c r="T545" i="2"/>
  <c r="T546" i="2"/>
  <c r="T547" i="2"/>
  <c r="T548" i="2"/>
  <c r="P548" i="3" s="1"/>
  <c r="T549" i="2"/>
  <c r="T550" i="2"/>
  <c r="T551" i="2"/>
  <c r="T552" i="2"/>
  <c r="P552" i="3" s="1"/>
  <c r="T553" i="2"/>
  <c r="T554" i="2"/>
  <c r="P554" i="3" s="1"/>
  <c r="T555" i="2"/>
  <c r="P555" i="3" s="1"/>
  <c r="T556" i="2"/>
  <c r="P556" i="3" s="1"/>
  <c r="T557" i="2"/>
  <c r="T558" i="2"/>
  <c r="T559" i="2"/>
  <c r="T560" i="2"/>
  <c r="T561" i="2"/>
  <c r="T562" i="2"/>
  <c r="T563" i="2"/>
  <c r="T564" i="2"/>
  <c r="P564" i="3" s="1"/>
  <c r="T565" i="2"/>
  <c r="T566" i="2"/>
  <c r="P566" i="3" s="1"/>
  <c r="T567" i="2"/>
  <c r="P567" i="3" s="1"/>
  <c r="T568" i="2"/>
  <c r="P568" i="3" s="1"/>
  <c r="T569" i="2"/>
  <c r="T570" i="2"/>
  <c r="T571" i="2"/>
  <c r="T572" i="2"/>
  <c r="T573" i="2"/>
  <c r="T574" i="2"/>
  <c r="T575" i="2"/>
  <c r="T576" i="2"/>
  <c r="P576" i="3" s="1"/>
  <c r="T577" i="2"/>
  <c r="T578" i="2"/>
  <c r="P578" i="3" s="1"/>
  <c r="T579" i="2"/>
  <c r="P579" i="3" s="1"/>
  <c r="T580" i="2"/>
  <c r="P580" i="3" s="1"/>
  <c r="T581" i="2"/>
  <c r="T582" i="2"/>
  <c r="T583" i="2"/>
  <c r="T584" i="2"/>
  <c r="T585" i="2"/>
  <c r="T586" i="2"/>
  <c r="T587" i="2"/>
  <c r="T588" i="2"/>
  <c r="P588" i="3" s="1"/>
  <c r="T589" i="2"/>
  <c r="T590" i="2"/>
  <c r="P590" i="3" s="1"/>
  <c r="T591" i="2"/>
  <c r="P591" i="3" s="1"/>
  <c r="T592" i="2"/>
  <c r="P592" i="3" s="1"/>
  <c r="T593" i="2"/>
  <c r="T594" i="2"/>
  <c r="T595" i="2"/>
  <c r="T596" i="2"/>
  <c r="T597" i="2"/>
  <c r="T598" i="2"/>
  <c r="T599" i="2"/>
  <c r="T600" i="2"/>
  <c r="P600" i="3" s="1"/>
  <c r="T601" i="2"/>
  <c r="T602" i="2"/>
  <c r="P602" i="3" s="1"/>
  <c r="T603" i="2"/>
  <c r="P603" i="3" s="1"/>
  <c r="T604" i="2"/>
  <c r="P604" i="3" s="1"/>
  <c r="T605" i="2"/>
  <c r="T606" i="2"/>
  <c r="T607" i="2"/>
  <c r="T608" i="2"/>
  <c r="T609" i="2"/>
  <c r="T610" i="2"/>
  <c r="T611" i="2"/>
  <c r="T612" i="2"/>
  <c r="P612" i="3" s="1"/>
  <c r="T613" i="2"/>
  <c r="T614" i="2"/>
  <c r="P614" i="3" s="1"/>
  <c r="T615" i="2"/>
  <c r="P615" i="3" s="1"/>
  <c r="T616" i="2"/>
  <c r="P616" i="3" s="1"/>
  <c r="T617" i="2"/>
  <c r="T618" i="2"/>
  <c r="T619" i="2"/>
  <c r="T620" i="2"/>
  <c r="T621" i="2"/>
  <c r="T622" i="2"/>
  <c r="T623" i="2"/>
  <c r="T624" i="2"/>
  <c r="T625" i="2"/>
  <c r="T626" i="2"/>
  <c r="P626" i="3" s="1"/>
  <c r="T627" i="2"/>
  <c r="P627" i="3" s="1"/>
  <c r="T628" i="2"/>
  <c r="P628" i="3" s="1"/>
  <c r="T629" i="2"/>
  <c r="T630" i="2"/>
  <c r="T631" i="2"/>
  <c r="T632" i="2"/>
  <c r="T633" i="2"/>
  <c r="T634" i="2"/>
  <c r="T635" i="2"/>
  <c r="T636" i="2"/>
  <c r="P636" i="3" s="1"/>
  <c r="T637" i="2"/>
  <c r="T638" i="2"/>
  <c r="P638" i="3" s="1"/>
  <c r="T639" i="2"/>
  <c r="P639" i="3" s="1"/>
  <c r="T640" i="2"/>
  <c r="P640" i="3" s="1"/>
  <c r="T641" i="2"/>
  <c r="T642" i="2"/>
  <c r="T643" i="2"/>
  <c r="T644" i="2"/>
  <c r="T645" i="2"/>
  <c r="T646" i="2"/>
  <c r="T647" i="2"/>
  <c r="T648" i="2"/>
  <c r="P648" i="3" s="1"/>
  <c r="T649" i="2"/>
  <c r="T650" i="2"/>
  <c r="P650" i="3" s="1"/>
  <c r="T651" i="2"/>
  <c r="P651" i="3" s="1"/>
  <c r="T652" i="2"/>
  <c r="T653" i="2"/>
  <c r="T654" i="2"/>
  <c r="T655" i="2"/>
  <c r="T656" i="2"/>
  <c r="T657" i="2"/>
  <c r="T658" i="2"/>
  <c r="T659" i="2"/>
  <c r="T660" i="2"/>
  <c r="P660" i="3" s="1"/>
  <c r="T661" i="2"/>
  <c r="T662" i="2"/>
  <c r="P662" i="3" s="1"/>
  <c r="T663" i="2"/>
  <c r="P663" i="3" s="1"/>
  <c r="T664" i="2"/>
  <c r="P664" i="3" s="1"/>
  <c r="T665" i="2"/>
  <c r="T666" i="2"/>
  <c r="T667" i="2"/>
  <c r="T668" i="2"/>
  <c r="T669" i="2"/>
  <c r="T670" i="2"/>
  <c r="T671" i="2"/>
  <c r="T672" i="2"/>
  <c r="P672" i="3" s="1"/>
  <c r="T673" i="2"/>
  <c r="T674" i="2"/>
  <c r="P674" i="3" s="1"/>
  <c r="T675" i="2"/>
  <c r="P675" i="3" s="1"/>
  <c r="T676" i="2"/>
  <c r="P676" i="3" s="1"/>
  <c r="T677" i="2"/>
  <c r="T678" i="2"/>
  <c r="T679" i="2"/>
  <c r="T680" i="2"/>
  <c r="T681" i="2"/>
  <c r="T682" i="2"/>
  <c r="T683" i="2"/>
  <c r="T684" i="2"/>
  <c r="P684" i="3" s="1"/>
  <c r="T685" i="2"/>
  <c r="T686" i="2"/>
  <c r="P686" i="3" s="1"/>
  <c r="T687" i="2"/>
  <c r="P687" i="3" s="1"/>
  <c r="T689" i="2"/>
  <c r="P689" i="3" s="1"/>
  <c r="T690" i="2"/>
  <c r="T691" i="2"/>
  <c r="T692" i="2"/>
  <c r="T693" i="2"/>
  <c r="T694" i="2"/>
  <c r="T695" i="2"/>
  <c r="T696" i="2"/>
  <c r="T697" i="2"/>
  <c r="P697" i="3" s="1"/>
  <c r="T698" i="2"/>
  <c r="P698" i="3" s="1"/>
  <c r="T699" i="2"/>
  <c r="P699" i="3" s="1"/>
  <c r="T700" i="2"/>
  <c r="T701" i="2"/>
  <c r="P701" i="3" s="1"/>
  <c r="T702" i="2"/>
  <c r="T703" i="2"/>
  <c r="T704" i="2"/>
  <c r="T706" i="2"/>
  <c r="T707" i="2"/>
  <c r="T708" i="2"/>
  <c r="T709" i="2"/>
  <c r="T710" i="2"/>
  <c r="P710" i="3" s="1"/>
  <c r="T711" i="2"/>
  <c r="T712" i="2"/>
  <c r="P712" i="3" s="1"/>
  <c r="T713" i="2"/>
  <c r="P713" i="3" s="1"/>
  <c r="T714" i="2"/>
  <c r="P714" i="3" s="1"/>
  <c r="T715" i="2"/>
  <c r="T716" i="2"/>
  <c r="T717" i="2"/>
  <c r="T718" i="2"/>
  <c r="T719" i="2"/>
  <c r="T720" i="2"/>
  <c r="T721" i="2"/>
  <c r="T722" i="2"/>
  <c r="P722" i="3" s="1"/>
  <c r="T723" i="2"/>
  <c r="T724" i="2"/>
  <c r="P724" i="3" s="1"/>
  <c r="T725" i="2"/>
  <c r="P725" i="3" s="1"/>
  <c r="T726" i="2"/>
  <c r="P726" i="3" s="1"/>
  <c r="T727" i="2"/>
  <c r="T728" i="2"/>
  <c r="T729" i="2"/>
  <c r="T730" i="2"/>
  <c r="P730" i="3" s="1"/>
  <c r="T731" i="2"/>
  <c r="T732" i="2"/>
  <c r="T733" i="2"/>
  <c r="T734" i="2"/>
  <c r="P734" i="3" s="1"/>
  <c r="T735" i="2"/>
  <c r="T736" i="2"/>
  <c r="P736" i="3" s="1"/>
  <c r="T737" i="2"/>
  <c r="P737" i="3" s="1"/>
  <c r="T738" i="2"/>
  <c r="P738" i="3" s="1"/>
  <c r="T739" i="2"/>
  <c r="T740" i="2"/>
  <c r="T741" i="2"/>
  <c r="P741" i="3" s="1"/>
  <c r="T742" i="2"/>
  <c r="T743" i="2"/>
  <c r="T744" i="2"/>
  <c r="T745" i="2"/>
  <c r="T746" i="2"/>
  <c r="P746" i="3" s="1"/>
  <c r="T747" i="2"/>
  <c r="T748" i="2"/>
  <c r="P748" i="3" s="1"/>
  <c r="T749" i="2"/>
  <c r="P749" i="3" s="1"/>
  <c r="T750" i="2"/>
  <c r="P750" i="3" s="1"/>
  <c r="T751" i="2"/>
  <c r="T752" i="2"/>
  <c r="T753" i="2"/>
  <c r="T754" i="2"/>
  <c r="T755" i="2"/>
  <c r="T756" i="2"/>
  <c r="T757" i="2"/>
  <c r="T758" i="2"/>
  <c r="P758" i="3" s="1"/>
  <c r="T759" i="2"/>
  <c r="T760" i="2"/>
  <c r="P760" i="3" s="1"/>
  <c r="T761" i="2"/>
  <c r="P761" i="3" s="1"/>
  <c r="T762" i="2"/>
  <c r="P762" i="3" s="1"/>
  <c r="T763" i="2"/>
  <c r="T764" i="2"/>
  <c r="T765" i="2"/>
  <c r="T766" i="2"/>
  <c r="T767" i="2"/>
  <c r="T768" i="2"/>
  <c r="T769" i="2"/>
  <c r="T770" i="2"/>
  <c r="P770" i="3" s="1"/>
  <c r="T771" i="2"/>
  <c r="T772" i="2"/>
  <c r="P772" i="3" s="1"/>
  <c r="T773" i="2"/>
  <c r="P773" i="3" s="1"/>
  <c r="T774" i="2"/>
  <c r="P774" i="3" s="1"/>
  <c r="T775" i="2"/>
  <c r="T776" i="2"/>
  <c r="T777" i="2"/>
  <c r="T778" i="2"/>
  <c r="T779" i="2"/>
  <c r="T780" i="2"/>
  <c r="T781" i="2"/>
  <c r="T782" i="2"/>
  <c r="P782" i="3" s="1"/>
  <c r="T783" i="2"/>
  <c r="T784" i="2"/>
  <c r="P784" i="3" s="1"/>
  <c r="T785" i="2"/>
  <c r="P785" i="3" s="1"/>
  <c r="T786" i="2"/>
  <c r="P786" i="3" s="1"/>
  <c r="T787" i="2"/>
  <c r="T788" i="2"/>
  <c r="T789" i="2"/>
  <c r="T790" i="2"/>
  <c r="T791" i="2"/>
  <c r="T792" i="2"/>
  <c r="T793" i="2"/>
  <c r="T794" i="2"/>
  <c r="P794" i="3" s="1"/>
  <c r="T795" i="2"/>
  <c r="T796" i="2"/>
  <c r="P796" i="3" s="1"/>
  <c r="T797" i="2"/>
  <c r="P797" i="3" s="1"/>
  <c r="T798" i="2"/>
  <c r="P798" i="3" s="1"/>
  <c r="T799" i="2"/>
  <c r="T800" i="2"/>
  <c r="T801" i="2"/>
  <c r="T802" i="2"/>
  <c r="T803" i="2"/>
  <c r="T804" i="2"/>
  <c r="T805" i="2"/>
  <c r="T806" i="2"/>
  <c r="P806" i="3" s="1"/>
  <c r="T807" i="2"/>
  <c r="T808" i="2"/>
  <c r="P808" i="3" s="1"/>
  <c r="T809" i="2"/>
  <c r="P809" i="3" s="1"/>
  <c r="T810" i="2"/>
  <c r="P810" i="3" s="1"/>
  <c r="T811" i="2"/>
  <c r="T812" i="2"/>
  <c r="T813" i="2"/>
  <c r="T814" i="2"/>
  <c r="T815" i="2"/>
  <c r="T816" i="2"/>
  <c r="T817" i="2"/>
  <c r="T818" i="2"/>
  <c r="P818" i="3" s="1"/>
  <c r="T819" i="2"/>
  <c r="T820" i="2"/>
  <c r="P820" i="3" s="1"/>
  <c r="T821" i="2"/>
  <c r="P821" i="3" s="1"/>
  <c r="T822" i="2"/>
  <c r="P822" i="3" s="1"/>
  <c r="T823" i="2"/>
  <c r="T824" i="2"/>
  <c r="T825" i="2"/>
  <c r="P825" i="3" s="1"/>
  <c r="T826" i="2"/>
  <c r="T827" i="2"/>
  <c r="T828" i="2"/>
  <c r="T829" i="2"/>
  <c r="T830" i="2"/>
  <c r="P830" i="3" s="1"/>
  <c r="T831" i="2"/>
  <c r="T832" i="2"/>
  <c r="P832" i="3" s="1"/>
  <c r="T833" i="2"/>
  <c r="P833" i="3" s="1"/>
  <c r="T834" i="2"/>
  <c r="P834" i="3" s="1"/>
  <c r="T835" i="2"/>
  <c r="T836" i="2"/>
  <c r="T837" i="2"/>
  <c r="T838" i="2"/>
  <c r="T839" i="2"/>
  <c r="T840" i="2"/>
  <c r="T841" i="2"/>
  <c r="T842" i="2"/>
  <c r="P842" i="3" s="1"/>
  <c r="T843" i="2"/>
  <c r="T844" i="2"/>
  <c r="P844" i="3" s="1"/>
  <c r="T845" i="2"/>
  <c r="P845" i="3" s="1"/>
  <c r="T846" i="2"/>
  <c r="P846" i="3" s="1"/>
  <c r="T847" i="2"/>
  <c r="T848" i="2"/>
  <c r="T849" i="2"/>
  <c r="T850" i="2"/>
  <c r="T851" i="2"/>
  <c r="T852" i="2"/>
  <c r="T853" i="2"/>
  <c r="T854" i="2"/>
  <c r="P854" i="3" s="1"/>
  <c r="T855" i="2"/>
  <c r="T856" i="2"/>
  <c r="P856" i="3" s="1"/>
  <c r="T857" i="2"/>
  <c r="P857" i="3" s="1"/>
  <c r="T858" i="2"/>
  <c r="P858" i="3" s="1"/>
  <c r="T859" i="2"/>
  <c r="T860" i="2"/>
  <c r="T861" i="2"/>
  <c r="T862" i="2"/>
  <c r="T863" i="2"/>
  <c r="T864" i="2"/>
  <c r="T865" i="2"/>
  <c r="T866" i="2"/>
  <c r="P866" i="3" s="1"/>
  <c r="T867" i="2"/>
  <c r="T868" i="2"/>
  <c r="P868" i="3" s="1"/>
  <c r="T869" i="2"/>
  <c r="P869" i="3" s="1"/>
  <c r="T870" i="2"/>
  <c r="P870" i="3" s="1"/>
  <c r="T871" i="2"/>
  <c r="T872" i="2"/>
  <c r="T873" i="2"/>
  <c r="T874" i="2"/>
  <c r="T875" i="2"/>
  <c r="T876" i="2"/>
  <c r="T877" i="2"/>
  <c r="T878" i="2"/>
  <c r="P878" i="3" s="1"/>
  <c r="T879" i="2"/>
  <c r="T880" i="2"/>
  <c r="P880" i="3" s="1"/>
  <c r="T881" i="2"/>
  <c r="P881" i="3" s="1"/>
  <c r="T882" i="2"/>
  <c r="P882" i="3" s="1"/>
  <c r="T883" i="2"/>
  <c r="T884" i="2"/>
  <c r="T885" i="2"/>
  <c r="T886" i="2"/>
  <c r="T887" i="2"/>
  <c r="T888" i="2"/>
  <c r="T889" i="2"/>
  <c r="T890" i="2"/>
  <c r="P890" i="3" s="1"/>
  <c r="T891" i="2"/>
  <c r="T892" i="2"/>
  <c r="P892" i="3" s="1"/>
  <c r="T893" i="2"/>
  <c r="P893" i="3" s="1"/>
  <c r="T894" i="2"/>
  <c r="P894" i="3" s="1"/>
  <c r="T895" i="2"/>
  <c r="T896" i="2"/>
  <c r="T897" i="2"/>
  <c r="T898" i="2"/>
  <c r="T899" i="2"/>
  <c r="T900" i="2"/>
  <c r="T901" i="2"/>
  <c r="T902" i="2"/>
  <c r="P902" i="3" s="1"/>
  <c r="T903" i="2"/>
  <c r="T904" i="2"/>
  <c r="P904" i="3" s="1"/>
  <c r="T905" i="2"/>
  <c r="P905" i="3" s="1"/>
  <c r="T906" i="2"/>
  <c r="P906" i="3" s="1"/>
  <c r="T907" i="2"/>
  <c r="T908" i="2"/>
  <c r="T909" i="2"/>
  <c r="T910" i="2"/>
  <c r="T911" i="2"/>
  <c r="T912" i="2"/>
  <c r="T913" i="2"/>
  <c r="T914" i="2"/>
  <c r="P914" i="3" s="1"/>
  <c r="T915" i="2"/>
  <c r="T916" i="2"/>
  <c r="T917" i="2"/>
  <c r="P917" i="3" s="1"/>
  <c r="T918" i="2"/>
  <c r="P918" i="3" s="1"/>
  <c r="T919" i="2"/>
  <c r="T920" i="2"/>
  <c r="T921" i="2"/>
  <c r="T922" i="2"/>
  <c r="T923" i="2"/>
  <c r="T924" i="2"/>
  <c r="T925" i="2"/>
  <c r="T926" i="2"/>
  <c r="P926" i="3" s="1"/>
  <c r="T927" i="2"/>
  <c r="T928" i="2"/>
  <c r="P928" i="3" s="1"/>
  <c r="T929" i="2"/>
  <c r="P929" i="3" s="1"/>
  <c r="T930" i="2"/>
  <c r="P930" i="3" s="1"/>
  <c r="T931" i="2"/>
  <c r="T932" i="2"/>
  <c r="T933" i="2"/>
  <c r="P933" i="3" s="1"/>
  <c r="T934" i="2"/>
  <c r="P934" i="3" s="1"/>
  <c r="T935" i="2"/>
  <c r="T936" i="2"/>
  <c r="T937" i="2"/>
  <c r="T938" i="2"/>
  <c r="P938" i="3" s="1"/>
  <c r="T939" i="2"/>
  <c r="T940" i="2"/>
  <c r="P940" i="3" s="1"/>
  <c r="T941" i="2"/>
  <c r="P941" i="3" s="1"/>
  <c r="T942" i="2"/>
  <c r="P942" i="3" s="1"/>
  <c r="T943" i="2"/>
  <c r="T944" i="2"/>
  <c r="T945" i="2"/>
  <c r="T946" i="2"/>
  <c r="T947" i="2"/>
  <c r="T948" i="2"/>
  <c r="T949" i="2"/>
  <c r="T950" i="2"/>
  <c r="P950" i="3" s="1"/>
  <c r="T951" i="2"/>
  <c r="T952" i="2"/>
  <c r="P952" i="3" s="1"/>
  <c r="T953" i="2"/>
  <c r="P953" i="3" s="1"/>
  <c r="T954" i="2"/>
  <c r="P954" i="3" s="1"/>
  <c r="T955" i="2"/>
  <c r="T956" i="2"/>
  <c r="T957" i="2"/>
  <c r="T958" i="2"/>
  <c r="T959" i="2"/>
  <c r="T960" i="2"/>
  <c r="T961" i="2"/>
  <c r="T962" i="2"/>
  <c r="P962" i="3" s="1"/>
  <c r="T963" i="2"/>
  <c r="T964" i="2"/>
  <c r="P964" i="3" s="1"/>
  <c r="T965" i="2"/>
  <c r="P965" i="3" s="1"/>
  <c r="T966" i="2"/>
  <c r="P966" i="3" s="1"/>
  <c r="T967" i="2"/>
  <c r="T968" i="2"/>
  <c r="T969" i="2"/>
  <c r="P969" i="3" s="1"/>
  <c r="T970" i="2"/>
  <c r="T971" i="2"/>
  <c r="T972" i="2"/>
  <c r="T973" i="2"/>
  <c r="T974" i="2"/>
  <c r="P974" i="3" s="1"/>
  <c r="T975" i="2"/>
  <c r="T976" i="2"/>
  <c r="P976" i="3" s="1"/>
  <c r="T977" i="2"/>
  <c r="P977" i="3" s="1"/>
  <c r="T978" i="2"/>
  <c r="P978" i="3" s="1"/>
  <c r="T979" i="2"/>
  <c r="T980" i="2"/>
  <c r="T981" i="2"/>
  <c r="T982" i="2"/>
  <c r="T983" i="2"/>
  <c r="T984" i="2"/>
  <c r="T985" i="2"/>
  <c r="T986" i="2"/>
  <c r="P986" i="3" s="1"/>
  <c r="T987" i="2"/>
  <c r="T988" i="2"/>
  <c r="P988" i="3" s="1"/>
  <c r="T989" i="2"/>
  <c r="P989" i="3" s="1"/>
  <c r="T990" i="2"/>
  <c r="P990" i="3" s="1"/>
  <c r="T991" i="2"/>
  <c r="T992" i="2"/>
  <c r="T993" i="2"/>
  <c r="T994" i="2"/>
  <c r="T995" i="2"/>
  <c r="T996" i="2"/>
  <c r="T997" i="2"/>
  <c r="T998" i="2"/>
  <c r="P998" i="3" s="1"/>
  <c r="T999" i="2"/>
  <c r="T1000" i="2"/>
  <c r="P1000" i="3" s="1"/>
  <c r="T1001" i="2"/>
  <c r="P1001" i="3" s="1"/>
  <c r="T1002" i="2"/>
  <c r="P1002" i="3" s="1"/>
  <c r="T1003" i="2"/>
  <c r="T1004" i="2"/>
  <c r="T1005" i="2"/>
  <c r="T1006" i="2"/>
  <c r="T1007" i="2"/>
  <c r="T1008" i="2"/>
  <c r="T1009" i="2"/>
  <c r="T1010" i="2"/>
  <c r="P1010" i="3" s="1"/>
  <c r="T1011" i="2"/>
  <c r="T1012" i="2"/>
  <c r="P1012" i="3" s="1"/>
  <c r="T1013" i="2"/>
  <c r="P1013" i="3" s="1"/>
  <c r="T1014" i="2"/>
  <c r="P1014" i="3" s="1"/>
  <c r="T1015" i="2"/>
  <c r="T1016" i="2"/>
  <c r="T1017" i="2"/>
  <c r="T1018" i="2"/>
  <c r="T1019" i="2"/>
  <c r="T1020" i="2"/>
  <c r="T1021" i="2"/>
  <c r="T1022" i="2"/>
  <c r="P1022" i="3" s="1"/>
  <c r="T1023" i="2"/>
  <c r="T1024" i="2"/>
  <c r="P1024" i="3" s="1"/>
  <c r="T1025" i="2"/>
  <c r="P1025" i="3" s="1"/>
  <c r="T1026" i="2"/>
  <c r="P1026" i="3" s="1"/>
  <c r="T1027" i="2"/>
  <c r="T1028" i="2"/>
  <c r="T1029" i="2"/>
  <c r="T1030" i="2"/>
  <c r="T1031" i="2"/>
  <c r="T1032" i="2"/>
  <c r="T1033" i="2"/>
  <c r="T1034" i="2"/>
  <c r="P1034" i="3" s="1"/>
  <c r="T1035" i="2"/>
  <c r="T1036" i="2"/>
  <c r="P1036" i="3" s="1"/>
  <c r="T1037" i="2"/>
  <c r="P1037" i="3" s="1"/>
  <c r="T1038" i="2"/>
  <c r="P1038" i="3" s="1"/>
  <c r="T1039" i="2"/>
  <c r="T1040" i="2"/>
  <c r="T1041" i="2"/>
  <c r="P1041" i="3" s="1"/>
  <c r="T1042" i="2"/>
  <c r="T1043" i="2"/>
  <c r="T1044" i="2"/>
  <c r="T1045" i="2"/>
  <c r="T1046" i="2"/>
  <c r="P1046" i="3" s="1"/>
  <c r="T1047" i="2"/>
  <c r="T1048" i="2"/>
  <c r="P1048" i="3" s="1"/>
  <c r="T1049" i="2"/>
  <c r="P1049" i="3" s="1"/>
  <c r="T1050" i="2"/>
  <c r="P1050" i="3" s="1"/>
  <c r="T1051" i="2"/>
  <c r="T1052" i="2"/>
  <c r="T1053" i="2"/>
  <c r="T1054" i="2"/>
  <c r="T1055" i="2"/>
  <c r="T1056" i="2"/>
  <c r="T1057" i="2"/>
  <c r="T1058" i="2"/>
  <c r="P1058" i="3" s="1"/>
  <c r="T1059" i="2"/>
  <c r="T1060" i="2"/>
  <c r="P1060" i="3" s="1"/>
  <c r="T1061" i="2"/>
  <c r="P1061" i="3" s="1"/>
  <c r="T1062" i="2"/>
  <c r="P1062" i="3" s="1"/>
  <c r="T1063" i="2"/>
  <c r="T1064" i="2"/>
  <c r="T1065" i="2"/>
  <c r="T1066" i="2"/>
  <c r="T1067" i="2"/>
  <c r="T1068" i="2"/>
  <c r="T1069" i="2"/>
  <c r="T1070" i="2"/>
  <c r="P1070" i="3" s="1"/>
  <c r="T1071" i="2"/>
  <c r="T1072" i="2"/>
  <c r="P1072" i="3" s="1"/>
  <c r="T1073" i="2"/>
  <c r="P1073" i="3" s="1"/>
  <c r="T1074" i="2"/>
  <c r="P1074" i="3" s="1"/>
  <c r="T1075" i="2"/>
  <c r="T1076" i="2"/>
  <c r="T1077" i="2"/>
  <c r="T1078" i="2"/>
  <c r="T1079" i="2"/>
  <c r="T1080" i="2"/>
  <c r="T1081" i="2"/>
  <c r="T1082" i="2"/>
  <c r="P1082" i="3" s="1"/>
  <c r="T1083" i="2"/>
  <c r="T1084" i="2"/>
  <c r="P1084" i="3" s="1"/>
  <c r="T1085" i="2"/>
  <c r="P1085" i="3" s="1"/>
  <c r="T1086" i="2"/>
  <c r="P1086" i="3" s="1"/>
  <c r="T1087" i="2"/>
  <c r="T1088" i="2"/>
  <c r="T1089" i="2"/>
  <c r="T1090" i="2"/>
  <c r="T1091" i="2"/>
  <c r="T1092" i="2"/>
  <c r="T1093" i="2"/>
  <c r="T1094" i="2"/>
  <c r="P1094" i="3" s="1"/>
  <c r="T1095" i="2"/>
  <c r="T1096" i="2"/>
  <c r="P1096" i="3" s="1"/>
  <c r="T1097" i="2"/>
  <c r="P1097" i="3" s="1"/>
  <c r="T1098" i="2"/>
  <c r="P1098" i="3" s="1"/>
  <c r="T1099" i="2"/>
  <c r="T1100" i="2"/>
  <c r="T1101" i="2"/>
  <c r="T1102" i="2"/>
  <c r="T1103" i="2"/>
  <c r="T1104" i="2"/>
  <c r="T1105" i="2"/>
  <c r="T1106" i="2"/>
  <c r="P1106" i="3" s="1"/>
  <c r="T1107" i="2"/>
  <c r="T1108" i="2"/>
  <c r="P1108" i="3" s="1"/>
  <c r="T1109" i="2"/>
  <c r="P1109" i="3" s="1"/>
  <c r="T1110" i="2"/>
  <c r="P1110" i="3" s="1"/>
  <c r="T1112" i="2"/>
  <c r="T1113" i="2"/>
  <c r="T1114" i="2"/>
  <c r="T1115" i="2"/>
  <c r="T1116" i="2"/>
  <c r="T1117" i="2"/>
  <c r="T1118" i="2"/>
  <c r="P1118" i="3" s="1"/>
  <c r="T1119" i="2"/>
  <c r="P1119" i="3" s="1"/>
  <c r="T1120" i="2"/>
  <c r="T1121" i="2"/>
  <c r="P1121" i="3" s="1"/>
  <c r="T1122" i="2"/>
  <c r="P1122" i="3" s="1"/>
  <c r="T1123" i="2"/>
  <c r="P1123" i="3" s="1"/>
  <c r="T1124" i="2"/>
  <c r="T1125" i="2"/>
  <c r="T1126" i="2"/>
  <c r="T1127" i="2"/>
  <c r="T1128" i="2"/>
  <c r="T1129" i="2"/>
  <c r="T1130" i="2"/>
  <c r="P1130" i="3" s="1"/>
  <c r="T1131" i="2"/>
  <c r="P1131" i="3" s="1"/>
  <c r="T1132" i="2"/>
  <c r="T1133" i="2"/>
  <c r="P1133" i="3" s="1"/>
  <c r="T1134" i="2"/>
  <c r="P1134" i="3" s="1"/>
  <c r="T1135" i="2"/>
  <c r="P1135" i="3" s="1"/>
  <c r="T1136" i="2"/>
  <c r="T1137" i="2"/>
  <c r="T1138" i="2"/>
  <c r="T1139" i="2"/>
  <c r="T1140" i="2"/>
  <c r="T1141" i="2"/>
  <c r="T1142" i="2"/>
  <c r="P1142" i="3" s="1"/>
  <c r="T1143" i="2"/>
  <c r="P1143" i="3" s="1"/>
  <c r="T1144" i="2"/>
  <c r="T1145" i="2"/>
  <c r="P1145" i="3" s="1"/>
  <c r="T1146" i="2"/>
  <c r="P1146" i="3" s="1"/>
  <c r="T1147" i="2"/>
  <c r="P1147" i="3" s="1"/>
  <c r="T1148" i="2"/>
  <c r="T1149" i="2"/>
  <c r="T1150" i="2"/>
  <c r="T1151" i="2"/>
  <c r="T1152" i="2"/>
  <c r="T1153" i="2"/>
  <c r="T1154" i="2"/>
  <c r="P1154" i="3" s="1"/>
  <c r="T1155" i="2"/>
  <c r="P1155" i="3" s="1"/>
  <c r="T1156" i="2"/>
  <c r="T1157" i="2"/>
  <c r="P1157" i="3" s="1"/>
  <c r="T1158" i="2"/>
  <c r="P1158" i="3" s="1"/>
  <c r="T1159" i="2"/>
  <c r="P1159" i="3" s="1"/>
  <c r="T1160" i="2"/>
  <c r="T1161" i="2"/>
  <c r="T1162" i="2"/>
  <c r="T1163" i="2"/>
  <c r="T1164" i="2"/>
  <c r="T1165" i="2"/>
  <c r="T1166" i="2"/>
  <c r="P1166" i="3" s="1"/>
  <c r="T1167" i="2"/>
  <c r="P1167" i="3" s="1"/>
  <c r="T1168" i="2"/>
  <c r="T1169" i="2"/>
  <c r="P1169" i="3" s="1"/>
  <c r="T1170" i="2"/>
  <c r="P1170" i="3" s="1"/>
  <c r="T1171" i="2"/>
  <c r="P1171" i="3" s="1"/>
  <c r="T1172" i="2"/>
  <c r="T1173" i="2"/>
  <c r="T1174" i="2"/>
  <c r="T1175" i="2"/>
  <c r="T1176" i="2"/>
  <c r="T1177" i="2"/>
  <c r="T1178" i="2"/>
  <c r="P1178" i="3" s="1"/>
  <c r="T1179" i="2"/>
  <c r="P1179" i="3" s="1"/>
  <c r="T1180" i="2"/>
  <c r="T1181" i="2"/>
  <c r="P1181" i="3" s="1"/>
  <c r="T1182" i="2"/>
  <c r="P1182" i="3" s="1"/>
  <c r="T1183" i="2"/>
  <c r="P1183" i="3" s="1"/>
  <c r="T1184" i="2"/>
  <c r="T1185" i="2"/>
  <c r="T1186" i="2"/>
  <c r="T1187" i="2"/>
  <c r="T1188" i="2"/>
  <c r="T1189" i="2"/>
  <c r="T1190" i="2"/>
  <c r="T1191" i="2"/>
  <c r="P1191" i="3" s="1"/>
  <c r="T1192" i="2"/>
  <c r="T1193" i="2"/>
  <c r="P1193" i="3" s="1"/>
  <c r="T1194" i="2"/>
  <c r="P1194" i="3" s="1"/>
  <c r="T1195" i="2"/>
  <c r="P1195" i="3" s="1"/>
  <c r="T1196" i="2"/>
  <c r="T1197" i="2"/>
  <c r="T1198" i="2"/>
  <c r="T1199" i="2"/>
  <c r="T1200" i="2"/>
  <c r="T1201" i="2"/>
  <c r="T1202" i="2"/>
  <c r="T1203" i="2"/>
  <c r="P1203" i="3" s="1"/>
  <c r="T1204" i="2"/>
  <c r="T1205" i="2"/>
  <c r="P1205" i="3" s="1"/>
  <c r="T1206" i="2"/>
  <c r="P1206" i="3" s="1"/>
  <c r="T1207" i="2"/>
  <c r="P1207" i="3" s="1"/>
  <c r="T1208" i="2"/>
  <c r="T1209" i="2"/>
  <c r="T1210" i="2"/>
  <c r="T1211" i="2"/>
  <c r="T1212" i="2"/>
  <c r="T1213" i="2"/>
  <c r="T1214" i="2"/>
  <c r="P1214" i="3" s="1"/>
  <c r="T1215" i="2"/>
  <c r="P1215" i="3" s="1"/>
  <c r="T1216" i="2"/>
  <c r="T1217" i="2"/>
  <c r="P1217" i="3" s="1"/>
  <c r="T1218" i="2"/>
  <c r="P1218" i="3" s="1"/>
  <c r="T1219" i="2"/>
  <c r="P1219" i="3" s="1"/>
  <c r="T1220" i="2"/>
  <c r="T1221" i="2"/>
  <c r="T1222" i="2"/>
  <c r="T1223" i="2"/>
  <c r="T1224" i="2"/>
  <c r="T1225" i="2"/>
  <c r="T1226" i="2"/>
  <c r="P1226" i="3" s="1"/>
  <c r="T1227" i="2"/>
  <c r="P1227" i="3" s="1"/>
  <c r="T1228" i="2"/>
  <c r="T1229" i="2"/>
  <c r="P1229" i="3" s="1"/>
  <c r="T1230" i="2"/>
  <c r="P1230" i="3" s="1"/>
  <c r="T1231" i="2"/>
  <c r="P1231" i="3" s="1"/>
  <c r="T1232" i="2"/>
  <c r="T1233" i="2"/>
  <c r="T1234" i="2"/>
  <c r="T1235" i="2"/>
  <c r="P1235" i="3" s="1"/>
  <c r="T1236" i="2"/>
  <c r="T1237" i="2"/>
  <c r="T1238" i="2"/>
  <c r="P1238" i="3" s="1"/>
  <c r="T1239" i="2"/>
  <c r="P1239" i="3" s="1"/>
  <c r="T1240" i="2"/>
  <c r="T1241" i="2"/>
  <c r="P1241" i="3" s="1"/>
  <c r="T1242" i="2"/>
  <c r="P1242" i="3" s="1"/>
  <c r="T1243" i="2"/>
  <c r="P1243" i="3" s="1"/>
  <c r="T1244" i="2"/>
  <c r="T1245" i="2"/>
  <c r="T1246" i="2"/>
  <c r="T1247" i="2"/>
  <c r="T1248" i="2"/>
  <c r="T1249" i="2"/>
  <c r="T1250" i="2"/>
  <c r="P1250" i="3" s="1"/>
  <c r="T1251" i="2"/>
  <c r="P1251" i="3" s="1"/>
  <c r="T1252" i="2"/>
  <c r="T1253" i="2"/>
  <c r="P1253" i="3" s="1"/>
  <c r="T1254" i="2"/>
  <c r="P1254" i="3" s="1"/>
  <c r="T1255" i="2"/>
  <c r="P1255" i="3" s="1"/>
  <c r="T1256" i="2"/>
  <c r="T1257" i="2"/>
  <c r="T1258" i="2"/>
  <c r="P1258" i="3" s="1"/>
  <c r="T1259" i="2"/>
  <c r="T1260" i="2"/>
  <c r="T1261" i="2"/>
  <c r="T1262" i="2"/>
  <c r="P1262" i="3" s="1"/>
  <c r="T1263" i="2"/>
  <c r="P1263" i="3" s="1"/>
  <c r="T1264" i="2"/>
  <c r="T1265" i="2"/>
  <c r="P1265" i="3" s="1"/>
  <c r="T1266" i="2"/>
  <c r="P1266" i="3" s="1"/>
  <c r="T1267" i="2"/>
  <c r="P1267" i="3" s="1"/>
  <c r="T1268" i="2"/>
  <c r="T1269" i="2"/>
  <c r="T1270" i="2"/>
  <c r="T1271" i="2"/>
  <c r="T1272" i="2"/>
  <c r="T1273" i="2"/>
  <c r="T1274" i="2"/>
  <c r="P1274" i="3" s="1"/>
  <c r="T1275" i="2"/>
  <c r="P1275" i="3" s="1"/>
  <c r="T1276" i="2"/>
  <c r="T1277" i="2"/>
  <c r="P1277" i="3" s="1"/>
  <c r="T1278" i="2"/>
  <c r="P1278" i="3" s="1"/>
  <c r="T1279" i="2"/>
  <c r="P1279" i="3" s="1"/>
  <c r="T1280" i="2"/>
  <c r="T1281" i="2"/>
  <c r="T1282" i="2"/>
  <c r="T1283" i="2"/>
  <c r="T1284" i="2"/>
  <c r="T1285" i="2"/>
  <c r="T1286" i="2"/>
  <c r="P1286" i="3" s="1"/>
  <c r="T1287" i="2"/>
  <c r="P1287" i="3" s="1"/>
  <c r="T1289" i="2"/>
  <c r="T1290" i="2"/>
  <c r="P1290" i="3" s="1"/>
  <c r="T1291" i="2"/>
  <c r="P1291" i="3" s="1"/>
  <c r="T1292" i="2"/>
  <c r="P1292" i="3" s="1"/>
  <c r="T1293" i="2"/>
  <c r="T1295" i="2"/>
  <c r="T1296" i="2"/>
  <c r="T1297" i="2"/>
  <c r="T1298" i="2"/>
  <c r="P1298" i="3" s="1"/>
  <c r="T1299" i="2"/>
  <c r="T1300" i="2"/>
  <c r="T1301" i="2"/>
  <c r="P1301" i="3" s="1"/>
  <c r="T1302" i="2"/>
  <c r="T1303" i="2"/>
  <c r="P1303" i="3" s="1"/>
  <c r="T1304" i="2"/>
  <c r="P1304" i="3" s="1"/>
  <c r="T1305" i="2"/>
  <c r="P1305" i="3" s="1"/>
  <c r="T1306" i="2"/>
  <c r="T1307" i="2"/>
  <c r="T1308" i="2"/>
  <c r="T1309" i="2"/>
  <c r="T1310" i="2"/>
  <c r="P1310" i="3" s="1"/>
  <c r="T1311" i="2"/>
  <c r="T1312" i="2"/>
  <c r="T1313" i="2"/>
  <c r="P1313" i="3" s="1"/>
  <c r="T1314" i="2"/>
  <c r="T1315" i="2"/>
  <c r="P1315" i="3" s="1"/>
  <c r="T1316" i="2"/>
  <c r="P1316" i="3" s="1"/>
  <c r="T1317" i="2"/>
  <c r="P1317" i="3" s="1"/>
  <c r="T1318" i="2"/>
  <c r="T1319" i="2"/>
  <c r="T1320" i="2"/>
  <c r="T1321" i="2"/>
  <c r="T1322" i="2"/>
  <c r="P1322" i="3" s="1"/>
  <c r="T1323" i="2"/>
  <c r="T1324" i="2"/>
  <c r="P1324" i="3" s="1"/>
  <c r="T1325" i="2"/>
  <c r="P1325" i="3" s="1"/>
  <c r="T1326" i="2"/>
  <c r="T1327" i="2"/>
  <c r="P1327" i="3" s="1"/>
  <c r="T1328" i="2"/>
  <c r="P1328" i="3" s="1"/>
  <c r="T1329" i="2"/>
  <c r="P1329" i="3" s="1"/>
  <c r="T1330" i="2"/>
  <c r="T1331" i="2"/>
  <c r="T1332" i="2"/>
  <c r="T1333" i="2"/>
  <c r="T1334" i="2"/>
  <c r="P1334" i="3" s="1"/>
  <c r="T1335" i="2"/>
  <c r="T1336" i="2"/>
  <c r="T1337" i="2"/>
  <c r="P1337" i="3" s="1"/>
  <c r="T1338" i="2"/>
  <c r="T1339" i="2"/>
  <c r="P1339" i="3" s="1"/>
  <c r="T1340" i="2"/>
  <c r="P1340" i="3" s="1"/>
  <c r="T1341" i="2"/>
  <c r="P1341" i="3" s="1"/>
  <c r="T1342" i="2"/>
  <c r="T1343" i="2"/>
  <c r="T1344" i="2"/>
  <c r="T1345" i="2"/>
  <c r="T1346" i="2"/>
  <c r="P1346" i="3" s="1"/>
  <c r="T1347" i="2"/>
  <c r="T1348" i="2"/>
  <c r="T1349" i="2"/>
  <c r="P1349" i="3" s="1"/>
  <c r="T1350" i="2"/>
  <c r="T1351" i="2"/>
  <c r="P1351" i="3" s="1"/>
  <c r="T1352" i="2"/>
  <c r="P1352" i="3" s="1"/>
  <c r="T1353" i="2"/>
  <c r="P1353" i="3" s="1"/>
  <c r="T1354" i="2"/>
  <c r="T1355" i="2"/>
  <c r="T1356" i="2"/>
  <c r="T1357" i="2"/>
  <c r="T1358" i="2"/>
  <c r="P1358" i="3" s="1"/>
  <c r="T1359" i="2"/>
  <c r="T1360" i="2"/>
  <c r="P1360" i="3" s="1"/>
  <c r="T1361" i="2"/>
  <c r="P1361" i="3" s="1"/>
  <c r="T1362" i="2"/>
  <c r="T1363" i="2"/>
  <c r="P1363" i="3" s="1"/>
  <c r="T1364" i="2"/>
  <c r="P1364" i="3" s="1"/>
  <c r="T1365" i="2"/>
  <c r="P1365" i="3" s="1"/>
  <c r="T1366" i="2"/>
  <c r="T1367" i="2"/>
  <c r="T1368" i="2"/>
  <c r="T1369" i="2"/>
  <c r="T1370" i="2"/>
  <c r="P1370" i="3" s="1"/>
  <c r="T1372" i="2"/>
  <c r="T1373" i="2"/>
  <c r="T1374" i="2"/>
  <c r="P1374" i="3" s="1"/>
  <c r="T1375" i="2"/>
  <c r="T1376" i="2"/>
  <c r="P1376" i="3" s="1"/>
  <c r="T1377" i="2"/>
  <c r="P1377" i="3" s="1"/>
  <c r="T1378" i="2"/>
  <c r="T1379" i="2"/>
  <c r="T1380" i="2"/>
  <c r="T1381" i="2"/>
  <c r="T1382" i="2"/>
  <c r="P1382" i="3" s="1"/>
  <c r="T1383" i="2"/>
  <c r="T1384" i="2"/>
  <c r="T1385" i="2"/>
  <c r="T1386" i="2"/>
  <c r="P1386" i="3" s="1"/>
  <c r="T1387" i="2"/>
  <c r="T1388" i="2"/>
  <c r="P1388" i="3" s="1"/>
  <c r="T1389" i="2"/>
  <c r="P1389" i="3" s="1"/>
  <c r="T1390" i="2"/>
  <c r="P1390" i="3" s="1"/>
  <c r="T1391" i="2"/>
  <c r="T1392" i="2"/>
  <c r="T1393" i="2"/>
  <c r="T1394" i="2"/>
  <c r="P1394" i="3" s="1"/>
  <c r="T1395" i="2"/>
  <c r="T1396" i="2"/>
  <c r="T1397" i="2"/>
  <c r="P1397" i="3" s="1"/>
  <c r="T1398" i="2"/>
  <c r="P1398" i="3" s="1"/>
  <c r="T1399" i="2"/>
  <c r="T1400" i="2"/>
  <c r="P1400" i="3" s="1"/>
  <c r="T1401" i="2"/>
  <c r="P1401" i="3" s="1"/>
  <c r="T1402" i="2"/>
  <c r="P1402" i="3" s="1"/>
  <c r="T1403" i="2"/>
  <c r="T1404" i="2"/>
  <c r="T1405" i="2"/>
  <c r="P1405" i="3" s="1"/>
  <c r="T1406" i="2"/>
  <c r="P1406" i="3" s="1"/>
  <c r="T1407" i="2"/>
  <c r="T1408" i="2"/>
  <c r="T1409" i="2"/>
  <c r="T1410" i="2"/>
  <c r="P1410" i="3" s="1"/>
  <c r="T1411" i="2"/>
  <c r="T1412" i="2"/>
  <c r="P1412" i="3" s="1"/>
  <c r="T1413" i="2"/>
  <c r="P1413" i="3" s="1"/>
  <c r="T1414" i="2"/>
  <c r="P1414" i="3" s="1"/>
  <c r="T1415" i="2"/>
  <c r="T1416" i="2"/>
  <c r="T1417" i="2"/>
  <c r="T1418" i="2"/>
  <c r="P1418" i="3" s="1"/>
  <c r="T1419" i="2"/>
  <c r="T1420" i="2"/>
  <c r="T1421" i="2"/>
  <c r="T1422" i="2"/>
  <c r="P1422" i="3" s="1"/>
  <c r="T1423" i="2"/>
  <c r="T1424" i="2"/>
  <c r="P1424" i="3" s="1"/>
  <c r="T1425" i="2"/>
  <c r="P1425" i="3" s="1"/>
  <c r="T1426" i="2"/>
  <c r="P1426" i="3" s="1"/>
  <c r="T1427" i="2"/>
  <c r="T1428" i="2"/>
  <c r="T1429" i="2"/>
  <c r="T1430" i="2"/>
  <c r="P1430" i="3" s="1"/>
  <c r="T1431" i="2"/>
  <c r="T1432" i="2"/>
  <c r="T1433" i="2"/>
  <c r="T1434" i="2"/>
  <c r="P1434" i="3" s="1"/>
  <c r="T1435" i="2"/>
  <c r="T1436" i="2"/>
  <c r="P1436" i="3" s="1"/>
  <c r="T1437" i="2"/>
  <c r="P1437" i="3" s="1"/>
  <c r="T1438" i="2"/>
  <c r="P1438" i="3" s="1"/>
  <c r="T1439" i="2"/>
  <c r="T1440" i="2"/>
  <c r="T1441" i="2"/>
  <c r="T1442" i="2"/>
  <c r="P1442" i="3" s="1"/>
  <c r="T1443" i="2"/>
  <c r="T1444" i="2"/>
  <c r="T1445" i="2"/>
  <c r="P1445" i="3" s="1"/>
  <c r="T1446" i="2"/>
  <c r="P1446" i="3" s="1"/>
  <c r="T1447" i="2"/>
  <c r="T1448" i="2"/>
  <c r="P1448" i="3" s="1"/>
  <c r="T1449" i="2"/>
  <c r="P1449" i="3" s="1"/>
  <c r="T1450" i="2"/>
  <c r="P1450" i="3" s="1"/>
  <c r="T1451" i="2"/>
  <c r="T1452" i="2"/>
  <c r="T1453" i="2"/>
  <c r="T1454" i="2"/>
  <c r="P1454" i="3" s="1"/>
  <c r="T1455" i="2"/>
  <c r="T1456" i="2"/>
  <c r="T1457" i="2"/>
  <c r="T1458" i="2"/>
  <c r="P1458" i="3" s="1"/>
  <c r="T1459" i="2"/>
  <c r="T1460" i="2"/>
  <c r="P1460" i="3" s="1"/>
  <c r="T1461" i="2"/>
  <c r="P1461" i="3" s="1"/>
  <c r="T1462" i="2"/>
  <c r="P1462" i="3" s="1"/>
  <c r="T1463" i="2"/>
  <c r="T1464" i="2"/>
  <c r="T1465" i="2"/>
  <c r="T1466" i="2"/>
  <c r="P1466" i="3" s="1"/>
  <c r="T1468" i="2"/>
  <c r="T1469" i="2"/>
  <c r="T1470" i="2"/>
  <c r="P1470" i="3" s="1"/>
  <c r="T1472" i="2"/>
  <c r="P1472" i="3" s="1"/>
  <c r="T1473" i="2"/>
  <c r="T1474" i="2"/>
  <c r="P1474" i="3" s="1"/>
  <c r="T1475" i="2"/>
  <c r="P1475" i="3" s="1"/>
  <c r="T1476" i="2"/>
  <c r="P1476" i="3" s="1"/>
  <c r="T1477" i="2"/>
  <c r="T1479" i="2"/>
  <c r="T1480" i="2"/>
  <c r="T1481" i="2"/>
  <c r="T1482" i="2"/>
  <c r="T1483" i="2"/>
  <c r="T1484" i="2"/>
  <c r="P1484" i="3" s="1"/>
  <c r="T1485" i="2"/>
  <c r="P1485" i="3" s="1"/>
  <c r="T1486" i="2"/>
  <c r="T1487" i="2"/>
  <c r="P1487" i="3" s="1"/>
  <c r="T1488" i="2"/>
  <c r="P1488" i="3" s="1"/>
  <c r="T1489" i="2"/>
  <c r="P1489" i="3" s="1"/>
  <c r="T1491" i="2"/>
  <c r="T1492" i="2"/>
  <c r="T1493" i="2"/>
  <c r="P1493" i="3" s="1"/>
  <c r="T1494" i="2"/>
  <c r="P1494" i="3" s="1"/>
  <c r="T1495" i="2"/>
  <c r="T1496" i="2"/>
  <c r="T1497" i="2"/>
  <c r="T1498" i="2"/>
  <c r="P1498" i="3" s="1"/>
  <c r="T1499" i="2"/>
  <c r="T1500" i="2"/>
  <c r="P1500" i="3" s="1"/>
  <c r="T1501" i="2"/>
  <c r="P1501" i="3" s="1"/>
  <c r="T1502" i="2"/>
  <c r="P1502" i="3" s="1"/>
  <c r="T1503" i="2"/>
  <c r="T1504" i="2"/>
  <c r="T1505" i="2"/>
  <c r="P1505" i="3" s="1"/>
  <c r="T1506" i="2"/>
  <c r="P1506" i="3" s="1"/>
  <c r="T1507" i="2"/>
  <c r="T1508" i="2"/>
  <c r="T1509" i="2"/>
  <c r="T1510" i="2"/>
  <c r="P1510" i="3" s="1"/>
  <c r="T1511" i="2"/>
  <c r="T1513" i="2"/>
  <c r="P1513" i="3" s="1"/>
  <c r="T1514" i="2"/>
  <c r="P1514" i="3" s="1"/>
  <c r="T1515" i="2"/>
  <c r="P1515" i="3" s="1"/>
  <c r="T1516" i="2"/>
  <c r="T1517" i="2"/>
  <c r="T1518" i="2"/>
  <c r="T1519" i="2"/>
  <c r="T1520" i="2"/>
  <c r="T1521" i="2"/>
  <c r="T1522" i="2"/>
  <c r="T1523" i="2"/>
  <c r="P1523" i="3" s="1"/>
  <c r="T1524" i="2"/>
  <c r="T1525" i="2"/>
  <c r="P1525" i="3" s="1"/>
  <c r="T1526" i="2"/>
  <c r="P1526" i="3" s="1"/>
  <c r="T1527" i="2"/>
  <c r="P1527" i="3" s="1"/>
  <c r="T1528" i="2"/>
  <c r="T1530" i="2"/>
  <c r="T1531" i="2"/>
  <c r="P1531" i="3" s="1"/>
  <c r="T1532" i="2"/>
  <c r="T1533" i="2"/>
  <c r="T1534" i="2"/>
  <c r="T1535" i="2"/>
  <c r="P1535" i="3" s="1"/>
  <c r="T1536" i="2"/>
  <c r="T1537" i="2"/>
  <c r="T1538" i="2"/>
  <c r="P1538" i="3" s="1"/>
  <c r="T1539" i="2"/>
  <c r="P1539" i="3" s="1"/>
  <c r="T1540" i="2"/>
  <c r="P1540" i="3" s="1"/>
  <c r="T1541" i="2"/>
  <c r="T1542" i="2"/>
  <c r="T1543" i="2"/>
  <c r="T1544" i="2"/>
  <c r="T1545" i="2"/>
  <c r="T1546" i="2"/>
  <c r="T1547" i="2"/>
  <c r="P1547" i="3" s="1"/>
  <c r="T1548" i="2"/>
  <c r="P1548" i="3" s="1"/>
  <c r="T1549" i="2"/>
  <c r="T1550" i="2"/>
  <c r="P1550" i="3" s="1"/>
  <c r="T1551" i="2"/>
  <c r="P1551" i="3" s="1"/>
  <c r="T1552" i="2"/>
  <c r="P1552" i="3" s="1"/>
  <c r="T1553" i="2"/>
  <c r="T1554" i="2"/>
  <c r="T1555" i="2"/>
  <c r="P1555" i="3" s="1"/>
  <c r="T1556" i="2"/>
  <c r="T1557" i="2"/>
  <c r="T1558" i="2"/>
  <c r="T1559" i="2"/>
  <c r="T1560" i="2"/>
  <c r="P1560" i="3" s="1"/>
  <c r="T1561" i="2"/>
  <c r="T1562" i="2"/>
  <c r="P1562" i="3" s="1"/>
  <c r="T1563" i="2"/>
  <c r="P1563" i="3" s="1"/>
  <c r="T1564" i="2"/>
  <c r="P1564" i="3" s="1"/>
  <c r="T1565" i="2"/>
  <c r="T1566" i="2"/>
  <c r="T1568" i="2"/>
  <c r="P1568" i="3" s="1"/>
  <c r="T1569" i="2"/>
  <c r="T1570" i="2"/>
  <c r="T1571" i="2"/>
  <c r="T1572" i="2"/>
  <c r="T1573" i="2"/>
  <c r="T1574" i="2"/>
  <c r="P1574" i="3" s="1"/>
  <c r="T1575" i="2"/>
  <c r="P1575" i="3" s="1"/>
  <c r="T1576" i="2"/>
  <c r="P1576" i="3" s="1"/>
  <c r="T1577" i="2"/>
  <c r="P1577" i="3" s="1"/>
  <c r="T1578" i="2"/>
  <c r="T1579" i="2"/>
  <c r="T1580" i="2"/>
  <c r="T1581" i="2"/>
  <c r="T1582" i="2"/>
  <c r="T1583" i="2"/>
  <c r="T1584" i="2"/>
  <c r="P1584" i="3" s="1"/>
  <c r="T1585" i="2"/>
  <c r="P1585" i="3" s="1"/>
  <c r="T1586" i="2"/>
  <c r="P1586" i="3" s="1"/>
  <c r="T1587" i="2"/>
  <c r="P1587" i="3" s="1"/>
  <c r="T1588" i="2"/>
  <c r="P1588" i="3" s="1"/>
  <c r="T1589" i="2"/>
  <c r="P1589" i="3" s="1"/>
  <c r="T1590" i="2"/>
  <c r="T1591" i="2"/>
  <c r="T1592" i="2"/>
  <c r="T1593" i="2"/>
  <c r="T1594" i="2"/>
  <c r="T1595" i="2"/>
  <c r="T1596" i="2"/>
  <c r="T1597" i="2"/>
  <c r="T1598" i="2"/>
  <c r="P1598" i="3" s="1"/>
  <c r="T1599" i="2"/>
  <c r="P1599" i="3" s="1"/>
  <c r="T1600" i="2"/>
  <c r="P1600" i="3" s="1"/>
  <c r="T1601" i="2"/>
  <c r="P1601" i="3" s="1"/>
  <c r="T1602" i="2"/>
  <c r="T1603" i="2"/>
  <c r="T1604" i="2"/>
  <c r="T1605" i="2"/>
  <c r="T1606" i="2"/>
  <c r="T1607" i="2"/>
  <c r="T1608" i="2"/>
  <c r="P1608" i="3" s="1"/>
  <c r="T1609" i="2"/>
  <c r="P1609" i="3" s="1"/>
  <c r="T1610" i="2"/>
  <c r="P1610" i="3" s="1"/>
  <c r="T1611" i="2"/>
  <c r="P1611" i="3" s="1"/>
  <c r="T1612" i="2"/>
  <c r="P1612" i="3" s="1"/>
  <c r="T1613" i="2"/>
  <c r="P1613" i="3" s="1"/>
  <c r="T1614" i="2"/>
  <c r="T1615" i="2"/>
  <c r="T1616" i="2"/>
  <c r="T1617" i="2"/>
  <c r="P1617" i="3" s="1"/>
  <c r="T1618" i="2"/>
  <c r="T1619" i="2"/>
  <c r="T1620" i="2"/>
  <c r="T1621" i="2"/>
  <c r="T1622" i="2"/>
  <c r="P1622" i="3" s="1"/>
  <c r="T1623" i="2"/>
  <c r="P1623" i="3" s="1"/>
  <c r="T1624" i="2"/>
  <c r="P1624" i="3" s="1"/>
  <c r="T1625" i="2"/>
  <c r="P1625" i="3" s="1"/>
  <c r="T1626" i="2"/>
  <c r="T1627" i="2"/>
  <c r="T1628" i="2"/>
  <c r="P1628" i="3" s="1"/>
  <c r="T1629" i="2"/>
  <c r="T1630" i="2"/>
  <c r="T1631" i="2"/>
  <c r="T1632" i="2"/>
  <c r="P1632" i="3" s="1"/>
  <c r="T1633" i="2"/>
  <c r="T1634" i="2"/>
  <c r="P1634" i="3" s="1"/>
  <c r="T1635" i="2"/>
  <c r="P1635" i="3" s="1"/>
  <c r="T1636" i="2"/>
  <c r="P1636" i="3" s="1"/>
  <c r="T1637" i="2"/>
  <c r="T1638" i="2"/>
  <c r="T1639" i="2"/>
  <c r="T1640" i="2"/>
  <c r="T1641" i="2"/>
  <c r="T1642" i="2"/>
  <c r="T1643" i="2"/>
  <c r="T1644" i="2"/>
  <c r="P1644" i="3" s="1"/>
  <c r="T1645" i="2"/>
  <c r="T1646" i="2"/>
  <c r="P1646" i="3" s="1"/>
  <c r="T1647" i="2"/>
  <c r="P1647" i="3" s="1"/>
  <c r="T1648" i="2"/>
  <c r="P1648" i="3" s="1"/>
  <c r="T1649" i="2"/>
  <c r="P1649" i="3" s="1"/>
  <c r="T1650" i="2"/>
  <c r="T1651" i="2"/>
  <c r="T1652" i="2"/>
  <c r="P1652" i="3" s="1"/>
  <c r="T1653" i="2"/>
  <c r="T1654" i="2"/>
  <c r="T1655" i="2"/>
  <c r="T1656" i="2"/>
  <c r="P1656" i="3" s="1"/>
  <c r="T1658" i="2"/>
  <c r="T1659" i="2"/>
  <c r="P1659" i="3" s="1"/>
  <c r="T1660" i="2"/>
  <c r="P1660" i="3" s="1"/>
  <c r="T1661" i="2"/>
  <c r="P1661" i="3" s="1"/>
  <c r="T1662" i="2"/>
  <c r="T1663" i="2"/>
  <c r="T1664" i="2"/>
  <c r="T1665" i="2"/>
  <c r="P1665" i="3" s="1"/>
  <c r="T1666" i="2"/>
  <c r="T1667" i="2"/>
  <c r="T1668" i="2"/>
  <c r="T1669" i="2"/>
  <c r="T1670" i="2"/>
  <c r="P1670" i="3" s="1"/>
  <c r="T1671" i="2"/>
  <c r="P1671" i="3" s="1"/>
  <c r="T1672" i="2"/>
  <c r="P1672" i="3" s="1"/>
  <c r="T1673" i="2"/>
  <c r="P1673" i="3" s="1"/>
  <c r="T1674" i="2"/>
  <c r="P1674" i="3" s="1"/>
  <c r="T1675" i="2"/>
  <c r="T1676" i="2"/>
  <c r="T1677" i="2"/>
  <c r="T1678" i="2"/>
  <c r="T1679" i="2"/>
  <c r="T1680" i="2"/>
  <c r="T1681" i="2"/>
  <c r="P1681" i="3" s="1"/>
  <c r="T1682" i="2"/>
  <c r="T1683" i="2"/>
  <c r="P1683" i="3" s="1"/>
  <c r="T1684" i="2"/>
  <c r="P1684" i="3" s="1"/>
  <c r="T1685" i="2"/>
  <c r="P1685" i="3" s="1"/>
  <c r="T1686" i="2"/>
  <c r="P1686" i="3" s="1"/>
  <c r="T1687" i="2"/>
  <c r="T1688" i="2"/>
  <c r="T1689" i="2"/>
  <c r="P1689" i="3" s="1"/>
  <c r="T1690" i="2"/>
  <c r="T1691" i="2"/>
  <c r="T1692" i="2"/>
  <c r="T1693" i="2"/>
  <c r="T1694" i="2"/>
  <c r="P1694" i="3" s="1"/>
  <c r="T1695" i="2"/>
  <c r="P1695" i="3" s="1"/>
  <c r="T1696" i="2"/>
  <c r="P1696" i="3" s="1"/>
  <c r="T1697" i="2"/>
  <c r="P1697" i="3" s="1"/>
  <c r="T1698" i="2"/>
  <c r="P1698" i="3" s="1"/>
  <c r="T1699" i="2"/>
  <c r="T1700" i="2"/>
  <c r="T1701" i="2"/>
  <c r="T1702" i="2"/>
  <c r="T1703" i="2"/>
  <c r="T1704" i="2"/>
  <c r="T1705" i="2"/>
  <c r="T1706" i="2"/>
  <c r="T1707" i="2"/>
  <c r="P1707" i="3" s="1"/>
  <c r="T1708" i="2"/>
  <c r="P1708" i="3" s="1"/>
  <c r="T1709" i="2"/>
  <c r="P1709" i="3" s="1"/>
  <c r="T1710" i="2"/>
  <c r="P1710" i="3" s="1"/>
  <c r="T1711" i="2"/>
  <c r="T1712" i="2"/>
  <c r="T1713" i="2"/>
  <c r="P1713" i="3" s="1"/>
  <c r="T1714" i="2"/>
  <c r="T1715" i="2"/>
  <c r="T1716" i="2"/>
  <c r="T1717" i="2"/>
  <c r="P1717" i="3" s="1"/>
  <c r="T1718" i="2"/>
  <c r="T1719" i="2"/>
  <c r="P1719" i="3" s="1"/>
  <c r="T1720" i="2"/>
  <c r="P1720" i="3" s="1"/>
  <c r="T1721" i="2"/>
  <c r="P1721" i="3" s="1"/>
  <c r="T1722" i="2"/>
  <c r="T1723" i="2"/>
  <c r="T1724" i="2"/>
  <c r="T1725" i="2"/>
  <c r="P1725" i="3" s="1"/>
  <c r="T1726" i="2"/>
  <c r="T1727" i="2"/>
  <c r="T1728" i="2"/>
  <c r="T1729" i="2"/>
  <c r="T1730" i="2"/>
  <c r="T1731" i="2"/>
  <c r="P1731" i="3" s="1"/>
  <c r="T1732" i="2"/>
  <c r="P1732" i="3" s="1"/>
  <c r="T1733" i="2"/>
  <c r="P1733" i="3" s="1"/>
  <c r="T1734" i="2"/>
  <c r="T1735" i="2"/>
  <c r="T1736" i="2"/>
  <c r="T1737" i="2"/>
  <c r="T1738" i="2"/>
  <c r="T1739" i="2"/>
  <c r="T1740" i="2"/>
  <c r="T1741" i="2"/>
  <c r="P1741" i="3" s="1"/>
  <c r="T1742" i="2"/>
  <c r="P1742" i="3" s="1"/>
  <c r="T1743" i="2"/>
  <c r="P1743" i="3" s="1"/>
  <c r="T1744" i="2"/>
  <c r="P1744" i="3" s="1"/>
  <c r="T2" i="2"/>
  <c r="Q17" i="3"/>
  <c r="Q19" i="3"/>
  <c r="Q24" i="3"/>
  <c r="Q29" i="3"/>
  <c r="Q31" i="3"/>
  <c r="Q36" i="3"/>
  <c r="Q37" i="3"/>
  <c r="Q41" i="3"/>
  <c r="Q43" i="3"/>
  <c r="Q53" i="3"/>
  <c r="Q55" i="3"/>
  <c r="Q56" i="3"/>
  <c r="Q57" i="3"/>
  <c r="Q59" i="3"/>
  <c r="Q60" i="3"/>
  <c r="Q71" i="3"/>
  <c r="Q89" i="3"/>
  <c r="Q95" i="3"/>
  <c r="Q101" i="3"/>
  <c r="Q113" i="3"/>
  <c r="Q125" i="3"/>
  <c r="Q145" i="3"/>
  <c r="Q152" i="3"/>
  <c r="Q153" i="3"/>
  <c r="Q161" i="3"/>
  <c r="Q169" i="3"/>
  <c r="Q173" i="3"/>
  <c r="Q185" i="3"/>
  <c r="Q186" i="3"/>
  <c r="Q197" i="3"/>
  <c r="Q203" i="3"/>
  <c r="Q204" i="3"/>
  <c r="Q211" i="3"/>
  <c r="Q227" i="3"/>
  <c r="Q228" i="3"/>
  <c r="Q229" i="3"/>
  <c r="Q233" i="3"/>
  <c r="Q245" i="3"/>
  <c r="Q253" i="3"/>
  <c r="Q257" i="3"/>
  <c r="Q261" i="3"/>
  <c r="Q269" i="3"/>
  <c r="Q271" i="3"/>
  <c r="Q281" i="3"/>
  <c r="Q283" i="3"/>
  <c r="Q289" i="3"/>
  <c r="Q293" i="3"/>
  <c r="Q297" i="3"/>
  <c r="Q305" i="3"/>
  <c r="Q312" i="3"/>
  <c r="Q317" i="3"/>
  <c r="Q319" i="3"/>
  <c r="Q320" i="3"/>
  <c r="Q324" i="3"/>
  <c r="Q325" i="3"/>
  <c r="Q329" i="3"/>
  <c r="Q330" i="3"/>
  <c r="Q331" i="3"/>
  <c r="Q337" i="3"/>
  <c r="Q341" i="3"/>
  <c r="Q343" i="3"/>
  <c r="Q353" i="3"/>
  <c r="Q365" i="3"/>
  <c r="Q370" i="3"/>
  <c r="Q377" i="3"/>
  <c r="Q382" i="3"/>
  <c r="Q389" i="3"/>
  <c r="Q401" i="3"/>
  <c r="Q403" i="3"/>
  <c r="Q405" i="3"/>
  <c r="Q413" i="3"/>
  <c r="Q425" i="3"/>
  <c r="Q427" i="3"/>
  <c r="Q428" i="3"/>
  <c r="Q433" i="3"/>
  <c r="Q437" i="3"/>
  <c r="Q440" i="3"/>
  <c r="Q441" i="3"/>
  <c r="Q449" i="3"/>
  <c r="Q457" i="3"/>
  <c r="Q461" i="3"/>
  <c r="Q463" i="3"/>
  <c r="Q473" i="3"/>
  <c r="Q474" i="3"/>
  <c r="Q475" i="3"/>
  <c r="Q485" i="3"/>
  <c r="Q492" i="3"/>
  <c r="Q497" i="3"/>
  <c r="Q499" i="3"/>
  <c r="Q509" i="3"/>
  <c r="Q523" i="3"/>
  <c r="Q535" i="3"/>
  <c r="Q536" i="3"/>
  <c r="Q540" i="3"/>
  <c r="Q547" i="3"/>
  <c r="Q548" i="3"/>
  <c r="Q549" i="3"/>
  <c r="Q550" i="3"/>
  <c r="Q559" i="3"/>
  <c r="Q560" i="3"/>
  <c r="Q561" i="3"/>
  <c r="Q570" i="3"/>
  <c r="Q571" i="3"/>
  <c r="Q572" i="3"/>
  <c r="Q573" i="3"/>
  <c r="Q583" i="3"/>
  <c r="Q584" i="3"/>
  <c r="Q589" i="3"/>
  <c r="Q595" i="3"/>
  <c r="Q600" i="3"/>
  <c r="Q607" i="3"/>
  <c r="Q608" i="3"/>
  <c r="Q611" i="3"/>
  <c r="Q612" i="3"/>
  <c r="Q613" i="3"/>
  <c r="Q619" i="3"/>
  <c r="Q620" i="3"/>
  <c r="Q631" i="3"/>
  <c r="Q632" i="3"/>
  <c r="Q633" i="3"/>
  <c r="Q642" i="3"/>
  <c r="Q643" i="3"/>
  <c r="Q644" i="3"/>
  <c r="Q655" i="3"/>
  <c r="Q656" i="3"/>
  <c r="Q657" i="3"/>
  <c r="Q658" i="3"/>
  <c r="Q667" i="3"/>
  <c r="Q670" i="3"/>
  <c r="Q671" i="3"/>
  <c r="Q678" i="3"/>
  <c r="Q679" i="3"/>
  <c r="Q680" i="3"/>
  <c r="Q688" i="3"/>
  <c r="Q691" i="3"/>
  <c r="Q692" i="3"/>
  <c r="Q693" i="3"/>
  <c r="Q703" i="3"/>
  <c r="Q704" i="3"/>
  <c r="Q706" i="3"/>
  <c r="Q708" i="3"/>
  <c r="Q715" i="3"/>
  <c r="Q716" i="3"/>
  <c r="Q717" i="3"/>
  <c r="Q721" i="3"/>
  <c r="Q727" i="3"/>
  <c r="Q728" i="3"/>
  <c r="Q729" i="3"/>
  <c r="Q730" i="3"/>
  <c r="Q739" i="3"/>
  <c r="Q740" i="3"/>
  <c r="Q749" i="3"/>
  <c r="Q751" i="3"/>
  <c r="Q752" i="3"/>
  <c r="Q763" i="3"/>
  <c r="Q764" i="3"/>
  <c r="Q765" i="3"/>
  <c r="Q766" i="3"/>
  <c r="Q773" i="3"/>
  <c r="Q775" i="3"/>
  <c r="Q776" i="3"/>
  <c r="Q777" i="3"/>
  <c r="Q779" i="3"/>
  <c r="Q780" i="3"/>
  <c r="Q787" i="3"/>
  <c r="Q788" i="3"/>
  <c r="Q789" i="3"/>
  <c r="Q790" i="3"/>
  <c r="Q799" i="3"/>
  <c r="Q800" i="3"/>
  <c r="Q801" i="3"/>
  <c r="Q802" i="3"/>
  <c r="Q809" i="3"/>
  <c r="Q811" i="3"/>
  <c r="Q812" i="3"/>
  <c r="Q823" i="3"/>
  <c r="Q824" i="3"/>
  <c r="Q835" i="3"/>
  <c r="Q836" i="3"/>
  <c r="Q837" i="3"/>
  <c r="Q838" i="3"/>
  <c r="Q845" i="3"/>
  <c r="Q847" i="3"/>
  <c r="Q848" i="3"/>
  <c r="Q849" i="3"/>
  <c r="Q853" i="3"/>
  <c r="Q859" i="3"/>
  <c r="Q860" i="3"/>
  <c r="Q861" i="3"/>
  <c r="Q862" i="3"/>
  <c r="Q864" i="3"/>
  <c r="Q871" i="3"/>
  <c r="Q872" i="3"/>
  <c r="Q873" i="3"/>
  <c r="Q883" i="3"/>
  <c r="Q884" i="3"/>
  <c r="Q886" i="3"/>
  <c r="Q888" i="3"/>
  <c r="Q895" i="3"/>
  <c r="Q896" i="3"/>
  <c r="Q900" i="3"/>
  <c r="Q901" i="3"/>
  <c r="Q907" i="3"/>
  <c r="Q908" i="3"/>
  <c r="Q909" i="3"/>
  <c r="Q911" i="3"/>
  <c r="Q919" i="3"/>
  <c r="Q920" i="3"/>
  <c r="Q921" i="3"/>
  <c r="Q922" i="3"/>
  <c r="Q927" i="3"/>
  <c r="Q931" i="3"/>
  <c r="Q932" i="3"/>
  <c r="Q933" i="3"/>
  <c r="Q934" i="3"/>
  <c r="Q943" i="3"/>
  <c r="Q944" i="3"/>
  <c r="Q945" i="3"/>
  <c r="Q946" i="3"/>
  <c r="Q953" i="3"/>
  <c r="Q955" i="3"/>
  <c r="Q956" i="3"/>
  <c r="Q958" i="3"/>
  <c r="Q967" i="3"/>
  <c r="Q968" i="3"/>
  <c r="Q977" i="3"/>
  <c r="Q979" i="3"/>
  <c r="Q980" i="3"/>
  <c r="Q981" i="3"/>
  <c r="Q982" i="3"/>
  <c r="Q991" i="3"/>
  <c r="Q992" i="3"/>
  <c r="Q993" i="3"/>
  <c r="Q994" i="3"/>
  <c r="Q1003" i="3"/>
  <c r="Q1004" i="3"/>
  <c r="Q1005" i="3"/>
  <c r="Q1009" i="3"/>
  <c r="Q1015" i="3"/>
  <c r="Q1016" i="3"/>
  <c r="Q1017" i="3"/>
  <c r="Q1018" i="3"/>
  <c r="Q1027" i="3"/>
  <c r="Q1028" i="3"/>
  <c r="Q1029" i="3"/>
  <c r="Q1030" i="3"/>
  <c r="Q1035" i="3"/>
  <c r="Q1036" i="3"/>
  <c r="Q1039" i="3"/>
  <c r="Q1040" i="3"/>
  <c r="Q1041" i="3"/>
  <c r="Q1051" i="3"/>
  <c r="Q1052" i="3"/>
  <c r="Q1053" i="3"/>
  <c r="Q1054" i="3"/>
  <c r="Q1060" i="3"/>
  <c r="Q1063" i="3"/>
  <c r="Q1064" i="3"/>
  <c r="Q1065" i="3"/>
  <c r="Q1066" i="3"/>
  <c r="Q1075" i="3"/>
  <c r="Q1076" i="3"/>
  <c r="Q1077" i="3"/>
  <c r="Q1078" i="3"/>
  <c r="Q1083" i="3"/>
  <c r="Q1084" i="3"/>
  <c r="Q1087" i="3"/>
  <c r="Q1088" i="3"/>
  <c r="Q1089" i="3"/>
  <c r="Q1099" i="3"/>
  <c r="Q1100" i="3"/>
  <c r="Q1101" i="3"/>
  <c r="Q1102" i="3"/>
  <c r="Q1103" i="3"/>
  <c r="Q1108" i="3"/>
  <c r="Q1112" i="3"/>
  <c r="Q1113" i="3"/>
  <c r="Q1114" i="3"/>
  <c r="Q1115" i="3"/>
  <c r="Q1116" i="3"/>
  <c r="Q1124" i="3"/>
  <c r="Q1125" i="3"/>
  <c r="Q1126" i="3"/>
  <c r="Q1127" i="3"/>
  <c r="Q1129" i="3"/>
  <c r="Q1132" i="3"/>
  <c r="Q1136" i="3"/>
  <c r="Q1137" i="3"/>
  <c r="Q1138" i="3"/>
  <c r="Q1148" i="3"/>
  <c r="Q1149" i="3"/>
  <c r="Q1150" i="3"/>
  <c r="Q1160" i="3"/>
  <c r="Q1161" i="3"/>
  <c r="Q1162" i="3"/>
  <c r="Q1163" i="3"/>
  <c r="Q1172" i="3"/>
  <c r="Q1173" i="3"/>
  <c r="Q1174" i="3"/>
  <c r="Q1175" i="3"/>
  <c r="Q1177" i="3"/>
  <c r="Q1179" i="3"/>
  <c r="Q1180" i="3"/>
  <c r="Q1184" i="3"/>
  <c r="Q1185" i="3"/>
  <c r="Q1186" i="3"/>
  <c r="Q1196" i="3"/>
  <c r="Q1197" i="3"/>
  <c r="Q1198" i="3"/>
  <c r="Q1208" i="3"/>
  <c r="Q1209" i="3"/>
  <c r="Q1210" i="3"/>
  <c r="Q1211" i="3"/>
  <c r="Q1220" i="3"/>
  <c r="Q1221" i="3"/>
  <c r="Q1222" i="3"/>
  <c r="Q1223" i="3"/>
  <c r="Q1224" i="3"/>
  <c r="Q1225" i="3"/>
  <c r="Q1232" i="3"/>
  <c r="Q1233" i="3"/>
  <c r="Q1234" i="3"/>
  <c r="Q1235" i="3"/>
  <c r="Q1244" i="3"/>
  <c r="Q1245" i="3"/>
  <c r="Q1246" i="3"/>
  <c r="Q1247" i="3"/>
  <c r="Q1256" i="3"/>
  <c r="Q1257" i="3"/>
  <c r="Q1258" i="3"/>
  <c r="Q1264" i="3"/>
  <c r="Q1268" i="3"/>
  <c r="Q1269" i="3"/>
  <c r="Q1270" i="3"/>
  <c r="Q1280" i="3"/>
  <c r="Q1281" i="3"/>
  <c r="Q1282" i="3"/>
  <c r="Q1283" i="3"/>
  <c r="Q1291" i="3"/>
  <c r="Q1293" i="3"/>
  <c r="Q1295" i="3"/>
  <c r="Q1296" i="3"/>
  <c r="Q1297" i="3"/>
  <c r="Q1306" i="3"/>
  <c r="Q1307" i="3"/>
  <c r="Q1308" i="3"/>
  <c r="Q1309" i="3"/>
  <c r="Q1311" i="3"/>
  <c r="Q1318" i="3"/>
  <c r="Q1319" i="3"/>
  <c r="Q1320" i="3"/>
  <c r="Q1321" i="3"/>
  <c r="Q1324" i="3"/>
  <c r="Q1327" i="3"/>
  <c r="Q1330" i="3"/>
  <c r="Q1331" i="3"/>
  <c r="Q1332" i="3"/>
  <c r="Q1333" i="3"/>
  <c r="Q1342" i="3"/>
  <c r="Q1343" i="3"/>
  <c r="Q1344" i="3"/>
  <c r="Q1351" i="3"/>
  <c r="Q1352" i="3"/>
  <c r="Q1354" i="3"/>
  <c r="Q1355" i="3"/>
  <c r="Q1356" i="3"/>
  <c r="Q1366" i="3"/>
  <c r="Q1367" i="3"/>
  <c r="Q1368" i="3"/>
  <c r="Q1369" i="3"/>
  <c r="Q1371" i="3"/>
  <c r="Q1376" i="3"/>
  <c r="Q1378" i="3"/>
  <c r="Q1379" i="3"/>
  <c r="Q1380" i="3"/>
  <c r="Q1381" i="3"/>
  <c r="Q1390" i="3"/>
  <c r="Q1391" i="3"/>
  <c r="Q1392" i="3"/>
  <c r="Q1393" i="3"/>
  <c r="Q1395" i="3"/>
  <c r="Q1396" i="3"/>
  <c r="Q1399" i="3"/>
  <c r="Q1402" i="3"/>
  <c r="Q1403" i="3"/>
  <c r="Q1404" i="3"/>
  <c r="Q1405" i="3"/>
  <c r="Q1412" i="3"/>
  <c r="Q1414" i="3"/>
  <c r="Q1415" i="3"/>
  <c r="Q1416" i="3"/>
  <c r="Q1423" i="3"/>
  <c r="Q1424" i="3"/>
  <c r="Q1426" i="3"/>
  <c r="Q1427" i="3"/>
  <c r="Q1428" i="3"/>
  <c r="Q1436" i="3"/>
  <c r="Q1438" i="3"/>
  <c r="Q1439" i="3"/>
  <c r="Q1440" i="3"/>
  <c r="Q1441" i="3"/>
  <c r="Q1450" i="3"/>
  <c r="Q1451" i="3"/>
  <c r="Q1452" i="3"/>
  <c r="Q1453" i="3"/>
  <c r="Q1462" i="3"/>
  <c r="Q1463" i="3"/>
  <c r="Q1464" i="3"/>
  <c r="Q1465" i="3"/>
  <c r="Q1467" i="3"/>
  <c r="Q1471" i="3"/>
  <c r="Q1474" i="3"/>
  <c r="Q1475" i="3"/>
  <c r="Q1476" i="3"/>
  <c r="Q1477" i="3"/>
  <c r="Q1479" i="3"/>
  <c r="Q1480" i="3"/>
  <c r="Q1483" i="3"/>
  <c r="Q1484" i="3"/>
  <c r="Q1485" i="3"/>
  <c r="Q1487" i="3"/>
  <c r="Q1488" i="3"/>
  <c r="Q1489" i="3"/>
  <c r="Q1491" i="3"/>
  <c r="Q1498" i="3"/>
  <c r="Q1500" i="3"/>
  <c r="Q1501" i="3"/>
  <c r="Q1509" i="3"/>
  <c r="Q1513" i="3"/>
  <c r="Q1515" i="3"/>
  <c r="Q1522" i="3"/>
  <c r="Q1523" i="3"/>
  <c r="Q1525" i="3"/>
  <c r="Q1527" i="3"/>
  <c r="Q1529" i="3"/>
  <c r="Q1531" i="3"/>
  <c r="Q1537" i="3"/>
  <c r="Q1539" i="3"/>
  <c r="Q1540" i="3"/>
  <c r="Q1549" i="3"/>
  <c r="Q1551" i="3"/>
  <c r="Q1552" i="3"/>
  <c r="Q1561" i="3"/>
  <c r="Q1563" i="3"/>
  <c r="Q1564" i="3"/>
  <c r="Q1567" i="3"/>
  <c r="Q1568" i="3"/>
  <c r="Q1569" i="3"/>
  <c r="Q1570" i="3"/>
  <c r="Q1571" i="3"/>
  <c r="Q1573" i="3"/>
  <c r="Q1575" i="3"/>
  <c r="Q1576" i="3"/>
  <c r="Q1585" i="3"/>
  <c r="Q1587" i="3"/>
  <c r="Q1594" i="3"/>
  <c r="Q1595" i="3"/>
  <c r="Q1597" i="3"/>
  <c r="Q1599" i="3"/>
  <c r="Q1609" i="3"/>
  <c r="Q1611" i="3"/>
  <c r="Q1612" i="3"/>
  <c r="Q1615" i="3"/>
  <c r="Q1621" i="3"/>
  <c r="Q1623" i="3"/>
  <c r="Q1624" i="3"/>
  <c r="Q1628" i="3"/>
  <c r="Q1633" i="3"/>
  <c r="Q1635" i="3"/>
  <c r="Q1636" i="3"/>
  <c r="Q1645" i="3"/>
  <c r="Q1647" i="3"/>
  <c r="Q1648" i="3"/>
  <c r="Q1653" i="3"/>
  <c r="Q1654" i="3"/>
  <c r="Q1655" i="3"/>
  <c r="Q1659" i="3"/>
  <c r="Q1660" i="3"/>
  <c r="Q1672" i="3"/>
  <c r="Q1679" i="3"/>
  <c r="Q1680" i="3"/>
  <c r="Q1683" i="3"/>
  <c r="Q1684" i="3"/>
  <c r="Q1695" i="3"/>
  <c r="Q1696" i="3"/>
  <c r="Q1699" i="3"/>
  <c r="Q1700" i="3"/>
  <c r="Q1706" i="3"/>
  <c r="Q1707" i="3"/>
  <c r="Q1708" i="3"/>
  <c r="Q1713" i="3"/>
  <c r="Q1715" i="3"/>
  <c r="Q1719" i="3"/>
  <c r="Q1720" i="3"/>
  <c r="Q1723" i="3"/>
  <c r="Q1724" i="3"/>
  <c r="Q1731" i="3"/>
  <c r="Q1732" i="3"/>
  <c r="Q1738" i="3"/>
  <c r="Q1739" i="3"/>
  <c r="Q1740" i="3"/>
  <c r="Q1743" i="3"/>
  <c r="Q1744" i="3"/>
  <c r="Q2" i="3"/>
  <c r="P3" i="3"/>
  <c r="P5" i="3"/>
  <c r="P6" i="3"/>
  <c r="P7" i="3"/>
  <c r="P9" i="3"/>
  <c r="P13" i="3"/>
  <c r="P15" i="3"/>
  <c r="P16" i="3"/>
  <c r="P18" i="3"/>
  <c r="P20" i="3"/>
  <c r="P22" i="3"/>
  <c r="P29" i="3"/>
  <c r="P30" i="3"/>
  <c r="P32" i="3"/>
  <c r="P33" i="3"/>
  <c r="P34" i="3"/>
  <c r="P39" i="3"/>
  <c r="P40" i="3"/>
  <c r="P42" i="3"/>
  <c r="P43" i="3"/>
  <c r="P44" i="3"/>
  <c r="P46" i="3"/>
  <c r="P51" i="3"/>
  <c r="P52" i="3"/>
  <c r="P55" i="3"/>
  <c r="P56" i="3"/>
  <c r="P58" i="3"/>
  <c r="P64" i="3"/>
  <c r="P66" i="3"/>
  <c r="P67" i="3"/>
  <c r="P68" i="3"/>
  <c r="P70" i="3"/>
  <c r="P75" i="3"/>
  <c r="P76" i="3"/>
  <c r="P77" i="3"/>
  <c r="P78" i="3"/>
  <c r="P79" i="3"/>
  <c r="P80" i="3"/>
  <c r="P82" i="3"/>
  <c r="P87" i="3"/>
  <c r="P91" i="3"/>
  <c r="P92" i="3"/>
  <c r="P94" i="3"/>
  <c r="P99" i="3"/>
  <c r="P100" i="3"/>
  <c r="P102" i="3"/>
  <c r="P103" i="3"/>
  <c r="P104" i="3"/>
  <c r="P106" i="3"/>
  <c r="P111" i="3"/>
  <c r="P112" i="3"/>
  <c r="P113" i="3"/>
  <c r="P114" i="3"/>
  <c r="P115" i="3"/>
  <c r="P116" i="3"/>
  <c r="P117" i="3"/>
  <c r="P118" i="3"/>
  <c r="P123" i="3"/>
  <c r="P125" i="3"/>
  <c r="P126" i="3"/>
  <c r="P127" i="3"/>
  <c r="P128" i="3"/>
  <c r="P130" i="3"/>
  <c r="P135" i="3"/>
  <c r="P137" i="3"/>
  <c r="P139" i="3"/>
  <c r="P140" i="3"/>
  <c r="P142" i="3"/>
  <c r="P147" i="3"/>
  <c r="P148" i="3"/>
  <c r="P150" i="3"/>
  <c r="P151" i="3"/>
  <c r="P152" i="3"/>
  <c r="P154" i="3"/>
  <c r="P159" i="3"/>
  <c r="P160" i="3"/>
  <c r="P161" i="3"/>
  <c r="P162" i="3"/>
  <c r="P163" i="3"/>
  <c r="P164" i="3"/>
  <c r="P166" i="3"/>
  <c r="P171" i="3"/>
  <c r="P175" i="3"/>
  <c r="P176" i="3"/>
  <c r="P178" i="3"/>
  <c r="P182" i="3"/>
  <c r="P183" i="3"/>
  <c r="P184" i="3"/>
  <c r="P185" i="3"/>
  <c r="P186" i="3"/>
  <c r="P187" i="3"/>
  <c r="P188" i="3"/>
  <c r="P190" i="3"/>
  <c r="P194" i="3"/>
  <c r="P195" i="3"/>
  <c r="P196" i="3"/>
  <c r="P198" i="3"/>
  <c r="P199" i="3"/>
  <c r="P200" i="3"/>
  <c r="P202" i="3"/>
  <c r="P205" i="3"/>
  <c r="P207" i="3"/>
  <c r="P209" i="3"/>
  <c r="P210" i="3"/>
  <c r="P211" i="3"/>
  <c r="P212" i="3"/>
  <c r="P214" i="3"/>
  <c r="P219" i="3"/>
  <c r="P221" i="3"/>
  <c r="P222" i="3"/>
  <c r="P223" i="3"/>
  <c r="P224" i="3"/>
  <c r="P226" i="3"/>
  <c r="P231" i="3"/>
  <c r="P232" i="3"/>
  <c r="P235" i="3"/>
  <c r="P236" i="3"/>
  <c r="P238" i="3"/>
  <c r="P243" i="3"/>
  <c r="P244" i="3"/>
  <c r="P246" i="3"/>
  <c r="P247" i="3"/>
  <c r="P248" i="3"/>
  <c r="P250" i="3"/>
  <c r="P255" i="3"/>
  <c r="P257" i="3"/>
  <c r="P258" i="3"/>
  <c r="P259" i="3"/>
  <c r="P260" i="3"/>
  <c r="P263" i="3"/>
  <c r="P267" i="3"/>
  <c r="P268" i="3"/>
  <c r="P269" i="3"/>
  <c r="P271" i="3"/>
  <c r="P272" i="3"/>
  <c r="P273" i="3"/>
  <c r="P275" i="3"/>
  <c r="P279" i="3"/>
  <c r="P280" i="3"/>
  <c r="P282" i="3"/>
  <c r="P283" i="3"/>
  <c r="P284" i="3"/>
  <c r="P285" i="3"/>
  <c r="P287" i="3"/>
  <c r="P291" i="3"/>
  <c r="P292" i="3"/>
  <c r="P294" i="3"/>
  <c r="P295" i="3"/>
  <c r="P296" i="3"/>
  <c r="P297" i="3"/>
  <c r="P299" i="3"/>
  <c r="P303" i="3"/>
  <c r="P304" i="3"/>
  <c r="P307" i="3"/>
  <c r="P308" i="3"/>
  <c r="P309" i="3"/>
  <c r="P311" i="3"/>
  <c r="P315" i="3"/>
  <c r="P316" i="3"/>
  <c r="P318" i="3"/>
  <c r="P319" i="3"/>
  <c r="P320" i="3"/>
  <c r="P321" i="3"/>
  <c r="P323" i="3"/>
  <c r="P327" i="3"/>
  <c r="P328" i="3"/>
  <c r="P331" i="3"/>
  <c r="P332" i="3"/>
  <c r="P333" i="3"/>
  <c r="P335" i="3"/>
  <c r="P339" i="3"/>
  <c r="P340" i="3"/>
  <c r="P344" i="3"/>
  <c r="P345" i="3"/>
  <c r="P347" i="3"/>
  <c r="P351" i="3"/>
  <c r="P352" i="3"/>
  <c r="P354" i="3"/>
  <c r="P355" i="3"/>
  <c r="P356" i="3"/>
  <c r="P357" i="3"/>
  <c r="P359" i="3"/>
  <c r="P363" i="3"/>
  <c r="P364" i="3"/>
  <c r="P365" i="3"/>
  <c r="P366" i="3"/>
  <c r="P367" i="3"/>
  <c r="P368" i="3"/>
  <c r="P369" i="3"/>
  <c r="P371" i="3"/>
  <c r="P373" i="3"/>
  <c r="P375" i="3"/>
  <c r="P376" i="3"/>
  <c r="P377" i="3"/>
  <c r="P378" i="3"/>
  <c r="P379" i="3"/>
  <c r="P380" i="3"/>
  <c r="P381" i="3"/>
  <c r="P382" i="3"/>
  <c r="P383" i="3"/>
  <c r="P387" i="3"/>
  <c r="P388" i="3"/>
  <c r="P390" i="3"/>
  <c r="P391" i="3"/>
  <c r="P392" i="3"/>
  <c r="P393" i="3"/>
  <c r="P394" i="3"/>
  <c r="P395" i="3"/>
  <c r="P399" i="3"/>
  <c r="P400" i="3"/>
  <c r="P404" i="3"/>
  <c r="P405" i="3"/>
  <c r="P407" i="3"/>
  <c r="P411" i="3"/>
  <c r="P412" i="3"/>
  <c r="P414" i="3"/>
  <c r="P415" i="3"/>
  <c r="P416" i="3"/>
  <c r="P417" i="3"/>
  <c r="P419" i="3"/>
  <c r="P423" i="3"/>
  <c r="P424" i="3"/>
  <c r="P428" i="3"/>
  <c r="P429" i="3"/>
  <c r="P431" i="3"/>
  <c r="P435" i="3"/>
  <c r="P436" i="3"/>
  <c r="P437" i="3"/>
  <c r="P438" i="3"/>
  <c r="P439" i="3"/>
  <c r="P440" i="3"/>
  <c r="P441" i="3"/>
  <c r="P443" i="3"/>
  <c r="P447" i="3"/>
  <c r="P448" i="3"/>
  <c r="P450" i="3"/>
  <c r="P451" i="3"/>
  <c r="P452" i="3"/>
  <c r="P453" i="3"/>
  <c r="P455" i="3"/>
  <c r="P459" i="3"/>
  <c r="P460" i="3"/>
  <c r="P464" i="3"/>
  <c r="P465" i="3"/>
  <c r="P467" i="3"/>
  <c r="P471" i="3"/>
  <c r="P472" i="3"/>
  <c r="P475" i="3"/>
  <c r="P476" i="3"/>
  <c r="P477" i="3"/>
  <c r="P479" i="3"/>
  <c r="P483" i="3"/>
  <c r="P484" i="3"/>
  <c r="P486" i="3"/>
  <c r="P487" i="3"/>
  <c r="P488" i="3"/>
  <c r="P489" i="3"/>
  <c r="P491" i="3"/>
  <c r="P495" i="3"/>
  <c r="P496" i="3"/>
  <c r="P498" i="3"/>
  <c r="P499" i="3"/>
  <c r="P500" i="3"/>
  <c r="P501" i="3"/>
  <c r="P503" i="3"/>
  <c r="P507" i="3"/>
  <c r="P508" i="3"/>
  <c r="P509" i="3"/>
  <c r="P510" i="3"/>
  <c r="P511" i="3"/>
  <c r="P513" i="3"/>
  <c r="P514" i="3"/>
  <c r="P516" i="3"/>
  <c r="P521" i="3"/>
  <c r="P522" i="3"/>
  <c r="P524" i="3"/>
  <c r="P525" i="3"/>
  <c r="P526" i="3"/>
  <c r="P527" i="3"/>
  <c r="P529" i="3"/>
  <c r="P533" i="3"/>
  <c r="P534" i="3"/>
  <c r="P537" i="3"/>
  <c r="P538" i="3"/>
  <c r="P539" i="3"/>
  <c r="P541" i="3"/>
  <c r="P545" i="3"/>
  <c r="P549" i="3"/>
  <c r="P550" i="3"/>
  <c r="P551" i="3"/>
  <c r="P553" i="3"/>
  <c r="P557" i="3"/>
  <c r="P558" i="3"/>
  <c r="P561" i="3"/>
  <c r="P562" i="3"/>
  <c r="P563" i="3"/>
  <c r="P565" i="3"/>
  <c r="P569" i="3"/>
  <c r="P574" i="3"/>
  <c r="P575" i="3"/>
  <c r="P577" i="3"/>
  <c r="P581" i="3"/>
  <c r="P582" i="3"/>
  <c r="P584" i="3"/>
  <c r="P585" i="3"/>
  <c r="P586" i="3"/>
  <c r="P587" i="3"/>
  <c r="P589" i="3"/>
  <c r="P593" i="3"/>
  <c r="P594" i="3"/>
  <c r="P595" i="3"/>
  <c r="P596" i="3"/>
  <c r="P597" i="3"/>
  <c r="P598" i="3"/>
  <c r="P599" i="3"/>
  <c r="P601" i="3"/>
  <c r="P605" i="3"/>
  <c r="P607" i="3"/>
  <c r="P608" i="3"/>
  <c r="P609" i="3"/>
  <c r="P610" i="3"/>
  <c r="P611" i="3"/>
  <c r="P613" i="3"/>
  <c r="P617" i="3"/>
  <c r="P618" i="3"/>
  <c r="P620" i="3"/>
  <c r="P621" i="3"/>
  <c r="P622" i="3"/>
  <c r="P623" i="3"/>
  <c r="P624" i="3"/>
  <c r="P625" i="3"/>
  <c r="P629" i="3"/>
  <c r="P630" i="3"/>
  <c r="P634" i="3"/>
  <c r="P635" i="3"/>
  <c r="P637" i="3"/>
  <c r="P641" i="3"/>
  <c r="P644" i="3"/>
  <c r="P645" i="3"/>
  <c r="P646" i="3"/>
  <c r="P647" i="3"/>
  <c r="P649" i="3"/>
  <c r="P653" i="3"/>
  <c r="P654" i="3"/>
  <c r="P658" i="3"/>
  <c r="P659" i="3"/>
  <c r="P661" i="3"/>
  <c r="P665" i="3"/>
  <c r="P666" i="3"/>
  <c r="P667" i="3"/>
  <c r="P668" i="3"/>
  <c r="P669" i="3"/>
  <c r="P670" i="3"/>
  <c r="P671" i="3"/>
  <c r="P673" i="3"/>
  <c r="P677" i="3"/>
  <c r="P680" i="3"/>
  <c r="P681" i="3"/>
  <c r="P682" i="3"/>
  <c r="P683" i="3"/>
  <c r="P685" i="3"/>
  <c r="P690" i="3"/>
  <c r="P691" i="3"/>
  <c r="P694" i="3"/>
  <c r="P695" i="3"/>
  <c r="P696" i="3"/>
  <c r="P702" i="3"/>
  <c r="P706" i="3"/>
  <c r="P707" i="3"/>
  <c r="P708" i="3"/>
  <c r="P709" i="3"/>
  <c r="P711" i="3"/>
  <c r="P715" i="3"/>
  <c r="P716" i="3"/>
  <c r="P717" i="3"/>
  <c r="P718" i="3"/>
  <c r="P719" i="3"/>
  <c r="P720" i="3"/>
  <c r="P721" i="3"/>
  <c r="P723" i="3"/>
  <c r="P728" i="3"/>
  <c r="P729" i="3"/>
  <c r="P731" i="3"/>
  <c r="P732" i="3"/>
  <c r="P733" i="3"/>
  <c r="P735" i="3"/>
  <c r="P739" i="3"/>
  <c r="P740" i="3"/>
  <c r="P742" i="3"/>
  <c r="P743" i="3"/>
  <c r="P744" i="3"/>
  <c r="P745" i="3"/>
  <c r="P747" i="3"/>
  <c r="P751" i="3"/>
  <c r="P752" i="3"/>
  <c r="P753" i="3"/>
  <c r="P754" i="3"/>
  <c r="P755" i="3"/>
  <c r="P756" i="3"/>
  <c r="P757" i="3"/>
  <c r="P759" i="3"/>
  <c r="P763" i="3"/>
  <c r="P764" i="3"/>
  <c r="P766" i="3"/>
  <c r="P767" i="3"/>
  <c r="P768" i="3"/>
  <c r="P769" i="3"/>
  <c r="P771" i="3"/>
  <c r="P775" i="3"/>
  <c r="P777" i="3"/>
  <c r="P778" i="3"/>
  <c r="P779" i="3"/>
  <c r="P780" i="3"/>
  <c r="P781" i="3"/>
  <c r="P783" i="3"/>
  <c r="P787" i="3"/>
  <c r="P788" i="3"/>
  <c r="P790" i="3"/>
  <c r="P791" i="3"/>
  <c r="P792" i="3"/>
  <c r="P793" i="3"/>
  <c r="P795" i="3"/>
  <c r="P803" i="3"/>
  <c r="P804" i="3"/>
  <c r="P805" i="3"/>
  <c r="P807" i="3"/>
  <c r="P811" i="3"/>
  <c r="P812" i="3"/>
  <c r="P813" i="3"/>
  <c r="P814" i="3"/>
  <c r="P815" i="3"/>
  <c r="P816" i="3"/>
  <c r="P817" i="3"/>
  <c r="P819" i="3"/>
  <c r="P823" i="3"/>
  <c r="P824" i="3"/>
  <c r="P826" i="3"/>
  <c r="P827" i="3"/>
  <c r="P828" i="3"/>
  <c r="P829" i="3"/>
  <c r="P831" i="3"/>
  <c r="P835" i="3"/>
  <c r="P837" i="3"/>
  <c r="P838" i="3"/>
  <c r="P839" i="3"/>
  <c r="P840" i="3"/>
  <c r="P841" i="3"/>
  <c r="P843" i="3"/>
  <c r="P847" i="3"/>
  <c r="P848" i="3"/>
  <c r="P850" i="3"/>
  <c r="P851" i="3"/>
  <c r="P852" i="3"/>
  <c r="P853" i="3"/>
  <c r="P855" i="3"/>
  <c r="P859" i="3"/>
  <c r="P860" i="3"/>
  <c r="P863" i="3"/>
  <c r="P864" i="3"/>
  <c r="P865" i="3"/>
  <c r="P867" i="3"/>
  <c r="P873" i="3"/>
  <c r="P874" i="3"/>
  <c r="P875" i="3"/>
  <c r="P876" i="3"/>
  <c r="P877" i="3"/>
  <c r="P879" i="3"/>
  <c r="P883" i="3"/>
  <c r="P884" i="3"/>
  <c r="P885" i="3"/>
  <c r="P887" i="3"/>
  <c r="P888" i="3"/>
  <c r="P889" i="3"/>
  <c r="P891" i="3"/>
  <c r="P895" i="3"/>
  <c r="P896" i="3"/>
  <c r="P897" i="3"/>
  <c r="P898" i="3"/>
  <c r="P899" i="3"/>
  <c r="P900" i="3"/>
  <c r="P901" i="3"/>
  <c r="P903" i="3"/>
  <c r="P907" i="3"/>
  <c r="P909" i="3"/>
  <c r="P910" i="3"/>
  <c r="P911" i="3"/>
  <c r="P912" i="3"/>
  <c r="P913" i="3"/>
  <c r="P915" i="3"/>
  <c r="P919" i="3"/>
  <c r="P920" i="3"/>
  <c r="P923" i="3"/>
  <c r="P924" i="3"/>
  <c r="P925" i="3"/>
  <c r="P927" i="3"/>
  <c r="P931" i="3"/>
  <c r="P935" i="3"/>
  <c r="P936" i="3"/>
  <c r="P937" i="3"/>
  <c r="P939" i="3"/>
  <c r="P944" i="3"/>
  <c r="P945" i="3"/>
  <c r="P946" i="3"/>
  <c r="P947" i="3"/>
  <c r="P948" i="3"/>
  <c r="P949" i="3"/>
  <c r="P951" i="3"/>
  <c r="P956" i="3"/>
  <c r="P957" i="3"/>
  <c r="P959" i="3"/>
  <c r="P960" i="3"/>
  <c r="P961" i="3"/>
  <c r="P963" i="3"/>
  <c r="P967" i="3"/>
  <c r="P970" i="3"/>
  <c r="P971" i="3"/>
  <c r="P972" i="3"/>
  <c r="P973" i="3"/>
  <c r="P975" i="3"/>
  <c r="P979" i="3"/>
  <c r="P980" i="3"/>
  <c r="P982" i="3"/>
  <c r="P983" i="3"/>
  <c r="P984" i="3"/>
  <c r="P985" i="3"/>
  <c r="P987" i="3"/>
  <c r="P991" i="3"/>
  <c r="P994" i="3"/>
  <c r="P995" i="3"/>
  <c r="P996" i="3"/>
  <c r="P997" i="3"/>
  <c r="P999" i="3"/>
  <c r="P1003" i="3"/>
  <c r="P1005" i="3"/>
  <c r="P1006" i="3"/>
  <c r="P1007" i="3"/>
  <c r="P1008" i="3"/>
  <c r="P1009" i="3"/>
  <c r="P1011" i="3"/>
  <c r="P1016" i="3"/>
  <c r="P1018" i="3"/>
  <c r="P1019" i="3"/>
  <c r="P1020" i="3"/>
  <c r="P1021" i="3"/>
  <c r="P1023" i="3"/>
  <c r="P1031" i="3"/>
  <c r="P1032" i="3"/>
  <c r="P1033" i="3"/>
  <c r="P1035" i="3"/>
  <c r="P1042" i="3"/>
  <c r="P1043" i="3"/>
  <c r="P1044" i="3"/>
  <c r="P1045" i="3"/>
  <c r="P1047" i="3"/>
  <c r="P1052" i="3"/>
  <c r="P1053" i="3"/>
  <c r="P1054" i="3"/>
  <c r="P1055" i="3"/>
  <c r="P1056" i="3"/>
  <c r="P1057" i="3"/>
  <c r="P1059" i="3"/>
  <c r="P1064" i="3"/>
  <c r="P1066" i="3"/>
  <c r="P1067" i="3"/>
  <c r="P1068" i="3"/>
  <c r="P1069" i="3"/>
  <c r="P1071" i="3"/>
  <c r="P1079" i="3"/>
  <c r="P1080" i="3"/>
  <c r="P1081" i="3"/>
  <c r="P1083" i="3"/>
  <c r="P1089" i="3"/>
  <c r="P1090" i="3"/>
  <c r="P1091" i="3"/>
  <c r="P1092" i="3"/>
  <c r="P1093" i="3"/>
  <c r="P1095" i="3"/>
  <c r="P1099" i="3"/>
  <c r="P1100" i="3"/>
  <c r="P1101" i="3"/>
  <c r="P1103" i="3"/>
  <c r="P1104" i="3"/>
  <c r="P1105" i="3"/>
  <c r="P1107" i="3"/>
  <c r="P1112" i="3"/>
  <c r="P1113" i="3"/>
  <c r="P1115" i="3"/>
  <c r="P1116" i="3"/>
  <c r="P1117" i="3"/>
  <c r="P1120" i="3"/>
  <c r="P1125" i="3"/>
  <c r="P1128" i="3"/>
  <c r="P1129" i="3"/>
  <c r="P1132" i="3"/>
  <c r="P1138" i="3"/>
  <c r="P1139" i="3"/>
  <c r="P1140" i="3"/>
  <c r="P1141" i="3"/>
  <c r="P1144" i="3"/>
  <c r="P1148" i="3"/>
  <c r="P1149" i="3"/>
  <c r="P1151" i="3"/>
  <c r="P1152" i="3"/>
  <c r="P1153" i="3"/>
  <c r="P1156" i="3"/>
  <c r="P1160" i="3"/>
  <c r="P1161" i="3"/>
  <c r="P1163" i="3"/>
  <c r="P1164" i="3"/>
  <c r="P1165" i="3"/>
  <c r="P1168" i="3"/>
  <c r="P1173" i="3"/>
  <c r="P1176" i="3"/>
  <c r="P1177" i="3"/>
  <c r="P1180" i="3"/>
  <c r="P1186" i="3"/>
  <c r="P1187" i="3"/>
  <c r="P1188" i="3"/>
  <c r="P1189" i="3"/>
  <c r="P1190" i="3"/>
  <c r="P1192" i="3"/>
  <c r="P1196" i="3"/>
  <c r="P1197" i="3"/>
  <c r="P1198" i="3"/>
  <c r="P1199" i="3"/>
  <c r="P1200" i="3"/>
  <c r="P1201" i="3"/>
  <c r="P1202" i="3"/>
  <c r="P1204" i="3"/>
  <c r="P1208" i="3"/>
  <c r="P1209" i="3"/>
  <c r="P1211" i="3"/>
  <c r="P1212" i="3"/>
  <c r="P1213" i="3"/>
  <c r="P1216" i="3"/>
  <c r="P1220" i="3"/>
  <c r="P1221" i="3"/>
  <c r="P1222" i="3"/>
  <c r="P1223" i="3"/>
  <c r="P1224" i="3"/>
  <c r="P1225" i="3"/>
  <c r="P1228" i="3"/>
  <c r="P1232" i="3"/>
  <c r="P1233" i="3"/>
  <c r="P1236" i="3"/>
  <c r="P1237" i="3"/>
  <c r="P1240" i="3"/>
  <c r="P1248" i="3"/>
  <c r="P1249" i="3"/>
  <c r="P1252" i="3"/>
  <c r="P1259" i="3"/>
  <c r="P1260" i="3"/>
  <c r="P1261" i="3"/>
  <c r="P1264" i="3"/>
  <c r="P1268" i="3"/>
  <c r="P1269" i="3"/>
  <c r="P1270" i="3"/>
  <c r="P1271" i="3"/>
  <c r="P1272" i="3"/>
  <c r="P1273" i="3"/>
  <c r="P1276" i="3"/>
  <c r="P1280" i="3"/>
  <c r="P1281" i="3"/>
  <c r="P1282" i="3"/>
  <c r="P1284" i="3"/>
  <c r="P1285" i="3"/>
  <c r="P1289" i="3"/>
  <c r="P1293" i="3"/>
  <c r="P1295" i="3"/>
  <c r="P1297" i="3"/>
  <c r="P1299" i="3"/>
  <c r="P1300" i="3"/>
  <c r="P1302" i="3"/>
  <c r="P1306" i="3"/>
  <c r="P1307" i="3"/>
  <c r="P1308" i="3"/>
  <c r="P1309" i="3"/>
  <c r="P1311" i="3"/>
  <c r="P1312" i="3"/>
  <c r="P1314" i="3"/>
  <c r="P1318" i="3"/>
  <c r="P1319" i="3"/>
  <c r="P1321" i="3"/>
  <c r="P1323" i="3"/>
  <c r="P1326" i="3"/>
  <c r="P1335" i="3"/>
  <c r="P1336" i="3"/>
  <c r="P1338" i="3"/>
  <c r="P1344" i="3"/>
  <c r="P1345" i="3"/>
  <c r="P1347" i="3"/>
  <c r="P1348" i="3"/>
  <c r="P1350" i="3"/>
  <c r="P1354" i="3"/>
  <c r="P1355" i="3"/>
  <c r="P1356" i="3"/>
  <c r="P1357" i="3"/>
  <c r="P1359" i="3"/>
  <c r="P1362" i="3"/>
  <c r="P1366" i="3"/>
  <c r="P1367" i="3"/>
  <c r="P1368" i="3"/>
  <c r="P1372" i="3"/>
  <c r="P1373" i="3"/>
  <c r="P1375" i="3"/>
  <c r="P1379" i="3"/>
  <c r="P1380" i="3"/>
  <c r="P1381" i="3"/>
  <c r="P1383" i="3"/>
  <c r="P1384" i="3"/>
  <c r="P1385" i="3"/>
  <c r="P1387" i="3"/>
  <c r="P1391" i="3"/>
  <c r="P1392" i="3"/>
  <c r="P1393" i="3"/>
  <c r="P1395" i="3"/>
  <c r="P1396" i="3"/>
  <c r="P1399" i="3"/>
  <c r="P1404" i="3"/>
  <c r="P1407" i="3"/>
  <c r="P1408" i="3"/>
  <c r="P1409" i="3"/>
  <c r="P1411" i="3"/>
  <c r="P1416" i="3"/>
  <c r="P1417" i="3"/>
  <c r="P1419" i="3"/>
  <c r="P1420" i="3"/>
  <c r="P1421" i="3"/>
  <c r="P1423" i="3"/>
  <c r="P1427" i="3"/>
  <c r="P1428" i="3"/>
  <c r="P1429" i="3"/>
  <c r="P1431" i="3"/>
  <c r="P1432" i="3"/>
  <c r="P1433" i="3"/>
  <c r="P1435" i="3"/>
  <c r="P1439" i="3"/>
  <c r="P1440" i="3"/>
  <c r="P1441" i="3"/>
  <c r="P1443" i="3"/>
  <c r="P1444" i="3"/>
  <c r="P1447" i="3"/>
  <c r="P1451" i="3"/>
  <c r="P1452" i="3"/>
  <c r="P1455" i="3"/>
  <c r="P1456" i="3"/>
  <c r="P1457" i="3"/>
  <c r="P1459" i="3"/>
  <c r="P1463" i="3"/>
  <c r="P1464" i="3"/>
  <c r="P1468" i="3"/>
  <c r="P1469" i="3"/>
  <c r="P1473" i="3"/>
  <c r="P1477" i="3"/>
  <c r="P1479" i="3"/>
  <c r="P1480" i="3"/>
  <c r="P1481" i="3"/>
  <c r="P1482" i="3"/>
  <c r="P1483" i="3"/>
  <c r="P1486" i="3"/>
  <c r="P1491" i="3"/>
  <c r="P1492" i="3"/>
  <c r="P1495" i="3"/>
  <c r="P1496" i="3"/>
  <c r="P1497" i="3"/>
  <c r="P1499" i="3"/>
  <c r="P1503" i="3"/>
  <c r="P1504" i="3"/>
  <c r="P1507" i="3"/>
  <c r="P1508" i="3"/>
  <c r="P1516" i="3"/>
  <c r="P1517" i="3"/>
  <c r="P1518" i="3"/>
  <c r="P1519" i="3"/>
  <c r="P1520" i="3"/>
  <c r="P1521" i="3"/>
  <c r="P1524" i="3"/>
  <c r="P1528" i="3"/>
  <c r="P1530" i="3"/>
  <c r="P1532" i="3"/>
  <c r="P1533" i="3"/>
  <c r="P1534" i="3"/>
  <c r="P1541" i="3"/>
  <c r="P1542" i="3"/>
  <c r="P1543" i="3"/>
  <c r="P1544" i="3"/>
  <c r="P1545" i="3"/>
  <c r="P1546" i="3"/>
  <c r="P1549" i="3"/>
  <c r="P1553" i="3"/>
  <c r="P1554" i="3"/>
  <c r="P1556" i="3"/>
  <c r="P1557" i="3"/>
  <c r="P1558" i="3"/>
  <c r="P1559" i="3"/>
  <c r="P1565" i="3"/>
  <c r="P1566" i="3"/>
  <c r="P1567" i="3"/>
  <c r="P1569" i="3"/>
  <c r="P1570" i="3"/>
  <c r="P1571" i="3"/>
  <c r="P1572" i="3"/>
  <c r="P1578" i="3"/>
  <c r="P1579" i="3"/>
  <c r="P1580" i="3"/>
  <c r="P1581" i="3"/>
  <c r="P1582" i="3"/>
  <c r="P1583" i="3"/>
  <c r="P1590" i="3"/>
  <c r="P1591" i="3"/>
  <c r="P1592" i="3"/>
  <c r="P1593" i="3"/>
  <c r="P1602" i="3"/>
  <c r="P1603" i="3"/>
  <c r="P1604" i="3"/>
  <c r="P1605" i="3"/>
  <c r="P1606" i="3"/>
  <c r="P1607" i="3"/>
  <c r="P1614" i="3"/>
  <c r="P1615" i="3"/>
  <c r="P1616" i="3"/>
  <c r="P1618" i="3"/>
  <c r="P1619" i="3"/>
  <c r="P1626" i="3"/>
  <c r="P1627" i="3"/>
  <c r="P1629" i="3"/>
  <c r="P1630" i="3"/>
  <c r="P1631" i="3"/>
  <c r="P1637" i="3"/>
  <c r="P1638" i="3"/>
  <c r="P1639" i="3"/>
  <c r="P1640" i="3"/>
  <c r="P1641" i="3"/>
  <c r="P1642" i="3"/>
  <c r="P1643" i="3"/>
  <c r="P1650" i="3"/>
  <c r="P1651" i="3"/>
  <c r="P1653" i="3"/>
  <c r="P1654" i="3"/>
  <c r="P1655" i="3"/>
  <c r="P1662" i="3"/>
  <c r="P1663" i="3"/>
  <c r="P1664" i="3"/>
  <c r="P1666" i="3"/>
  <c r="P1667" i="3"/>
  <c r="P1668" i="3"/>
  <c r="P1675" i="3"/>
  <c r="P1676" i="3"/>
  <c r="P1677" i="3"/>
  <c r="P1678" i="3"/>
  <c r="P1679" i="3"/>
  <c r="P1687" i="3"/>
  <c r="P1688" i="3"/>
  <c r="P1690" i="3"/>
  <c r="P1691" i="3"/>
  <c r="P1692" i="3"/>
  <c r="P1699" i="3"/>
  <c r="P1700" i="3"/>
  <c r="P1701" i="3"/>
  <c r="P1702" i="3"/>
  <c r="P1703" i="3"/>
  <c r="P1704" i="3"/>
  <c r="P1711" i="3"/>
  <c r="P1714" i="3"/>
  <c r="P1716" i="3"/>
  <c r="P1723" i="3"/>
  <c r="P1724" i="3"/>
  <c r="P1726" i="3"/>
  <c r="P1727" i="3"/>
  <c r="P1728" i="3"/>
  <c r="P1735" i="3"/>
  <c r="P1736" i="3"/>
  <c r="P1737" i="3"/>
  <c r="P1738" i="3"/>
  <c r="P1739" i="3"/>
  <c r="P1740" i="3"/>
  <c r="P2" i="3"/>
  <c r="O3" i="3"/>
  <c r="O4" i="3"/>
  <c r="O5" i="3"/>
  <c r="O6" i="3"/>
  <c r="O8" i="3"/>
  <c r="O9" i="3"/>
  <c r="O11" i="3"/>
  <c r="O12" i="3"/>
  <c r="O13" i="3"/>
  <c r="O14" i="3"/>
  <c r="O15" i="3"/>
  <c r="O16" i="3"/>
  <c r="O17" i="3"/>
  <c r="O18" i="3"/>
  <c r="O20" i="3"/>
  <c r="O21" i="3"/>
  <c r="O23" i="3"/>
  <c r="O24" i="3"/>
  <c r="O25" i="3"/>
  <c r="O26" i="3"/>
  <c r="O27" i="3"/>
  <c r="O28" i="3"/>
  <c r="O29" i="3"/>
  <c r="O30" i="3"/>
  <c r="O32" i="3"/>
  <c r="O33" i="3"/>
  <c r="O35" i="3"/>
  <c r="O36" i="3"/>
  <c r="O37" i="3"/>
  <c r="O38" i="3"/>
  <c r="O39" i="3"/>
  <c r="O40" i="3"/>
  <c r="O41" i="3"/>
  <c r="O42" i="3"/>
  <c r="O44" i="3"/>
  <c r="O45" i="3"/>
  <c r="O47" i="3"/>
  <c r="O48" i="3"/>
  <c r="O49" i="3"/>
  <c r="O50" i="3"/>
  <c r="O51" i="3"/>
  <c r="O52" i="3"/>
  <c r="O53" i="3"/>
  <c r="O54" i="3"/>
  <c r="O56" i="3"/>
  <c r="O57" i="3"/>
  <c r="O59" i="3"/>
  <c r="O60" i="3"/>
  <c r="O61" i="3"/>
  <c r="O62" i="3"/>
  <c r="O63" i="3"/>
  <c r="O64" i="3"/>
  <c r="O65" i="3"/>
  <c r="O66" i="3"/>
  <c r="O68" i="3"/>
  <c r="O69" i="3"/>
  <c r="O72" i="3"/>
  <c r="O73" i="3"/>
  <c r="O74" i="3"/>
  <c r="O75" i="3"/>
  <c r="O76" i="3"/>
  <c r="O77" i="3"/>
  <c r="O78" i="3"/>
  <c r="O79" i="3"/>
  <c r="O81" i="3"/>
  <c r="O82" i="3"/>
  <c r="O84" i="3"/>
  <c r="O85" i="3"/>
  <c r="O86" i="3"/>
  <c r="O87" i="3"/>
  <c r="O88" i="3"/>
  <c r="O89" i="3"/>
  <c r="O90" i="3"/>
  <c r="O91" i="3"/>
  <c r="O93" i="3"/>
  <c r="O94" i="3"/>
  <c r="O96" i="3"/>
  <c r="O97" i="3"/>
  <c r="O98" i="3"/>
  <c r="O99" i="3"/>
  <c r="O100" i="3"/>
  <c r="O101" i="3"/>
  <c r="O102" i="3"/>
  <c r="O103" i="3"/>
  <c r="O105" i="3"/>
  <c r="O106" i="3"/>
  <c r="O108" i="3"/>
  <c r="O109" i="3"/>
  <c r="O110" i="3"/>
  <c r="O111" i="3"/>
  <c r="O112" i="3"/>
  <c r="O113" i="3"/>
  <c r="O114" i="3"/>
  <c r="O115" i="3"/>
  <c r="O117" i="3"/>
  <c r="O118" i="3"/>
  <c r="O119" i="3"/>
  <c r="O120" i="3"/>
  <c r="O121" i="3"/>
  <c r="O122" i="3"/>
  <c r="O123" i="3"/>
  <c r="O124" i="3"/>
  <c r="O125" i="3"/>
  <c r="O126" i="3"/>
  <c r="O127" i="3"/>
  <c r="O129" i="3"/>
  <c r="O130" i="3"/>
  <c r="O132" i="3"/>
  <c r="O133" i="3"/>
  <c r="O134" i="3"/>
  <c r="O135" i="3"/>
  <c r="O136" i="3"/>
  <c r="O137" i="3"/>
  <c r="O138" i="3"/>
  <c r="O139" i="3"/>
  <c r="O141" i="3"/>
  <c r="O142" i="3"/>
  <c r="O144" i="3"/>
  <c r="O145" i="3"/>
  <c r="O146" i="3"/>
  <c r="O147" i="3"/>
  <c r="O148" i="3"/>
  <c r="O149" i="3"/>
  <c r="O150" i="3"/>
  <c r="O151" i="3"/>
  <c r="O153" i="3"/>
  <c r="O154" i="3"/>
  <c r="O156" i="3"/>
  <c r="O157" i="3"/>
  <c r="O158" i="3"/>
  <c r="O159" i="3"/>
  <c r="O160" i="3"/>
  <c r="O161" i="3"/>
  <c r="O162" i="3"/>
  <c r="O163" i="3"/>
  <c r="O165" i="3"/>
  <c r="O166" i="3"/>
  <c r="O168" i="3"/>
  <c r="O169" i="3"/>
  <c r="O170" i="3"/>
  <c r="O171" i="3"/>
  <c r="O172" i="3"/>
  <c r="O173" i="3"/>
  <c r="O174" i="3"/>
  <c r="O175" i="3"/>
  <c r="O177" i="3"/>
  <c r="O178" i="3"/>
  <c r="O180" i="3"/>
  <c r="O181" i="3"/>
  <c r="O182" i="3"/>
  <c r="O183" i="3"/>
  <c r="O184" i="3"/>
  <c r="O185" i="3"/>
  <c r="O186" i="3"/>
  <c r="O187" i="3"/>
  <c r="O189" i="3"/>
  <c r="O190" i="3"/>
  <c r="O192" i="3"/>
  <c r="O193" i="3"/>
  <c r="O194" i="3"/>
  <c r="O195" i="3"/>
  <c r="O196" i="3"/>
  <c r="O197" i="3"/>
  <c r="O198" i="3"/>
  <c r="O199" i="3"/>
  <c r="O201" i="3"/>
  <c r="O202" i="3"/>
  <c r="O204" i="3"/>
  <c r="O205" i="3"/>
  <c r="O206" i="3"/>
  <c r="O207" i="3"/>
  <c r="O208" i="3"/>
  <c r="O209" i="3"/>
  <c r="O210" i="3"/>
  <c r="O212" i="3"/>
  <c r="O213" i="3"/>
  <c r="O214" i="3"/>
  <c r="O215" i="3"/>
  <c r="O217" i="3"/>
  <c r="O219" i="3"/>
  <c r="O220" i="3"/>
  <c r="O221" i="3"/>
  <c r="O222" i="3"/>
  <c r="O223" i="3"/>
  <c r="O224" i="3"/>
  <c r="O226" i="3"/>
  <c r="O227" i="3"/>
  <c r="O229" i="3"/>
  <c r="O231" i="3"/>
  <c r="O232" i="3"/>
  <c r="O233" i="3"/>
  <c r="O234" i="3"/>
  <c r="O235" i="3"/>
  <c r="O236" i="3"/>
  <c r="O237" i="3"/>
  <c r="O238" i="3"/>
  <c r="O239" i="3"/>
  <c r="O241" i="3"/>
  <c r="O243" i="3"/>
  <c r="O244" i="3"/>
  <c r="O245" i="3"/>
  <c r="O246" i="3"/>
  <c r="O247" i="3"/>
  <c r="O248" i="3"/>
  <c r="O250" i="3"/>
  <c r="O251" i="3"/>
  <c r="O252" i="3"/>
  <c r="O253" i="3"/>
  <c r="O255" i="3"/>
  <c r="O256" i="3"/>
  <c r="O257" i="3"/>
  <c r="O258" i="3"/>
  <c r="O259" i="3"/>
  <c r="O260" i="3"/>
  <c r="O262" i="3"/>
  <c r="O263" i="3"/>
  <c r="O265" i="3"/>
  <c r="O266" i="3"/>
  <c r="O267" i="3"/>
  <c r="O268" i="3"/>
  <c r="O269" i="3"/>
  <c r="O270" i="3"/>
  <c r="O271" i="3"/>
  <c r="O272" i="3"/>
  <c r="O274" i="3"/>
  <c r="O275" i="3"/>
  <c r="O277" i="3"/>
  <c r="O278" i="3"/>
  <c r="O279" i="3"/>
  <c r="O280" i="3"/>
  <c r="O281" i="3"/>
  <c r="O282" i="3"/>
  <c r="O283" i="3"/>
  <c r="O284" i="3"/>
  <c r="O286" i="3"/>
  <c r="O287" i="3"/>
  <c r="O289" i="3"/>
  <c r="O290" i="3"/>
  <c r="O291" i="3"/>
  <c r="O292" i="3"/>
  <c r="O293" i="3"/>
  <c r="O294" i="3"/>
  <c r="O295" i="3"/>
  <c r="O296" i="3"/>
  <c r="O299" i="3"/>
  <c r="O300" i="3"/>
  <c r="O303" i="3"/>
  <c r="O304" i="3"/>
  <c r="O305" i="3"/>
  <c r="O306" i="3"/>
  <c r="O307" i="3"/>
  <c r="O308" i="3"/>
  <c r="O309" i="3"/>
  <c r="O311" i="3"/>
  <c r="O312" i="3"/>
  <c r="O315" i="3"/>
  <c r="O316" i="3"/>
  <c r="O317" i="3"/>
  <c r="O318" i="3"/>
  <c r="O319" i="3"/>
  <c r="O320" i="3"/>
  <c r="O321" i="3"/>
  <c r="O322" i="3"/>
  <c r="O323" i="3"/>
  <c r="O324" i="3"/>
  <c r="O327" i="3"/>
  <c r="O328" i="3"/>
  <c r="O329" i="3"/>
  <c r="O330" i="3"/>
  <c r="O331" i="3"/>
  <c r="O332" i="3"/>
  <c r="O333" i="3"/>
  <c r="O334" i="3"/>
  <c r="O335" i="3"/>
  <c r="O336" i="3"/>
  <c r="O339" i="3"/>
  <c r="O340" i="3"/>
  <c r="O341" i="3"/>
  <c r="O342" i="3"/>
  <c r="O343" i="3"/>
  <c r="O344" i="3"/>
  <c r="O345" i="3"/>
  <c r="O346" i="3"/>
  <c r="O347" i="3"/>
  <c r="O348" i="3"/>
  <c r="O349" i="3"/>
  <c r="O351" i="3"/>
  <c r="O352" i="3"/>
  <c r="O353" i="3"/>
  <c r="O354" i="3"/>
  <c r="O355" i="3"/>
  <c r="O356" i="3"/>
  <c r="O357" i="3"/>
  <c r="O358" i="3"/>
  <c r="O359" i="3"/>
  <c r="O360" i="3"/>
  <c r="O361" i="3"/>
  <c r="O363" i="3"/>
  <c r="O364" i="3"/>
  <c r="O365" i="3"/>
  <c r="O366" i="3"/>
  <c r="O367" i="3"/>
  <c r="O368" i="3"/>
  <c r="O369" i="3"/>
  <c r="O370" i="3"/>
  <c r="O371" i="3"/>
  <c r="O372" i="3"/>
  <c r="O373" i="3"/>
  <c r="O375" i="3"/>
  <c r="O376" i="3"/>
  <c r="O377" i="3"/>
  <c r="O378" i="3"/>
  <c r="O379" i="3"/>
  <c r="O380" i="3"/>
  <c r="O381" i="3"/>
  <c r="O382" i="3"/>
  <c r="O383" i="3"/>
  <c r="O384" i="3"/>
  <c r="O385" i="3"/>
  <c r="O387" i="3"/>
  <c r="O388" i="3"/>
  <c r="O389" i="3"/>
  <c r="O390" i="3"/>
  <c r="O391" i="3"/>
  <c r="O392" i="3"/>
  <c r="O393" i="3"/>
  <c r="O394" i="3"/>
  <c r="O395" i="3"/>
  <c r="O396" i="3"/>
  <c r="O397" i="3"/>
  <c r="O400" i="3"/>
  <c r="O401" i="3"/>
  <c r="O402" i="3"/>
  <c r="O403" i="3"/>
  <c r="O404" i="3"/>
  <c r="O406" i="3"/>
  <c r="O407" i="3"/>
  <c r="O408" i="3"/>
  <c r="O409" i="3"/>
  <c r="O410" i="3"/>
  <c r="O411" i="3"/>
  <c r="O413" i="3"/>
  <c r="O414" i="3"/>
  <c r="O415" i="3"/>
  <c r="O416" i="3"/>
  <c r="O417" i="3"/>
  <c r="O418" i="3"/>
  <c r="O419" i="3"/>
  <c r="O420" i="3"/>
  <c r="O421" i="3"/>
  <c r="O422" i="3"/>
  <c r="O423" i="3"/>
  <c r="O425" i="3"/>
  <c r="O426" i="3"/>
  <c r="O427" i="3"/>
  <c r="O428" i="3"/>
  <c r="O429" i="3"/>
  <c r="O430" i="3"/>
  <c r="O431" i="3"/>
  <c r="O432" i="3"/>
  <c r="O433" i="3"/>
  <c r="O434" i="3"/>
  <c r="O435" i="3"/>
  <c r="O437" i="3"/>
  <c r="O438" i="3"/>
  <c r="O439" i="3"/>
  <c r="O440" i="3"/>
  <c r="O441" i="3"/>
  <c r="O442" i="3"/>
  <c r="O443" i="3"/>
  <c r="O444" i="3"/>
  <c r="O445" i="3"/>
  <c r="O446" i="3"/>
  <c r="O447" i="3"/>
  <c r="O449" i="3"/>
  <c r="O450" i="3"/>
  <c r="O451" i="3"/>
  <c r="O452" i="3"/>
  <c r="O453" i="3"/>
  <c r="O454" i="3"/>
  <c r="O455" i="3"/>
  <c r="O456" i="3"/>
  <c r="O457" i="3"/>
  <c r="O458" i="3"/>
  <c r="O459" i="3"/>
  <c r="O461" i="3"/>
  <c r="O462" i="3"/>
  <c r="O463" i="3"/>
  <c r="O464" i="3"/>
  <c r="O465" i="3"/>
  <c r="O466" i="3"/>
  <c r="O467" i="3"/>
  <c r="O468" i="3"/>
  <c r="O469" i="3"/>
  <c r="O470" i="3"/>
  <c r="O471" i="3"/>
  <c r="O473" i="3"/>
  <c r="O474" i="3"/>
  <c r="O476" i="3"/>
  <c r="O477" i="3"/>
  <c r="O478" i="3"/>
  <c r="O479" i="3"/>
  <c r="O480" i="3"/>
  <c r="O481" i="3"/>
  <c r="O482" i="3"/>
  <c r="O483" i="3"/>
  <c r="O484" i="3"/>
  <c r="O487" i="3"/>
  <c r="O488" i="3"/>
  <c r="O489" i="3"/>
  <c r="O490" i="3"/>
  <c r="O491" i="3"/>
  <c r="O492" i="3"/>
  <c r="O493" i="3"/>
  <c r="O494" i="3"/>
  <c r="O495" i="3"/>
  <c r="O496" i="3"/>
  <c r="O497" i="3"/>
  <c r="O499" i="3"/>
  <c r="O500" i="3"/>
  <c r="O501" i="3"/>
  <c r="O502" i="3"/>
  <c r="O503" i="3"/>
  <c r="O504" i="3"/>
  <c r="O505" i="3"/>
  <c r="O506" i="3"/>
  <c r="O507" i="3"/>
  <c r="O508" i="3"/>
  <c r="O509" i="3"/>
  <c r="O511" i="3"/>
  <c r="O512" i="3"/>
  <c r="O513" i="3"/>
  <c r="O514" i="3"/>
  <c r="O515" i="3"/>
  <c r="O516" i="3"/>
  <c r="O517" i="3"/>
  <c r="O518" i="3"/>
  <c r="O519" i="3"/>
  <c r="O520" i="3"/>
  <c r="O523" i="3"/>
  <c r="O524" i="3"/>
  <c r="O525" i="3"/>
  <c r="O526" i="3"/>
  <c r="O527" i="3"/>
  <c r="O528" i="3"/>
  <c r="O529" i="3"/>
  <c r="O530" i="3"/>
  <c r="O531" i="3"/>
  <c r="O532" i="3"/>
  <c r="O535" i="3"/>
  <c r="O536" i="3"/>
  <c r="O537" i="3"/>
  <c r="O538" i="3"/>
  <c r="O539" i="3"/>
  <c r="O541" i="3"/>
  <c r="O542" i="3"/>
  <c r="O543" i="3"/>
  <c r="O544" i="3"/>
  <c r="O545" i="3"/>
  <c r="O546" i="3"/>
  <c r="O548" i="3"/>
  <c r="O549" i="3"/>
  <c r="O550" i="3"/>
  <c r="O551" i="3"/>
  <c r="O552" i="3"/>
  <c r="O553" i="3"/>
  <c r="O554" i="3"/>
  <c r="O555" i="3"/>
  <c r="O556" i="3"/>
  <c r="O557" i="3"/>
  <c r="O558" i="3"/>
  <c r="O560" i="3"/>
  <c r="O561" i="3"/>
  <c r="O562" i="3"/>
  <c r="O563" i="3"/>
  <c r="O564" i="3"/>
  <c r="O565" i="3"/>
  <c r="O566" i="3"/>
  <c r="O567" i="3"/>
  <c r="O568" i="3"/>
  <c r="O569" i="3"/>
  <c r="O570" i="3"/>
  <c r="O572" i="3"/>
  <c r="O573" i="3"/>
  <c r="O574" i="3"/>
  <c r="O575" i="3"/>
  <c r="O576" i="3"/>
  <c r="O577" i="3"/>
  <c r="O578" i="3"/>
  <c r="O579" i="3"/>
  <c r="O580" i="3"/>
  <c r="O581" i="3"/>
  <c r="O582" i="3"/>
  <c r="O584" i="3"/>
  <c r="O585" i="3"/>
  <c r="O586" i="3"/>
  <c r="O587" i="3"/>
  <c r="O588" i="3"/>
  <c r="O590" i="3"/>
  <c r="O591" i="3"/>
  <c r="O592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2" i="3"/>
  <c r="O613" i="3"/>
  <c r="O614" i="3"/>
  <c r="O615" i="3"/>
  <c r="O616" i="3"/>
  <c r="O618" i="3"/>
  <c r="O619" i="3"/>
  <c r="O620" i="3"/>
  <c r="O622" i="3"/>
  <c r="O623" i="3"/>
  <c r="O624" i="3"/>
  <c r="O625" i="3"/>
  <c r="O626" i="3"/>
  <c r="O627" i="3"/>
  <c r="O628" i="3"/>
  <c r="O631" i="3"/>
  <c r="O632" i="3"/>
  <c r="O634" i="3"/>
  <c r="O635" i="3"/>
  <c r="O636" i="3"/>
  <c r="O637" i="3"/>
  <c r="O638" i="3"/>
  <c r="O639" i="3"/>
  <c r="O640" i="3"/>
  <c r="O641" i="3"/>
  <c r="O642" i="3"/>
  <c r="O643" i="3"/>
  <c r="O644" i="3"/>
  <c r="O646" i="3"/>
  <c r="O647" i="3"/>
  <c r="O648" i="3"/>
  <c r="O649" i="3"/>
  <c r="O650" i="3"/>
  <c r="O651" i="3"/>
  <c r="O652" i="3"/>
  <c r="O653" i="3"/>
  <c r="O654" i="3"/>
  <c r="O655" i="3"/>
  <c r="O656" i="3"/>
  <c r="O658" i="3"/>
  <c r="O659" i="3"/>
  <c r="O660" i="3"/>
  <c r="O661" i="3"/>
  <c r="O662" i="3"/>
  <c r="O663" i="3"/>
  <c r="O664" i="3"/>
  <c r="O665" i="3"/>
  <c r="O666" i="3"/>
  <c r="O667" i="3"/>
  <c r="O668" i="3"/>
  <c r="O670" i="3"/>
  <c r="O671" i="3"/>
  <c r="O672" i="3"/>
  <c r="O673" i="3"/>
  <c r="O674" i="3"/>
  <c r="O675" i="3"/>
  <c r="O676" i="3"/>
  <c r="O678" i="3"/>
  <c r="O679" i="3"/>
  <c r="O680" i="3"/>
  <c r="O682" i="3"/>
  <c r="O683" i="3"/>
  <c r="O684" i="3"/>
  <c r="O685" i="3"/>
  <c r="O686" i="3"/>
  <c r="O687" i="3"/>
  <c r="O688" i="3"/>
  <c r="O692" i="3"/>
  <c r="O694" i="3"/>
  <c r="O695" i="3"/>
  <c r="O696" i="3"/>
  <c r="O697" i="3"/>
  <c r="O698" i="3"/>
  <c r="O699" i="3"/>
  <c r="O700" i="3"/>
  <c r="O701" i="3"/>
  <c r="O703" i="3"/>
  <c r="O704" i="3"/>
  <c r="O706" i="3"/>
  <c r="O707" i="3"/>
  <c r="O709" i="3"/>
  <c r="O710" i="3"/>
  <c r="O711" i="3"/>
  <c r="O712" i="3"/>
  <c r="O713" i="3"/>
  <c r="O716" i="3"/>
  <c r="O717" i="3"/>
  <c r="O719" i="3"/>
  <c r="O720" i="3"/>
  <c r="O721" i="3"/>
  <c r="O722" i="3"/>
  <c r="O723" i="3"/>
  <c r="O724" i="3"/>
  <c r="O725" i="3"/>
  <c r="O726" i="3"/>
  <c r="O727" i="3"/>
  <c r="O728" i="3"/>
  <c r="O729" i="3"/>
  <c r="O731" i="3"/>
  <c r="O732" i="3"/>
  <c r="O733" i="3"/>
  <c r="O734" i="3"/>
  <c r="O735" i="3"/>
  <c r="O736" i="3"/>
  <c r="O737" i="3"/>
  <c r="O738" i="3"/>
  <c r="O739" i="3"/>
  <c r="O740" i="3"/>
  <c r="O741" i="3"/>
  <c r="O743" i="3"/>
  <c r="O744" i="3"/>
  <c r="O745" i="3"/>
  <c r="O746" i="3"/>
  <c r="O747" i="3"/>
  <c r="O748" i="3"/>
  <c r="O749" i="3"/>
  <c r="O753" i="3"/>
  <c r="O755" i="3"/>
  <c r="O756" i="3"/>
  <c r="O757" i="3"/>
  <c r="O758" i="3"/>
  <c r="O759" i="3"/>
  <c r="O760" i="3"/>
  <c r="O761" i="3"/>
  <c r="O764" i="3"/>
  <c r="O765" i="3"/>
  <c r="O767" i="3"/>
  <c r="O768" i="3"/>
  <c r="O769" i="3"/>
  <c r="O770" i="3"/>
  <c r="O771" i="3"/>
  <c r="O772" i="3"/>
  <c r="O774" i="3"/>
  <c r="O775" i="3"/>
  <c r="O776" i="3"/>
  <c r="O777" i="3"/>
  <c r="O779" i="3"/>
  <c r="O780" i="3"/>
  <c r="O781" i="3"/>
  <c r="O782" i="3"/>
  <c r="O783" i="3"/>
  <c r="O784" i="3"/>
  <c r="O785" i="3"/>
  <c r="O786" i="3"/>
  <c r="O787" i="3"/>
  <c r="O788" i="3"/>
  <c r="O789" i="3"/>
  <c r="O791" i="3"/>
  <c r="O792" i="3"/>
  <c r="O793" i="3"/>
  <c r="O794" i="3"/>
  <c r="O795" i="3"/>
  <c r="O796" i="3"/>
  <c r="O797" i="3"/>
  <c r="O798" i="3"/>
  <c r="O799" i="3"/>
  <c r="O800" i="3"/>
  <c r="O801" i="3"/>
  <c r="O803" i="3"/>
  <c r="O804" i="3"/>
  <c r="O805" i="3"/>
  <c r="O806" i="3"/>
  <c r="O807" i="3"/>
  <c r="O808" i="3"/>
  <c r="O811" i="3"/>
  <c r="O812" i="3"/>
  <c r="O813" i="3"/>
  <c r="O815" i="3"/>
  <c r="O816" i="3"/>
  <c r="O817" i="3"/>
  <c r="O818" i="3"/>
  <c r="O819" i="3"/>
  <c r="O820" i="3"/>
  <c r="O821" i="3"/>
  <c r="O824" i="3"/>
  <c r="O825" i="3"/>
  <c r="O827" i="3"/>
  <c r="O828" i="3"/>
  <c r="O829" i="3"/>
  <c r="O830" i="3"/>
  <c r="O831" i="3"/>
  <c r="O832" i="3"/>
  <c r="O833" i="3"/>
  <c r="O834" i="3"/>
  <c r="O836" i="3"/>
  <c r="O837" i="3"/>
  <c r="O839" i="3"/>
  <c r="O840" i="3"/>
  <c r="O841" i="3"/>
  <c r="O842" i="3"/>
  <c r="O843" i="3"/>
  <c r="O844" i="3"/>
  <c r="O845" i="3"/>
  <c r="O848" i="3"/>
  <c r="O849" i="3"/>
  <c r="O851" i="3"/>
  <c r="O852" i="3"/>
  <c r="O854" i="3"/>
  <c r="O855" i="3"/>
  <c r="O856" i="3"/>
  <c r="O857" i="3"/>
  <c r="O861" i="3"/>
  <c r="O862" i="3"/>
  <c r="O865" i="3"/>
  <c r="O866" i="3"/>
  <c r="O867" i="3"/>
  <c r="O868" i="3"/>
  <c r="O869" i="3"/>
  <c r="O870" i="3"/>
  <c r="O871" i="3"/>
  <c r="O872" i="3"/>
  <c r="O873" i="3"/>
  <c r="O874" i="3"/>
  <c r="O875" i="3"/>
  <c r="O877" i="3"/>
  <c r="O878" i="3"/>
  <c r="O879" i="3"/>
  <c r="O880" i="3"/>
  <c r="O881" i="3"/>
  <c r="O882" i="3"/>
  <c r="O883" i="3"/>
  <c r="O884" i="3"/>
  <c r="O885" i="3"/>
  <c r="O886" i="3"/>
  <c r="O887" i="3"/>
  <c r="O889" i="3"/>
  <c r="O890" i="3"/>
  <c r="O891" i="3"/>
  <c r="O892" i="3"/>
  <c r="O893" i="3"/>
  <c r="O895" i="3"/>
  <c r="O896" i="3"/>
  <c r="O897" i="3"/>
  <c r="O898" i="3"/>
  <c r="O899" i="3"/>
  <c r="O901" i="3"/>
  <c r="O902" i="3"/>
  <c r="O903" i="3"/>
  <c r="O904" i="3"/>
  <c r="O905" i="3"/>
  <c r="O906" i="3"/>
  <c r="O908" i="3"/>
  <c r="O909" i="3"/>
  <c r="O910" i="3"/>
  <c r="O912" i="3"/>
  <c r="O914" i="3"/>
  <c r="O915" i="3"/>
  <c r="O916" i="3"/>
  <c r="O917" i="3"/>
  <c r="O918" i="3"/>
  <c r="O919" i="3"/>
  <c r="O921" i="3"/>
  <c r="O922" i="3"/>
  <c r="O923" i="3"/>
  <c r="O924" i="3"/>
  <c r="O926" i="3"/>
  <c r="O928" i="3"/>
  <c r="O929" i="3"/>
  <c r="O930" i="3"/>
  <c r="O931" i="3"/>
  <c r="O932" i="3"/>
  <c r="O933" i="3"/>
  <c r="O934" i="3"/>
  <c r="O935" i="3"/>
  <c r="O936" i="3"/>
  <c r="O937" i="3"/>
  <c r="O939" i="3"/>
  <c r="O940" i="3"/>
  <c r="O941" i="3"/>
  <c r="O942" i="3"/>
  <c r="O943" i="3"/>
  <c r="O944" i="3"/>
  <c r="O945" i="3"/>
  <c r="O946" i="3"/>
  <c r="O947" i="3"/>
  <c r="O948" i="3"/>
  <c r="O949" i="3"/>
  <c r="O951" i="3"/>
  <c r="O952" i="3"/>
  <c r="O953" i="3"/>
  <c r="O954" i="3"/>
  <c r="O955" i="3"/>
  <c r="O956" i="3"/>
  <c r="O957" i="3"/>
  <c r="O958" i="3"/>
  <c r="O959" i="3"/>
  <c r="O960" i="3"/>
  <c r="O961" i="3"/>
  <c r="O963" i="3"/>
  <c r="O964" i="3"/>
  <c r="O965" i="3"/>
  <c r="O966" i="3"/>
  <c r="O967" i="3"/>
  <c r="O968" i="3"/>
  <c r="O969" i="3"/>
  <c r="O970" i="3"/>
  <c r="O971" i="3"/>
  <c r="O972" i="3"/>
  <c r="O973" i="3"/>
  <c r="O975" i="3"/>
  <c r="O976" i="3"/>
  <c r="O977" i="3"/>
  <c r="O978" i="3"/>
  <c r="O979" i="3"/>
  <c r="O980" i="3"/>
  <c r="O981" i="3"/>
  <c r="O982" i="3"/>
  <c r="O983" i="3"/>
  <c r="O984" i="3"/>
  <c r="O985" i="3"/>
  <c r="O987" i="3"/>
  <c r="O988" i="3"/>
  <c r="O989" i="3"/>
  <c r="O990" i="3"/>
  <c r="O992" i="3"/>
  <c r="O993" i="3"/>
  <c r="O994" i="3"/>
  <c r="O995" i="3"/>
  <c r="O996" i="3"/>
  <c r="O997" i="3"/>
  <c r="O998" i="3"/>
  <c r="O1000" i="3"/>
  <c r="O1001" i="3"/>
  <c r="O1002" i="3"/>
  <c r="O1003" i="3"/>
  <c r="O1004" i="3"/>
  <c r="O1005" i="3"/>
  <c r="O1006" i="3"/>
  <c r="O1007" i="3"/>
  <c r="O1008" i="3"/>
  <c r="O1009" i="3"/>
  <c r="O1010" i="3"/>
  <c r="O1012" i="3"/>
  <c r="O1013" i="3"/>
  <c r="O1014" i="3"/>
  <c r="O1015" i="3"/>
  <c r="O1016" i="3"/>
  <c r="O1017" i="3"/>
  <c r="O1018" i="3"/>
  <c r="O1019" i="3"/>
  <c r="O1020" i="3"/>
  <c r="O1021" i="3"/>
  <c r="O1022" i="3"/>
  <c r="O1024" i="3"/>
  <c r="O1025" i="3"/>
  <c r="O1026" i="3"/>
  <c r="O1027" i="3"/>
  <c r="O1028" i="3"/>
  <c r="O1029" i="3"/>
  <c r="O1030" i="3"/>
  <c r="O1031" i="3"/>
  <c r="O1032" i="3"/>
  <c r="O1033" i="3"/>
  <c r="O1034" i="3"/>
  <c r="O1036" i="3"/>
  <c r="O1037" i="3"/>
  <c r="O1038" i="3"/>
  <c r="O1039" i="3"/>
  <c r="O1040" i="3"/>
  <c r="O1041" i="3"/>
  <c r="O1042" i="3"/>
  <c r="O1043" i="3"/>
  <c r="O1044" i="3"/>
  <c r="O1045" i="3"/>
  <c r="O1046" i="3"/>
  <c r="O1048" i="3"/>
  <c r="O1049" i="3"/>
  <c r="O1050" i="3"/>
  <c r="O1051" i="3"/>
  <c r="O1052" i="3"/>
  <c r="O1053" i="3"/>
  <c r="O1054" i="3"/>
  <c r="O1055" i="3"/>
  <c r="O1056" i="3"/>
  <c r="O1057" i="3"/>
  <c r="O1058" i="3"/>
  <c r="O1060" i="3"/>
  <c r="O1061" i="3"/>
  <c r="O1063" i="3"/>
  <c r="O1064" i="3"/>
  <c r="O1065" i="3"/>
  <c r="O1066" i="3"/>
  <c r="O1067" i="3"/>
  <c r="O1068" i="3"/>
  <c r="O1069" i="3"/>
  <c r="O1070" i="3"/>
  <c r="O1071" i="3"/>
  <c r="O1073" i="3"/>
  <c r="O1074" i="3"/>
  <c r="O1075" i="3"/>
  <c r="O1076" i="3"/>
  <c r="O1077" i="3"/>
  <c r="O1078" i="3"/>
  <c r="O1079" i="3"/>
  <c r="O1080" i="3"/>
  <c r="O1081" i="3"/>
  <c r="O1082" i="3"/>
  <c r="O1083" i="3"/>
  <c r="O1085" i="3"/>
  <c r="O1086" i="3"/>
  <c r="O1087" i="3"/>
  <c r="O1088" i="3"/>
  <c r="O1089" i="3"/>
  <c r="O1090" i="3"/>
  <c r="O1091" i="3"/>
  <c r="O1092" i="3"/>
  <c r="O1093" i="3"/>
  <c r="O1094" i="3"/>
  <c r="O1095" i="3"/>
  <c r="O1097" i="3"/>
  <c r="O1098" i="3"/>
  <c r="O1100" i="3"/>
  <c r="O1101" i="3"/>
  <c r="O1102" i="3"/>
  <c r="O1104" i="3"/>
  <c r="O1105" i="3"/>
  <c r="O1106" i="3"/>
  <c r="O1107" i="3"/>
  <c r="O1108" i="3"/>
  <c r="O1109" i="3"/>
  <c r="O1111" i="3"/>
  <c r="O1112" i="3"/>
  <c r="O1113" i="3"/>
  <c r="O1114" i="3"/>
  <c r="O1115" i="3"/>
  <c r="O1117" i="3"/>
  <c r="O1118" i="3"/>
  <c r="O1119" i="3"/>
  <c r="O1120" i="3"/>
  <c r="O1121" i="3"/>
  <c r="O1122" i="3"/>
  <c r="O1124" i="3"/>
  <c r="O1125" i="3"/>
  <c r="O1126" i="3"/>
  <c r="O1127" i="3"/>
  <c r="O1128" i="3"/>
  <c r="O1129" i="3"/>
  <c r="O1130" i="3"/>
  <c r="O1131" i="3"/>
  <c r="O1132" i="3"/>
  <c r="O1133" i="3"/>
  <c r="O1134" i="3"/>
  <c r="O1136" i="3"/>
  <c r="O1137" i="3"/>
  <c r="O1138" i="3"/>
  <c r="O1139" i="3"/>
  <c r="O1140" i="3"/>
  <c r="O1141" i="3"/>
  <c r="O1142" i="3"/>
  <c r="O1143" i="3"/>
  <c r="O1144" i="3"/>
  <c r="O1145" i="3"/>
  <c r="O1146" i="3"/>
  <c r="O1149" i="3"/>
  <c r="O1150" i="3"/>
  <c r="O1151" i="3"/>
  <c r="O1152" i="3"/>
  <c r="O1153" i="3"/>
  <c r="O1154" i="3"/>
  <c r="O1155" i="3"/>
  <c r="O1156" i="3"/>
  <c r="O1157" i="3"/>
  <c r="O1158" i="3"/>
  <c r="O1160" i="3"/>
  <c r="O1161" i="3"/>
  <c r="O1162" i="3"/>
  <c r="O1163" i="3"/>
  <c r="O1164" i="3"/>
  <c r="O1165" i="3"/>
  <c r="O1166" i="3"/>
  <c r="O1167" i="3"/>
  <c r="O1168" i="3"/>
  <c r="O1169" i="3"/>
  <c r="O1170" i="3"/>
  <c r="O1172" i="3"/>
  <c r="O1173" i="3"/>
  <c r="O1174" i="3"/>
  <c r="O1175" i="3"/>
  <c r="O1176" i="3"/>
  <c r="O1177" i="3"/>
  <c r="O1178" i="3"/>
  <c r="O1179" i="3"/>
  <c r="O1180" i="3"/>
  <c r="O1181" i="3"/>
  <c r="O1182" i="3"/>
  <c r="O1185" i="3"/>
  <c r="O1186" i="3"/>
  <c r="O1187" i="3"/>
  <c r="O1188" i="3"/>
  <c r="O1189" i="3"/>
  <c r="O1191" i="3"/>
  <c r="O1192" i="3"/>
  <c r="O1193" i="3"/>
  <c r="O1194" i="3"/>
  <c r="O1196" i="3"/>
  <c r="O1198" i="3"/>
  <c r="O1199" i="3"/>
  <c r="O1200" i="3"/>
  <c r="O1201" i="3"/>
  <c r="O1202" i="3"/>
  <c r="O1203" i="3"/>
  <c r="O1204" i="3"/>
  <c r="O1205" i="3"/>
  <c r="O1206" i="3"/>
  <c r="O1208" i="3"/>
  <c r="O1210" i="3"/>
  <c r="O1212" i="3"/>
  <c r="O1213" i="3"/>
  <c r="O1214" i="3"/>
  <c r="O1215" i="3"/>
  <c r="O1216" i="3"/>
  <c r="O1217" i="3"/>
  <c r="O1218" i="3"/>
  <c r="O1223" i="3"/>
  <c r="O1224" i="3"/>
  <c r="O1227" i="3"/>
  <c r="O1228" i="3"/>
  <c r="O1229" i="3"/>
  <c r="O1230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6" i="3"/>
  <c r="O1257" i="3"/>
  <c r="O1258" i="3"/>
  <c r="O1259" i="3"/>
  <c r="O1261" i="3"/>
  <c r="O1262" i="3"/>
  <c r="O1263" i="3"/>
  <c r="O1264" i="3"/>
  <c r="O1265" i="3"/>
  <c r="O1266" i="3"/>
  <c r="O1267" i="3"/>
  <c r="O1268" i="3"/>
  <c r="O1269" i="3"/>
  <c r="O1270" i="3"/>
  <c r="O1271" i="3"/>
  <c r="O1273" i="3"/>
  <c r="O1274" i="3"/>
  <c r="O1275" i="3"/>
  <c r="O1276" i="3"/>
  <c r="O1277" i="3"/>
  <c r="O1278" i="3"/>
  <c r="O1282" i="3"/>
  <c r="O1283" i="3"/>
  <c r="O1284" i="3"/>
  <c r="O1286" i="3"/>
  <c r="O1287" i="3"/>
  <c r="O1288" i="3"/>
  <c r="O1289" i="3"/>
  <c r="O1290" i="3"/>
  <c r="O1291" i="3"/>
  <c r="O1294" i="3"/>
  <c r="O1296" i="3"/>
  <c r="O1297" i="3"/>
  <c r="O1299" i="3"/>
  <c r="O1300" i="3"/>
  <c r="O1301" i="3"/>
  <c r="O1302" i="3"/>
  <c r="O1303" i="3"/>
  <c r="O1304" i="3"/>
  <c r="O1308" i="3"/>
  <c r="O1309" i="3"/>
  <c r="O1311" i="3"/>
  <c r="O1312" i="3"/>
  <c r="O1313" i="3"/>
  <c r="O1314" i="3"/>
  <c r="O1315" i="3"/>
  <c r="O1316" i="3"/>
  <c r="O1318" i="3"/>
  <c r="O1320" i="3"/>
  <c r="O1321" i="3"/>
  <c r="O1323" i="3"/>
  <c r="O1324" i="3"/>
  <c r="O1325" i="3"/>
  <c r="O1326" i="3"/>
  <c r="O1327" i="3"/>
  <c r="O1328" i="3"/>
  <c r="O1329" i="3"/>
  <c r="O1330" i="3"/>
  <c r="O1331" i="3"/>
  <c r="O1332" i="3"/>
  <c r="O1333" i="3"/>
  <c r="O1335" i="3"/>
  <c r="O1336" i="3"/>
  <c r="O1337" i="3"/>
  <c r="O1338" i="3"/>
  <c r="O1339" i="3"/>
  <c r="O1340" i="3"/>
  <c r="O1342" i="3"/>
  <c r="O1343" i="3"/>
  <c r="O1344" i="3"/>
  <c r="O1345" i="3"/>
  <c r="O1347" i="3"/>
  <c r="O1348" i="3"/>
  <c r="O1349" i="3"/>
  <c r="O1350" i="3"/>
  <c r="O1351" i="3"/>
  <c r="O1352" i="3"/>
  <c r="O1353" i="3"/>
  <c r="O1354" i="3"/>
  <c r="O1355" i="3"/>
  <c r="O1356" i="3"/>
  <c r="O1357" i="3"/>
  <c r="O1359" i="3"/>
  <c r="O1360" i="3"/>
  <c r="O1361" i="3"/>
  <c r="O1362" i="3"/>
  <c r="O1363" i="3"/>
  <c r="O1364" i="3"/>
  <c r="O1368" i="3"/>
  <c r="O1369" i="3"/>
  <c r="O1371" i="3"/>
  <c r="O1372" i="3"/>
  <c r="O1373" i="3"/>
  <c r="O1374" i="3"/>
  <c r="O1375" i="3"/>
  <c r="O1376" i="3"/>
  <c r="O1380" i="3"/>
  <c r="O1381" i="3"/>
  <c r="O1383" i="3"/>
  <c r="O1384" i="3"/>
  <c r="O1385" i="3"/>
  <c r="O1386" i="3"/>
  <c r="O1387" i="3"/>
  <c r="O1388" i="3"/>
  <c r="O1393" i="3"/>
  <c r="O1395" i="3"/>
  <c r="O1396" i="3"/>
  <c r="O1397" i="3"/>
  <c r="O1398" i="3"/>
  <c r="O1399" i="3"/>
  <c r="O1400" i="3"/>
  <c r="O1401" i="3"/>
  <c r="O1402" i="3"/>
  <c r="O1403" i="3"/>
  <c r="O1404" i="3"/>
  <c r="O1405" i="3"/>
  <c r="O1407" i="3"/>
  <c r="O1408" i="3"/>
  <c r="O1409" i="3"/>
  <c r="O1410" i="3"/>
  <c r="O1411" i="3"/>
  <c r="O1412" i="3"/>
  <c r="O1414" i="3"/>
  <c r="O1415" i="3"/>
  <c r="O1416" i="3"/>
  <c r="O1417" i="3"/>
  <c r="O1419" i="3"/>
  <c r="O1420" i="3"/>
  <c r="O1421" i="3"/>
  <c r="O1422" i="3"/>
  <c r="O1423" i="3"/>
  <c r="O1425" i="3"/>
  <c r="O1427" i="3"/>
  <c r="O1428" i="3"/>
  <c r="O1429" i="3"/>
  <c r="O1430" i="3"/>
  <c r="O1432" i="3"/>
  <c r="O1433" i="3"/>
  <c r="O1434" i="3"/>
  <c r="O1435" i="3"/>
  <c r="O1436" i="3"/>
  <c r="O1437" i="3"/>
  <c r="O1438" i="3"/>
  <c r="O1439" i="3"/>
  <c r="O1440" i="3"/>
  <c r="O1441" i="3"/>
  <c r="O1442" i="3"/>
  <c r="O1444" i="3"/>
  <c r="O1445" i="3"/>
  <c r="O1446" i="3"/>
  <c r="O1447" i="3"/>
  <c r="O1448" i="3"/>
  <c r="O1449" i="3"/>
  <c r="O1451" i="3"/>
  <c r="O1452" i="3"/>
  <c r="O1453" i="3"/>
  <c r="O1454" i="3"/>
  <c r="O1455" i="3"/>
  <c r="O1456" i="3"/>
  <c r="O1457" i="3"/>
  <c r="O1458" i="3"/>
  <c r="O1459" i="3"/>
  <c r="O1460" i="3"/>
  <c r="O1465" i="3"/>
  <c r="O1466" i="3"/>
  <c r="O1468" i="3"/>
  <c r="O1469" i="3"/>
  <c r="O1470" i="3"/>
  <c r="O1471" i="3"/>
  <c r="O1472" i="3"/>
  <c r="O1473" i="3"/>
  <c r="O1474" i="3"/>
  <c r="O1478" i="3"/>
  <c r="O1480" i="3"/>
  <c r="O1481" i="3"/>
  <c r="O1482" i="3"/>
  <c r="O1483" i="3"/>
  <c r="O1484" i="3"/>
  <c r="O1485" i="3"/>
  <c r="O1486" i="3"/>
  <c r="O1487" i="3"/>
  <c r="O1488" i="3"/>
  <c r="O1489" i="3"/>
  <c r="O1490" i="3"/>
  <c r="O1493" i="3"/>
  <c r="O1494" i="3"/>
  <c r="O1495" i="3"/>
  <c r="O1496" i="3"/>
  <c r="O1497" i="3"/>
  <c r="O1498" i="3"/>
  <c r="O1499" i="3"/>
  <c r="O1500" i="3"/>
  <c r="O1501" i="3"/>
  <c r="O1502" i="3"/>
  <c r="O1503" i="3"/>
  <c r="O1505" i="3"/>
  <c r="O1506" i="3"/>
  <c r="O1507" i="3"/>
  <c r="O1508" i="3"/>
  <c r="O1509" i="3"/>
  <c r="O1510" i="3"/>
  <c r="O1511" i="3"/>
  <c r="O1512" i="3"/>
  <c r="O1514" i="3"/>
  <c r="O1515" i="3"/>
  <c r="O1517" i="3"/>
  <c r="O1518" i="3"/>
  <c r="O1519" i="3"/>
  <c r="O1520" i="3"/>
  <c r="O1521" i="3"/>
  <c r="O1522" i="3"/>
  <c r="O1523" i="3"/>
  <c r="O1524" i="3"/>
  <c r="O1525" i="3"/>
  <c r="O1526" i="3"/>
  <c r="O1528" i="3"/>
  <c r="O1530" i="3"/>
  <c r="O1532" i="3"/>
  <c r="O1533" i="3"/>
  <c r="O1534" i="3"/>
  <c r="O1535" i="3"/>
  <c r="O1536" i="3"/>
  <c r="O1537" i="3"/>
  <c r="O1540" i="3"/>
  <c r="O1541" i="3"/>
  <c r="O1543" i="3"/>
  <c r="O1544" i="3"/>
  <c r="O1545" i="3"/>
  <c r="O1546" i="3"/>
  <c r="O1547" i="3"/>
  <c r="O1548" i="3"/>
  <c r="O1549" i="3"/>
  <c r="O1552" i="3"/>
  <c r="O1553" i="3"/>
  <c r="O1554" i="3"/>
  <c r="O1555" i="3"/>
  <c r="O1556" i="3"/>
  <c r="O1557" i="3"/>
  <c r="O1558" i="3"/>
  <c r="O1559" i="3"/>
  <c r="O1560" i="3"/>
  <c r="O1561" i="3"/>
  <c r="O1565" i="3"/>
  <c r="O1568" i="3"/>
  <c r="O1569" i="3"/>
  <c r="O1570" i="3"/>
  <c r="O1571" i="3"/>
  <c r="O1572" i="3"/>
  <c r="O1573" i="3"/>
  <c r="O1574" i="3"/>
  <c r="O1575" i="3"/>
  <c r="O1576" i="3"/>
  <c r="O1577" i="3"/>
  <c r="O1578" i="3"/>
  <c r="O1580" i="3"/>
  <c r="O1581" i="3"/>
  <c r="O1582" i="3"/>
  <c r="O1583" i="3"/>
  <c r="O1584" i="3"/>
  <c r="O1586" i="3"/>
  <c r="O1587" i="3"/>
  <c r="O1588" i="3"/>
  <c r="O1589" i="3"/>
  <c r="O1590" i="3"/>
  <c r="O1591" i="3"/>
  <c r="O1593" i="3"/>
  <c r="O1594" i="3"/>
  <c r="O1595" i="3"/>
  <c r="O1596" i="3"/>
  <c r="O1597" i="3"/>
  <c r="O1598" i="3"/>
  <c r="O1600" i="3"/>
  <c r="O1601" i="3"/>
  <c r="O1602" i="3"/>
  <c r="O1603" i="3"/>
  <c r="O1605" i="3"/>
  <c r="O1606" i="3"/>
  <c r="O1607" i="3"/>
  <c r="O1608" i="3"/>
  <c r="O1610" i="3"/>
  <c r="O1611" i="3"/>
  <c r="O1612" i="3"/>
  <c r="O1613" i="3"/>
  <c r="O1614" i="3"/>
  <c r="O1615" i="3"/>
  <c r="O1616" i="3"/>
  <c r="O1618" i="3"/>
  <c r="O1619" i="3"/>
  <c r="O1620" i="3"/>
  <c r="O1621" i="3"/>
  <c r="O1622" i="3"/>
  <c r="O1623" i="3"/>
  <c r="O1624" i="3"/>
  <c r="O1625" i="3"/>
  <c r="O1627" i="3"/>
  <c r="O1628" i="3"/>
  <c r="O1629" i="3"/>
  <c r="O1631" i="3"/>
  <c r="O1632" i="3"/>
  <c r="O1633" i="3"/>
  <c r="O1634" i="3"/>
  <c r="O1635" i="3"/>
  <c r="O1636" i="3"/>
  <c r="O1637" i="3"/>
  <c r="O1638" i="3"/>
  <c r="O1639" i="3"/>
  <c r="O1640" i="3"/>
  <c r="O1641" i="3"/>
  <c r="O1643" i="3"/>
  <c r="O1644" i="3"/>
  <c r="O1645" i="3"/>
  <c r="O1646" i="3"/>
  <c r="O1647" i="3"/>
  <c r="O1648" i="3"/>
  <c r="O1649" i="3"/>
  <c r="O1650" i="3"/>
  <c r="O1651" i="3"/>
  <c r="O1652" i="3"/>
  <c r="O1653" i="3"/>
  <c r="O1655" i="3"/>
  <c r="O1656" i="3"/>
  <c r="O1657" i="3"/>
  <c r="O1658" i="3"/>
  <c r="O1659" i="3"/>
  <c r="O1660" i="3"/>
  <c r="O1661" i="3"/>
  <c r="O1662" i="3"/>
  <c r="O1663" i="3"/>
  <c r="O1664" i="3"/>
  <c r="O1665" i="3"/>
  <c r="O1667" i="3"/>
  <c r="O1668" i="3"/>
  <c r="O1669" i="3"/>
  <c r="O1671" i="3"/>
  <c r="O1672" i="3"/>
  <c r="O1673" i="3"/>
  <c r="O1674" i="3"/>
  <c r="O1675" i="3"/>
  <c r="O1676" i="3"/>
  <c r="O1677" i="3"/>
  <c r="O1678" i="3"/>
  <c r="O1680" i="3"/>
  <c r="O1681" i="3"/>
  <c r="O1682" i="3"/>
  <c r="O1683" i="3"/>
  <c r="O1684" i="3"/>
  <c r="O1685" i="3"/>
  <c r="O1686" i="3"/>
  <c r="O1687" i="3"/>
  <c r="O1688" i="3"/>
  <c r="O1689" i="3"/>
  <c r="O1690" i="3"/>
  <c r="O1692" i="3"/>
  <c r="O1693" i="3"/>
  <c r="O1694" i="3"/>
  <c r="O1695" i="3"/>
  <c r="O1696" i="3"/>
  <c r="O1697" i="3"/>
  <c r="O1698" i="3"/>
  <c r="O1699" i="3"/>
  <c r="O1700" i="3"/>
  <c r="O1702" i="3"/>
  <c r="O1703" i="3"/>
  <c r="O1705" i="3"/>
  <c r="O1706" i="3"/>
  <c r="O1707" i="3"/>
  <c r="O1708" i="3"/>
  <c r="O1709" i="3"/>
  <c r="O1710" i="3"/>
  <c r="O1711" i="3"/>
  <c r="O1712" i="3"/>
  <c r="O1714" i="3"/>
  <c r="O1715" i="3"/>
  <c r="O1716" i="3"/>
  <c r="O1718" i="3"/>
  <c r="O1719" i="3"/>
  <c r="O1720" i="3"/>
  <c r="O1721" i="3"/>
  <c r="O1722" i="3"/>
  <c r="O1724" i="3"/>
  <c r="O1725" i="3"/>
  <c r="O1726" i="3"/>
  <c r="O1727" i="3"/>
  <c r="O1728" i="3"/>
  <c r="O1730" i="3"/>
  <c r="O1731" i="3"/>
  <c r="O1732" i="3"/>
  <c r="O1733" i="3"/>
  <c r="O1734" i="3"/>
  <c r="O1735" i="3"/>
  <c r="O1736" i="3"/>
  <c r="O1737" i="3"/>
  <c r="O1738" i="3"/>
  <c r="O1739" i="3"/>
  <c r="O1740" i="3"/>
  <c r="O1742" i="3"/>
  <c r="O1743" i="3"/>
  <c r="O1744" i="3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2" i="3"/>
  <c r="X3" i="2"/>
  <c r="K3" i="3" s="1"/>
  <c r="X4" i="2"/>
  <c r="K4" i="3" s="1"/>
  <c r="X5" i="2"/>
  <c r="K5" i="3" s="1"/>
  <c r="X6" i="2"/>
  <c r="K6" i="3" s="1"/>
  <c r="X7" i="2"/>
  <c r="K7" i="3" s="1"/>
  <c r="X8" i="2"/>
  <c r="K8" i="3" s="1"/>
  <c r="X9" i="2"/>
  <c r="K9" i="3" s="1"/>
  <c r="X10" i="2"/>
  <c r="K10" i="3" s="1"/>
  <c r="X11" i="2"/>
  <c r="K11" i="3" s="1"/>
  <c r="X12" i="2"/>
  <c r="K12" i="3" s="1"/>
  <c r="X13" i="2"/>
  <c r="K13" i="3" s="1"/>
  <c r="X14" i="2"/>
  <c r="K14" i="3" s="1"/>
  <c r="X15" i="2"/>
  <c r="K15" i="3" s="1"/>
  <c r="X16" i="2"/>
  <c r="K16" i="3" s="1"/>
  <c r="X17" i="2"/>
  <c r="K17" i="3" s="1"/>
  <c r="X18" i="2"/>
  <c r="K18" i="3" s="1"/>
  <c r="X19" i="2"/>
  <c r="K19" i="3" s="1"/>
  <c r="X20" i="2"/>
  <c r="K20" i="3" s="1"/>
  <c r="X21" i="2"/>
  <c r="K21" i="3" s="1"/>
  <c r="X22" i="2"/>
  <c r="K22" i="3" s="1"/>
  <c r="X23" i="2"/>
  <c r="K23" i="3" s="1"/>
  <c r="X24" i="2"/>
  <c r="K24" i="3" s="1"/>
  <c r="X25" i="2"/>
  <c r="K25" i="3" s="1"/>
  <c r="X26" i="2"/>
  <c r="K26" i="3" s="1"/>
  <c r="X27" i="2"/>
  <c r="K27" i="3" s="1"/>
  <c r="X28" i="2"/>
  <c r="K28" i="3" s="1"/>
  <c r="X29" i="2"/>
  <c r="K29" i="3" s="1"/>
  <c r="X30" i="2"/>
  <c r="K30" i="3" s="1"/>
  <c r="X31" i="2"/>
  <c r="K31" i="3" s="1"/>
  <c r="X32" i="2"/>
  <c r="K32" i="3" s="1"/>
  <c r="X33" i="2"/>
  <c r="K33" i="3" s="1"/>
  <c r="X34" i="2"/>
  <c r="K34" i="3" s="1"/>
  <c r="X35" i="2"/>
  <c r="K35" i="3" s="1"/>
  <c r="X36" i="2"/>
  <c r="K36" i="3" s="1"/>
  <c r="X37" i="2"/>
  <c r="K37" i="3" s="1"/>
  <c r="X38" i="2"/>
  <c r="K38" i="3" s="1"/>
  <c r="X39" i="2"/>
  <c r="K39" i="3" s="1"/>
  <c r="X40" i="2"/>
  <c r="K40" i="3" s="1"/>
  <c r="X41" i="2"/>
  <c r="K41" i="3" s="1"/>
  <c r="X42" i="2"/>
  <c r="K42" i="3" s="1"/>
  <c r="X43" i="2"/>
  <c r="K43" i="3" s="1"/>
  <c r="X44" i="2"/>
  <c r="K44" i="3" s="1"/>
  <c r="X45" i="2"/>
  <c r="K45" i="3" s="1"/>
  <c r="X46" i="2"/>
  <c r="K46" i="3" s="1"/>
  <c r="X47" i="2"/>
  <c r="K47" i="3" s="1"/>
  <c r="X48" i="2"/>
  <c r="K48" i="3" s="1"/>
  <c r="X49" i="2"/>
  <c r="K49" i="3" s="1"/>
  <c r="X50" i="2"/>
  <c r="K50" i="3" s="1"/>
  <c r="X51" i="2"/>
  <c r="K51" i="3" s="1"/>
  <c r="X52" i="2"/>
  <c r="K52" i="3" s="1"/>
  <c r="X53" i="2"/>
  <c r="K53" i="3" s="1"/>
  <c r="X54" i="2"/>
  <c r="K54" i="3" s="1"/>
  <c r="X55" i="2"/>
  <c r="K55" i="3" s="1"/>
  <c r="X56" i="2"/>
  <c r="K56" i="3" s="1"/>
  <c r="X57" i="2"/>
  <c r="K57" i="3" s="1"/>
  <c r="X58" i="2"/>
  <c r="K58" i="3" s="1"/>
  <c r="X59" i="2"/>
  <c r="K59" i="3" s="1"/>
  <c r="X60" i="2"/>
  <c r="K60" i="3" s="1"/>
  <c r="X61" i="2"/>
  <c r="K61" i="3" s="1"/>
  <c r="X62" i="2"/>
  <c r="K62" i="3" s="1"/>
  <c r="X63" i="2"/>
  <c r="K63" i="3" s="1"/>
  <c r="X64" i="2"/>
  <c r="K64" i="3" s="1"/>
  <c r="X65" i="2"/>
  <c r="K65" i="3" s="1"/>
  <c r="X66" i="2"/>
  <c r="K66" i="3" s="1"/>
  <c r="X67" i="2"/>
  <c r="K67" i="3" s="1"/>
  <c r="X68" i="2"/>
  <c r="K68" i="3" s="1"/>
  <c r="X69" i="2"/>
  <c r="K69" i="3" s="1"/>
  <c r="X70" i="2"/>
  <c r="K70" i="3" s="1"/>
  <c r="X71" i="2"/>
  <c r="K71" i="3" s="1"/>
  <c r="X72" i="2"/>
  <c r="K72" i="3" s="1"/>
  <c r="X73" i="2"/>
  <c r="K73" i="3" s="1"/>
  <c r="X74" i="2"/>
  <c r="K74" i="3" s="1"/>
  <c r="X75" i="2"/>
  <c r="K75" i="3" s="1"/>
  <c r="X76" i="2"/>
  <c r="K76" i="3" s="1"/>
  <c r="X77" i="2"/>
  <c r="K77" i="3" s="1"/>
  <c r="X78" i="2"/>
  <c r="K78" i="3" s="1"/>
  <c r="X79" i="2"/>
  <c r="K79" i="3" s="1"/>
  <c r="X80" i="2"/>
  <c r="K80" i="3" s="1"/>
  <c r="X81" i="2"/>
  <c r="K81" i="3" s="1"/>
  <c r="X82" i="2"/>
  <c r="K82" i="3" s="1"/>
  <c r="X83" i="2"/>
  <c r="K83" i="3" s="1"/>
  <c r="X84" i="2"/>
  <c r="K84" i="3" s="1"/>
  <c r="X85" i="2"/>
  <c r="K85" i="3" s="1"/>
  <c r="X86" i="2"/>
  <c r="K86" i="3" s="1"/>
  <c r="X87" i="2"/>
  <c r="K87" i="3" s="1"/>
  <c r="X88" i="2"/>
  <c r="K88" i="3" s="1"/>
  <c r="X89" i="2"/>
  <c r="K89" i="3" s="1"/>
  <c r="X90" i="2"/>
  <c r="K90" i="3" s="1"/>
  <c r="X91" i="2"/>
  <c r="K91" i="3" s="1"/>
  <c r="X92" i="2"/>
  <c r="K92" i="3" s="1"/>
  <c r="X93" i="2"/>
  <c r="K93" i="3" s="1"/>
  <c r="X94" i="2"/>
  <c r="K94" i="3" s="1"/>
  <c r="X95" i="2"/>
  <c r="K95" i="3" s="1"/>
  <c r="X96" i="2"/>
  <c r="K96" i="3" s="1"/>
  <c r="X97" i="2"/>
  <c r="K97" i="3" s="1"/>
  <c r="X98" i="2"/>
  <c r="K98" i="3" s="1"/>
  <c r="X99" i="2"/>
  <c r="K99" i="3" s="1"/>
  <c r="X100" i="2"/>
  <c r="K100" i="3" s="1"/>
  <c r="X101" i="2"/>
  <c r="K101" i="3" s="1"/>
  <c r="X102" i="2"/>
  <c r="K102" i="3" s="1"/>
  <c r="X103" i="2"/>
  <c r="K103" i="3" s="1"/>
  <c r="X104" i="2"/>
  <c r="K104" i="3" s="1"/>
  <c r="X105" i="2"/>
  <c r="K105" i="3" s="1"/>
  <c r="X106" i="2"/>
  <c r="K106" i="3" s="1"/>
  <c r="X107" i="2"/>
  <c r="K107" i="3" s="1"/>
  <c r="X108" i="2"/>
  <c r="K108" i="3" s="1"/>
  <c r="X109" i="2"/>
  <c r="K109" i="3" s="1"/>
  <c r="X110" i="2"/>
  <c r="K110" i="3" s="1"/>
  <c r="X111" i="2"/>
  <c r="K111" i="3" s="1"/>
  <c r="X112" i="2"/>
  <c r="K112" i="3" s="1"/>
  <c r="X113" i="2"/>
  <c r="K113" i="3" s="1"/>
  <c r="X114" i="2"/>
  <c r="K114" i="3" s="1"/>
  <c r="X115" i="2"/>
  <c r="K115" i="3" s="1"/>
  <c r="X116" i="2"/>
  <c r="K116" i="3" s="1"/>
  <c r="X117" i="2"/>
  <c r="K117" i="3" s="1"/>
  <c r="X118" i="2"/>
  <c r="K118" i="3" s="1"/>
  <c r="X119" i="2"/>
  <c r="K119" i="3" s="1"/>
  <c r="X120" i="2"/>
  <c r="K120" i="3" s="1"/>
  <c r="X121" i="2"/>
  <c r="K121" i="3" s="1"/>
  <c r="X122" i="2"/>
  <c r="K122" i="3" s="1"/>
  <c r="X123" i="2"/>
  <c r="K123" i="3" s="1"/>
  <c r="X124" i="2"/>
  <c r="K124" i="3" s="1"/>
  <c r="X125" i="2"/>
  <c r="K125" i="3" s="1"/>
  <c r="X126" i="2"/>
  <c r="K126" i="3" s="1"/>
  <c r="X127" i="2"/>
  <c r="K127" i="3" s="1"/>
  <c r="X128" i="2"/>
  <c r="K128" i="3" s="1"/>
  <c r="X129" i="2"/>
  <c r="K129" i="3" s="1"/>
  <c r="X130" i="2"/>
  <c r="K130" i="3" s="1"/>
  <c r="X131" i="2"/>
  <c r="K131" i="3" s="1"/>
  <c r="X132" i="2"/>
  <c r="K132" i="3" s="1"/>
  <c r="X133" i="2"/>
  <c r="K133" i="3" s="1"/>
  <c r="X134" i="2"/>
  <c r="K134" i="3" s="1"/>
  <c r="X135" i="2"/>
  <c r="K135" i="3" s="1"/>
  <c r="X136" i="2"/>
  <c r="K136" i="3" s="1"/>
  <c r="X137" i="2"/>
  <c r="K137" i="3" s="1"/>
  <c r="X138" i="2"/>
  <c r="K138" i="3" s="1"/>
  <c r="X139" i="2"/>
  <c r="K139" i="3" s="1"/>
  <c r="X140" i="2"/>
  <c r="K140" i="3" s="1"/>
  <c r="X141" i="2"/>
  <c r="K141" i="3" s="1"/>
  <c r="X142" i="2"/>
  <c r="K142" i="3" s="1"/>
  <c r="X143" i="2"/>
  <c r="K143" i="3" s="1"/>
  <c r="X144" i="2"/>
  <c r="K144" i="3" s="1"/>
  <c r="X145" i="2"/>
  <c r="K145" i="3" s="1"/>
  <c r="X146" i="2"/>
  <c r="K146" i="3" s="1"/>
  <c r="X147" i="2"/>
  <c r="K147" i="3" s="1"/>
  <c r="X148" i="2"/>
  <c r="K148" i="3" s="1"/>
  <c r="X149" i="2"/>
  <c r="K149" i="3" s="1"/>
  <c r="X150" i="2"/>
  <c r="K150" i="3" s="1"/>
  <c r="X151" i="2"/>
  <c r="K151" i="3" s="1"/>
  <c r="X152" i="2"/>
  <c r="K152" i="3" s="1"/>
  <c r="X153" i="2"/>
  <c r="K153" i="3" s="1"/>
  <c r="X154" i="2"/>
  <c r="K154" i="3" s="1"/>
  <c r="X155" i="2"/>
  <c r="K155" i="3" s="1"/>
  <c r="X156" i="2"/>
  <c r="K156" i="3" s="1"/>
  <c r="X157" i="2"/>
  <c r="K157" i="3" s="1"/>
  <c r="X158" i="2"/>
  <c r="K158" i="3" s="1"/>
  <c r="X159" i="2"/>
  <c r="K159" i="3" s="1"/>
  <c r="X160" i="2"/>
  <c r="K160" i="3" s="1"/>
  <c r="X161" i="2"/>
  <c r="K161" i="3" s="1"/>
  <c r="X162" i="2"/>
  <c r="K162" i="3" s="1"/>
  <c r="X163" i="2"/>
  <c r="K163" i="3" s="1"/>
  <c r="X164" i="2"/>
  <c r="K164" i="3" s="1"/>
  <c r="X165" i="2"/>
  <c r="K165" i="3" s="1"/>
  <c r="X166" i="2"/>
  <c r="K166" i="3" s="1"/>
  <c r="X167" i="2"/>
  <c r="K167" i="3" s="1"/>
  <c r="X168" i="2"/>
  <c r="K168" i="3" s="1"/>
  <c r="X169" i="2"/>
  <c r="K169" i="3" s="1"/>
  <c r="X170" i="2"/>
  <c r="K170" i="3" s="1"/>
  <c r="X171" i="2"/>
  <c r="K171" i="3" s="1"/>
  <c r="X172" i="2"/>
  <c r="K172" i="3" s="1"/>
  <c r="X173" i="2"/>
  <c r="K173" i="3" s="1"/>
  <c r="X174" i="2"/>
  <c r="K174" i="3" s="1"/>
  <c r="X175" i="2"/>
  <c r="K175" i="3" s="1"/>
  <c r="X176" i="2"/>
  <c r="K176" i="3" s="1"/>
  <c r="X177" i="2"/>
  <c r="K177" i="3" s="1"/>
  <c r="X178" i="2"/>
  <c r="K178" i="3" s="1"/>
  <c r="X179" i="2"/>
  <c r="K179" i="3" s="1"/>
  <c r="X180" i="2"/>
  <c r="K180" i="3" s="1"/>
  <c r="X181" i="2"/>
  <c r="K181" i="3" s="1"/>
  <c r="X182" i="2"/>
  <c r="K182" i="3" s="1"/>
  <c r="X183" i="2"/>
  <c r="K183" i="3" s="1"/>
  <c r="X184" i="2"/>
  <c r="K184" i="3" s="1"/>
  <c r="X185" i="2"/>
  <c r="K185" i="3" s="1"/>
  <c r="X186" i="2"/>
  <c r="K186" i="3" s="1"/>
  <c r="X187" i="2"/>
  <c r="K187" i="3" s="1"/>
  <c r="X188" i="2"/>
  <c r="K188" i="3" s="1"/>
  <c r="X189" i="2"/>
  <c r="K189" i="3" s="1"/>
  <c r="X190" i="2"/>
  <c r="K190" i="3" s="1"/>
  <c r="X191" i="2"/>
  <c r="K191" i="3" s="1"/>
  <c r="X192" i="2"/>
  <c r="K192" i="3" s="1"/>
  <c r="X193" i="2"/>
  <c r="K193" i="3" s="1"/>
  <c r="X194" i="2"/>
  <c r="K194" i="3" s="1"/>
  <c r="X195" i="2"/>
  <c r="K195" i="3" s="1"/>
  <c r="X196" i="2"/>
  <c r="K196" i="3" s="1"/>
  <c r="X197" i="2"/>
  <c r="K197" i="3" s="1"/>
  <c r="X198" i="2"/>
  <c r="K198" i="3" s="1"/>
  <c r="X199" i="2"/>
  <c r="K199" i="3" s="1"/>
  <c r="X200" i="2"/>
  <c r="K200" i="3" s="1"/>
  <c r="X201" i="2"/>
  <c r="K201" i="3" s="1"/>
  <c r="X202" i="2"/>
  <c r="K202" i="3" s="1"/>
  <c r="X203" i="2"/>
  <c r="K203" i="3" s="1"/>
  <c r="X204" i="2"/>
  <c r="K204" i="3" s="1"/>
  <c r="X205" i="2"/>
  <c r="K205" i="3" s="1"/>
  <c r="X206" i="2"/>
  <c r="K206" i="3" s="1"/>
  <c r="X207" i="2"/>
  <c r="K207" i="3" s="1"/>
  <c r="X208" i="2"/>
  <c r="K208" i="3" s="1"/>
  <c r="X209" i="2"/>
  <c r="K209" i="3" s="1"/>
  <c r="X210" i="2"/>
  <c r="K210" i="3" s="1"/>
  <c r="X211" i="2"/>
  <c r="K211" i="3" s="1"/>
  <c r="X212" i="2"/>
  <c r="K212" i="3" s="1"/>
  <c r="X213" i="2"/>
  <c r="K213" i="3" s="1"/>
  <c r="X214" i="2"/>
  <c r="K214" i="3" s="1"/>
  <c r="X215" i="2"/>
  <c r="K215" i="3" s="1"/>
  <c r="X216" i="2"/>
  <c r="K216" i="3" s="1"/>
  <c r="X217" i="2"/>
  <c r="K217" i="3" s="1"/>
  <c r="X218" i="2"/>
  <c r="K218" i="3" s="1"/>
  <c r="X219" i="2"/>
  <c r="K219" i="3" s="1"/>
  <c r="X220" i="2"/>
  <c r="K220" i="3" s="1"/>
  <c r="X221" i="2"/>
  <c r="K221" i="3" s="1"/>
  <c r="X222" i="2"/>
  <c r="K222" i="3" s="1"/>
  <c r="X223" i="2"/>
  <c r="K223" i="3" s="1"/>
  <c r="X224" i="2"/>
  <c r="K224" i="3" s="1"/>
  <c r="X225" i="2"/>
  <c r="K225" i="3" s="1"/>
  <c r="X226" i="2"/>
  <c r="K226" i="3" s="1"/>
  <c r="X227" i="2"/>
  <c r="K227" i="3" s="1"/>
  <c r="X228" i="2"/>
  <c r="K228" i="3" s="1"/>
  <c r="X229" i="2"/>
  <c r="K229" i="3" s="1"/>
  <c r="X230" i="2"/>
  <c r="K230" i="3" s="1"/>
  <c r="X231" i="2"/>
  <c r="K231" i="3" s="1"/>
  <c r="X232" i="2"/>
  <c r="K232" i="3" s="1"/>
  <c r="X233" i="2"/>
  <c r="K233" i="3" s="1"/>
  <c r="X234" i="2"/>
  <c r="K234" i="3" s="1"/>
  <c r="X235" i="2"/>
  <c r="K235" i="3" s="1"/>
  <c r="X236" i="2"/>
  <c r="K236" i="3" s="1"/>
  <c r="X237" i="2"/>
  <c r="K237" i="3" s="1"/>
  <c r="X238" i="2"/>
  <c r="K238" i="3" s="1"/>
  <c r="X239" i="2"/>
  <c r="K239" i="3" s="1"/>
  <c r="X240" i="2"/>
  <c r="K240" i="3" s="1"/>
  <c r="X241" i="2"/>
  <c r="K241" i="3" s="1"/>
  <c r="X242" i="2"/>
  <c r="K242" i="3" s="1"/>
  <c r="X243" i="2"/>
  <c r="K243" i="3" s="1"/>
  <c r="X244" i="2"/>
  <c r="K244" i="3" s="1"/>
  <c r="X245" i="2"/>
  <c r="K245" i="3" s="1"/>
  <c r="X246" i="2"/>
  <c r="K246" i="3" s="1"/>
  <c r="X247" i="2"/>
  <c r="K247" i="3" s="1"/>
  <c r="X248" i="2"/>
  <c r="K248" i="3" s="1"/>
  <c r="X249" i="2"/>
  <c r="K249" i="3" s="1"/>
  <c r="X250" i="2"/>
  <c r="K250" i="3" s="1"/>
  <c r="X251" i="2"/>
  <c r="K251" i="3" s="1"/>
  <c r="X252" i="2"/>
  <c r="K252" i="3" s="1"/>
  <c r="X253" i="2"/>
  <c r="K253" i="3" s="1"/>
  <c r="X254" i="2"/>
  <c r="K254" i="3" s="1"/>
  <c r="X255" i="2"/>
  <c r="K255" i="3" s="1"/>
  <c r="X256" i="2"/>
  <c r="K256" i="3" s="1"/>
  <c r="X257" i="2"/>
  <c r="K257" i="3" s="1"/>
  <c r="X258" i="2"/>
  <c r="K258" i="3" s="1"/>
  <c r="X259" i="2"/>
  <c r="K259" i="3" s="1"/>
  <c r="X260" i="2"/>
  <c r="K260" i="3" s="1"/>
  <c r="X261" i="2"/>
  <c r="K261" i="3" s="1"/>
  <c r="X262" i="2"/>
  <c r="K262" i="3" s="1"/>
  <c r="X263" i="2"/>
  <c r="K263" i="3" s="1"/>
  <c r="X264" i="2"/>
  <c r="K264" i="3" s="1"/>
  <c r="X265" i="2"/>
  <c r="K265" i="3" s="1"/>
  <c r="X266" i="2"/>
  <c r="K266" i="3" s="1"/>
  <c r="X267" i="2"/>
  <c r="K267" i="3" s="1"/>
  <c r="X268" i="2"/>
  <c r="K268" i="3" s="1"/>
  <c r="X269" i="2"/>
  <c r="K269" i="3" s="1"/>
  <c r="X270" i="2"/>
  <c r="K270" i="3" s="1"/>
  <c r="X271" i="2"/>
  <c r="K271" i="3" s="1"/>
  <c r="X272" i="2"/>
  <c r="K272" i="3" s="1"/>
  <c r="X273" i="2"/>
  <c r="K273" i="3" s="1"/>
  <c r="X274" i="2"/>
  <c r="K274" i="3" s="1"/>
  <c r="X275" i="2"/>
  <c r="K275" i="3" s="1"/>
  <c r="X276" i="2"/>
  <c r="K276" i="3" s="1"/>
  <c r="X277" i="2"/>
  <c r="K277" i="3" s="1"/>
  <c r="X278" i="2"/>
  <c r="K278" i="3" s="1"/>
  <c r="X279" i="2"/>
  <c r="K279" i="3" s="1"/>
  <c r="X280" i="2"/>
  <c r="K280" i="3" s="1"/>
  <c r="X281" i="2"/>
  <c r="K281" i="3" s="1"/>
  <c r="X282" i="2"/>
  <c r="K282" i="3" s="1"/>
  <c r="X283" i="2"/>
  <c r="K283" i="3" s="1"/>
  <c r="X284" i="2"/>
  <c r="K284" i="3" s="1"/>
  <c r="X285" i="2"/>
  <c r="K285" i="3" s="1"/>
  <c r="X286" i="2"/>
  <c r="K286" i="3" s="1"/>
  <c r="X287" i="2"/>
  <c r="K287" i="3" s="1"/>
  <c r="X288" i="2"/>
  <c r="K288" i="3" s="1"/>
  <c r="X289" i="2"/>
  <c r="K289" i="3" s="1"/>
  <c r="X290" i="2"/>
  <c r="K290" i="3" s="1"/>
  <c r="X291" i="2"/>
  <c r="K291" i="3" s="1"/>
  <c r="X292" i="2"/>
  <c r="K292" i="3" s="1"/>
  <c r="X293" i="2"/>
  <c r="K293" i="3" s="1"/>
  <c r="X294" i="2"/>
  <c r="K294" i="3" s="1"/>
  <c r="X295" i="2"/>
  <c r="K295" i="3" s="1"/>
  <c r="X296" i="2"/>
  <c r="K296" i="3" s="1"/>
  <c r="X297" i="2"/>
  <c r="K297" i="3" s="1"/>
  <c r="X298" i="2"/>
  <c r="K298" i="3" s="1"/>
  <c r="X299" i="2"/>
  <c r="K299" i="3" s="1"/>
  <c r="X300" i="2"/>
  <c r="K300" i="3" s="1"/>
  <c r="X301" i="2"/>
  <c r="K301" i="3" s="1"/>
  <c r="X302" i="2"/>
  <c r="K302" i="3" s="1"/>
  <c r="X303" i="2"/>
  <c r="K303" i="3" s="1"/>
  <c r="X304" i="2"/>
  <c r="K304" i="3" s="1"/>
  <c r="X305" i="2"/>
  <c r="K305" i="3" s="1"/>
  <c r="X306" i="2"/>
  <c r="K306" i="3" s="1"/>
  <c r="X307" i="2"/>
  <c r="K307" i="3" s="1"/>
  <c r="X308" i="2"/>
  <c r="K308" i="3" s="1"/>
  <c r="X309" i="2"/>
  <c r="K309" i="3" s="1"/>
  <c r="X310" i="2"/>
  <c r="K310" i="3" s="1"/>
  <c r="X311" i="2"/>
  <c r="K311" i="3" s="1"/>
  <c r="X312" i="2"/>
  <c r="K312" i="3" s="1"/>
  <c r="X313" i="2"/>
  <c r="K313" i="3" s="1"/>
  <c r="X314" i="2"/>
  <c r="K314" i="3" s="1"/>
  <c r="X315" i="2"/>
  <c r="K315" i="3" s="1"/>
  <c r="X316" i="2"/>
  <c r="K316" i="3" s="1"/>
  <c r="X317" i="2"/>
  <c r="K317" i="3" s="1"/>
  <c r="X318" i="2"/>
  <c r="K318" i="3" s="1"/>
  <c r="X319" i="2"/>
  <c r="K319" i="3" s="1"/>
  <c r="X320" i="2"/>
  <c r="K320" i="3" s="1"/>
  <c r="X321" i="2"/>
  <c r="K321" i="3" s="1"/>
  <c r="X322" i="2"/>
  <c r="K322" i="3" s="1"/>
  <c r="X323" i="2"/>
  <c r="K323" i="3" s="1"/>
  <c r="X324" i="2"/>
  <c r="K324" i="3" s="1"/>
  <c r="X325" i="2"/>
  <c r="K325" i="3" s="1"/>
  <c r="X326" i="2"/>
  <c r="K326" i="3" s="1"/>
  <c r="X327" i="2"/>
  <c r="K327" i="3" s="1"/>
  <c r="X328" i="2"/>
  <c r="K328" i="3" s="1"/>
  <c r="X329" i="2"/>
  <c r="K329" i="3" s="1"/>
  <c r="X330" i="2"/>
  <c r="K330" i="3" s="1"/>
  <c r="X331" i="2"/>
  <c r="K331" i="3" s="1"/>
  <c r="X332" i="2"/>
  <c r="K332" i="3" s="1"/>
  <c r="X333" i="2"/>
  <c r="K333" i="3" s="1"/>
  <c r="X334" i="2"/>
  <c r="K334" i="3" s="1"/>
  <c r="X335" i="2"/>
  <c r="K335" i="3" s="1"/>
  <c r="X336" i="2"/>
  <c r="K336" i="3" s="1"/>
  <c r="X337" i="2"/>
  <c r="K337" i="3" s="1"/>
  <c r="X338" i="2"/>
  <c r="K338" i="3" s="1"/>
  <c r="X339" i="2"/>
  <c r="K339" i="3" s="1"/>
  <c r="X340" i="2"/>
  <c r="K340" i="3" s="1"/>
  <c r="X341" i="2"/>
  <c r="K341" i="3" s="1"/>
  <c r="X342" i="2"/>
  <c r="K342" i="3" s="1"/>
  <c r="X343" i="2"/>
  <c r="K343" i="3" s="1"/>
  <c r="X344" i="2"/>
  <c r="K344" i="3" s="1"/>
  <c r="X345" i="2"/>
  <c r="K345" i="3" s="1"/>
  <c r="X346" i="2"/>
  <c r="K346" i="3" s="1"/>
  <c r="X347" i="2"/>
  <c r="K347" i="3" s="1"/>
  <c r="X348" i="2"/>
  <c r="K348" i="3" s="1"/>
  <c r="X349" i="2"/>
  <c r="K349" i="3" s="1"/>
  <c r="X350" i="2"/>
  <c r="K350" i="3" s="1"/>
  <c r="X351" i="2"/>
  <c r="K351" i="3" s="1"/>
  <c r="X352" i="2"/>
  <c r="K352" i="3" s="1"/>
  <c r="X353" i="2"/>
  <c r="K353" i="3" s="1"/>
  <c r="X354" i="2"/>
  <c r="K354" i="3" s="1"/>
  <c r="X355" i="2"/>
  <c r="K355" i="3" s="1"/>
  <c r="X356" i="2"/>
  <c r="K356" i="3" s="1"/>
  <c r="X357" i="2"/>
  <c r="K357" i="3" s="1"/>
  <c r="X358" i="2"/>
  <c r="K358" i="3" s="1"/>
  <c r="X359" i="2"/>
  <c r="K359" i="3" s="1"/>
  <c r="X360" i="2"/>
  <c r="K360" i="3" s="1"/>
  <c r="X361" i="2"/>
  <c r="K361" i="3" s="1"/>
  <c r="X362" i="2"/>
  <c r="K362" i="3" s="1"/>
  <c r="X363" i="2"/>
  <c r="K363" i="3" s="1"/>
  <c r="X364" i="2"/>
  <c r="K364" i="3" s="1"/>
  <c r="X365" i="2"/>
  <c r="K365" i="3" s="1"/>
  <c r="X366" i="2"/>
  <c r="K366" i="3" s="1"/>
  <c r="X367" i="2"/>
  <c r="K367" i="3" s="1"/>
  <c r="X368" i="2"/>
  <c r="K368" i="3" s="1"/>
  <c r="X369" i="2"/>
  <c r="K369" i="3" s="1"/>
  <c r="X370" i="2"/>
  <c r="K370" i="3" s="1"/>
  <c r="X371" i="2"/>
  <c r="K371" i="3" s="1"/>
  <c r="X372" i="2"/>
  <c r="K372" i="3" s="1"/>
  <c r="X373" i="2"/>
  <c r="K373" i="3" s="1"/>
  <c r="X374" i="2"/>
  <c r="K374" i="3" s="1"/>
  <c r="X375" i="2"/>
  <c r="K375" i="3" s="1"/>
  <c r="X376" i="2"/>
  <c r="K376" i="3" s="1"/>
  <c r="X377" i="2"/>
  <c r="K377" i="3" s="1"/>
  <c r="X378" i="2"/>
  <c r="K378" i="3" s="1"/>
  <c r="X379" i="2"/>
  <c r="K379" i="3" s="1"/>
  <c r="X380" i="2"/>
  <c r="K380" i="3" s="1"/>
  <c r="X381" i="2"/>
  <c r="K381" i="3" s="1"/>
  <c r="X382" i="2"/>
  <c r="K382" i="3" s="1"/>
  <c r="X383" i="2"/>
  <c r="K383" i="3" s="1"/>
  <c r="X384" i="2"/>
  <c r="K384" i="3" s="1"/>
  <c r="X385" i="2"/>
  <c r="K385" i="3" s="1"/>
  <c r="X386" i="2"/>
  <c r="K386" i="3" s="1"/>
  <c r="X387" i="2"/>
  <c r="K387" i="3" s="1"/>
  <c r="X388" i="2"/>
  <c r="K388" i="3" s="1"/>
  <c r="X389" i="2"/>
  <c r="K389" i="3" s="1"/>
  <c r="X390" i="2"/>
  <c r="K390" i="3" s="1"/>
  <c r="X391" i="2"/>
  <c r="K391" i="3" s="1"/>
  <c r="X392" i="2"/>
  <c r="K392" i="3" s="1"/>
  <c r="X393" i="2"/>
  <c r="K393" i="3" s="1"/>
  <c r="X394" i="2"/>
  <c r="K394" i="3" s="1"/>
  <c r="X395" i="2"/>
  <c r="K395" i="3" s="1"/>
  <c r="X396" i="2"/>
  <c r="K396" i="3" s="1"/>
  <c r="X397" i="2"/>
  <c r="K397" i="3" s="1"/>
  <c r="X398" i="2"/>
  <c r="K398" i="3" s="1"/>
  <c r="X399" i="2"/>
  <c r="K399" i="3" s="1"/>
  <c r="X400" i="2"/>
  <c r="K400" i="3" s="1"/>
  <c r="X401" i="2"/>
  <c r="K401" i="3" s="1"/>
  <c r="X402" i="2"/>
  <c r="K402" i="3" s="1"/>
  <c r="X403" i="2"/>
  <c r="K403" i="3" s="1"/>
  <c r="X404" i="2"/>
  <c r="K404" i="3" s="1"/>
  <c r="X405" i="2"/>
  <c r="K405" i="3" s="1"/>
  <c r="X406" i="2"/>
  <c r="K406" i="3" s="1"/>
  <c r="X407" i="2"/>
  <c r="K407" i="3" s="1"/>
  <c r="X408" i="2"/>
  <c r="K408" i="3" s="1"/>
  <c r="X409" i="2"/>
  <c r="K409" i="3" s="1"/>
  <c r="X410" i="2"/>
  <c r="K410" i="3" s="1"/>
  <c r="X411" i="2"/>
  <c r="K411" i="3" s="1"/>
  <c r="X412" i="2"/>
  <c r="K412" i="3" s="1"/>
  <c r="X413" i="2"/>
  <c r="K413" i="3" s="1"/>
  <c r="X414" i="2"/>
  <c r="K414" i="3" s="1"/>
  <c r="X415" i="2"/>
  <c r="K415" i="3" s="1"/>
  <c r="X416" i="2"/>
  <c r="K416" i="3" s="1"/>
  <c r="X417" i="2"/>
  <c r="K417" i="3" s="1"/>
  <c r="X418" i="2"/>
  <c r="K418" i="3" s="1"/>
  <c r="X419" i="2"/>
  <c r="K419" i="3" s="1"/>
  <c r="X420" i="2"/>
  <c r="K420" i="3" s="1"/>
  <c r="X421" i="2"/>
  <c r="K421" i="3" s="1"/>
  <c r="X422" i="2"/>
  <c r="K422" i="3" s="1"/>
  <c r="X423" i="2"/>
  <c r="K423" i="3" s="1"/>
  <c r="X424" i="2"/>
  <c r="K424" i="3" s="1"/>
  <c r="X425" i="2"/>
  <c r="K425" i="3" s="1"/>
  <c r="X426" i="2"/>
  <c r="K426" i="3" s="1"/>
  <c r="X427" i="2"/>
  <c r="K427" i="3" s="1"/>
  <c r="X428" i="2"/>
  <c r="K428" i="3" s="1"/>
  <c r="X429" i="2"/>
  <c r="K429" i="3" s="1"/>
  <c r="X430" i="2"/>
  <c r="K430" i="3" s="1"/>
  <c r="X431" i="2"/>
  <c r="K431" i="3" s="1"/>
  <c r="X432" i="2"/>
  <c r="K432" i="3" s="1"/>
  <c r="X433" i="2"/>
  <c r="K433" i="3" s="1"/>
  <c r="X434" i="2"/>
  <c r="K434" i="3" s="1"/>
  <c r="X435" i="2"/>
  <c r="K435" i="3" s="1"/>
  <c r="X436" i="2"/>
  <c r="K436" i="3" s="1"/>
  <c r="X437" i="2"/>
  <c r="K437" i="3" s="1"/>
  <c r="X438" i="2"/>
  <c r="K438" i="3" s="1"/>
  <c r="X439" i="2"/>
  <c r="K439" i="3" s="1"/>
  <c r="X440" i="2"/>
  <c r="K440" i="3" s="1"/>
  <c r="X441" i="2"/>
  <c r="K441" i="3" s="1"/>
  <c r="X442" i="2"/>
  <c r="K442" i="3" s="1"/>
  <c r="X443" i="2"/>
  <c r="K443" i="3" s="1"/>
  <c r="X444" i="2"/>
  <c r="K444" i="3" s="1"/>
  <c r="X445" i="2"/>
  <c r="K445" i="3" s="1"/>
  <c r="X446" i="2"/>
  <c r="K446" i="3" s="1"/>
  <c r="X447" i="2"/>
  <c r="K447" i="3" s="1"/>
  <c r="X448" i="2"/>
  <c r="K448" i="3" s="1"/>
  <c r="X449" i="2"/>
  <c r="K449" i="3" s="1"/>
  <c r="X450" i="2"/>
  <c r="K450" i="3" s="1"/>
  <c r="X451" i="2"/>
  <c r="K451" i="3" s="1"/>
  <c r="X452" i="2"/>
  <c r="K452" i="3" s="1"/>
  <c r="X453" i="2"/>
  <c r="K453" i="3" s="1"/>
  <c r="X454" i="2"/>
  <c r="K454" i="3" s="1"/>
  <c r="X455" i="2"/>
  <c r="K455" i="3" s="1"/>
  <c r="X456" i="2"/>
  <c r="K456" i="3" s="1"/>
  <c r="X457" i="2"/>
  <c r="K457" i="3" s="1"/>
  <c r="X458" i="2"/>
  <c r="K458" i="3" s="1"/>
  <c r="X459" i="2"/>
  <c r="K459" i="3" s="1"/>
  <c r="X460" i="2"/>
  <c r="K460" i="3" s="1"/>
  <c r="X461" i="2"/>
  <c r="K461" i="3" s="1"/>
  <c r="X462" i="2"/>
  <c r="K462" i="3" s="1"/>
  <c r="X463" i="2"/>
  <c r="K463" i="3" s="1"/>
  <c r="X464" i="2"/>
  <c r="K464" i="3" s="1"/>
  <c r="X465" i="2"/>
  <c r="K465" i="3" s="1"/>
  <c r="X466" i="2"/>
  <c r="K466" i="3" s="1"/>
  <c r="X467" i="2"/>
  <c r="K467" i="3" s="1"/>
  <c r="X468" i="2"/>
  <c r="K468" i="3" s="1"/>
  <c r="X469" i="2"/>
  <c r="K469" i="3" s="1"/>
  <c r="X470" i="2"/>
  <c r="K470" i="3" s="1"/>
  <c r="X471" i="2"/>
  <c r="K471" i="3" s="1"/>
  <c r="X472" i="2"/>
  <c r="K472" i="3" s="1"/>
  <c r="X473" i="2"/>
  <c r="K473" i="3" s="1"/>
  <c r="X474" i="2"/>
  <c r="K474" i="3" s="1"/>
  <c r="X475" i="2"/>
  <c r="K475" i="3" s="1"/>
  <c r="X476" i="2"/>
  <c r="K476" i="3" s="1"/>
  <c r="X477" i="2"/>
  <c r="K477" i="3" s="1"/>
  <c r="X478" i="2"/>
  <c r="K478" i="3" s="1"/>
  <c r="X479" i="2"/>
  <c r="K479" i="3" s="1"/>
  <c r="X480" i="2"/>
  <c r="K480" i="3" s="1"/>
  <c r="X481" i="2"/>
  <c r="K481" i="3" s="1"/>
  <c r="X482" i="2"/>
  <c r="K482" i="3" s="1"/>
  <c r="X483" i="2"/>
  <c r="K483" i="3" s="1"/>
  <c r="X484" i="2"/>
  <c r="K484" i="3" s="1"/>
  <c r="X485" i="2"/>
  <c r="K485" i="3" s="1"/>
  <c r="X486" i="2"/>
  <c r="K486" i="3" s="1"/>
  <c r="X487" i="2"/>
  <c r="K487" i="3" s="1"/>
  <c r="X488" i="2"/>
  <c r="K488" i="3" s="1"/>
  <c r="X489" i="2"/>
  <c r="K489" i="3" s="1"/>
  <c r="X490" i="2"/>
  <c r="K490" i="3" s="1"/>
  <c r="X491" i="2"/>
  <c r="K491" i="3" s="1"/>
  <c r="X492" i="2"/>
  <c r="K492" i="3" s="1"/>
  <c r="X493" i="2"/>
  <c r="K493" i="3" s="1"/>
  <c r="X494" i="2"/>
  <c r="K494" i="3" s="1"/>
  <c r="X495" i="2"/>
  <c r="K495" i="3" s="1"/>
  <c r="X496" i="2"/>
  <c r="K496" i="3" s="1"/>
  <c r="X497" i="2"/>
  <c r="K497" i="3" s="1"/>
  <c r="X498" i="2"/>
  <c r="K498" i="3" s="1"/>
  <c r="X499" i="2"/>
  <c r="K499" i="3" s="1"/>
  <c r="X500" i="2"/>
  <c r="K500" i="3" s="1"/>
  <c r="X501" i="2"/>
  <c r="K501" i="3" s="1"/>
  <c r="X502" i="2"/>
  <c r="K502" i="3" s="1"/>
  <c r="X503" i="2"/>
  <c r="K503" i="3" s="1"/>
  <c r="X504" i="2"/>
  <c r="K504" i="3" s="1"/>
  <c r="X505" i="2"/>
  <c r="K505" i="3" s="1"/>
  <c r="X506" i="2"/>
  <c r="K506" i="3" s="1"/>
  <c r="X507" i="2"/>
  <c r="K507" i="3" s="1"/>
  <c r="X508" i="2"/>
  <c r="K508" i="3" s="1"/>
  <c r="X509" i="2"/>
  <c r="K509" i="3" s="1"/>
  <c r="X510" i="2"/>
  <c r="K510" i="3" s="1"/>
  <c r="X511" i="2"/>
  <c r="K511" i="3" s="1"/>
  <c r="X512" i="2"/>
  <c r="K512" i="3" s="1"/>
  <c r="X513" i="2"/>
  <c r="K513" i="3" s="1"/>
  <c r="X514" i="2"/>
  <c r="K514" i="3" s="1"/>
  <c r="X515" i="2"/>
  <c r="K515" i="3" s="1"/>
  <c r="X516" i="2"/>
  <c r="K516" i="3" s="1"/>
  <c r="X517" i="2"/>
  <c r="K517" i="3" s="1"/>
  <c r="X518" i="2"/>
  <c r="K518" i="3" s="1"/>
  <c r="X519" i="2"/>
  <c r="K519" i="3" s="1"/>
  <c r="X520" i="2"/>
  <c r="K520" i="3" s="1"/>
  <c r="X521" i="2"/>
  <c r="K521" i="3" s="1"/>
  <c r="X522" i="2"/>
  <c r="K522" i="3" s="1"/>
  <c r="X523" i="2"/>
  <c r="K523" i="3" s="1"/>
  <c r="X524" i="2"/>
  <c r="K524" i="3" s="1"/>
  <c r="X525" i="2"/>
  <c r="K525" i="3" s="1"/>
  <c r="X526" i="2"/>
  <c r="K526" i="3" s="1"/>
  <c r="X527" i="2"/>
  <c r="K527" i="3" s="1"/>
  <c r="X528" i="2"/>
  <c r="K528" i="3" s="1"/>
  <c r="X529" i="2"/>
  <c r="K529" i="3" s="1"/>
  <c r="X530" i="2"/>
  <c r="K530" i="3" s="1"/>
  <c r="X531" i="2"/>
  <c r="K531" i="3" s="1"/>
  <c r="X532" i="2"/>
  <c r="K532" i="3" s="1"/>
  <c r="X533" i="2"/>
  <c r="K533" i="3" s="1"/>
  <c r="X534" i="2"/>
  <c r="K534" i="3" s="1"/>
  <c r="X535" i="2"/>
  <c r="K535" i="3" s="1"/>
  <c r="X536" i="2"/>
  <c r="K536" i="3" s="1"/>
  <c r="X537" i="2"/>
  <c r="K537" i="3" s="1"/>
  <c r="X538" i="2"/>
  <c r="K538" i="3" s="1"/>
  <c r="X539" i="2"/>
  <c r="K539" i="3" s="1"/>
  <c r="X540" i="2"/>
  <c r="K540" i="3" s="1"/>
  <c r="X541" i="2"/>
  <c r="K541" i="3" s="1"/>
  <c r="X542" i="2"/>
  <c r="K542" i="3" s="1"/>
  <c r="X543" i="2"/>
  <c r="K543" i="3" s="1"/>
  <c r="X544" i="2"/>
  <c r="K544" i="3" s="1"/>
  <c r="X545" i="2"/>
  <c r="K545" i="3" s="1"/>
  <c r="X546" i="2"/>
  <c r="K546" i="3" s="1"/>
  <c r="X547" i="2"/>
  <c r="K547" i="3" s="1"/>
  <c r="X548" i="2"/>
  <c r="K548" i="3" s="1"/>
  <c r="X549" i="2"/>
  <c r="K549" i="3" s="1"/>
  <c r="X550" i="2"/>
  <c r="K550" i="3" s="1"/>
  <c r="X551" i="2"/>
  <c r="K551" i="3" s="1"/>
  <c r="X552" i="2"/>
  <c r="K552" i="3" s="1"/>
  <c r="X553" i="2"/>
  <c r="K553" i="3" s="1"/>
  <c r="X554" i="2"/>
  <c r="K554" i="3" s="1"/>
  <c r="X555" i="2"/>
  <c r="K555" i="3" s="1"/>
  <c r="X556" i="2"/>
  <c r="K556" i="3" s="1"/>
  <c r="X557" i="2"/>
  <c r="K557" i="3" s="1"/>
  <c r="X558" i="2"/>
  <c r="K558" i="3" s="1"/>
  <c r="X559" i="2"/>
  <c r="K559" i="3" s="1"/>
  <c r="X560" i="2"/>
  <c r="K560" i="3" s="1"/>
  <c r="X561" i="2"/>
  <c r="K561" i="3" s="1"/>
  <c r="X562" i="2"/>
  <c r="K562" i="3" s="1"/>
  <c r="X563" i="2"/>
  <c r="K563" i="3" s="1"/>
  <c r="X564" i="2"/>
  <c r="K564" i="3" s="1"/>
  <c r="X565" i="2"/>
  <c r="K565" i="3" s="1"/>
  <c r="X566" i="2"/>
  <c r="K566" i="3" s="1"/>
  <c r="X567" i="2"/>
  <c r="K567" i="3" s="1"/>
  <c r="X568" i="2"/>
  <c r="K568" i="3" s="1"/>
  <c r="X569" i="2"/>
  <c r="K569" i="3" s="1"/>
  <c r="X570" i="2"/>
  <c r="K570" i="3" s="1"/>
  <c r="X571" i="2"/>
  <c r="K571" i="3" s="1"/>
  <c r="X572" i="2"/>
  <c r="K572" i="3" s="1"/>
  <c r="X573" i="2"/>
  <c r="K573" i="3" s="1"/>
  <c r="X574" i="2"/>
  <c r="K574" i="3" s="1"/>
  <c r="X575" i="2"/>
  <c r="K575" i="3" s="1"/>
  <c r="X576" i="2"/>
  <c r="K576" i="3" s="1"/>
  <c r="X577" i="2"/>
  <c r="K577" i="3" s="1"/>
  <c r="X578" i="2"/>
  <c r="K578" i="3" s="1"/>
  <c r="X579" i="2"/>
  <c r="K579" i="3" s="1"/>
  <c r="X580" i="2"/>
  <c r="K580" i="3" s="1"/>
  <c r="X581" i="2"/>
  <c r="K581" i="3" s="1"/>
  <c r="X582" i="2"/>
  <c r="K582" i="3" s="1"/>
  <c r="X583" i="2"/>
  <c r="K583" i="3" s="1"/>
  <c r="X584" i="2"/>
  <c r="K584" i="3" s="1"/>
  <c r="X585" i="2"/>
  <c r="K585" i="3" s="1"/>
  <c r="X586" i="2"/>
  <c r="K586" i="3" s="1"/>
  <c r="X587" i="2"/>
  <c r="K587" i="3" s="1"/>
  <c r="X588" i="2"/>
  <c r="K588" i="3" s="1"/>
  <c r="X589" i="2"/>
  <c r="K589" i="3" s="1"/>
  <c r="X590" i="2"/>
  <c r="K590" i="3" s="1"/>
  <c r="X591" i="2"/>
  <c r="K591" i="3" s="1"/>
  <c r="X592" i="2"/>
  <c r="K592" i="3" s="1"/>
  <c r="X593" i="2"/>
  <c r="K593" i="3" s="1"/>
  <c r="X594" i="2"/>
  <c r="K594" i="3" s="1"/>
  <c r="X595" i="2"/>
  <c r="K595" i="3" s="1"/>
  <c r="X596" i="2"/>
  <c r="K596" i="3" s="1"/>
  <c r="X597" i="2"/>
  <c r="K597" i="3" s="1"/>
  <c r="X598" i="2"/>
  <c r="K598" i="3" s="1"/>
  <c r="X599" i="2"/>
  <c r="K599" i="3" s="1"/>
  <c r="X600" i="2"/>
  <c r="K600" i="3" s="1"/>
  <c r="X601" i="2"/>
  <c r="K601" i="3" s="1"/>
  <c r="X602" i="2"/>
  <c r="K602" i="3" s="1"/>
  <c r="X603" i="2"/>
  <c r="K603" i="3" s="1"/>
  <c r="X604" i="2"/>
  <c r="K604" i="3" s="1"/>
  <c r="X605" i="2"/>
  <c r="K605" i="3" s="1"/>
  <c r="X606" i="2"/>
  <c r="K606" i="3" s="1"/>
  <c r="X607" i="2"/>
  <c r="K607" i="3" s="1"/>
  <c r="X608" i="2"/>
  <c r="K608" i="3" s="1"/>
  <c r="X609" i="2"/>
  <c r="K609" i="3" s="1"/>
  <c r="X610" i="2"/>
  <c r="K610" i="3" s="1"/>
  <c r="X611" i="2"/>
  <c r="K611" i="3" s="1"/>
  <c r="X612" i="2"/>
  <c r="K612" i="3" s="1"/>
  <c r="X613" i="2"/>
  <c r="K613" i="3" s="1"/>
  <c r="X614" i="2"/>
  <c r="K614" i="3" s="1"/>
  <c r="X615" i="2"/>
  <c r="K615" i="3" s="1"/>
  <c r="X616" i="2"/>
  <c r="K616" i="3" s="1"/>
  <c r="X617" i="2"/>
  <c r="K617" i="3" s="1"/>
  <c r="X618" i="2"/>
  <c r="K618" i="3" s="1"/>
  <c r="X619" i="2"/>
  <c r="K619" i="3" s="1"/>
  <c r="X620" i="2"/>
  <c r="K620" i="3" s="1"/>
  <c r="X621" i="2"/>
  <c r="K621" i="3" s="1"/>
  <c r="X622" i="2"/>
  <c r="K622" i="3" s="1"/>
  <c r="X623" i="2"/>
  <c r="K623" i="3" s="1"/>
  <c r="X624" i="2"/>
  <c r="K624" i="3" s="1"/>
  <c r="X625" i="2"/>
  <c r="K625" i="3" s="1"/>
  <c r="X626" i="2"/>
  <c r="K626" i="3" s="1"/>
  <c r="X627" i="2"/>
  <c r="K627" i="3" s="1"/>
  <c r="X628" i="2"/>
  <c r="K628" i="3" s="1"/>
  <c r="X629" i="2"/>
  <c r="K629" i="3" s="1"/>
  <c r="X630" i="2"/>
  <c r="K630" i="3" s="1"/>
  <c r="X631" i="2"/>
  <c r="K631" i="3" s="1"/>
  <c r="X632" i="2"/>
  <c r="K632" i="3" s="1"/>
  <c r="X633" i="2"/>
  <c r="K633" i="3" s="1"/>
  <c r="X634" i="2"/>
  <c r="K634" i="3" s="1"/>
  <c r="X635" i="2"/>
  <c r="K635" i="3" s="1"/>
  <c r="X636" i="2"/>
  <c r="K636" i="3" s="1"/>
  <c r="X637" i="2"/>
  <c r="K637" i="3" s="1"/>
  <c r="X638" i="2"/>
  <c r="K638" i="3" s="1"/>
  <c r="X639" i="2"/>
  <c r="K639" i="3" s="1"/>
  <c r="X640" i="2"/>
  <c r="K640" i="3" s="1"/>
  <c r="X641" i="2"/>
  <c r="K641" i="3" s="1"/>
  <c r="X642" i="2"/>
  <c r="K642" i="3" s="1"/>
  <c r="X643" i="2"/>
  <c r="K643" i="3" s="1"/>
  <c r="X644" i="2"/>
  <c r="K644" i="3" s="1"/>
  <c r="X645" i="2"/>
  <c r="K645" i="3" s="1"/>
  <c r="X646" i="2"/>
  <c r="K646" i="3" s="1"/>
  <c r="X647" i="2"/>
  <c r="K647" i="3" s="1"/>
  <c r="X648" i="2"/>
  <c r="K648" i="3" s="1"/>
  <c r="X649" i="2"/>
  <c r="K649" i="3" s="1"/>
  <c r="X650" i="2"/>
  <c r="K650" i="3" s="1"/>
  <c r="X651" i="2"/>
  <c r="K651" i="3" s="1"/>
  <c r="X652" i="2"/>
  <c r="K652" i="3" s="1"/>
  <c r="X653" i="2"/>
  <c r="K653" i="3" s="1"/>
  <c r="X654" i="2"/>
  <c r="K654" i="3" s="1"/>
  <c r="X655" i="2"/>
  <c r="K655" i="3" s="1"/>
  <c r="X656" i="2"/>
  <c r="K656" i="3" s="1"/>
  <c r="X657" i="2"/>
  <c r="K657" i="3" s="1"/>
  <c r="X658" i="2"/>
  <c r="K658" i="3" s="1"/>
  <c r="X659" i="2"/>
  <c r="K659" i="3" s="1"/>
  <c r="X660" i="2"/>
  <c r="K660" i="3" s="1"/>
  <c r="X661" i="2"/>
  <c r="K661" i="3" s="1"/>
  <c r="X662" i="2"/>
  <c r="K662" i="3" s="1"/>
  <c r="X663" i="2"/>
  <c r="K663" i="3" s="1"/>
  <c r="X664" i="2"/>
  <c r="K664" i="3" s="1"/>
  <c r="X665" i="2"/>
  <c r="K665" i="3" s="1"/>
  <c r="X666" i="2"/>
  <c r="K666" i="3" s="1"/>
  <c r="X667" i="2"/>
  <c r="K667" i="3" s="1"/>
  <c r="X668" i="2"/>
  <c r="K668" i="3" s="1"/>
  <c r="X669" i="2"/>
  <c r="K669" i="3" s="1"/>
  <c r="X670" i="2"/>
  <c r="K670" i="3" s="1"/>
  <c r="X671" i="2"/>
  <c r="K671" i="3" s="1"/>
  <c r="X672" i="2"/>
  <c r="K672" i="3" s="1"/>
  <c r="X673" i="2"/>
  <c r="K673" i="3" s="1"/>
  <c r="X674" i="2"/>
  <c r="K674" i="3" s="1"/>
  <c r="X675" i="2"/>
  <c r="K675" i="3" s="1"/>
  <c r="X676" i="2"/>
  <c r="K676" i="3" s="1"/>
  <c r="X677" i="2"/>
  <c r="K677" i="3" s="1"/>
  <c r="X678" i="2"/>
  <c r="K678" i="3" s="1"/>
  <c r="X679" i="2"/>
  <c r="K679" i="3" s="1"/>
  <c r="X680" i="2"/>
  <c r="K680" i="3" s="1"/>
  <c r="X681" i="2"/>
  <c r="K681" i="3" s="1"/>
  <c r="X682" i="2"/>
  <c r="K682" i="3" s="1"/>
  <c r="X683" i="2"/>
  <c r="K683" i="3" s="1"/>
  <c r="X684" i="2"/>
  <c r="K684" i="3" s="1"/>
  <c r="X685" i="2"/>
  <c r="K685" i="3" s="1"/>
  <c r="X686" i="2"/>
  <c r="K686" i="3" s="1"/>
  <c r="X687" i="2"/>
  <c r="K687" i="3" s="1"/>
  <c r="X688" i="2"/>
  <c r="K688" i="3" s="1"/>
  <c r="X689" i="2"/>
  <c r="K689" i="3" s="1"/>
  <c r="X690" i="2"/>
  <c r="K690" i="3" s="1"/>
  <c r="X691" i="2"/>
  <c r="K691" i="3" s="1"/>
  <c r="X692" i="2"/>
  <c r="K692" i="3" s="1"/>
  <c r="X693" i="2"/>
  <c r="K693" i="3" s="1"/>
  <c r="X694" i="2"/>
  <c r="K694" i="3" s="1"/>
  <c r="X695" i="2"/>
  <c r="K695" i="3" s="1"/>
  <c r="X696" i="2"/>
  <c r="K696" i="3" s="1"/>
  <c r="X697" i="2"/>
  <c r="K697" i="3" s="1"/>
  <c r="X698" i="2"/>
  <c r="K698" i="3" s="1"/>
  <c r="X699" i="2"/>
  <c r="K699" i="3" s="1"/>
  <c r="X700" i="2"/>
  <c r="K700" i="3" s="1"/>
  <c r="X701" i="2"/>
  <c r="K701" i="3" s="1"/>
  <c r="X702" i="2"/>
  <c r="K702" i="3" s="1"/>
  <c r="X703" i="2"/>
  <c r="K703" i="3" s="1"/>
  <c r="X704" i="2"/>
  <c r="K704" i="3" s="1"/>
  <c r="X705" i="2"/>
  <c r="K705" i="3" s="1"/>
  <c r="X706" i="2"/>
  <c r="K706" i="3" s="1"/>
  <c r="X707" i="2"/>
  <c r="K707" i="3" s="1"/>
  <c r="X708" i="2"/>
  <c r="K708" i="3" s="1"/>
  <c r="X709" i="2"/>
  <c r="K709" i="3" s="1"/>
  <c r="X710" i="2"/>
  <c r="K710" i="3" s="1"/>
  <c r="X711" i="2"/>
  <c r="K711" i="3" s="1"/>
  <c r="X712" i="2"/>
  <c r="K712" i="3" s="1"/>
  <c r="X713" i="2"/>
  <c r="K713" i="3" s="1"/>
  <c r="X714" i="2"/>
  <c r="K714" i="3" s="1"/>
  <c r="X715" i="2"/>
  <c r="K715" i="3" s="1"/>
  <c r="X716" i="2"/>
  <c r="K716" i="3" s="1"/>
  <c r="X717" i="2"/>
  <c r="K717" i="3" s="1"/>
  <c r="X718" i="2"/>
  <c r="K718" i="3" s="1"/>
  <c r="X719" i="2"/>
  <c r="K719" i="3" s="1"/>
  <c r="X720" i="2"/>
  <c r="K720" i="3" s="1"/>
  <c r="X721" i="2"/>
  <c r="K721" i="3" s="1"/>
  <c r="X722" i="2"/>
  <c r="K722" i="3" s="1"/>
  <c r="X723" i="2"/>
  <c r="K723" i="3" s="1"/>
  <c r="X724" i="2"/>
  <c r="K724" i="3" s="1"/>
  <c r="X725" i="2"/>
  <c r="K725" i="3" s="1"/>
  <c r="X726" i="2"/>
  <c r="K726" i="3" s="1"/>
  <c r="X727" i="2"/>
  <c r="K727" i="3" s="1"/>
  <c r="X728" i="2"/>
  <c r="K728" i="3" s="1"/>
  <c r="X729" i="2"/>
  <c r="K729" i="3" s="1"/>
  <c r="X730" i="2"/>
  <c r="K730" i="3" s="1"/>
  <c r="X731" i="2"/>
  <c r="K731" i="3" s="1"/>
  <c r="X732" i="2"/>
  <c r="K732" i="3" s="1"/>
  <c r="X733" i="2"/>
  <c r="K733" i="3" s="1"/>
  <c r="X734" i="2"/>
  <c r="K734" i="3" s="1"/>
  <c r="X735" i="2"/>
  <c r="K735" i="3" s="1"/>
  <c r="X736" i="2"/>
  <c r="K736" i="3" s="1"/>
  <c r="X737" i="2"/>
  <c r="K737" i="3" s="1"/>
  <c r="X738" i="2"/>
  <c r="K738" i="3" s="1"/>
  <c r="X739" i="2"/>
  <c r="K739" i="3" s="1"/>
  <c r="X740" i="2"/>
  <c r="K740" i="3" s="1"/>
  <c r="X741" i="2"/>
  <c r="K741" i="3" s="1"/>
  <c r="X742" i="2"/>
  <c r="K742" i="3" s="1"/>
  <c r="X743" i="2"/>
  <c r="K743" i="3" s="1"/>
  <c r="X744" i="2"/>
  <c r="K744" i="3" s="1"/>
  <c r="X745" i="2"/>
  <c r="K745" i="3" s="1"/>
  <c r="X746" i="2"/>
  <c r="K746" i="3" s="1"/>
  <c r="X747" i="2"/>
  <c r="K747" i="3" s="1"/>
  <c r="X748" i="2"/>
  <c r="K748" i="3" s="1"/>
  <c r="X749" i="2"/>
  <c r="K749" i="3" s="1"/>
  <c r="X750" i="2"/>
  <c r="K750" i="3" s="1"/>
  <c r="X751" i="2"/>
  <c r="K751" i="3" s="1"/>
  <c r="X752" i="2"/>
  <c r="K752" i="3" s="1"/>
  <c r="X753" i="2"/>
  <c r="K753" i="3" s="1"/>
  <c r="X754" i="2"/>
  <c r="K754" i="3" s="1"/>
  <c r="X755" i="2"/>
  <c r="K755" i="3" s="1"/>
  <c r="X756" i="2"/>
  <c r="K756" i="3" s="1"/>
  <c r="X757" i="2"/>
  <c r="K757" i="3" s="1"/>
  <c r="X758" i="2"/>
  <c r="K758" i="3" s="1"/>
  <c r="X759" i="2"/>
  <c r="K759" i="3" s="1"/>
  <c r="X760" i="2"/>
  <c r="K760" i="3" s="1"/>
  <c r="X761" i="2"/>
  <c r="K761" i="3" s="1"/>
  <c r="X762" i="2"/>
  <c r="K762" i="3" s="1"/>
  <c r="X763" i="2"/>
  <c r="K763" i="3" s="1"/>
  <c r="X764" i="2"/>
  <c r="K764" i="3" s="1"/>
  <c r="X765" i="2"/>
  <c r="K765" i="3" s="1"/>
  <c r="X766" i="2"/>
  <c r="K766" i="3" s="1"/>
  <c r="X767" i="2"/>
  <c r="K767" i="3" s="1"/>
  <c r="X768" i="2"/>
  <c r="K768" i="3" s="1"/>
  <c r="X769" i="2"/>
  <c r="K769" i="3" s="1"/>
  <c r="X770" i="2"/>
  <c r="K770" i="3" s="1"/>
  <c r="X771" i="2"/>
  <c r="K771" i="3" s="1"/>
  <c r="X772" i="2"/>
  <c r="K772" i="3" s="1"/>
  <c r="X773" i="2"/>
  <c r="K773" i="3" s="1"/>
  <c r="X774" i="2"/>
  <c r="K774" i="3" s="1"/>
  <c r="X775" i="2"/>
  <c r="K775" i="3" s="1"/>
  <c r="X776" i="2"/>
  <c r="K776" i="3" s="1"/>
  <c r="X777" i="2"/>
  <c r="K777" i="3" s="1"/>
  <c r="X778" i="2"/>
  <c r="K778" i="3" s="1"/>
  <c r="X779" i="2"/>
  <c r="K779" i="3" s="1"/>
  <c r="X780" i="2"/>
  <c r="K780" i="3" s="1"/>
  <c r="X781" i="2"/>
  <c r="K781" i="3" s="1"/>
  <c r="X782" i="2"/>
  <c r="K782" i="3" s="1"/>
  <c r="X783" i="2"/>
  <c r="K783" i="3" s="1"/>
  <c r="X784" i="2"/>
  <c r="K784" i="3" s="1"/>
  <c r="X785" i="2"/>
  <c r="K785" i="3" s="1"/>
  <c r="X786" i="2"/>
  <c r="K786" i="3" s="1"/>
  <c r="X787" i="2"/>
  <c r="K787" i="3" s="1"/>
  <c r="X788" i="2"/>
  <c r="K788" i="3" s="1"/>
  <c r="X789" i="2"/>
  <c r="K789" i="3" s="1"/>
  <c r="X790" i="2"/>
  <c r="K790" i="3" s="1"/>
  <c r="X791" i="2"/>
  <c r="K791" i="3" s="1"/>
  <c r="X792" i="2"/>
  <c r="K792" i="3" s="1"/>
  <c r="X793" i="2"/>
  <c r="K793" i="3" s="1"/>
  <c r="X794" i="2"/>
  <c r="K794" i="3" s="1"/>
  <c r="X795" i="2"/>
  <c r="K795" i="3" s="1"/>
  <c r="X796" i="2"/>
  <c r="K796" i="3" s="1"/>
  <c r="X797" i="2"/>
  <c r="K797" i="3" s="1"/>
  <c r="X798" i="2"/>
  <c r="K798" i="3" s="1"/>
  <c r="X799" i="2"/>
  <c r="K799" i="3" s="1"/>
  <c r="X800" i="2"/>
  <c r="K800" i="3" s="1"/>
  <c r="X801" i="2"/>
  <c r="K801" i="3" s="1"/>
  <c r="X802" i="2"/>
  <c r="K802" i="3" s="1"/>
  <c r="X803" i="2"/>
  <c r="K803" i="3" s="1"/>
  <c r="X804" i="2"/>
  <c r="K804" i="3" s="1"/>
  <c r="X805" i="2"/>
  <c r="K805" i="3" s="1"/>
  <c r="X806" i="2"/>
  <c r="K806" i="3" s="1"/>
  <c r="X807" i="2"/>
  <c r="K807" i="3" s="1"/>
  <c r="X808" i="2"/>
  <c r="K808" i="3" s="1"/>
  <c r="X809" i="2"/>
  <c r="K809" i="3" s="1"/>
  <c r="X810" i="2"/>
  <c r="K810" i="3" s="1"/>
  <c r="X811" i="2"/>
  <c r="K811" i="3" s="1"/>
  <c r="X812" i="2"/>
  <c r="K812" i="3" s="1"/>
  <c r="X813" i="2"/>
  <c r="K813" i="3" s="1"/>
  <c r="X814" i="2"/>
  <c r="K814" i="3" s="1"/>
  <c r="X815" i="2"/>
  <c r="K815" i="3" s="1"/>
  <c r="X816" i="2"/>
  <c r="K816" i="3" s="1"/>
  <c r="X817" i="2"/>
  <c r="K817" i="3" s="1"/>
  <c r="X818" i="2"/>
  <c r="K818" i="3" s="1"/>
  <c r="X819" i="2"/>
  <c r="K819" i="3" s="1"/>
  <c r="X820" i="2"/>
  <c r="K820" i="3" s="1"/>
  <c r="X821" i="2"/>
  <c r="K821" i="3" s="1"/>
  <c r="X822" i="2"/>
  <c r="K822" i="3" s="1"/>
  <c r="X823" i="2"/>
  <c r="K823" i="3" s="1"/>
  <c r="X824" i="2"/>
  <c r="K824" i="3" s="1"/>
  <c r="X825" i="2"/>
  <c r="K825" i="3" s="1"/>
  <c r="X826" i="2"/>
  <c r="K826" i="3" s="1"/>
  <c r="X827" i="2"/>
  <c r="K827" i="3" s="1"/>
  <c r="X828" i="2"/>
  <c r="K828" i="3" s="1"/>
  <c r="X829" i="2"/>
  <c r="K829" i="3" s="1"/>
  <c r="X830" i="2"/>
  <c r="K830" i="3" s="1"/>
  <c r="X831" i="2"/>
  <c r="K831" i="3" s="1"/>
  <c r="X832" i="2"/>
  <c r="K832" i="3" s="1"/>
  <c r="X833" i="2"/>
  <c r="K833" i="3" s="1"/>
  <c r="X834" i="2"/>
  <c r="K834" i="3" s="1"/>
  <c r="X835" i="2"/>
  <c r="K835" i="3" s="1"/>
  <c r="X836" i="2"/>
  <c r="K836" i="3" s="1"/>
  <c r="X837" i="2"/>
  <c r="K837" i="3" s="1"/>
  <c r="X838" i="2"/>
  <c r="K838" i="3" s="1"/>
  <c r="X839" i="2"/>
  <c r="K839" i="3" s="1"/>
  <c r="X840" i="2"/>
  <c r="K840" i="3" s="1"/>
  <c r="X841" i="2"/>
  <c r="K841" i="3" s="1"/>
  <c r="X842" i="2"/>
  <c r="K842" i="3" s="1"/>
  <c r="X843" i="2"/>
  <c r="K843" i="3" s="1"/>
  <c r="X844" i="2"/>
  <c r="K844" i="3" s="1"/>
  <c r="X845" i="2"/>
  <c r="K845" i="3" s="1"/>
  <c r="X846" i="2"/>
  <c r="K846" i="3" s="1"/>
  <c r="X847" i="2"/>
  <c r="K847" i="3" s="1"/>
  <c r="X848" i="2"/>
  <c r="K848" i="3" s="1"/>
  <c r="X849" i="2"/>
  <c r="K849" i="3" s="1"/>
  <c r="X850" i="2"/>
  <c r="K850" i="3" s="1"/>
  <c r="X851" i="2"/>
  <c r="K851" i="3" s="1"/>
  <c r="X852" i="2"/>
  <c r="K852" i="3" s="1"/>
  <c r="X853" i="2"/>
  <c r="K853" i="3" s="1"/>
  <c r="X854" i="2"/>
  <c r="K854" i="3" s="1"/>
  <c r="X855" i="2"/>
  <c r="K855" i="3" s="1"/>
  <c r="X856" i="2"/>
  <c r="K856" i="3" s="1"/>
  <c r="X857" i="2"/>
  <c r="K857" i="3" s="1"/>
  <c r="X858" i="2"/>
  <c r="K858" i="3" s="1"/>
  <c r="X859" i="2"/>
  <c r="K859" i="3" s="1"/>
  <c r="X860" i="2"/>
  <c r="K860" i="3" s="1"/>
  <c r="X861" i="2"/>
  <c r="K861" i="3" s="1"/>
  <c r="X862" i="2"/>
  <c r="K862" i="3" s="1"/>
  <c r="X863" i="2"/>
  <c r="K863" i="3" s="1"/>
  <c r="X864" i="2"/>
  <c r="K864" i="3" s="1"/>
  <c r="X865" i="2"/>
  <c r="K865" i="3" s="1"/>
  <c r="X866" i="2"/>
  <c r="K866" i="3" s="1"/>
  <c r="X867" i="2"/>
  <c r="K867" i="3" s="1"/>
  <c r="X868" i="2"/>
  <c r="K868" i="3" s="1"/>
  <c r="X869" i="2"/>
  <c r="K869" i="3" s="1"/>
  <c r="X870" i="2"/>
  <c r="K870" i="3" s="1"/>
  <c r="X871" i="2"/>
  <c r="K871" i="3" s="1"/>
  <c r="X872" i="2"/>
  <c r="K872" i="3" s="1"/>
  <c r="X873" i="2"/>
  <c r="K873" i="3" s="1"/>
  <c r="X874" i="2"/>
  <c r="K874" i="3" s="1"/>
  <c r="X875" i="2"/>
  <c r="K875" i="3" s="1"/>
  <c r="X876" i="2"/>
  <c r="K876" i="3" s="1"/>
  <c r="X877" i="2"/>
  <c r="K877" i="3" s="1"/>
  <c r="X878" i="2"/>
  <c r="K878" i="3" s="1"/>
  <c r="X879" i="2"/>
  <c r="K879" i="3" s="1"/>
  <c r="X880" i="2"/>
  <c r="K880" i="3" s="1"/>
  <c r="X881" i="2"/>
  <c r="K881" i="3" s="1"/>
  <c r="X882" i="2"/>
  <c r="K882" i="3" s="1"/>
  <c r="X883" i="2"/>
  <c r="K883" i="3" s="1"/>
  <c r="X884" i="2"/>
  <c r="K884" i="3" s="1"/>
  <c r="X885" i="2"/>
  <c r="K885" i="3" s="1"/>
  <c r="X886" i="2"/>
  <c r="K886" i="3" s="1"/>
  <c r="X887" i="2"/>
  <c r="K887" i="3" s="1"/>
  <c r="X888" i="2"/>
  <c r="K888" i="3" s="1"/>
  <c r="X889" i="2"/>
  <c r="K889" i="3" s="1"/>
  <c r="X890" i="2"/>
  <c r="K890" i="3" s="1"/>
  <c r="X891" i="2"/>
  <c r="K891" i="3" s="1"/>
  <c r="X892" i="2"/>
  <c r="K892" i="3" s="1"/>
  <c r="X893" i="2"/>
  <c r="K893" i="3" s="1"/>
  <c r="X894" i="2"/>
  <c r="K894" i="3" s="1"/>
  <c r="X895" i="2"/>
  <c r="K895" i="3" s="1"/>
  <c r="X896" i="2"/>
  <c r="K896" i="3" s="1"/>
  <c r="X897" i="2"/>
  <c r="K897" i="3" s="1"/>
  <c r="X898" i="2"/>
  <c r="K898" i="3" s="1"/>
  <c r="X899" i="2"/>
  <c r="K899" i="3" s="1"/>
  <c r="X900" i="2"/>
  <c r="K900" i="3" s="1"/>
  <c r="X901" i="2"/>
  <c r="K901" i="3" s="1"/>
  <c r="X902" i="2"/>
  <c r="K902" i="3" s="1"/>
  <c r="X903" i="2"/>
  <c r="K903" i="3" s="1"/>
  <c r="X904" i="2"/>
  <c r="K904" i="3" s="1"/>
  <c r="X905" i="2"/>
  <c r="K905" i="3" s="1"/>
  <c r="X906" i="2"/>
  <c r="K906" i="3" s="1"/>
  <c r="X907" i="2"/>
  <c r="K907" i="3" s="1"/>
  <c r="X908" i="2"/>
  <c r="K908" i="3" s="1"/>
  <c r="X909" i="2"/>
  <c r="K909" i="3" s="1"/>
  <c r="X910" i="2"/>
  <c r="K910" i="3" s="1"/>
  <c r="X911" i="2"/>
  <c r="K911" i="3" s="1"/>
  <c r="X912" i="2"/>
  <c r="K912" i="3" s="1"/>
  <c r="X913" i="2"/>
  <c r="K913" i="3" s="1"/>
  <c r="X914" i="2"/>
  <c r="K914" i="3" s="1"/>
  <c r="X915" i="2"/>
  <c r="K915" i="3" s="1"/>
  <c r="X916" i="2"/>
  <c r="K916" i="3" s="1"/>
  <c r="X917" i="2"/>
  <c r="K917" i="3" s="1"/>
  <c r="X918" i="2"/>
  <c r="K918" i="3" s="1"/>
  <c r="X919" i="2"/>
  <c r="K919" i="3" s="1"/>
  <c r="X920" i="2"/>
  <c r="K920" i="3" s="1"/>
  <c r="X921" i="2"/>
  <c r="K921" i="3" s="1"/>
  <c r="X922" i="2"/>
  <c r="K922" i="3" s="1"/>
  <c r="X923" i="2"/>
  <c r="K923" i="3" s="1"/>
  <c r="X924" i="2"/>
  <c r="K924" i="3" s="1"/>
  <c r="X925" i="2"/>
  <c r="K925" i="3" s="1"/>
  <c r="X926" i="2"/>
  <c r="K926" i="3" s="1"/>
  <c r="X927" i="2"/>
  <c r="K927" i="3" s="1"/>
  <c r="X928" i="2"/>
  <c r="K928" i="3" s="1"/>
  <c r="X929" i="2"/>
  <c r="K929" i="3" s="1"/>
  <c r="X930" i="2"/>
  <c r="K930" i="3" s="1"/>
  <c r="X931" i="2"/>
  <c r="K931" i="3" s="1"/>
  <c r="X932" i="2"/>
  <c r="K932" i="3" s="1"/>
  <c r="X933" i="2"/>
  <c r="K933" i="3" s="1"/>
  <c r="X934" i="2"/>
  <c r="K934" i="3" s="1"/>
  <c r="X935" i="2"/>
  <c r="K935" i="3" s="1"/>
  <c r="X936" i="2"/>
  <c r="K936" i="3" s="1"/>
  <c r="X937" i="2"/>
  <c r="K937" i="3" s="1"/>
  <c r="X938" i="2"/>
  <c r="K938" i="3" s="1"/>
  <c r="X939" i="2"/>
  <c r="K939" i="3" s="1"/>
  <c r="X940" i="2"/>
  <c r="K940" i="3" s="1"/>
  <c r="X941" i="2"/>
  <c r="K941" i="3" s="1"/>
  <c r="X942" i="2"/>
  <c r="K942" i="3" s="1"/>
  <c r="X943" i="2"/>
  <c r="K943" i="3" s="1"/>
  <c r="X944" i="2"/>
  <c r="K944" i="3" s="1"/>
  <c r="X945" i="2"/>
  <c r="K945" i="3" s="1"/>
  <c r="X946" i="2"/>
  <c r="K946" i="3" s="1"/>
  <c r="X947" i="2"/>
  <c r="K947" i="3" s="1"/>
  <c r="X948" i="2"/>
  <c r="K948" i="3" s="1"/>
  <c r="X949" i="2"/>
  <c r="K949" i="3" s="1"/>
  <c r="X950" i="2"/>
  <c r="K950" i="3" s="1"/>
  <c r="X951" i="2"/>
  <c r="K951" i="3" s="1"/>
  <c r="X952" i="2"/>
  <c r="K952" i="3" s="1"/>
  <c r="X953" i="2"/>
  <c r="K953" i="3" s="1"/>
  <c r="X954" i="2"/>
  <c r="K954" i="3" s="1"/>
  <c r="X955" i="2"/>
  <c r="K955" i="3" s="1"/>
  <c r="X956" i="2"/>
  <c r="K956" i="3" s="1"/>
  <c r="X957" i="2"/>
  <c r="K957" i="3" s="1"/>
  <c r="X958" i="2"/>
  <c r="K958" i="3" s="1"/>
  <c r="X959" i="2"/>
  <c r="K959" i="3" s="1"/>
  <c r="X960" i="2"/>
  <c r="K960" i="3" s="1"/>
  <c r="X961" i="2"/>
  <c r="K961" i="3" s="1"/>
  <c r="X962" i="2"/>
  <c r="K962" i="3" s="1"/>
  <c r="X963" i="2"/>
  <c r="K963" i="3" s="1"/>
  <c r="X964" i="2"/>
  <c r="K964" i="3" s="1"/>
  <c r="X965" i="2"/>
  <c r="K965" i="3" s="1"/>
  <c r="X966" i="2"/>
  <c r="K966" i="3" s="1"/>
  <c r="X967" i="2"/>
  <c r="K967" i="3" s="1"/>
  <c r="X968" i="2"/>
  <c r="K968" i="3" s="1"/>
  <c r="X969" i="2"/>
  <c r="K969" i="3" s="1"/>
  <c r="X970" i="2"/>
  <c r="K970" i="3" s="1"/>
  <c r="X971" i="2"/>
  <c r="K971" i="3" s="1"/>
  <c r="X972" i="2"/>
  <c r="K972" i="3" s="1"/>
  <c r="X973" i="2"/>
  <c r="K973" i="3" s="1"/>
  <c r="X974" i="2"/>
  <c r="K974" i="3" s="1"/>
  <c r="X975" i="2"/>
  <c r="K975" i="3" s="1"/>
  <c r="X976" i="2"/>
  <c r="K976" i="3" s="1"/>
  <c r="X977" i="2"/>
  <c r="K977" i="3" s="1"/>
  <c r="X978" i="2"/>
  <c r="K978" i="3" s="1"/>
  <c r="X979" i="2"/>
  <c r="K979" i="3" s="1"/>
  <c r="X980" i="2"/>
  <c r="K980" i="3" s="1"/>
  <c r="X981" i="2"/>
  <c r="K981" i="3" s="1"/>
  <c r="X982" i="2"/>
  <c r="K982" i="3" s="1"/>
  <c r="X983" i="2"/>
  <c r="K983" i="3" s="1"/>
  <c r="X984" i="2"/>
  <c r="K984" i="3" s="1"/>
  <c r="X985" i="2"/>
  <c r="K985" i="3" s="1"/>
  <c r="X986" i="2"/>
  <c r="K986" i="3" s="1"/>
  <c r="X987" i="2"/>
  <c r="K987" i="3" s="1"/>
  <c r="X988" i="2"/>
  <c r="K988" i="3" s="1"/>
  <c r="X989" i="2"/>
  <c r="K989" i="3" s="1"/>
  <c r="X990" i="2"/>
  <c r="K990" i="3" s="1"/>
  <c r="X991" i="2"/>
  <c r="K991" i="3" s="1"/>
  <c r="X992" i="2"/>
  <c r="K992" i="3" s="1"/>
  <c r="X993" i="2"/>
  <c r="K993" i="3" s="1"/>
  <c r="X994" i="2"/>
  <c r="K994" i="3" s="1"/>
  <c r="X995" i="2"/>
  <c r="K995" i="3" s="1"/>
  <c r="X996" i="2"/>
  <c r="K996" i="3" s="1"/>
  <c r="X997" i="2"/>
  <c r="K997" i="3" s="1"/>
  <c r="X998" i="2"/>
  <c r="K998" i="3" s="1"/>
  <c r="X999" i="2"/>
  <c r="K999" i="3" s="1"/>
  <c r="X1000" i="2"/>
  <c r="K1000" i="3" s="1"/>
  <c r="X1001" i="2"/>
  <c r="K1001" i="3" s="1"/>
  <c r="X1002" i="2"/>
  <c r="K1002" i="3" s="1"/>
  <c r="X1003" i="2"/>
  <c r="K1003" i="3" s="1"/>
  <c r="X1004" i="2"/>
  <c r="K1004" i="3" s="1"/>
  <c r="X1005" i="2"/>
  <c r="K1005" i="3" s="1"/>
  <c r="X1006" i="2"/>
  <c r="K1006" i="3" s="1"/>
  <c r="X1007" i="2"/>
  <c r="K1007" i="3" s="1"/>
  <c r="X1008" i="2"/>
  <c r="K1008" i="3" s="1"/>
  <c r="X1009" i="2"/>
  <c r="K1009" i="3" s="1"/>
  <c r="X1010" i="2"/>
  <c r="K1010" i="3" s="1"/>
  <c r="X1011" i="2"/>
  <c r="K1011" i="3" s="1"/>
  <c r="X1012" i="2"/>
  <c r="K1012" i="3" s="1"/>
  <c r="X1013" i="2"/>
  <c r="K1013" i="3" s="1"/>
  <c r="X1014" i="2"/>
  <c r="K1014" i="3" s="1"/>
  <c r="X1015" i="2"/>
  <c r="K1015" i="3" s="1"/>
  <c r="X1016" i="2"/>
  <c r="K1016" i="3" s="1"/>
  <c r="X1017" i="2"/>
  <c r="K1017" i="3" s="1"/>
  <c r="X1018" i="2"/>
  <c r="K1018" i="3" s="1"/>
  <c r="X1019" i="2"/>
  <c r="K1019" i="3" s="1"/>
  <c r="X1020" i="2"/>
  <c r="K1020" i="3" s="1"/>
  <c r="X1021" i="2"/>
  <c r="K1021" i="3" s="1"/>
  <c r="X1022" i="2"/>
  <c r="K1022" i="3" s="1"/>
  <c r="X1023" i="2"/>
  <c r="K1023" i="3" s="1"/>
  <c r="X1024" i="2"/>
  <c r="K1024" i="3" s="1"/>
  <c r="X1025" i="2"/>
  <c r="K1025" i="3" s="1"/>
  <c r="X1026" i="2"/>
  <c r="K1026" i="3" s="1"/>
  <c r="X1027" i="2"/>
  <c r="K1027" i="3" s="1"/>
  <c r="X1028" i="2"/>
  <c r="K1028" i="3" s="1"/>
  <c r="X1029" i="2"/>
  <c r="K1029" i="3" s="1"/>
  <c r="X1030" i="2"/>
  <c r="K1030" i="3" s="1"/>
  <c r="X1031" i="2"/>
  <c r="K1031" i="3" s="1"/>
  <c r="X1032" i="2"/>
  <c r="K1032" i="3" s="1"/>
  <c r="X1033" i="2"/>
  <c r="K1033" i="3" s="1"/>
  <c r="X1034" i="2"/>
  <c r="K1034" i="3" s="1"/>
  <c r="X1035" i="2"/>
  <c r="K1035" i="3" s="1"/>
  <c r="X1036" i="2"/>
  <c r="K1036" i="3" s="1"/>
  <c r="X1037" i="2"/>
  <c r="K1037" i="3" s="1"/>
  <c r="X1038" i="2"/>
  <c r="K1038" i="3" s="1"/>
  <c r="X1039" i="2"/>
  <c r="K1039" i="3" s="1"/>
  <c r="X1040" i="2"/>
  <c r="K1040" i="3" s="1"/>
  <c r="X1041" i="2"/>
  <c r="K1041" i="3" s="1"/>
  <c r="X1042" i="2"/>
  <c r="K1042" i="3" s="1"/>
  <c r="X1043" i="2"/>
  <c r="K1043" i="3" s="1"/>
  <c r="X1044" i="2"/>
  <c r="K1044" i="3" s="1"/>
  <c r="X1045" i="2"/>
  <c r="K1045" i="3" s="1"/>
  <c r="X1046" i="2"/>
  <c r="K1046" i="3" s="1"/>
  <c r="X1047" i="2"/>
  <c r="K1047" i="3" s="1"/>
  <c r="X1048" i="2"/>
  <c r="K1048" i="3" s="1"/>
  <c r="X1049" i="2"/>
  <c r="K1049" i="3" s="1"/>
  <c r="X1050" i="2"/>
  <c r="K1050" i="3" s="1"/>
  <c r="X1051" i="2"/>
  <c r="K1051" i="3" s="1"/>
  <c r="X1052" i="2"/>
  <c r="K1052" i="3" s="1"/>
  <c r="X1053" i="2"/>
  <c r="K1053" i="3" s="1"/>
  <c r="X1054" i="2"/>
  <c r="K1054" i="3" s="1"/>
  <c r="X1055" i="2"/>
  <c r="K1055" i="3" s="1"/>
  <c r="X1056" i="2"/>
  <c r="K1056" i="3" s="1"/>
  <c r="X1057" i="2"/>
  <c r="K1057" i="3" s="1"/>
  <c r="X1058" i="2"/>
  <c r="K1058" i="3" s="1"/>
  <c r="X1059" i="2"/>
  <c r="K1059" i="3" s="1"/>
  <c r="X1060" i="2"/>
  <c r="K1060" i="3" s="1"/>
  <c r="X1061" i="2"/>
  <c r="K1061" i="3" s="1"/>
  <c r="X1062" i="2"/>
  <c r="K1062" i="3" s="1"/>
  <c r="X1063" i="2"/>
  <c r="K1063" i="3" s="1"/>
  <c r="X1064" i="2"/>
  <c r="K1064" i="3" s="1"/>
  <c r="X1065" i="2"/>
  <c r="K1065" i="3" s="1"/>
  <c r="X1066" i="2"/>
  <c r="K1066" i="3" s="1"/>
  <c r="X1067" i="2"/>
  <c r="K1067" i="3" s="1"/>
  <c r="X1068" i="2"/>
  <c r="K1068" i="3" s="1"/>
  <c r="X1069" i="2"/>
  <c r="K1069" i="3" s="1"/>
  <c r="X1070" i="2"/>
  <c r="K1070" i="3" s="1"/>
  <c r="X1071" i="2"/>
  <c r="K1071" i="3" s="1"/>
  <c r="X1072" i="2"/>
  <c r="K1072" i="3" s="1"/>
  <c r="X1073" i="2"/>
  <c r="K1073" i="3" s="1"/>
  <c r="X1074" i="2"/>
  <c r="K1074" i="3" s="1"/>
  <c r="X1075" i="2"/>
  <c r="K1075" i="3" s="1"/>
  <c r="X1076" i="2"/>
  <c r="K1076" i="3" s="1"/>
  <c r="X1077" i="2"/>
  <c r="K1077" i="3" s="1"/>
  <c r="X1078" i="2"/>
  <c r="K1078" i="3" s="1"/>
  <c r="X1079" i="2"/>
  <c r="K1079" i="3" s="1"/>
  <c r="X1080" i="2"/>
  <c r="K1080" i="3" s="1"/>
  <c r="X1081" i="2"/>
  <c r="K1081" i="3" s="1"/>
  <c r="X1082" i="2"/>
  <c r="K1082" i="3" s="1"/>
  <c r="X1083" i="2"/>
  <c r="K1083" i="3" s="1"/>
  <c r="X1084" i="2"/>
  <c r="K1084" i="3" s="1"/>
  <c r="X1085" i="2"/>
  <c r="K1085" i="3" s="1"/>
  <c r="X1086" i="2"/>
  <c r="K1086" i="3" s="1"/>
  <c r="X1087" i="2"/>
  <c r="K1087" i="3" s="1"/>
  <c r="X1088" i="2"/>
  <c r="K1088" i="3" s="1"/>
  <c r="X1089" i="2"/>
  <c r="K1089" i="3" s="1"/>
  <c r="X1090" i="2"/>
  <c r="K1090" i="3" s="1"/>
  <c r="X1091" i="2"/>
  <c r="K1091" i="3" s="1"/>
  <c r="X1092" i="2"/>
  <c r="K1092" i="3" s="1"/>
  <c r="X1093" i="2"/>
  <c r="K1093" i="3" s="1"/>
  <c r="X1094" i="2"/>
  <c r="K1094" i="3" s="1"/>
  <c r="X1095" i="2"/>
  <c r="K1095" i="3" s="1"/>
  <c r="X1096" i="2"/>
  <c r="K1096" i="3" s="1"/>
  <c r="X1097" i="2"/>
  <c r="K1097" i="3" s="1"/>
  <c r="X1098" i="2"/>
  <c r="K1098" i="3" s="1"/>
  <c r="X1099" i="2"/>
  <c r="K1099" i="3" s="1"/>
  <c r="X1100" i="2"/>
  <c r="K1100" i="3" s="1"/>
  <c r="X1101" i="2"/>
  <c r="K1101" i="3" s="1"/>
  <c r="X1102" i="2"/>
  <c r="K1102" i="3" s="1"/>
  <c r="X1103" i="2"/>
  <c r="K1103" i="3" s="1"/>
  <c r="X1104" i="2"/>
  <c r="K1104" i="3" s="1"/>
  <c r="X1105" i="2"/>
  <c r="K1105" i="3" s="1"/>
  <c r="X1106" i="2"/>
  <c r="K1106" i="3" s="1"/>
  <c r="X1107" i="2"/>
  <c r="K1107" i="3" s="1"/>
  <c r="X1108" i="2"/>
  <c r="K1108" i="3" s="1"/>
  <c r="X1109" i="2"/>
  <c r="K1109" i="3" s="1"/>
  <c r="X1110" i="2"/>
  <c r="K1110" i="3" s="1"/>
  <c r="X1111" i="2"/>
  <c r="K1111" i="3" s="1"/>
  <c r="X1112" i="2"/>
  <c r="K1112" i="3" s="1"/>
  <c r="X1113" i="2"/>
  <c r="K1113" i="3" s="1"/>
  <c r="X1114" i="2"/>
  <c r="K1114" i="3" s="1"/>
  <c r="X1115" i="2"/>
  <c r="K1115" i="3" s="1"/>
  <c r="X1116" i="2"/>
  <c r="K1116" i="3" s="1"/>
  <c r="X1117" i="2"/>
  <c r="K1117" i="3" s="1"/>
  <c r="X1118" i="2"/>
  <c r="K1118" i="3" s="1"/>
  <c r="X1119" i="2"/>
  <c r="K1119" i="3" s="1"/>
  <c r="X1120" i="2"/>
  <c r="K1120" i="3" s="1"/>
  <c r="X1121" i="2"/>
  <c r="K1121" i="3" s="1"/>
  <c r="X1122" i="2"/>
  <c r="K1122" i="3" s="1"/>
  <c r="X1123" i="2"/>
  <c r="K1123" i="3" s="1"/>
  <c r="X1124" i="2"/>
  <c r="K1124" i="3" s="1"/>
  <c r="X1125" i="2"/>
  <c r="K1125" i="3" s="1"/>
  <c r="X1126" i="2"/>
  <c r="K1126" i="3" s="1"/>
  <c r="X1127" i="2"/>
  <c r="K1127" i="3" s="1"/>
  <c r="X1128" i="2"/>
  <c r="K1128" i="3" s="1"/>
  <c r="X1129" i="2"/>
  <c r="K1129" i="3" s="1"/>
  <c r="X1130" i="2"/>
  <c r="K1130" i="3" s="1"/>
  <c r="X1131" i="2"/>
  <c r="K1131" i="3" s="1"/>
  <c r="X1132" i="2"/>
  <c r="K1132" i="3" s="1"/>
  <c r="X1133" i="2"/>
  <c r="K1133" i="3" s="1"/>
  <c r="X1134" i="2"/>
  <c r="K1134" i="3" s="1"/>
  <c r="X1135" i="2"/>
  <c r="K1135" i="3" s="1"/>
  <c r="X1136" i="2"/>
  <c r="K1136" i="3" s="1"/>
  <c r="X1137" i="2"/>
  <c r="K1137" i="3" s="1"/>
  <c r="X1138" i="2"/>
  <c r="K1138" i="3" s="1"/>
  <c r="X1139" i="2"/>
  <c r="K1139" i="3" s="1"/>
  <c r="X1140" i="2"/>
  <c r="K1140" i="3" s="1"/>
  <c r="X1141" i="2"/>
  <c r="K1141" i="3" s="1"/>
  <c r="X1142" i="2"/>
  <c r="K1142" i="3" s="1"/>
  <c r="X1143" i="2"/>
  <c r="K1143" i="3" s="1"/>
  <c r="X1144" i="2"/>
  <c r="K1144" i="3" s="1"/>
  <c r="X1145" i="2"/>
  <c r="K1145" i="3" s="1"/>
  <c r="X1146" i="2"/>
  <c r="K1146" i="3" s="1"/>
  <c r="X1147" i="2"/>
  <c r="K1147" i="3" s="1"/>
  <c r="X1148" i="2"/>
  <c r="K1148" i="3" s="1"/>
  <c r="X1149" i="2"/>
  <c r="K1149" i="3" s="1"/>
  <c r="X1150" i="2"/>
  <c r="K1150" i="3" s="1"/>
  <c r="X1151" i="2"/>
  <c r="K1151" i="3" s="1"/>
  <c r="X1152" i="2"/>
  <c r="K1152" i="3" s="1"/>
  <c r="X1153" i="2"/>
  <c r="K1153" i="3" s="1"/>
  <c r="X1154" i="2"/>
  <c r="K1154" i="3" s="1"/>
  <c r="X1155" i="2"/>
  <c r="K1155" i="3" s="1"/>
  <c r="X1156" i="2"/>
  <c r="K1156" i="3" s="1"/>
  <c r="X1157" i="2"/>
  <c r="K1157" i="3" s="1"/>
  <c r="X1158" i="2"/>
  <c r="K1158" i="3" s="1"/>
  <c r="X1159" i="2"/>
  <c r="K1159" i="3" s="1"/>
  <c r="X1160" i="2"/>
  <c r="K1160" i="3" s="1"/>
  <c r="X1161" i="2"/>
  <c r="K1161" i="3" s="1"/>
  <c r="X1162" i="2"/>
  <c r="K1162" i="3" s="1"/>
  <c r="X1163" i="2"/>
  <c r="K1163" i="3" s="1"/>
  <c r="X1164" i="2"/>
  <c r="K1164" i="3" s="1"/>
  <c r="X1165" i="2"/>
  <c r="K1165" i="3" s="1"/>
  <c r="X1166" i="2"/>
  <c r="K1166" i="3" s="1"/>
  <c r="X1167" i="2"/>
  <c r="K1167" i="3" s="1"/>
  <c r="X1168" i="2"/>
  <c r="K1168" i="3" s="1"/>
  <c r="X1169" i="2"/>
  <c r="K1169" i="3" s="1"/>
  <c r="X1170" i="2"/>
  <c r="K1170" i="3" s="1"/>
  <c r="X1171" i="2"/>
  <c r="K1171" i="3" s="1"/>
  <c r="X1172" i="2"/>
  <c r="K1172" i="3" s="1"/>
  <c r="X1173" i="2"/>
  <c r="K1173" i="3" s="1"/>
  <c r="X1174" i="2"/>
  <c r="K1174" i="3" s="1"/>
  <c r="X1175" i="2"/>
  <c r="K1175" i="3" s="1"/>
  <c r="X1176" i="2"/>
  <c r="K1176" i="3" s="1"/>
  <c r="X1177" i="2"/>
  <c r="K1177" i="3" s="1"/>
  <c r="X1178" i="2"/>
  <c r="K1178" i="3" s="1"/>
  <c r="X1179" i="2"/>
  <c r="K1179" i="3" s="1"/>
  <c r="X1180" i="2"/>
  <c r="K1180" i="3" s="1"/>
  <c r="X1181" i="2"/>
  <c r="K1181" i="3" s="1"/>
  <c r="X1182" i="2"/>
  <c r="K1182" i="3" s="1"/>
  <c r="X1183" i="2"/>
  <c r="K1183" i="3" s="1"/>
  <c r="X1184" i="2"/>
  <c r="K1184" i="3" s="1"/>
  <c r="X1185" i="2"/>
  <c r="K1185" i="3" s="1"/>
  <c r="X1186" i="2"/>
  <c r="K1186" i="3" s="1"/>
  <c r="X1187" i="2"/>
  <c r="K1187" i="3" s="1"/>
  <c r="X1188" i="2"/>
  <c r="K1188" i="3" s="1"/>
  <c r="X1189" i="2"/>
  <c r="K1189" i="3" s="1"/>
  <c r="X1190" i="2"/>
  <c r="K1190" i="3" s="1"/>
  <c r="X1191" i="2"/>
  <c r="K1191" i="3" s="1"/>
  <c r="X1192" i="2"/>
  <c r="K1192" i="3" s="1"/>
  <c r="X1193" i="2"/>
  <c r="K1193" i="3" s="1"/>
  <c r="X1194" i="2"/>
  <c r="K1194" i="3" s="1"/>
  <c r="X1195" i="2"/>
  <c r="K1195" i="3" s="1"/>
  <c r="X1196" i="2"/>
  <c r="K1196" i="3" s="1"/>
  <c r="X1197" i="2"/>
  <c r="K1197" i="3" s="1"/>
  <c r="X1198" i="2"/>
  <c r="K1198" i="3" s="1"/>
  <c r="X1199" i="2"/>
  <c r="K1199" i="3" s="1"/>
  <c r="X1200" i="2"/>
  <c r="K1200" i="3" s="1"/>
  <c r="X1201" i="2"/>
  <c r="K1201" i="3" s="1"/>
  <c r="X1202" i="2"/>
  <c r="K1202" i="3" s="1"/>
  <c r="X1203" i="2"/>
  <c r="K1203" i="3" s="1"/>
  <c r="X1204" i="2"/>
  <c r="K1204" i="3" s="1"/>
  <c r="X1205" i="2"/>
  <c r="K1205" i="3" s="1"/>
  <c r="X1206" i="2"/>
  <c r="K1206" i="3" s="1"/>
  <c r="X1207" i="2"/>
  <c r="K1207" i="3" s="1"/>
  <c r="X1208" i="2"/>
  <c r="K1208" i="3" s="1"/>
  <c r="X1209" i="2"/>
  <c r="K1209" i="3" s="1"/>
  <c r="X1210" i="2"/>
  <c r="K1210" i="3" s="1"/>
  <c r="X1211" i="2"/>
  <c r="K1211" i="3" s="1"/>
  <c r="X1212" i="2"/>
  <c r="K1212" i="3" s="1"/>
  <c r="X1213" i="2"/>
  <c r="K1213" i="3" s="1"/>
  <c r="X1214" i="2"/>
  <c r="K1214" i="3" s="1"/>
  <c r="X1215" i="2"/>
  <c r="K1215" i="3" s="1"/>
  <c r="X1216" i="2"/>
  <c r="K1216" i="3" s="1"/>
  <c r="X1217" i="2"/>
  <c r="K1217" i="3" s="1"/>
  <c r="X1218" i="2"/>
  <c r="K1218" i="3" s="1"/>
  <c r="X1219" i="2"/>
  <c r="K1219" i="3" s="1"/>
  <c r="X1220" i="2"/>
  <c r="K1220" i="3" s="1"/>
  <c r="X1221" i="2"/>
  <c r="K1221" i="3" s="1"/>
  <c r="X1222" i="2"/>
  <c r="K1222" i="3" s="1"/>
  <c r="X1223" i="2"/>
  <c r="K1223" i="3" s="1"/>
  <c r="X1224" i="2"/>
  <c r="K1224" i="3" s="1"/>
  <c r="X1225" i="2"/>
  <c r="K1225" i="3" s="1"/>
  <c r="X1226" i="2"/>
  <c r="K1226" i="3" s="1"/>
  <c r="X1227" i="2"/>
  <c r="K1227" i="3" s="1"/>
  <c r="X1228" i="2"/>
  <c r="K1228" i="3" s="1"/>
  <c r="X1229" i="2"/>
  <c r="K1229" i="3" s="1"/>
  <c r="X1230" i="2"/>
  <c r="K1230" i="3" s="1"/>
  <c r="X1231" i="2"/>
  <c r="K1231" i="3" s="1"/>
  <c r="X1232" i="2"/>
  <c r="K1232" i="3" s="1"/>
  <c r="X1233" i="2"/>
  <c r="K1233" i="3" s="1"/>
  <c r="X1234" i="2"/>
  <c r="K1234" i="3" s="1"/>
  <c r="X1235" i="2"/>
  <c r="K1235" i="3" s="1"/>
  <c r="X1236" i="2"/>
  <c r="K1236" i="3" s="1"/>
  <c r="X1237" i="2"/>
  <c r="K1237" i="3" s="1"/>
  <c r="X1238" i="2"/>
  <c r="K1238" i="3" s="1"/>
  <c r="X1239" i="2"/>
  <c r="K1239" i="3" s="1"/>
  <c r="X1240" i="2"/>
  <c r="K1240" i="3" s="1"/>
  <c r="X1241" i="2"/>
  <c r="K1241" i="3" s="1"/>
  <c r="X1242" i="2"/>
  <c r="K1242" i="3" s="1"/>
  <c r="X1243" i="2"/>
  <c r="K1243" i="3" s="1"/>
  <c r="X1244" i="2"/>
  <c r="K1244" i="3" s="1"/>
  <c r="X1245" i="2"/>
  <c r="K1245" i="3" s="1"/>
  <c r="X1246" i="2"/>
  <c r="K1246" i="3" s="1"/>
  <c r="X1247" i="2"/>
  <c r="K1247" i="3" s="1"/>
  <c r="X1248" i="2"/>
  <c r="K1248" i="3" s="1"/>
  <c r="X1249" i="2"/>
  <c r="K1249" i="3" s="1"/>
  <c r="X1250" i="2"/>
  <c r="K1250" i="3" s="1"/>
  <c r="X1251" i="2"/>
  <c r="K1251" i="3" s="1"/>
  <c r="X1252" i="2"/>
  <c r="K1252" i="3" s="1"/>
  <c r="X1253" i="2"/>
  <c r="K1253" i="3" s="1"/>
  <c r="X1254" i="2"/>
  <c r="K1254" i="3" s="1"/>
  <c r="X1255" i="2"/>
  <c r="K1255" i="3" s="1"/>
  <c r="X1256" i="2"/>
  <c r="K1256" i="3" s="1"/>
  <c r="X1257" i="2"/>
  <c r="K1257" i="3" s="1"/>
  <c r="X1258" i="2"/>
  <c r="K1258" i="3" s="1"/>
  <c r="X1259" i="2"/>
  <c r="K1259" i="3" s="1"/>
  <c r="X1260" i="2"/>
  <c r="K1260" i="3" s="1"/>
  <c r="X1261" i="2"/>
  <c r="K1261" i="3" s="1"/>
  <c r="X1262" i="2"/>
  <c r="K1262" i="3" s="1"/>
  <c r="X1263" i="2"/>
  <c r="K1263" i="3" s="1"/>
  <c r="X1264" i="2"/>
  <c r="K1264" i="3" s="1"/>
  <c r="X1265" i="2"/>
  <c r="K1265" i="3" s="1"/>
  <c r="X1266" i="2"/>
  <c r="K1266" i="3" s="1"/>
  <c r="X1267" i="2"/>
  <c r="K1267" i="3" s="1"/>
  <c r="X1268" i="2"/>
  <c r="K1268" i="3" s="1"/>
  <c r="X1269" i="2"/>
  <c r="K1269" i="3" s="1"/>
  <c r="X1270" i="2"/>
  <c r="K1270" i="3" s="1"/>
  <c r="X1271" i="2"/>
  <c r="K1271" i="3" s="1"/>
  <c r="X1272" i="2"/>
  <c r="K1272" i="3" s="1"/>
  <c r="X1273" i="2"/>
  <c r="K1273" i="3" s="1"/>
  <c r="X1274" i="2"/>
  <c r="K1274" i="3" s="1"/>
  <c r="X1275" i="2"/>
  <c r="K1275" i="3" s="1"/>
  <c r="X1276" i="2"/>
  <c r="K1276" i="3" s="1"/>
  <c r="X1277" i="2"/>
  <c r="K1277" i="3" s="1"/>
  <c r="X1278" i="2"/>
  <c r="K1278" i="3" s="1"/>
  <c r="X1279" i="2"/>
  <c r="K1279" i="3" s="1"/>
  <c r="X1280" i="2"/>
  <c r="K1280" i="3" s="1"/>
  <c r="X1281" i="2"/>
  <c r="K1281" i="3" s="1"/>
  <c r="X1282" i="2"/>
  <c r="K1282" i="3" s="1"/>
  <c r="X1283" i="2"/>
  <c r="K1283" i="3" s="1"/>
  <c r="X1284" i="2"/>
  <c r="K1284" i="3" s="1"/>
  <c r="X1285" i="2"/>
  <c r="K1285" i="3" s="1"/>
  <c r="X1286" i="2"/>
  <c r="K1286" i="3" s="1"/>
  <c r="X1287" i="2"/>
  <c r="K1287" i="3" s="1"/>
  <c r="X1288" i="2"/>
  <c r="K1288" i="3" s="1"/>
  <c r="X1289" i="2"/>
  <c r="K1289" i="3" s="1"/>
  <c r="X1290" i="2"/>
  <c r="K1290" i="3" s="1"/>
  <c r="X1291" i="2"/>
  <c r="K1291" i="3" s="1"/>
  <c r="X1292" i="2"/>
  <c r="K1292" i="3" s="1"/>
  <c r="X1293" i="2"/>
  <c r="K1293" i="3" s="1"/>
  <c r="X1294" i="2"/>
  <c r="K1294" i="3" s="1"/>
  <c r="X1295" i="2"/>
  <c r="K1295" i="3" s="1"/>
  <c r="X1296" i="2"/>
  <c r="K1296" i="3" s="1"/>
  <c r="X1297" i="2"/>
  <c r="K1297" i="3" s="1"/>
  <c r="X1298" i="2"/>
  <c r="K1298" i="3" s="1"/>
  <c r="X1299" i="2"/>
  <c r="K1299" i="3" s="1"/>
  <c r="X1300" i="2"/>
  <c r="K1300" i="3" s="1"/>
  <c r="X1301" i="2"/>
  <c r="K1301" i="3" s="1"/>
  <c r="X1302" i="2"/>
  <c r="K1302" i="3" s="1"/>
  <c r="X1303" i="2"/>
  <c r="K1303" i="3" s="1"/>
  <c r="X1304" i="2"/>
  <c r="K1304" i="3" s="1"/>
  <c r="X1305" i="2"/>
  <c r="K1305" i="3" s="1"/>
  <c r="X1306" i="2"/>
  <c r="K1306" i="3" s="1"/>
  <c r="X1307" i="2"/>
  <c r="K1307" i="3" s="1"/>
  <c r="X1308" i="2"/>
  <c r="K1308" i="3" s="1"/>
  <c r="X1309" i="2"/>
  <c r="K1309" i="3" s="1"/>
  <c r="X1310" i="2"/>
  <c r="K1310" i="3" s="1"/>
  <c r="X1311" i="2"/>
  <c r="K1311" i="3" s="1"/>
  <c r="X1312" i="2"/>
  <c r="K1312" i="3" s="1"/>
  <c r="X1313" i="2"/>
  <c r="K1313" i="3" s="1"/>
  <c r="X1314" i="2"/>
  <c r="K1314" i="3" s="1"/>
  <c r="X1315" i="2"/>
  <c r="K1315" i="3" s="1"/>
  <c r="X1316" i="2"/>
  <c r="K1316" i="3" s="1"/>
  <c r="X1317" i="2"/>
  <c r="K1317" i="3" s="1"/>
  <c r="X1318" i="2"/>
  <c r="K1318" i="3" s="1"/>
  <c r="X1319" i="2"/>
  <c r="K1319" i="3" s="1"/>
  <c r="X1320" i="2"/>
  <c r="K1320" i="3" s="1"/>
  <c r="X1321" i="2"/>
  <c r="K1321" i="3" s="1"/>
  <c r="X1322" i="2"/>
  <c r="K1322" i="3" s="1"/>
  <c r="X1323" i="2"/>
  <c r="K1323" i="3" s="1"/>
  <c r="X1324" i="2"/>
  <c r="K1324" i="3" s="1"/>
  <c r="X1325" i="2"/>
  <c r="K1325" i="3" s="1"/>
  <c r="X1326" i="2"/>
  <c r="K1326" i="3" s="1"/>
  <c r="X1327" i="2"/>
  <c r="K1327" i="3" s="1"/>
  <c r="X1328" i="2"/>
  <c r="K1328" i="3" s="1"/>
  <c r="X1329" i="2"/>
  <c r="K1329" i="3" s="1"/>
  <c r="X1330" i="2"/>
  <c r="K1330" i="3" s="1"/>
  <c r="X1331" i="2"/>
  <c r="K1331" i="3" s="1"/>
  <c r="X1332" i="2"/>
  <c r="K1332" i="3" s="1"/>
  <c r="X1333" i="2"/>
  <c r="K1333" i="3" s="1"/>
  <c r="X1334" i="2"/>
  <c r="K1334" i="3" s="1"/>
  <c r="X1335" i="2"/>
  <c r="K1335" i="3" s="1"/>
  <c r="X1336" i="2"/>
  <c r="K1336" i="3" s="1"/>
  <c r="X1337" i="2"/>
  <c r="K1337" i="3" s="1"/>
  <c r="X1338" i="2"/>
  <c r="K1338" i="3" s="1"/>
  <c r="X1339" i="2"/>
  <c r="K1339" i="3" s="1"/>
  <c r="X1340" i="2"/>
  <c r="K1340" i="3" s="1"/>
  <c r="X1341" i="2"/>
  <c r="K1341" i="3" s="1"/>
  <c r="X1342" i="2"/>
  <c r="K1342" i="3" s="1"/>
  <c r="X1343" i="2"/>
  <c r="K1343" i="3" s="1"/>
  <c r="X1344" i="2"/>
  <c r="K1344" i="3" s="1"/>
  <c r="X1345" i="2"/>
  <c r="K1345" i="3" s="1"/>
  <c r="X1346" i="2"/>
  <c r="K1346" i="3" s="1"/>
  <c r="X1347" i="2"/>
  <c r="K1347" i="3" s="1"/>
  <c r="X1348" i="2"/>
  <c r="K1348" i="3" s="1"/>
  <c r="X1349" i="2"/>
  <c r="K1349" i="3" s="1"/>
  <c r="X1350" i="2"/>
  <c r="K1350" i="3" s="1"/>
  <c r="X1351" i="2"/>
  <c r="K1351" i="3" s="1"/>
  <c r="X1352" i="2"/>
  <c r="K1352" i="3" s="1"/>
  <c r="X1353" i="2"/>
  <c r="K1353" i="3" s="1"/>
  <c r="X1354" i="2"/>
  <c r="K1354" i="3" s="1"/>
  <c r="X1355" i="2"/>
  <c r="K1355" i="3" s="1"/>
  <c r="X1356" i="2"/>
  <c r="K1356" i="3" s="1"/>
  <c r="X1357" i="2"/>
  <c r="K1357" i="3" s="1"/>
  <c r="X1358" i="2"/>
  <c r="K1358" i="3" s="1"/>
  <c r="X1359" i="2"/>
  <c r="K1359" i="3" s="1"/>
  <c r="X1360" i="2"/>
  <c r="K1360" i="3" s="1"/>
  <c r="X1361" i="2"/>
  <c r="K1361" i="3" s="1"/>
  <c r="X1362" i="2"/>
  <c r="K1362" i="3" s="1"/>
  <c r="X1363" i="2"/>
  <c r="K1363" i="3" s="1"/>
  <c r="X1364" i="2"/>
  <c r="K1364" i="3" s="1"/>
  <c r="X1365" i="2"/>
  <c r="K1365" i="3" s="1"/>
  <c r="X1366" i="2"/>
  <c r="K1366" i="3" s="1"/>
  <c r="X1367" i="2"/>
  <c r="K1367" i="3" s="1"/>
  <c r="X1368" i="2"/>
  <c r="K1368" i="3" s="1"/>
  <c r="X1369" i="2"/>
  <c r="K1369" i="3" s="1"/>
  <c r="X1370" i="2"/>
  <c r="K1370" i="3" s="1"/>
  <c r="X1371" i="2"/>
  <c r="K1371" i="3" s="1"/>
  <c r="X1372" i="2"/>
  <c r="K1372" i="3" s="1"/>
  <c r="X1373" i="2"/>
  <c r="K1373" i="3" s="1"/>
  <c r="X1374" i="2"/>
  <c r="K1374" i="3" s="1"/>
  <c r="X1375" i="2"/>
  <c r="K1375" i="3" s="1"/>
  <c r="X1376" i="2"/>
  <c r="K1376" i="3" s="1"/>
  <c r="X1377" i="2"/>
  <c r="K1377" i="3" s="1"/>
  <c r="X1378" i="2"/>
  <c r="K1378" i="3" s="1"/>
  <c r="X1379" i="2"/>
  <c r="K1379" i="3" s="1"/>
  <c r="X1380" i="2"/>
  <c r="K1380" i="3" s="1"/>
  <c r="X1381" i="2"/>
  <c r="K1381" i="3" s="1"/>
  <c r="X1382" i="2"/>
  <c r="K1382" i="3" s="1"/>
  <c r="X1383" i="2"/>
  <c r="K1383" i="3" s="1"/>
  <c r="X1384" i="2"/>
  <c r="K1384" i="3" s="1"/>
  <c r="X1385" i="2"/>
  <c r="K1385" i="3" s="1"/>
  <c r="X1386" i="2"/>
  <c r="K1386" i="3" s="1"/>
  <c r="X1387" i="2"/>
  <c r="K1387" i="3" s="1"/>
  <c r="X1388" i="2"/>
  <c r="K1388" i="3" s="1"/>
  <c r="X1389" i="2"/>
  <c r="K1389" i="3" s="1"/>
  <c r="X1390" i="2"/>
  <c r="K1390" i="3" s="1"/>
  <c r="X1391" i="2"/>
  <c r="K1391" i="3" s="1"/>
  <c r="X1392" i="2"/>
  <c r="K1392" i="3" s="1"/>
  <c r="X1393" i="2"/>
  <c r="K1393" i="3" s="1"/>
  <c r="X1394" i="2"/>
  <c r="K1394" i="3" s="1"/>
  <c r="X1395" i="2"/>
  <c r="K1395" i="3" s="1"/>
  <c r="X1396" i="2"/>
  <c r="K1396" i="3" s="1"/>
  <c r="X1397" i="2"/>
  <c r="K1397" i="3" s="1"/>
  <c r="X1398" i="2"/>
  <c r="K1398" i="3" s="1"/>
  <c r="X1399" i="2"/>
  <c r="K1399" i="3" s="1"/>
  <c r="X1400" i="2"/>
  <c r="K1400" i="3" s="1"/>
  <c r="X1401" i="2"/>
  <c r="K1401" i="3" s="1"/>
  <c r="X1402" i="2"/>
  <c r="K1402" i="3" s="1"/>
  <c r="X1403" i="2"/>
  <c r="K1403" i="3" s="1"/>
  <c r="X1404" i="2"/>
  <c r="K1404" i="3" s="1"/>
  <c r="X1405" i="2"/>
  <c r="K1405" i="3" s="1"/>
  <c r="X1406" i="2"/>
  <c r="K1406" i="3" s="1"/>
  <c r="X1407" i="2"/>
  <c r="K1407" i="3" s="1"/>
  <c r="X1408" i="2"/>
  <c r="K1408" i="3" s="1"/>
  <c r="X1409" i="2"/>
  <c r="K1409" i="3" s="1"/>
  <c r="X1410" i="2"/>
  <c r="K1410" i="3" s="1"/>
  <c r="X1411" i="2"/>
  <c r="K1411" i="3" s="1"/>
  <c r="X1412" i="2"/>
  <c r="K1412" i="3" s="1"/>
  <c r="X1413" i="2"/>
  <c r="K1413" i="3" s="1"/>
  <c r="X1414" i="2"/>
  <c r="K1414" i="3" s="1"/>
  <c r="X1415" i="2"/>
  <c r="K1415" i="3" s="1"/>
  <c r="X1416" i="2"/>
  <c r="K1416" i="3" s="1"/>
  <c r="X1417" i="2"/>
  <c r="K1417" i="3" s="1"/>
  <c r="X1418" i="2"/>
  <c r="K1418" i="3" s="1"/>
  <c r="X1419" i="2"/>
  <c r="K1419" i="3" s="1"/>
  <c r="X1420" i="2"/>
  <c r="K1420" i="3" s="1"/>
  <c r="X1421" i="2"/>
  <c r="K1421" i="3" s="1"/>
  <c r="X1422" i="2"/>
  <c r="K1422" i="3" s="1"/>
  <c r="X1423" i="2"/>
  <c r="K1423" i="3" s="1"/>
  <c r="X1424" i="2"/>
  <c r="K1424" i="3" s="1"/>
  <c r="X1425" i="2"/>
  <c r="K1425" i="3" s="1"/>
  <c r="X1426" i="2"/>
  <c r="K1426" i="3" s="1"/>
  <c r="X1427" i="2"/>
  <c r="K1427" i="3" s="1"/>
  <c r="X1428" i="2"/>
  <c r="K1428" i="3" s="1"/>
  <c r="X1429" i="2"/>
  <c r="K1429" i="3" s="1"/>
  <c r="X1430" i="2"/>
  <c r="K1430" i="3" s="1"/>
  <c r="X1431" i="2"/>
  <c r="K1431" i="3" s="1"/>
  <c r="X1432" i="2"/>
  <c r="K1432" i="3" s="1"/>
  <c r="X1433" i="2"/>
  <c r="K1433" i="3" s="1"/>
  <c r="X1434" i="2"/>
  <c r="K1434" i="3" s="1"/>
  <c r="X1435" i="2"/>
  <c r="K1435" i="3" s="1"/>
  <c r="X1436" i="2"/>
  <c r="K1436" i="3" s="1"/>
  <c r="X1437" i="2"/>
  <c r="K1437" i="3" s="1"/>
  <c r="X1438" i="2"/>
  <c r="K1438" i="3" s="1"/>
  <c r="X1439" i="2"/>
  <c r="K1439" i="3" s="1"/>
  <c r="X1440" i="2"/>
  <c r="K1440" i="3" s="1"/>
  <c r="X1441" i="2"/>
  <c r="K1441" i="3" s="1"/>
  <c r="X1442" i="2"/>
  <c r="K1442" i="3" s="1"/>
  <c r="X1443" i="2"/>
  <c r="K1443" i="3" s="1"/>
  <c r="X1444" i="2"/>
  <c r="K1444" i="3" s="1"/>
  <c r="X1445" i="2"/>
  <c r="K1445" i="3" s="1"/>
  <c r="X1446" i="2"/>
  <c r="K1446" i="3" s="1"/>
  <c r="X1447" i="2"/>
  <c r="K1447" i="3" s="1"/>
  <c r="X1448" i="2"/>
  <c r="K1448" i="3" s="1"/>
  <c r="X1449" i="2"/>
  <c r="K1449" i="3" s="1"/>
  <c r="X1450" i="2"/>
  <c r="K1450" i="3" s="1"/>
  <c r="X1451" i="2"/>
  <c r="K1451" i="3" s="1"/>
  <c r="X1452" i="2"/>
  <c r="K1452" i="3" s="1"/>
  <c r="X1453" i="2"/>
  <c r="K1453" i="3" s="1"/>
  <c r="X1454" i="2"/>
  <c r="K1454" i="3" s="1"/>
  <c r="X1455" i="2"/>
  <c r="K1455" i="3" s="1"/>
  <c r="X1456" i="2"/>
  <c r="K1456" i="3" s="1"/>
  <c r="X1457" i="2"/>
  <c r="K1457" i="3" s="1"/>
  <c r="X1458" i="2"/>
  <c r="K1458" i="3" s="1"/>
  <c r="X1459" i="2"/>
  <c r="K1459" i="3" s="1"/>
  <c r="X1460" i="2"/>
  <c r="K1460" i="3" s="1"/>
  <c r="X1461" i="2"/>
  <c r="K1461" i="3" s="1"/>
  <c r="X1462" i="2"/>
  <c r="K1462" i="3" s="1"/>
  <c r="X1463" i="2"/>
  <c r="K1463" i="3" s="1"/>
  <c r="X1464" i="2"/>
  <c r="K1464" i="3" s="1"/>
  <c r="X1465" i="2"/>
  <c r="K1465" i="3" s="1"/>
  <c r="X1466" i="2"/>
  <c r="K1466" i="3" s="1"/>
  <c r="X1467" i="2"/>
  <c r="K1467" i="3" s="1"/>
  <c r="X1468" i="2"/>
  <c r="K1468" i="3" s="1"/>
  <c r="X1469" i="2"/>
  <c r="K1469" i="3" s="1"/>
  <c r="X1470" i="2"/>
  <c r="K1470" i="3" s="1"/>
  <c r="X1471" i="2"/>
  <c r="K1471" i="3" s="1"/>
  <c r="X1472" i="2"/>
  <c r="K1472" i="3" s="1"/>
  <c r="X1473" i="2"/>
  <c r="K1473" i="3" s="1"/>
  <c r="X1474" i="2"/>
  <c r="K1474" i="3" s="1"/>
  <c r="X1475" i="2"/>
  <c r="K1475" i="3" s="1"/>
  <c r="X1476" i="2"/>
  <c r="K1476" i="3" s="1"/>
  <c r="X1477" i="2"/>
  <c r="K1477" i="3" s="1"/>
  <c r="X1478" i="2"/>
  <c r="K1478" i="3" s="1"/>
  <c r="X1479" i="2"/>
  <c r="K1479" i="3" s="1"/>
  <c r="X1480" i="2"/>
  <c r="K1480" i="3" s="1"/>
  <c r="X1481" i="2"/>
  <c r="K1481" i="3" s="1"/>
  <c r="X1482" i="2"/>
  <c r="K1482" i="3" s="1"/>
  <c r="X1483" i="2"/>
  <c r="K1483" i="3" s="1"/>
  <c r="X1484" i="2"/>
  <c r="K1484" i="3" s="1"/>
  <c r="X1485" i="2"/>
  <c r="K1485" i="3" s="1"/>
  <c r="X1486" i="2"/>
  <c r="K1486" i="3" s="1"/>
  <c r="X1487" i="2"/>
  <c r="K1487" i="3" s="1"/>
  <c r="X1488" i="2"/>
  <c r="K1488" i="3" s="1"/>
  <c r="X1489" i="2"/>
  <c r="K1489" i="3" s="1"/>
  <c r="X1490" i="2"/>
  <c r="K1490" i="3" s="1"/>
  <c r="X1491" i="2"/>
  <c r="K1491" i="3" s="1"/>
  <c r="X1492" i="2"/>
  <c r="K1492" i="3" s="1"/>
  <c r="X1493" i="2"/>
  <c r="K1493" i="3" s="1"/>
  <c r="X1494" i="2"/>
  <c r="K1494" i="3" s="1"/>
  <c r="X1495" i="2"/>
  <c r="K1495" i="3" s="1"/>
  <c r="X1496" i="2"/>
  <c r="K1496" i="3" s="1"/>
  <c r="X1497" i="2"/>
  <c r="K1497" i="3" s="1"/>
  <c r="X1498" i="2"/>
  <c r="K1498" i="3" s="1"/>
  <c r="X1499" i="2"/>
  <c r="K1499" i="3" s="1"/>
  <c r="X1500" i="2"/>
  <c r="K1500" i="3" s="1"/>
  <c r="X1501" i="2"/>
  <c r="K1501" i="3" s="1"/>
  <c r="X1502" i="2"/>
  <c r="K1502" i="3" s="1"/>
  <c r="X1503" i="2"/>
  <c r="K1503" i="3" s="1"/>
  <c r="X1504" i="2"/>
  <c r="K1504" i="3" s="1"/>
  <c r="X1505" i="2"/>
  <c r="K1505" i="3" s="1"/>
  <c r="X1506" i="2"/>
  <c r="K1506" i="3" s="1"/>
  <c r="X1507" i="2"/>
  <c r="K1507" i="3" s="1"/>
  <c r="X1508" i="2"/>
  <c r="K1508" i="3" s="1"/>
  <c r="X1509" i="2"/>
  <c r="K1509" i="3" s="1"/>
  <c r="X1510" i="2"/>
  <c r="K1510" i="3" s="1"/>
  <c r="X1511" i="2"/>
  <c r="K1511" i="3" s="1"/>
  <c r="X1512" i="2"/>
  <c r="K1512" i="3" s="1"/>
  <c r="X1513" i="2"/>
  <c r="K1513" i="3" s="1"/>
  <c r="X1514" i="2"/>
  <c r="K1514" i="3" s="1"/>
  <c r="X1515" i="2"/>
  <c r="K1515" i="3" s="1"/>
  <c r="X1516" i="2"/>
  <c r="K1516" i="3" s="1"/>
  <c r="X1517" i="2"/>
  <c r="K1517" i="3" s="1"/>
  <c r="X1518" i="2"/>
  <c r="K1518" i="3" s="1"/>
  <c r="X1519" i="2"/>
  <c r="K1519" i="3" s="1"/>
  <c r="X1520" i="2"/>
  <c r="K1520" i="3" s="1"/>
  <c r="X1521" i="2"/>
  <c r="K1521" i="3" s="1"/>
  <c r="X1522" i="2"/>
  <c r="K1522" i="3" s="1"/>
  <c r="X1523" i="2"/>
  <c r="K1523" i="3" s="1"/>
  <c r="X1524" i="2"/>
  <c r="K1524" i="3" s="1"/>
  <c r="X1525" i="2"/>
  <c r="K1525" i="3" s="1"/>
  <c r="X1526" i="2"/>
  <c r="K1526" i="3" s="1"/>
  <c r="X1527" i="2"/>
  <c r="K1527" i="3" s="1"/>
  <c r="X1528" i="2"/>
  <c r="K1528" i="3" s="1"/>
  <c r="X1529" i="2"/>
  <c r="K1529" i="3" s="1"/>
  <c r="X1530" i="2"/>
  <c r="K1530" i="3" s="1"/>
  <c r="X1531" i="2"/>
  <c r="K1531" i="3" s="1"/>
  <c r="X1532" i="2"/>
  <c r="K1532" i="3" s="1"/>
  <c r="X1533" i="2"/>
  <c r="K1533" i="3" s="1"/>
  <c r="X1534" i="2"/>
  <c r="K1534" i="3" s="1"/>
  <c r="X1535" i="2"/>
  <c r="K1535" i="3" s="1"/>
  <c r="X1536" i="2"/>
  <c r="K1536" i="3" s="1"/>
  <c r="X1537" i="2"/>
  <c r="K1537" i="3" s="1"/>
  <c r="X1538" i="2"/>
  <c r="K1538" i="3" s="1"/>
  <c r="X1539" i="2"/>
  <c r="K1539" i="3" s="1"/>
  <c r="X1540" i="2"/>
  <c r="K1540" i="3" s="1"/>
  <c r="X1541" i="2"/>
  <c r="K1541" i="3" s="1"/>
  <c r="X1542" i="2"/>
  <c r="K1542" i="3" s="1"/>
  <c r="X1543" i="2"/>
  <c r="K1543" i="3" s="1"/>
  <c r="X1544" i="2"/>
  <c r="K1544" i="3" s="1"/>
  <c r="X1545" i="2"/>
  <c r="K1545" i="3" s="1"/>
  <c r="X1546" i="2"/>
  <c r="K1546" i="3" s="1"/>
  <c r="X1547" i="2"/>
  <c r="K1547" i="3" s="1"/>
  <c r="X1548" i="2"/>
  <c r="K1548" i="3" s="1"/>
  <c r="X1549" i="2"/>
  <c r="K1549" i="3" s="1"/>
  <c r="X1550" i="2"/>
  <c r="K1550" i="3" s="1"/>
  <c r="X1551" i="2"/>
  <c r="K1551" i="3" s="1"/>
  <c r="X1552" i="2"/>
  <c r="K1552" i="3" s="1"/>
  <c r="X1553" i="2"/>
  <c r="K1553" i="3" s="1"/>
  <c r="X1554" i="2"/>
  <c r="K1554" i="3" s="1"/>
  <c r="X1555" i="2"/>
  <c r="K1555" i="3" s="1"/>
  <c r="X1556" i="2"/>
  <c r="K1556" i="3" s="1"/>
  <c r="X1557" i="2"/>
  <c r="K1557" i="3" s="1"/>
  <c r="X1558" i="2"/>
  <c r="K1558" i="3" s="1"/>
  <c r="X1559" i="2"/>
  <c r="K1559" i="3" s="1"/>
  <c r="X1560" i="2"/>
  <c r="K1560" i="3" s="1"/>
  <c r="X1561" i="2"/>
  <c r="K1561" i="3" s="1"/>
  <c r="X1562" i="2"/>
  <c r="K1562" i="3" s="1"/>
  <c r="X1563" i="2"/>
  <c r="K1563" i="3" s="1"/>
  <c r="X1564" i="2"/>
  <c r="K1564" i="3" s="1"/>
  <c r="X1565" i="2"/>
  <c r="K1565" i="3" s="1"/>
  <c r="X1566" i="2"/>
  <c r="K1566" i="3" s="1"/>
  <c r="X1567" i="2"/>
  <c r="K1567" i="3" s="1"/>
  <c r="X1568" i="2"/>
  <c r="K1568" i="3" s="1"/>
  <c r="X1569" i="2"/>
  <c r="K1569" i="3" s="1"/>
  <c r="X1570" i="2"/>
  <c r="K1570" i="3" s="1"/>
  <c r="X1571" i="2"/>
  <c r="K1571" i="3" s="1"/>
  <c r="X1572" i="2"/>
  <c r="K1572" i="3" s="1"/>
  <c r="X1573" i="2"/>
  <c r="K1573" i="3" s="1"/>
  <c r="X1574" i="2"/>
  <c r="K1574" i="3" s="1"/>
  <c r="X1575" i="2"/>
  <c r="K1575" i="3" s="1"/>
  <c r="X1576" i="2"/>
  <c r="K1576" i="3" s="1"/>
  <c r="X1577" i="2"/>
  <c r="K1577" i="3" s="1"/>
  <c r="X1578" i="2"/>
  <c r="K1578" i="3" s="1"/>
  <c r="X1579" i="2"/>
  <c r="K1579" i="3" s="1"/>
  <c r="X1580" i="2"/>
  <c r="K1580" i="3" s="1"/>
  <c r="X1581" i="2"/>
  <c r="K1581" i="3" s="1"/>
  <c r="X1582" i="2"/>
  <c r="K1582" i="3" s="1"/>
  <c r="X1583" i="2"/>
  <c r="K1583" i="3" s="1"/>
  <c r="X1584" i="2"/>
  <c r="K1584" i="3" s="1"/>
  <c r="X1585" i="2"/>
  <c r="K1585" i="3" s="1"/>
  <c r="X1586" i="2"/>
  <c r="K1586" i="3" s="1"/>
  <c r="X1587" i="2"/>
  <c r="K1587" i="3" s="1"/>
  <c r="X1588" i="2"/>
  <c r="K1588" i="3" s="1"/>
  <c r="X1589" i="2"/>
  <c r="K1589" i="3" s="1"/>
  <c r="X1590" i="2"/>
  <c r="K1590" i="3" s="1"/>
  <c r="X1591" i="2"/>
  <c r="K1591" i="3" s="1"/>
  <c r="X1592" i="2"/>
  <c r="K1592" i="3" s="1"/>
  <c r="X1593" i="2"/>
  <c r="K1593" i="3" s="1"/>
  <c r="X1594" i="2"/>
  <c r="K1594" i="3" s="1"/>
  <c r="X1595" i="2"/>
  <c r="K1595" i="3" s="1"/>
  <c r="X1596" i="2"/>
  <c r="K1596" i="3" s="1"/>
  <c r="X1597" i="2"/>
  <c r="K1597" i="3" s="1"/>
  <c r="X1598" i="2"/>
  <c r="K1598" i="3" s="1"/>
  <c r="X1599" i="2"/>
  <c r="K1599" i="3" s="1"/>
  <c r="X1600" i="2"/>
  <c r="K1600" i="3" s="1"/>
  <c r="X1601" i="2"/>
  <c r="K1601" i="3" s="1"/>
  <c r="X1602" i="2"/>
  <c r="K1602" i="3" s="1"/>
  <c r="X1603" i="2"/>
  <c r="K1603" i="3" s="1"/>
  <c r="X1604" i="2"/>
  <c r="K1604" i="3" s="1"/>
  <c r="X1605" i="2"/>
  <c r="K1605" i="3" s="1"/>
  <c r="X1606" i="2"/>
  <c r="K1606" i="3" s="1"/>
  <c r="X1607" i="2"/>
  <c r="K1607" i="3" s="1"/>
  <c r="X1608" i="2"/>
  <c r="K1608" i="3" s="1"/>
  <c r="X1609" i="2"/>
  <c r="K1609" i="3" s="1"/>
  <c r="X1610" i="2"/>
  <c r="K1610" i="3" s="1"/>
  <c r="X1611" i="2"/>
  <c r="K1611" i="3" s="1"/>
  <c r="X1612" i="2"/>
  <c r="K1612" i="3" s="1"/>
  <c r="X1613" i="2"/>
  <c r="K1613" i="3" s="1"/>
  <c r="X1614" i="2"/>
  <c r="K1614" i="3" s="1"/>
  <c r="X1615" i="2"/>
  <c r="K1615" i="3" s="1"/>
  <c r="X1616" i="2"/>
  <c r="K1616" i="3" s="1"/>
  <c r="X1617" i="2"/>
  <c r="K1617" i="3" s="1"/>
  <c r="X1618" i="2"/>
  <c r="K1618" i="3" s="1"/>
  <c r="X1619" i="2"/>
  <c r="K1619" i="3" s="1"/>
  <c r="X1620" i="2"/>
  <c r="K1620" i="3" s="1"/>
  <c r="X1621" i="2"/>
  <c r="K1621" i="3" s="1"/>
  <c r="X1622" i="2"/>
  <c r="K1622" i="3" s="1"/>
  <c r="X1623" i="2"/>
  <c r="K1623" i="3" s="1"/>
  <c r="X1624" i="2"/>
  <c r="K1624" i="3" s="1"/>
  <c r="X1625" i="2"/>
  <c r="K1625" i="3" s="1"/>
  <c r="X1626" i="2"/>
  <c r="K1626" i="3" s="1"/>
  <c r="X1627" i="2"/>
  <c r="K1627" i="3" s="1"/>
  <c r="X1628" i="2"/>
  <c r="K1628" i="3" s="1"/>
  <c r="X1629" i="2"/>
  <c r="K1629" i="3" s="1"/>
  <c r="X1630" i="2"/>
  <c r="K1630" i="3" s="1"/>
  <c r="X1631" i="2"/>
  <c r="K1631" i="3" s="1"/>
  <c r="X1632" i="2"/>
  <c r="K1632" i="3" s="1"/>
  <c r="X1633" i="2"/>
  <c r="K1633" i="3" s="1"/>
  <c r="X1634" i="2"/>
  <c r="K1634" i="3" s="1"/>
  <c r="X1635" i="2"/>
  <c r="K1635" i="3" s="1"/>
  <c r="X1636" i="2"/>
  <c r="K1636" i="3" s="1"/>
  <c r="X1637" i="2"/>
  <c r="K1637" i="3" s="1"/>
  <c r="X1638" i="2"/>
  <c r="K1638" i="3" s="1"/>
  <c r="X1639" i="2"/>
  <c r="K1639" i="3" s="1"/>
  <c r="X1640" i="2"/>
  <c r="K1640" i="3" s="1"/>
  <c r="X1641" i="2"/>
  <c r="K1641" i="3" s="1"/>
  <c r="X1642" i="2"/>
  <c r="K1642" i="3" s="1"/>
  <c r="X1643" i="2"/>
  <c r="K1643" i="3" s="1"/>
  <c r="X1644" i="2"/>
  <c r="K1644" i="3" s="1"/>
  <c r="X1645" i="2"/>
  <c r="K1645" i="3" s="1"/>
  <c r="X1646" i="2"/>
  <c r="K1646" i="3" s="1"/>
  <c r="X1647" i="2"/>
  <c r="K1647" i="3" s="1"/>
  <c r="X1648" i="2"/>
  <c r="K1648" i="3" s="1"/>
  <c r="X1649" i="2"/>
  <c r="K1649" i="3" s="1"/>
  <c r="X1650" i="2"/>
  <c r="K1650" i="3" s="1"/>
  <c r="X1651" i="2"/>
  <c r="K1651" i="3" s="1"/>
  <c r="X1652" i="2"/>
  <c r="K1652" i="3" s="1"/>
  <c r="X1653" i="2"/>
  <c r="K1653" i="3" s="1"/>
  <c r="X1654" i="2"/>
  <c r="K1654" i="3" s="1"/>
  <c r="X1655" i="2"/>
  <c r="K1655" i="3" s="1"/>
  <c r="X1656" i="2"/>
  <c r="K1656" i="3" s="1"/>
  <c r="X1657" i="2"/>
  <c r="K1657" i="3" s="1"/>
  <c r="X1658" i="2"/>
  <c r="K1658" i="3" s="1"/>
  <c r="X1659" i="2"/>
  <c r="K1659" i="3" s="1"/>
  <c r="X1660" i="2"/>
  <c r="K1660" i="3" s="1"/>
  <c r="X1661" i="2"/>
  <c r="K1661" i="3" s="1"/>
  <c r="X1662" i="2"/>
  <c r="K1662" i="3" s="1"/>
  <c r="X1663" i="2"/>
  <c r="K1663" i="3" s="1"/>
  <c r="X1664" i="2"/>
  <c r="K1664" i="3" s="1"/>
  <c r="X1665" i="2"/>
  <c r="K1665" i="3" s="1"/>
  <c r="X1666" i="2"/>
  <c r="K1666" i="3" s="1"/>
  <c r="X1667" i="2"/>
  <c r="K1667" i="3" s="1"/>
  <c r="X1668" i="2"/>
  <c r="K1668" i="3" s="1"/>
  <c r="X1669" i="2"/>
  <c r="K1669" i="3" s="1"/>
  <c r="X1670" i="2"/>
  <c r="K1670" i="3" s="1"/>
  <c r="X1671" i="2"/>
  <c r="K1671" i="3" s="1"/>
  <c r="X1672" i="2"/>
  <c r="K1672" i="3" s="1"/>
  <c r="X1673" i="2"/>
  <c r="K1673" i="3" s="1"/>
  <c r="X1674" i="2"/>
  <c r="K1674" i="3" s="1"/>
  <c r="X1675" i="2"/>
  <c r="K1675" i="3" s="1"/>
  <c r="X1676" i="2"/>
  <c r="K1676" i="3" s="1"/>
  <c r="X1677" i="2"/>
  <c r="K1677" i="3" s="1"/>
  <c r="X1678" i="2"/>
  <c r="K1678" i="3" s="1"/>
  <c r="X1679" i="2"/>
  <c r="K1679" i="3" s="1"/>
  <c r="X1680" i="2"/>
  <c r="K1680" i="3" s="1"/>
  <c r="X1681" i="2"/>
  <c r="K1681" i="3" s="1"/>
  <c r="X1682" i="2"/>
  <c r="K1682" i="3" s="1"/>
  <c r="X1683" i="2"/>
  <c r="K1683" i="3" s="1"/>
  <c r="X1684" i="2"/>
  <c r="K1684" i="3" s="1"/>
  <c r="X1685" i="2"/>
  <c r="K1685" i="3" s="1"/>
  <c r="X1686" i="2"/>
  <c r="K1686" i="3" s="1"/>
  <c r="X1687" i="2"/>
  <c r="K1687" i="3" s="1"/>
  <c r="X1688" i="2"/>
  <c r="K1688" i="3" s="1"/>
  <c r="X1689" i="2"/>
  <c r="K1689" i="3" s="1"/>
  <c r="X1690" i="2"/>
  <c r="K1690" i="3" s="1"/>
  <c r="X1691" i="2"/>
  <c r="K1691" i="3" s="1"/>
  <c r="X1692" i="2"/>
  <c r="K1692" i="3" s="1"/>
  <c r="X1693" i="2"/>
  <c r="K1693" i="3" s="1"/>
  <c r="X1694" i="2"/>
  <c r="K1694" i="3" s="1"/>
  <c r="X1695" i="2"/>
  <c r="K1695" i="3" s="1"/>
  <c r="X1696" i="2"/>
  <c r="K1696" i="3" s="1"/>
  <c r="X1697" i="2"/>
  <c r="K1697" i="3" s="1"/>
  <c r="X1698" i="2"/>
  <c r="K1698" i="3" s="1"/>
  <c r="X1699" i="2"/>
  <c r="K1699" i="3" s="1"/>
  <c r="X1700" i="2"/>
  <c r="K1700" i="3" s="1"/>
  <c r="X1701" i="2"/>
  <c r="K1701" i="3" s="1"/>
  <c r="X1702" i="2"/>
  <c r="K1702" i="3" s="1"/>
  <c r="X1703" i="2"/>
  <c r="K1703" i="3" s="1"/>
  <c r="X1704" i="2"/>
  <c r="K1704" i="3" s="1"/>
  <c r="X1705" i="2"/>
  <c r="K1705" i="3" s="1"/>
  <c r="X1706" i="2"/>
  <c r="K1706" i="3" s="1"/>
  <c r="X1707" i="2"/>
  <c r="K1707" i="3" s="1"/>
  <c r="X1708" i="2"/>
  <c r="K1708" i="3" s="1"/>
  <c r="X1709" i="2"/>
  <c r="K1709" i="3" s="1"/>
  <c r="X1710" i="2"/>
  <c r="K1710" i="3" s="1"/>
  <c r="X1711" i="2"/>
  <c r="K1711" i="3" s="1"/>
  <c r="X1712" i="2"/>
  <c r="K1712" i="3" s="1"/>
  <c r="X1713" i="2"/>
  <c r="K1713" i="3" s="1"/>
  <c r="X1714" i="2"/>
  <c r="K1714" i="3" s="1"/>
  <c r="X1715" i="2"/>
  <c r="K1715" i="3" s="1"/>
  <c r="X1716" i="2"/>
  <c r="K1716" i="3" s="1"/>
  <c r="X1717" i="2"/>
  <c r="K1717" i="3" s="1"/>
  <c r="X1718" i="2"/>
  <c r="K1718" i="3" s="1"/>
  <c r="X1719" i="2"/>
  <c r="K1719" i="3" s="1"/>
  <c r="X1720" i="2"/>
  <c r="K1720" i="3" s="1"/>
  <c r="X1721" i="2"/>
  <c r="K1721" i="3" s="1"/>
  <c r="X1722" i="2"/>
  <c r="K1722" i="3" s="1"/>
  <c r="X1723" i="2"/>
  <c r="K1723" i="3" s="1"/>
  <c r="X1724" i="2"/>
  <c r="K1724" i="3" s="1"/>
  <c r="X1725" i="2"/>
  <c r="K1725" i="3" s="1"/>
  <c r="X1726" i="2"/>
  <c r="K1726" i="3" s="1"/>
  <c r="X1727" i="2"/>
  <c r="K1727" i="3" s="1"/>
  <c r="X1728" i="2"/>
  <c r="K1728" i="3" s="1"/>
  <c r="X1729" i="2"/>
  <c r="K1729" i="3" s="1"/>
  <c r="X1730" i="2"/>
  <c r="K1730" i="3" s="1"/>
  <c r="X1731" i="2"/>
  <c r="K1731" i="3" s="1"/>
  <c r="X1732" i="2"/>
  <c r="K1732" i="3" s="1"/>
  <c r="X1733" i="2"/>
  <c r="K1733" i="3" s="1"/>
  <c r="X1734" i="2"/>
  <c r="K1734" i="3" s="1"/>
  <c r="X1735" i="2"/>
  <c r="K1735" i="3" s="1"/>
  <c r="X1736" i="2"/>
  <c r="K1736" i="3" s="1"/>
  <c r="X1737" i="2"/>
  <c r="K1737" i="3" s="1"/>
  <c r="X1738" i="2"/>
  <c r="K1738" i="3" s="1"/>
  <c r="X1739" i="2"/>
  <c r="K1739" i="3" s="1"/>
  <c r="X1740" i="2"/>
  <c r="K1740" i="3" s="1"/>
  <c r="X1741" i="2"/>
  <c r="K1741" i="3" s="1"/>
  <c r="X1742" i="2"/>
  <c r="K1742" i="3" s="1"/>
  <c r="X1743" i="2"/>
  <c r="K1743" i="3" s="1"/>
  <c r="X1744" i="2"/>
  <c r="K1744" i="3" s="1"/>
  <c r="X2" i="2"/>
  <c r="K2" i="3" s="1"/>
  <c r="F3" i="2"/>
  <c r="F3" i="3" s="1"/>
  <c r="F4" i="2"/>
  <c r="F4" i="3" s="1"/>
  <c r="F5" i="2"/>
  <c r="F5" i="3" s="1"/>
  <c r="F6" i="2"/>
  <c r="F6" i="3" s="1"/>
  <c r="F7" i="2"/>
  <c r="F7" i="3" s="1"/>
  <c r="F8" i="2"/>
  <c r="F8" i="3" s="1"/>
  <c r="F9" i="2"/>
  <c r="F9" i="3" s="1"/>
  <c r="F10" i="2"/>
  <c r="F10" i="3" s="1"/>
  <c r="F11" i="2"/>
  <c r="F11" i="3" s="1"/>
  <c r="F12" i="2"/>
  <c r="F12" i="3" s="1"/>
  <c r="F13" i="2"/>
  <c r="F13" i="3" s="1"/>
  <c r="F14" i="2"/>
  <c r="F14" i="3" s="1"/>
  <c r="F15" i="2"/>
  <c r="F15" i="3" s="1"/>
  <c r="F16" i="2"/>
  <c r="F16" i="3" s="1"/>
  <c r="F17" i="2"/>
  <c r="F17" i="3" s="1"/>
  <c r="F18" i="2"/>
  <c r="F18" i="3" s="1"/>
  <c r="F19" i="2"/>
  <c r="F19" i="3" s="1"/>
  <c r="F20" i="2"/>
  <c r="F20" i="3" s="1"/>
  <c r="F21" i="2"/>
  <c r="F21" i="3" s="1"/>
  <c r="F22" i="2"/>
  <c r="F22" i="3" s="1"/>
  <c r="F23" i="2"/>
  <c r="F23" i="3" s="1"/>
  <c r="F24" i="2"/>
  <c r="F24" i="3" s="1"/>
  <c r="F25" i="2"/>
  <c r="F25" i="3" s="1"/>
  <c r="F26" i="2"/>
  <c r="F26" i="3" s="1"/>
  <c r="F27" i="2"/>
  <c r="F27" i="3" s="1"/>
  <c r="F28" i="2"/>
  <c r="F28" i="3" s="1"/>
  <c r="F29" i="2"/>
  <c r="F29" i="3" s="1"/>
  <c r="F30" i="2"/>
  <c r="F30" i="3" s="1"/>
  <c r="F31" i="2"/>
  <c r="F31" i="3" s="1"/>
  <c r="F32" i="2"/>
  <c r="F32" i="3" s="1"/>
  <c r="F33" i="2"/>
  <c r="F33" i="3" s="1"/>
  <c r="F34" i="2"/>
  <c r="F34" i="3" s="1"/>
  <c r="F35" i="2"/>
  <c r="F35" i="3" s="1"/>
  <c r="F36" i="2"/>
  <c r="F36" i="3" s="1"/>
  <c r="F37" i="2"/>
  <c r="F37" i="3" s="1"/>
  <c r="F38" i="2"/>
  <c r="F38" i="3" s="1"/>
  <c r="F39" i="2"/>
  <c r="F39" i="3" s="1"/>
  <c r="F40" i="2"/>
  <c r="F40" i="3" s="1"/>
  <c r="F41" i="2"/>
  <c r="F41" i="3" s="1"/>
  <c r="F42" i="2"/>
  <c r="F42" i="3" s="1"/>
  <c r="F43" i="2"/>
  <c r="F43" i="3" s="1"/>
  <c r="F44" i="2"/>
  <c r="F44" i="3" s="1"/>
  <c r="F45" i="2"/>
  <c r="F45" i="3" s="1"/>
  <c r="F46" i="2"/>
  <c r="F46" i="3" s="1"/>
  <c r="F47" i="2"/>
  <c r="F47" i="3" s="1"/>
  <c r="F48" i="2"/>
  <c r="F48" i="3" s="1"/>
  <c r="F49" i="2"/>
  <c r="F49" i="3" s="1"/>
  <c r="F50" i="2"/>
  <c r="F50" i="3" s="1"/>
  <c r="F51" i="2"/>
  <c r="F51" i="3" s="1"/>
  <c r="F52" i="2"/>
  <c r="F52" i="3" s="1"/>
  <c r="F53" i="2"/>
  <c r="F53" i="3" s="1"/>
  <c r="F54" i="2"/>
  <c r="F54" i="3" s="1"/>
  <c r="F55" i="2"/>
  <c r="F55" i="3" s="1"/>
  <c r="F56" i="2"/>
  <c r="F56" i="3" s="1"/>
  <c r="F57" i="2"/>
  <c r="F57" i="3" s="1"/>
  <c r="F58" i="2"/>
  <c r="F58" i="3" s="1"/>
  <c r="F59" i="2"/>
  <c r="F59" i="3" s="1"/>
  <c r="F60" i="2"/>
  <c r="F60" i="3" s="1"/>
  <c r="F61" i="2"/>
  <c r="F61" i="3" s="1"/>
  <c r="F62" i="2"/>
  <c r="F62" i="3" s="1"/>
  <c r="F63" i="2"/>
  <c r="F63" i="3" s="1"/>
  <c r="F64" i="2"/>
  <c r="F64" i="3" s="1"/>
  <c r="F65" i="2"/>
  <c r="F65" i="3" s="1"/>
  <c r="F66" i="2"/>
  <c r="F66" i="3" s="1"/>
  <c r="F67" i="2"/>
  <c r="F67" i="3" s="1"/>
  <c r="F68" i="2"/>
  <c r="F68" i="3" s="1"/>
  <c r="F69" i="2"/>
  <c r="F69" i="3" s="1"/>
  <c r="F70" i="2"/>
  <c r="F70" i="3" s="1"/>
  <c r="F71" i="2"/>
  <c r="F71" i="3" s="1"/>
  <c r="F72" i="2"/>
  <c r="F72" i="3" s="1"/>
  <c r="F73" i="2"/>
  <c r="F73" i="3" s="1"/>
  <c r="F74" i="2"/>
  <c r="F74" i="3" s="1"/>
  <c r="F75" i="2"/>
  <c r="F75" i="3" s="1"/>
  <c r="F76" i="2"/>
  <c r="F76" i="3" s="1"/>
  <c r="F77" i="2"/>
  <c r="F77" i="3" s="1"/>
  <c r="F78" i="2"/>
  <c r="F78" i="3" s="1"/>
  <c r="F79" i="2"/>
  <c r="F79" i="3" s="1"/>
  <c r="F80" i="2"/>
  <c r="F80" i="3" s="1"/>
  <c r="F81" i="2"/>
  <c r="F81" i="3" s="1"/>
  <c r="F82" i="2"/>
  <c r="F82" i="3" s="1"/>
  <c r="F83" i="2"/>
  <c r="F83" i="3" s="1"/>
  <c r="F84" i="2"/>
  <c r="F84" i="3" s="1"/>
  <c r="F85" i="2"/>
  <c r="F85" i="3" s="1"/>
  <c r="F86" i="2"/>
  <c r="F86" i="3" s="1"/>
  <c r="F87" i="2"/>
  <c r="F87" i="3" s="1"/>
  <c r="F88" i="2"/>
  <c r="F88" i="3" s="1"/>
  <c r="F89" i="2"/>
  <c r="F89" i="3" s="1"/>
  <c r="F90" i="2"/>
  <c r="F90" i="3" s="1"/>
  <c r="F91" i="2"/>
  <c r="F91" i="3" s="1"/>
  <c r="F92" i="2"/>
  <c r="F92" i="3" s="1"/>
  <c r="F93" i="2"/>
  <c r="F93" i="3" s="1"/>
  <c r="F94" i="2"/>
  <c r="F94" i="3" s="1"/>
  <c r="F95" i="2"/>
  <c r="F95" i="3" s="1"/>
  <c r="F96" i="2"/>
  <c r="F96" i="3" s="1"/>
  <c r="F97" i="2"/>
  <c r="F97" i="3" s="1"/>
  <c r="F98" i="2"/>
  <c r="F98" i="3" s="1"/>
  <c r="F99" i="2"/>
  <c r="F99" i="3" s="1"/>
  <c r="F100" i="2"/>
  <c r="F100" i="3" s="1"/>
  <c r="F101" i="2"/>
  <c r="F101" i="3" s="1"/>
  <c r="F102" i="2"/>
  <c r="F102" i="3" s="1"/>
  <c r="F103" i="2"/>
  <c r="F103" i="3" s="1"/>
  <c r="F104" i="2"/>
  <c r="F104" i="3" s="1"/>
  <c r="F105" i="2"/>
  <c r="F105" i="3" s="1"/>
  <c r="F106" i="2"/>
  <c r="F106" i="3" s="1"/>
  <c r="F107" i="2"/>
  <c r="F107" i="3" s="1"/>
  <c r="F108" i="2"/>
  <c r="F108" i="3" s="1"/>
  <c r="F109" i="2"/>
  <c r="F109" i="3" s="1"/>
  <c r="F110" i="2"/>
  <c r="F110" i="3" s="1"/>
  <c r="F111" i="2"/>
  <c r="F111" i="3" s="1"/>
  <c r="F112" i="2"/>
  <c r="F112" i="3" s="1"/>
  <c r="F113" i="2"/>
  <c r="F113" i="3" s="1"/>
  <c r="F114" i="2"/>
  <c r="F114" i="3" s="1"/>
  <c r="F115" i="2"/>
  <c r="F115" i="3" s="1"/>
  <c r="F116" i="2"/>
  <c r="F116" i="3" s="1"/>
  <c r="F117" i="2"/>
  <c r="F117" i="3" s="1"/>
  <c r="F118" i="2"/>
  <c r="F118" i="3" s="1"/>
  <c r="F119" i="2"/>
  <c r="F119" i="3" s="1"/>
  <c r="F120" i="2"/>
  <c r="F120" i="3" s="1"/>
  <c r="F121" i="2"/>
  <c r="F121" i="3" s="1"/>
  <c r="F122" i="2"/>
  <c r="F122" i="3" s="1"/>
  <c r="F123" i="2"/>
  <c r="F123" i="3" s="1"/>
  <c r="F124" i="2"/>
  <c r="F124" i="3" s="1"/>
  <c r="F125" i="2"/>
  <c r="F125" i="3" s="1"/>
  <c r="F126" i="2"/>
  <c r="F126" i="3" s="1"/>
  <c r="F127" i="2"/>
  <c r="F127" i="3" s="1"/>
  <c r="F128" i="2"/>
  <c r="F128" i="3" s="1"/>
  <c r="F129" i="2"/>
  <c r="F129" i="3" s="1"/>
  <c r="F130" i="2"/>
  <c r="F130" i="3" s="1"/>
  <c r="F131" i="2"/>
  <c r="F131" i="3" s="1"/>
  <c r="F132" i="2"/>
  <c r="F132" i="3" s="1"/>
  <c r="F133" i="2"/>
  <c r="F133" i="3" s="1"/>
  <c r="F134" i="2"/>
  <c r="F134" i="3" s="1"/>
  <c r="F135" i="2"/>
  <c r="F135" i="3" s="1"/>
  <c r="F136" i="2"/>
  <c r="F136" i="3" s="1"/>
  <c r="F137" i="2"/>
  <c r="F137" i="3" s="1"/>
  <c r="F138" i="2"/>
  <c r="F138" i="3" s="1"/>
  <c r="F139" i="2"/>
  <c r="F139" i="3" s="1"/>
  <c r="F140" i="2"/>
  <c r="F140" i="3" s="1"/>
  <c r="F141" i="2"/>
  <c r="F141" i="3" s="1"/>
  <c r="F142" i="2"/>
  <c r="F142" i="3" s="1"/>
  <c r="F143" i="2"/>
  <c r="F143" i="3" s="1"/>
  <c r="F144" i="2"/>
  <c r="F144" i="3" s="1"/>
  <c r="F145" i="2"/>
  <c r="F145" i="3" s="1"/>
  <c r="F146" i="2"/>
  <c r="F146" i="3" s="1"/>
  <c r="F147" i="2"/>
  <c r="F147" i="3" s="1"/>
  <c r="F148" i="2"/>
  <c r="F148" i="3" s="1"/>
  <c r="F149" i="2"/>
  <c r="F149" i="3" s="1"/>
  <c r="F150" i="2"/>
  <c r="F150" i="3" s="1"/>
  <c r="F151" i="2"/>
  <c r="F151" i="3" s="1"/>
  <c r="F152" i="2"/>
  <c r="F152" i="3" s="1"/>
  <c r="F153" i="2"/>
  <c r="F153" i="3" s="1"/>
  <c r="F154" i="2"/>
  <c r="F154" i="3" s="1"/>
  <c r="F155" i="2"/>
  <c r="F155" i="3" s="1"/>
  <c r="F156" i="2"/>
  <c r="F156" i="3" s="1"/>
  <c r="F157" i="2"/>
  <c r="F157" i="3" s="1"/>
  <c r="F158" i="2"/>
  <c r="F158" i="3" s="1"/>
  <c r="F159" i="2"/>
  <c r="F159" i="3" s="1"/>
  <c r="F160" i="2"/>
  <c r="F160" i="3" s="1"/>
  <c r="F161" i="2"/>
  <c r="F161" i="3" s="1"/>
  <c r="F162" i="2"/>
  <c r="F162" i="3" s="1"/>
  <c r="F163" i="2"/>
  <c r="F163" i="3" s="1"/>
  <c r="F164" i="2"/>
  <c r="F164" i="3" s="1"/>
  <c r="F165" i="2"/>
  <c r="F165" i="3" s="1"/>
  <c r="F166" i="2"/>
  <c r="F166" i="3" s="1"/>
  <c r="F167" i="2"/>
  <c r="F167" i="3" s="1"/>
  <c r="F168" i="2"/>
  <c r="F168" i="3" s="1"/>
  <c r="F169" i="2"/>
  <c r="F169" i="3" s="1"/>
  <c r="F170" i="2"/>
  <c r="F170" i="3" s="1"/>
  <c r="F171" i="2"/>
  <c r="F171" i="3" s="1"/>
  <c r="F172" i="2"/>
  <c r="F172" i="3" s="1"/>
  <c r="F173" i="2"/>
  <c r="F173" i="3" s="1"/>
  <c r="F174" i="2"/>
  <c r="F174" i="3" s="1"/>
  <c r="F175" i="2"/>
  <c r="F175" i="3" s="1"/>
  <c r="F176" i="2"/>
  <c r="F176" i="3" s="1"/>
  <c r="F177" i="2"/>
  <c r="F177" i="3" s="1"/>
  <c r="F178" i="2"/>
  <c r="F178" i="3" s="1"/>
  <c r="F179" i="2"/>
  <c r="F179" i="3" s="1"/>
  <c r="F180" i="2"/>
  <c r="F180" i="3" s="1"/>
  <c r="F181" i="2"/>
  <c r="F181" i="3" s="1"/>
  <c r="F182" i="2"/>
  <c r="F182" i="3" s="1"/>
  <c r="F183" i="2"/>
  <c r="F183" i="3" s="1"/>
  <c r="F184" i="2"/>
  <c r="F184" i="3" s="1"/>
  <c r="F185" i="2"/>
  <c r="F185" i="3" s="1"/>
  <c r="F186" i="2"/>
  <c r="F186" i="3" s="1"/>
  <c r="F187" i="2"/>
  <c r="F187" i="3" s="1"/>
  <c r="F188" i="2"/>
  <c r="F188" i="3" s="1"/>
  <c r="F189" i="2"/>
  <c r="F189" i="3" s="1"/>
  <c r="F190" i="2"/>
  <c r="F190" i="3" s="1"/>
  <c r="F191" i="2"/>
  <c r="F191" i="3" s="1"/>
  <c r="F192" i="2"/>
  <c r="F192" i="3" s="1"/>
  <c r="F193" i="2"/>
  <c r="F193" i="3" s="1"/>
  <c r="F194" i="2"/>
  <c r="F194" i="3" s="1"/>
  <c r="F195" i="2"/>
  <c r="F195" i="3" s="1"/>
  <c r="F196" i="2"/>
  <c r="F196" i="3" s="1"/>
  <c r="F197" i="2"/>
  <c r="F197" i="3" s="1"/>
  <c r="F198" i="2"/>
  <c r="F198" i="3" s="1"/>
  <c r="F199" i="2"/>
  <c r="F199" i="3" s="1"/>
  <c r="F200" i="2"/>
  <c r="F200" i="3" s="1"/>
  <c r="F201" i="2"/>
  <c r="F201" i="3" s="1"/>
  <c r="F202" i="2"/>
  <c r="F202" i="3" s="1"/>
  <c r="F203" i="2"/>
  <c r="F203" i="3" s="1"/>
  <c r="F204" i="2"/>
  <c r="F204" i="3" s="1"/>
  <c r="F205" i="2"/>
  <c r="F205" i="3" s="1"/>
  <c r="F206" i="2"/>
  <c r="F206" i="3" s="1"/>
  <c r="F207" i="2"/>
  <c r="F207" i="3" s="1"/>
  <c r="F208" i="2"/>
  <c r="F208" i="3" s="1"/>
  <c r="F209" i="2"/>
  <c r="F209" i="3" s="1"/>
  <c r="F210" i="2"/>
  <c r="F210" i="3" s="1"/>
  <c r="F211" i="2"/>
  <c r="F211" i="3" s="1"/>
  <c r="F212" i="2"/>
  <c r="F212" i="3" s="1"/>
  <c r="F213" i="2"/>
  <c r="F213" i="3" s="1"/>
  <c r="F214" i="2"/>
  <c r="F214" i="3" s="1"/>
  <c r="F215" i="2"/>
  <c r="F215" i="3" s="1"/>
  <c r="F216" i="2"/>
  <c r="F216" i="3" s="1"/>
  <c r="F217" i="2"/>
  <c r="F217" i="3" s="1"/>
  <c r="F218" i="2"/>
  <c r="F218" i="3" s="1"/>
  <c r="F219" i="2"/>
  <c r="F219" i="3" s="1"/>
  <c r="F220" i="2"/>
  <c r="F220" i="3" s="1"/>
  <c r="F221" i="2"/>
  <c r="F221" i="3" s="1"/>
  <c r="F222" i="2"/>
  <c r="F222" i="3" s="1"/>
  <c r="F223" i="2"/>
  <c r="F223" i="3" s="1"/>
  <c r="F224" i="2"/>
  <c r="F224" i="3" s="1"/>
  <c r="F225" i="2"/>
  <c r="F225" i="3" s="1"/>
  <c r="F226" i="2"/>
  <c r="F226" i="3" s="1"/>
  <c r="F227" i="2"/>
  <c r="F227" i="3" s="1"/>
  <c r="F228" i="2"/>
  <c r="F228" i="3" s="1"/>
  <c r="F229" i="2"/>
  <c r="F229" i="3" s="1"/>
  <c r="F230" i="2"/>
  <c r="F230" i="3" s="1"/>
  <c r="F231" i="2"/>
  <c r="F231" i="3" s="1"/>
  <c r="F232" i="2"/>
  <c r="F232" i="3" s="1"/>
  <c r="F233" i="2"/>
  <c r="F233" i="3" s="1"/>
  <c r="F234" i="2"/>
  <c r="F234" i="3" s="1"/>
  <c r="F235" i="2"/>
  <c r="F235" i="3" s="1"/>
  <c r="F236" i="2"/>
  <c r="F236" i="3" s="1"/>
  <c r="F237" i="2"/>
  <c r="F237" i="3" s="1"/>
  <c r="F238" i="2"/>
  <c r="F238" i="3" s="1"/>
  <c r="F239" i="2"/>
  <c r="F239" i="3" s="1"/>
  <c r="F240" i="2"/>
  <c r="F240" i="3" s="1"/>
  <c r="F241" i="2"/>
  <c r="F241" i="3" s="1"/>
  <c r="F242" i="2"/>
  <c r="F242" i="3" s="1"/>
  <c r="F243" i="2"/>
  <c r="F243" i="3" s="1"/>
  <c r="F244" i="2"/>
  <c r="F244" i="3" s="1"/>
  <c r="F245" i="2"/>
  <c r="F245" i="3" s="1"/>
  <c r="F246" i="2"/>
  <c r="F246" i="3" s="1"/>
  <c r="F247" i="2"/>
  <c r="F247" i="3" s="1"/>
  <c r="F248" i="2"/>
  <c r="F248" i="3" s="1"/>
  <c r="F249" i="2"/>
  <c r="F249" i="3" s="1"/>
  <c r="F250" i="2"/>
  <c r="F250" i="3" s="1"/>
  <c r="F251" i="2"/>
  <c r="F251" i="3" s="1"/>
  <c r="F252" i="2"/>
  <c r="F252" i="3" s="1"/>
  <c r="F253" i="2"/>
  <c r="F253" i="3" s="1"/>
  <c r="F254" i="2"/>
  <c r="F254" i="3" s="1"/>
  <c r="F255" i="2"/>
  <c r="F255" i="3" s="1"/>
  <c r="F256" i="2"/>
  <c r="F256" i="3" s="1"/>
  <c r="F257" i="2"/>
  <c r="F257" i="3" s="1"/>
  <c r="F258" i="2"/>
  <c r="F258" i="3" s="1"/>
  <c r="F259" i="2"/>
  <c r="F259" i="3" s="1"/>
  <c r="F260" i="2"/>
  <c r="F260" i="3" s="1"/>
  <c r="F261" i="2"/>
  <c r="F261" i="3" s="1"/>
  <c r="F262" i="2"/>
  <c r="F262" i="3" s="1"/>
  <c r="F263" i="2"/>
  <c r="F263" i="3" s="1"/>
  <c r="F264" i="2"/>
  <c r="F264" i="3" s="1"/>
  <c r="F265" i="2"/>
  <c r="F265" i="3" s="1"/>
  <c r="F266" i="2"/>
  <c r="F266" i="3" s="1"/>
  <c r="F267" i="2"/>
  <c r="F267" i="3" s="1"/>
  <c r="F268" i="2"/>
  <c r="F268" i="3" s="1"/>
  <c r="F269" i="2"/>
  <c r="F269" i="3" s="1"/>
  <c r="F270" i="2"/>
  <c r="F270" i="3" s="1"/>
  <c r="F271" i="2"/>
  <c r="F271" i="3" s="1"/>
  <c r="F272" i="2"/>
  <c r="F272" i="3" s="1"/>
  <c r="F273" i="2"/>
  <c r="F273" i="3" s="1"/>
  <c r="F274" i="2"/>
  <c r="F274" i="3" s="1"/>
  <c r="F275" i="2"/>
  <c r="F275" i="3" s="1"/>
  <c r="F276" i="2"/>
  <c r="F276" i="3" s="1"/>
  <c r="F277" i="2"/>
  <c r="F277" i="3" s="1"/>
  <c r="F278" i="2"/>
  <c r="F278" i="3" s="1"/>
  <c r="F279" i="2"/>
  <c r="F279" i="3" s="1"/>
  <c r="F280" i="2"/>
  <c r="F280" i="3" s="1"/>
  <c r="F281" i="2"/>
  <c r="F281" i="3" s="1"/>
  <c r="F282" i="2"/>
  <c r="F282" i="3" s="1"/>
  <c r="F283" i="2"/>
  <c r="F283" i="3" s="1"/>
  <c r="F284" i="2"/>
  <c r="F284" i="3" s="1"/>
  <c r="F285" i="2"/>
  <c r="F285" i="3" s="1"/>
  <c r="F286" i="2"/>
  <c r="F286" i="3" s="1"/>
  <c r="F287" i="2"/>
  <c r="F287" i="3" s="1"/>
  <c r="F288" i="2"/>
  <c r="F288" i="3" s="1"/>
  <c r="F289" i="2"/>
  <c r="F289" i="3" s="1"/>
  <c r="F290" i="2"/>
  <c r="F290" i="3" s="1"/>
  <c r="F291" i="2"/>
  <c r="F291" i="3" s="1"/>
  <c r="F292" i="2"/>
  <c r="F292" i="3" s="1"/>
  <c r="F293" i="2"/>
  <c r="F293" i="3" s="1"/>
  <c r="F294" i="2"/>
  <c r="F294" i="3" s="1"/>
  <c r="F295" i="2"/>
  <c r="F295" i="3" s="1"/>
  <c r="F296" i="2"/>
  <c r="F296" i="3" s="1"/>
  <c r="F297" i="2"/>
  <c r="F297" i="3" s="1"/>
  <c r="F298" i="2"/>
  <c r="F298" i="3" s="1"/>
  <c r="F299" i="2"/>
  <c r="F299" i="3" s="1"/>
  <c r="F300" i="2"/>
  <c r="F300" i="3" s="1"/>
  <c r="F301" i="2"/>
  <c r="F301" i="3" s="1"/>
  <c r="F302" i="2"/>
  <c r="F302" i="3" s="1"/>
  <c r="F303" i="2"/>
  <c r="F303" i="3" s="1"/>
  <c r="F304" i="2"/>
  <c r="F304" i="3" s="1"/>
  <c r="F305" i="2"/>
  <c r="F305" i="3" s="1"/>
  <c r="F306" i="2"/>
  <c r="F306" i="3" s="1"/>
  <c r="F307" i="2"/>
  <c r="F307" i="3" s="1"/>
  <c r="F308" i="2"/>
  <c r="F308" i="3" s="1"/>
  <c r="F309" i="2"/>
  <c r="F309" i="3" s="1"/>
  <c r="F310" i="2"/>
  <c r="F310" i="3" s="1"/>
  <c r="F311" i="2"/>
  <c r="F311" i="3" s="1"/>
  <c r="F312" i="2"/>
  <c r="F312" i="3" s="1"/>
  <c r="F313" i="2"/>
  <c r="F313" i="3" s="1"/>
  <c r="F314" i="2"/>
  <c r="F314" i="3" s="1"/>
  <c r="F315" i="2"/>
  <c r="F315" i="3" s="1"/>
  <c r="F316" i="2"/>
  <c r="F316" i="3" s="1"/>
  <c r="F317" i="2"/>
  <c r="F317" i="3" s="1"/>
  <c r="F318" i="2"/>
  <c r="F318" i="3" s="1"/>
  <c r="F319" i="2"/>
  <c r="F319" i="3" s="1"/>
  <c r="F320" i="2"/>
  <c r="F320" i="3" s="1"/>
  <c r="F321" i="2"/>
  <c r="F321" i="3" s="1"/>
  <c r="F322" i="2"/>
  <c r="F322" i="3" s="1"/>
  <c r="F323" i="2"/>
  <c r="F323" i="3" s="1"/>
  <c r="F324" i="2"/>
  <c r="F324" i="3" s="1"/>
  <c r="F325" i="2"/>
  <c r="F325" i="3" s="1"/>
  <c r="F326" i="2"/>
  <c r="F326" i="3" s="1"/>
  <c r="F327" i="2"/>
  <c r="F327" i="3" s="1"/>
  <c r="F328" i="2"/>
  <c r="F328" i="3" s="1"/>
  <c r="F329" i="2"/>
  <c r="F329" i="3" s="1"/>
  <c r="F330" i="2"/>
  <c r="F330" i="3" s="1"/>
  <c r="F331" i="2"/>
  <c r="F331" i="3" s="1"/>
  <c r="F332" i="2"/>
  <c r="F332" i="3" s="1"/>
  <c r="F333" i="2"/>
  <c r="F333" i="3" s="1"/>
  <c r="F334" i="2"/>
  <c r="F334" i="3" s="1"/>
  <c r="F335" i="2"/>
  <c r="F335" i="3" s="1"/>
  <c r="F336" i="2"/>
  <c r="F336" i="3" s="1"/>
  <c r="F337" i="2"/>
  <c r="F337" i="3" s="1"/>
  <c r="F338" i="2"/>
  <c r="F338" i="3" s="1"/>
  <c r="F339" i="2"/>
  <c r="F339" i="3" s="1"/>
  <c r="F340" i="2"/>
  <c r="F340" i="3" s="1"/>
  <c r="F341" i="2"/>
  <c r="F341" i="3" s="1"/>
  <c r="F342" i="2"/>
  <c r="F342" i="3" s="1"/>
  <c r="F343" i="2"/>
  <c r="F343" i="3" s="1"/>
  <c r="F344" i="2"/>
  <c r="F344" i="3" s="1"/>
  <c r="F345" i="2"/>
  <c r="F345" i="3" s="1"/>
  <c r="F346" i="2"/>
  <c r="F346" i="3" s="1"/>
  <c r="F347" i="2"/>
  <c r="F347" i="3" s="1"/>
  <c r="F348" i="2"/>
  <c r="F348" i="3" s="1"/>
  <c r="F349" i="2"/>
  <c r="F349" i="3" s="1"/>
  <c r="F350" i="2"/>
  <c r="F350" i="3" s="1"/>
  <c r="F351" i="2"/>
  <c r="F351" i="3" s="1"/>
  <c r="F352" i="2"/>
  <c r="F352" i="3" s="1"/>
  <c r="F353" i="2"/>
  <c r="F353" i="3" s="1"/>
  <c r="F354" i="2"/>
  <c r="F354" i="3" s="1"/>
  <c r="F355" i="2"/>
  <c r="F355" i="3" s="1"/>
  <c r="F356" i="2"/>
  <c r="F356" i="3" s="1"/>
  <c r="F357" i="2"/>
  <c r="F357" i="3" s="1"/>
  <c r="F358" i="2"/>
  <c r="F358" i="3" s="1"/>
  <c r="F359" i="2"/>
  <c r="F359" i="3" s="1"/>
  <c r="F360" i="2"/>
  <c r="F360" i="3" s="1"/>
  <c r="F361" i="2"/>
  <c r="F361" i="3" s="1"/>
  <c r="F362" i="2"/>
  <c r="F362" i="3" s="1"/>
  <c r="F363" i="2"/>
  <c r="F363" i="3" s="1"/>
  <c r="F364" i="2"/>
  <c r="F364" i="3" s="1"/>
  <c r="F365" i="2"/>
  <c r="F365" i="3" s="1"/>
  <c r="F366" i="2"/>
  <c r="F366" i="3" s="1"/>
  <c r="F367" i="2"/>
  <c r="F367" i="3" s="1"/>
  <c r="F368" i="2"/>
  <c r="F368" i="3" s="1"/>
  <c r="F369" i="2"/>
  <c r="F369" i="3" s="1"/>
  <c r="F370" i="2"/>
  <c r="F370" i="3" s="1"/>
  <c r="F371" i="2"/>
  <c r="F371" i="3" s="1"/>
  <c r="F372" i="2"/>
  <c r="F372" i="3" s="1"/>
  <c r="F373" i="2"/>
  <c r="F373" i="3" s="1"/>
  <c r="F374" i="2"/>
  <c r="F374" i="3" s="1"/>
  <c r="F375" i="2"/>
  <c r="F375" i="3" s="1"/>
  <c r="F376" i="2"/>
  <c r="F376" i="3" s="1"/>
  <c r="F377" i="2"/>
  <c r="F377" i="3" s="1"/>
  <c r="F378" i="2"/>
  <c r="F378" i="3" s="1"/>
  <c r="F379" i="2"/>
  <c r="F379" i="3" s="1"/>
  <c r="F380" i="2"/>
  <c r="F380" i="3" s="1"/>
  <c r="F381" i="2"/>
  <c r="F381" i="3" s="1"/>
  <c r="F382" i="2"/>
  <c r="F382" i="3" s="1"/>
  <c r="F383" i="2"/>
  <c r="F383" i="3" s="1"/>
  <c r="F384" i="2"/>
  <c r="F384" i="3" s="1"/>
  <c r="F385" i="2"/>
  <c r="F385" i="3" s="1"/>
  <c r="F386" i="2"/>
  <c r="F386" i="3" s="1"/>
  <c r="F387" i="2"/>
  <c r="F387" i="3" s="1"/>
  <c r="F388" i="2"/>
  <c r="F388" i="3" s="1"/>
  <c r="F389" i="2"/>
  <c r="F389" i="3" s="1"/>
  <c r="F390" i="2"/>
  <c r="F390" i="3" s="1"/>
  <c r="F391" i="2"/>
  <c r="F391" i="3" s="1"/>
  <c r="F392" i="2"/>
  <c r="F392" i="3" s="1"/>
  <c r="F393" i="2"/>
  <c r="F393" i="3" s="1"/>
  <c r="F394" i="2"/>
  <c r="F394" i="3" s="1"/>
  <c r="F395" i="2"/>
  <c r="F395" i="3" s="1"/>
  <c r="F396" i="2"/>
  <c r="F396" i="3" s="1"/>
  <c r="F397" i="2"/>
  <c r="F397" i="3" s="1"/>
  <c r="F398" i="2"/>
  <c r="F398" i="3" s="1"/>
  <c r="F399" i="2"/>
  <c r="F399" i="3" s="1"/>
  <c r="F400" i="2"/>
  <c r="F400" i="3" s="1"/>
  <c r="F401" i="2"/>
  <c r="F401" i="3" s="1"/>
  <c r="F402" i="2"/>
  <c r="F402" i="3" s="1"/>
  <c r="F403" i="2"/>
  <c r="F403" i="3" s="1"/>
  <c r="F404" i="2"/>
  <c r="F404" i="3" s="1"/>
  <c r="F405" i="2"/>
  <c r="F405" i="3" s="1"/>
  <c r="F406" i="2"/>
  <c r="F406" i="3" s="1"/>
  <c r="F407" i="2"/>
  <c r="F407" i="3" s="1"/>
  <c r="F408" i="2"/>
  <c r="F408" i="3" s="1"/>
  <c r="F409" i="2"/>
  <c r="F409" i="3" s="1"/>
  <c r="F410" i="2"/>
  <c r="F410" i="3" s="1"/>
  <c r="F411" i="2"/>
  <c r="F411" i="3" s="1"/>
  <c r="F412" i="2"/>
  <c r="F412" i="3" s="1"/>
  <c r="F413" i="2"/>
  <c r="F413" i="3" s="1"/>
  <c r="F414" i="2"/>
  <c r="F414" i="3" s="1"/>
  <c r="F415" i="2"/>
  <c r="F415" i="3" s="1"/>
  <c r="F416" i="2"/>
  <c r="F416" i="3" s="1"/>
  <c r="F417" i="2"/>
  <c r="F417" i="3" s="1"/>
  <c r="F418" i="2"/>
  <c r="F418" i="3" s="1"/>
  <c r="F419" i="2"/>
  <c r="F419" i="3" s="1"/>
  <c r="F420" i="2"/>
  <c r="F420" i="3" s="1"/>
  <c r="F421" i="2"/>
  <c r="F421" i="3" s="1"/>
  <c r="F422" i="2"/>
  <c r="F422" i="3" s="1"/>
  <c r="F423" i="2"/>
  <c r="F423" i="3" s="1"/>
  <c r="F424" i="2"/>
  <c r="F424" i="3" s="1"/>
  <c r="F425" i="2"/>
  <c r="F425" i="3" s="1"/>
  <c r="F426" i="2"/>
  <c r="F426" i="3" s="1"/>
  <c r="F427" i="2"/>
  <c r="F427" i="3" s="1"/>
  <c r="F428" i="2"/>
  <c r="F428" i="3" s="1"/>
  <c r="F429" i="2"/>
  <c r="F429" i="3" s="1"/>
  <c r="F430" i="2"/>
  <c r="F430" i="3" s="1"/>
  <c r="F431" i="2"/>
  <c r="F431" i="3" s="1"/>
  <c r="F432" i="2"/>
  <c r="F432" i="3" s="1"/>
  <c r="F433" i="2"/>
  <c r="F433" i="3" s="1"/>
  <c r="F434" i="2"/>
  <c r="F434" i="3" s="1"/>
  <c r="F435" i="2"/>
  <c r="F435" i="3" s="1"/>
  <c r="F436" i="2"/>
  <c r="F436" i="3" s="1"/>
  <c r="F437" i="2"/>
  <c r="F437" i="3" s="1"/>
  <c r="F438" i="2"/>
  <c r="F438" i="3" s="1"/>
  <c r="F439" i="2"/>
  <c r="F439" i="3" s="1"/>
  <c r="F440" i="2"/>
  <c r="F440" i="3" s="1"/>
  <c r="F441" i="2"/>
  <c r="F441" i="3" s="1"/>
  <c r="F442" i="2"/>
  <c r="F442" i="3" s="1"/>
  <c r="F443" i="2"/>
  <c r="F443" i="3" s="1"/>
  <c r="F444" i="2"/>
  <c r="F444" i="3" s="1"/>
  <c r="F445" i="2"/>
  <c r="F445" i="3" s="1"/>
  <c r="F446" i="2"/>
  <c r="F446" i="3" s="1"/>
  <c r="F447" i="2"/>
  <c r="F447" i="3" s="1"/>
  <c r="F448" i="2"/>
  <c r="F448" i="3" s="1"/>
  <c r="F449" i="2"/>
  <c r="F449" i="3" s="1"/>
  <c r="F450" i="2"/>
  <c r="F450" i="3" s="1"/>
  <c r="F451" i="2"/>
  <c r="F451" i="3" s="1"/>
  <c r="F452" i="2"/>
  <c r="F452" i="3" s="1"/>
  <c r="F453" i="2"/>
  <c r="F453" i="3" s="1"/>
  <c r="F454" i="2"/>
  <c r="F454" i="3" s="1"/>
  <c r="F455" i="2"/>
  <c r="F455" i="3" s="1"/>
  <c r="F456" i="2"/>
  <c r="F456" i="3" s="1"/>
  <c r="F457" i="2"/>
  <c r="F457" i="3" s="1"/>
  <c r="F458" i="2"/>
  <c r="F458" i="3" s="1"/>
  <c r="F459" i="2"/>
  <c r="F459" i="3" s="1"/>
  <c r="F460" i="2"/>
  <c r="F460" i="3" s="1"/>
  <c r="F461" i="2"/>
  <c r="F461" i="3" s="1"/>
  <c r="F462" i="2"/>
  <c r="F462" i="3" s="1"/>
  <c r="F463" i="2"/>
  <c r="F463" i="3" s="1"/>
  <c r="F464" i="2"/>
  <c r="F464" i="3" s="1"/>
  <c r="F465" i="2"/>
  <c r="F465" i="3" s="1"/>
  <c r="F466" i="2"/>
  <c r="F466" i="3" s="1"/>
  <c r="F467" i="2"/>
  <c r="F467" i="3" s="1"/>
  <c r="F468" i="2"/>
  <c r="F468" i="3" s="1"/>
  <c r="F469" i="2"/>
  <c r="F469" i="3" s="1"/>
  <c r="F470" i="2"/>
  <c r="F470" i="3" s="1"/>
  <c r="F471" i="2"/>
  <c r="F471" i="3" s="1"/>
  <c r="F472" i="2"/>
  <c r="F472" i="3" s="1"/>
  <c r="F473" i="2"/>
  <c r="F473" i="3" s="1"/>
  <c r="F474" i="2"/>
  <c r="F474" i="3" s="1"/>
  <c r="F475" i="2"/>
  <c r="F475" i="3" s="1"/>
  <c r="F476" i="2"/>
  <c r="F476" i="3" s="1"/>
  <c r="F477" i="2"/>
  <c r="F477" i="3" s="1"/>
  <c r="F478" i="2"/>
  <c r="F478" i="3" s="1"/>
  <c r="F479" i="2"/>
  <c r="F479" i="3" s="1"/>
  <c r="F480" i="2"/>
  <c r="F480" i="3" s="1"/>
  <c r="F481" i="2"/>
  <c r="F481" i="3" s="1"/>
  <c r="F482" i="2"/>
  <c r="F482" i="3" s="1"/>
  <c r="F483" i="2"/>
  <c r="F483" i="3" s="1"/>
  <c r="F484" i="2"/>
  <c r="F484" i="3" s="1"/>
  <c r="F485" i="2"/>
  <c r="F485" i="3" s="1"/>
  <c r="F486" i="2"/>
  <c r="F486" i="3" s="1"/>
  <c r="F487" i="2"/>
  <c r="F487" i="3" s="1"/>
  <c r="F488" i="2"/>
  <c r="F488" i="3" s="1"/>
  <c r="F489" i="2"/>
  <c r="F489" i="3" s="1"/>
  <c r="F490" i="2"/>
  <c r="F490" i="3" s="1"/>
  <c r="F491" i="2"/>
  <c r="F491" i="3" s="1"/>
  <c r="F492" i="2"/>
  <c r="F492" i="3" s="1"/>
  <c r="F493" i="2"/>
  <c r="F493" i="3" s="1"/>
  <c r="F494" i="2"/>
  <c r="F494" i="3" s="1"/>
  <c r="F495" i="2"/>
  <c r="F495" i="3" s="1"/>
  <c r="F496" i="2"/>
  <c r="F496" i="3" s="1"/>
  <c r="F497" i="2"/>
  <c r="F497" i="3" s="1"/>
  <c r="F498" i="2"/>
  <c r="F498" i="3" s="1"/>
  <c r="F499" i="2"/>
  <c r="F499" i="3" s="1"/>
  <c r="F500" i="2"/>
  <c r="F500" i="3" s="1"/>
  <c r="F501" i="2"/>
  <c r="F501" i="3" s="1"/>
  <c r="F502" i="2"/>
  <c r="F502" i="3" s="1"/>
  <c r="F503" i="2"/>
  <c r="F503" i="3" s="1"/>
  <c r="F504" i="2"/>
  <c r="F504" i="3" s="1"/>
  <c r="F505" i="2"/>
  <c r="F505" i="3" s="1"/>
  <c r="F506" i="2"/>
  <c r="F506" i="3" s="1"/>
  <c r="F507" i="2"/>
  <c r="F507" i="3" s="1"/>
  <c r="F508" i="2"/>
  <c r="F508" i="3" s="1"/>
  <c r="F509" i="2"/>
  <c r="F509" i="3" s="1"/>
  <c r="F510" i="2"/>
  <c r="F510" i="3" s="1"/>
  <c r="F511" i="2"/>
  <c r="F511" i="3" s="1"/>
  <c r="F512" i="2"/>
  <c r="F512" i="3" s="1"/>
  <c r="F513" i="2"/>
  <c r="F513" i="3" s="1"/>
  <c r="F514" i="2"/>
  <c r="F514" i="3" s="1"/>
  <c r="F515" i="2"/>
  <c r="F515" i="3" s="1"/>
  <c r="F516" i="2"/>
  <c r="F516" i="3" s="1"/>
  <c r="F517" i="2"/>
  <c r="F517" i="3" s="1"/>
  <c r="F518" i="2"/>
  <c r="F518" i="3" s="1"/>
  <c r="F519" i="2"/>
  <c r="F519" i="3" s="1"/>
  <c r="F520" i="2"/>
  <c r="F520" i="3" s="1"/>
  <c r="F521" i="2"/>
  <c r="F521" i="3" s="1"/>
  <c r="F522" i="2"/>
  <c r="F522" i="3" s="1"/>
  <c r="F523" i="2"/>
  <c r="F523" i="3" s="1"/>
  <c r="F524" i="2"/>
  <c r="F524" i="3" s="1"/>
  <c r="F525" i="2"/>
  <c r="F525" i="3" s="1"/>
  <c r="F526" i="2"/>
  <c r="F526" i="3" s="1"/>
  <c r="F527" i="2"/>
  <c r="F527" i="3" s="1"/>
  <c r="F528" i="2"/>
  <c r="F528" i="3" s="1"/>
  <c r="F529" i="2"/>
  <c r="F529" i="3" s="1"/>
  <c r="F530" i="2"/>
  <c r="F530" i="3" s="1"/>
  <c r="F531" i="2"/>
  <c r="F531" i="3" s="1"/>
  <c r="F532" i="2"/>
  <c r="F532" i="3" s="1"/>
  <c r="F533" i="2"/>
  <c r="F533" i="3" s="1"/>
  <c r="F534" i="2"/>
  <c r="F534" i="3" s="1"/>
  <c r="F535" i="2"/>
  <c r="F535" i="3" s="1"/>
  <c r="F536" i="2"/>
  <c r="F536" i="3" s="1"/>
  <c r="F537" i="2"/>
  <c r="F537" i="3" s="1"/>
  <c r="F538" i="2"/>
  <c r="F538" i="3" s="1"/>
  <c r="F539" i="2"/>
  <c r="F539" i="3" s="1"/>
  <c r="F540" i="2"/>
  <c r="F540" i="3" s="1"/>
  <c r="F541" i="2"/>
  <c r="F541" i="3" s="1"/>
  <c r="F542" i="2"/>
  <c r="F542" i="3" s="1"/>
  <c r="F543" i="2"/>
  <c r="F543" i="3" s="1"/>
  <c r="F544" i="2"/>
  <c r="F544" i="3" s="1"/>
  <c r="F545" i="2"/>
  <c r="F545" i="3" s="1"/>
  <c r="F546" i="2"/>
  <c r="F546" i="3" s="1"/>
  <c r="F547" i="2"/>
  <c r="F547" i="3" s="1"/>
  <c r="F548" i="2"/>
  <c r="F548" i="3" s="1"/>
  <c r="F549" i="2"/>
  <c r="F549" i="3" s="1"/>
  <c r="F550" i="2"/>
  <c r="F550" i="3" s="1"/>
  <c r="F551" i="2"/>
  <c r="F551" i="3" s="1"/>
  <c r="F552" i="2"/>
  <c r="F552" i="3" s="1"/>
  <c r="F553" i="2"/>
  <c r="F553" i="3" s="1"/>
  <c r="F554" i="2"/>
  <c r="F554" i="3" s="1"/>
  <c r="F555" i="2"/>
  <c r="F555" i="3" s="1"/>
  <c r="F556" i="2"/>
  <c r="F556" i="3" s="1"/>
  <c r="F557" i="2"/>
  <c r="F557" i="3" s="1"/>
  <c r="F558" i="2"/>
  <c r="F558" i="3" s="1"/>
  <c r="F559" i="2"/>
  <c r="F559" i="3" s="1"/>
  <c r="F560" i="2"/>
  <c r="F560" i="3" s="1"/>
  <c r="F561" i="2"/>
  <c r="F561" i="3" s="1"/>
  <c r="F562" i="2"/>
  <c r="F562" i="3" s="1"/>
  <c r="F563" i="2"/>
  <c r="F563" i="3" s="1"/>
  <c r="F564" i="2"/>
  <c r="F564" i="3" s="1"/>
  <c r="F565" i="2"/>
  <c r="F565" i="3" s="1"/>
  <c r="F566" i="2"/>
  <c r="F566" i="3" s="1"/>
  <c r="F567" i="2"/>
  <c r="F567" i="3" s="1"/>
  <c r="F568" i="2"/>
  <c r="F568" i="3" s="1"/>
  <c r="F569" i="2"/>
  <c r="F569" i="3" s="1"/>
  <c r="F570" i="2"/>
  <c r="F570" i="3" s="1"/>
  <c r="F571" i="2"/>
  <c r="F571" i="3" s="1"/>
  <c r="F572" i="2"/>
  <c r="F572" i="3" s="1"/>
  <c r="F573" i="2"/>
  <c r="F573" i="3" s="1"/>
  <c r="F574" i="2"/>
  <c r="F574" i="3" s="1"/>
  <c r="F575" i="2"/>
  <c r="F575" i="3" s="1"/>
  <c r="F576" i="2"/>
  <c r="F576" i="3" s="1"/>
  <c r="F577" i="2"/>
  <c r="F577" i="3" s="1"/>
  <c r="F578" i="2"/>
  <c r="F578" i="3" s="1"/>
  <c r="F579" i="2"/>
  <c r="F579" i="3" s="1"/>
  <c r="F580" i="2"/>
  <c r="F580" i="3" s="1"/>
  <c r="F581" i="2"/>
  <c r="F581" i="3" s="1"/>
  <c r="F582" i="2"/>
  <c r="F582" i="3" s="1"/>
  <c r="F583" i="2"/>
  <c r="F583" i="3" s="1"/>
  <c r="F584" i="2"/>
  <c r="F584" i="3" s="1"/>
  <c r="F585" i="2"/>
  <c r="F585" i="3" s="1"/>
  <c r="F586" i="2"/>
  <c r="F586" i="3" s="1"/>
  <c r="F587" i="2"/>
  <c r="F587" i="3" s="1"/>
  <c r="F588" i="2"/>
  <c r="F588" i="3" s="1"/>
  <c r="F589" i="2"/>
  <c r="F589" i="3" s="1"/>
  <c r="F590" i="2"/>
  <c r="F590" i="3" s="1"/>
  <c r="F591" i="2"/>
  <c r="F591" i="3" s="1"/>
  <c r="F592" i="2"/>
  <c r="F592" i="3" s="1"/>
  <c r="F593" i="2"/>
  <c r="F593" i="3" s="1"/>
  <c r="F594" i="2"/>
  <c r="F594" i="3" s="1"/>
  <c r="F595" i="2"/>
  <c r="F595" i="3" s="1"/>
  <c r="F596" i="2"/>
  <c r="F596" i="3" s="1"/>
  <c r="F597" i="2"/>
  <c r="F597" i="3" s="1"/>
  <c r="F598" i="2"/>
  <c r="F598" i="3" s="1"/>
  <c r="F599" i="2"/>
  <c r="F599" i="3" s="1"/>
  <c r="F600" i="2"/>
  <c r="F600" i="3" s="1"/>
  <c r="F601" i="2"/>
  <c r="F601" i="3" s="1"/>
  <c r="F602" i="2"/>
  <c r="F602" i="3" s="1"/>
  <c r="F603" i="2"/>
  <c r="F603" i="3" s="1"/>
  <c r="F604" i="2"/>
  <c r="F604" i="3" s="1"/>
  <c r="F605" i="2"/>
  <c r="F605" i="3" s="1"/>
  <c r="F606" i="2"/>
  <c r="F606" i="3" s="1"/>
  <c r="F607" i="2"/>
  <c r="F607" i="3" s="1"/>
  <c r="F608" i="2"/>
  <c r="F608" i="3" s="1"/>
  <c r="F609" i="2"/>
  <c r="F609" i="3" s="1"/>
  <c r="F610" i="2"/>
  <c r="F610" i="3" s="1"/>
  <c r="F611" i="2"/>
  <c r="F611" i="3" s="1"/>
  <c r="F612" i="2"/>
  <c r="F612" i="3" s="1"/>
  <c r="F613" i="2"/>
  <c r="F613" i="3" s="1"/>
  <c r="F614" i="2"/>
  <c r="F614" i="3" s="1"/>
  <c r="F615" i="2"/>
  <c r="F615" i="3" s="1"/>
  <c r="F616" i="2"/>
  <c r="F616" i="3" s="1"/>
  <c r="F617" i="2"/>
  <c r="F617" i="3" s="1"/>
  <c r="F618" i="2"/>
  <c r="F618" i="3" s="1"/>
  <c r="F619" i="2"/>
  <c r="F619" i="3" s="1"/>
  <c r="F620" i="2"/>
  <c r="F620" i="3" s="1"/>
  <c r="F621" i="2"/>
  <c r="F621" i="3" s="1"/>
  <c r="F622" i="2"/>
  <c r="F622" i="3" s="1"/>
  <c r="F623" i="2"/>
  <c r="F623" i="3" s="1"/>
  <c r="F624" i="2"/>
  <c r="F624" i="3" s="1"/>
  <c r="F625" i="2"/>
  <c r="F625" i="3" s="1"/>
  <c r="F626" i="2"/>
  <c r="F626" i="3" s="1"/>
  <c r="F627" i="2"/>
  <c r="F627" i="3" s="1"/>
  <c r="F628" i="2"/>
  <c r="F628" i="3" s="1"/>
  <c r="F629" i="2"/>
  <c r="F629" i="3" s="1"/>
  <c r="F630" i="2"/>
  <c r="F630" i="3" s="1"/>
  <c r="F631" i="2"/>
  <c r="F631" i="3" s="1"/>
  <c r="F632" i="2"/>
  <c r="F632" i="3" s="1"/>
  <c r="F633" i="2"/>
  <c r="F633" i="3" s="1"/>
  <c r="F634" i="2"/>
  <c r="F634" i="3" s="1"/>
  <c r="F635" i="2"/>
  <c r="F635" i="3" s="1"/>
  <c r="F636" i="2"/>
  <c r="F636" i="3" s="1"/>
  <c r="F637" i="2"/>
  <c r="F637" i="3" s="1"/>
  <c r="F638" i="2"/>
  <c r="F638" i="3" s="1"/>
  <c r="F639" i="2"/>
  <c r="F639" i="3" s="1"/>
  <c r="F640" i="2"/>
  <c r="F640" i="3" s="1"/>
  <c r="F641" i="2"/>
  <c r="F641" i="3" s="1"/>
  <c r="F642" i="2"/>
  <c r="F642" i="3" s="1"/>
  <c r="F643" i="2"/>
  <c r="F643" i="3" s="1"/>
  <c r="F644" i="2"/>
  <c r="F644" i="3" s="1"/>
  <c r="F645" i="2"/>
  <c r="F645" i="3" s="1"/>
  <c r="F646" i="2"/>
  <c r="F646" i="3" s="1"/>
  <c r="F647" i="2"/>
  <c r="F647" i="3" s="1"/>
  <c r="F648" i="2"/>
  <c r="F648" i="3" s="1"/>
  <c r="F649" i="2"/>
  <c r="F649" i="3" s="1"/>
  <c r="F650" i="2"/>
  <c r="F650" i="3" s="1"/>
  <c r="F651" i="2"/>
  <c r="F651" i="3" s="1"/>
  <c r="F652" i="2"/>
  <c r="F652" i="3" s="1"/>
  <c r="F653" i="2"/>
  <c r="F653" i="3" s="1"/>
  <c r="F654" i="2"/>
  <c r="F654" i="3" s="1"/>
  <c r="F655" i="2"/>
  <c r="F655" i="3" s="1"/>
  <c r="F656" i="2"/>
  <c r="F656" i="3" s="1"/>
  <c r="F657" i="2"/>
  <c r="F657" i="3" s="1"/>
  <c r="F658" i="2"/>
  <c r="F658" i="3" s="1"/>
  <c r="F659" i="2"/>
  <c r="F659" i="3" s="1"/>
  <c r="F660" i="2"/>
  <c r="F660" i="3" s="1"/>
  <c r="F661" i="2"/>
  <c r="F661" i="3" s="1"/>
  <c r="F662" i="2"/>
  <c r="F662" i="3" s="1"/>
  <c r="F663" i="2"/>
  <c r="F663" i="3" s="1"/>
  <c r="F664" i="2"/>
  <c r="F664" i="3" s="1"/>
  <c r="F665" i="2"/>
  <c r="F665" i="3" s="1"/>
  <c r="F666" i="2"/>
  <c r="F666" i="3" s="1"/>
  <c r="F667" i="2"/>
  <c r="F667" i="3" s="1"/>
  <c r="F668" i="2"/>
  <c r="F668" i="3" s="1"/>
  <c r="F669" i="2"/>
  <c r="F669" i="3" s="1"/>
  <c r="F670" i="2"/>
  <c r="F670" i="3" s="1"/>
  <c r="F671" i="2"/>
  <c r="F671" i="3" s="1"/>
  <c r="F672" i="2"/>
  <c r="F672" i="3" s="1"/>
  <c r="F673" i="2"/>
  <c r="F673" i="3" s="1"/>
  <c r="F674" i="2"/>
  <c r="F674" i="3" s="1"/>
  <c r="F675" i="2"/>
  <c r="F675" i="3" s="1"/>
  <c r="F676" i="2"/>
  <c r="F676" i="3" s="1"/>
  <c r="F677" i="2"/>
  <c r="F677" i="3" s="1"/>
  <c r="F678" i="2"/>
  <c r="F678" i="3" s="1"/>
  <c r="F679" i="2"/>
  <c r="F679" i="3" s="1"/>
  <c r="F680" i="2"/>
  <c r="F680" i="3" s="1"/>
  <c r="F681" i="2"/>
  <c r="F681" i="3" s="1"/>
  <c r="F682" i="2"/>
  <c r="F682" i="3" s="1"/>
  <c r="F683" i="2"/>
  <c r="F683" i="3" s="1"/>
  <c r="F684" i="2"/>
  <c r="F684" i="3" s="1"/>
  <c r="F685" i="2"/>
  <c r="F685" i="3" s="1"/>
  <c r="F686" i="2"/>
  <c r="F686" i="3" s="1"/>
  <c r="F687" i="2"/>
  <c r="F687" i="3" s="1"/>
  <c r="F688" i="2"/>
  <c r="F688" i="3" s="1"/>
  <c r="F689" i="2"/>
  <c r="F689" i="3" s="1"/>
  <c r="F690" i="2"/>
  <c r="F690" i="3" s="1"/>
  <c r="F691" i="2"/>
  <c r="F691" i="3" s="1"/>
  <c r="F692" i="2"/>
  <c r="F692" i="3" s="1"/>
  <c r="F693" i="2"/>
  <c r="F693" i="3" s="1"/>
  <c r="F694" i="2"/>
  <c r="F694" i="3" s="1"/>
  <c r="F695" i="2"/>
  <c r="F695" i="3" s="1"/>
  <c r="F696" i="2"/>
  <c r="F696" i="3" s="1"/>
  <c r="F697" i="2"/>
  <c r="F697" i="3" s="1"/>
  <c r="F698" i="2"/>
  <c r="F698" i="3" s="1"/>
  <c r="F699" i="2"/>
  <c r="F699" i="3" s="1"/>
  <c r="F700" i="2"/>
  <c r="F700" i="3" s="1"/>
  <c r="F701" i="2"/>
  <c r="F701" i="3" s="1"/>
  <c r="F702" i="2"/>
  <c r="F702" i="3" s="1"/>
  <c r="F703" i="2"/>
  <c r="F703" i="3" s="1"/>
  <c r="F704" i="2"/>
  <c r="F704" i="3" s="1"/>
  <c r="F705" i="2"/>
  <c r="F705" i="3" s="1"/>
  <c r="F706" i="2"/>
  <c r="F706" i="3" s="1"/>
  <c r="F707" i="2"/>
  <c r="F707" i="3" s="1"/>
  <c r="F708" i="2"/>
  <c r="F708" i="3" s="1"/>
  <c r="F709" i="2"/>
  <c r="F709" i="3" s="1"/>
  <c r="F710" i="2"/>
  <c r="F710" i="3" s="1"/>
  <c r="F711" i="2"/>
  <c r="F711" i="3" s="1"/>
  <c r="F712" i="2"/>
  <c r="F712" i="3" s="1"/>
  <c r="F713" i="2"/>
  <c r="F713" i="3" s="1"/>
  <c r="F714" i="2"/>
  <c r="F714" i="3" s="1"/>
  <c r="F715" i="2"/>
  <c r="F715" i="3" s="1"/>
  <c r="F716" i="2"/>
  <c r="F716" i="3" s="1"/>
  <c r="F717" i="2"/>
  <c r="F717" i="3" s="1"/>
  <c r="F718" i="2"/>
  <c r="F718" i="3" s="1"/>
  <c r="F719" i="2"/>
  <c r="F719" i="3" s="1"/>
  <c r="F720" i="2"/>
  <c r="F720" i="3" s="1"/>
  <c r="F721" i="2"/>
  <c r="F721" i="3" s="1"/>
  <c r="F722" i="2"/>
  <c r="F722" i="3" s="1"/>
  <c r="F723" i="2"/>
  <c r="F723" i="3" s="1"/>
  <c r="F724" i="2"/>
  <c r="F724" i="3" s="1"/>
  <c r="F725" i="2"/>
  <c r="F725" i="3" s="1"/>
  <c r="F726" i="2"/>
  <c r="F726" i="3" s="1"/>
  <c r="F727" i="2"/>
  <c r="F727" i="3" s="1"/>
  <c r="F728" i="2"/>
  <c r="F728" i="3" s="1"/>
  <c r="F729" i="2"/>
  <c r="F729" i="3" s="1"/>
  <c r="F730" i="2"/>
  <c r="F730" i="3" s="1"/>
  <c r="F731" i="2"/>
  <c r="F731" i="3" s="1"/>
  <c r="F732" i="2"/>
  <c r="F732" i="3" s="1"/>
  <c r="F733" i="2"/>
  <c r="F733" i="3" s="1"/>
  <c r="F734" i="2"/>
  <c r="F734" i="3" s="1"/>
  <c r="F735" i="2"/>
  <c r="F735" i="3" s="1"/>
  <c r="F736" i="2"/>
  <c r="F736" i="3" s="1"/>
  <c r="F737" i="2"/>
  <c r="F737" i="3" s="1"/>
  <c r="F738" i="2"/>
  <c r="F738" i="3" s="1"/>
  <c r="F739" i="2"/>
  <c r="F739" i="3" s="1"/>
  <c r="F740" i="2"/>
  <c r="F740" i="3" s="1"/>
  <c r="F741" i="2"/>
  <c r="F741" i="3" s="1"/>
  <c r="F742" i="2"/>
  <c r="F742" i="3" s="1"/>
  <c r="F743" i="2"/>
  <c r="F743" i="3" s="1"/>
  <c r="F744" i="2"/>
  <c r="F744" i="3" s="1"/>
  <c r="F745" i="2"/>
  <c r="F745" i="3" s="1"/>
  <c r="F746" i="2"/>
  <c r="F746" i="3" s="1"/>
  <c r="F747" i="2"/>
  <c r="F747" i="3" s="1"/>
  <c r="F748" i="2"/>
  <c r="F748" i="3" s="1"/>
  <c r="F749" i="2"/>
  <c r="F749" i="3" s="1"/>
  <c r="F750" i="2"/>
  <c r="F750" i="3" s="1"/>
  <c r="F751" i="2"/>
  <c r="F751" i="3" s="1"/>
  <c r="F752" i="2"/>
  <c r="F752" i="3" s="1"/>
  <c r="F753" i="2"/>
  <c r="F753" i="3" s="1"/>
  <c r="F754" i="2"/>
  <c r="F754" i="3" s="1"/>
  <c r="F755" i="2"/>
  <c r="F755" i="3" s="1"/>
  <c r="F756" i="2"/>
  <c r="F756" i="3" s="1"/>
  <c r="F757" i="2"/>
  <c r="F757" i="3" s="1"/>
  <c r="F758" i="2"/>
  <c r="F758" i="3" s="1"/>
  <c r="F759" i="2"/>
  <c r="F759" i="3" s="1"/>
  <c r="F760" i="2"/>
  <c r="F760" i="3" s="1"/>
  <c r="F761" i="2"/>
  <c r="F761" i="3" s="1"/>
  <c r="F762" i="2"/>
  <c r="F762" i="3" s="1"/>
  <c r="F763" i="2"/>
  <c r="F763" i="3" s="1"/>
  <c r="F764" i="2"/>
  <c r="F764" i="3" s="1"/>
  <c r="F765" i="2"/>
  <c r="F765" i="3" s="1"/>
  <c r="F766" i="2"/>
  <c r="F766" i="3" s="1"/>
  <c r="F767" i="2"/>
  <c r="F767" i="3" s="1"/>
  <c r="F768" i="2"/>
  <c r="F768" i="3" s="1"/>
  <c r="F769" i="2"/>
  <c r="F769" i="3" s="1"/>
  <c r="F770" i="2"/>
  <c r="F770" i="3" s="1"/>
  <c r="F771" i="2"/>
  <c r="F771" i="3" s="1"/>
  <c r="F772" i="2"/>
  <c r="F772" i="3" s="1"/>
  <c r="F773" i="2"/>
  <c r="F773" i="3" s="1"/>
  <c r="F774" i="2"/>
  <c r="F774" i="3" s="1"/>
  <c r="F775" i="2"/>
  <c r="F775" i="3" s="1"/>
  <c r="F776" i="2"/>
  <c r="F776" i="3" s="1"/>
  <c r="F777" i="2"/>
  <c r="F777" i="3" s="1"/>
  <c r="F778" i="2"/>
  <c r="F778" i="3" s="1"/>
  <c r="F779" i="2"/>
  <c r="F779" i="3" s="1"/>
  <c r="F780" i="2"/>
  <c r="F780" i="3" s="1"/>
  <c r="F781" i="2"/>
  <c r="F781" i="3" s="1"/>
  <c r="F782" i="2"/>
  <c r="F782" i="3" s="1"/>
  <c r="F783" i="2"/>
  <c r="F783" i="3" s="1"/>
  <c r="F784" i="2"/>
  <c r="F784" i="3" s="1"/>
  <c r="F785" i="2"/>
  <c r="F785" i="3" s="1"/>
  <c r="F786" i="2"/>
  <c r="F786" i="3" s="1"/>
  <c r="F787" i="2"/>
  <c r="F787" i="3" s="1"/>
  <c r="F788" i="2"/>
  <c r="F788" i="3" s="1"/>
  <c r="F789" i="2"/>
  <c r="F789" i="3" s="1"/>
  <c r="F790" i="2"/>
  <c r="F790" i="3" s="1"/>
  <c r="F791" i="2"/>
  <c r="F791" i="3" s="1"/>
  <c r="F792" i="2"/>
  <c r="F792" i="3" s="1"/>
  <c r="F793" i="2"/>
  <c r="F793" i="3" s="1"/>
  <c r="F794" i="2"/>
  <c r="F794" i="3" s="1"/>
  <c r="F795" i="2"/>
  <c r="F795" i="3" s="1"/>
  <c r="F796" i="2"/>
  <c r="F796" i="3" s="1"/>
  <c r="F797" i="2"/>
  <c r="F797" i="3" s="1"/>
  <c r="F798" i="2"/>
  <c r="F798" i="3" s="1"/>
  <c r="F799" i="2"/>
  <c r="F799" i="3" s="1"/>
  <c r="F800" i="2"/>
  <c r="F800" i="3" s="1"/>
  <c r="F801" i="2"/>
  <c r="F801" i="3" s="1"/>
  <c r="F802" i="2"/>
  <c r="F802" i="3" s="1"/>
  <c r="F803" i="2"/>
  <c r="F803" i="3" s="1"/>
  <c r="F804" i="2"/>
  <c r="F804" i="3" s="1"/>
  <c r="F805" i="2"/>
  <c r="F805" i="3" s="1"/>
  <c r="F806" i="2"/>
  <c r="F806" i="3" s="1"/>
  <c r="F807" i="2"/>
  <c r="F807" i="3" s="1"/>
  <c r="F808" i="2"/>
  <c r="F808" i="3" s="1"/>
  <c r="F809" i="2"/>
  <c r="F809" i="3" s="1"/>
  <c r="F810" i="2"/>
  <c r="F810" i="3" s="1"/>
  <c r="F811" i="2"/>
  <c r="F811" i="3" s="1"/>
  <c r="F812" i="2"/>
  <c r="F812" i="3" s="1"/>
  <c r="F813" i="2"/>
  <c r="F813" i="3" s="1"/>
  <c r="F814" i="2"/>
  <c r="F814" i="3" s="1"/>
  <c r="F815" i="2"/>
  <c r="F815" i="3" s="1"/>
  <c r="F816" i="2"/>
  <c r="F816" i="3" s="1"/>
  <c r="F817" i="2"/>
  <c r="F817" i="3" s="1"/>
  <c r="F818" i="2"/>
  <c r="F818" i="3" s="1"/>
  <c r="F819" i="2"/>
  <c r="F819" i="3" s="1"/>
  <c r="F820" i="2"/>
  <c r="F820" i="3" s="1"/>
  <c r="F821" i="2"/>
  <c r="F821" i="3" s="1"/>
  <c r="F822" i="2"/>
  <c r="F822" i="3" s="1"/>
  <c r="F823" i="2"/>
  <c r="F823" i="3" s="1"/>
  <c r="F824" i="2"/>
  <c r="F824" i="3" s="1"/>
  <c r="F825" i="2"/>
  <c r="F825" i="3" s="1"/>
  <c r="F826" i="2"/>
  <c r="F826" i="3" s="1"/>
  <c r="F827" i="2"/>
  <c r="F827" i="3" s="1"/>
  <c r="F828" i="2"/>
  <c r="F828" i="3" s="1"/>
  <c r="F829" i="2"/>
  <c r="F829" i="3" s="1"/>
  <c r="F830" i="2"/>
  <c r="F830" i="3" s="1"/>
  <c r="F831" i="2"/>
  <c r="F831" i="3" s="1"/>
  <c r="F832" i="2"/>
  <c r="F832" i="3" s="1"/>
  <c r="F833" i="2"/>
  <c r="F833" i="3" s="1"/>
  <c r="F834" i="2"/>
  <c r="F834" i="3" s="1"/>
  <c r="F835" i="2"/>
  <c r="F835" i="3" s="1"/>
  <c r="F836" i="2"/>
  <c r="F836" i="3" s="1"/>
  <c r="F837" i="2"/>
  <c r="F837" i="3" s="1"/>
  <c r="F838" i="2"/>
  <c r="F838" i="3" s="1"/>
  <c r="F839" i="2"/>
  <c r="F839" i="3" s="1"/>
  <c r="F840" i="2"/>
  <c r="F840" i="3" s="1"/>
  <c r="F841" i="2"/>
  <c r="F841" i="3" s="1"/>
  <c r="F842" i="2"/>
  <c r="F842" i="3" s="1"/>
  <c r="F843" i="2"/>
  <c r="F843" i="3" s="1"/>
  <c r="F844" i="2"/>
  <c r="F844" i="3" s="1"/>
  <c r="F845" i="2"/>
  <c r="F845" i="3" s="1"/>
  <c r="F846" i="2"/>
  <c r="F846" i="3" s="1"/>
  <c r="F847" i="2"/>
  <c r="F847" i="3" s="1"/>
  <c r="F848" i="2"/>
  <c r="F848" i="3" s="1"/>
  <c r="F849" i="2"/>
  <c r="F849" i="3" s="1"/>
  <c r="F850" i="2"/>
  <c r="F850" i="3" s="1"/>
  <c r="F851" i="2"/>
  <c r="F851" i="3" s="1"/>
  <c r="F852" i="2"/>
  <c r="F852" i="3" s="1"/>
  <c r="F853" i="2"/>
  <c r="F853" i="3" s="1"/>
  <c r="F854" i="2"/>
  <c r="F854" i="3" s="1"/>
  <c r="F855" i="2"/>
  <c r="F855" i="3" s="1"/>
  <c r="F856" i="2"/>
  <c r="F856" i="3" s="1"/>
  <c r="F857" i="2"/>
  <c r="F857" i="3" s="1"/>
  <c r="F858" i="2"/>
  <c r="F858" i="3" s="1"/>
  <c r="F859" i="2"/>
  <c r="F859" i="3" s="1"/>
  <c r="F860" i="2"/>
  <c r="F860" i="3" s="1"/>
  <c r="F861" i="2"/>
  <c r="F861" i="3" s="1"/>
  <c r="F862" i="2"/>
  <c r="F862" i="3" s="1"/>
  <c r="F863" i="2"/>
  <c r="F863" i="3" s="1"/>
  <c r="F864" i="2"/>
  <c r="F864" i="3" s="1"/>
  <c r="F865" i="2"/>
  <c r="F865" i="3" s="1"/>
  <c r="F866" i="2"/>
  <c r="F866" i="3" s="1"/>
  <c r="F867" i="2"/>
  <c r="F867" i="3" s="1"/>
  <c r="F868" i="2"/>
  <c r="F868" i="3" s="1"/>
  <c r="F869" i="2"/>
  <c r="F869" i="3" s="1"/>
  <c r="F870" i="2"/>
  <c r="F870" i="3" s="1"/>
  <c r="F871" i="2"/>
  <c r="F871" i="3" s="1"/>
  <c r="F872" i="2"/>
  <c r="F872" i="3" s="1"/>
  <c r="F873" i="2"/>
  <c r="F873" i="3" s="1"/>
  <c r="F874" i="2"/>
  <c r="F874" i="3" s="1"/>
  <c r="F875" i="2"/>
  <c r="F875" i="3" s="1"/>
  <c r="F876" i="2"/>
  <c r="F876" i="3" s="1"/>
  <c r="F877" i="2"/>
  <c r="F877" i="3" s="1"/>
  <c r="F878" i="2"/>
  <c r="F878" i="3" s="1"/>
  <c r="F879" i="2"/>
  <c r="F879" i="3" s="1"/>
  <c r="F880" i="2"/>
  <c r="F880" i="3" s="1"/>
  <c r="F881" i="2"/>
  <c r="F881" i="3" s="1"/>
  <c r="F882" i="2"/>
  <c r="F882" i="3" s="1"/>
  <c r="F883" i="2"/>
  <c r="F883" i="3" s="1"/>
  <c r="F884" i="2"/>
  <c r="F884" i="3" s="1"/>
  <c r="F885" i="2"/>
  <c r="F885" i="3" s="1"/>
  <c r="F886" i="2"/>
  <c r="F886" i="3" s="1"/>
  <c r="F887" i="2"/>
  <c r="F887" i="3" s="1"/>
  <c r="F888" i="2"/>
  <c r="F888" i="3" s="1"/>
  <c r="F889" i="2"/>
  <c r="F889" i="3" s="1"/>
  <c r="F890" i="2"/>
  <c r="F890" i="3" s="1"/>
  <c r="F891" i="2"/>
  <c r="F891" i="3" s="1"/>
  <c r="F892" i="2"/>
  <c r="F892" i="3" s="1"/>
  <c r="F893" i="2"/>
  <c r="F893" i="3" s="1"/>
  <c r="F894" i="2"/>
  <c r="F894" i="3" s="1"/>
  <c r="F895" i="2"/>
  <c r="F895" i="3" s="1"/>
  <c r="F896" i="2"/>
  <c r="F896" i="3" s="1"/>
  <c r="F897" i="2"/>
  <c r="F897" i="3" s="1"/>
  <c r="F898" i="2"/>
  <c r="F898" i="3" s="1"/>
  <c r="F899" i="2"/>
  <c r="F899" i="3" s="1"/>
  <c r="F900" i="2"/>
  <c r="F900" i="3" s="1"/>
  <c r="F901" i="2"/>
  <c r="F901" i="3" s="1"/>
  <c r="F902" i="2"/>
  <c r="F902" i="3" s="1"/>
  <c r="F903" i="2"/>
  <c r="F903" i="3" s="1"/>
  <c r="F904" i="2"/>
  <c r="F904" i="3" s="1"/>
  <c r="F905" i="2"/>
  <c r="F905" i="3" s="1"/>
  <c r="F906" i="2"/>
  <c r="F906" i="3" s="1"/>
  <c r="F907" i="2"/>
  <c r="F907" i="3" s="1"/>
  <c r="F908" i="2"/>
  <c r="F908" i="3" s="1"/>
  <c r="F909" i="2"/>
  <c r="F909" i="3" s="1"/>
  <c r="F910" i="2"/>
  <c r="F910" i="3" s="1"/>
  <c r="F911" i="2"/>
  <c r="F911" i="3" s="1"/>
  <c r="F912" i="2"/>
  <c r="F912" i="3" s="1"/>
  <c r="F913" i="2"/>
  <c r="F913" i="3" s="1"/>
  <c r="F914" i="2"/>
  <c r="F914" i="3" s="1"/>
  <c r="F915" i="2"/>
  <c r="F915" i="3" s="1"/>
  <c r="F916" i="2"/>
  <c r="F916" i="3" s="1"/>
  <c r="F917" i="2"/>
  <c r="F917" i="3" s="1"/>
  <c r="F918" i="2"/>
  <c r="F918" i="3" s="1"/>
  <c r="F919" i="2"/>
  <c r="F919" i="3" s="1"/>
  <c r="F920" i="2"/>
  <c r="F920" i="3" s="1"/>
  <c r="F921" i="2"/>
  <c r="F921" i="3" s="1"/>
  <c r="F922" i="2"/>
  <c r="F922" i="3" s="1"/>
  <c r="F923" i="2"/>
  <c r="F923" i="3" s="1"/>
  <c r="F924" i="2"/>
  <c r="F924" i="3" s="1"/>
  <c r="F925" i="2"/>
  <c r="F925" i="3" s="1"/>
  <c r="F926" i="2"/>
  <c r="F926" i="3" s="1"/>
  <c r="F927" i="2"/>
  <c r="F927" i="3" s="1"/>
  <c r="F928" i="2"/>
  <c r="F928" i="3" s="1"/>
  <c r="F929" i="2"/>
  <c r="F929" i="3" s="1"/>
  <c r="F930" i="2"/>
  <c r="F930" i="3" s="1"/>
  <c r="F931" i="2"/>
  <c r="F931" i="3" s="1"/>
  <c r="F932" i="2"/>
  <c r="F932" i="3" s="1"/>
  <c r="F933" i="2"/>
  <c r="F933" i="3" s="1"/>
  <c r="F934" i="2"/>
  <c r="F934" i="3" s="1"/>
  <c r="F935" i="2"/>
  <c r="F935" i="3" s="1"/>
  <c r="F936" i="2"/>
  <c r="F936" i="3" s="1"/>
  <c r="F937" i="2"/>
  <c r="F937" i="3" s="1"/>
  <c r="F938" i="2"/>
  <c r="F938" i="3" s="1"/>
  <c r="F939" i="2"/>
  <c r="F939" i="3" s="1"/>
  <c r="F940" i="2"/>
  <c r="F940" i="3" s="1"/>
  <c r="F941" i="2"/>
  <c r="F941" i="3" s="1"/>
  <c r="F942" i="2"/>
  <c r="F942" i="3" s="1"/>
  <c r="F943" i="2"/>
  <c r="F943" i="3" s="1"/>
  <c r="F944" i="2"/>
  <c r="F944" i="3" s="1"/>
  <c r="F945" i="2"/>
  <c r="F945" i="3" s="1"/>
  <c r="F946" i="2"/>
  <c r="F946" i="3" s="1"/>
  <c r="F947" i="2"/>
  <c r="F947" i="3" s="1"/>
  <c r="F948" i="2"/>
  <c r="F948" i="3" s="1"/>
  <c r="F949" i="2"/>
  <c r="F949" i="3" s="1"/>
  <c r="F950" i="2"/>
  <c r="F950" i="3" s="1"/>
  <c r="F951" i="2"/>
  <c r="F951" i="3" s="1"/>
  <c r="F952" i="2"/>
  <c r="F952" i="3" s="1"/>
  <c r="F953" i="2"/>
  <c r="F953" i="3" s="1"/>
  <c r="F954" i="2"/>
  <c r="F954" i="3" s="1"/>
  <c r="F955" i="2"/>
  <c r="F955" i="3" s="1"/>
  <c r="F956" i="2"/>
  <c r="F956" i="3" s="1"/>
  <c r="F957" i="2"/>
  <c r="F957" i="3" s="1"/>
  <c r="F958" i="2"/>
  <c r="F958" i="3" s="1"/>
  <c r="F959" i="2"/>
  <c r="F959" i="3" s="1"/>
  <c r="F960" i="2"/>
  <c r="F960" i="3" s="1"/>
  <c r="F961" i="2"/>
  <c r="F961" i="3" s="1"/>
  <c r="F962" i="2"/>
  <c r="F962" i="3" s="1"/>
  <c r="F963" i="2"/>
  <c r="F963" i="3" s="1"/>
  <c r="F964" i="2"/>
  <c r="F964" i="3" s="1"/>
  <c r="F965" i="2"/>
  <c r="F965" i="3" s="1"/>
  <c r="F966" i="2"/>
  <c r="F966" i="3" s="1"/>
  <c r="F967" i="2"/>
  <c r="F967" i="3" s="1"/>
  <c r="F968" i="2"/>
  <c r="F968" i="3" s="1"/>
  <c r="F969" i="2"/>
  <c r="F969" i="3" s="1"/>
  <c r="F970" i="2"/>
  <c r="F970" i="3" s="1"/>
  <c r="F971" i="2"/>
  <c r="F971" i="3" s="1"/>
  <c r="F972" i="2"/>
  <c r="F972" i="3" s="1"/>
  <c r="F973" i="2"/>
  <c r="F973" i="3" s="1"/>
  <c r="F974" i="2"/>
  <c r="F974" i="3" s="1"/>
  <c r="F975" i="2"/>
  <c r="F975" i="3" s="1"/>
  <c r="F976" i="2"/>
  <c r="F976" i="3" s="1"/>
  <c r="F977" i="2"/>
  <c r="F977" i="3" s="1"/>
  <c r="F978" i="2"/>
  <c r="F978" i="3" s="1"/>
  <c r="F979" i="2"/>
  <c r="F979" i="3" s="1"/>
  <c r="F980" i="2"/>
  <c r="F980" i="3" s="1"/>
  <c r="F981" i="2"/>
  <c r="F981" i="3" s="1"/>
  <c r="F982" i="2"/>
  <c r="F982" i="3" s="1"/>
  <c r="F983" i="2"/>
  <c r="F983" i="3" s="1"/>
  <c r="F984" i="2"/>
  <c r="F984" i="3" s="1"/>
  <c r="F985" i="2"/>
  <c r="F985" i="3" s="1"/>
  <c r="F986" i="2"/>
  <c r="F986" i="3" s="1"/>
  <c r="F987" i="2"/>
  <c r="F987" i="3" s="1"/>
  <c r="F988" i="2"/>
  <c r="F988" i="3" s="1"/>
  <c r="F989" i="2"/>
  <c r="F989" i="3" s="1"/>
  <c r="F990" i="2"/>
  <c r="F990" i="3" s="1"/>
  <c r="F991" i="2"/>
  <c r="F991" i="3" s="1"/>
  <c r="F992" i="2"/>
  <c r="F992" i="3" s="1"/>
  <c r="F993" i="2"/>
  <c r="F993" i="3" s="1"/>
  <c r="F994" i="2"/>
  <c r="F994" i="3" s="1"/>
  <c r="F995" i="2"/>
  <c r="F995" i="3" s="1"/>
  <c r="F996" i="2"/>
  <c r="F996" i="3" s="1"/>
  <c r="F997" i="2"/>
  <c r="F997" i="3" s="1"/>
  <c r="F998" i="2"/>
  <c r="F998" i="3" s="1"/>
  <c r="F999" i="2"/>
  <c r="F999" i="3" s="1"/>
  <c r="F1000" i="2"/>
  <c r="F1000" i="3" s="1"/>
  <c r="F1001" i="2"/>
  <c r="F1001" i="3" s="1"/>
  <c r="F1002" i="2"/>
  <c r="F1002" i="3" s="1"/>
  <c r="F1003" i="2"/>
  <c r="F1003" i="3" s="1"/>
  <c r="F1004" i="2"/>
  <c r="F1004" i="3" s="1"/>
  <c r="F1005" i="2"/>
  <c r="F1005" i="3" s="1"/>
  <c r="F1006" i="2"/>
  <c r="F1006" i="3" s="1"/>
  <c r="F1007" i="2"/>
  <c r="F1007" i="3" s="1"/>
  <c r="F1008" i="2"/>
  <c r="F1008" i="3" s="1"/>
  <c r="F1009" i="2"/>
  <c r="F1009" i="3" s="1"/>
  <c r="F1010" i="2"/>
  <c r="F1010" i="3" s="1"/>
  <c r="F1011" i="2"/>
  <c r="F1011" i="3" s="1"/>
  <c r="F1012" i="2"/>
  <c r="F1012" i="3" s="1"/>
  <c r="F1013" i="2"/>
  <c r="F1013" i="3" s="1"/>
  <c r="F1014" i="2"/>
  <c r="F1014" i="3" s="1"/>
  <c r="F1015" i="2"/>
  <c r="F1015" i="3" s="1"/>
  <c r="F1016" i="2"/>
  <c r="F1016" i="3" s="1"/>
  <c r="F1017" i="2"/>
  <c r="F1017" i="3" s="1"/>
  <c r="F1018" i="2"/>
  <c r="F1018" i="3" s="1"/>
  <c r="F1019" i="2"/>
  <c r="F1019" i="3" s="1"/>
  <c r="F1020" i="2"/>
  <c r="F1020" i="3" s="1"/>
  <c r="F1021" i="2"/>
  <c r="F1021" i="3" s="1"/>
  <c r="F1022" i="2"/>
  <c r="F1022" i="3" s="1"/>
  <c r="F1023" i="2"/>
  <c r="F1023" i="3" s="1"/>
  <c r="F1024" i="2"/>
  <c r="F1024" i="3" s="1"/>
  <c r="F1025" i="2"/>
  <c r="F1025" i="3" s="1"/>
  <c r="F1026" i="2"/>
  <c r="F1026" i="3" s="1"/>
  <c r="F1027" i="2"/>
  <c r="F1027" i="3" s="1"/>
  <c r="F1028" i="2"/>
  <c r="F1028" i="3" s="1"/>
  <c r="F1029" i="2"/>
  <c r="F1029" i="3" s="1"/>
  <c r="F1030" i="2"/>
  <c r="F1030" i="3" s="1"/>
  <c r="F1031" i="2"/>
  <c r="F1031" i="3" s="1"/>
  <c r="F1032" i="2"/>
  <c r="F1032" i="3" s="1"/>
  <c r="F1033" i="2"/>
  <c r="F1033" i="3" s="1"/>
  <c r="F1034" i="2"/>
  <c r="F1034" i="3" s="1"/>
  <c r="F1035" i="2"/>
  <c r="F1035" i="3" s="1"/>
  <c r="F1036" i="2"/>
  <c r="F1036" i="3" s="1"/>
  <c r="F1037" i="2"/>
  <c r="F1037" i="3" s="1"/>
  <c r="F1038" i="2"/>
  <c r="F1038" i="3" s="1"/>
  <c r="F1039" i="2"/>
  <c r="F1039" i="3" s="1"/>
  <c r="F1040" i="2"/>
  <c r="F1040" i="3" s="1"/>
  <c r="F1041" i="2"/>
  <c r="F1041" i="3" s="1"/>
  <c r="F1042" i="2"/>
  <c r="F1042" i="3" s="1"/>
  <c r="F1043" i="2"/>
  <c r="F1043" i="3" s="1"/>
  <c r="F1044" i="2"/>
  <c r="F1044" i="3" s="1"/>
  <c r="F1045" i="2"/>
  <c r="F1045" i="3" s="1"/>
  <c r="F1046" i="2"/>
  <c r="F1046" i="3" s="1"/>
  <c r="F1047" i="2"/>
  <c r="F1047" i="3" s="1"/>
  <c r="F1048" i="2"/>
  <c r="F1048" i="3" s="1"/>
  <c r="F1049" i="2"/>
  <c r="F1049" i="3" s="1"/>
  <c r="F1050" i="2"/>
  <c r="F1050" i="3" s="1"/>
  <c r="F1051" i="2"/>
  <c r="F1051" i="3" s="1"/>
  <c r="F1052" i="2"/>
  <c r="F1052" i="3" s="1"/>
  <c r="F1053" i="2"/>
  <c r="F1053" i="3" s="1"/>
  <c r="F1054" i="2"/>
  <c r="F1054" i="3" s="1"/>
  <c r="F1055" i="2"/>
  <c r="F1055" i="3" s="1"/>
  <c r="F1056" i="2"/>
  <c r="F1056" i="3" s="1"/>
  <c r="F1057" i="2"/>
  <c r="F1057" i="3" s="1"/>
  <c r="F1058" i="2"/>
  <c r="F1058" i="3" s="1"/>
  <c r="F1059" i="2"/>
  <c r="F1059" i="3" s="1"/>
  <c r="F1060" i="2"/>
  <c r="F1060" i="3" s="1"/>
  <c r="F1061" i="2"/>
  <c r="F1061" i="3" s="1"/>
  <c r="F1062" i="2"/>
  <c r="F1062" i="3" s="1"/>
  <c r="F1063" i="2"/>
  <c r="F1063" i="3" s="1"/>
  <c r="F1064" i="2"/>
  <c r="F1064" i="3" s="1"/>
  <c r="F1065" i="2"/>
  <c r="F1065" i="3" s="1"/>
  <c r="F1066" i="2"/>
  <c r="F1066" i="3" s="1"/>
  <c r="F1067" i="2"/>
  <c r="F1067" i="3" s="1"/>
  <c r="F1068" i="2"/>
  <c r="F1068" i="3" s="1"/>
  <c r="F1069" i="2"/>
  <c r="F1069" i="3" s="1"/>
  <c r="F1070" i="2"/>
  <c r="F1070" i="3" s="1"/>
  <c r="F1071" i="2"/>
  <c r="F1071" i="3" s="1"/>
  <c r="F1072" i="2"/>
  <c r="F1072" i="3" s="1"/>
  <c r="F1073" i="2"/>
  <c r="F1073" i="3" s="1"/>
  <c r="F1074" i="2"/>
  <c r="F1074" i="3" s="1"/>
  <c r="F1075" i="2"/>
  <c r="F1075" i="3" s="1"/>
  <c r="F1076" i="2"/>
  <c r="F1076" i="3" s="1"/>
  <c r="F1077" i="2"/>
  <c r="F1077" i="3" s="1"/>
  <c r="F1078" i="2"/>
  <c r="F1078" i="3" s="1"/>
  <c r="F1079" i="2"/>
  <c r="F1079" i="3" s="1"/>
  <c r="F1080" i="2"/>
  <c r="F1080" i="3" s="1"/>
  <c r="F1081" i="2"/>
  <c r="F1081" i="3" s="1"/>
  <c r="F1082" i="2"/>
  <c r="F1082" i="3" s="1"/>
  <c r="F1083" i="2"/>
  <c r="F1083" i="3" s="1"/>
  <c r="F1084" i="2"/>
  <c r="F1084" i="3" s="1"/>
  <c r="F1085" i="2"/>
  <c r="F1085" i="3" s="1"/>
  <c r="F1086" i="2"/>
  <c r="F1086" i="3" s="1"/>
  <c r="F1087" i="2"/>
  <c r="F1087" i="3" s="1"/>
  <c r="F1088" i="2"/>
  <c r="F1088" i="3" s="1"/>
  <c r="F1089" i="2"/>
  <c r="F1089" i="3" s="1"/>
  <c r="F1090" i="2"/>
  <c r="F1090" i="3" s="1"/>
  <c r="F1091" i="2"/>
  <c r="F1091" i="3" s="1"/>
  <c r="F1092" i="2"/>
  <c r="F1092" i="3" s="1"/>
  <c r="F1093" i="2"/>
  <c r="F1093" i="3" s="1"/>
  <c r="F1094" i="2"/>
  <c r="F1094" i="3" s="1"/>
  <c r="F1095" i="2"/>
  <c r="F1095" i="3" s="1"/>
  <c r="F1096" i="2"/>
  <c r="F1096" i="3" s="1"/>
  <c r="F1097" i="2"/>
  <c r="F1097" i="3" s="1"/>
  <c r="F1098" i="2"/>
  <c r="F1098" i="3" s="1"/>
  <c r="F1099" i="2"/>
  <c r="F1099" i="3" s="1"/>
  <c r="F1100" i="2"/>
  <c r="F1100" i="3" s="1"/>
  <c r="F1101" i="2"/>
  <c r="F1101" i="3" s="1"/>
  <c r="F1102" i="2"/>
  <c r="F1102" i="3" s="1"/>
  <c r="F1103" i="2"/>
  <c r="F1103" i="3" s="1"/>
  <c r="F1104" i="2"/>
  <c r="F1104" i="3" s="1"/>
  <c r="F1105" i="2"/>
  <c r="F1105" i="3" s="1"/>
  <c r="F1106" i="2"/>
  <c r="F1106" i="3" s="1"/>
  <c r="F1107" i="2"/>
  <c r="F1107" i="3" s="1"/>
  <c r="F1108" i="2"/>
  <c r="F1108" i="3" s="1"/>
  <c r="F1109" i="2"/>
  <c r="F1109" i="3" s="1"/>
  <c r="F1110" i="2"/>
  <c r="F1110" i="3" s="1"/>
  <c r="F1111" i="2"/>
  <c r="F1111" i="3" s="1"/>
  <c r="F1112" i="2"/>
  <c r="F1112" i="3" s="1"/>
  <c r="F1113" i="2"/>
  <c r="F1113" i="3" s="1"/>
  <c r="F1114" i="2"/>
  <c r="F1114" i="3" s="1"/>
  <c r="F1115" i="2"/>
  <c r="F1115" i="3" s="1"/>
  <c r="F1116" i="2"/>
  <c r="F1116" i="3" s="1"/>
  <c r="F1117" i="2"/>
  <c r="F1117" i="3" s="1"/>
  <c r="F1118" i="2"/>
  <c r="F1118" i="3" s="1"/>
  <c r="F1119" i="2"/>
  <c r="F1119" i="3" s="1"/>
  <c r="F1120" i="2"/>
  <c r="F1120" i="3" s="1"/>
  <c r="F1121" i="2"/>
  <c r="F1121" i="3" s="1"/>
  <c r="F1122" i="2"/>
  <c r="F1122" i="3" s="1"/>
  <c r="F1123" i="2"/>
  <c r="F1123" i="3" s="1"/>
  <c r="F1124" i="2"/>
  <c r="F1124" i="3" s="1"/>
  <c r="F1125" i="2"/>
  <c r="F1125" i="3" s="1"/>
  <c r="F1126" i="2"/>
  <c r="F1126" i="3" s="1"/>
  <c r="F1127" i="2"/>
  <c r="F1127" i="3" s="1"/>
  <c r="F1128" i="2"/>
  <c r="F1128" i="3" s="1"/>
  <c r="F1129" i="2"/>
  <c r="F1129" i="3" s="1"/>
  <c r="F1130" i="2"/>
  <c r="F1130" i="3" s="1"/>
  <c r="F1131" i="2"/>
  <c r="F1131" i="3" s="1"/>
  <c r="F1132" i="2"/>
  <c r="F1132" i="3" s="1"/>
  <c r="F1133" i="2"/>
  <c r="F1133" i="3" s="1"/>
  <c r="F1134" i="2"/>
  <c r="F1134" i="3" s="1"/>
  <c r="F1135" i="2"/>
  <c r="F1135" i="3" s="1"/>
  <c r="F1136" i="2"/>
  <c r="F1136" i="3" s="1"/>
  <c r="F1137" i="2"/>
  <c r="F1137" i="3" s="1"/>
  <c r="F1138" i="2"/>
  <c r="F1138" i="3" s="1"/>
  <c r="F1139" i="2"/>
  <c r="F1139" i="3" s="1"/>
  <c r="F1140" i="2"/>
  <c r="F1140" i="3" s="1"/>
  <c r="F1141" i="2"/>
  <c r="F1141" i="3" s="1"/>
  <c r="F1142" i="2"/>
  <c r="F1142" i="3" s="1"/>
  <c r="F1143" i="2"/>
  <c r="F1143" i="3" s="1"/>
  <c r="F1144" i="2"/>
  <c r="F1144" i="3" s="1"/>
  <c r="F1145" i="2"/>
  <c r="F1145" i="3" s="1"/>
  <c r="F1146" i="2"/>
  <c r="F1146" i="3" s="1"/>
  <c r="F1147" i="2"/>
  <c r="F1147" i="3" s="1"/>
  <c r="F1148" i="2"/>
  <c r="F1148" i="3" s="1"/>
  <c r="F1149" i="2"/>
  <c r="F1149" i="3" s="1"/>
  <c r="F1150" i="2"/>
  <c r="F1150" i="3" s="1"/>
  <c r="F1151" i="2"/>
  <c r="F1151" i="3" s="1"/>
  <c r="F1152" i="2"/>
  <c r="F1152" i="3" s="1"/>
  <c r="F1153" i="2"/>
  <c r="F1153" i="3" s="1"/>
  <c r="F1154" i="2"/>
  <c r="F1154" i="3" s="1"/>
  <c r="F1155" i="2"/>
  <c r="F1155" i="3" s="1"/>
  <c r="F1156" i="2"/>
  <c r="F1156" i="3" s="1"/>
  <c r="F1157" i="2"/>
  <c r="F1157" i="3" s="1"/>
  <c r="F1158" i="2"/>
  <c r="F1158" i="3" s="1"/>
  <c r="F1159" i="2"/>
  <c r="F1159" i="3" s="1"/>
  <c r="F1160" i="2"/>
  <c r="F1160" i="3" s="1"/>
  <c r="F1161" i="2"/>
  <c r="F1161" i="3" s="1"/>
  <c r="F1162" i="2"/>
  <c r="F1162" i="3" s="1"/>
  <c r="F1163" i="2"/>
  <c r="F1163" i="3" s="1"/>
  <c r="F1164" i="2"/>
  <c r="F1164" i="3" s="1"/>
  <c r="F1165" i="2"/>
  <c r="F1165" i="3" s="1"/>
  <c r="F1166" i="2"/>
  <c r="F1166" i="3" s="1"/>
  <c r="F1167" i="2"/>
  <c r="F1167" i="3" s="1"/>
  <c r="F1168" i="2"/>
  <c r="F1168" i="3" s="1"/>
  <c r="F1169" i="2"/>
  <c r="F1169" i="3" s="1"/>
  <c r="F1170" i="2"/>
  <c r="F1170" i="3" s="1"/>
  <c r="F1171" i="2"/>
  <c r="F1171" i="3" s="1"/>
  <c r="F1172" i="2"/>
  <c r="F1172" i="3" s="1"/>
  <c r="F1173" i="2"/>
  <c r="F1173" i="3" s="1"/>
  <c r="F1174" i="2"/>
  <c r="F1174" i="3" s="1"/>
  <c r="F1175" i="2"/>
  <c r="F1175" i="3" s="1"/>
  <c r="F1176" i="2"/>
  <c r="F1176" i="3" s="1"/>
  <c r="F1177" i="2"/>
  <c r="F1177" i="3" s="1"/>
  <c r="F1178" i="2"/>
  <c r="F1178" i="3" s="1"/>
  <c r="F1179" i="2"/>
  <c r="F1179" i="3" s="1"/>
  <c r="F1180" i="2"/>
  <c r="F1180" i="3" s="1"/>
  <c r="F1181" i="2"/>
  <c r="F1181" i="3" s="1"/>
  <c r="F1182" i="2"/>
  <c r="F1182" i="3" s="1"/>
  <c r="F1183" i="2"/>
  <c r="F1183" i="3" s="1"/>
  <c r="F1184" i="2"/>
  <c r="F1184" i="3" s="1"/>
  <c r="F1185" i="2"/>
  <c r="F1185" i="3" s="1"/>
  <c r="F1186" i="2"/>
  <c r="F1186" i="3" s="1"/>
  <c r="F1187" i="2"/>
  <c r="F1187" i="3" s="1"/>
  <c r="F1188" i="2"/>
  <c r="F1188" i="3" s="1"/>
  <c r="F1189" i="2"/>
  <c r="F1189" i="3" s="1"/>
  <c r="F1190" i="2"/>
  <c r="F1190" i="3" s="1"/>
  <c r="F1191" i="2"/>
  <c r="F1191" i="3" s="1"/>
  <c r="F1192" i="2"/>
  <c r="F1192" i="3" s="1"/>
  <c r="F1193" i="2"/>
  <c r="F1193" i="3" s="1"/>
  <c r="F1194" i="2"/>
  <c r="F1194" i="3" s="1"/>
  <c r="F1195" i="2"/>
  <c r="F1195" i="3" s="1"/>
  <c r="F1196" i="2"/>
  <c r="F1196" i="3" s="1"/>
  <c r="F1197" i="2"/>
  <c r="F1197" i="3" s="1"/>
  <c r="F1198" i="2"/>
  <c r="F1198" i="3" s="1"/>
  <c r="F1199" i="2"/>
  <c r="F1199" i="3" s="1"/>
  <c r="F1200" i="2"/>
  <c r="F1200" i="3" s="1"/>
  <c r="F1201" i="2"/>
  <c r="F1201" i="3" s="1"/>
  <c r="F1202" i="2"/>
  <c r="F1202" i="3" s="1"/>
  <c r="F1203" i="2"/>
  <c r="F1203" i="3" s="1"/>
  <c r="F1204" i="2"/>
  <c r="F1204" i="3" s="1"/>
  <c r="F1205" i="2"/>
  <c r="F1205" i="3" s="1"/>
  <c r="F1206" i="2"/>
  <c r="F1206" i="3" s="1"/>
  <c r="F1207" i="2"/>
  <c r="F1207" i="3" s="1"/>
  <c r="F1208" i="2"/>
  <c r="F1208" i="3" s="1"/>
  <c r="F1209" i="2"/>
  <c r="F1209" i="3" s="1"/>
  <c r="F1210" i="2"/>
  <c r="F1210" i="3" s="1"/>
  <c r="F1211" i="2"/>
  <c r="F1211" i="3" s="1"/>
  <c r="F1212" i="2"/>
  <c r="F1212" i="3" s="1"/>
  <c r="F1213" i="2"/>
  <c r="F1213" i="3" s="1"/>
  <c r="F1214" i="2"/>
  <c r="F1214" i="3" s="1"/>
  <c r="F1215" i="2"/>
  <c r="F1215" i="3" s="1"/>
  <c r="F1216" i="2"/>
  <c r="F1216" i="3" s="1"/>
  <c r="F1217" i="2"/>
  <c r="F1217" i="3" s="1"/>
  <c r="F1218" i="2"/>
  <c r="F1218" i="3" s="1"/>
  <c r="F1219" i="2"/>
  <c r="F1219" i="3" s="1"/>
  <c r="F1220" i="2"/>
  <c r="F1220" i="3" s="1"/>
  <c r="F1221" i="2"/>
  <c r="F1221" i="3" s="1"/>
  <c r="F1222" i="2"/>
  <c r="F1222" i="3" s="1"/>
  <c r="F1223" i="2"/>
  <c r="F1223" i="3" s="1"/>
  <c r="F1224" i="2"/>
  <c r="F1224" i="3" s="1"/>
  <c r="F1225" i="2"/>
  <c r="F1225" i="3" s="1"/>
  <c r="F1226" i="2"/>
  <c r="F1226" i="3" s="1"/>
  <c r="F1227" i="2"/>
  <c r="F1227" i="3" s="1"/>
  <c r="F1228" i="2"/>
  <c r="F1228" i="3" s="1"/>
  <c r="F1229" i="2"/>
  <c r="F1229" i="3" s="1"/>
  <c r="F1230" i="2"/>
  <c r="F1230" i="3" s="1"/>
  <c r="F1231" i="2"/>
  <c r="F1231" i="3" s="1"/>
  <c r="F1232" i="2"/>
  <c r="F1232" i="3" s="1"/>
  <c r="F1233" i="2"/>
  <c r="F1233" i="3" s="1"/>
  <c r="F1234" i="2"/>
  <c r="F1234" i="3" s="1"/>
  <c r="F1235" i="2"/>
  <c r="F1235" i="3" s="1"/>
  <c r="F1236" i="2"/>
  <c r="F1236" i="3" s="1"/>
  <c r="F1237" i="2"/>
  <c r="F1237" i="3" s="1"/>
  <c r="F1238" i="2"/>
  <c r="F1238" i="3" s="1"/>
  <c r="F1239" i="2"/>
  <c r="F1239" i="3" s="1"/>
  <c r="F1240" i="2"/>
  <c r="F1240" i="3" s="1"/>
  <c r="F1241" i="2"/>
  <c r="F1241" i="3" s="1"/>
  <c r="F1242" i="2"/>
  <c r="F1242" i="3" s="1"/>
  <c r="F1243" i="2"/>
  <c r="F1243" i="3" s="1"/>
  <c r="F1244" i="2"/>
  <c r="F1244" i="3" s="1"/>
  <c r="F1245" i="2"/>
  <c r="F1245" i="3" s="1"/>
  <c r="F1246" i="2"/>
  <c r="F1246" i="3" s="1"/>
  <c r="F1247" i="2"/>
  <c r="F1247" i="3" s="1"/>
  <c r="F1248" i="2"/>
  <c r="F1248" i="3" s="1"/>
  <c r="F1249" i="2"/>
  <c r="F1249" i="3" s="1"/>
  <c r="F1250" i="2"/>
  <c r="F1250" i="3" s="1"/>
  <c r="F1251" i="2"/>
  <c r="F1251" i="3" s="1"/>
  <c r="F1252" i="2"/>
  <c r="F1252" i="3" s="1"/>
  <c r="F1253" i="2"/>
  <c r="F1253" i="3" s="1"/>
  <c r="F1254" i="2"/>
  <c r="F1254" i="3" s="1"/>
  <c r="F1255" i="2"/>
  <c r="F1255" i="3" s="1"/>
  <c r="F1256" i="2"/>
  <c r="F1256" i="3" s="1"/>
  <c r="F1257" i="2"/>
  <c r="F1257" i="3" s="1"/>
  <c r="F1258" i="2"/>
  <c r="F1258" i="3" s="1"/>
  <c r="F1259" i="2"/>
  <c r="F1259" i="3" s="1"/>
  <c r="F1260" i="2"/>
  <c r="F1260" i="3" s="1"/>
  <c r="F1261" i="2"/>
  <c r="F1261" i="3" s="1"/>
  <c r="F1262" i="2"/>
  <c r="F1262" i="3" s="1"/>
  <c r="F1263" i="2"/>
  <c r="F1263" i="3" s="1"/>
  <c r="F1264" i="2"/>
  <c r="F1264" i="3" s="1"/>
  <c r="F1265" i="2"/>
  <c r="F1265" i="3" s="1"/>
  <c r="F1266" i="2"/>
  <c r="F1266" i="3" s="1"/>
  <c r="F1267" i="2"/>
  <c r="F1267" i="3" s="1"/>
  <c r="F1268" i="2"/>
  <c r="F1268" i="3" s="1"/>
  <c r="F1269" i="2"/>
  <c r="F1269" i="3" s="1"/>
  <c r="F1270" i="2"/>
  <c r="F1270" i="3" s="1"/>
  <c r="F1271" i="2"/>
  <c r="F1271" i="3" s="1"/>
  <c r="F1272" i="2"/>
  <c r="F1272" i="3" s="1"/>
  <c r="F1273" i="2"/>
  <c r="F1273" i="3" s="1"/>
  <c r="F1274" i="2"/>
  <c r="F1274" i="3" s="1"/>
  <c r="F1275" i="2"/>
  <c r="F1275" i="3" s="1"/>
  <c r="F1276" i="2"/>
  <c r="F1276" i="3" s="1"/>
  <c r="F1277" i="2"/>
  <c r="F1277" i="3" s="1"/>
  <c r="F1278" i="2"/>
  <c r="F1278" i="3" s="1"/>
  <c r="F1279" i="2"/>
  <c r="F1279" i="3" s="1"/>
  <c r="F1280" i="2"/>
  <c r="F1280" i="3" s="1"/>
  <c r="F1281" i="2"/>
  <c r="F1281" i="3" s="1"/>
  <c r="F1282" i="2"/>
  <c r="F1282" i="3" s="1"/>
  <c r="F1283" i="2"/>
  <c r="F1283" i="3" s="1"/>
  <c r="F1284" i="2"/>
  <c r="F1284" i="3" s="1"/>
  <c r="F1285" i="2"/>
  <c r="F1285" i="3" s="1"/>
  <c r="F1286" i="2"/>
  <c r="F1286" i="3" s="1"/>
  <c r="F1287" i="2"/>
  <c r="F1287" i="3" s="1"/>
  <c r="F1288" i="2"/>
  <c r="F1288" i="3" s="1"/>
  <c r="F1289" i="2"/>
  <c r="F1289" i="3" s="1"/>
  <c r="F1290" i="2"/>
  <c r="F1290" i="3" s="1"/>
  <c r="F1291" i="2"/>
  <c r="F1291" i="3" s="1"/>
  <c r="F1292" i="2"/>
  <c r="F1292" i="3" s="1"/>
  <c r="F1293" i="2"/>
  <c r="F1293" i="3" s="1"/>
  <c r="F1294" i="2"/>
  <c r="F1294" i="3" s="1"/>
  <c r="F1295" i="2"/>
  <c r="F1295" i="3" s="1"/>
  <c r="F1296" i="2"/>
  <c r="F1296" i="3" s="1"/>
  <c r="F1297" i="2"/>
  <c r="F1297" i="3" s="1"/>
  <c r="F1298" i="2"/>
  <c r="F1298" i="3" s="1"/>
  <c r="F1299" i="2"/>
  <c r="F1299" i="3" s="1"/>
  <c r="F1300" i="2"/>
  <c r="F1300" i="3" s="1"/>
  <c r="F1301" i="2"/>
  <c r="F1301" i="3" s="1"/>
  <c r="F1302" i="2"/>
  <c r="F1302" i="3" s="1"/>
  <c r="F1303" i="2"/>
  <c r="F1303" i="3" s="1"/>
  <c r="F1304" i="2"/>
  <c r="F1304" i="3" s="1"/>
  <c r="F1305" i="2"/>
  <c r="F1305" i="3" s="1"/>
  <c r="F1306" i="2"/>
  <c r="F1306" i="3" s="1"/>
  <c r="F1307" i="2"/>
  <c r="F1307" i="3" s="1"/>
  <c r="F1308" i="2"/>
  <c r="F1308" i="3" s="1"/>
  <c r="F1309" i="2"/>
  <c r="F1309" i="3" s="1"/>
  <c r="F1310" i="2"/>
  <c r="F1310" i="3" s="1"/>
  <c r="F1311" i="2"/>
  <c r="F1311" i="3" s="1"/>
  <c r="F1312" i="2"/>
  <c r="F1312" i="3" s="1"/>
  <c r="F1313" i="2"/>
  <c r="F1313" i="3" s="1"/>
  <c r="F1314" i="2"/>
  <c r="F1314" i="3" s="1"/>
  <c r="F1315" i="2"/>
  <c r="F1315" i="3" s="1"/>
  <c r="F1316" i="2"/>
  <c r="F1316" i="3" s="1"/>
  <c r="F1317" i="2"/>
  <c r="F1317" i="3" s="1"/>
  <c r="F1318" i="2"/>
  <c r="F1318" i="3" s="1"/>
  <c r="F1319" i="2"/>
  <c r="F1319" i="3" s="1"/>
  <c r="F1320" i="2"/>
  <c r="F1320" i="3" s="1"/>
  <c r="F1321" i="2"/>
  <c r="F1321" i="3" s="1"/>
  <c r="F1322" i="2"/>
  <c r="F1322" i="3" s="1"/>
  <c r="F1323" i="2"/>
  <c r="F1323" i="3" s="1"/>
  <c r="F1324" i="2"/>
  <c r="F1324" i="3" s="1"/>
  <c r="F1325" i="2"/>
  <c r="F1325" i="3" s="1"/>
  <c r="F1326" i="2"/>
  <c r="F1326" i="3" s="1"/>
  <c r="F1327" i="2"/>
  <c r="F1327" i="3" s="1"/>
  <c r="F1328" i="2"/>
  <c r="F1328" i="3" s="1"/>
  <c r="F1329" i="2"/>
  <c r="F1329" i="3" s="1"/>
  <c r="F1330" i="2"/>
  <c r="F1330" i="3" s="1"/>
  <c r="F1331" i="2"/>
  <c r="F1331" i="3" s="1"/>
  <c r="F1332" i="2"/>
  <c r="F1332" i="3" s="1"/>
  <c r="F1333" i="2"/>
  <c r="F1333" i="3" s="1"/>
  <c r="F1334" i="2"/>
  <c r="F1334" i="3" s="1"/>
  <c r="F1335" i="2"/>
  <c r="F1335" i="3" s="1"/>
  <c r="F1336" i="2"/>
  <c r="F1336" i="3" s="1"/>
  <c r="F1337" i="2"/>
  <c r="F1337" i="3" s="1"/>
  <c r="F1338" i="2"/>
  <c r="F1338" i="3" s="1"/>
  <c r="F1339" i="2"/>
  <c r="F1339" i="3" s="1"/>
  <c r="F1340" i="2"/>
  <c r="F1340" i="3" s="1"/>
  <c r="F1341" i="2"/>
  <c r="F1341" i="3" s="1"/>
  <c r="F1342" i="2"/>
  <c r="F1342" i="3" s="1"/>
  <c r="F1343" i="2"/>
  <c r="F1343" i="3" s="1"/>
  <c r="F1344" i="2"/>
  <c r="F1344" i="3" s="1"/>
  <c r="F1345" i="2"/>
  <c r="F1345" i="3" s="1"/>
  <c r="F1346" i="2"/>
  <c r="F1346" i="3" s="1"/>
  <c r="F1347" i="2"/>
  <c r="F1347" i="3" s="1"/>
  <c r="F1348" i="2"/>
  <c r="F1348" i="3" s="1"/>
  <c r="F1349" i="2"/>
  <c r="F1349" i="3" s="1"/>
  <c r="F1350" i="2"/>
  <c r="F1350" i="3" s="1"/>
  <c r="F1351" i="2"/>
  <c r="F1351" i="3" s="1"/>
  <c r="F1352" i="2"/>
  <c r="F1352" i="3" s="1"/>
  <c r="F1353" i="2"/>
  <c r="F1353" i="3" s="1"/>
  <c r="F1354" i="2"/>
  <c r="F1354" i="3" s="1"/>
  <c r="F1355" i="2"/>
  <c r="F1355" i="3" s="1"/>
  <c r="F1356" i="2"/>
  <c r="F1356" i="3" s="1"/>
  <c r="F1357" i="2"/>
  <c r="F1357" i="3" s="1"/>
  <c r="F1358" i="2"/>
  <c r="F1358" i="3" s="1"/>
  <c r="F1359" i="2"/>
  <c r="F1359" i="3" s="1"/>
  <c r="F1360" i="2"/>
  <c r="F1360" i="3" s="1"/>
  <c r="F1361" i="2"/>
  <c r="F1361" i="3" s="1"/>
  <c r="F1362" i="2"/>
  <c r="F1362" i="3" s="1"/>
  <c r="F1363" i="2"/>
  <c r="F1363" i="3" s="1"/>
  <c r="F1364" i="2"/>
  <c r="F1364" i="3" s="1"/>
  <c r="F1365" i="2"/>
  <c r="F1365" i="3" s="1"/>
  <c r="F1366" i="2"/>
  <c r="F1366" i="3" s="1"/>
  <c r="F1367" i="2"/>
  <c r="F1367" i="3" s="1"/>
  <c r="F1368" i="2"/>
  <c r="F1368" i="3" s="1"/>
  <c r="F1369" i="2"/>
  <c r="F1369" i="3" s="1"/>
  <c r="F1370" i="2"/>
  <c r="F1370" i="3" s="1"/>
  <c r="F1371" i="2"/>
  <c r="F1371" i="3" s="1"/>
  <c r="F1372" i="2"/>
  <c r="F1372" i="3" s="1"/>
  <c r="F1373" i="2"/>
  <c r="F1373" i="3" s="1"/>
  <c r="F1374" i="2"/>
  <c r="F1374" i="3" s="1"/>
  <c r="F1375" i="2"/>
  <c r="F1375" i="3" s="1"/>
  <c r="F1376" i="2"/>
  <c r="F1376" i="3" s="1"/>
  <c r="F1377" i="2"/>
  <c r="F1377" i="3" s="1"/>
  <c r="F1378" i="2"/>
  <c r="F1378" i="3" s="1"/>
  <c r="F1379" i="2"/>
  <c r="F1379" i="3" s="1"/>
  <c r="F1380" i="2"/>
  <c r="F1380" i="3" s="1"/>
  <c r="F1381" i="2"/>
  <c r="F1381" i="3" s="1"/>
  <c r="F1382" i="2"/>
  <c r="F1382" i="3" s="1"/>
  <c r="F1383" i="2"/>
  <c r="F1383" i="3" s="1"/>
  <c r="F1384" i="2"/>
  <c r="F1384" i="3" s="1"/>
  <c r="F1385" i="2"/>
  <c r="F1385" i="3" s="1"/>
  <c r="F1386" i="2"/>
  <c r="F1386" i="3" s="1"/>
  <c r="F1387" i="2"/>
  <c r="F1387" i="3" s="1"/>
  <c r="F1388" i="2"/>
  <c r="F1388" i="3" s="1"/>
  <c r="F1389" i="2"/>
  <c r="F1389" i="3" s="1"/>
  <c r="F1390" i="2"/>
  <c r="F1390" i="3" s="1"/>
  <c r="F1391" i="2"/>
  <c r="F1391" i="3" s="1"/>
  <c r="F1392" i="2"/>
  <c r="F1392" i="3" s="1"/>
  <c r="F1393" i="2"/>
  <c r="F1393" i="3" s="1"/>
  <c r="F1394" i="2"/>
  <c r="F1394" i="3" s="1"/>
  <c r="F1395" i="2"/>
  <c r="F1395" i="3" s="1"/>
  <c r="F1396" i="2"/>
  <c r="F1396" i="3" s="1"/>
  <c r="F1397" i="2"/>
  <c r="F1397" i="3" s="1"/>
  <c r="F1398" i="2"/>
  <c r="F1398" i="3" s="1"/>
  <c r="F1399" i="2"/>
  <c r="F1399" i="3" s="1"/>
  <c r="F1400" i="2"/>
  <c r="F1400" i="3" s="1"/>
  <c r="F1401" i="2"/>
  <c r="F1401" i="3" s="1"/>
  <c r="F1402" i="2"/>
  <c r="F1402" i="3" s="1"/>
  <c r="F1403" i="2"/>
  <c r="F1403" i="3" s="1"/>
  <c r="F1404" i="2"/>
  <c r="F1404" i="3" s="1"/>
  <c r="F1405" i="2"/>
  <c r="F1405" i="3" s="1"/>
  <c r="F1406" i="2"/>
  <c r="F1406" i="3" s="1"/>
  <c r="F1407" i="2"/>
  <c r="F1407" i="3" s="1"/>
  <c r="F1408" i="2"/>
  <c r="F1408" i="3" s="1"/>
  <c r="F1409" i="2"/>
  <c r="F1409" i="3" s="1"/>
  <c r="F1410" i="2"/>
  <c r="F1410" i="3" s="1"/>
  <c r="F1411" i="2"/>
  <c r="F1411" i="3" s="1"/>
  <c r="F1412" i="2"/>
  <c r="F1412" i="3" s="1"/>
  <c r="F1413" i="2"/>
  <c r="F1413" i="3" s="1"/>
  <c r="F1414" i="2"/>
  <c r="F1414" i="3" s="1"/>
  <c r="F1415" i="2"/>
  <c r="F1415" i="3" s="1"/>
  <c r="F1416" i="2"/>
  <c r="F1416" i="3" s="1"/>
  <c r="F1417" i="2"/>
  <c r="F1417" i="3" s="1"/>
  <c r="F1418" i="2"/>
  <c r="F1418" i="3" s="1"/>
  <c r="F1419" i="2"/>
  <c r="F1419" i="3" s="1"/>
  <c r="F1420" i="2"/>
  <c r="F1420" i="3" s="1"/>
  <c r="F1421" i="2"/>
  <c r="F1421" i="3" s="1"/>
  <c r="F1422" i="2"/>
  <c r="F1422" i="3" s="1"/>
  <c r="F1423" i="2"/>
  <c r="F1423" i="3" s="1"/>
  <c r="F1424" i="2"/>
  <c r="F1424" i="3" s="1"/>
  <c r="F1425" i="2"/>
  <c r="F1425" i="3" s="1"/>
  <c r="F1426" i="2"/>
  <c r="F1426" i="3" s="1"/>
  <c r="F1427" i="2"/>
  <c r="F1427" i="3" s="1"/>
  <c r="F1428" i="2"/>
  <c r="F1428" i="3" s="1"/>
  <c r="F1429" i="2"/>
  <c r="F1429" i="3" s="1"/>
  <c r="F1430" i="2"/>
  <c r="F1430" i="3" s="1"/>
  <c r="F1431" i="2"/>
  <c r="F1431" i="3" s="1"/>
  <c r="F1432" i="2"/>
  <c r="F1432" i="3" s="1"/>
  <c r="F1433" i="2"/>
  <c r="F1433" i="3" s="1"/>
  <c r="F1434" i="2"/>
  <c r="F1434" i="3" s="1"/>
  <c r="F1435" i="2"/>
  <c r="F1435" i="3" s="1"/>
  <c r="F1436" i="2"/>
  <c r="F1436" i="3" s="1"/>
  <c r="F1437" i="2"/>
  <c r="F1437" i="3" s="1"/>
  <c r="F1438" i="2"/>
  <c r="F1438" i="3" s="1"/>
  <c r="F1439" i="2"/>
  <c r="F1439" i="3" s="1"/>
  <c r="F1440" i="2"/>
  <c r="F1440" i="3" s="1"/>
  <c r="F1441" i="2"/>
  <c r="F1441" i="3" s="1"/>
  <c r="F1442" i="2"/>
  <c r="F1442" i="3" s="1"/>
  <c r="F1443" i="2"/>
  <c r="F1443" i="3" s="1"/>
  <c r="F1444" i="2"/>
  <c r="F1444" i="3" s="1"/>
  <c r="F1445" i="2"/>
  <c r="F1445" i="3" s="1"/>
  <c r="F1446" i="2"/>
  <c r="F1446" i="3" s="1"/>
  <c r="F1447" i="2"/>
  <c r="F1447" i="3" s="1"/>
  <c r="F1448" i="2"/>
  <c r="F1448" i="3" s="1"/>
  <c r="F1449" i="2"/>
  <c r="F1449" i="3" s="1"/>
  <c r="F1450" i="2"/>
  <c r="F1450" i="3" s="1"/>
  <c r="F1451" i="2"/>
  <c r="F1451" i="3" s="1"/>
  <c r="F1452" i="2"/>
  <c r="F1452" i="3" s="1"/>
  <c r="F1453" i="2"/>
  <c r="F1453" i="3" s="1"/>
  <c r="F1454" i="2"/>
  <c r="F1454" i="3" s="1"/>
  <c r="F1455" i="2"/>
  <c r="F1455" i="3" s="1"/>
  <c r="F1456" i="2"/>
  <c r="F1456" i="3" s="1"/>
  <c r="F1457" i="2"/>
  <c r="F1457" i="3" s="1"/>
  <c r="F1458" i="2"/>
  <c r="F1458" i="3" s="1"/>
  <c r="F1459" i="2"/>
  <c r="F1459" i="3" s="1"/>
  <c r="F1460" i="2"/>
  <c r="F1460" i="3" s="1"/>
  <c r="F1461" i="2"/>
  <c r="F1461" i="3" s="1"/>
  <c r="F1462" i="2"/>
  <c r="F1462" i="3" s="1"/>
  <c r="F1463" i="2"/>
  <c r="F1463" i="3" s="1"/>
  <c r="F1464" i="2"/>
  <c r="F1464" i="3" s="1"/>
  <c r="F1465" i="2"/>
  <c r="F1465" i="3" s="1"/>
  <c r="F1466" i="2"/>
  <c r="F1466" i="3" s="1"/>
  <c r="F1467" i="2"/>
  <c r="F1467" i="3" s="1"/>
  <c r="F1468" i="2"/>
  <c r="F1468" i="3" s="1"/>
  <c r="F1469" i="2"/>
  <c r="F1469" i="3" s="1"/>
  <c r="F1470" i="2"/>
  <c r="F1470" i="3" s="1"/>
  <c r="F1471" i="2"/>
  <c r="F1471" i="3" s="1"/>
  <c r="F1472" i="2"/>
  <c r="F1472" i="3" s="1"/>
  <c r="F1473" i="2"/>
  <c r="F1473" i="3" s="1"/>
  <c r="F1474" i="2"/>
  <c r="F1474" i="3" s="1"/>
  <c r="F1475" i="2"/>
  <c r="F1475" i="3" s="1"/>
  <c r="F1476" i="2"/>
  <c r="F1476" i="3" s="1"/>
  <c r="F1477" i="2"/>
  <c r="F1477" i="3" s="1"/>
  <c r="F1478" i="2"/>
  <c r="F1478" i="3" s="1"/>
  <c r="F1479" i="2"/>
  <c r="F1479" i="3" s="1"/>
  <c r="F1480" i="2"/>
  <c r="F1480" i="3" s="1"/>
  <c r="F1481" i="2"/>
  <c r="F1481" i="3" s="1"/>
  <c r="F1482" i="2"/>
  <c r="F1482" i="3" s="1"/>
  <c r="F1483" i="2"/>
  <c r="F1483" i="3" s="1"/>
  <c r="F1484" i="2"/>
  <c r="F1484" i="3" s="1"/>
  <c r="F1485" i="2"/>
  <c r="F1485" i="3" s="1"/>
  <c r="F1486" i="2"/>
  <c r="F1486" i="3" s="1"/>
  <c r="F1487" i="2"/>
  <c r="F1487" i="3" s="1"/>
  <c r="F1488" i="2"/>
  <c r="F1488" i="3" s="1"/>
  <c r="F1489" i="2"/>
  <c r="F1489" i="3" s="1"/>
  <c r="F1490" i="2"/>
  <c r="F1490" i="3" s="1"/>
  <c r="F1491" i="2"/>
  <c r="F1491" i="3" s="1"/>
  <c r="F1492" i="2"/>
  <c r="F1492" i="3" s="1"/>
  <c r="F1493" i="2"/>
  <c r="F1493" i="3" s="1"/>
  <c r="F1494" i="2"/>
  <c r="F1494" i="3" s="1"/>
  <c r="F1495" i="2"/>
  <c r="F1495" i="3" s="1"/>
  <c r="F1496" i="2"/>
  <c r="F1496" i="3" s="1"/>
  <c r="F1497" i="2"/>
  <c r="F1497" i="3" s="1"/>
  <c r="F1498" i="2"/>
  <c r="F1498" i="3" s="1"/>
  <c r="F1499" i="2"/>
  <c r="F1499" i="3" s="1"/>
  <c r="F1500" i="2"/>
  <c r="F1500" i="3" s="1"/>
  <c r="F1501" i="2"/>
  <c r="F1501" i="3" s="1"/>
  <c r="F1502" i="2"/>
  <c r="F1502" i="3" s="1"/>
  <c r="F1503" i="2"/>
  <c r="F1503" i="3" s="1"/>
  <c r="F1504" i="2"/>
  <c r="F1504" i="3" s="1"/>
  <c r="F1505" i="2"/>
  <c r="F1505" i="3" s="1"/>
  <c r="F1506" i="2"/>
  <c r="F1506" i="3" s="1"/>
  <c r="F1507" i="2"/>
  <c r="F1507" i="3" s="1"/>
  <c r="F1508" i="2"/>
  <c r="F1508" i="3" s="1"/>
  <c r="F1509" i="2"/>
  <c r="F1509" i="3" s="1"/>
  <c r="F1510" i="2"/>
  <c r="F1510" i="3" s="1"/>
  <c r="F1511" i="2"/>
  <c r="F1511" i="3" s="1"/>
  <c r="F1512" i="2"/>
  <c r="F1512" i="3" s="1"/>
  <c r="F1513" i="2"/>
  <c r="F1513" i="3" s="1"/>
  <c r="F1514" i="2"/>
  <c r="F1514" i="3" s="1"/>
  <c r="F1515" i="2"/>
  <c r="F1515" i="3" s="1"/>
  <c r="F1516" i="2"/>
  <c r="F1516" i="3" s="1"/>
  <c r="F1517" i="2"/>
  <c r="F1517" i="3" s="1"/>
  <c r="F1518" i="2"/>
  <c r="F1518" i="3" s="1"/>
  <c r="F1519" i="2"/>
  <c r="F1519" i="3" s="1"/>
  <c r="F1520" i="2"/>
  <c r="F1520" i="3" s="1"/>
  <c r="F1521" i="2"/>
  <c r="F1521" i="3" s="1"/>
  <c r="F1522" i="2"/>
  <c r="F1522" i="3" s="1"/>
  <c r="F1523" i="2"/>
  <c r="F1523" i="3" s="1"/>
  <c r="F1524" i="2"/>
  <c r="F1524" i="3" s="1"/>
  <c r="F1525" i="2"/>
  <c r="F1525" i="3" s="1"/>
  <c r="F1526" i="2"/>
  <c r="F1526" i="3" s="1"/>
  <c r="F1527" i="2"/>
  <c r="F1527" i="3" s="1"/>
  <c r="F1528" i="2"/>
  <c r="F1528" i="3" s="1"/>
  <c r="F1529" i="2"/>
  <c r="F1529" i="3" s="1"/>
  <c r="F1530" i="2"/>
  <c r="F1530" i="3" s="1"/>
  <c r="F1531" i="2"/>
  <c r="F1531" i="3" s="1"/>
  <c r="F1532" i="2"/>
  <c r="F1532" i="3" s="1"/>
  <c r="F1533" i="2"/>
  <c r="F1533" i="3" s="1"/>
  <c r="F1534" i="2"/>
  <c r="F1534" i="3" s="1"/>
  <c r="F1535" i="2"/>
  <c r="F1535" i="3" s="1"/>
  <c r="F1536" i="2"/>
  <c r="F1536" i="3" s="1"/>
  <c r="F1537" i="2"/>
  <c r="F1537" i="3" s="1"/>
  <c r="F1538" i="2"/>
  <c r="F1538" i="3" s="1"/>
  <c r="F1539" i="2"/>
  <c r="F1539" i="3" s="1"/>
  <c r="F1540" i="2"/>
  <c r="F1540" i="3" s="1"/>
  <c r="F1541" i="2"/>
  <c r="F1541" i="3" s="1"/>
  <c r="F1542" i="2"/>
  <c r="F1542" i="3" s="1"/>
  <c r="F1543" i="2"/>
  <c r="F1543" i="3" s="1"/>
  <c r="F1544" i="2"/>
  <c r="F1544" i="3" s="1"/>
  <c r="F1545" i="2"/>
  <c r="F1545" i="3" s="1"/>
  <c r="F1546" i="2"/>
  <c r="F1546" i="3" s="1"/>
  <c r="F1547" i="2"/>
  <c r="F1547" i="3" s="1"/>
  <c r="F1548" i="2"/>
  <c r="F1548" i="3" s="1"/>
  <c r="F1549" i="2"/>
  <c r="F1549" i="3" s="1"/>
  <c r="F1550" i="2"/>
  <c r="F1550" i="3" s="1"/>
  <c r="F1551" i="2"/>
  <c r="F1551" i="3" s="1"/>
  <c r="F1552" i="2"/>
  <c r="F1552" i="3" s="1"/>
  <c r="F1553" i="2"/>
  <c r="F1553" i="3" s="1"/>
  <c r="F1554" i="2"/>
  <c r="F1554" i="3" s="1"/>
  <c r="F1555" i="2"/>
  <c r="F1555" i="3" s="1"/>
  <c r="F1556" i="2"/>
  <c r="F1556" i="3" s="1"/>
  <c r="F1557" i="2"/>
  <c r="F1557" i="3" s="1"/>
  <c r="F1558" i="2"/>
  <c r="F1558" i="3" s="1"/>
  <c r="F1559" i="2"/>
  <c r="F1559" i="3" s="1"/>
  <c r="F1560" i="2"/>
  <c r="F1560" i="3" s="1"/>
  <c r="F1561" i="2"/>
  <c r="F1561" i="3" s="1"/>
  <c r="F1562" i="2"/>
  <c r="F1562" i="3" s="1"/>
  <c r="F1563" i="2"/>
  <c r="F1563" i="3" s="1"/>
  <c r="F1564" i="2"/>
  <c r="F1564" i="3" s="1"/>
  <c r="F1565" i="2"/>
  <c r="F1565" i="3" s="1"/>
  <c r="F1566" i="2"/>
  <c r="F1566" i="3" s="1"/>
  <c r="F1567" i="2"/>
  <c r="F1567" i="3" s="1"/>
  <c r="F1568" i="2"/>
  <c r="F1568" i="3" s="1"/>
  <c r="F1569" i="2"/>
  <c r="F1569" i="3" s="1"/>
  <c r="F1570" i="2"/>
  <c r="F1570" i="3" s="1"/>
  <c r="F1571" i="2"/>
  <c r="F1571" i="3" s="1"/>
  <c r="F1572" i="2"/>
  <c r="F1572" i="3" s="1"/>
  <c r="F1573" i="2"/>
  <c r="F1573" i="3" s="1"/>
  <c r="F1574" i="2"/>
  <c r="F1574" i="3" s="1"/>
  <c r="F1575" i="2"/>
  <c r="F1575" i="3" s="1"/>
  <c r="F1576" i="2"/>
  <c r="F1576" i="3" s="1"/>
  <c r="F1577" i="2"/>
  <c r="F1577" i="3" s="1"/>
  <c r="F1578" i="2"/>
  <c r="F1578" i="3" s="1"/>
  <c r="F1579" i="2"/>
  <c r="F1579" i="3" s="1"/>
  <c r="F1580" i="2"/>
  <c r="F1580" i="3" s="1"/>
  <c r="F1581" i="2"/>
  <c r="F1581" i="3" s="1"/>
  <c r="F1582" i="2"/>
  <c r="F1582" i="3" s="1"/>
  <c r="F1583" i="2"/>
  <c r="F1583" i="3" s="1"/>
  <c r="F1584" i="2"/>
  <c r="F1584" i="3" s="1"/>
  <c r="F1585" i="2"/>
  <c r="F1585" i="3" s="1"/>
  <c r="F1586" i="2"/>
  <c r="F1586" i="3" s="1"/>
  <c r="F1587" i="2"/>
  <c r="F1587" i="3" s="1"/>
  <c r="F1588" i="2"/>
  <c r="F1588" i="3" s="1"/>
  <c r="F1589" i="2"/>
  <c r="F1589" i="3" s="1"/>
  <c r="F1590" i="2"/>
  <c r="F1590" i="3" s="1"/>
  <c r="F1591" i="2"/>
  <c r="F1591" i="3" s="1"/>
  <c r="F1592" i="2"/>
  <c r="F1592" i="3" s="1"/>
  <c r="F1593" i="2"/>
  <c r="F1593" i="3" s="1"/>
  <c r="F1594" i="2"/>
  <c r="F1594" i="3" s="1"/>
  <c r="F1595" i="2"/>
  <c r="F1595" i="3" s="1"/>
  <c r="F1596" i="2"/>
  <c r="F1596" i="3" s="1"/>
  <c r="F1597" i="2"/>
  <c r="F1597" i="3" s="1"/>
  <c r="F1598" i="2"/>
  <c r="F1598" i="3" s="1"/>
  <c r="F1599" i="2"/>
  <c r="F1599" i="3" s="1"/>
  <c r="F1600" i="2"/>
  <c r="F1600" i="3" s="1"/>
  <c r="F1601" i="2"/>
  <c r="F1601" i="3" s="1"/>
  <c r="F1602" i="2"/>
  <c r="F1602" i="3" s="1"/>
  <c r="F1603" i="2"/>
  <c r="F1603" i="3" s="1"/>
  <c r="F1604" i="2"/>
  <c r="F1604" i="3" s="1"/>
  <c r="F1605" i="2"/>
  <c r="F1605" i="3" s="1"/>
  <c r="F1606" i="2"/>
  <c r="F1606" i="3" s="1"/>
  <c r="F1607" i="2"/>
  <c r="F1607" i="3" s="1"/>
  <c r="F1608" i="2"/>
  <c r="F1608" i="3" s="1"/>
  <c r="F1609" i="2"/>
  <c r="F1609" i="3" s="1"/>
  <c r="F1610" i="2"/>
  <c r="F1610" i="3" s="1"/>
  <c r="F1611" i="2"/>
  <c r="F1611" i="3" s="1"/>
  <c r="F1612" i="2"/>
  <c r="F1612" i="3" s="1"/>
  <c r="F1613" i="2"/>
  <c r="F1613" i="3" s="1"/>
  <c r="F1614" i="2"/>
  <c r="F1614" i="3" s="1"/>
  <c r="F1615" i="2"/>
  <c r="F1615" i="3" s="1"/>
  <c r="F1616" i="2"/>
  <c r="F1616" i="3" s="1"/>
  <c r="F1617" i="2"/>
  <c r="F1617" i="3" s="1"/>
  <c r="F1618" i="2"/>
  <c r="F1618" i="3" s="1"/>
  <c r="F1619" i="2"/>
  <c r="F1619" i="3" s="1"/>
  <c r="F1620" i="2"/>
  <c r="F1620" i="3" s="1"/>
  <c r="F1621" i="2"/>
  <c r="F1621" i="3" s="1"/>
  <c r="F1622" i="2"/>
  <c r="F1622" i="3" s="1"/>
  <c r="F1623" i="2"/>
  <c r="F1623" i="3" s="1"/>
  <c r="F1624" i="2"/>
  <c r="F1624" i="3" s="1"/>
  <c r="F1625" i="2"/>
  <c r="F1625" i="3" s="1"/>
  <c r="F1626" i="2"/>
  <c r="F1626" i="3" s="1"/>
  <c r="F1627" i="2"/>
  <c r="F1627" i="3" s="1"/>
  <c r="F1628" i="2"/>
  <c r="F1628" i="3" s="1"/>
  <c r="F1629" i="2"/>
  <c r="F1629" i="3" s="1"/>
  <c r="F1630" i="2"/>
  <c r="F1630" i="3" s="1"/>
  <c r="F1631" i="2"/>
  <c r="F1631" i="3" s="1"/>
  <c r="F1632" i="2"/>
  <c r="F1632" i="3" s="1"/>
  <c r="F1633" i="2"/>
  <c r="F1633" i="3" s="1"/>
  <c r="F1634" i="2"/>
  <c r="F1634" i="3" s="1"/>
  <c r="F1635" i="2"/>
  <c r="F1635" i="3" s="1"/>
  <c r="F1636" i="2"/>
  <c r="F1636" i="3" s="1"/>
  <c r="F1637" i="2"/>
  <c r="F1637" i="3" s="1"/>
  <c r="F1638" i="2"/>
  <c r="F1638" i="3" s="1"/>
  <c r="F1639" i="2"/>
  <c r="F1639" i="3" s="1"/>
  <c r="F1640" i="2"/>
  <c r="F1640" i="3" s="1"/>
  <c r="F1641" i="2"/>
  <c r="F1641" i="3" s="1"/>
  <c r="F1642" i="2"/>
  <c r="F1642" i="3" s="1"/>
  <c r="F1643" i="2"/>
  <c r="F1643" i="3" s="1"/>
  <c r="F1644" i="2"/>
  <c r="F1644" i="3" s="1"/>
  <c r="F1645" i="2"/>
  <c r="F1645" i="3" s="1"/>
  <c r="F1646" i="2"/>
  <c r="F1646" i="3" s="1"/>
  <c r="F1647" i="2"/>
  <c r="F1647" i="3" s="1"/>
  <c r="F1648" i="2"/>
  <c r="F1648" i="3" s="1"/>
  <c r="F1649" i="2"/>
  <c r="F1649" i="3" s="1"/>
  <c r="F1650" i="2"/>
  <c r="F1650" i="3" s="1"/>
  <c r="F1651" i="2"/>
  <c r="F1651" i="3" s="1"/>
  <c r="F1652" i="2"/>
  <c r="F1652" i="3" s="1"/>
  <c r="F1653" i="2"/>
  <c r="F1653" i="3" s="1"/>
  <c r="F1654" i="2"/>
  <c r="F1654" i="3" s="1"/>
  <c r="F1655" i="2"/>
  <c r="F1655" i="3" s="1"/>
  <c r="F1656" i="2"/>
  <c r="F1656" i="3" s="1"/>
  <c r="F1657" i="2"/>
  <c r="F1657" i="3" s="1"/>
  <c r="F1658" i="2"/>
  <c r="F1658" i="3" s="1"/>
  <c r="F1659" i="2"/>
  <c r="F1659" i="3" s="1"/>
  <c r="F1660" i="2"/>
  <c r="F1660" i="3" s="1"/>
  <c r="F1661" i="2"/>
  <c r="F1661" i="3" s="1"/>
  <c r="F1662" i="2"/>
  <c r="F1662" i="3" s="1"/>
  <c r="F1663" i="2"/>
  <c r="F1663" i="3" s="1"/>
  <c r="F1664" i="2"/>
  <c r="F1664" i="3" s="1"/>
  <c r="F1665" i="2"/>
  <c r="F1665" i="3" s="1"/>
  <c r="F1666" i="2"/>
  <c r="F1666" i="3" s="1"/>
  <c r="F1667" i="2"/>
  <c r="F1667" i="3" s="1"/>
  <c r="F1668" i="2"/>
  <c r="F1668" i="3" s="1"/>
  <c r="F1669" i="2"/>
  <c r="F1669" i="3" s="1"/>
  <c r="F1670" i="2"/>
  <c r="F1670" i="3" s="1"/>
  <c r="F1671" i="2"/>
  <c r="F1671" i="3" s="1"/>
  <c r="F1672" i="2"/>
  <c r="F1672" i="3" s="1"/>
  <c r="F1673" i="2"/>
  <c r="F1673" i="3" s="1"/>
  <c r="F1674" i="2"/>
  <c r="F1674" i="3" s="1"/>
  <c r="F1675" i="2"/>
  <c r="F1675" i="3" s="1"/>
  <c r="F1676" i="2"/>
  <c r="F1676" i="3" s="1"/>
  <c r="F1677" i="2"/>
  <c r="F1677" i="3" s="1"/>
  <c r="F1678" i="2"/>
  <c r="F1678" i="3" s="1"/>
  <c r="F1679" i="2"/>
  <c r="F1679" i="3" s="1"/>
  <c r="F1680" i="2"/>
  <c r="F1680" i="3" s="1"/>
  <c r="F1681" i="2"/>
  <c r="F1681" i="3" s="1"/>
  <c r="F1682" i="2"/>
  <c r="F1682" i="3" s="1"/>
  <c r="F1683" i="2"/>
  <c r="F1683" i="3" s="1"/>
  <c r="F1684" i="2"/>
  <c r="F1684" i="3" s="1"/>
  <c r="F1685" i="2"/>
  <c r="F1685" i="3" s="1"/>
  <c r="F1686" i="2"/>
  <c r="F1686" i="3" s="1"/>
  <c r="F1687" i="2"/>
  <c r="F1687" i="3" s="1"/>
  <c r="F1688" i="2"/>
  <c r="F1688" i="3" s="1"/>
  <c r="F1689" i="2"/>
  <c r="F1689" i="3" s="1"/>
  <c r="F1690" i="2"/>
  <c r="F1690" i="3" s="1"/>
  <c r="F1691" i="2"/>
  <c r="F1691" i="3" s="1"/>
  <c r="F1692" i="2"/>
  <c r="F1692" i="3" s="1"/>
  <c r="F1693" i="2"/>
  <c r="F1693" i="3" s="1"/>
  <c r="F1694" i="2"/>
  <c r="F1694" i="3" s="1"/>
  <c r="F1695" i="2"/>
  <c r="F1695" i="3" s="1"/>
  <c r="F1696" i="2"/>
  <c r="F1696" i="3" s="1"/>
  <c r="F1697" i="2"/>
  <c r="F1697" i="3" s="1"/>
  <c r="F1698" i="2"/>
  <c r="F1698" i="3" s="1"/>
  <c r="F1699" i="2"/>
  <c r="F1699" i="3" s="1"/>
  <c r="F1700" i="2"/>
  <c r="F1700" i="3" s="1"/>
  <c r="F1701" i="2"/>
  <c r="F1701" i="3" s="1"/>
  <c r="F1702" i="2"/>
  <c r="F1702" i="3" s="1"/>
  <c r="F1703" i="2"/>
  <c r="F1703" i="3" s="1"/>
  <c r="F1704" i="2"/>
  <c r="F1704" i="3" s="1"/>
  <c r="F1705" i="2"/>
  <c r="F1705" i="3" s="1"/>
  <c r="F1706" i="2"/>
  <c r="F1706" i="3" s="1"/>
  <c r="F1707" i="2"/>
  <c r="F1707" i="3" s="1"/>
  <c r="F1708" i="2"/>
  <c r="F1708" i="3" s="1"/>
  <c r="F1709" i="2"/>
  <c r="F1709" i="3" s="1"/>
  <c r="F1710" i="2"/>
  <c r="F1710" i="3" s="1"/>
  <c r="F1711" i="2"/>
  <c r="F1711" i="3" s="1"/>
  <c r="F1712" i="2"/>
  <c r="F1712" i="3" s="1"/>
  <c r="F1713" i="2"/>
  <c r="F1713" i="3" s="1"/>
  <c r="F1714" i="2"/>
  <c r="F1714" i="3" s="1"/>
  <c r="F1715" i="2"/>
  <c r="F1715" i="3" s="1"/>
  <c r="F1716" i="2"/>
  <c r="F1716" i="3" s="1"/>
  <c r="F1717" i="2"/>
  <c r="F1717" i="3" s="1"/>
  <c r="F1718" i="2"/>
  <c r="F1718" i="3" s="1"/>
  <c r="F1719" i="2"/>
  <c r="F1719" i="3" s="1"/>
  <c r="F1720" i="2"/>
  <c r="F1720" i="3" s="1"/>
  <c r="F1721" i="2"/>
  <c r="F1721" i="3" s="1"/>
  <c r="F1722" i="2"/>
  <c r="F1722" i="3" s="1"/>
  <c r="F1723" i="2"/>
  <c r="F1723" i="3" s="1"/>
  <c r="F1724" i="2"/>
  <c r="F1724" i="3" s="1"/>
  <c r="F1725" i="2"/>
  <c r="F1725" i="3" s="1"/>
  <c r="F1726" i="2"/>
  <c r="F1726" i="3" s="1"/>
  <c r="F1727" i="2"/>
  <c r="F1727" i="3" s="1"/>
  <c r="F1728" i="2"/>
  <c r="F1728" i="3" s="1"/>
  <c r="F1729" i="2"/>
  <c r="F1729" i="3" s="1"/>
  <c r="F1730" i="2"/>
  <c r="F1730" i="3" s="1"/>
  <c r="F1731" i="2"/>
  <c r="F1731" i="3" s="1"/>
  <c r="F1732" i="2"/>
  <c r="F1732" i="3" s="1"/>
  <c r="F1733" i="2"/>
  <c r="F1733" i="3" s="1"/>
  <c r="F1734" i="2"/>
  <c r="F1734" i="3" s="1"/>
  <c r="F1735" i="2"/>
  <c r="F1735" i="3" s="1"/>
  <c r="F1736" i="2"/>
  <c r="F1736" i="3" s="1"/>
  <c r="F1737" i="2"/>
  <c r="F1737" i="3" s="1"/>
  <c r="F1738" i="2"/>
  <c r="F1738" i="3" s="1"/>
  <c r="F1739" i="2"/>
  <c r="F1739" i="3" s="1"/>
  <c r="F1740" i="2"/>
  <c r="F1740" i="3" s="1"/>
  <c r="F1741" i="2"/>
  <c r="F1741" i="3" s="1"/>
  <c r="F1742" i="2"/>
  <c r="F1742" i="3" s="1"/>
  <c r="F1743" i="2"/>
  <c r="F1743" i="3" s="1"/>
  <c r="F1744" i="2"/>
  <c r="F1744" i="3" s="1"/>
  <c r="F2" i="2"/>
  <c r="F2" i="3" s="1"/>
  <c r="O1459" i="2" l="1"/>
  <c r="P1459" i="2" s="1"/>
  <c r="O1399" i="2"/>
  <c r="P1399" i="2" s="1"/>
  <c r="O274" i="2"/>
  <c r="P274" i="2" s="1"/>
  <c r="O68" i="2"/>
  <c r="P68" i="2" s="1"/>
  <c r="O1581" i="2"/>
  <c r="P1581" i="2" s="1"/>
  <c r="O1482" i="2"/>
  <c r="P1482" i="2" s="1"/>
  <c r="O1664" i="2"/>
  <c r="P1664" i="2" s="1"/>
  <c r="O1274" i="2"/>
  <c r="P1274" i="2" s="1"/>
  <c r="O1723" i="2"/>
  <c r="P1723" i="2" s="1"/>
  <c r="O1463" i="2"/>
  <c r="P1463" i="2" s="1"/>
  <c r="O139" i="2"/>
  <c r="P139" i="2" s="1"/>
  <c r="O1616" i="2"/>
  <c r="P1616" i="2" s="1"/>
  <c r="O1187" i="2"/>
  <c r="P1187" i="2" s="1"/>
  <c r="O1115" i="2"/>
  <c r="P1115" i="2" s="1"/>
  <c r="O802" i="2"/>
  <c r="P802" i="2" s="1"/>
  <c r="O1114" i="2"/>
  <c r="P1114" i="2" s="1"/>
  <c r="O801" i="2"/>
  <c r="P801" i="2" s="1"/>
  <c r="O1381" i="2"/>
  <c r="P1381" i="2" s="1"/>
  <c r="O1633" i="2"/>
  <c r="P1633" i="2" s="1"/>
  <c r="O1607" i="2"/>
  <c r="P1607" i="2" s="1"/>
  <c r="O2" i="2"/>
  <c r="P2" i="2" s="1"/>
  <c r="O234" i="2"/>
  <c r="P234" i="2" s="1"/>
  <c r="O126" i="2"/>
  <c r="P126" i="2" s="1"/>
  <c r="O78" i="2"/>
  <c r="P78" i="2" s="1"/>
  <c r="O1736" i="2"/>
  <c r="P1736" i="2" s="1"/>
  <c r="O1724" i="2"/>
  <c r="P1724" i="2" s="1"/>
  <c r="O1712" i="2"/>
  <c r="P1712" i="2" s="1"/>
  <c r="O1700" i="2"/>
  <c r="P1700" i="2" s="1"/>
  <c r="O1688" i="2"/>
  <c r="P1688" i="2" s="1"/>
  <c r="O1676" i="2"/>
  <c r="P1676" i="2" s="1"/>
  <c r="O1651" i="2"/>
  <c r="P1651" i="2" s="1"/>
  <c r="O1639" i="2"/>
  <c r="P1639" i="2" s="1"/>
  <c r="O1627" i="2"/>
  <c r="P1627" i="2" s="1"/>
  <c r="O1615" i="2"/>
  <c r="P1615" i="2" s="1"/>
  <c r="O1603" i="2"/>
  <c r="P1603" i="2" s="1"/>
  <c r="O1591" i="2"/>
  <c r="P1591" i="2" s="1"/>
  <c r="O1579" i="2"/>
  <c r="P1579" i="2" s="1"/>
  <c r="O1555" i="2"/>
  <c r="P1555" i="2" s="1"/>
  <c r="O1543" i="2"/>
  <c r="P1543" i="2" s="1"/>
  <c r="O1519" i="2"/>
  <c r="P1519" i="2" s="1"/>
  <c r="O1506" i="2"/>
  <c r="P1506" i="2" s="1"/>
  <c r="O1494" i="2"/>
  <c r="P1494" i="2" s="1"/>
  <c r="O1481" i="2"/>
  <c r="P1481" i="2" s="1"/>
  <c r="O1468" i="2"/>
  <c r="P1468" i="2" s="1"/>
  <c r="O1456" i="2"/>
  <c r="P1456" i="2" s="1"/>
  <c r="O1444" i="2"/>
  <c r="P1444" i="2" s="1"/>
  <c r="O1432" i="2"/>
  <c r="P1432" i="2" s="1"/>
  <c r="O1420" i="2"/>
  <c r="P1420" i="2" s="1"/>
  <c r="O1408" i="2"/>
  <c r="P1408" i="2" s="1"/>
  <c r="O1396" i="2"/>
  <c r="P1396" i="2" s="1"/>
  <c r="O1384" i="2"/>
  <c r="P1384" i="2" s="1"/>
  <c r="O1372" i="2"/>
  <c r="P1372" i="2" s="1"/>
  <c r="O1360" i="2"/>
  <c r="P1360" i="2" s="1"/>
  <c r="O1348" i="2"/>
  <c r="P1348" i="2" s="1"/>
  <c r="O1336" i="2"/>
  <c r="P1336" i="2" s="1"/>
  <c r="O1324" i="2"/>
  <c r="P1324" i="2" s="1"/>
  <c r="O1312" i="2"/>
  <c r="O1300" i="2"/>
  <c r="P1300" i="2" s="1"/>
  <c r="O1286" i="2"/>
  <c r="P1286" i="2" s="1"/>
  <c r="O1262" i="2"/>
  <c r="P1262" i="2" s="1"/>
  <c r="Q1238" i="3"/>
  <c r="O1238" i="2"/>
  <c r="P1238" i="2" s="1"/>
  <c r="O1214" i="2"/>
  <c r="P1214" i="2" s="1"/>
  <c r="O1202" i="2"/>
  <c r="P1202" i="2" s="1"/>
  <c r="O1045" i="2"/>
  <c r="P1045" i="2" s="1"/>
  <c r="O560" i="2"/>
  <c r="P560" i="2" s="1"/>
  <c r="O426" i="2"/>
  <c r="P426" i="2" s="1"/>
  <c r="O1614" i="2"/>
  <c r="P1614" i="2" s="1"/>
  <c r="O1542" i="2"/>
  <c r="P1542" i="2" s="1"/>
  <c r="O765" i="2"/>
  <c r="P765" i="2" s="1"/>
  <c r="O619" i="2"/>
  <c r="P619" i="2" s="1"/>
  <c r="O523" i="2"/>
  <c r="P523" i="2" s="1"/>
  <c r="O232" i="2"/>
  <c r="P232" i="2" s="1"/>
  <c r="O184" i="2"/>
  <c r="P184" i="2" s="1"/>
  <c r="O1734" i="2"/>
  <c r="P1734" i="2" s="1"/>
  <c r="O1722" i="2"/>
  <c r="P1722" i="2" s="1"/>
  <c r="O1710" i="2"/>
  <c r="P1710" i="2" s="1"/>
  <c r="O1698" i="2"/>
  <c r="P1698" i="2" s="1"/>
  <c r="O1686" i="2"/>
  <c r="P1686" i="2" s="1"/>
  <c r="O1674" i="2"/>
  <c r="P1674" i="2" s="1"/>
  <c r="O1662" i="2"/>
  <c r="P1662" i="2" s="1"/>
  <c r="O1649" i="2"/>
  <c r="P1649" i="2" s="1"/>
  <c r="O1637" i="2"/>
  <c r="P1637" i="2" s="1"/>
  <c r="O1625" i="2"/>
  <c r="P1625" i="2" s="1"/>
  <c r="O1613" i="2"/>
  <c r="P1613" i="2" s="1"/>
  <c r="O1601" i="2"/>
  <c r="P1601" i="2" s="1"/>
  <c r="O1589" i="2"/>
  <c r="P1589" i="2" s="1"/>
  <c r="O1577" i="2"/>
  <c r="P1577" i="2" s="1"/>
  <c r="O1565" i="2"/>
  <c r="P1565" i="2" s="1"/>
  <c r="O1553" i="2"/>
  <c r="P1553" i="2" s="1"/>
  <c r="O1541" i="2"/>
  <c r="P1541" i="2" s="1"/>
  <c r="O1517" i="2"/>
  <c r="P1517" i="2" s="1"/>
  <c r="O1504" i="2"/>
  <c r="P1504" i="2" s="1"/>
  <c r="O1492" i="2"/>
  <c r="P1492" i="2" s="1"/>
  <c r="O1479" i="2"/>
  <c r="P1479" i="2" s="1"/>
  <c r="O1466" i="2"/>
  <c r="P1466" i="2" s="1"/>
  <c r="Q1454" i="3"/>
  <c r="O1454" i="2"/>
  <c r="P1454" i="2" s="1"/>
  <c r="O1442" i="2"/>
  <c r="P1442" i="2" s="1"/>
  <c r="O1430" i="2"/>
  <c r="P1430" i="2" s="1"/>
  <c r="O1418" i="2"/>
  <c r="P1418" i="2" s="1"/>
  <c r="O1406" i="2"/>
  <c r="P1406" i="2" s="1"/>
  <c r="Q1394" i="3"/>
  <c r="O1394" i="2"/>
  <c r="P1394" i="2" s="1"/>
  <c r="O1382" i="2"/>
  <c r="P1382" i="2" s="1"/>
  <c r="O1370" i="2"/>
  <c r="P1370" i="2" s="1"/>
  <c r="O1358" i="2"/>
  <c r="P1358" i="2" s="1"/>
  <c r="O1346" i="2"/>
  <c r="P1346" i="2" s="1"/>
  <c r="O1334" i="2"/>
  <c r="P1334" i="2" s="1"/>
  <c r="O1322" i="2"/>
  <c r="P1322" i="2" s="1"/>
  <c r="Q1310" i="3"/>
  <c r="O1310" i="2"/>
  <c r="P1310" i="2" s="1"/>
  <c r="O1298" i="2"/>
  <c r="P1298" i="2" s="1"/>
  <c r="O1284" i="2"/>
  <c r="P1284" i="2" s="1"/>
  <c r="O1272" i="2"/>
  <c r="P1272" i="2" s="1"/>
  <c r="O1260" i="2"/>
  <c r="P1260" i="2" s="1"/>
  <c r="O1248" i="2"/>
  <c r="P1248" i="2" s="1"/>
  <c r="O1236" i="2"/>
  <c r="P1236" i="2" s="1"/>
  <c r="O1224" i="2"/>
  <c r="P1224" i="2" s="1"/>
  <c r="O1212" i="2"/>
  <c r="P1212" i="2" s="1"/>
  <c r="O1200" i="2"/>
  <c r="P1200" i="2" s="1"/>
  <c r="O1188" i="2"/>
  <c r="P1188" i="2" s="1"/>
  <c r="O1176" i="2"/>
  <c r="P1176" i="2" s="1"/>
  <c r="O1164" i="2"/>
  <c r="P1164" i="2" s="1"/>
  <c r="O1152" i="2"/>
  <c r="P1152" i="2" s="1"/>
  <c r="O1140" i="2"/>
  <c r="P1140" i="2" s="1"/>
  <c r="O1128" i="2"/>
  <c r="P1128" i="2" s="1"/>
  <c r="O1091" i="2"/>
  <c r="P1091" i="2" s="1"/>
  <c r="O1079" i="2"/>
  <c r="P1079" i="2" s="1"/>
  <c r="O1067" i="2"/>
  <c r="P1067" i="2" s="1"/>
  <c r="O1055" i="2"/>
  <c r="P1055" i="2" s="1"/>
  <c r="O1043" i="2"/>
  <c r="P1043" i="2" s="1"/>
  <c r="O1031" i="2"/>
  <c r="P1031" i="2" s="1"/>
  <c r="O1019" i="2"/>
  <c r="P1019" i="2" s="1"/>
  <c r="O1007" i="2"/>
  <c r="P1007" i="2" s="1"/>
  <c r="O995" i="2"/>
  <c r="P995" i="2" s="1"/>
  <c r="O983" i="2"/>
  <c r="P983" i="2" s="1"/>
  <c r="O971" i="2"/>
  <c r="P971" i="2" s="1"/>
  <c r="O959" i="2"/>
  <c r="P959" i="2" s="1"/>
  <c r="O947" i="2"/>
  <c r="P947" i="2" s="1"/>
  <c r="O935" i="2"/>
  <c r="P935" i="2" s="1"/>
  <c r="O923" i="2"/>
  <c r="P923" i="2" s="1"/>
  <c r="O899" i="2"/>
  <c r="P899" i="2" s="1"/>
  <c r="O887" i="2"/>
  <c r="P887" i="2" s="1"/>
  <c r="O875" i="2"/>
  <c r="P875" i="2" s="1"/>
  <c r="O863" i="2"/>
  <c r="P863" i="2" s="1"/>
  <c r="O851" i="2"/>
  <c r="P851" i="2" s="1"/>
  <c r="O839" i="2"/>
  <c r="P839" i="2" s="1"/>
  <c r="O827" i="2"/>
  <c r="P827" i="2" s="1"/>
  <c r="O815" i="2"/>
  <c r="P815" i="2" s="1"/>
  <c r="O788" i="2"/>
  <c r="P788" i="2" s="1"/>
  <c r="O703" i="2"/>
  <c r="P703" i="2" s="1"/>
  <c r="O618" i="2"/>
  <c r="P618" i="2" s="1"/>
  <c r="O508" i="2"/>
  <c r="P508" i="2" s="1"/>
  <c r="O424" i="2"/>
  <c r="P424" i="2" s="1"/>
  <c r="O412" i="2"/>
  <c r="P412" i="2" s="1"/>
  <c r="O207" i="2"/>
  <c r="P207" i="2" s="1"/>
  <c r="O1733" i="2"/>
  <c r="P1733" i="2" s="1"/>
  <c r="O1721" i="2"/>
  <c r="P1721" i="2" s="1"/>
  <c r="O1709" i="2"/>
  <c r="P1709" i="2" s="1"/>
  <c r="O1697" i="2"/>
  <c r="P1697" i="2" s="1"/>
  <c r="O1685" i="2"/>
  <c r="P1685" i="2" s="1"/>
  <c r="O1673" i="2"/>
  <c r="P1673" i="2" s="1"/>
  <c r="O1661" i="2"/>
  <c r="P1661" i="2" s="1"/>
  <c r="O1648" i="2"/>
  <c r="P1648" i="2" s="1"/>
  <c r="O1636" i="2"/>
  <c r="P1636" i="2" s="1"/>
  <c r="O1624" i="2"/>
  <c r="P1624" i="2" s="1"/>
  <c r="O1612" i="2"/>
  <c r="P1612" i="2" s="1"/>
  <c r="O1600" i="2"/>
  <c r="P1600" i="2" s="1"/>
  <c r="O1588" i="2"/>
  <c r="P1588" i="2" s="1"/>
  <c r="O1576" i="2"/>
  <c r="P1576" i="2" s="1"/>
  <c r="O1564" i="2"/>
  <c r="P1564" i="2" s="1"/>
  <c r="O1552" i="2"/>
  <c r="P1552" i="2" s="1"/>
  <c r="O1540" i="2"/>
  <c r="P1540" i="2" s="1"/>
  <c r="O1528" i="2"/>
  <c r="P1528" i="2" s="1"/>
  <c r="O1516" i="2"/>
  <c r="P1516" i="2" s="1"/>
  <c r="O1503" i="2"/>
  <c r="O1477" i="2"/>
  <c r="P1477" i="2" s="1"/>
  <c r="O1465" i="2"/>
  <c r="P1465" i="2" s="1"/>
  <c r="O1453" i="2"/>
  <c r="P1453" i="2" s="1"/>
  <c r="O1441" i="2"/>
  <c r="P1441" i="2" s="1"/>
  <c r="O1429" i="2"/>
  <c r="P1429" i="2" s="1"/>
  <c r="O1417" i="2"/>
  <c r="P1417" i="2" s="1"/>
  <c r="O1405" i="2"/>
  <c r="P1405" i="2" s="1"/>
  <c r="O1393" i="2"/>
  <c r="P1393" i="2" s="1"/>
  <c r="O1369" i="2"/>
  <c r="P1369" i="2" s="1"/>
  <c r="O1357" i="2"/>
  <c r="P1357" i="2" s="1"/>
  <c r="O1345" i="2"/>
  <c r="P1345" i="2" s="1"/>
  <c r="O1333" i="2"/>
  <c r="O1321" i="2"/>
  <c r="P1321" i="2" s="1"/>
  <c r="O1309" i="2"/>
  <c r="P1309" i="2" s="1"/>
  <c r="O1297" i="2"/>
  <c r="P1297" i="2" s="1"/>
  <c r="O706" i="2"/>
  <c r="P706" i="2" s="1"/>
  <c r="O511" i="2"/>
  <c r="P511" i="2" s="1"/>
  <c r="O1003" i="2"/>
  <c r="P1003" i="2" s="1"/>
  <c r="O883" i="2"/>
  <c r="P883" i="2" s="1"/>
  <c r="O787" i="2"/>
  <c r="P787" i="2" s="1"/>
  <c r="O1720" i="2"/>
  <c r="P1720" i="2" s="1"/>
  <c r="O712" i="2"/>
  <c r="P712" i="2" s="1"/>
  <c r="P1378" i="3"/>
  <c r="O1378" i="2"/>
  <c r="P1378" i="2" s="1"/>
  <c r="P652" i="3"/>
  <c r="O652" i="2"/>
  <c r="P652" i="2" s="1"/>
  <c r="P520" i="3"/>
  <c r="O520" i="2"/>
  <c r="P520" i="2" s="1"/>
  <c r="O616" i="2"/>
  <c r="P616" i="2" s="1"/>
  <c r="P700" i="3"/>
  <c r="O700" i="2"/>
  <c r="P700" i="2" s="1"/>
  <c r="P240" i="3"/>
  <c r="O240" i="2"/>
  <c r="P240" i="2" s="1"/>
  <c r="Q1742" i="3"/>
  <c r="O1742" i="2"/>
  <c r="P1742" i="2" s="1"/>
  <c r="O1730" i="2"/>
  <c r="P1730" i="2" s="1"/>
  <c r="O1706" i="2"/>
  <c r="P1706" i="2" s="1"/>
  <c r="Q1694" i="3"/>
  <c r="O1694" i="2"/>
  <c r="P1694" i="2" s="1"/>
  <c r="Q1682" i="3"/>
  <c r="O1682" i="2"/>
  <c r="P1682" i="2" s="1"/>
  <c r="Q1658" i="3"/>
  <c r="O1658" i="2"/>
  <c r="P1658" i="2" s="1"/>
  <c r="O1645" i="2"/>
  <c r="P1645" i="2" s="1"/>
  <c r="O1621" i="2"/>
  <c r="P1621" i="2" s="1"/>
  <c r="O1597" i="2"/>
  <c r="P1597" i="2" s="1"/>
  <c r="O1462" i="2"/>
  <c r="P1462" i="2" s="1"/>
  <c r="O1342" i="2"/>
  <c r="P1342" i="2" s="1"/>
  <c r="O604" i="2"/>
  <c r="P604" i="2" s="1"/>
  <c r="P916" i="3"/>
  <c r="O916" i="2"/>
  <c r="P916" i="2" s="1"/>
  <c r="Q1741" i="3"/>
  <c r="O1741" i="2"/>
  <c r="P1741" i="2" s="1"/>
  <c r="Q1729" i="3"/>
  <c r="O1729" i="2"/>
  <c r="P1729" i="2" s="1"/>
  <c r="Q1717" i="3"/>
  <c r="O1717" i="2"/>
  <c r="P1717" i="2" s="1"/>
  <c r="Q1705" i="3"/>
  <c r="O1705" i="2"/>
  <c r="P1705" i="2" s="1"/>
  <c r="Q1693" i="3"/>
  <c r="O1693" i="2"/>
  <c r="P1693" i="2" s="1"/>
  <c r="Q1681" i="3"/>
  <c r="O1681" i="2"/>
  <c r="P1681" i="2" s="1"/>
  <c r="Q1669" i="3"/>
  <c r="O1669" i="2"/>
  <c r="P1669" i="2" s="1"/>
  <c r="Q1656" i="3"/>
  <c r="O1656" i="2"/>
  <c r="P1656" i="2" s="1"/>
  <c r="Q1644" i="3"/>
  <c r="O1644" i="2"/>
  <c r="P1644" i="2" s="1"/>
  <c r="Q1632" i="3"/>
  <c r="O1632" i="2"/>
  <c r="P1632" i="2" s="1"/>
  <c r="Q1620" i="3"/>
  <c r="O1620" i="2"/>
  <c r="P1620" i="2" s="1"/>
  <c r="Q1608" i="3"/>
  <c r="O1608" i="2"/>
  <c r="P1608" i="2" s="1"/>
  <c r="Q1596" i="3"/>
  <c r="O1596" i="2"/>
  <c r="P1596" i="2" s="1"/>
  <c r="Q1584" i="3"/>
  <c r="O1584" i="2"/>
  <c r="P1584" i="2" s="1"/>
  <c r="Q1572" i="3"/>
  <c r="O1572" i="2"/>
  <c r="P1572" i="2" s="1"/>
  <c r="Q1560" i="3"/>
  <c r="O1560" i="2"/>
  <c r="P1560" i="2" s="1"/>
  <c r="Q1548" i="3"/>
  <c r="O1548" i="2"/>
  <c r="P1548" i="2" s="1"/>
  <c r="Q1536" i="3"/>
  <c r="O1536" i="2"/>
  <c r="P1536" i="2" s="1"/>
  <c r="Q1524" i="3"/>
  <c r="O1524" i="2"/>
  <c r="P1524" i="2" s="1"/>
  <c r="Q1511" i="3"/>
  <c r="O1511" i="2"/>
  <c r="P1511" i="2" s="1"/>
  <c r="Q1499" i="3"/>
  <c r="O1499" i="2"/>
  <c r="P1499" i="2" s="1"/>
  <c r="Q1486" i="3"/>
  <c r="O1486" i="2"/>
  <c r="Q1473" i="3"/>
  <c r="O1473" i="2"/>
  <c r="P1473" i="2" s="1"/>
  <c r="Q1461" i="3"/>
  <c r="O1461" i="2"/>
  <c r="P1461" i="2" s="1"/>
  <c r="Q1449" i="3"/>
  <c r="O1449" i="2"/>
  <c r="P1449" i="2" s="1"/>
  <c r="Q1437" i="3"/>
  <c r="O1437" i="2"/>
  <c r="P1437" i="2" s="1"/>
  <c r="Q1425" i="3"/>
  <c r="O1425" i="2"/>
  <c r="P1425" i="2" s="1"/>
  <c r="Q1413" i="3"/>
  <c r="O1413" i="2"/>
  <c r="P1413" i="2" s="1"/>
  <c r="Q1401" i="3"/>
  <c r="O1401" i="2"/>
  <c r="P1401" i="2" s="1"/>
  <c r="Q1389" i="3"/>
  <c r="O1389" i="2"/>
  <c r="P1389" i="2" s="1"/>
  <c r="Q1377" i="3"/>
  <c r="O1377" i="2"/>
  <c r="P1377" i="2" s="1"/>
  <c r="Q1365" i="3"/>
  <c r="O1365" i="2"/>
  <c r="P1365" i="2" s="1"/>
  <c r="Q1353" i="3"/>
  <c r="O1353" i="2"/>
  <c r="P1353" i="2" s="1"/>
  <c r="Q1341" i="3"/>
  <c r="O1341" i="2"/>
  <c r="P1341" i="2" s="1"/>
  <c r="Q1329" i="3"/>
  <c r="O1329" i="2"/>
  <c r="P1329" i="2" s="1"/>
  <c r="Q1317" i="3"/>
  <c r="O1317" i="2"/>
  <c r="P1317" i="2" s="1"/>
  <c r="Q1305" i="3"/>
  <c r="O1305" i="2"/>
  <c r="P1305" i="2" s="1"/>
  <c r="Q1292" i="3"/>
  <c r="O1292" i="2"/>
  <c r="P1292" i="2" s="1"/>
  <c r="Q1267" i="3"/>
  <c r="O1267" i="2"/>
  <c r="P1267" i="2" s="1"/>
  <c r="Q1255" i="3"/>
  <c r="O1255" i="2"/>
  <c r="P1255" i="2" s="1"/>
  <c r="Q1243" i="3"/>
  <c r="O1243" i="2"/>
  <c r="P1243" i="2" s="1"/>
  <c r="Q1231" i="3"/>
  <c r="O1231" i="2"/>
  <c r="P1231" i="2" s="1"/>
  <c r="Q1219" i="3"/>
  <c r="O1219" i="2"/>
  <c r="P1219" i="2" s="1"/>
  <c r="Q1207" i="3"/>
  <c r="O1207" i="2"/>
  <c r="P1207" i="2" s="1"/>
  <c r="Q1195" i="3"/>
  <c r="O1195" i="2"/>
  <c r="P1195" i="2" s="1"/>
  <c r="Q1183" i="3"/>
  <c r="O1171" i="2"/>
  <c r="P1171" i="2" s="1"/>
  <c r="O1159" i="2"/>
  <c r="P1159" i="2" s="1"/>
  <c r="O1147" i="2"/>
  <c r="P1147" i="2" s="1"/>
  <c r="O1135" i="2"/>
  <c r="P1135" i="2" s="1"/>
  <c r="O1123" i="2"/>
  <c r="P1123" i="2" s="1"/>
  <c r="O1110" i="2"/>
  <c r="P1110" i="2" s="1"/>
  <c r="O1098" i="2"/>
  <c r="P1098" i="2" s="1"/>
  <c r="O1086" i="2"/>
  <c r="P1086" i="2" s="1"/>
  <c r="O1074" i="2"/>
  <c r="P1074" i="2" s="1"/>
  <c r="O1050" i="2"/>
  <c r="P1050" i="2" s="1"/>
  <c r="O1038" i="2"/>
  <c r="P1038" i="2" s="1"/>
  <c r="O1026" i="2"/>
  <c r="P1026" i="2" s="1"/>
  <c r="O1014" i="2"/>
  <c r="P1014" i="2" s="1"/>
  <c r="Q1002" i="3"/>
  <c r="O1002" i="2"/>
  <c r="P1002" i="2" s="1"/>
  <c r="Q990" i="3"/>
  <c r="O990" i="2"/>
  <c r="P990" i="2" s="1"/>
  <c r="Q978" i="3"/>
  <c r="O978" i="2"/>
  <c r="P978" i="2" s="1"/>
  <c r="Q966" i="3"/>
  <c r="O966" i="2"/>
  <c r="P966" i="2" s="1"/>
  <c r="Q954" i="3"/>
  <c r="O954" i="2"/>
  <c r="P954" i="2" s="1"/>
  <c r="O942" i="2"/>
  <c r="P942" i="2" s="1"/>
  <c r="Q930" i="3"/>
  <c r="O930" i="2"/>
  <c r="P930" i="2" s="1"/>
  <c r="Q918" i="3"/>
  <c r="O918" i="2"/>
  <c r="P918" i="2" s="1"/>
  <c r="Q906" i="3"/>
  <c r="O906" i="2"/>
  <c r="P906" i="2" s="1"/>
  <c r="Q894" i="3"/>
  <c r="O894" i="2"/>
  <c r="P894" i="2" s="1"/>
  <c r="Q882" i="3"/>
  <c r="O882" i="2"/>
  <c r="P882" i="2" s="1"/>
  <c r="O870" i="2"/>
  <c r="P870" i="2" s="1"/>
  <c r="Q858" i="3"/>
  <c r="O858" i="2"/>
  <c r="P858" i="2" s="1"/>
  <c r="Q846" i="3"/>
  <c r="O846" i="2"/>
  <c r="Q834" i="3"/>
  <c r="O834" i="2"/>
  <c r="P834" i="2" s="1"/>
  <c r="Q822" i="3"/>
  <c r="O822" i="2"/>
  <c r="P822" i="2" s="1"/>
  <c r="Q810" i="3"/>
  <c r="O810" i="2"/>
  <c r="P810" i="2" s="1"/>
  <c r="O798" i="2"/>
  <c r="P798" i="2" s="1"/>
  <c r="Q786" i="3"/>
  <c r="O786" i="2"/>
  <c r="P786" i="2" s="1"/>
  <c r="Q774" i="3"/>
  <c r="O774" i="2"/>
  <c r="P774" i="2" s="1"/>
  <c r="Q762" i="3"/>
  <c r="O762" i="2"/>
  <c r="P762" i="2" s="1"/>
  <c r="Q750" i="3"/>
  <c r="O750" i="2"/>
  <c r="P750" i="2" s="1"/>
  <c r="Q738" i="3"/>
  <c r="O738" i="2"/>
  <c r="P738" i="2" s="1"/>
  <c r="O726" i="2"/>
  <c r="P726" i="2" s="1"/>
  <c r="Q714" i="3"/>
  <c r="O714" i="2"/>
  <c r="P714" i="2" s="1"/>
  <c r="Q701" i="3"/>
  <c r="O701" i="2"/>
  <c r="P701" i="2" s="1"/>
  <c r="Q689" i="3"/>
  <c r="O689" i="2"/>
  <c r="P689" i="2" s="1"/>
  <c r="Q677" i="3"/>
  <c r="O677" i="2"/>
  <c r="P677" i="2" s="1"/>
  <c r="Q665" i="3"/>
  <c r="O665" i="2"/>
  <c r="P665" i="2" s="1"/>
  <c r="O653" i="2"/>
  <c r="P653" i="2" s="1"/>
  <c r="O641" i="2"/>
  <c r="P641" i="2" s="1"/>
  <c r="Q629" i="3"/>
  <c r="O629" i="2"/>
  <c r="P629" i="2" s="1"/>
  <c r="Q617" i="3"/>
  <c r="O617" i="2"/>
  <c r="P617" i="2" s="1"/>
  <c r="Q605" i="3"/>
  <c r="O605" i="2"/>
  <c r="P605" i="2" s="1"/>
  <c r="Q593" i="3"/>
  <c r="O593" i="2"/>
  <c r="P593" i="2" s="1"/>
  <c r="O581" i="2"/>
  <c r="P581" i="2" s="1"/>
  <c r="O569" i="2"/>
  <c r="P569" i="2" s="1"/>
  <c r="Q557" i="3"/>
  <c r="O557" i="2"/>
  <c r="P557" i="2" s="1"/>
  <c r="Q545" i="3"/>
  <c r="O545" i="2"/>
  <c r="P545" i="2" s="1"/>
  <c r="Q533" i="3"/>
  <c r="O533" i="2"/>
  <c r="P533" i="2" s="1"/>
  <c r="Q521" i="3"/>
  <c r="O521" i="2"/>
  <c r="P521" i="2" s="1"/>
  <c r="O507" i="2"/>
  <c r="P507" i="2" s="1"/>
  <c r="O495" i="2"/>
  <c r="P495" i="2" s="1"/>
  <c r="O483" i="2"/>
  <c r="P483" i="2" s="1"/>
  <c r="O471" i="2"/>
  <c r="P471" i="2" s="1"/>
  <c r="O459" i="2"/>
  <c r="P459" i="2" s="1"/>
  <c r="O447" i="2"/>
  <c r="P447" i="2" s="1"/>
  <c r="O435" i="2"/>
  <c r="P435" i="2" s="1"/>
  <c r="O423" i="2"/>
  <c r="P423" i="2" s="1"/>
  <c r="O411" i="2"/>
  <c r="O387" i="2"/>
  <c r="P387" i="2" s="1"/>
  <c r="O375" i="2"/>
  <c r="P375" i="2" s="1"/>
  <c r="O363" i="2"/>
  <c r="P363" i="2" s="1"/>
  <c r="O351" i="2"/>
  <c r="P351" i="2" s="1"/>
  <c r="O339" i="2"/>
  <c r="P339" i="2" s="1"/>
  <c r="O327" i="2"/>
  <c r="P327" i="2" s="1"/>
  <c r="O315" i="2"/>
  <c r="P315" i="2" s="1"/>
  <c r="O303" i="2"/>
  <c r="P303" i="2" s="1"/>
  <c r="O291" i="2"/>
  <c r="P291" i="2" s="1"/>
  <c r="O279" i="2"/>
  <c r="P279" i="2" s="1"/>
  <c r="O267" i="2"/>
  <c r="P267" i="2" s="1"/>
  <c r="Q254" i="3"/>
  <c r="O254" i="2"/>
  <c r="P254" i="2" s="1"/>
  <c r="Q242" i="3"/>
  <c r="O242" i="2"/>
  <c r="P242" i="2" s="1"/>
  <c r="Q230" i="3"/>
  <c r="O230" i="2"/>
  <c r="P230" i="2" s="1"/>
  <c r="Q218" i="3"/>
  <c r="O218" i="2"/>
  <c r="P218" i="2" s="1"/>
  <c r="O206" i="2"/>
  <c r="P206" i="2" s="1"/>
  <c r="Q194" i="3"/>
  <c r="O194" i="2"/>
  <c r="P194" i="2" s="1"/>
  <c r="Q182" i="3"/>
  <c r="O182" i="2"/>
  <c r="P182" i="2" s="1"/>
  <c r="Q170" i="3"/>
  <c r="O170" i="2"/>
  <c r="P170" i="2" s="1"/>
  <c r="Q158" i="3"/>
  <c r="O158" i="2"/>
  <c r="P158" i="2" s="1"/>
  <c r="Q146" i="3"/>
  <c r="O146" i="2"/>
  <c r="O134" i="2"/>
  <c r="P134" i="2" s="1"/>
  <c r="Q122" i="3"/>
  <c r="O122" i="2"/>
  <c r="P122" i="2" s="1"/>
  <c r="Q110" i="3"/>
  <c r="O110" i="2"/>
  <c r="P110" i="2" s="1"/>
  <c r="Q98" i="3"/>
  <c r="O98" i="2"/>
  <c r="P98" i="2" s="1"/>
  <c r="Q86" i="3"/>
  <c r="O86" i="2"/>
  <c r="P86" i="2" s="1"/>
  <c r="Q74" i="3"/>
  <c r="O74" i="2"/>
  <c r="P74" i="2" s="1"/>
  <c r="O62" i="2"/>
  <c r="P62" i="2" s="1"/>
  <c r="Q50" i="3"/>
  <c r="O50" i="2"/>
  <c r="P50" i="2" s="1"/>
  <c r="Q38" i="3"/>
  <c r="O38" i="2"/>
  <c r="P38" i="2" s="1"/>
  <c r="Q26" i="3"/>
  <c r="O26" i="2"/>
  <c r="P26" i="2" s="1"/>
  <c r="Q14" i="3"/>
  <c r="O14" i="2"/>
  <c r="P14" i="2" s="1"/>
  <c r="O328" i="2"/>
  <c r="P328" i="2" s="1"/>
  <c r="O178" i="2"/>
  <c r="P178" i="2" s="1"/>
  <c r="O70" i="2"/>
  <c r="P70" i="2" s="1"/>
  <c r="O34" i="2"/>
  <c r="P34" i="2" s="1"/>
  <c r="O1740" i="2"/>
  <c r="P1740" i="2" s="1"/>
  <c r="O1728" i="2"/>
  <c r="P1728" i="2" s="1"/>
  <c r="O1716" i="2"/>
  <c r="P1716" i="2" s="1"/>
  <c r="O1704" i="2"/>
  <c r="P1704" i="2" s="1"/>
  <c r="O1692" i="2"/>
  <c r="P1692" i="2" s="1"/>
  <c r="O1680" i="2"/>
  <c r="P1680" i="2" s="1"/>
  <c r="O1668" i="2"/>
  <c r="P1668" i="2" s="1"/>
  <c r="O1655" i="2"/>
  <c r="P1655" i="2" s="1"/>
  <c r="O1643" i="2"/>
  <c r="P1643" i="2" s="1"/>
  <c r="O1631" i="2"/>
  <c r="P1631" i="2" s="1"/>
  <c r="O1619" i="2"/>
  <c r="P1619" i="2" s="1"/>
  <c r="O1595" i="2"/>
  <c r="P1595" i="2" s="1"/>
  <c r="O1583" i="2"/>
  <c r="P1583" i="2" s="1"/>
  <c r="O1571" i="2"/>
  <c r="P1571" i="2" s="1"/>
  <c r="O1559" i="2"/>
  <c r="P1559" i="2" s="1"/>
  <c r="O1547" i="2"/>
  <c r="P1547" i="2" s="1"/>
  <c r="O1460" i="2"/>
  <c r="P1460" i="2" s="1"/>
  <c r="O1376" i="2"/>
  <c r="P1376" i="2" s="1"/>
  <c r="O1316" i="2"/>
  <c r="P1316" i="2" s="1"/>
  <c r="O1146" i="2"/>
  <c r="P1146" i="2" s="1"/>
  <c r="O478" i="2"/>
  <c r="P478" i="2" s="1"/>
  <c r="O466" i="2"/>
  <c r="P466" i="2" s="1"/>
  <c r="O370" i="2"/>
  <c r="P370" i="2" s="1"/>
  <c r="O346" i="2"/>
  <c r="P346" i="2" s="1"/>
  <c r="O322" i="2"/>
  <c r="P322" i="2" s="1"/>
  <c r="O298" i="2"/>
  <c r="P298" i="2" s="1"/>
  <c r="O286" i="2"/>
  <c r="P286" i="2" s="1"/>
  <c r="O153" i="2"/>
  <c r="P153" i="2" s="1"/>
  <c r="O117" i="2"/>
  <c r="P117" i="2" s="1"/>
  <c r="O1739" i="2"/>
  <c r="P1739" i="2" s="1"/>
  <c r="O1727" i="2"/>
  <c r="P1727" i="2" s="1"/>
  <c r="O1715" i="2"/>
  <c r="P1715" i="2" s="1"/>
  <c r="O1703" i="2"/>
  <c r="P1703" i="2" s="1"/>
  <c r="O1691" i="2"/>
  <c r="P1691" i="2" s="1"/>
  <c r="O1679" i="2"/>
  <c r="P1679" i="2" s="1"/>
  <c r="O1667" i="2"/>
  <c r="P1667" i="2" s="1"/>
  <c r="O1654" i="2"/>
  <c r="P1654" i="2" s="1"/>
  <c r="O1582" i="2"/>
  <c r="P1582" i="2" s="1"/>
  <c r="O1522" i="2"/>
  <c r="P1522" i="2" s="1"/>
  <c r="O1423" i="2"/>
  <c r="P1423" i="2" s="1"/>
  <c r="O1339" i="2"/>
  <c r="P1339" i="2" s="1"/>
  <c r="O1108" i="2"/>
  <c r="O1072" i="2"/>
  <c r="P1072" i="2" s="1"/>
  <c r="O1718" i="2"/>
  <c r="P1718" i="2" s="1"/>
  <c r="O514" i="2"/>
  <c r="P514" i="2" s="1"/>
  <c r="O489" i="2"/>
  <c r="P489" i="2" s="1"/>
  <c r="O441" i="2"/>
  <c r="P441" i="2" s="1"/>
  <c r="O236" i="2"/>
  <c r="P236" i="2" s="1"/>
  <c r="O188" i="2"/>
  <c r="P188" i="2" s="1"/>
  <c r="O128" i="2"/>
  <c r="P128" i="2" s="1"/>
  <c r="O92" i="2"/>
  <c r="P92" i="2" s="1"/>
  <c r="O56" i="2"/>
  <c r="P56" i="2" s="1"/>
  <c r="O1738" i="2"/>
  <c r="P1738" i="2" s="1"/>
  <c r="O1726" i="2"/>
  <c r="P1726" i="2" s="1"/>
  <c r="O1714" i="2"/>
  <c r="P1714" i="2" s="1"/>
  <c r="O1702" i="2"/>
  <c r="P1702" i="2" s="1"/>
  <c r="O1690" i="2"/>
  <c r="P1690" i="2" s="1"/>
  <c r="O1678" i="2"/>
  <c r="P1678" i="2" s="1"/>
  <c r="O1666" i="2"/>
  <c r="P1666" i="2" s="1"/>
  <c r="O1653" i="2"/>
  <c r="P1653" i="2" s="1"/>
  <c r="O1641" i="2"/>
  <c r="P1641" i="2" s="1"/>
  <c r="O1302" i="2"/>
  <c r="P1302" i="2" s="1"/>
  <c r="O963" i="2"/>
  <c r="P963" i="2" s="1"/>
  <c r="O1711" i="2"/>
  <c r="P1711" i="2" s="1"/>
  <c r="O1250" i="2"/>
  <c r="P1250" i="2" s="1"/>
  <c r="O1546" i="2"/>
  <c r="P1546" i="2" s="1"/>
  <c r="O6" i="2"/>
  <c r="P6" i="2" s="1"/>
  <c r="O1737" i="2"/>
  <c r="P1737" i="2" s="1"/>
  <c r="O1725" i="2"/>
  <c r="P1725" i="2" s="1"/>
  <c r="O1689" i="2"/>
  <c r="P1689" i="2" s="1"/>
  <c r="O1677" i="2"/>
  <c r="P1677" i="2" s="1"/>
  <c r="O1665" i="2"/>
  <c r="P1665" i="2" s="1"/>
  <c r="O1652" i="2"/>
  <c r="P1652" i="2" s="1"/>
  <c r="O1640" i="2"/>
  <c r="P1640" i="2" s="1"/>
  <c r="O1628" i="2"/>
  <c r="P1628" i="2" s="1"/>
  <c r="O1604" i="2"/>
  <c r="P1604" i="2" s="1"/>
  <c r="O1592" i="2"/>
  <c r="P1592" i="2" s="1"/>
  <c r="O1580" i="2"/>
  <c r="P1580" i="2" s="1"/>
  <c r="O1568" i="2"/>
  <c r="P1568" i="2" s="1"/>
  <c r="O1556" i="2"/>
  <c r="P1556" i="2" s="1"/>
  <c r="O1544" i="2"/>
  <c r="P1544" i="2" s="1"/>
  <c r="O1532" i="2"/>
  <c r="P1532" i="2" s="1"/>
  <c r="O1520" i="2"/>
  <c r="P1520" i="2" s="1"/>
  <c r="O1507" i="2"/>
  <c r="P1507" i="2" s="1"/>
  <c r="O1495" i="2"/>
  <c r="P1495" i="2" s="1"/>
  <c r="O1469" i="2"/>
  <c r="P1469" i="2" s="1"/>
  <c r="O1457" i="2"/>
  <c r="P1457" i="2" s="1"/>
  <c r="O1445" i="2"/>
  <c r="P1445" i="2" s="1"/>
  <c r="O1433" i="2"/>
  <c r="P1433" i="2" s="1"/>
  <c r="O1421" i="2"/>
  <c r="P1421" i="2" s="1"/>
  <c r="O1409" i="2"/>
  <c r="P1409" i="2" s="1"/>
  <c r="O1397" i="2"/>
  <c r="P1397" i="2" s="1"/>
  <c r="O1385" i="2"/>
  <c r="P1385" i="2" s="1"/>
  <c r="O1373" i="2"/>
  <c r="P1373" i="2" s="1"/>
  <c r="O1361" i="2"/>
  <c r="P1361" i="2" s="1"/>
  <c r="O1349" i="2"/>
  <c r="P1349" i="2" s="1"/>
  <c r="O1337" i="2"/>
  <c r="P1337" i="2" s="1"/>
  <c r="O1325" i="2"/>
  <c r="P1325" i="2" s="1"/>
  <c r="O1313" i="2"/>
  <c r="P1313" i="2" s="1"/>
  <c r="O1301" i="2"/>
  <c r="P1301" i="2" s="1"/>
  <c r="O1287" i="2"/>
  <c r="P1287" i="2" s="1"/>
  <c r="O1275" i="2"/>
  <c r="P1275" i="2" s="1"/>
  <c r="O1179" i="2"/>
  <c r="P1179" i="2" s="1"/>
  <c r="O974" i="2"/>
  <c r="P974" i="2" s="1"/>
  <c r="O10" i="2"/>
  <c r="P10" i="2" s="1"/>
  <c r="O803" i="2"/>
  <c r="P803" i="2" s="1"/>
  <c r="O791" i="2"/>
  <c r="P791" i="2" s="1"/>
  <c r="O779" i="2"/>
  <c r="P779" i="2" s="1"/>
  <c r="O767" i="2"/>
  <c r="P767" i="2" s="1"/>
  <c r="O755" i="2"/>
  <c r="P755" i="2" s="1"/>
  <c r="O743" i="2"/>
  <c r="P743" i="2" s="1"/>
  <c r="O731" i="2"/>
  <c r="P731" i="2" s="1"/>
  <c r="O719" i="2"/>
  <c r="P719" i="2" s="1"/>
  <c r="O707" i="2"/>
  <c r="O694" i="2"/>
  <c r="P694" i="2" s="1"/>
  <c r="O682" i="2"/>
  <c r="P682" i="2" s="1"/>
  <c r="O670" i="2"/>
  <c r="P670" i="2" s="1"/>
  <c r="O658" i="2"/>
  <c r="P658" i="2" s="1"/>
  <c r="O646" i="2"/>
  <c r="P646" i="2" s="1"/>
  <c r="O634" i="2"/>
  <c r="P634" i="2" s="1"/>
  <c r="O622" i="2"/>
  <c r="P622" i="2" s="1"/>
  <c r="O610" i="2"/>
  <c r="P610" i="2" s="1"/>
  <c r="O598" i="2"/>
  <c r="P598" i="2" s="1"/>
  <c r="O586" i="2"/>
  <c r="P586" i="2" s="1"/>
  <c r="O574" i="2"/>
  <c r="P574" i="2" s="1"/>
  <c r="O562" i="2"/>
  <c r="P562" i="2" s="1"/>
  <c r="O550" i="2"/>
  <c r="P550" i="2" s="1"/>
  <c r="O538" i="2"/>
  <c r="P538" i="2" s="1"/>
  <c r="O526" i="2"/>
  <c r="P526" i="2" s="1"/>
  <c r="O513" i="2"/>
  <c r="P513" i="2" s="1"/>
  <c r="O500" i="2"/>
  <c r="P500" i="2" s="1"/>
  <c r="O488" i="2"/>
  <c r="P488" i="2" s="1"/>
  <c r="O476" i="2"/>
  <c r="P476" i="2" s="1"/>
  <c r="O464" i="2"/>
  <c r="P464" i="2" s="1"/>
  <c r="O452" i="2"/>
  <c r="P452" i="2" s="1"/>
  <c r="O440" i="2"/>
  <c r="P440" i="2" s="1"/>
  <c r="O428" i="2"/>
  <c r="P428" i="2" s="1"/>
  <c r="O416" i="2"/>
  <c r="P416" i="2" s="1"/>
  <c r="O404" i="2"/>
  <c r="P404" i="2" s="1"/>
  <c r="O392" i="2"/>
  <c r="P392" i="2" s="1"/>
  <c r="O380" i="2"/>
  <c r="P380" i="2" s="1"/>
  <c r="O368" i="2"/>
  <c r="P368" i="2" s="1"/>
  <c r="O356" i="2"/>
  <c r="P356" i="2" s="1"/>
  <c r="O344" i="2"/>
  <c r="P344" i="2" s="1"/>
  <c r="O332" i="2"/>
  <c r="P332" i="2" s="1"/>
  <c r="O320" i="2"/>
  <c r="P320" i="2" s="1"/>
  <c r="O308" i="2"/>
  <c r="P308" i="2" s="1"/>
  <c r="O296" i="2"/>
  <c r="P296" i="2" s="1"/>
  <c r="O284" i="2"/>
  <c r="P284" i="2" s="1"/>
  <c r="O272" i="2"/>
  <c r="P272" i="2" s="1"/>
  <c r="O259" i="2"/>
  <c r="P259" i="2" s="1"/>
  <c r="O247" i="2"/>
  <c r="P247" i="2" s="1"/>
  <c r="O235" i="2"/>
  <c r="P235" i="2" s="1"/>
  <c r="O223" i="2"/>
  <c r="P223" i="2" s="1"/>
  <c r="O199" i="2"/>
  <c r="P199" i="2" s="1"/>
  <c r="O187" i="2"/>
  <c r="P187" i="2" s="1"/>
  <c r="O175" i="2"/>
  <c r="P175" i="2" s="1"/>
  <c r="O163" i="2"/>
  <c r="P163" i="2" s="1"/>
  <c r="O151" i="2"/>
  <c r="P151" i="2" s="1"/>
  <c r="O127" i="2"/>
  <c r="P127" i="2" s="1"/>
  <c r="O115" i="2"/>
  <c r="P115" i="2" s="1"/>
  <c r="O103" i="2"/>
  <c r="P103" i="2" s="1"/>
  <c r="O91" i="2"/>
  <c r="P91" i="2" s="1"/>
  <c r="O79" i="2"/>
  <c r="P79" i="2" s="1"/>
  <c r="O67" i="2"/>
  <c r="P67" i="2" s="1"/>
  <c r="O55" i="2"/>
  <c r="P55" i="2" s="1"/>
  <c r="O43" i="2"/>
  <c r="P43" i="2" s="1"/>
  <c r="O31" i="2"/>
  <c r="P31" i="2" s="1"/>
  <c r="O7" i="2"/>
  <c r="P7" i="2" s="1"/>
  <c r="O1283" i="2"/>
  <c r="P1283" i="2" s="1"/>
  <c r="O1271" i="2"/>
  <c r="P1271" i="2" s="1"/>
  <c r="O1259" i="2"/>
  <c r="P1259" i="2" s="1"/>
  <c r="O1247" i="2"/>
  <c r="O1235" i="2"/>
  <c r="P1235" i="2" s="1"/>
  <c r="O1223" i="2"/>
  <c r="P1223" i="2" s="1"/>
  <c r="O1199" i="2"/>
  <c r="P1199" i="2" s="1"/>
  <c r="O1175" i="2"/>
  <c r="P1175" i="2" s="1"/>
  <c r="O1163" i="2"/>
  <c r="P1163" i="2" s="1"/>
  <c r="O1151" i="2"/>
  <c r="P1151" i="2" s="1"/>
  <c r="O1139" i="2"/>
  <c r="P1139" i="2" s="1"/>
  <c r="O1127" i="2"/>
  <c r="P1127" i="2" s="1"/>
  <c r="O1102" i="2"/>
  <c r="P1102" i="2" s="1"/>
  <c r="O1090" i="2"/>
  <c r="P1090" i="2" s="1"/>
  <c r="O1078" i="2"/>
  <c r="P1078" i="2" s="1"/>
  <c r="O1066" i="2"/>
  <c r="O1054" i="2"/>
  <c r="P1054" i="2" s="1"/>
  <c r="O1042" i="2"/>
  <c r="P1042" i="2" s="1"/>
  <c r="O1030" i="2"/>
  <c r="P1030" i="2" s="1"/>
  <c r="O1018" i="2"/>
  <c r="P1018" i="2" s="1"/>
  <c r="O1006" i="2"/>
  <c r="P1006" i="2" s="1"/>
  <c r="O994" i="2"/>
  <c r="P994" i="2" s="1"/>
  <c r="O982" i="2"/>
  <c r="P982" i="2" s="1"/>
  <c r="O970" i="2"/>
  <c r="P970" i="2" s="1"/>
  <c r="O958" i="2"/>
  <c r="P958" i="2" s="1"/>
  <c r="O946" i="2"/>
  <c r="P946" i="2" s="1"/>
  <c r="O934" i="2"/>
  <c r="P934" i="2" s="1"/>
  <c r="O922" i="2"/>
  <c r="P922" i="2" s="1"/>
  <c r="O910" i="2"/>
  <c r="P910" i="2" s="1"/>
  <c r="O898" i="2"/>
  <c r="P898" i="2" s="1"/>
  <c r="O886" i="2"/>
  <c r="P886" i="2" s="1"/>
  <c r="O874" i="2"/>
  <c r="P874" i="2" s="1"/>
  <c r="O862" i="2"/>
  <c r="P862" i="2" s="1"/>
  <c r="O850" i="2"/>
  <c r="P850" i="2" s="1"/>
  <c r="O838" i="2"/>
  <c r="P838" i="2" s="1"/>
  <c r="O826" i="2"/>
  <c r="P826" i="2" s="1"/>
  <c r="O814" i="2"/>
  <c r="P814" i="2" s="1"/>
  <c r="O790" i="2"/>
  <c r="P790" i="2" s="1"/>
  <c r="O778" i="2"/>
  <c r="P778" i="2" s="1"/>
  <c r="O766" i="2"/>
  <c r="P766" i="2" s="1"/>
  <c r="O754" i="2"/>
  <c r="P754" i="2" s="1"/>
  <c r="O742" i="2"/>
  <c r="P742" i="2" s="1"/>
  <c r="O730" i="2"/>
  <c r="P730" i="2" s="1"/>
  <c r="O718" i="2"/>
  <c r="P718" i="2" s="1"/>
  <c r="O693" i="2"/>
  <c r="P693" i="2" s="1"/>
  <c r="O681" i="2"/>
  <c r="P681" i="2" s="1"/>
  <c r="O669" i="2"/>
  <c r="P669" i="2" s="1"/>
  <c r="O657" i="2"/>
  <c r="P657" i="2" s="1"/>
  <c r="O645" i="2"/>
  <c r="P645" i="2" s="1"/>
  <c r="O633" i="2"/>
  <c r="P633" i="2" s="1"/>
  <c r="O621" i="2"/>
  <c r="P621" i="2" s="1"/>
  <c r="O609" i="2"/>
  <c r="P609" i="2" s="1"/>
  <c r="O597" i="2"/>
  <c r="P597" i="2" s="1"/>
  <c r="O585" i="2"/>
  <c r="P585" i="2" s="1"/>
  <c r="O573" i="2"/>
  <c r="P573" i="2" s="1"/>
  <c r="O561" i="2"/>
  <c r="P561" i="2" s="1"/>
  <c r="O549" i="2"/>
  <c r="P549" i="2" s="1"/>
  <c r="O537" i="2"/>
  <c r="P537" i="2" s="1"/>
  <c r="O525" i="2"/>
  <c r="P525" i="2" s="1"/>
  <c r="O499" i="2"/>
  <c r="P499" i="2" s="1"/>
  <c r="O487" i="2"/>
  <c r="P487" i="2" s="1"/>
  <c r="O463" i="2"/>
  <c r="P463" i="2" s="1"/>
  <c r="O451" i="2"/>
  <c r="P451" i="2" s="1"/>
  <c r="O439" i="2"/>
  <c r="P439" i="2" s="1"/>
  <c r="O427" i="2"/>
  <c r="P427" i="2" s="1"/>
  <c r="O415" i="2"/>
  <c r="P415" i="2" s="1"/>
  <c r="O403" i="2"/>
  <c r="P403" i="2" s="1"/>
  <c r="O391" i="2"/>
  <c r="P391" i="2" s="1"/>
  <c r="O379" i="2"/>
  <c r="P379" i="2" s="1"/>
  <c r="O367" i="2"/>
  <c r="P367" i="2" s="1"/>
  <c r="O355" i="2"/>
  <c r="P355" i="2" s="1"/>
  <c r="O343" i="2"/>
  <c r="P343" i="2" s="1"/>
  <c r="O331" i="2"/>
  <c r="P331" i="2" s="1"/>
  <c r="O319" i="2"/>
  <c r="P319" i="2" s="1"/>
  <c r="O307" i="2"/>
  <c r="P307" i="2" s="1"/>
  <c r="O295" i="2"/>
  <c r="P295" i="2" s="1"/>
  <c r="O283" i="2"/>
  <c r="P283" i="2" s="1"/>
  <c r="O271" i="2"/>
  <c r="P271" i="2" s="1"/>
  <c r="O150" i="2"/>
  <c r="P150" i="2" s="1"/>
  <c r="O114" i="2"/>
  <c r="P114" i="2" s="1"/>
  <c r="O1744" i="2"/>
  <c r="P1744" i="2" s="1"/>
  <c r="O1732" i="2"/>
  <c r="P1732" i="2" s="1"/>
  <c r="O1708" i="2"/>
  <c r="P1708" i="2" s="1"/>
  <c r="O1696" i="2"/>
  <c r="P1696" i="2" s="1"/>
  <c r="O1684" i="2"/>
  <c r="P1684" i="2" s="1"/>
  <c r="O1672" i="2"/>
  <c r="P1672" i="2" s="1"/>
  <c r="O1660" i="2"/>
  <c r="P1660" i="2" s="1"/>
  <c r="O1647" i="2"/>
  <c r="O1635" i="2"/>
  <c r="P1635" i="2" s="1"/>
  <c r="O1623" i="2"/>
  <c r="P1623" i="2" s="1"/>
  <c r="O1611" i="2"/>
  <c r="P1611" i="2" s="1"/>
  <c r="O1599" i="2"/>
  <c r="P1599" i="2" s="1"/>
  <c r="O1246" i="2"/>
  <c r="P1246" i="2" s="1"/>
  <c r="O1743" i="2"/>
  <c r="P1743" i="2" s="1"/>
  <c r="O1731" i="2"/>
  <c r="P1731" i="2" s="1"/>
  <c r="O1719" i="2"/>
  <c r="P1719" i="2" s="1"/>
  <c r="O1707" i="2"/>
  <c r="P1707" i="2" s="1"/>
  <c r="O1695" i="2"/>
  <c r="P1695" i="2" s="1"/>
  <c r="O1683" i="2"/>
  <c r="P1683" i="2" s="1"/>
  <c r="Q1671" i="3"/>
  <c r="O1671" i="2"/>
  <c r="P1671" i="2" s="1"/>
  <c r="O1659" i="2"/>
  <c r="P1659" i="2" s="1"/>
  <c r="Q1646" i="3"/>
  <c r="O1646" i="2"/>
  <c r="P1646" i="2" s="1"/>
  <c r="Q1634" i="3"/>
  <c r="O1634" i="2"/>
  <c r="P1634" i="2" s="1"/>
  <c r="Q1622" i="3"/>
  <c r="O1622" i="2"/>
  <c r="P1622" i="2" s="1"/>
  <c r="Q1610" i="3"/>
  <c r="O1610" i="2"/>
  <c r="P1610" i="2" s="1"/>
  <c r="Q1598" i="3"/>
  <c r="O1598" i="2"/>
  <c r="P1598" i="2" s="1"/>
  <c r="Q1586" i="3"/>
  <c r="O1586" i="2"/>
  <c r="P1586" i="2" s="1"/>
  <c r="Q1574" i="3"/>
  <c r="O1574" i="2"/>
  <c r="P1574" i="2" s="1"/>
  <c r="Q1562" i="3"/>
  <c r="O1562" i="2"/>
  <c r="P1562" i="2" s="1"/>
  <c r="Q1550" i="3"/>
  <c r="O1550" i="2"/>
  <c r="P1550" i="2" s="1"/>
  <c r="Q1538" i="3"/>
  <c r="O1538" i="2"/>
  <c r="P1538" i="2" s="1"/>
  <c r="Q1526" i="3"/>
  <c r="O1526" i="2"/>
  <c r="P1526" i="2" s="1"/>
  <c r="Q1514" i="3"/>
  <c r="O1514" i="2"/>
  <c r="P1514" i="2" s="1"/>
  <c r="O1501" i="2"/>
  <c r="P1501" i="2" s="1"/>
  <c r="O1488" i="2"/>
  <c r="P1488" i="2" s="1"/>
  <c r="O1475" i="2"/>
  <c r="P1475" i="2" s="1"/>
  <c r="O1451" i="2"/>
  <c r="P1451" i="2" s="1"/>
  <c r="O1439" i="2"/>
  <c r="P1439" i="2" s="1"/>
  <c r="O1427" i="2"/>
  <c r="P1427" i="2" s="1"/>
  <c r="O1415" i="2"/>
  <c r="P1415" i="2" s="1"/>
  <c r="O1403" i="2"/>
  <c r="P1403" i="2" s="1"/>
  <c r="O1391" i="2"/>
  <c r="P1391" i="2" s="1"/>
  <c r="O1379" i="2"/>
  <c r="P1379" i="2" s="1"/>
  <c r="O1367" i="2"/>
  <c r="P1367" i="2" s="1"/>
  <c r="O1355" i="2"/>
  <c r="P1355" i="2" s="1"/>
  <c r="O1343" i="2"/>
  <c r="P1343" i="2" s="1"/>
  <c r="O1331" i="2"/>
  <c r="P1331" i="2" s="1"/>
  <c r="O1319" i="2"/>
  <c r="P1319" i="2" s="1"/>
  <c r="O1307" i="2"/>
  <c r="P1307" i="2" s="1"/>
  <c r="O1281" i="2"/>
  <c r="P1281" i="2" s="1"/>
  <c r="O1269" i="2"/>
  <c r="P1269" i="2" s="1"/>
  <c r="O1257" i="2"/>
  <c r="P1257" i="2" s="1"/>
  <c r="O1245" i="2"/>
  <c r="P1245" i="2" s="1"/>
  <c r="O1233" i="2"/>
  <c r="P1233" i="2" s="1"/>
  <c r="O1221" i="2"/>
  <c r="P1221" i="2" s="1"/>
  <c r="O1209" i="2"/>
  <c r="P1209" i="2" s="1"/>
  <c r="O1197" i="2"/>
  <c r="P1197" i="2" s="1"/>
  <c r="O1185" i="2"/>
  <c r="P1185" i="2" s="1"/>
  <c r="O1173" i="2"/>
  <c r="P1173" i="2" s="1"/>
  <c r="O1161" i="2"/>
  <c r="P1161" i="2" s="1"/>
  <c r="O1149" i="2"/>
  <c r="P1149" i="2" s="1"/>
  <c r="O1137" i="2"/>
  <c r="P1137" i="2" s="1"/>
  <c r="O1004" i="2"/>
  <c r="P1004" i="2" s="1"/>
  <c r="O836" i="2"/>
  <c r="P836" i="2" s="1"/>
  <c r="O728" i="2"/>
  <c r="P728" i="2" s="1"/>
  <c r="O655" i="2"/>
  <c r="P655" i="2" s="1"/>
  <c r="O571" i="2"/>
  <c r="O559" i="2"/>
  <c r="P559" i="2" s="1"/>
  <c r="O256" i="2"/>
  <c r="P256" i="2" s="1"/>
  <c r="O1535" i="2"/>
  <c r="P1535" i="2" s="1"/>
  <c r="O1523" i="2"/>
  <c r="P1523" i="2" s="1"/>
  <c r="O1510" i="2"/>
  <c r="P1510" i="2" s="1"/>
  <c r="O1498" i="2"/>
  <c r="P1498" i="2" s="1"/>
  <c r="O1485" i="2"/>
  <c r="P1485" i="2" s="1"/>
  <c r="O1472" i="2"/>
  <c r="P1472" i="2" s="1"/>
  <c r="O1448" i="2"/>
  <c r="P1448" i="2" s="1"/>
  <c r="O1436" i="2"/>
  <c r="P1436" i="2" s="1"/>
  <c r="O1412" i="2"/>
  <c r="P1412" i="2" s="1"/>
  <c r="O1400" i="2"/>
  <c r="P1400" i="2" s="1"/>
  <c r="O1388" i="2"/>
  <c r="P1388" i="2" s="1"/>
  <c r="O1364" i="2"/>
  <c r="P1364" i="2" s="1"/>
  <c r="O1352" i="2"/>
  <c r="P1352" i="2" s="1"/>
  <c r="O1340" i="2"/>
  <c r="P1340" i="2" s="1"/>
  <c r="O1328" i="2"/>
  <c r="P1328" i="2" s="1"/>
  <c r="O1304" i="2"/>
  <c r="P1304" i="2" s="1"/>
  <c r="O1291" i="2"/>
  <c r="P1291" i="2" s="1"/>
  <c r="O1278" i="2"/>
  <c r="P1278" i="2" s="1"/>
  <c r="O1266" i="2"/>
  <c r="P1266" i="2" s="1"/>
  <c r="O1254" i="2"/>
  <c r="P1254" i="2" s="1"/>
  <c r="O1242" i="2"/>
  <c r="P1242" i="2" s="1"/>
  <c r="O1230" i="2"/>
  <c r="P1230" i="2" s="1"/>
  <c r="O1218" i="2"/>
  <c r="P1218" i="2" s="1"/>
  <c r="O1206" i="2"/>
  <c r="P1206" i="2" s="1"/>
  <c r="O1194" i="2"/>
  <c r="P1194" i="2" s="1"/>
  <c r="O1182" i="2"/>
  <c r="P1182" i="2" s="1"/>
  <c r="O1170" i="2"/>
  <c r="P1170" i="2" s="1"/>
  <c r="O1158" i="2"/>
  <c r="P1158" i="2" s="1"/>
  <c r="O1134" i="2"/>
  <c r="P1134" i="2" s="1"/>
  <c r="O1122" i="2"/>
  <c r="P1122" i="2" s="1"/>
  <c r="O1109" i="2"/>
  <c r="P1109" i="2" s="1"/>
  <c r="O1097" i="2"/>
  <c r="P1097" i="2" s="1"/>
  <c r="O1085" i="2"/>
  <c r="P1085" i="2" s="1"/>
  <c r="O1073" i="2"/>
  <c r="P1073" i="2" s="1"/>
  <c r="O1061" i="2"/>
  <c r="P1061" i="2" s="1"/>
  <c r="O1049" i="2"/>
  <c r="P1049" i="2" s="1"/>
  <c r="O1037" i="2"/>
  <c r="P1037" i="2" s="1"/>
  <c r="O1025" i="2"/>
  <c r="P1025" i="2" s="1"/>
  <c r="O1013" i="2"/>
  <c r="P1013" i="2" s="1"/>
  <c r="O1001" i="2"/>
  <c r="P1001" i="2" s="1"/>
  <c r="O989" i="2"/>
  <c r="P989" i="2" s="1"/>
  <c r="O977" i="2"/>
  <c r="P977" i="2" s="1"/>
  <c r="O965" i="2"/>
  <c r="P965" i="2" s="1"/>
  <c r="O953" i="2"/>
  <c r="P953" i="2" s="1"/>
  <c r="O941" i="2"/>
  <c r="P941" i="2" s="1"/>
  <c r="O929" i="2"/>
  <c r="P929" i="2" s="1"/>
  <c r="O917" i="2"/>
  <c r="P917" i="2" s="1"/>
  <c r="O905" i="2"/>
  <c r="P905" i="2" s="1"/>
  <c r="O893" i="2"/>
  <c r="P893" i="2" s="1"/>
  <c r="O881" i="2"/>
  <c r="P881" i="2" s="1"/>
  <c r="O869" i="2"/>
  <c r="P869" i="2" s="1"/>
  <c r="O857" i="2"/>
  <c r="P857" i="2" s="1"/>
  <c r="O845" i="2"/>
  <c r="P845" i="2" s="1"/>
  <c r="O833" i="2"/>
  <c r="P833" i="2" s="1"/>
  <c r="O821" i="2"/>
  <c r="P821" i="2" s="1"/>
  <c r="O809" i="2"/>
  <c r="P809" i="2" s="1"/>
  <c r="O797" i="2"/>
  <c r="P797" i="2" s="1"/>
  <c r="O785" i="2"/>
  <c r="P785" i="2" s="1"/>
  <c r="O773" i="2"/>
  <c r="P773" i="2" s="1"/>
  <c r="O568" i="2"/>
  <c r="P568" i="2" s="1"/>
  <c r="O1629" i="2"/>
  <c r="P1629" i="2" s="1"/>
  <c r="O1617" i="2"/>
  <c r="P1617" i="2" s="1"/>
  <c r="O1605" i="2"/>
  <c r="P1605" i="2" s="1"/>
  <c r="O1593" i="2"/>
  <c r="P1593" i="2" s="1"/>
  <c r="O1569" i="2"/>
  <c r="P1569" i="2" s="1"/>
  <c r="O1557" i="2"/>
  <c r="P1557" i="2" s="1"/>
  <c r="O1545" i="2"/>
  <c r="P1545" i="2" s="1"/>
  <c r="O1533" i="2"/>
  <c r="P1533" i="2" s="1"/>
  <c r="O1521" i="2"/>
  <c r="P1521" i="2" s="1"/>
  <c r="O1508" i="2"/>
  <c r="P1508" i="2" s="1"/>
  <c r="O1496" i="2"/>
  <c r="P1496" i="2" s="1"/>
  <c r="O1483" i="2"/>
  <c r="P1483" i="2" s="1"/>
  <c r="O1470" i="2"/>
  <c r="P1470" i="2" s="1"/>
  <c r="O1458" i="2"/>
  <c r="P1458" i="2" s="1"/>
  <c r="O1446" i="2"/>
  <c r="P1446" i="2" s="1"/>
  <c r="O1434" i="2"/>
  <c r="P1434" i="2" s="1"/>
  <c r="O1422" i="2"/>
  <c r="P1422" i="2" s="1"/>
  <c r="O1410" i="2"/>
  <c r="P1410" i="2" s="1"/>
  <c r="O1398" i="2"/>
  <c r="P1398" i="2" s="1"/>
  <c r="O1386" i="2"/>
  <c r="P1386" i="2" s="1"/>
  <c r="O1374" i="2"/>
  <c r="P1374" i="2" s="1"/>
  <c r="O1362" i="2"/>
  <c r="P1362" i="2" s="1"/>
  <c r="O1350" i="2"/>
  <c r="P1350" i="2" s="1"/>
  <c r="O1338" i="2"/>
  <c r="P1338" i="2" s="1"/>
  <c r="O1326" i="2"/>
  <c r="P1326" i="2" s="1"/>
  <c r="O1314" i="2"/>
  <c r="P1314" i="2" s="1"/>
  <c r="O1289" i="2"/>
  <c r="P1289" i="2" s="1"/>
  <c r="O1276" i="2"/>
  <c r="P1276" i="2" s="1"/>
  <c r="O1264" i="2"/>
  <c r="P1264" i="2" s="1"/>
  <c r="O1252" i="2"/>
  <c r="P1252" i="2" s="1"/>
  <c r="O1240" i="2"/>
  <c r="P1240" i="2" s="1"/>
  <c r="O1228" i="2"/>
  <c r="P1228" i="2" s="1"/>
  <c r="O1216" i="2"/>
  <c r="P1216" i="2" s="1"/>
  <c r="O1204" i="2"/>
  <c r="P1204" i="2" s="1"/>
  <c r="O1192" i="2"/>
  <c r="P1192" i="2" s="1"/>
  <c r="O1180" i="2"/>
  <c r="P1180" i="2" s="1"/>
  <c r="O1168" i="2"/>
  <c r="P1168" i="2" s="1"/>
  <c r="O1156" i="2"/>
  <c r="P1156" i="2" s="1"/>
  <c r="O1144" i="2"/>
  <c r="P1144" i="2" s="1"/>
  <c r="O1132" i="2"/>
  <c r="O1120" i="2"/>
  <c r="P1120" i="2" s="1"/>
  <c r="O1107" i="2"/>
  <c r="P1107" i="2" s="1"/>
  <c r="O1095" i="2"/>
  <c r="P1095" i="2" s="1"/>
  <c r="O1083" i="2"/>
  <c r="P1083" i="2" s="1"/>
  <c r="O1071" i="2"/>
  <c r="P1071" i="2" s="1"/>
  <c r="O1059" i="2"/>
  <c r="P1059" i="2" s="1"/>
  <c r="O1047" i="2"/>
  <c r="P1047" i="2" s="1"/>
  <c r="O1035" i="2"/>
  <c r="P1035" i="2" s="1"/>
  <c r="O1023" i="2"/>
  <c r="P1023" i="2" s="1"/>
  <c r="O1011" i="2"/>
  <c r="P1011" i="2" s="1"/>
  <c r="O999" i="2"/>
  <c r="P999" i="2" s="1"/>
  <c r="O987" i="2"/>
  <c r="P987" i="2" s="1"/>
  <c r="O975" i="2"/>
  <c r="P975" i="2" s="1"/>
  <c r="O951" i="2"/>
  <c r="P951" i="2" s="1"/>
  <c r="O939" i="2"/>
  <c r="P939" i="2" s="1"/>
  <c r="O879" i="2"/>
  <c r="P879" i="2" s="1"/>
  <c r="O831" i="2"/>
  <c r="P831" i="2" s="1"/>
  <c r="O16" i="2"/>
  <c r="O4" i="2"/>
  <c r="P4" i="2" s="1"/>
  <c r="O1735" i="2"/>
  <c r="P1735" i="2" s="1"/>
  <c r="O1699" i="2"/>
  <c r="P1699" i="2" s="1"/>
  <c r="O1687" i="2"/>
  <c r="P1687" i="2" s="1"/>
  <c r="O1675" i="2"/>
  <c r="P1675" i="2" s="1"/>
  <c r="O1663" i="2"/>
  <c r="P1663" i="2" s="1"/>
  <c r="O1650" i="2"/>
  <c r="P1650" i="2" s="1"/>
  <c r="O1638" i="2"/>
  <c r="P1638" i="2" s="1"/>
  <c r="O1602" i="2"/>
  <c r="P1602" i="2" s="1"/>
  <c r="O1590" i="2"/>
  <c r="P1590" i="2" s="1"/>
  <c r="O1578" i="2"/>
  <c r="P1578" i="2" s="1"/>
  <c r="O1566" i="2"/>
  <c r="P1566" i="2" s="1"/>
  <c r="O1554" i="2"/>
  <c r="P1554" i="2" s="1"/>
  <c r="O1530" i="2"/>
  <c r="P1530" i="2" s="1"/>
  <c r="O1518" i="2"/>
  <c r="P1518" i="2" s="1"/>
  <c r="O1505" i="2"/>
  <c r="P1505" i="2" s="1"/>
  <c r="O1493" i="2"/>
  <c r="P1493" i="2" s="1"/>
  <c r="O1480" i="2"/>
  <c r="P1480" i="2" s="1"/>
  <c r="O1455" i="2"/>
  <c r="P1455" i="2" s="1"/>
  <c r="O1443" i="2"/>
  <c r="P1443" i="2" s="1"/>
  <c r="O1431" i="2"/>
  <c r="P1431" i="2" s="1"/>
  <c r="O1419" i="2"/>
  <c r="P1419" i="2" s="1"/>
  <c r="O1407" i="2"/>
  <c r="P1407" i="2" s="1"/>
  <c r="O1395" i="2"/>
  <c r="O1383" i="2"/>
  <c r="P1383" i="2" s="1"/>
  <c r="O1359" i="2"/>
  <c r="P1359" i="2" s="1"/>
  <c r="O1347" i="2"/>
  <c r="P1347" i="2" s="1"/>
  <c r="O1335" i="2"/>
  <c r="P1335" i="2" s="1"/>
  <c r="O1323" i="2"/>
  <c r="P1323" i="2" s="1"/>
  <c r="O1311" i="2"/>
  <c r="P1311" i="2" s="1"/>
  <c r="O1299" i="2"/>
  <c r="P1299" i="2" s="1"/>
  <c r="O1285" i="2"/>
  <c r="P1285" i="2" s="1"/>
  <c r="O1273" i="2"/>
  <c r="P1273" i="2" s="1"/>
  <c r="O1261" i="2"/>
  <c r="P1261" i="2" s="1"/>
  <c r="O1249" i="2"/>
  <c r="P1249" i="2" s="1"/>
  <c r="O1237" i="2"/>
  <c r="O1213" i="2"/>
  <c r="P1213" i="2" s="1"/>
  <c r="O1201" i="2"/>
  <c r="P1201" i="2" s="1"/>
  <c r="O1189" i="2"/>
  <c r="P1189" i="2" s="1"/>
  <c r="O1177" i="2"/>
  <c r="O1165" i="2"/>
  <c r="P1165" i="2" s="1"/>
  <c r="O1153" i="2"/>
  <c r="P1153" i="2" s="1"/>
  <c r="O1141" i="2"/>
  <c r="P1141" i="2" s="1"/>
  <c r="O1129" i="2"/>
  <c r="P1129" i="2" s="1"/>
  <c r="O1117" i="2"/>
  <c r="P1117" i="2" s="1"/>
  <c r="O1104" i="2"/>
  <c r="P1104" i="2" s="1"/>
  <c r="O1092" i="2"/>
  <c r="P1092" i="2" s="1"/>
  <c r="O1044" i="2"/>
  <c r="P1044" i="2" s="1"/>
  <c r="O960" i="2"/>
  <c r="P960" i="2" s="1"/>
  <c r="O876" i="2"/>
  <c r="P876" i="2" s="1"/>
  <c r="O915" i="2"/>
  <c r="P915" i="2" s="1"/>
  <c r="O903" i="2"/>
  <c r="P903" i="2" s="1"/>
  <c r="O891" i="2"/>
  <c r="P891" i="2" s="1"/>
  <c r="O867" i="2"/>
  <c r="P867" i="2" s="1"/>
  <c r="O855" i="2"/>
  <c r="P855" i="2" s="1"/>
  <c r="O843" i="2"/>
  <c r="P843" i="2" s="1"/>
  <c r="O819" i="2"/>
  <c r="P819" i="2" s="1"/>
  <c r="O807" i="2"/>
  <c r="P807" i="2" s="1"/>
  <c r="O795" i="2"/>
  <c r="P795" i="2" s="1"/>
  <c r="O783" i="2"/>
  <c r="O771" i="2"/>
  <c r="P771" i="2" s="1"/>
  <c r="O759" i="2"/>
  <c r="P759" i="2" s="1"/>
  <c r="O747" i="2"/>
  <c r="P747" i="2" s="1"/>
  <c r="O735" i="2"/>
  <c r="P735" i="2" s="1"/>
  <c r="O723" i="2"/>
  <c r="P723" i="2" s="1"/>
  <c r="O711" i="2"/>
  <c r="P711" i="2" s="1"/>
  <c r="O698" i="2"/>
  <c r="P698" i="2" s="1"/>
  <c r="O686" i="2"/>
  <c r="P686" i="2" s="1"/>
  <c r="O674" i="2"/>
  <c r="P674" i="2" s="1"/>
  <c r="O662" i="2"/>
  <c r="P662" i="2" s="1"/>
  <c r="O650" i="2"/>
  <c r="P650" i="2" s="1"/>
  <c r="O638" i="2"/>
  <c r="O626" i="2"/>
  <c r="P626" i="2" s="1"/>
  <c r="O614" i="2"/>
  <c r="P614" i="2" s="1"/>
  <c r="O602" i="2"/>
  <c r="P602" i="2" s="1"/>
  <c r="O590" i="2"/>
  <c r="P590" i="2" s="1"/>
  <c r="O578" i="2"/>
  <c r="P578" i="2" s="1"/>
  <c r="O566" i="2"/>
  <c r="P566" i="2" s="1"/>
  <c r="Q554" i="3"/>
  <c r="O554" i="2"/>
  <c r="P554" i="2" s="1"/>
  <c r="Q542" i="3"/>
  <c r="O542" i="2"/>
  <c r="P542" i="2" s="1"/>
  <c r="O530" i="2"/>
  <c r="P530" i="2" s="1"/>
  <c r="O518" i="2"/>
  <c r="P518" i="2" s="1"/>
  <c r="O504" i="2"/>
  <c r="P504" i="2" s="1"/>
  <c r="O492" i="2"/>
  <c r="P492" i="2" s="1"/>
  <c r="O480" i="2"/>
  <c r="P480" i="2" s="1"/>
  <c r="O468" i="2"/>
  <c r="P468" i="2" s="1"/>
  <c r="O456" i="2"/>
  <c r="P456" i="2" s="1"/>
  <c r="O444" i="2"/>
  <c r="P444" i="2" s="1"/>
  <c r="O432" i="2"/>
  <c r="P432" i="2" s="1"/>
  <c r="O420" i="2"/>
  <c r="P420" i="2" s="1"/>
  <c r="O408" i="2"/>
  <c r="P408" i="2" s="1"/>
  <c r="O396" i="2"/>
  <c r="P396" i="2" s="1"/>
  <c r="O384" i="2"/>
  <c r="P384" i="2" s="1"/>
  <c r="O372" i="2"/>
  <c r="P372" i="2" s="1"/>
  <c r="O360" i="2"/>
  <c r="P360" i="2" s="1"/>
  <c r="O348" i="2"/>
  <c r="P348" i="2" s="1"/>
  <c r="O336" i="2"/>
  <c r="P336" i="2" s="1"/>
  <c r="O324" i="2"/>
  <c r="P324" i="2" s="1"/>
  <c r="O312" i="2"/>
  <c r="P312" i="2" s="1"/>
  <c r="O300" i="2"/>
  <c r="P300" i="2" s="1"/>
  <c r="O288" i="2"/>
  <c r="P288" i="2" s="1"/>
  <c r="O276" i="2"/>
  <c r="P276" i="2" s="1"/>
  <c r="O264" i="2"/>
  <c r="P264" i="2" s="1"/>
  <c r="O251" i="2"/>
  <c r="P251" i="2" s="1"/>
  <c r="O239" i="2"/>
  <c r="P239" i="2" s="1"/>
  <c r="O227" i="2"/>
  <c r="P227" i="2" s="1"/>
  <c r="O215" i="2"/>
  <c r="P215" i="2" s="1"/>
  <c r="O203" i="2"/>
  <c r="P203" i="2" s="1"/>
  <c r="O191" i="2"/>
  <c r="P191" i="2" s="1"/>
  <c r="O179" i="2"/>
  <c r="P179" i="2" s="1"/>
  <c r="O167" i="2"/>
  <c r="P167" i="2" s="1"/>
  <c r="O155" i="2"/>
  <c r="P155" i="2" s="1"/>
  <c r="O143" i="2"/>
  <c r="P143" i="2" s="1"/>
  <c r="O131" i="2"/>
  <c r="P131" i="2" s="1"/>
  <c r="O119" i="2"/>
  <c r="P119" i="2" s="1"/>
  <c r="O107" i="2"/>
  <c r="P107" i="2" s="1"/>
  <c r="O95" i="2"/>
  <c r="P95" i="2" s="1"/>
  <c r="O83" i="2"/>
  <c r="P83" i="2" s="1"/>
  <c r="O59" i="2"/>
  <c r="P59" i="2" s="1"/>
  <c r="O47" i="2"/>
  <c r="P47" i="2" s="1"/>
  <c r="O35" i="2"/>
  <c r="P35" i="2" s="1"/>
  <c r="O23" i="2"/>
  <c r="P23" i="2" s="1"/>
  <c r="O11" i="2"/>
  <c r="P11" i="2" s="1"/>
  <c r="O1263" i="2"/>
  <c r="P1263" i="2" s="1"/>
  <c r="O1251" i="2"/>
  <c r="P1251" i="2" s="1"/>
  <c r="O1239" i="2"/>
  <c r="P1239" i="2" s="1"/>
  <c r="O1227" i="2"/>
  <c r="P1227" i="2" s="1"/>
  <c r="O1215" i="2"/>
  <c r="P1215" i="2" s="1"/>
  <c r="O1203" i="2"/>
  <c r="P1203" i="2" s="1"/>
  <c r="O1191" i="2"/>
  <c r="P1191" i="2" s="1"/>
  <c r="O1167" i="2"/>
  <c r="P1167" i="2" s="1"/>
  <c r="O1155" i="2"/>
  <c r="P1155" i="2" s="1"/>
  <c r="O1143" i="2"/>
  <c r="P1143" i="2" s="1"/>
  <c r="O1131" i="2"/>
  <c r="P1131" i="2" s="1"/>
  <c r="O1119" i="2"/>
  <c r="P1119" i="2" s="1"/>
  <c r="O1106" i="2"/>
  <c r="P1106" i="2" s="1"/>
  <c r="O1094" i="2"/>
  <c r="P1094" i="2" s="1"/>
  <c r="Q1082" i="3"/>
  <c r="O1082" i="2"/>
  <c r="P1082" i="2" s="1"/>
  <c r="O1070" i="2"/>
  <c r="P1070" i="2" s="1"/>
  <c r="O1058" i="2"/>
  <c r="P1058" i="2" s="1"/>
  <c r="O1046" i="2"/>
  <c r="O1034" i="2"/>
  <c r="P1034" i="2" s="1"/>
  <c r="O1022" i="2"/>
  <c r="P1022" i="2" s="1"/>
  <c r="O1010" i="2"/>
  <c r="P1010" i="2" s="1"/>
  <c r="O998" i="2"/>
  <c r="P998" i="2" s="1"/>
  <c r="O986" i="2"/>
  <c r="P986" i="2" s="1"/>
  <c r="O962" i="2"/>
  <c r="P962" i="2" s="1"/>
  <c r="O950" i="2"/>
  <c r="P950" i="2" s="1"/>
  <c r="O938" i="2"/>
  <c r="P938" i="2" s="1"/>
  <c r="O926" i="2"/>
  <c r="P926" i="2" s="1"/>
  <c r="O914" i="2"/>
  <c r="P914" i="2" s="1"/>
  <c r="O902" i="2"/>
  <c r="P902" i="2" s="1"/>
  <c r="O890" i="2"/>
  <c r="P890" i="2" s="1"/>
  <c r="O878" i="2"/>
  <c r="P878" i="2" s="1"/>
  <c r="O866" i="2"/>
  <c r="P866" i="2" s="1"/>
  <c r="O854" i="2"/>
  <c r="P854" i="2" s="1"/>
  <c r="Q842" i="3"/>
  <c r="O842" i="2"/>
  <c r="Q830" i="3"/>
  <c r="O830" i="2"/>
  <c r="P830" i="2" s="1"/>
  <c r="O818" i="2"/>
  <c r="P818" i="2" s="1"/>
  <c r="O806" i="2"/>
  <c r="P806" i="2" s="1"/>
  <c r="O794" i="2"/>
  <c r="P794" i="2" s="1"/>
  <c r="O782" i="2"/>
  <c r="P782" i="2" s="1"/>
  <c r="O770" i="2"/>
  <c r="O758" i="2"/>
  <c r="P758" i="2" s="1"/>
  <c r="O746" i="2"/>
  <c r="P746" i="2" s="1"/>
  <c r="O734" i="2"/>
  <c r="P734" i="2" s="1"/>
  <c r="Q722" i="3"/>
  <c r="O722" i="2"/>
  <c r="P722" i="2" s="1"/>
  <c r="O710" i="2"/>
  <c r="P710" i="2" s="1"/>
  <c r="O697" i="2"/>
  <c r="P697" i="2" s="1"/>
  <c r="O685" i="2"/>
  <c r="P685" i="2" s="1"/>
  <c r="O673" i="2"/>
  <c r="P673" i="2" s="1"/>
  <c r="O661" i="2"/>
  <c r="P661" i="2" s="1"/>
  <c r="O649" i="2"/>
  <c r="P649" i="2" s="1"/>
  <c r="O637" i="2"/>
  <c r="P637" i="2" s="1"/>
  <c r="O625" i="2"/>
  <c r="P625" i="2" s="1"/>
  <c r="O613" i="2"/>
  <c r="P613" i="2" s="1"/>
  <c r="O601" i="2"/>
  <c r="P601" i="2" s="1"/>
  <c r="O577" i="2"/>
  <c r="P577" i="2" s="1"/>
  <c r="O565" i="2"/>
  <c r="P565" i="2" s="1"/>
  <c r="O553" i="2"/>
  <c r="P553" i="2" s="1"/>
  <c r="O202" i="2"/>
  <c r="P202" i="2" s="1"/>
  <c r="O154" i="2"/>
  <c r="P154" i="2" s="1"/>
  <c r="O106" i="2"/>
  <c r="P106" i="2" s="1"/>
  <c r="O46" i="2"/>
  <c r="P46" i="2" s="1"/>
  <c r="O22" i="2"/>
  <c r="P22" i="2" s="1"/>
  <c r="Q1178" i="3"/>
  <c r="O1178" i="2"/>
  <c r="P1178" i="2" s="1"/>
  <c r="O1166" i="2"/>
  <c r="P1166" i="2" s="1"/>
  <c r="O1154" i="2"/>
  <c r="P1154" i="2" s="1"/>
  <c r="O1142" i="2"/>
  <c r="P1142" i="2" s="1"/>
  <c r="Q1130" i="3"/>
  <c r="O1130" i="2"/>
  <c r="P1130" i="2" s="1"/>
  <c r="O1118" i="2"/>
  <c r="P1118" i="2" s="1"/>
  <c r="O1105" i="2"/>
  <c r="P1105" i="2" s="1"/>
  <c r="O1093" i="2"/>
  <c r="P1093" i="2" s="1"/>
  <c r="O1081" i="2"/>
  <c r="P1081" i="2" s="1"/>
  <c r="O1069" i="2"/>
  <c r="P1069" i="2" s="1"/>
  <c r="O1057" i="2"/>
  <c r="P1057" i="2" s="1"/>
  <c r="O1033" i="2"/>
  <c r="P1033" i="2" s="1"/>
  <c r="O1021" i="2"/>
  <c r="P1021" i="2" s="1"/>
  <c r="O1009" i="2"/>
  <c r="P1009" i="2" s="1"/>
  <c r="O997" i="2"/>
  <c r="P997" i="2" s="1"/>
  <c r="O985" i="2"/>
  <c r="P985" i="2" s="1"/>
  <c r="O973" i="2"/>
  <c r="P973" i="2" s="1"/>
  <c r="O961" i="2"/>
  <c r="P961" i="2" s="1"/>
  <c r="O949" i="2"/>
  <c r="P949" i="2" s="1"/>
  <c r="O937" i="2"/>
  <c r="P937" i="2" s="1"/>
  <c r="O925" i="2"/>
  <c r="P925" i="2" s="1"/>
  <c r="O913" i="2"/>
  <c r="P913" i="2" s="1"/>
  <c r="O901" i="2"/>
  <c r="P901" i="2" s="1"/>
  <c r="O889" i="2"/>
  <c r="P889" i="2" s="1"/>
  <c r="O877" i="2"/>
  <c r="P877" i="2" s="1"/>
  <c r="O865" i="2"/>
  <c r="P865" i="2" s="1"/>
  <c r="O841" i="2"/>
  <c r="P841" i="2" s="1"/>
  <c r="O829" i="2"/>
  <c r="P829" i="2" s="1"/>
  <c r="O817" i="2"/>
  <c r="P817" i="2" s="1"/>
  <c r="O805" i="2"/>
  <c r="P805" i="2" s="1"/>
  <c r="O793" i="2"/>
  <c r="P793" i="2" s="1"/>
  <c r="O781" i="2"/>
  <c r="P781" i="2" s="1"/>
  <c r="O769" i="2"/>
  <c r="P769" i="2" s="1"/>
  <c r="O757" i="2"/>
  <c r="P757" i="2" s="1"/>
  <c r="O745" i="2"/>
  <c r="O733" i="2"/>
  <c r="P733" i="2" s="1"/>
  <c r="O721" i="2"/>
  <c r="P721" i="2" s="1"/>
  <c r="O709" i="2"/>
  <c r="P709" i="2" s="1"/>
  <c r="O696" i="2"/>
  <c r="P696" i="2" s="1"/>
  <c r="O684" i="2"/>
  <c r="P684" i="2" s="1"/>
  <c r="O672" i="2"/>
  <c r="P672" i="2" s="1"/>
  <c r="O660" i="2"/>
  <c r="P660" i="2" s="1"/>
  <c r="O648" i="2"/>
  <c r="P648" i="2" s="1"/>
  <c r="O636" i="2"/>
  <c r="P636" i="2" s="1"/>
  <c r="O624" i="2"/>
  <c r="P624" i="2" s="1"/>
  <c r="O612" i="2"/>
  <c r="P612" i="2" s="1"/>
  <c r="O600" i="2"/>
  <c r="P600" i="2" s="1"/>
  <c r="O588" i="2"/>
  <c r="P588" i="2" s="1"/>
  <c r="O576" i="2"/>
  <c r="P576" i="2" s="1"/>
  <c r="O564" i="2"/>
  <c r="P564" i="2" s="1"/>
  <c r="O552" i="2"/>
  <c r="P552" i="2" s="1"/>
  <c r="O528" i="2"/>
  <c r="P528" i="2" s="1"/>
  <c r="O515" i="2"/>
  <c r="P515" i="2" s="1"/>
  <c r="O490" i="2"/>
  <c r="P490" i="2" s="1"/>
  <c r="O394" i="2"/>
  <c r="P394" i="2" s="1"/>
  <c r="O249" i="2"/>
  <c r="P249" i="2" s="1"/>
  <c r="O165" i="2"/>
  <c r="P165" i="2" s="1"/>
  <c r="O105" i="2"/>
  <c r="P105" i="2" s="1"/>
  <c r="O1080" i="2"/>
  <c r="P1080" i="2" s="1"/>
  <c r="O1068" i="2"/>
  <c r="P1068" i="2" s="1"/>
  <c r="O1056" i="2"/>
  <c r="P1056" i="2" s="1"/>
  <c r="O1032" i="2"/>
  <c r="P1032" i="2" s="1"/>
  <c r="O1020" i="2"/>
  <c r="P1020" i="2" s="1"/>
  <c r="O1008" i="2"/>
  <c r="P1008" i="2" s="1"/>
  <c r="O996" i="2"/>
  <c r="P996" i="2" s="1"/>
  <c r="O984" i="2"/>
  <c r="P984" i="2" s="1"/>
  <c r="O972" i="2"/>
  <c r="P972" i="2" s="1"/>
  <c r="O948" i="2"/>
  <c r="P948" i="2" s="1"/>
  <c r="O936" i="2"/>
  <c r="P936" i="2" s="1"/>
  <c r="O924" i="2"/>
  <c r="P924" i="2" s="1"/>
  <c r="O912" i="2"/>
  <c r="P912" i="2" s="1"/>
  <c r="O900" i="2"/>
  <c r="P900" i="2" s="1"/>
  <c r="O888" i="2"/>
  <c r="P888" i="2" s="1"/>
  <c r="O852" i="2"/>
  <c r="P852" i="2" s="1"/>
  <c r="O840" i="2"/>
  <c r="P840" i="2" s="1"/>
  <c r="O828" i="2"/>
  <c r="P828" i="2" s="1"/>
  <c r="O816" i="2"/>
  <c r="P816" i="2" s="1"/>
  <c r="O804" i="2"/>
  <c r="P804" i="2" s="1"/>
  <c r="O792" i="2"/>
  <c r="P792" i="2" s="1"/>
  <c r="O780" i="2"/>
  <c r="P780" i="2" s="1"/>
  <c r="O768" i="2"/>
  <c r="P768" i="2" s="1"/>
  <c r="O756" i="2"/>
  <c r="P756" i="2" s="1"/>
  <c r="O744" i="2"/>
  <c r="P744" i="2" s="1"/>
  <c r="O732" i="2"/>
  <c r="P732" i="2" s="1"/>
  <c r="O720" i="2"/>
  <c r="P720" i="2" s="1"/>
  <c r="O695" i="2"/>
  <c r="P695" i="2" s="1"/>
  <c r="O683" i="2"/>
  <c r="P683" i="2" s="1"/>
  <c r="O671" i="2"/>
  <c r="P671" i="2" s="1"/>
  <c r="O659" i="2"/>
  <c r="P659" i="2" s="1"/>
  <c r="O647" i="2"/>
  <c r="P647" i="2" s="1"/>
  <c r="O635" i="2"/>
  <c r="P635" i="2" s="1"/>
  <c r="O623" i="2"/>
  <c r="P623" i="2" s="1"/>
  <c r="O599" i="2"/>
  <c r="P599" i="2" s="1"/>
  <c r="O587" i="2"/>
  <c r="P587" i="2" s="1"/>
  <c r="O575" i="2"/>
  <c r="O563" i="2"/>
  <c r="P563" i="2" s="1"/>
  <c r="O551" i="2"/>
  <c r="P551" i="2" s="1"/>
  <c r="O345" i="2"/>
  <c r="P345" i="2" s="1"/>
  <c r="O176" i="2"/>
  <c r="P176" i="2" s="1"/>
  <c r="O44" i="2"/>
  <c r="P44" i="2" s="1"/>
  <c r="O32" i="2"/>
  <c r="P32" i="2" s="1"/>
  <c r="O1587" i="2"/>
  <c r="P1587" i="2" s="1"/>
  <c r="O1575" i="2"/>
  <c r="P1575" i="2" s="1"/>
  <c r="O1563" i="2"/>
  <c r="P1563" i="2" s="1"/>
  <c r="O1551" i="2"/>
  <c r="P1551" i="2" s="1"/>
  <c r="O1539" i="2"/>
  <c r="P1539" i="2" s="1"/>
  <c r="O1515" i="2"/>
  <c r="Q1502" i="3"/>
  <c r="O1502" i="2"/>
  <c r="P1502" i="2" s="1"/>
  <c r="O1489" i="2"/>
  <c r="P1489" i="2" s="1"/>
  <c r="O1476" i="2"/>
  <c r="P1476" i="2" s="1"/>
  <c r="O1464" i="2"/>
  <c r="P1464" i="2" s="1"/>
  <c r="O1452" i="2"/>
  <c r="P1452" i="2" s="1"/>
  <c r="O1440" i="2"/>
  <c r="P1440" i="2" s="1"/>
  <c r="O1428" i="2"/>
  <c r="P1428" i="2" s="1"/>
  <c r="O1416" i="2"/>
  <c r="P1416" i="2" s="1"/>
  <c r="O1404" i="2"/>
  <c r="P1404" i="2" s="1"/>
  <c r="O1392" i="2"/>
  <c r="P1392" i="2" s="1"/>
  <c r="O1380" i="2"/>
  <c r="P1380" i="2" s="1"/>
  <c r="O1368" i="2"/>
  <c r="P1368" i="2" s="1"/>
  <c r="O1356" i="2"/>
  <c r="P1356" i="2" s="1"/>
  <c r="O1344" i="2"/>
  <c r="P1344" i="2" s="1"/>
  <c r="O1332" i="2"/>
  <c r="P1332" i="2" s="1"/>
  <c r="O1320" i="2"/>
  <c r="P1320" i="2" s="1"/>
  <c r="O1308" i="2"/>
  <c r="P1308" i="2" s="1"/>
  <c r="O1296" i="2"/>
  <c r="P1296" i="2" s="1"/>
  <c r="O1282" i="2"/>
  <c r="P1282" i="2" s="1"/>
  <c r="O1270" i="2"/>
  <c r="P1270" i="2" s="1"/>
  <c r="O1258" i="2"/>
  <c r="P1258" i="2" s="1"/>
  <c r="O1234" i="2"/>
  <c r="P1234" i="2" s="1"/>
  <c r="O1222" i="2"/>
  <c r="P1222" i="2" s="1"/>
  <c r="O1210" i="2"/>
  <c r="P1210" i="2" s="1"/>
  <c r="O1198" i="2"/>
  <c r="P1198" i="2" s="1"/>
  <c r="O1150" i="2"/>
  <c r="P1150" i="2" s="1"/>
  <c r="O909" i="2"/>
  <c r="P909" i="2" s="1"/>
  <c r="O897" i="2"/>
  <c r="P897" i="2" s="1"/>
  <c r="O753" i="2"/>
  <c r="P753" i="2" s="1"/>
  <c r="O668" i="2"/>
  <c r="P668" i="2" s="1"/>
  <c r="O1573" i="2"/>
  <c r="P1573" i="2" s="1"/>
  <c r="O1561" i="2"/>
  <c r="P1561" i="2" s="1"/>
  <c r="O1549" i="2"/>
  <c r="P1549" i="2" s="1"/>
  <c r="O1537" i="2"/>
  <c r="P1537" i="2" s="1"/>
  <c r="O1525" i="2"/>
  <c r="P1525" i="2" s="1"/>
  <c r="O1513" i="2"/>
  <c r="P1513" i="2" s="1"/>
  <c r="O1500" i="2"/>
  <c r="P1500" i="2" s="1"/>
  <c r="O1487" i="2"/>
  <c r="P1487" i="2" s="1"/>
  <c r="O1474" i="2"/>
  <c r="P1474" i="2" s="1"/>
  <c r="O1450" i="2"/>
  <c r="P1450" i="2" s="1"/>
  <c r="O1438" i="2"/>
  <c r="P1438" i="2" s="1"/>
  <c r="O1426" i="2"/>
  <c r="P1426" i="2" s="1"/>
  <c r="O1414" i="2"/>
  <c r="P1414" i="2" s="1"/>
  <c r="O1402" i="2"/>
  <c r="P1402" i="2" s="1"/>
  <c r="O1390" i="2"/>
  <c r="P1390" i="2" s="1"/>
  <c r="O1366" i="2"/>
  <c r="P1366" i="2" s="1"/>
  <c r="O1354" i="2"/>
  <c r="P1354" i="2" s="1"/>
  <c r="O1330" i="2"/>
  <c r="P1330" i="2" s="1"/>
  <c r="O1318" i="2"/>
  <c r="P1318" i="2" s="1"/>
  <c r="O1306" i="2"/>
  <c r="P1306" i="2" s="1"/>
  <c r="O1293" i="2"/>
  <c r="P1293" i="2" s="1"/>
  <c r="O1280" i="2"/>
  <c r="P1280" i="2" s="1"/>
  <c r="O1268" i="2"/>
  <c r="P1268" i="2" s="1"/>
  <c r="O1256" i="2"/>
  <c r="P1256" i="2" s="1"/>
  <c r="O1244" i="2"/>
  <c r="P1244" i="2" s="1"/>
  <c r="O1232" i="2"/>
  <c r="P1232" i="2" s="1"/>
  <c r="O1220" i="2"/>
  <c r="P1220" i="2" s="1"/>
  <c r="O1208" i="2"/>
  <c r="P1208" i="2" s="1"/>
  <c r="O1196" i="2"/>
  <c r="P1196" i="2" s="1"/>
  <c r="O751" i="2"/>
  <c r="P751" i="2" s="1"/>
  <c r="O460" i="2"/>
  <c r="P460" i="2" s="1"/>
  <c r="O376" i="2"/>
  <c r="P376" i="2" s="1"/>
  <c r="O1642" i="2"/>
  <c r="P1642" i="2" s="1"/>
  <c r="O1630" i="2"/>
  <c r="P1630" i="2" s="1"/>
  <c r="O1618" i="2"/>
  <c r="P1618" i="2" s="1"/>
  <c r="O1606" i="2"/>
  <c r="P1606" i="2" s="1"/>
  <c r="O1594" i="2"/>
  <c r="P1594" i="2" s="1"/>
  <c r="O1570" i="2"/>
  <c r="P1570" i="2" s="1"/>
  <c r="O1558" i="2"/>
  <c r="P1558" i="2" s="1"/>
  <c r="O1534" i="2"/>
  <c r="P1534" i="2" s="1"/>
  <c r="O1509" i="2"/>
  <c r="O1497" i="2"/>
  <c r="P1497" i="2" s="1"/>
  <c r="O1484" i="2"/>
  <c r="P1484" i="2" s="1"/>
  <c r="O1447" i="2"/>
  <c r="P1447" i="2" s="1"/>
  <c r="O1435" i="2"/>
  <c r="P1435" i="2" s="1"/>
  <c r="O1411" i="2"/>
  <c r="P1411" i="2" s="1"/>
  <c r="O1387" i="2"/>
  <c r="P1387" i="2" s="1"/>
  <c r="O1375" i="2"/>
  <c r="P1375" i="2" s="1"/>
  <c r="O1363" i="2"/>
  <c r="P1363" i="2" s="1"/>
  <c r="O1351" i="2"/>
  <c r="P1351" i="2" s="1"/>
  <c r="O1327" i="2"/>
  <c r="P1327" i="2" s="1"/>
  <c r="O1315" i="2"/>
  <c r="P1315" i="2" s="1"/>
  <c r="O1303" i="2"/>
  <c r="P1303" i="2" s="1"/>
  <c r="O1290" i="2"/>
  <c r="P1290" i="2" s="1"/>
  <c r="O1277" i="2"/>
  <c r="P1277" i="2" s="1"/>
  <c r="O1265" i="2"/>
  <c r="P1265" i="2" s="1"/>
  <c r="O1253" i="2"/>
  <c r="P1253" i="2" s="1"/>
  <c r="O1241" i="2"/>
  <c r="P1241" i="2" s="1"/>
  <c r="O1229" i="2"/>
  <c r="P1229" i="2" s="1"/>
  <c r="O1217" i="2"/>
  <c r="P1217" i="2" s="1"/>
  <c r="O1205" i="2"/>
  <c r="P1205" i="2" s="1"/>
  <c r="O1193" i="2"/>
  <c r="P1193" i="2" s="1"/>
  <c r="O1181" i="2"/>
  <c r="P1181" i="2" s="1"/>
  <c r="O1169" i="2"/>
  <c r="P1169" i="2" s="1"/>
  <c r="O1157" i="2"/>
  <c r="P1157" i="2" s="1"/>
  <c r="O1145" i="2"/>
  <c r="P1145" i="2" s="1"/>
  <c r="O1133" i="2"/>
  <c r="P1133" i="2" s="1"/>
  <c r="O1121" i="2"/>
  <c r="P1121" i="2" s="1"/>
  <c r="O1096" i="2"/>
  <c r="P1096" i="2" s="1"/>
  <c r="O1084" i="2"/>
  <c r="P1084" i="2" s="1"/>
  <c r="O1060" i="2"/>
  <c r="P1060" i="2" s="1"/>
  <c r="O1048" i="2"/>
  <c r="P1048" i="2" s="1"/>
  <c r="O1036" i="2"/>
  <c r="P1036" i="2" s="1"/>
  <c r="O1024" i="2"/>
  <c r="P1024" i="2" s="1"/>
  <c r="O1012" i="2"/>
  <c r="P1012" i="2" s="1"/>
  <c r="O1000" i="2"/>
  <c r="P1000" i="2" s="1"/>
  <c r="O988" i="2"/>
  <c r="P988" i="2" s="1"/>
  <c r="O976" i="2"/>
  <c r="P976" i="2" s="1"/>
  <c r="O964" i="2"/>
  <c r="P964" i="2" s="1"/>
  <c r="O952" i="2"/>
  <c r="P952" i="2" s="1"/>
  <c r="O940" i="2"/>
  <c r="P940" i="2" s="1"/>
  <c r="O928" i="2"/>
  <c r="P928" i="2" s="1"/>
  <c r="O904" i="2"/>
  <c r="P904" i="2" s="1"/>
  <c r="O892" i="2"/>
  <c r="P892" i="2" s="1"/>
  <c r="O880" i="2"/>
  <c r="P880" i="2" s="1"/>
  <c r="O868" i="2"/>
  <c r="P868" i="2" s="1"/>
  <c r="O856" i="2"/>
  <c r="P856" i="2" s="1"/>
  <c r="O844" i="2"/>
  <c r="P844" i="2" s="1"/>
  <c r="O832" i="2"/>
  <c r="O820" i="2"/>
  <c r="P820" i="2" s="1"/>
  <c r="O808" i="2"/>
  <c r="P808" i="2" s="1"/>
  <c r="O796" i="2"/>
  <c r="P796" i="2" s="1"/>
  <c r="O784" i="2"/>
  <c r="P784" i="2" s="1"/>
  <c r="O772" i="2"/>
  <c r="P772" i="2" s="1"/>
  <c r="O699" i="2"/>
  <c r="P699" i="2" s="1"/>
  <c r="O675" i="2"/>
  <c r="P675" i="2" s="1"/>
  <c r="O627" i="2"/>
  <c r="P627" i="2" s="1"/>
  <c r="O192" i="2"/>
  <c r="P192" i="2" s="1"/>
  <c r="O1186" i="2"/>
  <c r="P1186" i="2" s="1"/>
  <c r="O1174" i="2"/>
  <c r="P1174" i="2" s="1"/>
  <c r="O1162" i="2"/>
  <c r="P1162" i="2" s="1"/>
  <c r="O1138" i="2"/>
  <c r="P1138" i="2" s="1"/>
  <c r="O1126" i="2"/>
  <c r="P1126" i="2" s="1"/>
  <c r="O1101" i="2"/>
  <c r="P1101" i="2" s="1"/>
  <c r="O1089" i="2"/>
  <c r="P1089" i="2" s="1"/>
  <c r="O1077" i="2"/>
  <c r="P1077" i="2" s="1"/>
  <c r="O1065" i="2"/>
  <c r="P1065" i="2" s="1"/>
  <c r="O1053" i="2"/>
  <c r="P1053" i="2" s="1"/>
  <c r="O1041" i="2"/>
  <c r="P1041" i="2" s="1"/>
  <c r="O1029" i="2"/>
  <c r="P1029" i="2" s="1"/>
  <c r="O1017" i="2"/>
  <c r="P1017" i="2" s="1"/>
  <c r="O1005" i="2"/>
  <c r="P1005" i="2" s="1"/>
  <c r="O993" i="2"/>
  <c r="O981" i="2"/>
  <c r="P981" i="2" s="1"/>
  <c r="O969" i="2"/>
  <c r="P969" i="2" s="1"/>
  <c r="O957" i="2"/>
  <c r="P957" i="2" s="1"/>
  <c r="O945" i="2"/>
  <c r="P945" i="2" s="1"/>
  <c r="O933" i="2"/>
  <c r="P933" i="2" s="1"/>
  <c r="O921" i="2"/>
  <c r="P921" i="2" s="1"/>
  <c r="O885" i="2"/>
  <c r="P885" i="2" s="1"/>
  <c r="O873" i="2"/>
  <c r="P873" i="2" s="1"/>
  <c r="O861" i="2"/>
  <c r="P861" i="2" s="1"/>
  <c r="O849" i="2"/>
  <c r="P849" i="2" s="1"/>
  <c r="O837" i="2"/>
  <c r="P837" i="2" s="1"/>
  <c r="O825" i="2"/>
  <c r="P825" i="2" s="1"/>
  <c r="O813" i="2"/>
  <c r="P813" i="2" s="1"/>
  <c r="O789" i="2"/>
  <c r="P789" i="2" s="1"/>
  <c r="O777" i="2"/>
  <c r="P777" i="2" s="1"/>
  <c r="O741" i="2"/>
  <c r="P741" i="2" s="1"/>
  <c r="O729" i="2"/>
  <c r="P729" i="2" s="1"/>
  <c r="O717" i="2"/>
  <c r="P717" i="2" s="1"/>
  <c r="O704" i="2"/>
  <c r="P704" i="2" s="1"/>
  <c r="O692" i="2"/>
  <c r="P692" i="2" s="1"/>
  <c r="O680" i="2"/>
  <c r="P680" i="2" s="1"/>
  <c r="O656" i="2"/>
  <c r="P656" i="2" s="1"/>
  <c r="O644" i="2"/>
  <c r="P644" i="2" s="1"/>
  <c r="O632" i="2"/>
  <c r="O620" i="2"/>
  <c r="P620" i="2" s="1"/>
  <c r="O608" i="2"/>
  <c r="P608" i="2" s="1"/>
  <c r="O596" i="2"/>
  <c r="P596" i="2" s="1"/>
  <c r="O584" i="2"/>
  <c r="P584" i="2" s="1"/>
  <c r="O572" i="2"/>
  <c r="P572" i="2" s="1"/>
  <c r="O548" i="2"/>
  <c r="P548" i="2" s="1"/>
  <c r="O536" i="2"/>
  <c r="P536" i="2" s="1"/>
  <c r="O524" i="2"/>
  <c r="P524" i="2" s="1"/>
  <c r="O510" i="2"/>
  <c r="P510" i="2" s="1"/>
  <c r="O498" i="2"/>
  <c r="P498" i="2" s="1"/>
  <c r="O486" i="2"/>
  <c r="P486" i="2" s="1"/>
  <c r="O474" i="2"/>
  <c r="O462" i="2"/>
  <c r="O450" i="2"/>
  <c r="P450" i="2" s="1"/>
  <c r="O438" i="2"/>
  <c r="P438" i="2" s="1"/>
  <c r="O414" i="2"/>
  <c r="P414" i="2" s="1"/>
  <c r="O402" i="2"/>
  <c r="P402" i="2" s="1"/>
  <c r="O390" i="2"/>
  <c r="P390" i="2" s="1"/>
  <c r="O378" i="2"/>
  <c r="P378" i="2" s="1"/>
  <c r="O366" i="2"/>
  <c r="P366" i="2" s="1"/>
  <c r="O354" i="2"/>
  <c r="P354" i="2" s="1"/>
  <c r="O342" i="2"/>
  <c r="P342" i="2" s="1"/>
  <c r="O330" i="2"/>
  <c r="P330" i="2" s="1"/>
  <c r="O318" i="2"/>
  <c r="P318" i="2" s="1"/>
  <c r="O306" i="2"/>
  <c r="P306" i="2" s="1"/>
  <c r="O294" i="2"/>
  <c r="P294" i="2" s="1"/>
  <c r="O282" i="2"/>
  <c r="P282" i="2" s="1"/>
  <c r="O270" i="2"/>
  <c r="O257" i="2"/>
  <c r="P257" i="2" s="1"/>
  <c r="O1125" i="2"/>
  <c r="P1125" i="2" s="1"/>
  <c r="O1113" i="2"/>
  <c r="P1113" i="2" s="1"/>
  <c r="O1100" i="2"/>
  <c r="P1100" i="2" s="1"/>
  <c r="O1088" i="2"/>
  <c r="P1088" i="2" s="1"/>
  <c r="O1076" i="2"/>
  <c r="P1076" i="2" s="1"/>
  <c r="O1064" i="2"/>
  <c r="P1064" i="2" s="1"/>
  <c r="O1052" i="2"/>
  <c r="O1040" i="2"/>
  <c r="P1040" i="2" s="1"/>
  <c r="N1040" i="3" s="1"/>
  <c r="O1028" i="2"/>
  <c r="P1028" i="2" s="1"/>
  <c r="O1016" i="2"/>
  <c r="P1016" i="2" s="1"/>
  <c r="O992" i="2"/>
  <c r="P992" i="2" s="1"/>
  <c r="O980" i="2"/>
  <c r="P980" i="2" s="1"/>
  <c r="O968" i="2"/>
  <c r="P968" i="2" s="1"/>
  <c r="O956" i="2"/>
  <c r="P956" i="2" s="1"/>
  <c r="O944" i="2"/>
  <c r="P944" i="2" s="1"/>
  <c r="O932" i="2"/>
  <c r="P932" i="2" s="1"/>
  <c r="O920" i="2"/>
  <c r="P920" i="2" s="1"/>
  <c r="O908" i="2"/>
  <c r="P908" i="2" s="1"/>
  <c r="O896" i="2"/>
  <c r="P896" i="2" s="1"/>
  <c r="O884" i="2"/>
  <c r="P884" i="2" s="1"/>
  <c r="O872" i="2"/>
  <c r="P872" i="2" s="1"/>
  <c r="O860" i="2"/>
  <c r="P860" i="2" s="1"/>
  <c r="O848" i="2"/>
  <c r="P848" i="2" s="1"/>
  <c r="O824" i="2"/>
  <c r="P824" i="2" s="1"/>
  <c r="O812" i="2"/>
  <c r="P812" i="2" s="1"/>
  <c r="O800" i="2"/>
  <c r="P800" i="2" s="1"/>
  <c r="O776" i="2"/>
  <c r="P776" i="2" s="1"/>
  <c r="O764" i="2"/>
  <c r="P764" i="2" s="1"/>
  <c r="O752" i="2"/>
  <c r="P752" i="2" s="1"/>
  <c r="O740" i="2"/>
  <c r="P740" i="2" s="1"/>
  <c r="O716" i="2"/>
  <c r="P716" i="2" s="1"/>
  <c r="O691" i="2"/>
  <c r="P691" i="2" s="1"/>
  <c r="O679" i="2"/>
  <c r="P679" i="2" s="1"/>
  <c r="O667" i="2"/>
  <c r="P667" i="2" s="1"/>
  <c r="O643" i="2"/>
  <c r="P643" i="2" s="1"/>
  <c r="O631" i="2"/>
  <c r="P631" i="2" s="1"/>
  <c r="O607" i="2"/>
  <c r="P607" i="2" s="1"/>
  <c r="O595" i="2"/>
  <c r="P595" i="2" s="1"/>
  <c r="O583" i="2"/>
  <c r="P583" i="2" s="1"/>
  <c r="O547" i="2"/>
  <c r="P547" i="2" s="1"/>
  <c r="O535" i="2"/>
  <c r="P535" i="2" s="1"/>
  <c r="O509" i="2"/>
  <c r="P509" i="2" s="1"/>
  <c r="O497" i="2"/>
  <c r="O473" i="2"/>
  <c r="P473" i="2" s="1"/>
  <c r="O461" i="2"/>
  <c r="P461" i="2" s="1"/>
  <c r="O449" i="2"/>
  <c r="P449" i="2" s="1"/>
  <c r="O437" i="2"/>
  <c r="P437" i="2" s="1"/>
  <c r="O425" i="2"/>
  <c r="P425" i="2" s="1"/>
  <c r="O413" i="2"/>
  <c r="P413" i="2" s="1"/>
  <c r="O401" i="2"/>
  <c r="P401" i="2" s="1"/>
  <c r="O389" i="2"/>
  <c r="P389" i="2" s="1"/>
  <c r="O377" i="2"/>
  <c r="P377" i="2" s="1"/>
  <c r="O365" i="2"/>
  <c r="P365" i="2" s="1"/>
  <c r="O353" i="2"/>
  <c r="P353" i="2" s="1"/>
  <c r="O341" i="2"/>
  <c r="O329" i="2"/>
  <c r="P329" i="2" s="1"/>
  <c r="O317" i="2"/>
  <c r="P317" i="2" s="1"/>
  <c r="O305" i="2"/>
  <c r="P305" i="2" s="1"/>
  <c r="O293" i="2"/>
  <c r="P293" i="2" s="1"/>
  <c r="O281" i="2"/>
  <c r="P281" i="2" s="1"/>
  <c r="O269" i="2"/>
  <c r="P269" i="2" s="1"/>
  <c r="O244" i="2"/>
  <c r="P244" i="2" s="1"/>
  <c r="O220" i="2"/>
  <c r="P220" i="2" s="1"/>
  <c r="O208" i="2"/>
  <c r="P208" i="2" s="1"/>
  <c r="O196" i="2"/>
  <c r="P196" i="2" s="1"/>
  <c r="O172" i="2"/>
  <c r="P172" i="2" s="1"/>
  <c r="O160" i="2"/>
  <c r="O148" i="2"/>
  <c r="P148" i="2" s="1"/>
  <c r="O136" i="2"/>
  <c r="P136" i="2" s="1"/>
  <c r="O124" i="2"/>
  <c r="P124" i="2" s="1"/>
  <c r="O112" i="2"/>
  <c r="P112" i="2" s="1"/>
  <c r="O100" i="2"/>
  <c r="P100" i="2" s="1"/>
  <c r="O88" i="2"/>
  <c r="P88" i="2" s="1"/>
  <c r="O76" i="2"/>
  <c r="P76" i="2" s="1"/>
  <c r="O64" i="2"/>
  <c r="P64" i="2" s="1"/>
  <c r="O52" i="2"/>
  <c r="P52" i="2" s="1"/>
  <c r="O40" i="2"/>
  <c r="P40" i="2" s="1"/>
  <c r="O28" i="2"/>
  <c r="P28" i="2" s="1"/>
  <c r="O1184" i="2"/>
  <c r="P1184" i="2" s="1"/>
  <c r="O1172" i="2"/>
  <c r="P1172" i="2" s="1"/>
  <c r="O1160" i="2"/>
  <c r="P1160" i="2" s="1"/>
  <c r="O1148" i="2"/>
  <c r="P1148" i="2" s="1"/>
  <c r="O1136" i="2"/>
  <c r="P1136" i="2" s="1"/>
  <c r="O1124" i="2"/>
  <c r="P1124" i="2" s="1"/>
  <c r="O1112" i="2"/>
  <c r="P1112" i="2" s="1"/>
  <c r="O1087" i="2"/>
  <c r="P1087" i="2" s="1"/>
  <c r="O1075" i="2"/>
  <c r="P1075" i="2" s="1"/>
  <c r="O1063" i="2"/>
  <c r="P1063" i="2" s="1"/>
  <c r="O1051" i="2"/>
  <c r="P1051" i="2" s="1"/>
  <c r="O1039" i="2"/>
  <c r="P1039" i="2" s="1"/>
  <c r="O1027" i="2"/>
  <c r="P1027" i="2" s="1"/>
  <c r="O1015" i="2"/>
  <c r="P1015" i="2" s="1"/>
  <c r="O979" i="2"/>
  <c r="P979" i="2" s="1"/>
  <c r="O967" i="2"/>
  <c r="P967" i="2" s="1"/>
  <c r="O955" i="2"/>
  <c r="P955" i="2" s="1"/>
  <c r="O943" i="2"/>
  <c r="P943" i="2" s="1"/>
  <c r="O931" i="2"/>
  <c r="P931" i="2" s="1"/>
  <c r="O919" i="2"/>
  <c r="P919" i="2" s="1"/>
  <c r="O907" i="2"/>
  <c r="P907" i="2" s="1"/>
  <c r="O895" i="2"/>
  <c r="P895" i="2" s="1"/>
  <c r="O871" i="2"/>
  <c r="P871" i="2" s="1"/>
  <c r="O859" i="2"/>
  <c r="P859" i="2" s="1"/>
  <c r="O847" i="2"/>
  <c r="O835" i="2"/>
  <c r="P835" i="2" s="1"/>
  <c r="O823" i="2"/>
  <c r="P823" i="2" s="1"/>
  <c r="O811" i="2"/>
  <c r="P811" i="2" s="1"/>
  <c r="O799" i="2"/>
  <c r="P799" i="2" s="1"/>
  <c r="O775" i="2"/>
  <c r="P775" i="2" s="1"/>
  <c r="O763" i="2"/>
  <c r="P763" i="2" s="1"/>
  <c r="O739" i="2"/>
  <c r="P739" i="2" s="1"/>
  <c r="O727" i="2"/>
  <c r="P727" i="2" s="1"/>
  <c r="O715" i="2"/>
  <c r="P715" i="2" s="1"/>
  <c r="O702" i="2"/>
  <c r="P702" i="2" s="1"/>
  <c r="O690" i="2"/>
  <c r="P690" i="2" s="1"/>
  <c r="O678" i="2"/>
  <c r="P678" i="2" s="1"/>
  <c r="O666" i="2"/>
  <c r="P666" i="2" s="1"/>
  <c r="O654" i="2"/>
  <c r="P654" i="2" s="1"/>
  <c r="O642" i="2"/>
  <c r="P642" i="2" s="1"/>
  <c r="O630" i="2"/>
  <c r="P630" i="2" s="1"/>
  <c r="O606" i="2"/>
  <c r="P606" i="2" s="1"/>
  <c r="O594" i="2"/>
  <c r="P594" i="2" s="1"/>
  <c r="O582" i="2"/>
  <c r="P582" i="2" s="1"/>
  <c r="O570" i="2"/>
  <c r="P570" i="2" s="1"/>
  <c r="O558" i="2"/>
  <c r="P558" i="2" s="1"/>
  <c r="O546" i="2"/>
  <c r="P546" i="2" s="1"/>
  <c r="O534" i="2"/>
  <c r="P534" i="2" s="1"/>
  <c r="O522" i="2"/>
  <c r="P522" i="2" s="1"/>
  <c r="O496" i="2"/>
  <c r="P496" i="2" s="1"/>
  <c r="O484" i="2"/>
  <c r="P484" i="2" s="1"/>
  <c r="O472" i="2"/>
  <c r="P472" i="2" s="1"/>
  <c r="O448" i="2"/>
  <c r="P448" i="2" s="1"/>
  <c r="O436" i="2"/>
  <c r="P436" i="2" s="1"/>
  <c r="O400" i="2"/>
  <c r="P400" i="2" s="1"/>
  <c r="O388" i="2"/>
  <c r="P388" i="2" s="1"/>
  <c r="O364" i="2"/>
  <c r="P364" i="2" s="1"/>
  <c r="O352" i="2"/>
  <c r="P352" i="2" s="1"/>
  <c r="O340" i="2"/>
  <c r="P340" i="2" s="1"/>
  <c r="O316" i="2"/>
  <c r="P316" i="2" s="1"/>
  <c r="O304" i="2"/>
  <c r="P304" i="2" s="1"/>
  <c r="O292" i="2"/>
  <c r="P292" i="2" s="1"/>
  <c r="O280" i="2"/>
  <c r="P280" i="2" s="1"/>
  <c r="O268" i="2"/>
  <c r="P268" i="2" s="1"/>
  <c r="O255" i="2"/>
  <c r="P255" i="2" s="1"/>
  <c r="O243" i="2"/>
  <c r="P243" i="2" s="1"/>
  <c r="O231" i="2"/>
  <c r="P231" i="2" s="1"/>
  <c r="O219" i="2"/>
  <c r="P219" i="2" s="1"/>
  <c r="O195" i="2"/>
  <c r="P195" i="2" s="1"/>
  <c r="O183" i="2"/>
  <c r="P183" i="2" s="1"/>
  <c r="O171" i="2"/>
  <c r="P171" i="2" s="1"/>
  <c r="O159" i="2"/>
  <c r="P159" i="2" s="1"/>
  <c r="O147" i="2"/>
  <c r="P147" i="2" s="1"/>
  <c r="O135" i="2"/>
  <c r="P135" i="2" s="1"/>
  <c r="O123" i="2"/>
  <c r="P123" i="2" s="1"/>
  <c r="O111" i="2"/>
  <c r="P111" i="2" s="1"/>
  <c r="O99" i="2"/>
  <c r="P99" i="2" s="1"/>
  <c r="O87" i="2"/>
  <c r="P87" i="2" s="1"/>
  <c r="O75" i="2"/>
  <c r="P75" i="2" s="1"/>
  <c r="O63" i="2"/>
  <c r="P63" i="2" s="1"/>
  <c r="O51" i="2"/>
  <c r="P51" i="2" s="1"/>
  <c r="O39" i="2"/>
  <c r="P39" i="2" s="1"/>
  <c r="O27" i="2"/>
  <c r="P27" i="2" s="1"/>
  <c r="O15" i="2"/>
  <c r="P15" i="2" s="1"/>
  <c r="O3" i="2"/>
  <c r="O761" i="2"/>
  <c r="P761" i="2" s="1"/>
  <c r="O749" i="2"/>
  <c r="P749" i="2" s="1"/>
  <c r="O737" i="2"/>
  <c r="P737" i="2" s="1"/>
  <c r="O725" i="2"/>
  <c r="P725" i="2" s="1"/>
  <c r="O713" i="2"/>
  <c r="P713" i="2" s="1"/>
  <c r="O676" i="2"/>
  <c r="P676" i="2" s="1"/>
  <c r="O664" i="2"/>
  <c r="P664" i="2" s="1"/>
  <c r="O640" i="2"/>
  <c r="P640" i="2" s="1"/>
  <c r="O628" i="2"/>
  <c r="P628" i="2" s="1"/>
  <c r="O592" i="2"/>
  <c r="P592" i="2" s="1"/>
  <c r="O580" i="2"/>
  <c r="P580" i="2" s="1"/>
  <c r="O556" i="2"/>
  <c r="P556" i="2" s="1"/>
  <c r="O544" i="2"/>
  <c r="P544" i="2" s="1"/>
  <c r="O532" i="2"/>
  <c r="P532" i="2" s="1"/>
  <c r="O506" i="2"/>
  <c r="P506" i="2" s="1"/>
  <c r="O494" i="2"/>
  <c r="P494" i="2" s="1"/>
  <c r="O482" i="2"/>
  <c r="P482" i="2" s="1"/>
  <c r="O470" i="2"/>
  <c r="P470" i="2" s="1"/>
  <c r="Q458" i="3"/>
  <c r="O458" i="2"/>
  <c r="P458" i="2" s="1"/>
  <c r="O446" i="2"/>
  <c r="P446" i="2" s="1"/>
  <c r="Q434" i="3"/>
  <c r="O434" i="2"/>
  <c r="P434" i="2" s="1"/>
  <c r="O422" i="2"/>
  <c r="O410" i="2"/>
  <c r="P410" i="2" s="1"/>
  <c r="O398" i="2"/>
  <c r="P398" i="2" s="1"/>
  <c r="O386" i="2"/>
  <c r="P386" i="2" s="1"/>
  <c r="O374" i="2"/>
  <c r="P374" i="2" s="1"/>
  <c r="O362" i="2"/>
  <c r="P362" i="2" s="1"/>
  <c r="O350" i="2"/>
  <c r="P350" i="2" s="1"/>
  <c r="O338" i="2"/>
  <c r="P338" i="2" s="1"/>
  <c r="O326" i="2"/>
  <c r="P326" i="2" s="1"/>
  <c r="O314" i="2"/>
  <c r="P314" i="2" s="1"/>
  <c r="O302" i="2"/>
  <c r="P302" i="2" s="1"/>
  <c r="Q290" i="3"/>
  <c r="O290" i="2"/>
  <c r="P290" i="2" s="1"/>
  <c r="O278" i="2"/>
  <c r="P278" i="2" s="1"/>
  <c r="Q266" i="3"/>
  <c r="O266" i="2"/>
  <c r="O253" i="2"/>
  <c r="P253" i="2" s="1"/>
  <c r="O241" i="2"/>
  <c r="P241" i="2" s="1"/>
  <c r="O229" i="2"/>
  <c r="P229" i="2" s="1"/>
  <c r="O217" i="2"/>
  <c r="P217" i="2" s="1"/>
  <c r="O205" i="2"/>
  <c r="P205" i="2" s="1"/>
  <c r="O193" i="2"/>
  <c r="P193" i="2" s="1"/>
  <c r="O181" i="2"/>
  <c r="P181" i="2" s="1"/>
  <c r="O169" i="2"/>
  <c r="P169" i="2" s="1"/>
  <c r="O157" i="2"/>
  <c r="P157" i="2" s="1"/>
  <c r="O145" i="2"/>
  <c r="P145" i="2" s="1"/>
  <c r="O133" i="2"/>
  <c r="P133" i="2" s="1"/>
  <c r="O121" i="2"/>
  <c r="P121" i="2" s="1"/>
  <c r="O109" i="2"/>
  <c r="P109" i="2" s="1"/>
  <c r="O97" i="2"/>
  <c r="P97" i="2" s="1"/>
  <c r="O85" i="2"/>
  <c r="P85" i="2" s="1"/>
  <c r="O73" i="2"/>
  <c r="P73" i="2" s="1"/>
  <c r="O61" i="2"/>
  <c r="P61" i="2" s="1"/>
  <c r="O49" i="2"/>
  <c r="P49" i="2" s="1"/>
  <c r="O37" i="2"/>
  <c r="P37" i="2" s="1"/>
  <c r="O25" i="2"/>
  <c r="P25" i="2" s="1"/>
  <c r="O13" i="2"/>
  <c r="P13" i="2" s="1"/>
  <c r="O760" i="2"/>
  <c r="P760" i="2" s="1"/>
  <c r="O748" i="2"/>
  <c r="P748" i="2" s="1"/>
  <c r="O736" i="2"/>
  <c r="P736" i="2" s="1"/>
  <c r="O724" i="2"/>
  <c r="P724" i="2" s="1"/>
  <c r="O687" i="2"/>
  <c r="P687" i="2" s="1"/>
  <c r="O663" i="2"/>
  <c r="P663" i="2" s="1"/>
  <c r="O651" i="2"/>
  <c r="P651" i="2" s="1"/>
  <c r="O639" i="2"/>
  <c r="P639" i="2" s="1"/>
  <c r="O615" i="2"/>
  <c r="P615" i="2" s="1"/>
  <c r="O603" i="2"/>
  <c r="P603" i="2" s="1"/>
  <c r="O591" i="2"/>
  <c r="P591" i="2" s="1"/>
  <c r="O579" i="2"/>
  <c r="P579" i="2" s="1"/>
  <c r="O567" i="2"/>
  <c r="P567" i="2" s="1"/>
  <c r="O555" i="2"/>
  <c r="P555" i="2" s="1"/>
  <c r="O543" i="2"/>
  <c r="P543" i="2" s="1"/>
  <c r="O531" i="2"/>
  <c r="P531" i="2" s="1"/>
  <c r="O519" i="2"/>
  <c r="P519" i="2" s="1"/>
  <c r="O505" i="2"/>
  <c r="P505" i="2" s="1"/>
  <c r="O493" i="2"/>
  <c r="P493" i="2" s="1"/>
  <c r="O481" i="2"/>
  <c r="P481" i="2" s="1"/>
  <c r="O469" i="2"/>
  <c r="P469" i="2" s="1"/>
  <c r="O457" i="2"/>
  <c r="P457" i="2" s="1"/>
  <c r="O445" i="2"/>
  <c r="P445" i="2" s="1"/>
  <c r="O433" i="2"/>
  <c r="P433" i="2" s="1"/>
  <c r="O421" i="2"/>
  <c r="P421" i="2" s="1"/>
  <c r="O409" i="2"/>
  <c r="P409" i="2" s="1"/>
  <c r="O397" i="2"/>
  <c r="P397" i="2" s="1"/>
  <c r="O385" i="2"/>
  <c r="P385" i="2" s="1"/>
  <c r="O373" i="2"/>
  <c r="P373" i="2" s="1"/>
  <c r="O361" i="2"/>
  <c r="P361" i="2" s="1"/>
  <c r="O349" i="2"/>
  <c r="P349" i="2" s="1"/>
  <c r="O325" i="2"/>
  <c r="P325" i="2" s="1"/>
  <c r="O313" i="2"/>
  <c r="P313" i="2" s="1"/>
  <c r="O301" i="2"/>
  <c r="P301" i="2" s="1"/>
  <c r="O289" i="2"/>
  <c r="P289" i="2" s="1"/>
  <c r="O277" i="2"/>
  <c r="P277" i="2" s="1"/>
  <c r="O265" i="2"/>
  <c r="P265" i="2" s="1"/>
  <c r="O252" i="2"/>
  <c r="P252" i="2" s="1"/>
  <c r="O228" i="2"/>
  <c r="P228" i="2" s="1"/>
  <c r="O216" i="2"/>
  <c r="P216" i="2" s="1"/>
  <c r="O204" i="2"/>
  <c r="P204" i="2" s="1"/>
  <c r="O180" i="2"/>
  <c r="P180" i="2" s="1"/>
  <c r="O168" i="2"/>
  <c r="P168" i="2" s="1"/>
  <c r="O156" i="2"/>
  <c r="P156" i="2" s="1"/>
  <c r="O144" i="2"/>
  <c r="P144" i="2" s="1"/>
  <c r="O132" i="2"/>
  <c r="P132" i="2" s="1"/>
  <c r="O120" i="2"/>
  <c r="P120" i="2" s="1"/>
  <c r="O108" i="2"/>
  <c r="P108" i="2" s="1"/>
  <c r="O96" i="2"/>
  <c r="P96" i="2" s="1"/>
  <c r="O84" i="2"/>
  <c r="P84" i="2" s="1"/>
  <c r="O72" i="2"/>
  <c r="P72" i="2" s="1"/>
  <c r="O60" i="2"/>
  <c r="P60" i="2" s="1"/>
  <c r="O48" i="2"/>
  <c r="P48" i="2" s="1"/>
  <c r="O36" i="2"/>
  <c r="P36" i="2" s="1"/>
  <c r="O24" i="2"/>
  <c r="P24" i="2" s="1"/>
  <c r="O12" i="2"/>
  <c r="P12" i="2" s="1"/>
  <c r="O541" i="2"/>
  <c r="P541" i="2" s="1"/>
  <c r="O529" i="2"/>
  <c r="P529" i="2" s="1"/>
  <c r="O516" i="2"/>
  <c r="P516" i="2" s="1"/>
  <c r="O503" i="2"/>
  <c r="P503" i="2" s="1"/>
  <c r="O491" i="2"/>
  <c r="P491" i="2" s="1"/>
  <c r="O479" i="2"/>
  <c r="P479" i="2" s="1"/>
  <c r="O467" i="2"/>
  <c r="P467" i="2" s="1"/>
  <c r="O455" i="2"/>
  <c r="P455" i="2" s="1"/>
  <c r="O443" i="2"/>
  <c r="P443" i="2" s="1"/>
  <c r="O431" i="2"/>
  <c r="P431" i="2" s="1"/>
  <c r="O419" i="2"/>
  <c r="P419" i="2" s="1"/>
  <c r="O407" i="2"/>
  <c r="P407" i="2" s="1"/>
  <c r="O395" i="2"/>
  <c r="P395" i="2" s="1"/>
  <c r="O383" i="2"/>
  <c r="P383" i="2" s="1"/>
  <c r="O371" i="2"/>
  <c r="P371" i="2" s="1"/>
  <c r="O359" i="2"/>
  <c r="P359" i="2" s="1"/>
  <c r="O347" i="2"/>
  <c r="P347" i="2" s="1"/>
  <c r="O335" i="2"/>
  <c r="P335" i="2" s="1"/>
  <c r="O323" i="2"/>
  <c r="P323" i="2" s="1"/>
  <c r="O311" i="2"/>
  <c r="P311" i="2" s="1"/>
  <c r="O299" i="2"/>
  <c r="P299" i="2" s="1"/>
  <c r="O287" i="2"/>
  <c r="P287" i="2" s="1"/>
  <c r="O275" i="2"/>
  <c r="P275" i="2" s="1"/>
  <c r="O263" i="2"/>
  <c r="P263" i="2" s="1"/>
  <c r="O250" i="2"/>
  <c r="P250" i="2" s="1"/>
  <c r="O238" i="2"/>
  <c r="P238" i="2" s="1"/>
  <c r="O226" i="2"/>
  <c r="P226" i="2" s="1"/>
  <c r="O214" i="2"/>
  <c r="P214" i="2" s="1"/>
  <c r="O190" i="2"/>
  <c r="P190" i="2" s="1"/>
  <c r="O166" i="2"/>
  <c r="P166" i="2" s="1"/>
  <c r="O142" i="2"/>
  <c r="P142" i="2" s="1"/>
  <c r="O130" i="2"/>
  <c r="P130" i="2" s="1"/>
  <c r="O118" i="2"/>
  <c r="P118" i="2" s="1"/>
  <c r="O94" i="2"/>
  <c r="P94" i="2" s="1"/>
  <c r="O82" i="2"/>
  <c r="P82" i="2" s="1"/>
  <c r="O58" i="2"/>
  <c r="P58" i="2" s="1"/>
  <c r="O502" i="2"/>
  <c r="P502" i="2" s="1"/>
  <c r="O454" i="2"/>
  <c r="P454" i="2" s="1"/>
  <c r="O442" i="2"/>
  <c r="P442" i="2" s="1"/>
  <c r="O430" i="2"/>
  <c r="P430" i="2" s="1"/>
  <c r="O418" i="2"/>
  <c r="P418" i="2" s="1"/>
  <c r="O406" i="2"/>
  <c r="P406" i="2" s="1"/>
  <c r="O382" i="2"/>
  <c r="P382" i="2" s="1"/>
  <c r="O358" i="2"/>
  <c r="P358" i="2" s="1"/>
  <c r="O334" i="2"/>
  <c r="P334" i="2" s="1"/>
  <c r="O310" i="2"/>
  <c r="P310" i="2" s="1"/>
  <c r="O261" i="2"/>
  <c r="P261" i="2" s="1"/>
  <c r="O237" i="2"/>
  <c r="P237" i="2" s="1"/>
  <c r="O225" i="2"/>
  <c r="P225" i="2" s="1"/>
  <c r="O213" i="2"/>
  <c r="P213" i="2" s="1"/>
  <c r="O201" i="2"/>
  <c r="P201" i="2" s="1"/>
  <c r="O189" i="2"/>
  <c r="P189" i="2" s="1"/>
  <c r="O177" i="2"/>
  <c r="P177" i="2" s="1"/>
  <c r="O141" i="2"/>
  <c r="P141" i="2" s="1"/>
  <c r="O129" i="2"/>
  <c r="P129" i="2" s="1"/>
  <c r="O93" i="2"/>
  <c r="P93" i="2" s="1"/>
  <c r="O81" i="2"/>
  <c r="P81" i="2" s="1"/>
  <c r="O69" i="2"/>
  <c r="P69" i="2" s="1"/>
  <c r="O57" i="2"/>
  <c r="P57" i="2" s="1"/>
  <c r="O45" i="2"/>
  <c r="P45" i="2" s="1"/>
  <c r="O33" i="2"/>
  <c r="P33" i="2" s="1"/>
  <c r="O21" i="2"/>
  <c r="P21" i="2" s="1"/>
  <c r="O9" i="2"/>
  <c r="P9" i="2" s="1"/>
  <c r="O539" i="2"/>
  <c r="P539" i="2" s="1"/>
  <c r="O527" i="2"/>
  <c r="P527" i="2" s="1"/>
  <c r="O501" i="2"/>
  <c r="P501" i="2" s="1"/>
  <c r="O477" i="2"/>
  <c r="P477" i="2" s="1"/>
  <c r="O465" i="2"/>
  <c r="P465" i="2" s="1"/>
  <c r="O453" i="2"/>
  <c r="P453" i="2" s="1"/>
  <c r="O429" i="2"/>
  <c r="P429" i="2" s="1"/>
  <c r="O417" i="2"/>
  <c r="P417" i="2" s="1"/>
  <c r="O393" i="2"/>
  <c r="P393" i="2" s="1"/>
  <c r="O381" i="2"/>
  <c r="P381" i="2" s="1"/>
  <c r="O369" i="2"/>
  <c r="P369" i="2" s="1"/>
  <c r="O357" i="2"/>
  <c r="P357" i="2" s="1"/>
  <c r="O333" i="2"/>
  <c r="P333" i="2" s="1"/>
  <c r="O321" i="2"/>
  <c r="P321" i="2" s="1"/>
  <c r="O309" i="2"/>
  <c r="P309" i="2" s="1"/>
  <c r="O285" i="2"/>
  <c r="P285" i="2" s="1"/>
  <c r="O273" i="2"/>
  <c r="O260" i="2"/>
  <c r="P260" i="2" s="1"/>
  <c r="O248" i="2"/>
  <c r="P248" i="2" s="1"/>
  <c r="O224" i="2"/>
  <c r="P224" i="2" s="1"/>
  <c r="O212" i="2"/>
  <c r="P212" i="2" s="1"/>
  <c r="O200" i="2"/>
  <c r="P200" i="2" s="1"/>
  <c r="O164" i="2"/>
  <c r="P164" i="2" s="1"/>
  <c r="O152" i="2"/>
  <c r="P152" i="2" s="1"/>
  <c r="O140" i="2"/>
  <c r="O116" i="2"/>
  <c r="P116" i="2" s="1"/>
  <c r="O104" i="2"/>
  <c r="P104" i="2" s="1"/>
  <c r="O80" i="2"/>
  <c r="P80" i="2" s="1"/>
  <c r="O20" i="2"/>
  <c r="P20" i="2" s="1"/>
  <c r="O8" i="2"/>
  <c r="P8" i="2" s="1"/>
  <c r="O258" i="2"/>
  <c r="P258" i="2" s="1"/>
  <c r="O246" i="2"/>
  <c r="P246" i="2" s="1"/>
  <c r="O222" i="2"/>
  <c r="P222" i="2" s="1"/>
  <c r="O210" i="2"/>
  <c r="P210" i="2" s="1"/>
  <c r="O198" i="2"/>
  <c r="P198" i="2" s="1"/>
  <c r="O186" i="2"/>
  <c r="P186" i="2" s="1"/>
  <c r="O174" i="2"/>
  <c r="O162" i="2"/>
  <c r="P162" i="2" s="1"/>
  <c r="O138" i="2"/>
  <c r="P138" i="2" s="1"/>
  <c r="O102" i="2"/>
  <c r="P102" i="2" s="1"/>
  <c r="O90" i="2"/>
  <c r="P90" i="2" s="1"/>
  <c r="O66" i="2"/>
  <c r="P66" i="2" s="1"/>
  <c r="O54" i="2"/>
  <c r="P54" i="2" s="1"/>
  <c r="O42" i="2"/>
  <c r="P42" i="2" s="1"/>
  <c r="O30" i="2"/>
  <c r="P30" i="2" s="1"/>
  <c r="O18" i="2"/>
  <c r="P18" i="2" s="1"/>
  <c r="O245" i="2"/>
  <c r="P245" i="2" s="1"/>
  <c r="O233" i="2"/>
  <c r="P233" i="2" s="1"/>
  <c r="O221" i="2"/>
  <c r="P221" i="2" s="1"/>
  <c r="O209" i="2"/>
  <c r="P209" i="2" s="1"/>
  <c r="O197" i="2"/>
  <c r="P197" i="2" s="1"/>
  <c r="O185" i="2"/>
  <c r="P185" i="2" s="1"/>
  <c r="O173" i="2"/>
  <c r="P173" i="2" s="1"/>
  <c r="O161" i="2"/>
  <c r="P161" i="2" s="1"/>
  <c r="O149" i="2"/>
  <c r="P149" i="2" s="1"/>
  <c r="O137" i="2"/>
  <c r="P137" i="2" s="1"/>
  <c r="O125" i="2"/>
  <c r="P125" i="2" s="1"/>
  <c r="O113" i="2"/>
  <c r="P113" i="2" s="1"/>
  <c r="O101" i="2"/>
  <c r="P101" i="2" s="1"/>
  <c r="O89" i="2"/>
  <c r="P89" i="2" s="1"/>
  <c r="O77" i="2"/>
  <c r="P77" i="2" s="1"/>
  <c r="O65" i="2"/>
  <c r="P65" i="2" s="1"/>
  <c r="O53" i="2"/>
  <c r="P53" i="2" s="1"/>
  <c r="O41" i="2"/>
  <c r="P41" i="2" s="1"/>
  <c r="O29" i="2"/>
  <c r="P29" i="2" s="1"/>
  <c r="O17" i="2"/>
  <c r="P17" i="2" s="1"/>
  <c r="O5" i="2"/>
  <c r="P5" i="2" s="1"/>
  <c r="M242" i="3"/>
  <c r="M58" i="3"/>
  <c r="M1695" i="3"/>
  <c r="M613" i="3"/>
  <c r="Q1541" i="3"/>
  <c r="Q1517" i="3"/>
  <c r="Q1492" i="3"/>
  <c r="Q1504" i="3"/>
  <c r="Q1466" i="3"/>
  <c r="O1562" i="3"/>
  <c r="O1550" i="3"/>
  <c r="O1538" i="3"/>
  <c r="O1306" i="3"/>
  <c r="O859" i="3"/>
  <c r="O846" i="3"/>
  <c r="O822" i="3"/>
  <c r="O714" i="3"/>
  <c r="O629" i="3"/>
  <c r="P1175" i="3"/>
  <c r="P1127" i="3"/>
  <c r="P1030" i="3"/>
  <c r="P802" i="3"/>
  <c r="P560" i="3"/>
  <c r="P474" i="3"/>
  <c r="P462" i="3"/>
  <c r="P402" i="3"/>
  <c r="P342" i="3"/>
  <c r="P330" i="3"/>
  <c r="P306" i="3"/>
  <c r="P197" i="3"/>
  <c r="P41" i="3"/>
  <c r="Q1663" i="3"/>
  <c r="Q1638" i="3"/>
  <c r="Q1602" i="3"/>
  <c r="Q1542" i="3"/>
  <c r="Q1443" i="3"/>
  <c r="Q1431" i="3"/>
  <c r="Q1419" i="3"/>
  <c r="Q1407" i="3"/>
  <c r="Q1285" i="3"/>
  <c r="Q1273" i="3"/>
  <c r="Q1249" i="3"/>
  <c r="Q1237" i="3"/>
  <c r="Q1092" i="3"/>
  <c r="Q1056" i="3"/>
  <c r="Q1020" i="3"/>
  <c r="Q996" i="3"/>
  <c r="Q960" i="3"/>
  <c r="Q840" i="3"/>
  <c r="Q816" i="3"/>
  <c r="Q804" i="3"/>
  <c r="Q768" i="3"/>
  <c r="Q647" i="3"/>
  <c r="Q623" i="3"/>
  <c r="Q575" i="3"/>
  <c r="Q514" i="3"/>
  <c r="Q381" i="3"/>
  <c r="Q357" i="3"/>
  <c r="Q333" i="3"/>
  <c r="Q309" i="3"/>
  <c r="Q273" i="3"/>
  <c r="Q224" i="3"/>
  <c r="Q140" i="3"/>
  <c r="Q128" i="3"/>
  <c r="M128" i="3"/>
  <c r="Q116" i="3"/>
  <c r="Q104" i="3"/>
  <c r="Q92" i="3"/>
  <c r="M92" i="3"/>
  <c r="Q80" i="3"/>
  <c r="Q68" i="3"/>
  <c r="Q44" i="3"/>
  <c r="Q20" i="3"/>
  <c r="O1389" i="3"/>
  <c r="O1377" i="3"/>
  <c r="O1365" i="3"/>
  <c r="O1317" i="3"/>
  <c r="O1255" i="3"/>
  <c r="O773" i="3"/>
  <c r="P1332" i="3"/>
  <c r="P1246" i="3"/>
  <c r="P1234" i="3"/>
  <c r="P1114" i="3"/>
  <c r="P993" i="3"/>
  <c r="P981" i="3"/>
  <c r="P692" i="3"/>
  <c r="P679" i="3"/>
  <c r="P655" i="3"/>
  <c r="P643" i="3"/>
  <c r="M643" i="3"/>
  <c r="P619" i="3"/>
  <c r="P497" i="3"/>
  <c r="Q1430" i="3"/>
  <c r="M1430" i="3"/>
  <c r="Q1418" i="3"/>
  <c r="M1418" i="3"/>
  <c r="Q1406" i="3"/>
  <c r="Q1382" i="3"/>
  <c r="Q1298" i="3"/>
  <c r="Q1284" i="3"/>
  <c r="Q1272" i="3"/>
  <c r="Q1260" i="3"/>
  <c r="Q1248" i="3"/>
  <c r="Q1236" i="3"/>
  <c r="Q1212" i="3"/>
  <c r="Q1188" i="3"/>
  <c r="Q1164" i="3"/>
  <c r="Q1140" i="3"/>
  <c r="Q1079" i="3"/>
  <c r="Q1055" i="3"/>
  <c r="Q1019" i="3"/>
  <c r="Q899" i="3"/>
  <c r="Q875" i="3"/>
  <c r="Q863" i="3"/>
  <c r="Q851" i="3"/>
  <c r="Q839" i="3"/>
  <c r="Q827" i="3"/>
  <c r="Q815" i="3"/>
  <c r="Q803" i="3"/>
  <c r="Q791" i="3"/>
  <c r="Q767" i="3"/>
  <c r="Q743" i="3"/>
  <c r="Q719" i="3"/>
  <c r="Q707" i="3"/>
  <c r="Q682" i="3"/>
  <c r="Q646" i="3"/>
  <c r="Q634" i="3"/>
  <c r="Q622" i="3"/>
  <c r="Q610" i="3"/>
  <c r="Q598" i="3"/>
  <c r="Q586" i="3"/>
  <c r="Q574" i="3"/>
  <c r="Q562" i="3"/>
  <c r="Q538" i="3"/>
  <c r="Q513" i="3"/>
  <c r="Q500" i="3"/>
  <c r="Q476" i="3"/>
  <c r="Q452" i="3"/>
  <c r="Q404" i="3"/>
  <c r="Q392" i="3"/>
  <c r="Q368" i="3"/>
  <c r="Q356" i="3"/>
  <c r="Q344" i="3"/>
  <c r="Q332" i="3"/>
  <c r="Q187" i="3"/>
  <c r="Q163" i="3"/>
  <c r="M163" i="3"/>
  <c r="Q139" i="3"/>
  <c r="Q115" i="3"/>
  <c r="Q91" i="3"/>
  <c r="M91" i="3"/>
  <c r="M1393" i="3"/>
  <c r="M1179" i="3"/>
  <c r="O1221" i="3"/>
  <c r="O533" i="3"/>
  <c r="M533" i="3"/>
  <c r="O521" i="3"/>
  <c r="P1680" i="3"/>
  <c r="P1595" i="3"/>
  <c r="P1522" i="3"/>
  <c r="P1509" i="3"/>
  <c r="Q1726" i="3"/>
  <c r="Q1714" i="3"/>
  <c r="Q1702" i="3"/>
  <c r="Q1690" i="3"/>
  <c r="Q1678" i="3"/>
  <c r="Q1666" i="3"/>
  <c r="Q1641" i="3"/>
  <c r="Q1629" i="3"/>
  <c r="Q1617" i="3"/>
  <c r="Q1605" i="3"/>
  <c r="Q1593" i="3"/>
  <c r="Q1581" i="3"/>
  <c r="Q1557" i="3"/>
  <c r="Q1545" i="3"/>
  <c r="Q1533" i="3"/>
  <c r="Q1521" i="3"/>
  <c r="Q1508" i="3"/>
  <c r="Q1496" i="3"/>
  <c r="Q1470" i="3"/>
  <c r="Q1458" i="3"/>
  <c r="M1458" i="3"/>
  <c r="Q1446" i="3"/>
  <c r="Q1434" i="3"/>
  <c r="Q1422" i="3"/>
  <c r="Q1410" i="3"/>
  <c r="Q1398" i="3"/>
  <c r="Q1386" i="3"/>
  <c r="Q1374" i="3"/>
  <c r="Q1362" i="3"/>
  <c r="Q1350" i="3"/>
  <c r="Q1338" i="3"/>
  <c r="M1338" i="3"/>
  <c r="Q1326" i="3"/>
  <c r="M1326" i="3"/>
  <c r="Q1314" i="3"/>
  <c r="Q1302" i="3"/>
  <c r="M1302" i="3"/>
  <c r="Q1289" i="3"/>
  <c r="Q1276" i="3"/>
  <c r="Q1252" i="3"/>
  <c r="Q1240" i="3"/>
  <c r="Q1228" i="3"/>
  <c r="Q1216" i="3"/>
  <c r="M1216" i="3"/>
  <c r="Q1204" i="3"/>
  <c r="Q1192" i="3"/>
  <c r="Q1168" i="3"/>
  <c r="Q1156" i="3"/>
  <c r="Q1144" i="3"/>
  <c r="Q1120" i="3"/>
  <c r="Q1107" i="3"/>
  <c r="Q1095" i="3"/>
  <c r="Q1071" i="3"/>
  <c r="Q1059" i="3"/>
  <c r="Q1047" i="3"/>
  <c r="Q1023" i="3"/>
  <c r="Q1011" i="3"/>
  <c r="Q999" i="3"/>
  <c r="Q987" i="3"/>
  <c r="Q975" i="3"/>
  <c r="Q963" i="3"/>
  <c r="Q951" i="3"/>
  <c r="Q939" i="3"/>
  <c r="Q915" i="3"/>
  <c r="Q903" i="3"/>
  <c r="Q891" i="3"/>
  <c r="Q879" i="3"/>
  <c r="M879" i="3"/>
  <c r="Q867" i="3"/>
  <c r="Q855" i="3"/>
  <c r="Q843" i="3"/>
  <c r="Q831" i="3"/>
  <c r="M831" i="3"/>
  <c r="Q819" i="3"/>
  <c r="Q807" i="3"/>
  <c r="Q795" i="3"/>
  <c r="Q783" i="3"/>
  <c r="Q771" i="3"/>
  <c r="Q759" i="3"/>
  <c r="Q747" i="3"/>
  <c r="M747" i="3"/>
  <c r="Q735" i="3"/>
  <c r="Q723" i="3"/>
  <c r="Q711" i="3"/>
  <c r="Q698" i="3"/>
  <c r="Q686" i="3"/>
  <c r="Q674" i="3"/>
  <c r="Q662" i="3"/>
  <c r="M662" i="3"/>
  <c r="Q650" i="3"/>
  <c r="Q638" i="3"/>
  <c r="Q626" i="3"/>
  <c r="Q614" i="3"/>
  <c r="M614" i="3"/>
  <c r="Q602" i="3"/>
  <c r="M602" i="3"/>
  <c r="Q590" i="3"/>
  <c r="Q578" i="3"/>
  <c r="Q566" i="3"/>
  <c r="Q530" i="3"/>
  <c r="M530" i="3"/>
  <c r="Q518" i="3"/>
  <c r="Q504" i="3"/>
  <c r="Q480" i="3"/>
  <c r="Q468" i="3"/>
  <c r="Q456" i="3"/>
  <c r="Q444" i="3"/>
  <c r="Q432" i="3"/>
  <c r="Q420" i="3"/>
  <c r="Q408" i="3"/>
  <c r="Q396" i="3"/>
  <c r="Q384" i="3"/>
  <c r="Q372" i="3"/>
  <c r="Q360" i="3"/>
  <c r="Q348" i="3"/>
  <c r="Q336" i="3"/>
  <c r="Q300" i="3"/>
  <c r="Q288" i="3"/>
  <c r="Q276" i="3"/>
  <c r="Q264" i="3"/>
  <c r="Q251" i="3"/>
  <c r="Q239" i="3"/>
  <c r="M239" i="3"/>
  <c r="Q215" i="3"/>
  <c r="Q191" i="3"/>
  <c r="Q179" i="3"/>
  <c r="Q167" i="3"/>
  <c r="Q155" i="3"/>
  <c r="Q143" i="3"/>
  <c r="Q131" i="3"/>
  <c r="Q119" i="3"/>
  <c r="Q107" i="3"/>
  <c r="Q83" i="3"/>
  <c r="Q47" i="3"/>
  <c r="Q35" i="3"/>
  <c r="Q23" i="3"/>
  <c r="Q11" i="3"/>
  <c r="M721" i="3"/>
  <c r="M557" i="3"/>
  <c r="O1475" i="3"/>
  <c r="O1463" i="3"/>
  <c r="O1378" i="3"/>
  <c r="O1366" i="3"/>
  <c r="O810" i="3"/>
  <c r="O762" i="3"/>
  <c r="O750" i="3"/>
  <c r="O689" i="3"/>
  <c r="O677" i="3"/>
  <c r="P1283" i="3"/>
  <c r="P922" i="3"/>
  <c r="P886" i="3"/>
  <c r="P693" i="3"/>
  <c r="P632" i="3"/>
  <c r="P572" i="3"/>
  <c r="M572" i="3"/>
  <c r="P426" i="3"/>
  <c r="P270" i="3"/>
  <c r="P245" i="3"/>
  <c r="P233" i="3"/>
  <c r="P101" i="3"/>
  <c r="P89" i="3"/>
  <c r="P53" i="3"/>
  <c r="Q1735" i="3"/>
  <c r="Q1578" i="3"/>
  <c r="Q1554" i="3"/>
  <c r="Q1518" i="3"/>
  <c r="M1518" i="3"/>
  <c r="Q1493" i="3"/>
  <c r="Q1383" i="3"/>
  <c r="Q1359" i="3"/>
  <c r="M1359" i="3"/>
  <c r="Q1213" i="3"/>
  <c r="Q1201" i="3"/>
  <c r="M1201" i="3"/>
  <c r="Q1189" i="3"/>
  <c r="Q1165" i="3"/>
  <c r="Q1141" i="3"/>
  <c r="M1141" i="3"/>
  <c r="Q1104" i="3"/>
  <c r="Q1068" i="3"/>
  <c r="Q1032" i="3"/>
  <c r="Q984" i="3"/>
  <c r="Q936" i="3"/>
  <c r="Q756" i="3"/>
  <c r="Q744" i="3"/>
  <c r="Q732" i="3"/>
  <c r="Q720" i="3"/>
  <c r="Q587" i="3"/>
  <c r="Q563" i="3"/>
  <c r="Q539" i="3"/>
  <c r="Q527" i="3"/>
  <c r="Q489" i="3"/>
  <c r="Q477" i="3"/>
  <c r="Q465" i="3"/>
  <c r="Q453" i="3"/>
  <c r="Q429" i="3"/>
  <c r="Q260" i="3"/>
  <c r="Q236" i="3"/>
  <c r="Q200" i="3"/>
  <c r="Q188" i="3"/>
  <c r="Q176" i="3"/>
  <c r="Q32" i="3"/>
  <c r="Q8" i="3"/>
  <c r="O1599" i="3"/>
  <c r="O1462" i="3"/>
  <c r="O1450" i="3"/>
  <c r="O1426" i="3"/>
  <c r="P1465" i="3"/>
  <c r="P1453" i="3"/>
  <c r="P1296" i="3"/>
  <c r="P1210" i="3"/>
  <c r="P1174" i="3"/>
  <c r="P1162" i="3"/>
  <c r="P1150" i="3"/>
  <c r="P1126" i="3"/>
  <c r="P1077" i="3"/>
  <c r="P1065" i="3"/>
  <c r="P1029" i="3"/>
  <c r="P921" i="3"/>
  <c r="P765" i="3"/>
  <c r="P704" i="3"/>
  <c r="P571" i="3"/>
  <c r="P547" i="3"/>
  <c r="P535" i="3"/>
  <c r="P473" i="3"/>
  <c r="P461" i="3"/>
  <c r="P449" i="3"/>
  <c r="P413" i="3"/>
  <c r="P329" i="3"/>
  <c r="Q1734" i="3"/>
  <c r="Q1722" i="3"/>
  <c r="Q1710" i="3"/>
  <c r="M1710" i="3"/>
  <c r="Q1698" i="3"/>
  <c r="Q1686" i="3"/>
  <c r="Q1674" i="3"/>
  <c r="Q1662" i="3"/>
  <c r="Q1649" i="3"/>
  <c r="M1649" i="3"/>
  <c r="Q1637" i="3"/>
  <c r="Q1625" i="3"/>
  <c r="Q1613" i="3"/>
  <c r="Q1601" i="3"/>
  <c r="Q1577" i="3"/>
  <c r="Q1565" i="3"/>
  <c r="Q1553" i="3"/>
  <c r="Q1442" i="3"/>
  <c r="M1442" i="3"/>
  <c r="Q1370" i="3"/>
  <c r="Q1358" i="3"/>
  <c r="Q1346" i="3"/>
  <c r="Q1334" i="3"/>
  <c r="Q1322" i="3"/>
  <c r="M1322" i="3"/>
  <c r="Q1200" i="3"/>
  <c r="Q1176" i="3"/>
  <c r="Q1152" i="3"/>
  <c r="Q1128" i="3"/>
  <c r="Q1091" i="3"/>
  <c r="Q1067" i="3"/>
  <c r="Q1043" i="3"/>
  <c r="Q1031" i="3"/>
  <c r="Q1007" i="3"/>
  <c r="Q995" i="3"/>
  <c r="Q983" i="3"/>
  <c r="Q971" i="3"/>
  <c r="Q959" i="3"/>
  <c r="Q947" i="3"/>
  <c r="Q935" i="3"/>
  <c r="Q923" i="3"/>
  <c r="Q887" i="3"/>
  <c r="Q755" i="3"/>
  <c r="Q731" i="3"/>
  <c r="Q694" i="3"/>
  <c r="Q526" i="3"/>
  <c r="Q488" i="3"/>
  <c r="Q464" i="3"/>
  <c r="M464" i="3"/>
  <c r="Q416" i="3"/>
  <c r="Q380" i="3"/>
  <c r="Q308" i="3"/>
  <c r="Q296" i="3"/>
  <c r="Q284" i="3"/>
  <c r="Q272" i="3"/>
  <c r="Q259" i="3"/>
  <c r="Q247" i="3"/>
  <c r="Q235" i="3"/>
  <c r="Q223" i="3"/>
  <c r="M223" i="3"/>
  <c r="Q199" i="3"/>
  <c r="Q175" i="3"/>
  <c r="Q151" i="3"/>
  <c r="Q127" i="3"/>
  <c r="M127" i="3"/>
  <c r="Q103" i="3"/>
  <c r="Q79" i="3"/>
  <c r="O1564" i="3"/>
  <c r="M1564" i="3"/>
  <c r="O1477" i="3"/>
  <c r="O1392" i="3"/>
  <c r="O1220" i="3"/>
  <c r="M1220" i="3"/>
  <c r="O1207" i="3"/>
  <c r="O1195" i="3"/>
  <c r="O752" i="3"/>
  <c r="O691" i="3"/>
  <c r="P1715" i="3"/>
  <c r="P1594" i="3"/>
  <c r="M1594" i="3"/>
  <c r="P31" i="3"/>
  <c r="Q1725" i="3"/>
  <c r="Q1689" i="3"/>
  <c r="Q1677" i="3"/>
  <c r="Q1665" i="3"/>
  <c r="Q1652" i="3"/>
  <c r="Q1640" i="3"/>
  <c r="Q1616" i="3"/>
  <c r="Q1604" i="3"/>
  <c r="Q1592" i="3"/>
  <c r="Q1580" i="3"/>
  <c r="Q1556" i="3"/>
  <c r="Q1544" i="3"/>
  <c r="Q1532" i="3"/>
  <c r="M1532" i="3"/>
  <c r="Q1520" i="3"/>
  <c r="Q1507" i="3"/>
  <c r="Q1495" i="3"/>
  <c r="Q1482" i="3"/>
  <c r="Q1469" i="3"/>
  <c r="Q1457" i="3"/>
  <c r="Q1445" i="3"/>
  <c r="Q1433" i="3"/>
  <c r="Q1421" i="3"/>
  <c r="Q1409" i="3"/>
  <c r="Q1397" i="3"/>
  <c r="Q1385" i="3"/>
  <c r="M1385" i="3"/>
  <c r="Q1373" i="3"/>
  <c r="M1373" i="3"/>
  <c r="Q1361" i="3"/>
  <c r="Q1349" i="3"/>
  <c r="Q1337" i="3"/>
  <c r="Q1325" i="3"/>
  <c r="M1325" i="3"/>
  <c r="Q1313" i="3"/>
  <c r="Q1301" i="3"/>
  <c r="Q1287" i="3"/>
  <c r="Q1275" i="3"/>
  <c r="Q1263" i="3"/>
  <c r="Q1251" i="3"/>
  <c r="Q1239" i="3"/>
  <c r="M1239" i="3"/>
  <c r="Q1227" i="3"/>
  <c r="Q1215" i="3"/>
  <c r="Q1203" i="3"/>
  <c r="Q1191" i="3"/>
  <c r="Q1167" i="3"/>
  <c r="Q1155" i="3"/>
  <c r="M1155" i="3"/>
  <c r="Q1143" i="3"/>
  <c r="Q1119" i="3"/>
  <c r="Q1106" i="3"/>
  <c r="Q1094" i="3"/>
  <c r="Q1070" i="3"/>
  <c r="Q1058" i="3"/>
  <c r="M1058" i="3"/>
  <c r="Q1046" i="3"/>
  <c r="Q1034" i="3"/>
  <c r="Q1022" i="3"/>
  <c r="Q1010" i="3"/>
  <c r="M1010" i="3"/>
  <c r="Q998" i="3"/>
  <c r="Q986" i="3"/>
  <c r="Q974" i="3"/>
  <c r="Q962" i="3"/>
  <c r="Q950" i="3"/>
  <c r="Q938" i="3"/>
  <c r="Q926" i="3"/>
  <c r="Q914" i="3"/>
  <c r="M914" i="3"/>
  <c r="Q902" i="3"/>
  <c r="Q890" i="3"/>
  <c r="Q878" i="3"/>
  <c r="Q866" i="3"/>
  <c r="Q854" i="3"/>
  <c r="Q818" i="3"/>
  <c r="M818" i="3"/>
  <c r="Q806" i="3"/>
  <c r="Q794" i="3"/>
  <c r="Q782" i="3"/>
  <c r="Q770" i="3"/>
  <c r="Q758" i="3"/>
  <c r="Q746" i="3"/>
  <c r="Q734" i="3"/>
  <c r="M734" i="3"/>
  <c r="Q710" i="3"/>
  <c r="Q697" i="3"/>
  <c r="Q685" i="3"/>
  <c r="Q673" i="3"/>
  <c r="Q661" i="3"/>
  <c r="Q649" i="3"/>
  <c r="M649" i="3"/>
  <c r="Q637" i="3"/>
  <c r="Q625" i="3"/>
  <c r="Q601" i="3"/>
  <c r="M601" i="3"/>
  <c r="Q577" i="3"/>
  <c r="M577" i="3"/>
  <c r="Q565" i="3"/>
  <c r="M565" i="3"/>
  <c r="Q553" i="3"/>
  <c r="Q541" i="3"/>
  <c r="Q529" i="3"/>
  <c r="Q516" i="3"/>
  <c r="Q503" i="3"/>
  <c r="Q479" i="3"/>
  <c r="Q467" i="3"/>
  <c r="Q455" i="3"/>
  <c r="Q443" i="3"/>
  <c r="Q431" i="3"/>
  <c r="Q419" i="3"/>
  <c r="Q407" i="3"/>
  <c r="Q395" i="3"/>
  <c r="Q371" i="3"/>
  <c r="Q359" i="3"/>
  <c r="Q347" i="3"/>
  <c r="Q335" i="3"/>
  <c r="Q323" i="3"/>
  <c r="Q311" i="3"/>
  <c r="Q299" i="3"/>
  <c r="Q287" i="3"/>
  <c r="Q275" i="3"/>
  <c r="Q263" i="3"/>
  <c r="Q250" i="3"/>
  <c r="Q238" i="3"/>
  <c r="M238" i="3"/>
  <c r="Q226" i="3"/>
  <c r="Q214" i="3"/>
  <c r="Q202" i="3"/>
  <c r="Q190" i="3"/>
  <c r="Q178" i="3"/>
  <c r="Q166" i="3"/>
  <c r="Q154" i="3"/>
  <c r="Q142" i="3"/>
  <c r="Q130" i="3"/>
  <c r="Q118" i="3"/>
  <c r="Q106" i="3"/>
  <c r="Q94" i="3"/>
  <c r="Q82" i="3"/>
  <c r="Q70" i="3"/>
  <c r="Q46" i="3"/>
  <c r="Q34" i="3"/>
  <c r="Q22" i="3"/>
  <c r="Q10" i="3"/>
  <c r="M434" i="3"/>
  <c r="O1390" i="3"/>
  <c r="O1293" i="3"/>
  <c r="O1281" i="3"/>
  <c r="O617" i="3"/>
  <c r="P1369" i="3"/>
  <c r="M1369" i="3"/>
  <c r="P1333" i="3"/>
  <c r="P1247" i="3"/>
  <c r="P1102" i="3"/>
  <c r="P1078" i="3"/>
  <c r="P958" i="3"/>
  <c r="P862" i="3"/>
  <c r="P656" i="3"/>
  <c r="P536" i="3"/>
  <c r="P173" i="3"/>
  <c r="Q1711" i="3"/>
  <c r="Q1687" i="3"/>
  <c r="Q1675" i="3"/>
  <c r="Q1650" i="3"/>
  <c r="Q1614" i="3"/>
  <c r="Q1590" i="3"/>
  <c r="Q1566" i="3"/>
  <c r="Q1530" i="3"/>
  <c r="Q1505" i="3"/>
  <c r="Q1455" i="3"/>
  <c r="Q1347" i="3"/>
  <c r="Q1335" i="3"/>
  <c r="M1335" i="3"/>
  <c r="Q1323" i="3"/>
  <c r="Q1299" i="3"/>
  <c r="Q1261" i="3"/>
  <c r="M1261" i="3"/>
  <c r="Q1153" i="3"/>
  <c r="Q1117" i="3"/>
  <c r="M1117" i="3"/>
  <c r="Q1080" i="3"/>
  <c r="Q1044" i="3"/>
  <c r="Q1008" i="3"/>
  <c r="Q972" i="3"/>
  <c r="Q948" i="3"/>
  <c r="Q924" i="3"/>
  <c r="Q912" i="3"/>
  <c r="Q876" i="3"/>
  <c r="Q852" i="3"/>
  <c r="Q828" i="3"/>
  <c r="Q792" i="3"/>
  <c r="Q695" i="3"/>
  <c r="Q683" i="3"/>
  <c r="Q659" i="3"/>
  <c r="Q635" i="3"/>
  <c r="Q599" i="3"/>
  <c r="Q551" i="3"/>
  <c r="Q501" i="3"/>
  <c r="Q417" i="3"/>
  <c r="Q393" i="3"/>
  <c r="Q369" i="3"/>
  <c r="Q345" i="3"/>
  <c r="Q321" i="3"/>
  <c r="Q285" i="3"/>
  <c r="Q248" i="3"/>
  <c r="Q212" i="3"/>
  <c r="M212" i="3"/>
  <c r="Q164" i="3"/>
  <c r="O1413" i="3"/>
  <c r="O1341" i="3"/>
  <c r="O1305" i="3"/>
  <c r="O1292" i="3"/>
  <c r="O1280" i="3"/>
  <c r="O1231" i="3"/>
  <c r="O920" i="3"/>
  <c r="O907" i="3"/>
  <c r="O858" i="3"/>
  <c r="O809" i="3"/>
  <c r="P1320" i="3"/>
  <c r="P1017" i="3"/>
  <c r="P861" i="3"/>
  <c r="P849" i="3"/>
  <c r="M849" i="3"/>
  <c r="P801" i="3"/>
  <c r="P789" i="3"/>
  <c r="P631" i="3"/>
  <c r="M631" i="3"/>
  <c r="P583" i="3"/>
  <c r="P559" i="3"/>
  <c r="P425" i="3"/>
  <c r="P401" i="3"/>
  <c r="P389" i="3"/>
  <c r="P353" i="3"/>
  <c r="P341" i="3"/>
  <c r="P317" i="3"/>
  <c r="M317" i="3"/>
  <c r="P305" i="3"/>
  <c r="M305" i="3"/>
  <c r="P281" i="3"/>
  <c r="Q1589" i="3"/>
  <c r="O1563" i="3"/>
  <c r="O1551" i="3"/>
  <c r="M1551" i="3"/>
  <c r="O1539" i="3"/>
  <c r="M1539" i="3"/>
  <c r="O1513" i="3"/>
  <c r="O1476" i="3"/>
  <c r="O1464" i="3"/>
  <c r="O1391" i="3"/>
  <c r="O1379" i="3"/>
  <c r="O1367" i="3"/>
  <c r="O1307" i="3"/>
  <c r="O1219" i="3"/>
  <c r="O860" i="3"/>
  <c r="O847" i="3"/>
  <c r="O823" i="3"/>
  <c r="O763" i="3"/>
  <c r="O751" i="3"/>
  <c r="O715" i="3"/>
  <c r="O690" i="3"/>
  <c r="O630" i="3"/>
  <c r="O593" i="3"/>
  <c r="P657" i="3"/>
  <c r="P633" i="3"/>
  <c r="P573" i="3"/>
  <c r="M573" i="3"/>
  <c r="P463" i="3"/>
  <c r="M463" i="3"/>
  <c r="P427" i="3"/>
  <c r="P403" i="3"/>
  <c r="P343" i="3"/>
  <c r="P234" i="3"/>
  <c r="P174" i="3"/>
  <c r="P138" i="3"/>
  <c r="P90" i="3"/>
  <c r="P54" i="3"/>
  <c r="P17" i="3"/>
  <c r="Q1736" i="3"/>
  <c r="Q1712" i="3"/>
  <c r="Q1688" i="3"/>
  <c r="Q1676" i="3"/>
  <c r="Q1664" i="3"/>
  <c r="Q1651" i="3"/>
  <c r="Q1639" i="3"/>
  <c r="Q1627" i="3"/>
  <c r="Q1603" i="3"/>
  <c r="Q1591" i="3"/>
  <c r="Q1579" i="3"/>
  <c r="Q1555" i="3"/>
  <c r="Q1543" i="3"/>
  <c r="Q1519" i="3"/>
  <c r="M1519" i="3"/>
  <c r="Q1506" i="3"/>
  <c r="Q1494" i="3"/>
  <c r="Q1481" i="3"/>
  <c r="Q1468" i="3"/>
  <c r="Q1456" i="3"/>
  <c r="Q1444" i="3"/>
  <c r="M1444" i="3"/>
  <c r="Q1432" i="3"/>
  <c r="M1432" i="3"/>
  <c r="Q1420" i="3"/>
  <c r="Q1408" i="3"/>
  <c r="M1408" i="3"/>
  <c r="Q1384" i="3"/>
  <c r="M1384" i="3"/>
  <c r="Q1372" i="3"/>
  <c r="Q1360" i="3"/>
  <c r="M1360" i="3"/>
  <c r="Q1348" i="3"/>
  <c r="M1348" i="3"/>
  <c r="Q1336" i="3"/>
  <c r="Q1312" i="3"/>
  <c r="Q1300" i="3"/>
  <c r="Q1286" i="3"/>
  <c r="Q1274" i="3"/>
  <c r="M1274" i="3"/>
  <c r="Q1262" i="3"/>
  <c r="Q1250" i="3"/>
  <c r="M1250" i="3"/>
  <c r="Q1214" i="3"/>
  <c r="M1214" i="3"/>
  <c r="Q1202" i="3"/>
  <c r="M1202" i="3"/>
  <c r="Q1166" i="3"/>
  <c r="Q1154" i="3"/>
  <c r="M1154" i="3"/>
  <c r="Q1142" i="3"/>
  <c r="M1142" i="3"/>
  <c r="Q1118" i="3"/>
  <c r="M1118" i="3"/>
  <c r="Q1105" i="3"/>
  <c r="M1105" i="3"/>
  <c r="Q1093" i="3"/>
  <c r="Q1081" i="3"/>
  <c r="Q1069" i="3"/>
  <c r="M1069" i="3"/>
  <c r="Q1057" i="3"/>
  <c r="Q1045" i="3"/>
  <c r="M1045" i="3"/>
  <c r="Q1033" i="3"/>
  <c r="Q1021" i="3"/>
  <c r="M1021" i="3"/>
  <c r="Q997" i="3"/>
  <c r="Q985" i="3"/>
  <c r="Q973" i="3"/>
  <c r="Q961" i="3"/>
  <c r="Q949" i="3"/>
  <c r="Q937" i="3"/>
  <c r="Q925" i="3"/>
  <c r="Q913" i="3"/>
  <c r="Q889" i="3"/>
  <c r="Q877" i="3"/>
  <c r="M877" i="3"/>
  <c r="Q865" i="3"/>
  <c r="M865" i="3"/>
  <c r="Q841" i="3"/>
  <c r="Q829" i="3"/>
  <c r="Q817" i="3"/>
  <c r="Q805" i="3"/>
  <c r="Q793" i="3"/>
  <c r="Q781" i="3"/>
  <c r="Q769" i="3"/>
  <c r="M769" i="3"/>
  <c r="Q757" i="3"/>
  <c r="Q745" i="3"/>
  <c r="Q733" i="3"/>
  <c r="M733" i="3"/>
  <c r="Q709" i="3"/>
  <c r="Q696" i="3"/>
  <c r="Q684" i="3"/>
  <c r="Q672" i="3"/>
  <c r="Q660" i="3"/>
  <c r="Q648" i="3"/>
  <c r="Q636" i="3"/>
  <c r="Q624" i="3"/>
  <c r="Q588" i="3"/>
  <c r="Q576" i="3"/>
  <c r="Q564" i="3"/>
  <c r="Q552" i="3"/>
  <c r="Q528" i="3"/>
  <c r="Q515" i="3"/>
  <c r="Q502" i="3"/>
  <c r="Q490" i="3"/>
  <c r="Q478" i="3"/>
  <c r="Q466" i="3"/>
  <c r="M466" i="3"/>
  <c r="Q454" i="3"/>
  <c r="Q442" i="3"/>
  <c r="Q430" i="3"/>
  <c r="Q418" i="3"/>
  <c r="Q406" i="3"/>
  <c r="M406" i="3"/>
  <c r="Q394" i="3"/>
  <c r="M394" i="3"/>
  <c r="Q358" i="3"/>
  <c r="Q346" i="3"/>
  <c r="Q334" i="3"/>
  <c r="Q322" i="3"/>
  <c r="Q310" i="3"/>
  <c r="Q298" i="3"/>
  <c r="M298" i="3"/>
  <c r="Q286" i="3"/>
  <c r="Q274" i="3"/>
  <c r="M274" i="3"/>
  <c r="Q249" i="3"/>
  <c r="Q237" i="3"/>
  <c r="Q225" i="3"/>
  <c r="Q213" i="3"/>
  <c r="Q201" i="3"/>
  <c r="Q189" i="3"/>
  <c r="Q177" i="3"/>
  <c r="Q165" i="3"/>
  <c r="M165" i="3"/>
  <c r="Q141" i="3"/>
  <c r="Q129" i="3"/>
  <c r="Q117" i="3"/>
  <c r="M117" i="3"/>
  <c r="Q105" i="3"/>
  <c r="M105" i="3"/>
  <c r="Q93" i="3"/>
  <c r="Q81" i="3"/>
  <c r="Q69" i="3"/>
  <c r="Q45" i="3"/>
  <c r="Q33" i="3"/>
  <c r="Q21" i="3"/>
  <c r="Q9" i="3"/>
  <c r="M1309" i="3"/>
  <c r="M1291" i="3"/>
  <c r="O1148" i="3"/>
  <c r="P1730" i="3"/>
  <c r="P1718" i="3"/>
  <c r="P1706" i="3"/>
  <c r="P1682" i="3"/>
  <c r="P1658" i="3"/>
  <c r="P1645" i="3"/>
  <c r="P1633" i="3"/>
  <c r="M1633" i="3"/>
  <c r="P1621" i="3"/>
  <c r="P1597" i="3"/>
  <c r="P1573" i="3"/>
  <c r="P1561" i="3"/>
  <c r="P1537" i="3"/>
  <c r="M1537" i="3"/>
  <c r="P1511" i="3"/>
  <c r="Q1728" i="3"/>
  <c r="Q1716" i="3"/>
  <c r="Q1704" i="3"/>
  <c r="Q1692" i="3"/>
  <c r="Q1668" i="3"/>
  <c r="Q1643" i="3"/>
  <c r="Q1631" i="3"/>
  <c r="Q1619" i="3"/>
  <c r="Q1607" i="3"/>
  <c r="Q1583" i="3"/>
  <c r="Q1559" i="3"/>
  <c r="Q1547" i="3"/>
  <c r="Q1535" i="3"/>
  <c r="Q1510" i="3"/>
  <c r="Q1472" i="3"/>
  <c r="Q1460" i="3"/>
  <c r="M1460" i="3"/>
  <c r="Q1448" i="3"/>
  <c r="M1448" i="3"/>
  <c r="Q1400" i="3"/>
  <c r="Q1388" i="3"/>
  <c r="Q1364" i="3"/>
  <c r="Q1340" i="3"/>
  <c r="Q1328" i="3"/>
  <c r="Q1316" i="3"/>
  <c r="M1316" i="3"/>
  <c r="Q1304" i="3"/>
  <c r="Q1278" i="3"/>
  <c r="Q1266" i="3"/>
  <c r="Q1254" i="3"/>
  <c r="Q1242" i="3"/>
  <c r="M1242" i="3"/>
  <c r="Q1230" i="3"/>
  <c r="Q1218" i="3"/>
  <c r="Q1206" i="3"/>
  <c r="Q1194" i="3"/>
  <c r="Q1182" i="3"/>
  <c r="Q1170" i="3"/>
  <c r="Q1158" i="3"/>
  <c r="Q1146" i="3"/>
  <c r="Q1134" i="3"/>
  <c r="Q1122" i="3"/>
  <c r="Q1109" i="3"/>
  <c r="M1109" i="3"/>
  <c r="Q1097" i="3"/>
  <c r="Q1085" i="3"/>
  <c r="Q1073" i="3"/>
  <c r="Q1061" i="3"/>
  <c r="Q1049" i="3"/>
  <c r="M1049" i="3"/>
  <c r="Q1037" i="3"/>
  <c r="Q1025" i="3"/>
  <c r="M1025" i="3"/>
  <c r="Q1013" i="3"/>
  <c r="Q1001" i="3"/>
  <c r="Q989" i="3"/>
  <c r="Q965" i="3"/>
  <c r="Q941" i="3"/>
  <c r="Q929" i="3"/>
  <c r="Q917" i="3"/>
  <c r="Q905" i="3"/>
  <c r="Q893" i="3"/>
  <c r="Q881" i="3"/>
  <c r="M881" i="3"/>
  <c r="Q869" i="3"/>
  <c r="Q857" i="3"/>
  <c r="Q833" i="3"/>
  <c r="Q821" i="3"/>
  <c r="Q797" i="3"/>
  <c r="Q785" i="3"/>
  <c r="Q761" i="3"/>
  <c r="Q737" i="3"/>
  <c r="Q725" i="3"/>
  <c r="Q713" i="3"/>
  <c r="Q700" i="3"/>
  <c r="Q676" i="3"/>
  <c r="Q664" i="3"/>
  <c r="Q652" i="3"/>
  <c r="Q640" i="3"/>
  <c r="Q628" i="3"/>
  <c r="Q616" i="3"/>
  <c r="Q604" i="3"/>
  <c r="Q592" i="3"/>
  <c r="Q580" i="3"/>
  <c r="Q568" i="3"/>
  <c r="Q556" i="3"/>
  <c r="Q544" i="3"/>
  <c r="Q532" i="3"/>
  <c r="M532" i="3"/>
  <c r="Q520" i="3"/>
  <c r="M520" i="3"/>
  <c r="Q506" i="3"/>
  <c r="Q494" i="3"/>
  <c r="Q482" i="3"/>
  <c r="M482" i="3"/>
  <c r="Q470" i="3"/>
  <c r="Q446" i="3"/>
  <c r="Q422" i="3"/>
  <c r="Q410" i="3"/>
  <c r="Q398" i="3"/>
  <c r="Q386" i="3"/>
  <c r="M386" i="3"/>
  <c r="Q374" i="3"/>
  <c r="Q362" i="3"/>
  <c r="Q350" i="3"/>
  <c r="Q338" i="3"/>
  <c r="Q326" i="3"/>
  <c r="Q314" i="3"/>
  <c r="Q302" i="3"/>
  <c r="Q278" i="3"/>
  <c r="Q241" i="3"/>
  <c r="M241" i="3"/>
  <c r="Q217" i="3"/>
  <c r="Q205" i="3"/>
  <c r="Q193" i="3"/>
  <c r="Q181" i="3"/>
  <c r="Q157" i="3"/>
  <c r="Q133" i="3"/>
  <c r="Q121" i="3"/>
  <c r="Q109" i="3"/>
  <c r="Q97" i="3"/>
  <c r="M97" i="3"/>
  <c r="Q85" i="3"/>
  <c r="Q73" i="3"/>
  <c r="Q61" i="3"/>
  <c r="Q49" i="3"/>
  <c r="Q25" i="3"/>
  <c r="Q13" i="3"/>
  <c r="P1729" i="3"/>
  <c r="M1729" i="3"/>
  <c r="P1705" i="3"/>
  <c r="P1693" i="3"/>
  <c r="P1669" i="3"/>
  <c r="P1620" i="3"/>
  <c r="P1596" i="3"/>
  <c r="P1536" i="3"/>
  <c r="Q1727" i="3"/>
  <c r="Q1703" i="3"/>
  <c r="Q1691" i="3"/>
  <c r="Q1667" i="3"/>
  <c r="Q1642" i="3"/>
  <c r="Q1630" i="3"/>
  <c r="Q1618" i="3"/>
  <c r="Q1606" i="3"/>
  <c r="Q1582" i="3"/>
  <c r="Q1558" i="3"/>
  <c r="Q1546" i="3"/>
  <c r="Q1534" i="3"/>
  <c r="Q1497" i="3"/>
  <c r="Q1459" i="3"/>
  <c r="Q1447" i="3"/>
  <c r="Q1435" i="3"/>
  <c r="Q1411" i="3"/>
  <c r="Q1387" i="3"/>
  <c r="Q1375" i="3"/>
  <c r="Q1363" i="3"/>
  <c r="Q1339" i="3"/>
  <c r="M1339" i="3"/>
  <c r="Q1315" i="3"/>
  <c r="Q1303" i="3"/>
  <c r="Q1290" i="3"/>
  <c r="Q1277" i="3"/>
  <c r="M1277" i="3"/>
  <c r="Q1265" i="3"/>
  <c r="Q1253" i="3"/>
  <c r="Q1241" i="3"/>
  <c r="M1241" i="3"/>
  <c r="Q1229" i="3"/>
  <c r="Q1217" i="3"/>
  <c r="Q1205" i="3"/>
  <c r="M1205" i="3"/>
  <c r="Q1193" i="3"/>
  <c r="Q1181" i="3"/>
  <c r="Q1169" i="3"/>
  <c r="Q1157" i="3"/>
  <c r="Q1145" i="3"/>
  <c r="M1145" i="3"/>
  <c r="Q1133" i="3"/>
  <c r="Q1121" i="3"/>
  <c r="Q1096" i="3"/>
  <c r="Q1072" i="3"/>
  <c r="Q1048" i="3"/>
  <c r="Q1024" i="3"/>
  <c r="Q1012" i="3"/>
  <c r="Q1000" i="3"/>
  <c r="Q988" i="3"/>
  <c r="Q976" i="3"/>
  <c r="Q964" i="3"/>
  <c r="Q952" i="3"/>
  <c r="Q940" i="3"/>
  <c r="Q928" i="3"/>
  <c r="Q916" i="3"/>
  <c r="Q904" i="3"/>
  <c r="Q892" i="3"/>
  <c r="Q880" i="3"/>
  <c r="M880" i="3"/>
  <c r="Q868" i="3"/>
  <c r="Q856" i="3"/>
  <c r="Q844" i="3"/>
  <c r="Q832" i="3"/>
  <c r="Q820" i="3"/>
  <c r="Q808" i="3"/>
  <c r="Q796" i="3"/>
  <c r="M796" i="3"/>
  <c r="Q784" i="3"/>
  <c r="M784" i="3"/>
  <c r="Q772" i="3"/>
  <c r="M772" i="3"/>
  <c r="Q760" i="3"/>
  <c r="Q748" i="3"/>
  <c r="M748" i="3"/>
  <c r="Q736" i="3"/>
  <c r="Q724" i="3"/>
  <c r="Q712" i="3"/>
  <c r="Q699" i="3"/>
  <c r="Q687" i="3"/>
  <c r="M687" i="3"/>
  <c r="Q675" i="3"/>
  <c r="Q663" i="3"/>
  <c r="Q651" i="3"/>
  <c r="Q639" i="3"/>
  <c r="Q627" i="3"/>
  <c r="Q615" i="3"/>
  <c r="M615" i="3"/>
  <c r="Q603" i="3"/>
  <c r="Q591" i="3"/>
  <c r="Q579" i="3"/>
  <c r="Q567" i="3"/>
  <c r="Q555" i="3"/>
  <c r="Q543" i="3"/>
  <c r="Q531" i="3"/>
  <c r="Q519" i="3"/>
  <c r="Q505" i="3"/>
  <c r="Q493" i="3"/>
  <c r="Q481" i="3"/>
  <c r="Q469" i="3"/>
  <c r="Q445" i="3"/>
  <c r="Q421" i="3"/>
  <c r="Q409" i="3"/>
  <c r="M409" i="3"/>
  <c r="Q397" i="3"/>
  <c r="M397" i="3"/>
  <c r="Q385" i="3"/>
  <c r="M385" i="3"/>
  <c r="Q373" i="3"/>
  <c r="M373" i="3"/>
  <c r="Q361" i="3"/>
  <c r="Q349" i="3"/>
  <c r="Q313" i="3"/>
  <c r="Q301" i="3"/>
  <c r="Q277" i="3"/>
  <c r="Q265" i="3"/>
  <c r="Q252" i="3"/>
  <c r="Q240" i="3"/>
  <c r="Q216" i="3"/>
  <c r="Q192" i="3"/>
  <c r="Q180" i="3"/>
  <c r="Q168" i="3"/>
  <c r="Q156" i="3"/>
  <c r="Q144" i="3"/>
  <c r="Q132" i="3"/>
  <c r="Q120" i="3"/>
  <c r="Q108" i="3"/>
  <c r="Q96" i="3"/>
  <c r="Q84" i="3"/>
  <c r="Q72" i="3"/>
  <c r="Q48" i="3"/>
  <c r="Q12" i="3"/>
  <c r="M457" i="3"/>
  <c r="Q7" i="3"/>
  <c r="O1461" i="3"/>
  <c r="P1331" i="3"/>
  <c r="P1185" i="3"/>
  <c r="P872" i="3"/>
  <c r="P606" i="3"/>
  <c r="Q1709" i="3"/>
  <c r="Q1697" i="3"/>
  <c r="Q1685" i="3"/>
  <c r="Q1673" i="3"/>
  <c r="Q1516" i="3"/>
  <c r="Q1345" i="3"/>
  <c r="M1345" i="3"/>
  <c r="Q1259" i="3"/>
  <c r="M1259" i="3"/>
  <c r="Q1187" i="3"/>
  <c r="Q1090" i="3"/>
  <c r="Q1042" i="3"/>
  <c r="Q874" i="3"/>
  <c r="Q850" i="3"/>
  <c r="Q609" i="3"/>
  <c r="Q585" i="3"/>
  <c r="Q525" i="3"/>
  <c r="Q487" i="3"/>
  <c r="Q307" i="3"/>
  <c r="M307" i="3"/>
  <c r="Q222" i="3"/>
  <c r="Q162" i="3"/>
  <c r="Q78" i="3"/>
  <c r="P1403" i="3"/>
  <c r="P1330" i="3"/>
  <c r="P1244" i="3"/>
  <c r="P1184" i="3"/>
  <c r="P1172" i="3"/>
  <c r="P1124" i="3"/>
  <c r="M1321" i="3"/>
  <c r="M906" i="3"/>
  <c r="M848" i="3"/>
  <c r="Q67" i="3"/>
  <c r="P1343" i="3"/>
  <c r="P1257" i="3"/>
  <c r="P1245" i="3"/>
  <c r="P1040" i="3"/>
  <c r="P836" i="3"/>
  <c r="P703" i="3"/>
  <c r="P678" i="3"/>
  <c r="P642" i="3"/>
  <c r="P546" i="3"/>
  <c r="Q1721" i="3"/>
  <c r="Q1661" i="3"/>
  <c r="Q1600" i="3"/>
  <c r="M1600" i="3"/>
  <c r="Q1528" i="3"/>
  <c r="Q1503" i="3"/>
  <c r="Q1357" i="3"/>
  <c r="Q1271" i="3"/>
  <c r="Q1199" i="3"/>
  <c r="Q1151" i="3"/>
  <c r="Q970" i="3"/>
  <c r="Q910" i="3"/>
  <c r="Q898" i="3"/>
  <c r="M898" i="3"/>
  <c r="Q681" i="3"/>
  <c r="Q669" i="3"/>
  <c r="Q451" i="3"/>
  <c r="Q439" i="3"/>
  <c r="Q415" i="3"/>
  <c r="Q391" i="3"/>
  <c r="Q367" i="3"/>
  <c r="Q295" i="3"/>
  <c r="Q150" i="3"/>
  <c r="Q30" i="3"/>
  <c r="M30" i="3"/>
  <c r="M882" i="3"/>
  <c r="M824" i="3"/>
  <c r="P1415" i="3"/>
  <c r="P1342" i="3"/>
  <c r="P1256" i="3"/>
  <c r="P1136" i="3"/>
  <c r="M271" i="3"/>
  <c r="O894" i="3"/>
  <c r="P1137" i="3"/>
  <c r="P1088" i="3"/>
  <c r="P1076" i="3"/>
  <c r="P1028" i="3"/>
  <c r="N1028" i="3"/>
  <c r="P932" i="3"/>
  <c r="P908" i="3"/>
  <c r="P800" i="3"/>
  <c r="P776" i="3"/>
  <c r="P570" i="3"/>
  <c r="Q1733" i="3"/>
  <c r="Q1588" i="3"/>
  <c r="Q1429" i="3"/>
  <c r="M1429" i="3"/>
  <c r="Q1417" i="3"/>
  <c r="Q1139" i="3"/>
  <c r="M1139" i="3"/>
  <c r="Q1006" i="3"/>
  <c r="Q826" i="3"/>
  <c r="Q814" i="3"/>
  <c r="Q778" i="3"/>
  <c r="Q754" i="3"/>
  <c r="Q742" i="3"/>
  <c r="Q718" i="3"/>
  <c r="Q645" i="3"/>
  <c r="Q621" i="3"/>
  <c r="Q597" i="3"/>
  <c r="Q537" i="3"/>
  <c r="Q511" i="3"/>
  <c r="Q379" i="3"/>
  <c r="M379" i="3"/>
  <c r="Q355" i="3"/>
  <c r="Q258" i="3"/>
  <c r="Q126" i="3"/>
  <c r="Q102" i="3"/>
  <c r="Q66" i="3"/>
  <c r="Q6" i="3"/>
  <c r="M558" i="3"/>
  <c r="P943" i="3"/>
  <c r="P871" i="3"/>
  <c r="Q897" i="3"/>
  <c r="Q753" i="3"/>
  <c r="Q221" i="3"/>
  <c r="M221" i="3"/>
  <c r="Q209" i="3"/>
  <c r="Q77" i="3"/>
  <c r="Q65" i="3"/>
  <c r="Q5" i="3"/>
  <c r="M282" i="3"/>
  <c r="M1660" i="3"/>
  <c r="M777" i="3"/>
  <c r="M644" i="3"/>
  <c r="M450" i="3"/>
  <c r="M218" i="3"/>
  <c r="P1087" i="3"/>
  <c r="P1063" i="3"/>
  <c r="P1027" i="3"/>
  <c r="P799" i="3"/>
  <c r="P727" i="3"/>
  <c r="Q885" i="3"/>
  <c r="Q813" i="3"/>
  <c r="Q741" i="3"/>
  <c r="M741" i="3"/>
  <c r="Q668" i="3"/>
  <c r="Q524" i="3"/>
  <c r="Q510" i="3"/>
  <c r="M1501" i="3"/>
  <c r="M1041" i="3"/>
  <c r="N967" i="3"/>
  <c r="M161" i="3"/>
  <c r="P1075" i="3"/>
  <c r="P1051" i="3"/>
  <c r="P1039" i="3"/>
  <c r="P1015" i="3"/>
  <c r="Q969" i="3"/>
  <c r="Q957" i="3"/>
  <c r="Q825" i="3"/>
  <c r="Q596" i="3"/>
  <c r="Q438" i="3"/>
  <c r="Q366" i="3"/>
  <c r="M366" i="3"/>
  <c r="Q294" i="3"/>
  <c r="Q149" i="3"/>
  <c r="Q137" i="3"/>
  <c r="Q1171" i="3"/>
  <c r="Q1159" i="3"/>
  <c r="Q1147" i="3"/>
  <c r="Q1135" i="3"/>
  <c r="Q1123" i="3"/>
  <c r="Q1110" i="3"/>
  <c r="Q1098" i="3"/>
  <c r="Q1086" i="3"/>
  <c r="Q1074" i="3"/>
  <c r="Q1050" i="3"/>
  <c r="Q1038" i="3"/>
  <c r="Q1026" i="3"/>
  <c r="Q1014" i="3"/>
  <c r="Q942" i="3"/>
  <c r="Q870" i="3"/>
  <c r="Q798" i="3"/>
  <c r="Q726" i="3"/>
  <c r="Q653" i="3"/>
  <c r="Q641" i="3"/>
  <c r="Q581" i="3"/>
  <c r="Q569" i="3"/>
  <c r="Q507" i="3"/>
  <c r="Q495" i="3"/>
  <c r="Q483" i="3"/>
  <c r="M483" i="3"/>
  <c r="Q471" i="3"/>
  <c r="M471" i="3"/>
  <c r="Q459" i="3"/>
  <c r="M459" i="3"/>
  <c r="Q447" i="3"/>
  <c r="M447" i="3"/>
  <c r="Q435" i="3"/>
  <c r="M435" i="3"/>
  <c r="Q423" i="3"/>
  <c r="M423" i="3"/>
  <c r="Q411" i="3"/>
  <c r="Q387" i="3"/>
  <c r="Q375" i="3"/>
  <c r="Q363" i="3"/>
  <c r="Q351" i="3"/>
  <c r="Q339" i="3"/>
  <c r="Q327" i="3"/>
  <c r="Q315" i="3"/>
  <c r="Q303" i="3"/>
  <c r="Q291" i="3"/>
  <c r="Q279" i="3"/>
  <c r="Q267" i="3"/>
  <c r="Q206" i="3"/>
  <c r="Q134" i="3"/>
  <c r="Q62" i="3"/>
  <c r="M1586" i="3"/>
  <c r="M1514" i="3"/>
  <c r="M1198" i="3"/>
  <c r="M257" i="3"/>
  <c r="Q256" i="3"/>
  <c r="Q244" i="3"/>
  <c r="Q232" i="3"/>
  <c r="Q220" i="3"/>
  <c r="Q208" i="3"/>
  <c r="Q196" i="3"/>
  <c r="Q184" i="3"/>
  <c r="M184" i="3"/>
  <c r="Q172" i="3"/>
  <c r="Q160" i="3"/>
  <c r="Q148" i="3"/>
  <c r="Q136" i="3"/>
  <c r="M136" i="3"/>
  <c r="Q124" i="3"/>
  <c r="Q112" i="3"/>
  <c r="Q100" i="3"/>
  <c r="M100" i="3"/>
  <c r="Q88" i="3"/>
  <c r="Q76" i="3"/>
  <c r="Q64" i="3"/>
  <c r="Q52" i="3"/>
  <c r="Q40" i="3"/>
  <c r="Q28" i="3"/>
  <c r="Q16" i="3"/>
  <c r="Q4" i="3"/>
  <c r="Q508" i="3"/>
  <c r="M508" i="3"/>
  <c r="Q496" i="3"/>
  <c r="Q484" i="3"/>
  <c r="M484" i="3"/>
  <c r="Q472" i="3"/>
  <c r="Q460" i="3"/>
  <c r="Q448" i="3"/>
  <c r="Q436" i="3"/>
  <c r="Q424" i="3"/>
  <c r="Q412" i="3"/>
  <c r="Q400" i="3"/>
  <c r="Q388" i="3"/>
  <c r="Q376" i="3"/>
  <c r="Q364" i="3"/>
  <c r="Q352" i="3"/>
  <c r="Q340" i="3"/>
  <c r="Q328" i="3"/>
  <c r="Q316" i="3"/>
  <c r="Q304" i="3"/>
  <c r="Q292" i="3"/>
  <c r="Q280" i="3"/>
  <c r="Q268" i="3"/>
  <c r="Q255" i="3"/>
  <c r="Q243" i="3"/>
  <c r="Q231" i="3"/>
  <c r="Q219" i="3"/>
  <c r="Q207" i="3"/>
  <c r="Q195" i="3"/>
  <c r="Q183" i="3"/>
  <c r="Q171" i="3"/>
  <c r="Q159" i="3"/>
  <c r="Q147" i="3"/>
  <c r="Q135" i="3"/>
  <c r="Q123" i="3"/>
  <c r="Q111" i="3"/>
  <c r="Q99" i="3"/>
  <c r="Q87" i="3"/>
  <c r="Q75" i="3"/>
  <c r="Q63" i="3"/>
  <c r="N63" i="3"/>
  <c r="Q51" i="3"/>
  <c r="N51" i="3"/>
  <c r="Q39" i="3"/>
  <c r="Q27" i="3"/>
  <c r="N27" i="3"/>
  <c r="Q15" i="3"/>
  <c r="M15" i="3"/>
  <c r="Q3" i="3"/>
  <c r="M437" i="3"/>
  <c r="N1016" i="3"/>
  <c r="M1355" i="3"/>
  <c r="M1016" i="3"/>
  <c r="P27" i="3"/>
  <c r="P1004" i="3"/>
  <c r="P992" i="3"/>
  <c r="P1734" i="3"/>
  <c r="P1722" i="3"/>
  <c r="P955" i="3"/>
  <c r="P63" i="3"/>
  <c r="P1712" i="3"/>
  <c r="O1723" i="3"/>
  <c r="P968" i="3"/>
  <c r="O1319" i="3"/>
  <c r="M1522" i="3"/>
  <c r="M1238" i="3"/>
  <c r="M1009" i="3"/>
  <c r="M55" i="3"/>
  <c r="M1441" i="3"/>
  <c r="M1641" i="3"/>
  <c r="M1381" i="3"/>
  <c r="M1165" i="3"/>
  <c r="M1477" i="3"/>
  <c r="M98" i="3"/>
  <c r="M1502" i="3"/>
  <c r="M458" i="3"/>
  <c r="M290" i="3"/>
  <c r="M1469" i="3"/>
  <c r="M1352" i="3"/>
  <c r="M1278" i="3"/>
  <c r="M893" i="3"/>
  <c r="M289" i="3"/>
  <c r="M1436" i="3"/>
  <c r="M1412" i="3"/>
  <c r="M281" i="3"/>
  <c r="M1166" i="3"/>
  <c r="M925" i="3"/>
  <c r="M80" i="3"/>
  <c r="M235" i="3"/>
  <c r="M1347" i="3"/>
  <c r="M1565" i="3"/>
  <c r="M1083" i="3"/>
  <c r="M1517" i="3"/>
  <c r="M836" i="3"/>
  <c r="M1601" i="3"/>
  <c r="M1433" i="3"/>
  <c r="M1648" i="3"/>
  <c r="M855" i="3"/>
  <c r="M541" i="3"/>
  <c r="M1285" i="3"/>
  <c r="M1595" i="3"/>
  <c r="M1081" i="3"/>
  <c r="M1703" i="3"/>
  <c r="M1396" i="3"/>
  <c r="M233" i="3"/>
  <c r="M1540" i="3"/>
  <c r="M1621" i="3"/>
  <c r="M1599" i="3"/>
  <c r="M1182" i="3"/>
  <c r="M1134" i="3"/>
  <c r="M1265" i="3"/>
  <c r="M1538" i="3"/>
  <c r="M1394" i="3"/>
  <c r="M1289" i="3"/>
  <c r="M1264" i="3"/>
  <c r="M1252" i="3"/>
  <c r="M1095" i="3"/>
  <c r="M214" i="3"/>
  <c r="M299" i="3"/>
  <c r="M1287" i="3"/>
  <c r="M1119" i="3"/>
  <c r="M1094" i="3"/>
  <c r="M1022" i="3"/>
  <c r="M1455" i="3"/>
  <c r="M1349" i="3"/>
  <c r="M698" i="3"/>
  <c r="M66" i="3"/>
  <c r="M1431" i="3"/>
  <c r="M1370" i="3"/>
  <c r="M656" i="3"/>
  <c r="M560" i="3"/>
  <c r="M438" i="3"/>
  <c r="M342" i="3"/>
  <c r="M425" i="3"/>
  <c r="M389" i="3"/>
  <c r="M1738" i="3"/>
  <c r="I3" i="2"/>
  <c r="H3" i="3" s="1"/>
  <c r="I4" i="2"/>
  <c r="H4" i="3" s="1"/>
  <c r="I5" i="2"/>
  <c r="H5" i="3" s="1"/>
  <c r="I6" i="2"/>
  <c r="H6" i="3" s="1"/>
  <c r="I7" i="2"/>
  <c r="H7" i="3" s="1"/>
  <c r="I8" i="2"/>
  <c r="H8" i="3" s="1"/>
  <c r="I9" i="2"/>
  <c r="H9" i="3" s="1"/>
  <c r="I10" i="2"/>
  <c r="H10" i="3" s="1"/>
  <c r="I11" i="2"/>
  <c r="H11" i="3" s="1"/>
  <c r="I12" i="2"/>
  <c r="H12" i="3" s="1"/>
  <c r="I13" i="2"/>
  <c r="H13" i="3" s="1"/>
  <c r="I14" i="2"/>
  <c r="H14" i="3" s="1"/>
  <c r="I15" i="2"/>
  <c r="H15" i="3" s="1"/>
  <c r="I16" i="2"/>
  <c r="H16" i="3" s="1"/>
  <c r="I17" i="2"/>
  <c r="H17" i="3" s="1"/>
  <c r="I18" i="2"/>
  <c r="H18" i="3" s="1"/>
  <c r="I19" i="2"/>
  <c r="H19" i="3" s="1"/>
  <c r="I20" i="2"/>
  <c r="H20" i="3" s="1"/>
  <c r="I21" i="2"/>
  <c r="H21" i="3" s="1"/>
  <c r="I22" i="2"/>
  <c r="H22" i="3" s="1"/>
  <c r="I23" i="2"/>
  <c r="H23" i="3" s="1"/>
  <c r="I24" i="2"/>
  <c r="H24" i="3" s="1"/>
  <c r="I25" i="2"/>
  <c r="H25" i="3" s="1"/>
  <c r="I26" i="2"/>
  <c r="H26" i="3" s="1"/>
  <c r="I27" i="2"/>
  <c r="H27" i="3" s="1"/>
  <c r="I28" i="2"/>
  <c r="H28" i="3" s="1"/>
  <c r="I29" i="2"/>
  <c r="H29" i="3" s="1"/>
  <c r="I30" i="2"/>
  <c r="H30" i="3" s="1"/>
  <c r="I31" i="2"/>
  <c r="H31" i="3" s="1"/>
  <c r="I32" i="2"/>
  <c r="H32" i="3" s="1"/>
  <c r="I33" i="2"/>
  <c r="H33" i="3" s="1"/>
  <c r="I34" i="2"/>
  <c r="H34" i="3" s="1"/>
  <c r="I35" i="2"/>
  <c r="H35" i="3" s="1"/>
  <c r="I36" i="2"/>
  <c r="H36" i="3" s="1"/>
  <c r="I37" i="2"/>
  <c r="H37" i="3" s="1"/>
  <c r="I38" i="2"/>
  <c r="H38" i="3" s="1"/>
  <c r="I39" i="2"/>
  <c r="H39" i="3" s="1"/>
  <c r="I40" i="2"/>
  <c r="H40" i="3" s="1"/>
  <c r="I41" i="2"/>
  <c r="H41" i="3" s="1"/>
  <c r="I42" i="2"/>
  <c r="H42" i="3" s="1"/>
  <c r="I43" i="2"/>
  <c r="H43" i="3" s="1"/>
  <c r="I44" i="2"/>
  <c r="H44" i="3" s="1"/>
  <c r="I45" i="2"/>
  <c r="H45" i="3" s="1"/>
  <c r="I46" i="2"/>
  <c r="H46" i="3" s="1"/>
  <c r="I47" i="2"/>
  <c r="H47" i="3" s="1"/>
  <c r="I48" i="2"/>
  <c r="H48" i="3" s="1"/>
  <c r="I49" i="2"/>
  <c r="H49" i="3" s="1"/>
  <c r="I50" i="2"/>
  <c r="H50" i="3" s="1"/>
  <c r="I51" i="2"/>
  <c r="H51" i="3" s="1"/>
  <c r="I52" i="2"/>
  <c r="H52" i="3" s="1"/>
  <c r="I53" i="2"/>
  <c r="H53" i="3" s="1"/>
  <c r="I54" i="2"/>
  <c r="H54" i="3" s="1"/>
  <c r="I55" i="2"/>
  <c r="H55" i="3" s="1"/>
  <c r="I56" i="2"/>
  <c r="H56" i="3" s="1"/>
  <c r="I57" i="2"/>
  <c r="H57" i="3" s="1"/>
  <c r="I58" i="2"/>
  <c r="H58" i="3" s="1"/>
  <c r="I59" i="2"/>
  <c r="H59" i="3" s="1"/>
  <c r="I60" i="2"/>
  <c r="H60" i="3" s="1"/>
  <c r="I61" i="2"/>
  <c r="H61" i="3" s="1"/>
  <c r="I62" i="2"/>
  <c r="H62" i="3" s="1"/>
  <c r="I63" i="2"/>
  <c r="H63" i="3" s="1"/>
  <c r="I64" i="2"/>
  <c r="H64" i="3" s="1"/>
  <c r="I65" i="2"/>
  <c r="H65" i="3" s="1"/>
  <c r="I66" i="2"/>
  <c r="H66" i="3" s="1"/>
  <c r="I67" i="2"/>
  <c r="H67" i="3" s="1"/>
  <c r="I68" i="2"/>
  <c r="H68" i="3" s="1"/>
  <c r="I69" i="2"/>
  <c r="H69" i="3" s="1"/>
  <c r="I70" i="2"/>
  <c r="H70" i="3" s="1"/>
  <c r="I71" i="2"/>
  <c r="H71" i="3" s="1"/>
  <c r="I72" i="2"/>
  <c r="H72" i="3" s="1"/>
  <c r="I73" i="2"/>
  <c r="H73" i="3" s="1"/>
  <c r="I74" i="2"/>
  <c r="H74" i="3" s="1"/>
  <c r="I75" i="2"/>
  <c r="H75" i="3" s="1"/>
  <c r="I76" i="2"/>
  <c r="H76" i="3" s="1"/>
  <c r="I77" i="2"/>
  <c r="H77" i="3" s="1"/>
  <c r="I78" i="2"/>
  <c r="H78" i="3" s="1"/>
  <c r="I79" i="2"/>
  <c r="H79" i="3" s="1"/>
  <c r="I80" i="2"/>
  <c r="H80" i="3" s="1"/>
  <c r="I81" i="2"/>
  <c r="H81" i="3" s="1"/>
  <c r="I82" i="2"/>
  <c r="H82" i="3" s="1"/>
  <c r="I83" i="2"/>
  <c r="H83" i="3" s="1"/>
  <c r="I84" i="2"/>
  <c r="H84" i="3" s="1"/>
  <c r="I85" i="2"/>
  <c r="H85" i="3" s="1"/>
  <c r="I86" i="2"/>
  <c r="H86" i="3" s="1"/>
  <c r="I87" i="2"/>
  <c r="H87" i="3" s="1"/>
  <c r="I88" i="2"/>
  <c r="H88" i="3" s="1"/>
  <c r="I89" i="2"/>
  <c r="H89" i="3" s="1"/>
  <c r="I90" i="2"/>
  <c r="H90" i="3" s="1"/>
  <c r="I91" i="2"/>
  <c r="H91" i="3" s="1"/>
  <c r="I92" i="2"/>
  <c r="H92" i="3" s="1"/>
  <c r="I93" i="2"/>
  <c r="H93" i="3" s="1"/>
  <c r="I94" i="2"/>
  <c r="H94" i="3" s="1"/>
  <c r="I95" i="2"/>
  <c r="H95" i="3" s="1"/>
  <c r="I96" i="2"/>
  <c r="H96" i="3" s="1"/>
  <c r="I97" i="2"/>
  <c r="H97" i="3" s="1"/>
  <c r="I98" i="2"/>
  <c r="H98" i="3" s="1"/>
  <c r="I99" i="2"/>
  <c r="H99" i="3" s="1"/>
  <c r="I100" i="2"/>
  <c r="H100" i="3" s="1"/>
  <c r="I101" i="2"/>
  <c r="H101" i="3" s="1"/>
  <c r="I102" i="2"/>
  <c r="H102" i="3" s="1"/>
  <c r="I103" i="2"/>
  <c r="H103" i="3" s="1"/>
  <c r="I104" i="2"/>
  <c r="H104" i="3" s="1"/>
  <c r="I105" i="2"/>
  <c r="H105" i="3" s="1"/>
  <c r="I106" i="2"/>
  <c r="H106" i="3" s="1"/>
  <c r="I107" i="2"/>
  <c r="H107" i="3" s="1"/>
  <c r="I108" i="2"/>
  <c r="H108" i="3" s="1"/>
  <c r="I109" i="2"/>
  <c r="H109" i="3" s="1"/>
  <c r="I110" i="2"/>
  <c r="H110" i="3" s="1"/>
  <c r="I111" i="2"/>
  <c r="H111" i="3" s="1"/>
  <c r="I112" i="2"/>
  <c r="H112" i="3" s="1"/>
  <c r="I113" i="2"/>
  <c r="H113" i="3" s="1"/>
  <c r="I114" i="2"/>
  <c r="H114" i="3" s="1"/>
  <c r="I115" i="2"/>
  <c r="H115" i="3" s="1"/>
  <c r="I116" i="2"/>
  <c r="H116" i="3" s="1"/>
  <c r="I117" i="2"/>
  <c r="H117" i="3" s="1"/>
  <c r="I118" i="2"/>
  <c r="H118" i="3" s="1"/>
  <c r="I119" i="2"/>
  <c r="H119" i="3" s="1"/>
  <c r="I120" i="2"/>
  <c r="H120" i="3" s="1"/>
  <c r="I121" i="2"/>
  <c r="H121" i="3" s="1"/>
  <c r="I122" i="2"/>
  <c r="H122" i="3" s="1"/>
  <c r="I123" i="2"/>
  <c r="H123" i="3" s="1"/>
  <c r="I124" i="2"/>
  <c r="H124" i="3" s="1"/>
  <c r="I125" i="2"/>
  <c r="H125" i="3" s="1"/>
  <c r="I126" i="2"/>
  <c r="H126" i="3" s="1"/>
  <c r="I127" i="2"/>
  <c r="H127" i="3" s="1"/>
  <c r="I128" i="2"/>
  <c r="H128" i="3" s="1"/>
  <c r="I129" i="2"/>
  <c r="H129" i="3" s="1"/>
  <c r="I130" i="2"/>
  <c r="H130" i="3" s="1"/>
  <c r="I131" i="2"/>
  <c r="H131" i="3" s="1"/>
  <c r="I132" i="2"/>
  <c r="H132" i="3" s="1"/>
  <c r="I133" i="2"/>
  <c r="H133" i="3" s="1"/>
  <c r="I134" i="2"/>
  <c r="H134" i="3" s="1"/>
  <c r="I135" i="2"/>
  <c r="H135" i="3" s="1"/>
  <c r="I136" i="2"/>
  <c r="H136" i="3" s="1"/>
  <c r="I137" i="2"/>
  <c r="H137" i="3" s="1"/>
  <c r="I138" i="2"/>
  <c r="H138" i="3" s="1"/>
  <c r="I139" i="2"/>
  <c r="H139" i="3" s="1"/>
  <c r="I140" i="2"/>
  <c r="H140" i="3" s="1"/>
  <c r="I141" i="2"/>
  <c r="H141" i="3" s="1"/>
  <c r="I142" i="2"/>
  <c r="H142" i="3" s="1"/>
  <c r="I143" i="2"/>
  <c r="H143" i="3" s="1"/>
  <c r="I144" i="2"/>
  <c r="H144" i="3" s="1"/>
  <c r="I145" i="2"/>
  <c r="H145" i="3" s="1"/>
  <c r="I146" i="2"/>
  <c r="H146" i="3" s="1"/>
  <c r="I147" i="2"/>
  <c r="H147" i="3" s="1"/>
  <c r="I148" i="2"/>
  <c r="H148" i="3" s="1"/>
  <c r="I149" i="2"/>
  <c r="H149" i="3" s="1"/>
  <c r="I150" i="2"/>
  <c r="H150" i="3" s="1"/>
  <c r="I151" i="2"/>
  <c r="H151" i="3" s="1"/>
  <c r="I152" i="2"/>
  <c r="H152" i="3" s="1"/>
  <c r="I153" i="2"/>
  <c r="H153" i="3" s="1"/>
  <c r="I154" i="2"/>
  <c r="H154" i="3" s="1"/>
  <c r="I155" i="2"/>
  <c r="H155" i="3" s="1"/>
  <c r="I156" i="2"/>
  <c r="H156" i="3" s="1"/>
  <c r="I157" i="2"/>
  <c r="H157" i="3" s="1"/>
  <c r="I158" i="2"/>
  <c r="H158" i="3" s="1"/>
  <c r="I159" i="2"/>
  <c r="H159" i="3" s="1"/>
  <c r="I160" i="2"/>
  <c r="H160" i="3" s="1"/>
  <c r="I161" i="2"/>
  <c r="H161" i="3" s="1"/>
  <c r="I162" i="2"/>
  <c r="H162" i="3" s="1"/>
  <c r="I163" i="2"/>
  <c r="H163" i="3" s="1"/>
  <c r="I164" i="2"/>
  <c r="H164" i="3" s="1"/>
  <c r="I165" i="2"/>
  <c r="H165" i="3" s="1"/>
  <c r="I166" i="2"/>
  <c r="H166" i="3" s="1"/>
  <c r="I167" i="2"/>
  <c r="H167" i="3" s="1"/>
  <c r="I168" i="2"/>
  <c r="H168" i="3" s="1"/>
  <c r="I169" i="2"/>
  <c r="H169" i="3" s="1"/>
  <c r="I170" i="2"/>
  <c r="H170" i="3" s="1"/>
  <c r="I171" i="2"/>
  <c r="H171" i="3" s="1"/>
  <c r="I172" i="2"/>
  <c r="H172" i="3" s="1"/>
  <c r="I173" i="2"/>
  <c r="H173" i="3" s="1"/>
  <c r="I174" i="2"/>
  <c r="H174" i="3" s="1"/>
  <c r="I175" i="2"/>
  <c r="H175" i="3" s="1"/>
  <c r="I176" i="2"/>
  <c r="H176" i="3" s="1"/>
  <c r="I177" i="2"/>
  <c r="H177" i="3" s="1"/>
  <c r="I178" i="2"/>
  <c r="H178" i="3" s="1"/>
  <c r="I179" i="2"/>
  <c r="H179" i="3" s="1"/>
  <c r="I180" i="2"/>
  <c r="H180" i="3" s="1"/>
  <c r="I181" i="2"/>
  <c r="H181" i="3" s="1"/>
  <c r="I182" i="2"/>
  <c r="H182" i="3" s="1"/>
  <c r="I183" i="2"/>
  <c r="H183" i="3" s="1"/>
  <c r="I184" i="2"/>
  <c r="H184" i="3" s="1"/>
  <c r="I185" i="2"/>
  <c r="H185" i="3" s="1"/>
  <c r="I186" i="2"/>
  <c r="H186" i="3" s="1"/>
  <c r="I187" i="2"/>
  <c r="H187" i="3" s="1"/>
  <c r="I188" i="2"/>
  <c r="H188" i="3" s="1"/>
  <c r="I189" i="2"/>
  <c r="H189" i="3" s="1"/>
  <c r="I190" i="2"/>
  <c r="H190" i="3" s="1"/>
  <c r="I191" i="2"/>
  <c r="H191" i="3" s="1"/>
  <c r="I192" i="2"/>
  <c r="H192" i="3" s="1"/>
  <c r="I193" i="2"/>
  <c r="H193" i="3" s="1"/>
  <c r="I194" i="2"/>
  <c r="H194" i="3" s="1"/>
  <c r="I195" i="2"/>
  <c r="H195" i="3" s="1"/>
  <c r="I196" i="2"/>
  <c r="H196" i="3" s="1"/>
  <c r="I197" i="2"/>
  <c r="H197" i="3" s="1"/>
  <c r="I198" i="2"/>
  <c r="H198" i="3" s="1"/>
  <c r="I199" i="2"/>
  <c r="H199" i="3" s="1"/>
  <c r="I200" i="2"/>
  <c r="H200" i="3" s="1"/>
  <c r="I201" i="2"/>
  <c r="H201" i="3" s="1"/>
  <c r="I202" i="2"/>
  <c r="H202" i="3" s="1"/>
  <c r="I203" i="2"/>
  <c r="H203" i="3" s="1"/>
  <c r="I204" i="2"/>
  <c r="H204" i="3" s="1"/>
  <c r="I205" i="2"/>
  <c r="H205" i="3" s="1"/>
  <c r="I206" i="2"/>
  <c r="H206" i="3" s="1"/>
  <c r="I207" i="2"/>
  <c r="H207" i="3" s="1"/>
  <c r="I208" i="2"/>
  <c r="H208" i="3" s="1"/>
  <c r="I209" i="2"/>
  <c r="H209" i="3" s="1"/>
  <c r="I210" i="2"/>
  <c r="H210" i="3" s="1"/>
  <c r="I211" i="2"/>
  <c r="H211" i="3" s="1"/>
  <c r="I212" i="2"/>
  <c r="H212" i="3" s="1"/>
  <c r="I213" i="2"/>
  <c r="H213" i="3" s="1"/>
  <c r="I214" i="2"/>
  <c r="H214" i="3" s="1"/>
  <c r="I215" i="2"/>
  <c r="H215" i="3" s="1"/>
  <c r="I216" i="2"/>
  <c r="H216" i="3" s="1"/>
  <c r="I217" i="2"/>
  <c r="H217" i="3" s="1"/>
  <c r="I218" i="2"/>
  <c r="H218" i="3" s="1"/>
  <c r="I219" i="2"/>
  <c r="H219" i="3" s="1"/>
  <c r="I220" i="2"/>
  <c r="H220" i="3" s="1"/>
  <c r="I221" i="2"/>
  <c r="H221" i="3" s="1"/>
  <c r="I222" i="2"/>
  <c r="H222" i="3" s="1"/>
  <c r="I223" i="2"/>
  <c r="H223" i="3" s="1"/>
  <c r="I224" i="2"/>
  <c r="H224" i="3" s="1"/>
  <c r="I225" i="2"/>
  <c r="H225" i="3" s="1"/>
  <c r="I226" i="2"/>
  <c r="H226" i="3" s="1"/>
  <c r="I227" i="2"/>
  <c r="H227" i="3" s="1"/>
  <c r="I228" i="2"/>
  <c r="H228" i="3" s="1"/>
  <c r="I229" i="2"/>
  <c r="H229" i="3" s="1"/>
  <c r="I230" i="2"/>
  <c r="H230" i="3" s="1"/>
  <c r="I231" i="2"/>
  <c r="H231" i="3" s="1"/>
  <c r="I232" i="2"/>
  <c r="H232" i="3" s="1"/>
  <c r="I233" i="2"/>
  <c r="H233" i="3" s="1"/>
  <c r="I234" i="2"/>
  <c r="H234" i="3" s="1"/>
  <c r="I235" i="2"/>
  <c r="H235" i="3" s="1"/>
  <c r="I236" i="2"/>
  <c r="H236" i="3" s="1"/>
  <c r="I237" i="2"/>
  <c r="H237" i="3" s="1"/>
  <c r="I238" i="2"/>
  <c r="H238" i="3" s="1"/>
  <c r="I239" i="2"/>
  <c r="H239" i="3" s="1"/>
  <c r="I240" i="2"/>
  <c r="H240" i="3" s="1"/>
  <c r="I241" i="2"/>
  <c r="H241" i="3" s="1"/>
  <c r="I242" i="2"/>
  <c r="H242" i="3" s="1"/>
  <c r="I243" i="2"/>
  <c r="H243" i="3" s="1"/>
  <c r="I244" i="2"/>
  <c r="H244" i="3" s="1"/>
  <c r="I245" i="2"/>
  <c r="H245" i="3" s="1"/>
  <c r="I246" i="2"/>
  <c r="H246" i="3" s="1"/>
  <c r="I247" i="2"/>
  <c r="H247" i="3" s="1"/>
  <c r="I248" i="2"/>
  <c r="H248" i="3" s="1"/>
  <c r="I249" i="2"/>
  <c r="H249" i="3" s="1"/>
  <c r="I250" i="2"/>
  <c r="H250" i="3" s="1"/>
  <c r="I251" i="2"/>
  <c r="H251" i="3" s="1"/>
  <c r="I252" i="2"/>
  <c r="H252" i="3" s="1"/>
  <c r="I253" i="2"/>
  <c r="H253" i="3" s="1"/>
  <c r="I254" i="2"/>
  <c r="H254" i="3" s="1"/>
  <c r="I255" i="2"/>
  <c r="H255" i="3" s="1"/>
  <c r="I256" i="2"/>
  <c r="H256" i="3" s="1"/>
  <c r="I257" i="2"/>
  <c r="H257" i="3" s="1"/>
  <c r="I258" i="2"/>
  <c r="H258" i="3" s="1"/>
  <c r="I259" i="2"/>
  <c r="H259" i="3" s="1"/>
  <c r="I260" i="2"/>
  <c r="H260" i="3" s="1"/>
  <c r="I261" i="2"/>
  <c r="H261" i="3" s="1"/>
  <c r="I262" i="2"/>
  <c r="H262" i="3" s="1"/>
  <c r="I263" i="2"/>
  <c r="H263" i="3" s="1"/>
  <c r="I264" i="2"/>
  <c r="H264" i="3" s="1"/>
  <c r="I265" i="2"/>
  <c r="H265" i="3" s="1"/>
  <c r="I266" i="2"/>
  <c r="H266" i="3" s="1"/>
  <c r="I267" i="2"/>
  <c r="H267" i="3" s="1"/>
  <c r="I268" i="2"/>
  <c r="H268" i="3" s="1"/>
  <c r="I269" i="2"/>
  <c r="H269" i="3" s="1"/>
  <c r="I270" i="2"/>
  <c r="H270" i="3" s="1"/>
  <c r="I271" i="2"/>
  <c r="H271" i="3" s="1"/>
  <c r="I272" i="2"/>
  <c r="H272" i="3" s="1"/>
  <c r="I273" i="2"/>
  <c r="H273" i="3" s="1"/>
  <c r="I274" i="2"/>
  <c r="H274" i="3" s="1"/>
  <c r="I275" i="2"/>
  <c r="H275" i="3" s="1"/>
  <c r="I276" i="2"/>
  <c r="H276" i="3" s="1"/>
  <c r="I277" i="2"/>
  <c r="H277" i="3" s="1"/>
  <c r="I278" i="2"/>
  <c r="H278" i="3" s="1"/>
  <c r="I279" i="2"/>
  <c r="H279" i="3" s="1"/>
  <c r="I280" i="2"/>
  <c r="H280" i="3" s="1"/>
  <c r="I281" i="2"/>
  <c r="H281" i="3" s="1"/>
  <c r="I282" i="2"/>
  <c r="H282" i="3" s="1"/>
  <c r="I283" i="2"/>
  <c r="H283" i="3" s="1"/>
  <c r="I284" i="2"/>
  <c r="H284" i="3" s="1"/>
  <c r="I285" i="2"/>
  <c r="H285" i="3" s="1"/>
  <c r="I286" i="2"/>
  <c r="H286" i="3" s="1"/>
  <c r="I287" i="2"/>
  <c r="H287" i="3" s="1"/>
  <c r="I288" i="2"/>
  <c r="H288" i="3" s="1"/>
  <c r="I289" i="2"/>
  <c r="H289" i="3" s="1"/>
  <c r="I290" i="2"/>
  <c r="H290" i="3" s="1"/>
  <c r="I291" i="2"/>
  <c r="H291" i="3" s="1"/>
  <c r="I292" i="2"/>
  <c r="H292" i="3" s="1"/>
  <c r="I293" i="2"/>
  <c r="H293" i="3" s="1"/>
  <c r="I294" i="2"/>
  <c r="H294" i="3" s="1"/>
  <c r="I295" i="2"/>
  <c r="H295" i="3" s="1"/>
  <c r="I296" i="2"/>
  <c r="H296" i="3" s="1"/>
  <c r="I297" i="2"/>
  <c r="H297" i="3" s="1"/>
  <c r="I298" i="2"/>
  <c r="H298" i="3" s="1"/>
  <c r="I299" i="2"/>
  <c r="H299" i="3" s="1"/>
  <c r="I300" i="2"/>
  <c r="H300" i="3" s="1"/>
  <c r="I301" i="2"/>
  <c r="H301" i="3" s="1"/>
  <c r="I302" i="2"/>
  <c r="H302" i="3" s="1"/>
  <c r="I303" i="2"/>
  <c r="H303" i="3" s="1"/>
  <c r="I304" i="2"/>
  <c r="H304" i="3" s="1"/>
  <c r="I305" i="2"/>
  <c r="H305" i="3" s="1"/>
  <c r="I306" i="2"/>
  <c r="H306" i="3" s="1"/>
  <c r="I307" i="2"/>
  <c r="H307" i="3" s="1"/>
  <c r="I308" i="2"/>
  <c r="H308" i="3" s="1"/>
  <c r="I309" i="2"/>
  <c r="H309" i="3" s="1"/>
  <c r="I310" i="2"/>
  <c r="H310" i="3" s="1"/>
  <c r="I311" i="2"/>
  <c r="H311" i="3" s="1"/>
  <c r="I312" i="2"/>
  <c r="H312" i="3" s="1"/>
  <c r="I313" i="2"/>
  <c r="H313" i="3" s="1"/>
  <c r="I314" i="2"/>
  <c r="H314" i="3" s="1"/>
  <c r="I315" i="2"/>
  <c r="H315" i="3" s="1"/>
  <c r="I316" i="2"/>
  <c r="H316" i="3" s="1"/>
  <c r="I317" i="2"/>
  <c r="H317" i="3" s="1"/>
  <c r="I318" i="2"/>
  <c r="H318" i="3" s="1"/>
  <c r="I319" i="2"/>
  <c r="H319" i="3" s="1"/>
  <c r="I320" i="2"/>
  <c r="H320" i="3" s="1"/>
  <c r="I321" i="2"/>
  <c r="H321" i="3" s="1"/>
  <c r="I322" i="2"/>
  <c r="H322" i="3" s="1"/>
  <c r="I323" i="2"/>
  <c r="H323" i="3" s="1"/>
  <c r="I324" i="2"/>
  <c r="H324" i="3" s="1"/>
  <c r="I325" i="2"/>
  <c r="H325" i="3" s="1"/>
  <c r="I326" i="2"/>
  <c r="H326" i="3" s="1"/>
  <c r="I327" i="2"/>
  <c r="H327" i="3" s="1"/>
  <c r="I328" i="2"/>
  <c r="H328" i="3" s="1"/>
  <c r="I329" i="2"/>
  <c r="H329" i="3" s="1"/>
  <c r="I330" i="2"/>
  <c r="H330" i="3" s="1"/>
  <c r="I331" i="2"/>
  <c r="H331" i="3" s="1"/>
  <c r="I332" i="2"/>
  <c r="H332" i="3" s="1"/>
  <c r="I333" i="2"/>
  <c r="H333" i="3" s="1"/>
  <c r="I334" i="2"/>
  <c r="H334" i="3" s="1"/>
  <c r="I335" i="2"/>
  <c r="H335" i="3" s="1"/>
  <c r="I336" i="2"/>
  <c r="H336" i="3" s="1"/>
  <c r="I337" i="2"/>
  <c r="H337" i="3" s="1"/>
  <c r="I338" i="2"/>
  <c r="H338" i="3" s="1"/>
  <c r="I339" i="2"/>
  <c r="H339" i="3" s="1"/>
  <c r="I340" i="2"/>
  <c r="H340" i="3" s="1"/>
  <c r="I341" i="2"/>
  <c r="H341" i="3" s="1"/>
  <c r="I342" i="2"/>
  <c r="H342" i="3" s="1"/>
  <c r="I343" i="2"/>
  <c r="H343" i="3" s="1"/>
  <c r="I344" i="2"/>
  <c r="H344" i="3" s="1"/>
  <c r="I345" i="2"/>
  <c r="H345" i="3" s="1"/>
  <c r="I346" i="2"/>
  <c r="H346" i="3" s="1"/>
  <c r="I347" i="2"/>
  <c r="H347" i="3" s="1"/>
  <c r="I348" i="2"/>
  <c r="H348" i="3" s="1"/>
  <c r="I349" i="2"/>
  <c r="H349" i="3" s="1"/>
  <c r="I350" i="2"/>
  <c r="H350" i="3" s="1"/>
  <c r="I351" i="2"/>
  <c r="H351" i="3" s="1"/>
  <c r="I352" i="2"/>
  <c r="H352" i="3" s="1"/>
  <c r="I353" i="2"/>
  <c r="H353" i="3" s="1"/>
  <c r="I354" i="2"/>
  <c r="H354" i="3" s="1"/>
  <c r="I355" i="2"/>
  <c r="H355" i="3" s="1"/>
  <c r="I356" i="2"/>
  <c r="H356" i="3" s="1"/>
  <c r="I357" i="2"/>
  <c r="H357" i="3" s="1"/>
  <c r="I358" i="2"/>
  <c r="H358" i="3" s="1"/>
  <c r="I359" i="2"/>
  <c r="H359" i="3" s="1"/>
  <c r="I360" i="2"/>
  <c r="H360" i="3" s="1"/>
  <c r="I361" i="2"/>
  <c r="H361" i="3" s="1"/>
  <c r="I362" i="2"/>
  <c r="H362" i="3" s="1"/>
  <c r="I363" i="2"/>
  <c r="H363" i="3" s="1"/>
  <c r="I364" i="2"/>
  <c r="H364" i="3" s="1"/>
  <c r="I365" i="2"/>
  <c r="H365" i="3" s="1"/>
  <c r="I366" i="2"/>
  <c r="H366" i="3" s="1"/>
  <c r="I367" i="2"/>
  <c r="H367" i="3" s="1"/>
  <c r="I368" i="2"/>
  <c r="H368" i="3" s="1"/>
  <c r="I369" i="2"/>
  <c r="H369" i="3" s="1"/>
  <c r="I370" i="2"/>
  <c r="H370" i="3" s="1"/>
  <c r="I371" i="2"/>
  <c r="H371" i="3" s="1"/>
  <c r="I372" i="2"/>
  <c r="H372" i="3" s="1"/>
  <c r="I373" i="2"/>
  <c r="H373" i="3" s="1"/>
  <c r="I374" i="2"/>
  <c r="H374" i="3" s="1"/>
  <c r="I375" i="2"/>
  <c r="H375" i="3" s="1"/>
  <c r="I376" i="2"/>
  <c r="H376" i="3" s="1"/>
  <c r="I377" i="2"/>
  <c r="H377" i="3" s="1"/>
  <c r="I378" i="2"/>
  <c r="H378" i="3" s="1"/>
  <c r="I379" i="2"/>
  <c r="H379" i="3" s="1"/>
  <c r="I380" i="2"/>
  <c r="H380" i="3" s="1"/>
  <c r="I381" i="2"/>
  <c r="H381" i="3" s="1"/>
  <c r="I382" i="2"/>
  <c r="H382" i="3" s="1"/>
  <c r="I383" i="2"/>
  <c r="H383" i="3" s="1"/>
  <c r="I384" i="2"/>
  <c r="H384" i="3" s="1"/>
  <c r="I385" i="2"/>
  <c r="H385" i="3" s="1"/>
  <c r="I386" i="2"/>
  <c r="H386" i="3" s="1"/>
  <c r="I387" i="2"/>
  <c r="H387" i="3" s="1"/>
  <c r="I388" i="2"/>
  <c r="H388" i="3" s="1"/>
  <c r="I389" i="2"/>
  <c r="H389" i="3" s="1"/>
  <c r="I390" i="2"/>
  <c r="H390" i="3" s="1"/>
  <c r="I391" i="2"/>
  <c r="H391" i="3" s="1"/>
  <c r="I392" i="2"/>
  <c r="H392" i="3" s="1"/>
  <c r="I393" i="2"/>
  <c r="H393" i="3" s="1"/>
  <c r="I394" i="2"/>
  <c r="H394" i="3" s="1"/>
  <c r="I395" i="2"/>
  <c r="H395" i="3" s="1"/>
  <c r="I396" i="2"/>
  <c r="H396" i="3" s="1"/>
  <c r="I397" i="2"/>
  <c r="H397" i="3" s="1"/>
  <c r="I398" i="2"/>
  <c r="H398" i="3" s="1"/>
  <c r="I399" i="2"/>
  <c r="H399" i="3" s="1"/>
  <c r="I400" i="2"/>
  <c r="H400" i="3" s="1"/>
  <c r="I401" i="2"/>
  <c r="H401" i="3" s="1"/>
  <c r="I402" i="2"/>
  <c r="H402" i="3" s="1"/>
  <c r="I403" i="2"/>
  <c r="H403" i="3" s="1"/>
  <c r="I404" i="2"/>
  <c r="H404" i="3" s="1"/>
  <c r="I405" i="2"/>
  <c r="H405" i="3" s="1"/>
  <c r="I406" i="2"/>
  <c r="H406" i="3" s="1"/>
  <c r="I407" i="2"/>
  <c r="H407" i="3" s="1"/>
  <c r="I408" i="2"/>
  <c r="H408" i="3" s="1"/>
  <c r="I409" i="2"/>
  <c r="H409" i="3" s="1"/>
  <c r="I410" i="2"/>
  <c r="H410" i="3" s="1"/>
  <c r="I411" i="2"/>
  <c r="H411" i="3" s="1"/>
  <c r="I412" i="2"/>
  <c r="H412" i="3" s="1"/>
  <c r="I413" i="2"/>
  <c r="H413" i="3" s="1"/>
  <c r="I414" i="2"/>
  <c r="H414" i="3" s="1"/>
  <c r="I415" i="2"/>
  <c r="H415" i="3" s="1"/>
  <c r="I416" i="2"/>
  <c r="H416" i="3" s="1"/>
  <c r="I417" i="2"/>
  <c r="H417" i="3" s="1"/>
  <c r="I418" i="2"/>
  <c r="H418" i="3" s="1"/>
  <c r="I419" i="2"/>
  <c r="H419" i="3" s="1"/>
  <c r="I420" i="2"/>
  <c r="H420" i="3" s="1"/>
  <c r="I421" i="2"/>
  <c r="H421" i="3" s="1"/>
  <c r="I422" i="2"/>
  <c r="H422" i="3" s="1"/>
  <c r="I423" i="2"/>
  <c r="H423" i="3" s="1"/>
  <c r="I424" i="2"/>
  <c r="H424" i="3" s="1"/>
  <c r="I425" i="2"/>
  <c r="H425" i="3" s="1"/>
  <c r="I426" i="2"/>
  <c r="H426" i="3" s="1"/>
  <c r="I427" i="2"/>
  <c r="H427" i="3" s="1"/>
  <c r="I428" i="2"/>
  <c r="H428" i="3" s="1"/>
  <c r="I429" i="2"/>
  <c r="H429" i="3" s="1"/>
  <c r="I430" i="2"/>
  <c r="H430" i="3" s="1"/>
  <c r="I431" i="2"/>
  <c r="H431" i="3" s="1"/>
  <c r="I432" i="2"/>
  <c r="H432" i="3" s="1"/>
  <c r="I433" i="2"/>
  <c r="H433" i="3" s="1"/>
  <c r="I434" i="2"/>
  <c r="H434" i="3" s="1"/>
  <c r="I435" i="2"/>
  <c r="H435" i="3" s="1"/>
  <c r="I436" i="2"/>
  <c r="H436" i="3" s="1"/>
  <c r="I437" i="2"/>
  <c r="H437" i="3" s="1"/>
  <c r="I438" i="2"/>
  <c r="H438" i="3" s="1"/>
  <c r="I439" i="2"/>
  <c r="H439" i="3" s="1"/>
  <c r="I440" i="2"/>
  <c r="H440" i="3" s="1"/>
  <c r="I441" i="2"/>
  <c r="H441" i="3" s="1"/>
  <c r="I442" i="2"/>
  <c r="H442" i="3" s="1"/>
  <c r="I443" i="2"/>
  <c r="H443" i="3" s="1"/>
  <c r="I444" i="2"/>
  <c r="H444" i="3" s="1"/>
  <c r="I445" i="2"/>
  <c r="H445" i="3" s="1"/>
  <c r="I446" i="2"/>
  <c r="H446" i="3" s="1"/>
  <c r="I447" i="2"/>
  <c r="H447" i="3" s="1"/>
  <c r="I448" i="2"/>
  <c r="H448" i="3" s="1"/>
  <c r="I449" i="2"/>
  <c r="H449" i="3" s="1"/>
  <c r="I450" i="2"/>
  <c r="H450" i="3" s="1"/>
  <c r="I451" i="2"/>
  <c r="H451" i="3" s="1"/>
  <c r="I452" i="2"/>
  <c r="H452" i="3" s="1"/>
  <c r="I453" i="2"/>
  <c r="H453" i="3" s="1"/>
  <c r="I454" i="2"/>
  <c r="H454" i="3" s="1"/>
  <c r="I455" i="2"/>
  <c r="H455" i="3" s="1"/>
  <c r="I456" i="2"/>
  <c r="H456" i="3" s="1"/>
  <c r="I457" i="2"/>
  <c r="H457" i="3" s="1"/>
  <c r="I458" i="2"/>
  <c r="H458" i="3" s="1"/>
  <c r="I459" i="2"/>
  <c r="H459" i="3" s="1"/>
  <c r="I460" i="2"/>
  <c r="H460" i="3" s="1"/>
  <c r="I461" i="2"/>
  <c r="H461" i="3" s="1"/>
  <c r="I462" i="2"/>
  <c r="H462" i="3" s="1"/>
  <c r="I463" i="2"/>
  <c r="H463" i="3" s="1"/>
  <c r="I464" i="2"/>
  <c r="H464" i="3" s="1"/>
  <c r="I465" i="2"/>
  <c r="H465" i="3" s="1"/>
  <c r="I466" i="2"/>
  <c r="H466" i="3" s="1"/>
  <c r="I467" i="2"/>
  <c r="H467" i="3" s="1"/>
  <c r="I468" i="2"/>
  <c r="H468" i="3" s="1"/>
  <c r="I469" i="2"/>
  <c r="H469" i="3" s="1"/>
  <c r="I470" i="2"/>
  <c r="H470" i="3" s="1"/>
  <c r="I471" i="2"/>
  <c r="H471" i="3" s="1"/>
  <c r="I472" i="2"/>
  <c r="H472" i="3" s="1"/>
  <c r="I473" i="2"/>
  <c r="H473" i="3" s="1"/>
  <c r="I474" i="2"/>
  <c r="H474" i="3" s="1"/>
  <c r="I475" i="2"/>
  <c r="H475" i="3" s="1"/>
  <c r="I476" i="2"/>
  <c r="H476" i="3" s="1"/>
  <c r="I477" i="2"/>
  <c r="H477" i="3" s="1"/>
  <c r="I478" i="2"/>
  <c r="H478" i="3" s="1"/>
  <c r="I479" i="2"/>
  <c r="H479" i="3" s="1"/>
  <c r="I480" i="2"/>
  <c r="H480" i="3" s="1"/>
  <c r="I481" i="2"/>
  <c r="H481" i="3" s="1"/>
  <c r="I482" i="2"/>
  <c r="H482" i="3" s="1"/>
  <c r="I483" i="2"/>
  <c r="H483" i="3" s="1"/>
  <c r="I484" i="2"/>
  <c r="H484" i="3" s="1"/>
  <c r="I485" i="2"/>
  <c r="H485" i="3" s="1"/>
  <c r="I486" i="2"/>
  <c r="H486" i="3" s="1"/>
  <c r="I487" i="2"/>
  <c r="H487" i="3" s="1"/>
  <c r="I488" i="2"/>
  <c r="H488" i="3" s="1"/>
  <c r="I489" i="2"/>
  <c r="H489" i="3" s="1"/>
  <c r="I490" i="2"/>
  <c r="H490" i="3" s="1"/>
  <c r="I491" i="2"/>
  <c r="H491" i="3" s="1"/>
  <c r="I492" i="2"/>
  <c r="H492" i="3" s="1"/>
  <c r="I493" i="2"/>
  <c r="H493" i="3" s="1"/>
  <c r="I494" i="2"/>
  <c r="H494" i="3" s="1"/>
  <c r="I495" i="2"/>
  <c r="H495" i="3" s="1"/>
  <c r="I496" i="2"/>
  <c r="H496" i="3" s="1"/>
  <c r="I497" i="2"/>
  <c r="H497" i="3" s="1"/>
  <c r="I498" i="2"/>
  <c r="H498" i="3" s="1"/>
  <c r="I499" i="2"/>
  <c r="H499" i="3" s="1"/>
  <c r="I500" i="2"/>
  <c r="H500" i="3" s="1"/>
  <c r="I501" i="2"/>
  <c r="H501" i="3" s="1"/>
  <c r="I502" i="2"/>
  <c r="H502" i="3" s="1"/>
  <c r="I503" i="2"/>
  <c r="H503" i="3" s="1"/>
  <c r="I504" i="2"/>
  <c r="H504" i="3" s="1"/>
  <c r="I505" i="2"/>
  <c r="H505" i="3" s="1"/>
  <c r="I506" i="2"/>
  <c r="H506" i="3" s="1"/>
  <c r="I507" i="2"/>
  <c r="H507" i="3" s="1"/>
  <c r="I508" i="2"/>
  <c r="H508" i="3" s="1"/>
  <c r="I509" i="2"/>
  <c r="H509" i="3" s="1"/>
  <c r="I510" i="2"/>
  <c r="H510" i="3" s="1"/>
  <c r="I511" i="2"/>
  <c r="H511" i="3" s="1"/>
  <c r="I512" i="2"/>
  <c r="H512" i="3" s="1"/>
  <c r="I513" i="2"/>
  <c r="H513" i="3" s="1"/>
  <c r="I514" i="2"/>
  <c r="H514" i="3" s="1"/>
  <c r="I515" i="2"/>
  <c r="H515" i="3" s="1"/>
  <c r="I516" i="2"/>
  <c r="H516" i="3" s="1"/>
  <c r="I517" i="2"/>
  <c r="H517" i="3" s="1"/>
  <c r="I518" i="2"/>
  <c r="H518" i="3" s="1"/>
  <c r="I519" i="2"/>
  <c r="H519" i="3" s="1"/>
  <c r="I520" i="2"/>
  <c r="H520" i="3" s="1"/>
  <c r="I521" i="2"/>
  <c r="H521" i="3" s="1"/>
  <c r="I522" i="2"/>
  <c r="H522" i="3" s="1"/>
  <c r="I523" i="2"/>
  <c r="H523" i="3" s="1"/>
  <c r="I524" i="2"/>
  <c r="H524" i="3" s="1"/>
  <c r="I525" i="2"/>
  <c r="H525" i="3" s="1"/>
  <c r="I526" i="2"/>
  <c r="H526" i="3" s="1"/>
  <c r="I527" i="2"/>
  <c r="H527" i="3" s="1"/>
  <c r="I528" i="2"/>
  <c r="H528" i="3" s="1"/>
  <c r="I529" i="2"/>
  <c r="H529" i="3" s="1"/>
  <c r="I530" i="2"/>
  <c r="H530" i="3" s="1"/>
  <c r="I531" i="2"/>
  <c r="H531" i="3" s="1"/>
  <c r="I532" i="2"/>
  <c r="H532" i="3" s="1"/>
  <c r="I533" i="2"/>
  <c r="H533" i="3" s="1"/>
  <c r="I534" i="2"/>
  <c r="H534" i="3" s="1"/>
  <c r="I535" i="2"/>
  <c r="H535" i="3" s="1"/>
  <c r="I536" i="2"/>
  <c r="H536" i="3" s="1"/>
  <c r="I537" i="2"/>
  <c r="H537" i="3" s="1"/>
  <c r="I538" i="2"/>
  <c r="H538" i="3" s="1"/>
  <c r="I539" i="2"/>
  <c r="H539" i="3" s="1"/>
  <c r="I540" i="2"/>
  <c r="H540" i="3" s="1"/>
  <c r="I541" i="2"/>
  <c r="H541" i="3" s="1"/>
  <c r="I542" i="2"/>
  <c r="H542" i="3" s="1"/>
  <c r="I543" i="2"/>
  <c r="H543" i="3" s="1"/>
  <c r="I544" i="2"/>
  <c r="H544" i="3" s="1"/>
  <c r="I545" i="2"/>
  <c r="H545" i="3" s="1"/>
  <c r="I546" i="2"/>
  <c r="H546" i="3" s="1"/>
  <c r="I547" i="2"/>
  <c r="H547" i="3" s="1"/>
  <c r="I548" i="2"/>
  <c r="H548" i="3" s="1"/>
  <c r="I549" i="2"/>
  <c r="H549" i="3" s="1"/>
  <c r="I550" i="2"/>
  <c r="H550" i="3" s="1"/>
  <c r="I551" i="2"/>
  <c r="H551" i="3" s="1"/>
  <c r="I552" i="2"/>
  <c r="H552" i="3" s="1"/>
  <c r="I553" i="2"/>
  <c r="H553" i="3" s="1"/>
  <c r="I554" i="2"/>
  <c r="H554" i="3" s="1"/>
  <c r="I555" i="2"/>
  <c r="H555" i="3" s="1"/>
  <c r="I556" i="2"/>
  <c r="H556" i="3" s="1"/>
  <c r="I557" i="2"/>
  <c r="H557" i="3" s="1"/>
  <c r="I558" i="2"/>
  <c r="H558" i="3" s="1"/>
  <c r="I559" i="2"/>
  <c r="H559" i="3" s="1"/>
  <c r="I560" i="2"/>
  <c r="H560" i="3" s="1"/>
  <c r="I561" i="2"/>
  <c r="H561" i="3" s="1"/>
  <c r="I562" i="2"/>
  <c r="H562" i="3" s="1"/>
  <c r="I563" i="2"/>
  <c r="H563" i="3" s="1"/>
  <c r="I564" i="2"/>
  <c r="H564" i="3" s="1"/>
  <c r="I565" i="2"/>
  <c r="H565" i="3" s="1"/>
  <c r="I566" i="2"/>
  <c r="H566" i="3" s="1"/>
  <c r="I567" i="2"/>
  <c r="H567" i="3" s="1"/>
  <c r="I568" i="2"/>
  <c r="H568" i="3" s="1"/>
  <c r="I569" i="2"/>
  <c r="H569" i="3" s="1"/>
  <c r="I570" i="2"/>
  <c r="H570" i="3" s="1"/>
  <c r="I571" i="2"/>
  <c r="H571" i="3" s="1"/>
  <c r="I572" i="2"/>
  <c r="H572" i="3" s="1"/>
  <c r="I573" i="2"/>
  <c r="H573" i="3" s="1"/>
  <c r="I574" i="2"/>
  <c r="H574" i="3" s="1"/>
  <c r="I575" i="2"/>
  <c r="H575" i="3" s="1"/>
  <c r="I576" i="2"/>
  <c r="H576" i="3" s="1"/>
  <c r="I577" i="2"/>
  <c r="H577" i="3" s="1"/>
  <c r="I578" i="2"/>
  <c r="H578" i="3" s="1"/>
  <c r="I579" i="2"/>
  <c r="H579" i="3" s="1"/>
  <c r="I580" i="2"/>
  <c r="H580" i="3" s="1"/>
  <c r="I581" i="2"/>
  <c r="H581" i="3" s="1"/>
  <c r="I582" i="2"/>
  <c r="H582" i="3" s="1"/>
  <c r="I583" i="2"/>
  <c r="H583" i="3" s="1"/>
  <c r="I584" i="2"/>
  <c r="H584" i="3" s="1"/>
  <c r="I585" i="2"/>
  <c r="H585" i="3" s="1"/>
  <c r="I586" i="2"/>
  <c r="H586" i="3" s="1"/>
  <c r="I587" i="2"/>
  <c r="H587" i="3" s="1"/>
  <c r="I588" i="2"/>
  <c r="H588" i="3" s="1"/>
  <c r="I589" i="2"/>
  <c r="H589" i="3" s="1"/>
  <c r="I590" i="2"/>
  <c r="H590" i="3" s="1"/>
  <c r="I591" i="2"/>
  <c r="H591" i="3" s="1"/>
  <c r="I592" i="2"/>
  <c r="H592" i="3" s="1"/>
  <c r="I593" i="2"/>
  <c r="H593" i="3" s="1"/>
  <c r="I594" i="2"/>
  <c r="H594" i="3" s="1"/>
  <c r="I595" i="2"/>
  <c r="H595" i="3" s="1"/>
  <c r="I596" i="2"/>
  <c r="H596" i="3" s="1"/>
  <c r="I597" i="2"/>
  <c r="H597" i="3" s="1"/>
  <c r="I598" i="2"/>
  <c r="H598" i="3" s="1"/>
  <c r="I599" i="2"/>
  <c r="H599" i="3" s="1"/>
  <c r="I600" i="2"/>
  <c r="H600" i="3" s="1"/>
  <c r="I601" i="2"/>
  <c r="H601" i="3" s="1"/>
  <c r="I602" i="2"/>
  <c r="H602" i="3" s="1"/>
  <c r="I603" i="2"/>
  <c r="H603" i="3" s="1"/>
  <c r="I604" i="2"/>
  <c r="H604" i="3" s="1"/>
  <c r="I605" i="2"/>
  <c r="H605" i="3" s="1"/>
  <c r="I606" i="2"/>
  <c r="H606" i="3" s="1"/>
  <c r="I607" i="2"/>
  <c r="H607" i="3" s="1"/>
  <c r="I608" i="2"/>
  <c r="H608" i="3" s="1"/>
  <c r="I609" i="2"/>
  <c r="H609" i="3" s="1"/>
  <c r="I610" i="2"/>
  <c r="H610" i="3" s="1"/>
  <c r="I611" i="2"/>
  <c r="H611" i="3" s="1"/>
  <c r="I612" i="2"/>
  <c r="H612" i="3" s="1"/>
  <c r="I613" i="2"/>
  <c r="H613" i="3" s="1"/>
  <c r="I614" i="2"/>
  <c r="H614" i="3" s="1"/>
  <c r="I615" i="2"/>
  <c r="H615" i="3" s="1"/>
  <c r="I616" i="2"/>
  <c r="H616" i="3" s="1"/>
  <c r="I617" i="2"/>
  <c r="H617" i="3" s="1"/>
  <c r="I618" i="2"/>
  <c r="H618" i="3" s="1"/>
  <c r="I619" i="2"/>
  <c r="H619" i="3" s="1"/>
  <c r="I620" i="2"/>
  <c r="H620" i="3" s="1"/>
  <c r="I621" i="2"/>
  <c r="H621" i="3" s="1"/>
  <c r="I622" i="2"/>
  <c r="H622" i="3" s="1"/>
  <c r="I623" i="2"/>
  <c r="H623" i="3" s="1"/>
  <c r="I624" i="2"/>
  <c r="H624" i="3" s="1"/>
  <c r="I625" i="2"/>
  <c r="H625" i="3" s="1"/>
  <c r="I626" i="2"/>
  <c r="H626" i="3" s="1"/>
  <c r="I627" i="2"/>
  <c r="H627" i="3" s="1"/>
  <c r="I628" i="2"/>
  <c r="H628" i="3" s="1"/>
  <c r="I629" i="2"/>
  <c r="H629" i="3" s="1"/>
  <c r="I630" i="2"/>
  <c r="H630" i="3" s="1"/>
  <c r="I631" i="2"/>
  <c r="H631" i="3" s="1"/>
  <c r="I632" i="2"/>
  <c r="H632" i="3" s="1"/>
  <c r="I633" i="2"/>
  <c r="H633" i="3" s="1"/>
  <c r="I634" i="2"/>
  <c r="H634" i="3" s="1"/>
  <c r="I635" i="2"/>
  <c r="H635" i="3" s="1"/>
  <c r="I636" i="2"/>
  <c r="H636" i="3" s="1"/>
  <c r="I637" i="2"/>
  <c r="H637" i="3" s="1"/>
  <c r="I638" i="2"/>
  <c r="H638" i="3" s="1"/>
  <c r="I639" i="2"/>
  <c r="H639" i="3" s="1"/>
  <c r="I640" i="2"/>
  <c r="H640" i="3" s="1"/>
  <c r="I641" i="2"/>
  <c r="H641" i="3" s="1"/>
  <c r="I642" i="2"/>
  <c r="H642" i="3" s="1"/>
  <c r="I643" i="2"/>
  <c r="H643" i="3" s="1"/>
  <c r="I644" i="2"/>
  <c r="H644" i="3" s="1"/>
  <c r="I645" i="2"/>
  <c r="H645" i="3" s="1"/>
  <c r="I646" i="2"/>
  <c r="H646" i="3" s="1"/>
  <c r="I647" i="2"/>
  <c r="H647" i="3" s="1"/>
  <c r="I648" i="2"/>
  <c r="H648" i="3" s="1"/>
  <c r="I649" i="2"/>
  <c r="H649" i="3" s="1"/>
  <c r="I650" i="2"/>
  <c r="H650" i="3" s="1"/>
  <c r="I651" i="2"/>
  <c r="H651" i="3" s="1"/>
  <c r="I652" i="2"/>
  <c r="H652" i="3" s="1"/>
  <c r="I653" i="2"/>
  <c r="H653" i="3" s="1"/>
  <c r="I654" i="2"/>
  <c r="H654" i="3" s="1"/>
  <c r="I655" i="2"/>
  <c r="H655" i="3" s="1"/>
  <c r="I656" i="2"/>
  <c r="H656" i="3" s="1"/>
  <c r="I657" i="2"/>
  <c r="H657" i="3" s="1"/>
  <c r="I658" i="2"/>
  <c r="H658" i="3" s="1"/>
  <c r="I659" i="2"/>
  <c r="H659" i="3" s="1"/>
  <c r="I660" i="2"/>
  <c r="H660" i="3" s="1"/>
  <c r="I661" i="2"/>
  <c r="H661" i="3" s="1"/>
  <c r="I662" i="2"/>
  <c r="H662" i="3" s="1"/>
  <c r="I663" i="2"/>
  <c r="H663" i="3" s="1"/>
  <c r="I664" i="2"/>
  <c r="H664" i="3" s="1"/>
  <c r="I665" i="2"/>
  <c r="H665" i="3" s="1"/>
  <c r="I666" i="2"/>
  <c r="H666" i="3" s="1"/>
  <c r="I667" i="2"/>
  <c r="H667" i="3" s="1"/>
  <c r="I668" i="2"/>
  <c r="H668" i="3" s="1"/>
  <c r="I669" i="2"/>
  <c r="H669" i="3" s="1"/>
  <c r="I670" i="2"/>
  <c r="H670" i="3" s="1"/>
  <c r="I671" i="2"/>
  <c r="H671" i="3" s="1"/>
  <c r="I672" i="2"/>
  <c r="H672" i="3" s="1"/>
  <c r="I673" i="2"/>
  <c r="H673" i="3" s="1"/>
  <c r="I674" i="2"/>
  <c r="H674" i="3" s="1"/>
  <c r="I675" i="2"/>
  <c r="H675" i="3" s="1"/>
  <c r="I676" i="2"/>
  <c r="H676" i="3" s="1"/>
  <c r="I677" i="2"/>
  <c r="H677" i="3" s="1"/>
  <c r="I678" i="2"/>
  <c r="H678" i="3" s="1"/>
  <c r="I679" i="2"/>
  <c r="H679" i="3" s="1"/>
  <c r="I680" i="2"/>
  <c r="H680" i="3" s="1"/>
  <c r="I681" i="2"/>
  <c r="H681" i="3" s="1"/>
  <c r="I682" i="2"/>
  <c r="H682" i="3" s="1"/>
  <c r="I683" i="2"/>
  <c r="H683" i="3" s="1"/>
  <c r="I684" i="2"/>
  <c r="H684" i="3" s="1"/>
  <c r="I685" i="2"/>
  <c r="H685" i="3" s="1"/>
  <c r="I686" i="2"/>
  <c r="H686" i="3" s="1"/>
  <c r="I687" i="2"/>
  <c r="H687" i="3" s="1"/>
  <c r="I688" i="2"/>
  <c r="H688" i="3" s="1"/>
  <c r="I689" i="2"/>
  <c r="H689" i="3" s="1"/>
  <c r="I690" i="2"/>
  <c r="H690" i="3" s="1"/>
  <c r="I691" i="2"/>
  <c r="H691" i="3" s="1"/>
  <c r="I692" i="2"/>
  <c r="H692" i="3" s="1"/>
  <c r="I693" i="2"/>
  <c r="H693" i="3" s="1"/>
  <c r="I694" i="2"/>
  <c r="H694" i="3" s="1"/>
  <c r="I695" i="2"/>
  <c r="H695" i="3" s="1"/>
  <c r="I696" i="2"/>
  <c r="H696" i="3" s="1"/>
  <c r="I697" i="2"/>
  <c r="H697" i="3" s="1"/>
  <c r="I698" i="2"/>
  <c r="H698" i="3" s="1"/>
  <c r="I699" i="2"/>
  <c r="H699" i="3" s="1"/>
  <c r="I700" i="2"/>
  <c r="H700" i="3" s="1"/>
  <c r="I701" i="2"/>
  <c r="H701" i="3" s="1"/>
  <c r="I702" i="2"/>
  <c r="H702" i="3" s="1"/>
  <c r="I703" i="2"/>
  <c r="H703" i="3" s="1"/>
  <c r="I704" i="2"/>
  <c r="H704" i="3" s="1"/>
  <c r="I705" i="2"/>
  <c r="H705" i="3" s="1"/>
  <c r="I706" i="2"/>
  <c r="H706" i="3" s="1"/>
  <c r="I707" i="2"/>
  <c r="H707" i="3" s="1"/>
  <c r="I708" i="2"/>
  <c r="H708" i="3" s="1"/>
  <c r="I709" i="2"/>
  <c r="H709" i="3" s="1"/>
  <c r="I710" i="2"/>
  <c r="H710" i="3" s="1"/>
  <c r="I711" i="2"/>
  <c r="H711" i="3" s="1"/>
  <c r="I712" i="2"/>
  <c r="H712" i="3" s="1"/>
  <c r="I713" i="2"/>
  <c r="H713" i="3" s="1"/>
  <c r="I714" i="2"/>
  <c r="H714" i="3" s="1"/>
  <c r="I715" i="2"/>
  <c r="H715" i="3" s="1"/>
  <c r="I716" i="2"/>
  <c r="H716" i="3" s="1"/>
  <c r="I717" i="2"/>
  <c r="H717" i="3" s="1"/>
  <c r="I718" i="2"/>
  <c r="H718" i="3" s="1"/>
  <c r="I719" i="2"/>
  <c r="H719" i="3" s="1"/>
  <c r="I720" i="2"/>
  <c r="H720" i="3" s="1"/>
  <c r="I721" i="2"/>
  <c r="H721" i="3" s="1"/>
  <c r="I722" i="2"/>
  <c r="H722" i="3" s="1"/>
  <c r="I723" i="2"/>
  <c r="H723" i="3" s="1"/>
  <c r="I724" i="2"/>
  <c r="H724" i="3" s="1"/>
  <c r="I725" i="2"/>
  <c r="H725" i="3" s="1"/>
  <c r="I726" i="2"/>
  <c r="H726" i="3" s="1"/>
  <c r="I727" i="2"/>
  <c r="H727" i="3" s="1"/>
  <c r="I728" i="2"/>
  <c r="H728" i="3" s="1"/>
  <c r="I729" i="2"/>
  <c r="H729" i="3" s="1"/>
  <c r="I730" i="2"/>
  <c r="H730" i="3" s="1"/>
  <c r="I731" i="2"/>
  <c r="H731" i="3" s="1"/>
  <c r="I732" i="2"/>
  <c r="H732" i="3" s="1"/>
  <c r="I733" i="2"/>
  <c r="H733" i="3" s="1"/>
  <c r="I734" i="2"/>
  <c r="H734" i="3" s="1"/>
  <c r="I735" i="2"/>
  <c r="H735" i="3" s="1"/>
  <c r="I736" i="2"/>
  <c r="H736" i="3" s="1"/>
  <c r="I737" i="2"/>
  <c r="H737" i="3" s="1"/>
  <c r="I738" i="2"/>
  <c r="H738" i="3" s="1"/>
  <c r="I739" i="2"/>
  <c r="H739" i="3" s="1"/>
  <c r="I740" i="2"/>
  <c r="H740" i="3" s="1"/>
  <c r="I741" i="2"/>
  <c r="H741" i="3" s="1"/>
  <c r="I742" i="2"/>
  <c r="H742" i="3" s="1"/>
  <c r="I743" i="2"/>
  <c r="H743" i="3" s="1"/>
  <c r="I744" i="2"/>
  <c r="H744" i="3" s="1"/>
  <c r="I745" i="2"/>
  <c r="H745" i="3" s="1"/>
  <c r="I746" i="2"/>
  <c r="H746" i="3" s="1"/>
  <c r="I747" i="2"/>
  <c r="H747" i="3" s="1"/>
  <c r="I748" i="2"/>
  <c r="H748" i="3" s="1"/>
  <c r="I749" i="2"/>
  <c r="H749" i="3" s="1"/>
  <c r="I750" i="2"/>
  <c r="H750" i="3" s="1"/>
  <c r="I751" i="2"/>
  <c r="H751" i="3" s="1"/>
  <c r="I752" i="2"/>
  <c r="H752" i="3" s="1"/>
  <c r="I753" i="2"/>
  <c r="H753" i="3" s="1"/>
  <c r="I754" i="2"/>
  <c r="H754" i="3" s="1"/>
  <c r="I755" i="2"/>
  <c r="H755" i="3" s="1"/>
  <c r="I756" i="2"/>
  <c r="H756" i="3" s="1"/>
  <c r="I757" i="2"/>
  <c r="H757" i="3" s="1"/>
  <c r="I758" i="2"/>
  <c r="H758" i="3" s="1"/>
  <c r="I759" i="2"/>
  <c r="H759" i="3" s="1"/>
  <c r="I760" i="2"/>
  <c r="H760" i="3" s="1"/>
  <c r="I761" i="2"/>
  <c r="H761" i="3" s="1"/>
  <c r="I762" i="2"/>
  <c r="H762" i="3" s="1"/>
  <c r="I763" i="2"/>
  <c r="H763" i="3" s="1"/>
  <c r="I764" i="2"/>
  <c r="H764" i="3" s="1"/>
  <c r="I765" i="2"/>
  <c r="H765" i="3" s="1"/>
  <c r="I766" i="2"/>
  <c r="H766" i="3" s="1"/>
  <c r="I767" i="2"/>
  <c r="H767" i="3" s="1"/>
  <c r="I768" i="2"/>
  <c r="H768" i="3" s="1"/>
  <c r="I769" i="2"/>
  <c r="H769" i="3" s="1"/>
  <c r="I770" i="2"/>
  <c r="H770" i="3" s="1"/>
  <c r="I771" i="2"/>
  <c r="H771" i="3" s="1"/>
  <c r="I772" i="2"/>
  <c r="H772" i="3" s="1"/>
  <c r="I773" i="2"/>
  <c r="H773" i="3" s="1"/>
  <c r="I774" i="2"/>
  <c r="H774" i="3" s="1"/>
  <c r="I775" i="2"/>
  <c r="H775" i="3" s="1"/>
  <c r="I776" i="2"/>
  <c r="H776" i="3" s="1"/>
  <c r="I777" i="2"/>
  <c r="H777" i="3" s="1"/>
  <c r="I778" i="2"/>
  <c r="H778" i="3" s="1"/>
  <c r="I779" i="2"/>
  <c r="H779" i="3" s="1"/>
  <c r="I780" i="2"/>
  <c r="H780" i="3" s="1"/>
  <c r="I781" i="2"/>
  <c r="H781" i="3" s="1"/>
  <c r="I782" i="2"/>
  <c r="H782" i="3" s="1"/>
  <c r="I783" i="2"/>
  <c r="H783" i="3" s="1"/>
  <c r="I784" i="2"/>
  <c r="H784" i="3" s="1"/>
  <c r="I785" i="2"/>
  <c r="H785" i="3" s="1"/>
  <c r="I786" i="2"/>
  <c r="H786" i="3" s="1"/>
  <c r="I787" i="2"/>
  <c r="H787" i="3" s="1"/>
  <c r="I788" i="2"/>
  <c r="H788" i="3" s="1"/>
  <c r="I789" i="2"/>
  <c r="H789" i="3" s="1"/>
  <c r="I790" i="2"/>
  <c r="H790" i="3" s="1"/>
  <c r="I791" i="2"/>
  <c r="H791" i="3" s="1"/>
  <c r="I792" i="2"/>
  <c r="H792" i="3" s="1"/>
  <c r="I793" i="2"/>
  <c r="H793" i="3" s="1"/>
  <c r="I794" i="2"/>
  <c r="H794" i="3" s="1"/>
  <c r="I795" i="2"/>
  <c r="H795" i="3" s="1"/>
  <c r="I796" i="2"/>
  <c r="H796" i="3" s="1"/>
  <c r="I797" i="2"/>
  <c r="H797" i="3" s="1"/>
  <c r="I798" i="2"/>
  <c r="H798" i="3" s="1"/>
  <c r="I799" i="2"/>
  <c r="H799" i="3" s="1"/>
  <c r="I800" i="2"/>
  <c r="H800" i="3" s="1"/>
  <c r="I801" i="2"/>
  <c r="H801" i="3" s="1"/>
  <c r="I802" i="2"/>
  <c r="H802" i="3" s="1"/>
  <c r="I803" i="2"/>
  <c r="H803" i="3" s="1"/>
  <c r="I804" i="2"/>
  <c r="H804" i="3" s="1"/>
  <c r="I805" i="2"/>
  <c r="H805" i="3" s="1"/>
  <c r="I806" i="2"/>
  <c r="H806" i="3" s="1"/>
  <c r="I807" i="2"/>
  <c r="H807" i="3" s="1"/>
  <c r="I808" i="2"/>
  <c r="H808" i="3" s="1"/>
  <c r="I809" i="2"/>
  <c r="H809" i="3" s="1"/>
  <c r="I810" i="2"/>
  <c r="H810" i="3" s="1"/>
  <c r="I811" i="2"/>
  <c r="H811" i="3" s="1"/>
  <c r="I812" i="2"/>
  <c r="H812" i="3" s="1"/>
  <c r="I813" i="2"/>
  <c r="H813" i="3" s="1"/>
  <c r="I814" i="2"/>
  <c r="H814" i="3" s="1"/>
  <c r="I815" i="2"/>
  <c r="H815" i="3" s="1"/>
  <c r="I816" i="2"/>
  <c r="H816" i="3" s="1"/>
  <c r="I817" i="2"/>
  <c r="H817" i="3" s="1"/>
  <c r="I818" i="2"/>
  <c r="H818" i="3" s="1"/>
  <c r="I819" i="2"/>
  <c r="H819" i="3" s="1"/>
  <c r="I820" i="2"/>
  <c r="H820" i="3" s="1"/>
  <c r="I821" i="2"/>
  <c r="H821" i="3" s="1"/>
  <c r="I822" i="2"/>
  <c r="H822" i="3" s="1"/>
  <c r="I823" i="2"/>
  <c r="H823" i="3" s="1"/>
  <c r="I824" i="2"/>
  <c r="H824" i="3" s="1"/>
  <c r="I825" i="2"/>
  <c r="H825" i="3" s="1"/>
  <c r="I826" i="2"/>
  <c r="H826" i="3" s="1"/>
  <c r="I827" i="2"/>
  <c r="H827" i="3" s="1"/>
  <c r="I828" i="2"/>
  <c r="H828" i="3" s="1"/>
  <c r="I829" i="2"/>
  <c r="H829" i="3" s="1"/>
  <c r="I830" i="2"/>
  <c r="H830" i="3" s="1"/>
  <c r="I831" i="2"/>
  <c r="H831" i="3" s="1"/>
  <c r="I832" i="2"/>
  <c r="H832" i="3" s="1"/>
  <c r="I833" i="2"/>
  <c r="H833" i="3" s="1"/>
  <c r="I834" i="2"/>
  <c r="H834" i="3" s="1"/>
  <c r="I835" i="2"/>
  <c r="H835" i="3" s="1"/>
  <c r="I836" i="2"/>
  <c r="H836" i="3" s="1"/>
  <c r="I837" i="2"/>
  <c r="H837" i="3" s="1"/>
  <c r="I838" i="2"/>
  <c r="H838" i="3" s="1"/>
  <c r="I839" i="2"/>
  <c r="H839" i="3" s="1"/>
  <c r="I840" i="2"/>
  <c r="H840" i="3" s="1"/>
  <c r="I841" i="2"/>
  <c r="H841" i="3" s="1"/>
  <c r="I842" i="2"/>
  <c r="H842" i="3" s="1"/>
  <c r="I843" i="2"/>
  <c r="H843" i="3" s="1"/>
  <c r="I844" i="2"/>
  <c r="H844" i="3" s="1"/>
  <c r="I845" i="2"/>
  <c r="H845" i="3" s="1"/>
  <c r="I846" i="2"/>
  <c r="H846" i="3" s="1"/>
  <c r="I847" i="2"/>
  <c r="H847" i="3" s="1"/>
  <c r="I848" i="2"/>
  <c r="H848" i="3" s="1"/>
  <c r="I849" i="2"/>
  <c r="H849" i="3" s="1"/>
  <c r="I850" i="2"/>
  <c r="H850" i="3" s="1"/>
  <c r="I851" i="2"/>
  <c r="H851" i="3" s="1"/>
  <c r="I852" i="2"/>
  <c r="H852" i="3" s="1"/>
  <c r="I853" i="2"/>
  <c r="H853" i="3" s="1"/>
  <c r="I854" i="2"/>
  <c r="H854" i="3" s="1"/>
  <c r="I855" i="2"/>
  <c r="H855" i="3" s="1"/>
  <c r="I856" i="2"/>
  <c r="H856" i="3" s="1"/>
  <c r="I857" i="2"/>
  <c r="H857" i="3" s="1"/>
  <c r="I858" i="2"/>
  <c r="H858" i="3" s="1"/>
  <c r="I859" i="2"/>
  <c r="H859" i="3" s="1"/>
  <c r="I860" i="2"/>
  <c r="H860" i="3" s="1"/>
  <c r="I861" i="2"/>
  <c r="H861" i="3" s="1"/>
  <c r="I862" i="2"/>
  <c r="H862" i="3" s="1"/>
  <c r="I863" i="2"/>
  <c r="H863" i="3" s="1"/>
  <c r="I864" i="2"/>
  <c r="H864" i="3" s="1"/>
  <c r="I865" i="2"/>
  <c r="H865" i="3" s="1"/>
  <c r="I866" i="2"/>
  <c r="H866" i="3" s="1"/>
  <c r="I867" i="2"/>
  <c r="H867" i="3" s="1"/>
  <c r="I868" i="2"/>
  <c r="H868" i="3" s="1"/>
  <c r="I869" i="2"/>
  <c r="H869" i="3" s="1"/>
  <c r="I870" i="2"/>
  <c r="H870" i="3" s="1"/>
  <c r="I871" i="2"/>
  <c r="H871" i="3" s="1"/>
  <c r="I872" i="2"/>
  <c r="H872" i="3" s="1"/>
  <c r="I873" i="2"/>
  <c r="H873" i="3" s="1"/>
  <c r="I874" i="2"/>
  <c r="H874" i="3" s="1"/>
  <c r="I875" i="2"/>
  <c r="H875" i="3" s="1"/>
  <c r="I876" i="2"/>
  <c r="H876" i="3" s="1"/>
  <c r="I877" i="2"/>
  <c r="H877" i="3" s="1"/>
  <c r="I878" i="2"/>
  <c r="H878" i="3" s="1"/>
  <c r="I879" i="2"/>
  <c r="H879" i="3" s="1"/>
  <c r="I880" i="2"/>
  <c r="H880" i="3" s="1"/>
  <c r="I881" i="2"/>
  <c r="H881" i="3" s="1"/>
  <c r="I882" i="2"/>
  <c r="H882" i="3" s="1"/>
  <c r="I883" i="2"/>
  <c r="H883" i="3" s="1"/>
  <c r="I884" i="2"/>
  <c r="H884" i="3" s="1"/>
  <c r="I885" i="2"/>
  <c r="H885" i="3" s="1"/>
  <c r="I886" i="2"/>
  <c r="H886" i="3" s="1"/>
  <c r="I887" i="2"/>
  <c r="H887" i="3" s="1"/>
  <c r="I888" i="2"/>
  <c r="H888" i="3" s="1"/>
  <c r="I889" i="2"/>
  <c r="H889" i="3" s="1"/>
  <c r="I890" i="2"/>
  <c r="H890" i="3" s="1"/>
  <c r="I891" i="2"/>
  <c r="H891" i="3" s="1"/>
  <c r="I892" i="2"/>
  <c r="H892" i="3" s="1"/>
  <c r="I893" i="2"/>
  <c r="H893" i="3" s="1"/>
  <c r="I894" i="2"/>
  <c r="H894" i="3" s="1"/>
  <c r="I895" i="2"/>
  <c r="H895" i="3" s="1"/>
  <c r="I896" i="2"/>
  <c r="H896" i="3" s="1"/>
  <c r="I897" i="2"/>
  <c r="H897" i="3" s="1"/>
  <c r="I898" i="2"/>
  <c r="H898" i="3" s="1"/>
  <c r="I899" i="2"/>
  <c r="H899" i="3" s="1"/>
  <c r="I900" i="2"/>
  <c r="H900" i="3" s="1"/>
  <c r="I901" i="2"/>
  <c r="H901" i="3" s="1"/>
  <c r="I902" i="2"/>
  <c r="H902" i="3" s="1"/>
  <c r="I903" i="2"/>
  <c r="H903" i="3" s="1"/>
  <c r="I904" i="2"/>
  <c r="H904" i="3" s="1"/>
  <c r="I905" i="2"/>
  <c r="H905" i="3" s="1"/>
  <c r="I906" i="2"/>
  <c r="H906" i="3" s="1"/>
  <c r="I907" i="2"/>
  <c r="H907" i="3" s="1"/>
  <c r="I908" i="2"/>
  <c r="H908" i="3" s="1"/>
  <c r="I909" i="2"/>
  <c r="H909" i="3" s="1"/>
  <c r="I910" i="2"/>
  <c r="H910" i="3" s="1"/>
  <c r="I911" i="2"/>
  <c r="H911" i="3" s="1"/>
  <c r="I912" i="2"/>
  <c r="H912" i="3" s="1"/>
  <c r="I913" i="2"/>
  <c r="H913" i="3" s="1"/>
  <c r="I914" i="2"/>
  <c r="H914" i="3" s="1"/>
  <c r="I915" i="2"/>
  <c r="H915" i="3" s="1"/>
  <c r="I916" i="2"/>
  <c r="H916" i="3" s="1"/>
  <c r="I917" i="2"/>
  <c r="H917" i="3" s="1"/>
  <c r="I918" i="2"/>
  <c r="H918" i="3" s="1"/>
  <c r="I919" i="2"/>
  <c r="H919" i="3" s="1"/>
  <c r="I920" i="2"/>
  <c r="H920" i="3" s="1"/>
  <c r="I921" i="2"/>
  <c r="H921" i="3" s="1"/>
  <c r="I922" i="2"/>
  <c r="H922" i="3" s="1"/>
  <c r="I923" i="2"/>
  <c r="H923" i="3" s="1"/>
  <c r="I924" i="2"/>
  <c r="H924" i="3" s="1"/>
  <c r="I925" i="2"/>
  <c r="H925" i="3" s="1"/>
  <c r="I926" i="2"/>
  <c r="H926" i="3" s="1"/>
  <c r="I927" i="2"/>
  <c r="H927" i="3" s="1"/>
  <c r="I928" i="2"/>
  <c r="H928" i="3" s="1"/>
  <c r="I929" i="2"/>
  <c r="H929" i="3" s="1"/>
  <c r="I930" i="2"/>
  <c r="H930" i="3" s="1"/>
  <c r="I931" i="2"/>
  <c r="H931" i="3" s="1"/>
  <c r="I932" i="2"/>
  <c r="H932" i="3" s="1"/>
  <c r="I933" i="2"/>
  <c r="H933" i="3" s="1"/>
  <c r="I934" i="2"/>
  <c r="H934" i="3" s="1"/>
  <c r="I935" i="2"/>
  <c r="H935" i="3" s="1"/>
  <c r="I936" i="2"/>
  <c r="H936" i="3" s="1"/>
  <c r="I937" i="2"/>
  <c r="H937" i="3" s="1"/>
  <c r="I938" i="2"/>
  <c r="H938" i="3" s="1"/>
  <c r="I939" i="2"/>
  <c r="H939" i="3" s="1"/>
  <c r="I940" i="2"/>
  <c r="H940" i="3" s="1"/>
  <c r="I941" i="2"/>
  <c r="H941" i="3" s="1"/>
  <c r="I942" i="2"/>
  <c r="H942" i="3" s="1"/>
  <c r="I943" i="2"/>
  <c r="H943" i="3" s="1"/>
  <c r="I944" i="2"/>
  <c r="H944" i="3" s="1"/>
  <c r="I945" i="2"/>
  <c r="H945" i="3" s="1"/>
  <c r="I946" i="2"/>
  <c r="H946" i="3" s="1"/>
  <c r="I947" i="2"/>
  <c r="H947" i="3" s="1"/>
  <c r="I948" i="2"/>
  <c r="H948" i="3" s="1"/>
  <c r="I949" i="2"/>
  <c r="H949" i="3" s="1"/>
  <c r="I950" i="2"/>
  <c r="H950" i="3" s="1"/>
  <c r="I951" i="2"/>
  <c r="H951" i="3" s="1"/>
  <c r="I952" i="2"/>
  <c r="H952" i="3" s="1"/>
  <c r="I953" i="2"/>
  <c r="H953" i="3" s="1"/>
  <c r="I954" i="2"/>
  <c r="H954" i="3" s="1"/>
  <c r="I955" i="2"/>
  <c r="H955" i="3" s="1"/>
  <c r="I956" i="2"/>
  <c r="H956" i="3" s="1"/>
  <c r="I957" i="2"/>
  <c r="H957" i="3" s="1"/>
  <c r="I958" i="2"/>
  <c r="H958" i="3" s="1"/>
  <c r="I959" i="2"/>
  <c r="H959" i="3" s="1"/>
  <c r="I960" i="2"/>
  <c r="H960" i="3" s="1"/>
  <c r="I961" i="2"/>
  <c r="H961" i="3" s="1"/>
  <c r="I962" i="2"/>
  <c r="H962" i="3" s="1"/>
  <c r="I963" i="2"/>
  <c r="H963" i="3" s="1"/>
  <c r="I964" i="2"/>
  <c r="H964" i="3" s="1"/>
  <c r="I965" i="2"/>
  <c r="H965" i="3" s="1"/>
  <c r="I966" i="2"/>
  <c r="H966" i="3" s="1"/>
  <c r="I967" i="2"/>
  <c r="H967" i="3" s="1"/>
  <c r="I968" i="2"/>
  <c r="H968" i="3" s="1"/>
  <c r="I969" i="2"/>
  <c r="H969" i="3" s="1"/>
  <c r="I970" i="2"/>
  <c r="H970" i="3" s="1"/>
  <c r="I971" i="2"/>
  <c r="H971" i="3" s="1"/>
  <c r="I972" i="2"/>
  <c r="H972" i="3" s="1"/>
  <c r="I973" i="2"/>
  <c r="H973" i="3" s="1"/>
  <c r="I974" i="2"/>
  <c r="H974" i="3" s="1"/>
  <c r="I975" i="2"/>
  <c r="H975" i="3" s="1"/>
  <c r="I976" i="2"/>
  <c r="H976" i="3" s="1"/>
  <c r="I977" i="2"/>
  <c r="H977" i="3" s="1"/>
  <c r="I978" i="2"/>
  <c r="H978" i="3" s="1"/>
  <c r="I979" i="2"/>
  <c r="H979" i="3" s="1"/>
  <c r="I980" i="2"/>
  <c r="H980" i="3" s="1"/>
  <c r="I981" i="2"/>
  <c r="H981" i="3" s="1"/>
  <c r="I982" i="2"/>
  <c r="H982" i="3" s="1"/>
  <c r="I983" i="2"/>
  <c r="H983" i="3" s="1"/>
  <c r="I984" i="2"/>
  <c r="H984" i="3" s="1"/>
  <c r="I985" i="2"/>
  <c r="H985" i="3" s="1"/>
  <c r="I986" i="2"/>
  <c r="H986" i="3" s="1"/>
  <c r="I987" i="2"/>
  <c r="H987" i="3" s="1"/>
  <c r="I988" i="2"/>
  <c r="H988" i="3" s="1"/>
  <c r="I989" i="2"/>
  <c r="H989" i="3" s="1"/>
  <c r="I990" i="2"/>
  <c r="H990" i="3" s="1"/>
  <c r="I991" i="2"/>
  <c r="H991" i="3" s="1"/>
  <c r="I992" i="2"/>
  <c r="H992" i="3" s="1"/>
  <c r="I993" i="2"/>
  <c r="H993" i="3" s="1"/>
  <c r="I994" i="2"/>
  <c r="H994" i="3" s="1"/>
  <c r="I995" i="2"/>
  <c r="H995" i="3" s="1"/>
  <c r="I996" i="2"/>
  <c r="H996" i="3" s="1"/>
  <c r="I997" i="2"/>
  <c r="H997" i="3" s="1"/>
  <c r="I998" i="2"/>
  <c r="H998" i="3" s="1"/>
  <c r="I999" i="2"/>
  <c r="H999" i="3" s="1"/>
  <c r="I1000" i="2"/>
  <c r="H1000" i="3" s="1"/>
  <c r="I1001" i="2"/>
  <c r="H1001" i="3" s="1"/>
  <c r="I1002" i="2"/>
  <c r="H1002" i="3" s="1"/>
  <c r="I1003" i="2"/>
  <c r="H1003" i="3" s="1"/>
  <c r="I1004" i="2"/>
  <c r="H1004" i="3" s="1"/>
  <c r="I1005" i="2"/>
  <c r="H1005" i="3" s="1"/>
  <c r="I1006" i="2"/>
  <c r="H1006" i="3" s="1"/>
  <c r="I1007" i="2"/>
  <c r="H1007" i="3" s="1"/>
  <c r="I1008" i="2"/>
  <c r="H1008" i="3" s="1"/>
  <c r="I1009" i="2"/>
  <c r="H1009" i="3" s="1"/>
  <c r="I1010" i="2"/>
  <c r="H1010" i="3" s="1"/>
  <c r="I1011" i="2"/>
  <c r="H1011" i="3" s="1"/>
  <c r="I1012" i="2"/>
  <c r="H1012" i="3" s="1"/>
  <c r="I1013" i="2"/>
  <c r="H1013" i="3" s="1"/>
  <c r="I1014" i="2"/>
  <c r="H1014" i="3" s="1"/>
  <c r="I1015" i="2"/>
  <c r="H1015" i="3" s="1"/>
  <c r="I1016" i="2"/>
  <c r="H1016" i="3" s="1"/>
  <c r="I1017" i="2"/>
  <c r="H1017" i="3" s="1"/>
  <c r="I1018" i="2"/>
  <c r="H1018" i="3" s="1"/>
  <c r="I1019" i="2"/>
  <c r="H1019" i="3" s="1"/>
  <c r="I1020" i="2"/>
  <c r="H1020" i="3" s="1"/>
  <c r="I1021" i="2"/>
  <c r="H1021" i="3" s="1"/>
  <c r="I1022" i="2"/>
  <c r="H1022" i="3" s="1"/>
  <c r="I1023" i="2"/>
  <c r="H1023" i="3" s="1"/>
  <c r="I1024" i="2"/>
  <c r="H1024" i="3" s="1"/>
  <c r="I1025" i="2"/>
  <c r="H1025" i="3" s="1"/>
  <c r="I1026" i="2"/>
  <c r="H1026" i="3" s="1"/>
  <c r="I1027" i="2"/>
  <c r="H1027" i="3" s="1"/>
  <c r="I1028" i="2"/>
  <c r="H1028" i="3" s="1"/>
  <c r="I1029" i="2"/>
  <c r="H1029" i="3" s="1"/>
  <c r="I1030" i="2"/>
  <c r="H1030" i="3" s="1"/>
  <c r="I1031" i="2"/>
  <c r="H1031" i="3" s="1"/>
  <c r="I1032" i="2"/>
  <c r="H1032" i="3" s="1"/>
  <c r="I1033" i="2"/>
  <c r="H1033" i="3" s="1"/>
  <c r="I1034" i="2"/>
  <c r="H1034" i="3" s="1"/>
  <c r="I1035" i="2"/>
  <c r="H1035" i="3" s="1"/>
  <c r="I1036" i="2"/>
  <c r="H1036" i="3" s="1"/>
  <c r="I1037" i="2"/>
  <c r="H1037" i="3" s="1"/>
  <c r="I1038" i="2"/>
  <c r="H1038" i="3" s="1"/>
  <c r="I1039" i="2"/>
  <c r="H1039" i="3" s="1"/>
  <c r="I1040" i="2"/>
  <c r="H1040" i="3" s="1"/>
  <c r="I1041" i="2"/>
  <c r="H1041" i="3" s="1"/>
  <c r="I1042" i="2"/>
  <c r="H1042" i="3" s="1"/>
  <c r="I1043" i="2"/>
  <c r="H1043" i="3" s="1"/>
  <c r="I1044" i="2"/>
  <c r="H1044" i="3" s="1"/>
  <c r="I1045" i="2"/>
  <c r="H1045" i="3" s="1"/>
  <c r="I1046" i="2"/>
  <c r="H1046" i="3" s="1"/>
  <c r="I1047" i="2"/>
  <c r="H1047" i="3" s="1"/>
  <c r="I1048" i="2"/>
  <c r="H1048" i="3" s="1"/>
  <c r="I1049" i="2"/>
  <c r="H1049" i="3" s="1"/>
  <c r="I1050" i="2"/>
  <c r="H1050" i="3" s="1"/>
  <c r="I1051" i="2"/>
  <c r="H1051" i="3" s="1"/>
  <c r="I1052" i="2"/>
  <c r="H1052" i="3" s="1"/>
  <c r="I1053" i="2"/>
  <c r="H1053" i="3" s="1"/>
  <c r="I1054" i="2"/>
  <c r="H1054" i="3" s="1"/>
  <c r="I1055" i="2"/>
  <c r="H1055" i="3" s="1"/>
  <c r="I1056" i="2"/>
  <c r="H1056" i="3" s="1"/>
  <c r="I1057" i="2"/>
  <c r="H1057" i="3" s="1"/>
  <c r="I1058" i="2"/>
  <c r="H1058" i="3" s="1"/>
  <c r="I1059" i="2"/>
  <c r="H1059" i="3" s="1"/>
  <c r="I1060" i="2"/>
  <c r="H1060" i="3" s="1"/>
  <c r="I1061" i="2"/>
  <c r="H1061" i="3" s="1"/>
  <c r="I1062" i="2"/>
  <c r="H1062" i="3" s="1"/>
  <c r="I1063" i="2"/>
  <c r="H1063" i="3" s="1"/>
  <c r="I1064" i="2"/>
  <c r="H1064" i="3" s="1"/>
  <c r="I1065" i="2"/>
  <c r="H1065" i="3" s="1"/>
  <c r="I1066" i="2"/>
  <c r="H1066" i="3" s="1"/>
  <c r="I1067" i="2"/>
  <c r="H1067" i="3" s="1"/>
  <c r="I1068" i="2"/>
  <c r="H1068" i="3" s="1"/>
  <c r="I1069" i="2"/>
  <c r="H1069" i="3" s="1"/>
  <c r="I1070" i="2"/>
  <c r="H1070" i="3" s="1"/>
  <c r="I1071" i="2"/>
  <c r="H1071" i="3" s="1"/>
  <c r="I1072" i="2"/>
  <c r="H1072" i="3" s="1"/>
  <c r="I1073" i="2"/>
  <c r="H1073" i="3" s="1"/>
  <c r="I1074" i="2"/>
  <c r="H1074" i="3" s="1"/>
  <c r="I1075" i="2"/>
  <c r="H1075" i="3" s="1"/>
  <c r="I1076" i="2"/>
  <c r="H1076" i="3" s="1"/>
  <c r="I1077" i="2"/>
  <c r="H1077" i="3" s="1"/>
  <c r="I1078" i="2"/>
  <c r="H1078" i="3" s="1"/>
  <c r="I1079" i="2"/>
  <c r="H1079" i="3" s="1"/>
  <c r="I1080" i="2"/>
  <c r="H1080" i="3" s="1"/>
  <c r="I1081" i="2"/>
  <c r="H1081" i="3" s="1"/>
  <c r="I1082" i="2"/>
  <c r="H1082" i="3" s="1"/>
  <c r="I1083" i="2"/>
  <c r="H1083" i="3" s="1"/>
  <c r="I1084" i="2"/>
  <c r="H1084" i="3" s="1"/>
  <c r="I1085" i="2"/>
  <c r="H1085" i="3" s="1"/>
  <c r="I1086" i="2"/>
  <c r="H1086" i="3" s="1"/>
  <c r="I1087" i="2"/>
  <c r="H1087" i="3" s="1"/>
  <c r="I1088" i="2"/>
  <c r="H1088" i="3" s="1"/>
  <c r="I1089" i="2"/>
  <c r="H1089" i="3" s="1"/>
  <c r="I1090" i="2"/>
  <c r="H1090" i="3" s="1"/>
  <c r="I1091" i="2"/>
  <c r="H1091" i="3" s="1"/>
  <c r="I1092" i="2"/>
  <c r="H1092" i="3" s="1"/>
  <c r="I1093" i="2"/>
  <c r="H1093" i="3" s="1"/>
  <c r="I1094" i="2"/>
  <c r="H1094" i="3" s="1"/>
  <c r="I1095" i="2"/>
  <c r="H1095" i="3" s="1"/>
  <c r="I1096" i="2"/>
  <c r="H1096" i="3" s="1"/>
  <c r="I1097" i="2"/>
  <c r="H1097" i="3" s="1"/>
  <c r="I1098" i="2"/>
  <c r="H1098" i="3" s="1"/>
  <c r="I1099" i="2"/>
  <c r="H1099" i="3" s="1"/>
  <c r="I1100" i="2"/>
  <c r="H1100" i="3" s="1"/>
  <c r="I1101" i="2"/>
  <c r="H1101" i="3" s="1"/>
  <c r="I1102" i="2"/>
  <c r="H1102" i="3" s="1"/>
  <c r="I1103" i="2"/>
  <c r="H1103" i="3" s="1"/>
  <c r="I1104" i="2"/>
  <c r="H1104" i="3" s="1"/>
  <c r="I1105" i="2"/>
  <c r="H1105" i="3" s="1"/>
  <c r="I1106" i="2"/>
  <c r="H1106" i="3" s="1"/>
  <c r="I1107" i="2"/>
  <c r="H1107" i="3" s="1"/>
  <c r="I1108" i="2"/>
  <c r="H1108" i="3" s="1"/>
  <c r="I1109" i="2"/>
  <c r="H1109" i="3" s="1"/>
  <c r="I1110" i="2"/>
  <c r="H1110" i="3" s="1"/>
  <c r="I1111" i="2"/>
  <c r="H1111" i="3" s="1"/>
  <c r="I1112" i="2"/>
  <c r="H1112" i="3" s="1"/>
  <c r="I1113" i="2"/>
  <c r="H1113" i="3" s="1"/>
  <c r="I1114" i="2"/>
  <c r="H1114" i="3" s="1"/>
  <c r="I1115" i="2"/>
  <c r="H1115" i="3" s="1"/>
  <c r="I1116" i="2"/>
  <c r="H1116" i="3" s="1"/>
  <c r="I1117" i="2"/>
  <c r="H1117" i="3" s="1"/>
  <c r="I1118" i="2"/>
  <c r="H1118" i="3" s="1"/>
  <c r="I1119" i="2"/>
  <c r="H1119" i="3" s="1"/>
  <c r="I1120" i="2"/>
  <c r="H1120" i="3" s="1"/>
  <c r="I1121" i="2"/>
  <c r="H1121" i="3" s="1"/>
  <c r="I1122" i="2"/>
  <c r="H1122" i="3" s="1"/>
  <c r="I1123" i="2"/>
  <c r="H1123" i="3" s="1"/>
  <c r="I1124" i="2"/>
  <c r="H1124" i="3" s="1"/>
  <c r="I1125" i="2"/>
  <c r="H1125" i="3" s="1"/>
  <c r="I1126" i="2"/>
  <c r="H1126" i="3" s="1"/>
  <c r="I1127" i="2"/>
  <c r="H1127" i="3" s="1"/>
  <c r="I1128" i="2"/>
  <c r="H1128" i="3" s="1"/>
  <c r="I1129" i="2"/>
  <c r="H1129" i="3" s="1"/>
  <c r="I1130" i="2"/>
  <c r="H1130" i="3" s="1"/>
  <c r="I1131" i="2"/>
  <c r="H1131" i="3" s="1"/>
  <c r="I1132" i="2"/>
  <c r="H1132" i="3" s="1"/>
  <c r="I1133" i="2"/>
  <c r="H1133" i="3" s="1"/>
  <c r="I1134" i="2"/>
  <c r="H1134" i="3" s="1"/>
  <c r="I1135" i="2"/>
  <c r="H1135" i="3" s="1"/>
  <c r="I1136" i="2"/>
  <c r="H1136" i="3" s="1"/>
  <c r="I1137" i="2"/>
  <c r="H1137" i="3" s="1"/>
  <c r="I1138" i="2"/>
  <c r="H1138" i="3" s="1"/>
  <c r="I1139" i="2"/>
  <c r="H1139" i="3" s="1"/>
  <c r="I1140" i="2"/>
  <c r="H1140" i="3" s="1"/>
  <c r="I1141" i="2"/>
  <c r="H1141" i="3" s="1"/>
  <c r="I1142" i="2"/>
  <c r="H1142" i="3" s="1"/>
  <c r="I1143" i="2"/>
  <c r="H1143" i="3" s="1"/>
  <c r="I1144" i="2"/>
  <c r="H1144" i="3" s="1"/>
  <c r="I1145" i="2"/>
  <c r="H1145" i="3" s="1"/>
  <c r="I1146" i="2"/>
  <c r="H1146" i="3" s="1"/>
  <c r="I1147" i="2"/>
  <c r="H1147" i="3" s="1"/>
  <c r="I1148" i="2"/>
  <c r="H1148" i="3" s="1"/>
  <c r="I1149" i="2"/>
  <c r="H1149" i="3" s="1"/>
  <c r="I1150" i="2"/>
  <c r="H1150" i="3" s="1"/>
  <c r="I1151" i="2"/>
  <c r="H1151" i="3" s="1"/>
  <c r="I1152" i="2"/>
  <c r="H1152" i="3" s="1"/>
  <c r="I1153" i="2"/>
  <c r="H1153" i="3" s="1"/>
  <c r="I1154" i="2"/>
  <c r="H1154" i="3" s="1"/>
  <c r="I1155" i="2"/>
  <c r="H1155" i="3" s="1"/>
  <c r="I1156" i="2"/>
  <c r="H1156" i="3" s="1"/>
  <c r="I1157" i="2"/>
  <c r="H1157" i="3" s="1"/>
  <c r="I1158" i="2"/>
  <c r="H1158" i="3" s="1"/>
  <c r="I1159" i="2"/>
  <c r="H1159" i="3" s="1"/>
  <c r="I1160" i="2"/>
  <c r="H1160" i="3" s="1"/>
  <c r="I1161" i="2"/>
  <c r="H1161" i="3" s="1"/>
  <c r="I1162" i="2"/>
  <c r="H1162" i="3" s="1"/>
  <c r="I1163" i="2"/>
  <c r="H1163" i="3" s="1"/>
  <c r="I1164" i="2"/>
  <c r="H1164" i="3" s="1"/>
  <c r="I1165" i="2"/>
  <c r="H1165" i="3" s="1"/>
  <c r="I1166" i="2"/>
  <c r="H1166" i="3" s="1"/>
  <c r="I1167" i="2"/>
  <c r="H1167" i="3" s="1"/>
  <c r="I1168" i="2"/>
  <c r="H1168" i="3" s="1"/>
  <c r="I1169" i="2"/>
  <c r="H1169" i="3" s="1"/>
  <c r="I1170" i="2"/>
  <c r="H1170" i="3" s="1"/>
  <c r="I1171" i="2"/>
  <c r="H1171" i="3" s="1"/>
  <c r="I1172" i="2"/>
  <c r="H1172" i="3" s="1"/>
  <c r="I1173" i="2"/>
  <c r="H1173" i="3" s="1"/>
  <c r="I1174" i="2"/>
  <c r="H1174" i="3" s="1"/>
  <c r="I1175" i="2"/>
  <c r="H1175" i="3" s="1"/>
  <c r="I1176" i="2"/>
  <c r="H1176" i="3" s="1"/>
  <c r="I1177" i="2"/>
  <c r="H1177" i="3" s="1"/>
  <c r="I1178" i="2"/>
  <c r="H1178" i="3" s="1"/>
  <c r="I1179" i="2"/>
  <c r="H1179" i="3" s="1"/>
  <c r="I1180" i="2"/>
  <c r="H1180" i="3" s="1"/>
  <c r="I1181" i="2"/>
  <c r="H1181" i="3" s="1"/>
  <c r="I1182" i="2"/>
  <c r="H1182" i="3" s="1"/>
  <c r="I1183" i="2"/>
  <c r="H1183" i="3" s="1"/>
  <c r="I1184" i="2"/>
  <c r="H1184" i="3" s="1"/>
  <c r="I1185" i="2"/>
  <c r="H1185" i="3" s="1"/>
  <c r="I1186" i="2"/>
  <c r="H1186" i="3" s="1"/>
  <c r="I1187" i="2"/>
  <c r="H1187" i="3" s="1"/>
  <c r="I1188" i="2"/>
  <c r="H1188" i="3" s="1"/>
  <c r="I1189" i="2"/>
  <c r="H1189" i="3" s="1"/>
  <c r="I1190" i="2"/>
  <c r="H1190" i="3" s="1"/>
  <c r="I1191" i="2"/>
  <c r="H1191" i="3" s="1"/>
  <c r="I1192" i="2"/>
  <c r="H1192" i="3" s="1"/>
  <c r="I1193" i="2"/>
  <c r="H1193" i="3" s="1"/>
  <c r="I1194" i="2"/>
  <c r="H1194" i="3" s="1"/>
  <c r="I1195" i="2"/>
  <c r="H1195" i="3" s="1"/>
  <c r="I1196" i="2"/>
  <c r="H1196" i="3" s="1"/>
  <c r="I1197" i="2"/>
  <c r="H1197" i="3" s="1"/>
  <c r="I1198" i="2"/>
  <c r="H1198" i="3" s="1"/>
  <c r="I1199" i="2"/>
  <c r="H1199" i="3" s="1"/>
  <c r="I1200" i="2"/>
  <c r="H1200" i="3" s="1"/>
  <c r="I1201" i="2"/>
  <c r="H1201" i="3" s="1"/>
  <c r="I1202" i="2"/>
  <c r="H1202" i="3" s="1"/>
  <c r="I1203" i="2"/>
  <c r="H1203" i="3" s="1"/>
  <c r="I1204" i="2"/>
  <c r="H1204" i="3" s="1"/>
  <c r="I1205" i="2"/>
  <c r="H1205" i="3" s="1"/>
  <c r="I1206" i="2"/>
  <c r="H1206" i="3" s="1"/>
  <c r="I1207" i="2"/>
  <c r="H1207" i="3" s="1"/>
  <c r="I1208" i="2"/>
  <c r="H1208" i="3" s="1"/>
  <c r="I1209" i="2"/>
  <c r="H1209" i="3" s="1"/>
  <c r="I1210" i="2"/>
  <c r="H1210" i="3" s="1"/>
  <c r="I1211" i="2"/>
  <c r="H1211" i="3" s="1"/>
  <c r="I1212" i="2"/>
  <c r="H1212" i="3" s="1"/>
  <c r="I1213" i="2"/>
  <c r="H1213" i="3" s="1"/>
  <c r="I1214" i="2"/>
  <c r="H1214" i="3" s="1"/>
  <c r="I1215" i="2"/>
  <c r="H1215" i="3" s="1"/>
  <c r="I1216" i="2"/>
  <c r="H1216" i="3" s="1"/>
  <c r="I1217" i="2"/>
  <c r="H1217" i="3" s="1"/>
  <c r="I1218" i="2"/>
  <c r="H1218" i="3" s="1"/>
  <c r="I1219" i="2"/>
  <c r="H1219" i="3" s="1"/>
  <c r="I1220" i="2"/>
  <c r="H1220" i="3" s="1"/>
  <c r="I1221" i="2"/>
  <c r="H1221" i="3" s="1"/>
  <c r="I1222" i="2"/>
  <c r="H1222" i="3" s="1"/>
  <c r="I1223" i="2"/>
  <c r="H1223" i="3" s="1"/>
  <c r="I1224" i="2"/>
  <c r="H1224" i="3" s="1"/>
  <c r="I1225" i="2"/>
  <c r="H1225" i="3" s="1"/>
  <c r="I1226" i="2"/>
  <c r="H1226" i="3" s="1"/>
  <c r="I1227" i="2"/>
  <c r="H1227" i="3" s="1"/>
  <c r="I1228" i="2"/>
  <c r="H1228" i="3" s="1"/>
  <c r="I1229" i="2"/>
  <c r="H1229" i="3" s="1"/>
  <c r="I1230" i="2"/>
  <c r="H1230" i="3" s="1"/>
  <c r="I1231" i="2"/>
  <c r="H1231" i="3" s="1"/>
  <c r="I1232" i="2"/>
  <c r="H1232" i="3" s="1"/>
  <c r="I1233" i="2"/>
  <c r="H1233" i="3" s="1"/>
  <c r="I1234" i="2"/>
  <c r="H1234" i="3" s="1"/>
  <c r="I1235" i="2"/>
  <c r="H1235" i="3" s="1"/>
  <c r="I1236" i="2"/>
  <c r="H1236" i="3" s="1"/>
  <c r="I1237" i="2"/>
  <c r="H1237" i="3" s="1"/>
  <c r="I1238" i="2"/>
  <c r="H1238" i="3" s="1"/>
  <c r="I1239" i="2"/>
  <c r="H1239" i="3" s="1"/>
  <c r="I1240" i="2"/>
  <c r="H1240" i="3" s="1"/>
  <c r="I1241" i="2"/>
  <c r="H1241" i="3" s="1"/>
  <c r="I1242" i="2"/>
  <c r="H1242" i="3" s="1"/>
  <c r="I1243" i="2"/>
  <c r="H1243" i="3" s="1"/>
  <c r="I1244" i="2"/>
  <c r="H1244" i="3" s="1"/>
  <c r="I1245" i="2"/>
  <c r="H1245" i="3" s="1"/>
  <c r="I1246" i="2"/>
  <c r="H1246" i="3" s="1"/>
  <c r="I1247" i="2"/>
  <c r="H1247" i="3" s="1"/>
  <c r="I1248" i="2"/>
  <c r="H1248" i="3" s="1"/>
  <c r="I1249" i="2"/>
  <c r="H1249" i="3" s="1"/>
  <c r="I1250" i="2"/>
  <c r="H1250" i="3" s="1"/>
  <c r="I1251" i="2"/>
  <c r="H1251" i="3" s="1"/>
  <c r="I1252" i="2"/>
  <c r="H1252" i="3" s="1"/>
  <c r="I1253" i="2"/>
  <c r="H1253" i="3" s="1"/>
  <c r="I1254" i="2"/>
  <c r="H1254" i="3" s="1"/>
  <c r="I1255" i="2"/>
  <c r="H1255" i="3" s="1"/>
  <c r="I1256" i="2"/>
  <c r="H1256" i="3" s="1"/>
  <c r="I1257" i="2"/>
  <c r="H1257" i="3" s="1"/>
  <c r="I1258" i="2"/>
  <c r="H1258" i="3" s="1"/>
  <c r="I1259" i="2"/>
  <c r="H1259" i="3" s="1"/>
  <c r="I1260" i="2"/>
  <c r="H1260" i="3" s="1"/>
  <c r="I1261" i="2"/>
  <c r="H1261" i="3" s="1"/>
  <c r="I1262" i="2"/>
  <c r="H1262" i="3" s="1"/>
  <c r="I1263" i="2"/>
  <c r="H1263" i="3" s="1"/>
  <c r="I1264" i="2"/>
  <c r="H1264" i="3" s="1"/>
  <c r="I1265" i="2"/>
  <c r="H1265" i="3" s="1"/>
  <c r="I1266" i="2"/>
  <c r="H1266" i="3" s="1"/>
  <c r="I1267" i="2"/>
  <c r="H1267" i="3" s="1"/>
  <c r="I1268" i="2"/>
  <c r="H1268" i="3" s="1"/>
  <c r="I1269" i="2"/>
  <c r="H1269" i="3" s="1"/>
  <c r="I1270" i="2"/>
  <c r="H1270" i="3" s="1"/>
  <c r="I1271" i="2"/>
  <c r="H1271" i="3" s="1"/>
  <c r="I1272" i="2"/>
  <c r="H1272" i="3" s="1"/>
  <c r="I1273" i="2"/>
  <c r="H1273" i="3" s="1"/>
  <c r="I1274" i="2"/>
  <c r="H1274" i="3" s="1"/>
  <c r="I1275" i="2"/>
  <c r="H1275" i="3" s="1"/>
  <c r="I1276" i="2"/>
  <c r="H1276" i="3" s="1"/>
  <c r="I1277" i="2"/>
  <c r="H1277" i="3" s="1"/>
  <c r="I1278" i="2"/>
  <c r="H1278" i="3" s="1"/>
  <c r="I1279" i="2"/>
  <c r="H1279" i="3" s="1"/>
  <c r="I1280" i="2"/>
  <c r="H1280" i="3" s="1"/>
  <c r="I1281" i="2"/>
  <c r="H1281" i="3" s="1"/>
  <c r="I1282" i="2"/>
  <c r="H1282" i="3" s="1"/>
  <c r="I1283" i="2"/>
  <c r="H1283" i="3" s="1"/>
  <c r="I1284" i="2"/>
  <c r="H1284" i="3" s="1"/>
  <c r="I1285" i="2"/>
  <c r="H1285" i="3" s="1"/>
  <c r="I1286" i="2"/>
  <c r="H1286" i="3" s="1"/>
  <c r="I1287" i="2"/>
  <c r="H1287" i="3" s="1"/>
  <c r="I1288" i="2"/>
  <c r="H1288" i="3" s="1"/>
  <c r="I1289" i="2"/>
  <c r="H1289" i="3" s="1"/>
  <c r="I1290" i="2"/>
  <c r="H1290" i="3" s="1"/>
  <c r="I1291" i="2"/>
  <c r="H1291" i="3" s="1"/>
  <c r="I1292" i="2"/>
  <c r="H1292" i="3" s="1"/>
  <c r="I1293" i="2"/>
  <c r="H1293" i="3" s="1"/>
  <c r="I1294" i="2"/>
  <c r="H1294" i="3" s="1"/>
  <c r="I1295" i="2"/>
  <c r="H1295" i="3" s="1"/>
  <c r="I1296" i="2"/>
  <c r="H1296" i="3" s="1"/>
  <c r="I1297" i="2"/>
  <c r="H1297" i="3" s="1"/>
  <c r="I1298" i="2"/>
  <c r="H1298" i="3" s="1"/>
  <c r="I1299" i="2"/>
  <c r="H1299" i="3" s="1"/>
  <c r="I1300" i="2"/>
  <c r="H1300" i="3" s="1"/>
  <c r="I1301" i="2"/>
  <c r="H1301" i="3" s="1"/>
  <c r="I1302" i="2"/>
  <c r="H1302" i="3" s="1"/>
  <c r="I1303" i="2"/>
  <c r="H1303" i="3" s="1"/>
  <c r="I1304" i="2"/>
  <c r="H1304" i="3" s="1"/>
  <c r="I1305" i="2"/>
  <c r="H1305" i="3" s="1"/>
  <c r="I1306" i="2"/>
  <c r="H1306" i="3" s="1"/>
  <c r="I1307" i="2"/>
  <c r="H1307" i="3" s="1"/>
  <c r="I1308" i="2"/>
  <c r="H1308" i="3" s="1"/>
  <c r="I1309" i="2"/>
  <c r="H1309" i="3" s="1"/>
  <c r="I1310" i="2"/>
  <c r="H1310" i="3" s="1"/>
  <c r="I1311" i="2"/>
  <c r="H1311" i="3" s="1"/>
  <c r="I1312" i="2"/>
  <c r="H1312" i="3" s="1"/>
  <c r="I1313" i="2"/>
  <c r="H1313" i="3" s="1"/>
  <c r="I1314" i="2"/>
  <c r="H1314" i="3" s="1"/>
  <c r="I1315" i="2"/>
  <c r="H1315" i="3" s="1"/>
  <c r="I1316" i="2"/>
  <c r="H1316" i="3" s="1"/>
  <c r="I1317" i="2"/>
  <c r="H1317" i="3" s="1"/>
  <c r="I1318" i="2"/>
  <c r="H1318" i="3" s="1"/>
  <c r="I1319" i="2"/>
  <c r="H1319" i="3" s="1"/>
  <c r="I1320" i="2"/>
  <c r="H1320" i="3" s="1"/>
  <c r="I1321" i="2"/>
  <c r="H1321" i="3" s="1"/>
  <c r="I1322" i="2"/>
  <c r="H1322" i="3" s="1"/>
  <c r="I1323" i="2"/>
  <c r="H1323" i="3" s="1"/>
  <c r="I1324" i="2"/>
  <c r="H1324" i="3" s="1"/>
  <c r="I1325" i="2"/>
  <c r="H1325" i="3" s="1"/>
  <c r="I1326" i="2"/>
  <c r="H1326" i="3" s="1"/>
  <c r="I1327" i="2"/>
  <c r="H1327" i="3" s="1"/>
  <c r="I1328" i="2"/>
  <c r="H1328" i="3" s="1"/>
  <c r="I1329" i="2"/>
  <c r="H1329" i="3" s="1"/>
  <c r="I1330" i="2"/>
  <c r="H1330" i="3" s="1"/>
  <c r="I1331" i="2"/>
  <c r="H1331" i="3" s="1"/>
  <c r="I1332" i="2"/>
  <c r="H1332" i="3" s="1"/>
  <c r="I1333" i="2"/>
  <c r="H1333" i="3" s="1"/>
  <c r="I1334" i="2"/>
  <c r="H1334" i="3" s="1"/>
  <c r="I1335" i="2"/>
  <c r="H1335" i="3" s="1"/>
  <c r="I1336" i="2"/>
  <c r="H1336" i="3" s="1"/>
  <c r="I1337" i="2"/>
  <c r="H1337" i="3" s="1"/>
  <c r="I1338" i="2"/>
  <c r="H1338" i="3" s="1"/>
  <c r="I1339" i="2"/>
  <c r="H1339" i="3" s="1"/>
  <c r="I1340" i="2"/>
  <c r="H1340" i="3" s="1"/>
  <c r="I1341" i="2"/>
  <c r="H1341" i="3" s="1"/>
  <c r="I1342" i="2"/>
  <c r="H1342" i="3" s="1"/>
  <c r="I1343" i="2"/>
  <c r="H1343" i="3" s="1"/>
  <c r="I1344" i="2"/>
  <c r="H1344" i="3" s="1"/>
  <c r="I1345" i="2"/>
  <c r="H1345" i="3" s="1"/>
  <c r="I1346" i="2"/>
  <c r="H1346" i="3" s="1"/>
  <c r="I1347" i="2"/>
  <c r="H1347" i="3" s="1"/>
  <c r="I1348" i="2"/>
  <c r="H1348" i="3" s="1"/>
  <c r="I1349" i="2"/>
  <c r="H1349" i="3" s="1"/>
  <c r="I1350" i="2"/>
  <c r="H1350" i="3" s="1"/>
  <c r="I1351" i="2"/>
  <c r="H1351" i="3" s="1"/>
  <c r="I1352" i="2"/>
  <c r="H1352" i="3" s="1"/>
  <c r="I1353" i="2"/>
  <c r="H1353" i="3" s="1"/>
  <c r="I1354" i="2"/>
  <c r="H1354" i="3" s="1"/>
  <c r="I1355" i="2"/>
  <c r="H1355" i="3" s="1"/>
  <c r="I1356" i="2"/>
  <c r="H1356" i="3" s="1"/>
  <c r="I1357" i="2"/>
  <c r="H1357" i="3" s="1"/>
  <c r="I1358" i="2"/>
  <c r="H1358" i="3" s="1"/>
  <c r="I1359" i="2"/>
  <c r="H1359" i="3" s="1"/>
  <c r="I1360" i="2"/>
  <c r="H1360" i="3" s="1"/>
  <c r="I1361" i="2"/>
  <c r="H1361" i="3" s="1"/>
  <c r="I1362" i="2"/>
  <c r="H1362" i="3" s="1"/>
  <c r="I1363" i="2"/>
  <c r="H1363" i="3" s="1"/>
  <c r="I1364" i="2"/>
  <c r="H1364" i="3" s="1"/>
  <c r="I1365" i="2"/>
  <c r="H1365" i="3" s="1"/>
  <c r="I1366" i="2"/>
  <c r="H1366" i="3" s="1"/>
  <c r="I1367" i="2"/>
  <c r="H1367" i="3" s="1"/>
  <c r="I1368" i="2"/>
  <c r="H1368" i="3" s="1"/>
  <c r="I1369" i="2"/>
  <c r="H1369" i="3" s="1"/>
  <c r="I1370" i="2"/>
  <c r="H1370" i="3" s="1"/>
  <c r="I1371" i="2"/>
  <c r="H1371" i="3" s="1"/>
  <c r="I1372" i="2"/>
  <c r="H1372" i="3" s="1"/>
  <c r="I1373" i="2"/>
  <c r="H1373" i="3" s="1"/>
  <c r="I1374" i="2"/>
  <c r="H1374" i="3" s="1"/>
  <c r="I1375" i="2"/>
  <c r="H1375" i="3" s="1"/>
  <c r="I1376" i="2"/>
  <c r="H1376" i="3" s="1"/>
  <c r="I1377" i="2"/>
  <c r="H1377" i="3" s="1"/>
  <c r="I1378" i="2"/>
  <c r="H1378" i="3" s="1"/>
  <c r="I1379" i="2"/>
  <c r="H1379" i="3" s="1"/>
  <c r="I1380" i="2"/>
  <c r="H1380" i="3" s="1"/>
  <c r="I1381" i="2"/>
  <c r="H1381" i="3" s="1"/>
  <c r="I1382" i="2"/>
  <c r="H1382" i="3" s="1"/>
  <c r="I1383" i="2"/>
  <c r="H1383" i="3" s="1"/>
  <c r="I1384" i="2"/>
  <c r="H1384" i="3" s="1"/>
  <c r="I1385" i="2"/>
  <c r="H1385" i="3" s="1"/>
  <c r="I1386" i="2"/>
  <c r="H1386" i="3" s="1"/>
  <c r="I1387" i="2"/>
  <c r="H1387" i="3" s="1"/>
  <c r="I1388" i="2"/>
  <c r="H1388" i="3" s="1"/>
  <c r="I1389" i="2"/>
  <c r="H1389" i="3" s="1"/>
  <c r="I1390" i="2"/>
  <c r="H1390" i="3" s="1"/>
  <c r="I1391" i="2"/>
  <c r="H1391" i="3" s="1"/>
  <c r="I1392" i="2"/>
  <c r="H1392" i="3" s="1"/>
  <c r="I1393" i="2"/>
  <c r="H1393" i="3" s="1"/>
  <c r="I1394" i="2"/>
  <c r="H1394" i="3" s="1"/>
  <c r="I1395" i="2"/>
  <c r="H1395" i="3" s="1"/>
  <c r="I1396" i="2"/>
  <c r="H1396" i="3" s="1"/>
  <c r="I1397" i="2"/>
  <c r="H1397" i="3" s="1"/>
  <c r="I1398" i="2"/>
  <c r="H1398" i="3" s="1"/>
  <c r="I1399" i="2"/>
  <c r="H1399" i="3" s="1"/>
  <c r="I1400" i="2"/>
  <c r="H1400" i="3" s="1"/>
  <c r="I1401" i="2"/>
  <c r="H1401" i="3" s="1"/>
  <c r="I1402" i="2"/>
  <c r="H1402" i="3" s="1"/>
  <c r="I1403" i="2"/>
  <c r="H1403" i="3" s="1"/>
  <c r="I1404" i="2"/>
  <c r="H1404" i="3" s="1"/>
  <c r="I1405" i="2"/>
  <c r="H1405" i="3" s="1"/>
  <c r="I1406" i="2"/>
  <c r="H1406" i="3" s="1"/>
  <c r="I1407" i="2"/>
  <c r="H1407" i="3" s="1"/>
  <c r="I1408" i="2"/>
  <c r="H1408" i="3" s="1"/>
  <c r="I1409" i="2"/>
  <c r="H1409" i="3" s="1"/>
  <c r="I1410" i="2"/>
  <c r="H1410" i="3" s="1"/>
  <c r="I1411" i="2"/>
  <c r="H1411" i="3" s="1"/>
  <c r="I1412" i="2"/>
  <c r="H1412" i="3" s="1"/>
  <c r="I1413" i="2"/>
  <c r="H1413" i="3" s="1"/>
  <c r="I1414" i="2"/>
  <c r="H1414" i="3" s="1"/>
  <c r="I1415" i="2"/>
  <c r="H1415" i="3" s="1"/>
  <c r="I1416" i="2"/>
  <c r="H1416" i="3" s="1"/>
  <c r="I1417" i="2"/>
  <c r="H1417" i="3" s="1"/>
  <c r="I1418" i="2"/>
  <c r="H1418" i="3" s="1"/>
  <c r="I1419" i="2"/>
  <c r="H1419" i="3" s="1"/>
  <c r="I1420" i="2"/>
  <c r="H1420" i="3" s="1"/>
  <c r="I1421" i="2"/>
  <c r="H1421" i="3" s="1"/>
  <c r="I1422" i="2"/>
  <c r="H1422" i="3" s="1"/>
  <c r="I1423" i="2"/>
  <c r="H1423" i="3" s="1"/>
  <c r="I1424" i="2"/>
  <c r="H1424" i="3" s="1"/>
  <c r="I1425" i="2"/>
  <c r="H1425" i="3" s="1"/>
  <c r="I1426" i="2"/>
  <c r="H1426" i="3" s="1"/>
  <c r="I1427" i="2"/>
  <c r="H1427" i="3" s="1"/>
  <c r="I1428" i="2"/>
  <c r="H1428" i="3" s="1"/>
  <c r="I1429" i="2"/>
  <c r="H1429" i="3" s="1"/>
  <c r="I1430" i="2"/>
  <c r="H1430" i="3" s="1"/>
  <c r="I1431" i="2"/>
  <c r="H1431" i="3" s="1"/>
  <c r="I1432" i="2"/>
  <c r="H1432" i="3" s="1"/>
  <c r="I1433" i="2"/>
  <c r="H1433" i="3" s="1"/>
  <c r="I1434" i="2"/>
  <c r="H1434" i="3" s="1"/>
  <c r="I1435" i="2"/>
  <c r="H1435" i="3" s="1"/>
  <c r="I1436" i="2"/>
  <c r="H1436" i="3" s="1"/>
  <c r="I1437" i="2"/>
  <c r="H1437" i="3" s="1"/>
  <c r="I1438" i="2"/>
  <c r="H1438" i="3" s="1"/>
  <c r="I1439" i="2"/>
  <c r="H1439" i="3" s="1"/>
  <c r="I1440" i="2"/>
  <c r="H1440" i="3" s="1"/>
  <c r="I1441" i="2"/>
  <c r="H1441" i="3" s="1"/>
  <c r="I1442" i="2"/>
  <c r="H1442" i="3" s="1"/>
  <c r="I1443" i="2"/>
  <c r="H1443" i="3" s="1"/>
  <c r="I1444" i="2"/>
  <c r="H1444" i="3" s="1"/>
  <c r="I1445" i="2"/>
  <c r="H1445" i="3" s="1"/>
  <c r="I1446" i="2"/>
  <c r="H1446" i="3" s="1"/>
  <c r="I1447" i="2"/>
  <c r="H1447" i="3" s="1"/>
  <c r="I1448" i="2"/>
  <c r="H1448" i="3" s="1"/>
  <c r="I1449" i="2"/>
  <c r="H1449" i="3" s="1"/>
  <c r="I1450" i="2"/>
  <c r="H1450" i="3" s="1"/>
  <c r="I1451" i="2"/>
  <c r="H1451" i="3" s="1"/>
  <c r="I1452" i="2"/>
  <c r="H1452" i="3" s="1"/>
  <c r="I1453" i="2"/>
  <c r="H1453" i="3" s="1"/>
  <c r="I1454" i="2"/>
  <c r="H1454" i="3" s="1"/>
  <c r="I1455" i="2"/>
  <c r="H1455" i="3" s="1"/>
  <c r="I1456" i="2"/>
  <c r="H1456" i="3" s="1"/>
  <c r="I1457" i="2"/>
  <c r="H1457" i="3" s="1"/>
  <c r="I1458" i="2"/>
  <c r="H1458" i="3" s="1"/>
  <c r="I1459" i="2"/>
  <c r="H1459" i="3" s="1"/>
  <c r="I1460" i="2"/>
  <c r="H1460" i="3" s="1"/>
  <c r="I1461" i="2"/>
  <c r="H1461" i="3" s="1"/>
  <c r="I1462" i="2"/>
  <c r="H1462" i="3" s="1"/>
  <c r="I1463" i="2"/>
  <c r="H1463" i="3" s="1"/>
  <c r="I1464" i="2"/>
  <c r="H1464" i="3" s="1"/>
  <c r="I1465" i="2"/>
  <c r="H1465" i="3" s="1"/>
  <c r="I1466" i="2"/>
  <c r="H1466" i="3" s="1"/>
  <c r="I1467" i="2"/>
  <c r="H1467" i="3" s="1"/>
  <c r="I1468" i="2"/>
  <c r="H1468" i="3" s="1"/>
  <c r="I1469" i="2"/>
  <c r="H1469" i="3" s="1"/>
  <c r="I1470" i="2"/>
  <c r="H1470" i="3" s="1"/>
  <c r="I1471" i="2"/>
  <c r="H1471" i="3" s="1"/>
  <c r="I1472" i="2"/>
  <c r="H1472" i="3" s="1"/>
  <c r="I1473" i="2"/>
  <c r="H1473" i="3" s="1"/>
  <c r="I1474" i="2"/>
  <c r="H1474" i="3" s="1"/>
  <c r="I1475" i="2"/>
  <c r="H1475" i="3" s="1"/>
  <c r="I1476" i="2"/>
  <c r="H1476" i="3" s="1"/>
  <c r="I1477" i="2"/>
  <c r="H1477" i="3" s="1"/>
  <c r="I1478" i="2"/>
  <c r="H1478" i="3" s="1"/>
  <c r="I1479" i="2"/>
  <c r="H1479" i="3" s="1"/>
  <c r="I1480" i="2"/>
  <c r="H1480" i="3" s="1"/>
  <c r="I1481" i="2"/>
  <c r="H1481" i="3" s="1"/>
  <c r="I1482" i="2"/>
  <c r="H1482" i="3" s="1"/>
  <c r="I1483" i="2"/>
  <c r="H1483" i="3" s="1"/>
  <c r="I1484" i="2"/>
  <c r="H1484" i="3" s="1"/>
  <c r="I1485" i="2"/>
  <c r="H1485" i="3" s="1"/>
  <c r="I1486" i="2"/>
  <c r="H1486" i="3" s="1"/>
  <c r="I1487" i="2"/>
  <c r="H1487" i="3" s="1"/>
  <c r="I1488" i="2"/>
  <c r="H1488" i="3" s="1"/>
  <c r="I1489" i="2"/>
  <c r="H1489" i="3" s="1"/>
  <c r="I1490" i="2"/>
  <c r="H1490" i="3" s="1"/>
  <c r="I1491" i="2"/>
  <c r="H1491" i="3" s="1"/>
  <c r="I1492" i="2"/>
  <c r="H1492" i="3" s="1"/>
  <c r="I1493" i="2"/>
  <c r="H1493" i="3" s="1"/>
  <c r="I1494" i="2"/>
  <c r="H1494" i="3" s="1"/>
  <c r="I1495" i="2"/>
  <c r="H1495" i="3" s="1"/>
  <c r="I1496" i="2"/>
  <c r="H1496" i="3" s="1"/>
  <c r="I1497" i="2"/>
  <c r="H1497" i="3" s="1"/>
  <c r="I1498" i="2"/>
  <c r="H1498" i="3" s="1"/>
  <c r="I1499" i="2"/>
  <c r="H1499" i="3" s="1"/>
  <c r="I1500" i="2"/>
  <c r="H1500" i="3" s="1"/>
  <c r="I1501" i="2"/>
  <c r="H1501" i="3" s="1"/>
  <c r="I1502" i="2"/>
  <c r="H1502" i="3" s="1"/>
  <c r="I1503" i="2"/>
  <c r="H1503" i="3" s="1"/>
  <c r="I1504" i="2"/>
  <c r="H1504" i="3" s="1"/>
  <c r="I1505" i="2"/>
  <c r="H1505" i="3" s="1"/>
  <c r="I1506" i="2"/>
  <c r="H1506" i="3" s="1"/>
  <c r="I1507" i="2"/>
  <c r="H1507" i="3" s="1"/>
  <c r="I1508" i="2"/>
  <c r="H1508" i="3" s="1"/>
  <c r="I1509" i="2"/>
  <c r="H1509" i="3" s="1"/>
  <c r="I1510" i="2"/>
  <c r="H1510" i="3" s="1"/>
  <c r="I1511" i="2"/>
  <c r="H1511" i="3" s="1"/>
  <c r="I1512" i="2"/>
  <c r="H1512" i="3" s="1"/>
  <c r="I1513" i="2"/>
  <c r="H1513" i="3" s="1"/>
  <c r="I1514" i="2"/>
  <c r="H1514" i="3" s="1"/>
  <c r="I1515" i="2"/>
  <c r="H1515" i="3" s="1"/>
  <c r="I1516" i="2"/>
  <c r="H1516" i="3" s="1"/>
  <c r="I1517" i="2"/>
  <c r="H1517" i="3" s="1"/>
  <c r="I1518" i="2"/>
  <c r="H1518" i="3" s="1"/>
  <c r="I1519" i="2"/>
  <c r="H1519" i="3" s="1"/>
  <c r="I1520" i="2"/>
  <c r="H1520" i="3" s="1"/>
  <c r="I1521" i="2"/>
  <c r="H1521" i="3" s="1"/>
  <c r="I1522" i="2"/>
  <c r="H1522" i="3" s="1"/>
  <c r="I1523" i="2"/>
  <c r="H1523" i="3" s="1"/>
  <c r="I1524" i="2"/>
  <c r="H1524" i="3" s="1"/>
  <c r="I1525" i="2"/>
  <c r="H1525" i="3" s="1"/>
  <c r="I1526" i="2"/>
  <c r="H1526" i="3" s="1"/>
  <c r="I1527" i="2"/>
  <c r="H1527" i="3" s="1"/>
  <c r="I1528" i="2"/>
  <c r="H1528" i="3" s="1"/>
  <c r="I1529" i="2"/>
  <c r="H1529" i="3" s="1"/>
  <c r="I1530" i="2"/>
  <c r="H1530" i="3" s="1"/>
  <c r="I1531" i="2"/>
  <c r="H1531" i="3" s="1"/>
  <c r="I1532" i="2"/>
  <c r="H1532" i="3" s="1"/>
  <c r="I1533" i="2"/>
  <c r="H1533" i="3" s="1"/>
  <c r="I1534" i="2"/>
  <c r="H1534" i="3" s="1"/>
  <c r="I1535" i="2"/>
  <c r="H1535" i="3" s="1"/>
  <c r="I1536" i="2"/>
  <c r="H1536" i="3" s="1"/>
  <c r="I1537" i="2"/>
  <c r="H1537" i="3" s="1"/>
  <c r="I1538" i="2"/>
  <c r="H1538" i="3" s="1"/>
  <c r="I1539" i="2"/>
  <c r="H1539" i="3" s="1"/>
  <c r="I1540" i="2"/>
  <c r="H1540" i="3" s="1"/>
  <c r="I1541" i="2"/>
  <c r="H1541" i="3" s="1"/>
  <c r="I1542" i="2"/>
  <c r="H1542" i="3" s="1"/>
  <c r="I1543" i="2"/>
  <c r="H1543" i="3" s="1"/>
  <c r="I1544" i="2"/>
  <c r="H1544" i="3" s="1"/>
  <c r="I1545" i="2"/>
  <c r="H1545" i="3" s="1"/>
  <c r="I1546" i="2"/>
  <c r="H1546" i="3" s="1"/>
  <c r="I1547" i="2"/>
  <c r="H1547" i="3" s="1"/>
  <c r="I1548" i="2"/>
  <c r="H1548" i="3" s="1"/>
  <c r="I1549" i="2"/>
  <c r="H1549" i="3" s="1"/>
  <c r="I1550" i="2"/>
  <c r="H1550" i="3" s="1"/>
  <c r="I1551" i="2"/>
  <c r="H1551" i="3" s="1"/>
  <c r="I1552" i="2"/>
  <c r="H1552" i="3" s="1"/>
  <c r="I1553" i="2"/>
  <c r="H1553" i="3" s="1"/>
  <c r="I1554" i="2"/>
  <c r="H1554" i="3" s="1"/>
  <c r="I1555" i="2"/>
  <c r="H1555" i="3" s="1"/>
  <c r="I1556" i="2"/>
  <c r="H1556" i="3" s="1"/>
  <c r="I1557" i="2"/>
  <c r="H1557" i="3" s="1"/>
  <c r="I1558" i="2"/>
  <c r="H1558" i="3" s="1"/>
  <c r="I1559" i="2"/>
  <c r="H1559" i="3" s="1"/>
  <c r="I1560" i="2"/>
  <c r="H1560" i="3" s="1"/>
  <c r="I1561" i="2"/>
  <c r="H1561" i="3" s="1"/>
  <c r="I1562" i="2"/>
  <c r="H1562" i="3" s="1"/>
  <c r="I1563" i="2"/>
  <c r="H1563" i="3" s="1"/>
  <c r="I1564" i="2"/>
  <c r="H1564" i="3" s="1"/>
  <c r="I1565" i="2"/>
  <c r="H1565" i="3" s="1"/>
  <c r="I1566" i="2"/>
  <c r="H1566" i="3" s="1"/>
  <c r="I1567" i="2"/>
  <c r="H1567" i="3" s="1"/>
  <c r="I1568" i="2"/>
  <c r="H1568" i="3" s="1"/>
  <c r="I1569" i="2"/>
  <c r="H1569" i="3" s="1"/>
  <c r="I1570" i="2"/>
  <c r="H1570" i="3" s="1"/>
  <c r="I1571" i="2"/>
  <c r="H1571" i="3" s="1"/>
  <c r="I1572" i="2"/>
  <c r="H1572" i="3" s="1"/>
  <c r="I1573" i="2"/>
  <c r="H1573" i="3" s="1"/>
  <c r="I1574" i="2"/>
  <c r="H1574" i="3" s="1"/>
  <c r="I1575" i="2"/>
  <c r="H1575" i="3" s="1"/>
  <c r="I1576" i="2"/>
  <c r="H1576" i="3" s="1"/>
  <c r="I1577" i="2"/>
  <c r="H1577" i="3" s="1"/>
  <c r="I1578" i="2"/>
  <c r="H1578" i="3" s="1"/>
  <c r="I1579" i="2"/>
  <c r="H1579" i="3" s="1"/>
  <c r="I1580" i="2"/>
  <c r="H1580" i="3" s="1"/>
  <c r="I1581" i="2"/>
  <c r="H1581" i="3" s="1"/>
  <c r="I1582" i="2"/>
  <c r="H1582" i="3" s="1"/>
  <c r="I1583" i="2"/>
  <c r="H1583" i="3" s="1"/>
  <c r="I1584" i="2"/>
  <c r="H1584" i="3" s="1"/>
  <c r="I1585" i="2"/>
  <c r="H1585" i="3" s="1"/>
  <c r="I1586" i="2"/>
  <c r="H1586" i="3" s="1"/>
  <c r="I1587" i="2"/>
  <c r="H1587" i="3" s="1"/>
  <c r="I1588" i="2"/>
  <c r="H1588" i="3" s="1"/>
  <c r="I1589" i="2"/>
  <c r="H1589" i="3" s="1"/>
  <c r="I1590" i="2"/>
  <c r="H1590" i="3" s="1"/>
  <c r="I1591" i="2"/>
  <c r="H1591" i="3" s="1"/>
  <c r="I1592" i="2"/>
  <c r="H1592" i="3" s="1"/>
  <c r="I1593" i="2"/>
  <c r="H1593" i="3" s="1"/>
  <c r="I1594" i="2"/>
  <c r="H1594" i="3" s="1"/>
  <c r="I1595" i="2"/>
  <c r="H1595" i="3" s="1"/>
  <c r="I1596" i="2"/>
  <c r="H1596" i="3" s="1"/>
  <c r="I1597" i="2"/>
  <c r="H1597" i="3" s="1"/>
  <c r="I1598" i="2"/>
  <c r="H1598" i="3" s="1"/>
  <c r="I1599" i="2"/>
  <c r="H1599" i="3" s="1"/>
  <c r="I1600" i="2"/>
  <c r="H1600" i="3" s="1"/>
  <c r="I1601" i="2"/>
  <c r="H1601" i="3" s="1"/>
  <c r="I1602" i="2"/>
  <c r="H1602" i="3" s="1"/>
  <c r="I1603" i="2"/>
  <c r="H1603" i="3" s="1"/>
  <c r="I1604" i="2"/>
  <c r="H1604" i="3" s="1"/>
  <c r="I1605" i="2"/>
  <c r="H1605" i="3" s="1"/>
  <c r="I1606" i="2"/>
  <c r="H1606" i="3" s="1"/>
  <c r="I1607" i="2"/>
  <c r="H1607" i="3" s="1"/>
  <c r="I1608" i="2"/>
  <c r="H1608" i="3" s="1"/>
  <c r="I1609" i="2"/>
  <c r="H1609" i="3" s="1"/>
  <c r="I1610" i="2"/>
  <c r="H1610" i="3" s="1"/>
  <c r="I1611" i="2"/>
  <c r="H1611" i="3" s="1"/>
  <c r="I1612" i="2"/>
  <c r="H1612" i="3" s="1"/>
  <c r="I1613" i="2"/>
  <c r="H1613" i="3" s="1"/>
  <c r="I1614" i="2"/>
  <c r="H1614" i="3" s="1"/>
  <c r="I1615" i="2"/>
  <c r="H1615" i="3" s="1"/>
  <c r="I1616" i="2"/>
  <c r="H1616" i="3" s="1"/>
  <c r="I1617" i="2"/>
  <c r="H1617" i="3" s="1"/>
  <c r="I1618" i="2"/>
  <c r="H1618" i="3" s="1"/>
  <c r="I1619" i="2"/>
  <c r="H1619" i="3" s="1"/>
  <c r="I1620" i="2"/>
  <c r="H1620" i="3" s="1"/>
  <c r="I1621" i="2"/>
  <c r="H1621" i="3" s="1"/>
  <c r="I1622" i="2"/>
  <c r="H1622" i="3" s="1"/>
  <c r="I1623" i="2"/>
  <c r="H1623" i="3" s="1"/>
  <c r="I1624" i="2"/>
  <c r="H1624" i="3" s="1"/>
  <c r="I1625" i="2"/>
  <c r="H1625" i="3" s="1"/>
  <c r="I1626" i="2"/>
  <c r="H1626" i="3" s="1"/>
  <c r="I1627" i="2"/>
  <c r="H1627" i="3" s="1"/>
  <c r="I1628" i="2"/>
  <c r="H1628" i="3" s="1"/>
  <c r="I1629" i="2"/>
  <c r="H1629" i="3" s="1"/>
  <c r="I1630" i="2"/>
  <c r="H1630" i="3" s="1"/>
  <c r="I1631" i="2"/>
  <c r="H1631" i="3" s="1"/>
  <c r="I1632" i="2"/>
  <c r="H1632" i="3" s="1"/>
  <c r="I1633" i="2"/>
  <c r="H1633" i="3" s="1"/>
  <c r="I1634" i="2"/>
  <c r="H1634" i="3" s="1"/>
  <c r="I1635" i="2"/>
  <c r="H1635" i="3" s="1"/>
  <c r="I1636" i="2"/>
  <c r="H1636" i="3" s="1"/>
  <c r="I1637" i="2"/>
  <c r="H1637" i="3" s="1"/>
  <c r="I1638" i="2"/>
  <c r="H1638" i="3" s="1"/>
  <c r="I1639" i="2"/>
  <c r="H1639" i="3" s="1"/>
  <c r="I1640" i="2"/>
  <c r="H1640" i="3" s="1"/>
  <c r="I1641" i="2"/>
  <c r="H1641" i="3" s="1"/>
  <c r="I1642" i="2"/>
  <c r="H1642" i="3" s="1"/>
  <c r="I1643" i="2"/>
  <c r="H1643" i="3" s="1"/>
  <c r="I1644" i="2"/>
  <c r="H1644" i="3" s="1"/>
  <c r="I1645" i="2"/>
  <c r="H1645" i="3" s="1"/>
  <c r="I1646" i="2"/>
  <c r="H1646" i="3" s="1"/>
  <c r="I1647" i="2"/>
  <c r="H1647" i="3" s="1"/>
  <c r="I1648" i="2"/>
  <c r="H1648" i="3" s="1"/>
  <c r="I1649" i="2"/>
  <c r="H1649" i="3" s="1"/>
  <c r="I1650" i="2"/>
  <c r="H1650" i="3" s="1"/>
  <c r="I1651" i="2"/>
  <c r="H1651" i="3" s="1"/>
  <c r="I1652" i="2"/>
  <c r="H1652" i="3" s="1"/>
  <c r="I1653" i="2"/>
  <c r="H1653" i="3" s="1"/>
  <c r="I1654" i="2"/>
  <c r="H1654" i="3" s="1"/>
  <c r="I1655" i="2"/>
  <c r="H1655" i="3" s="1"/>
  <c r="I1656" i="2"/>
  <c r="H1656" i="3" s="1"/>
  <c r="I1657" i="2"/>
  <c r="H1657" i="3" s="1"/>
  <c r="I1658" i="2"/>
  <c r="H1658" i="3" s="1"/>
  <c r="I1659" i="2"/>
  <c r="H1659" i="3" s="1"/>
  <c r="I1660" i="2"/>
  <c r="H1660" i="3" s="1"/>
  <c r="I1661" i="2"/>
  <c r="H1661" i="3" s="1"/>
  <c r="I1662" i="2"/>
  <c r="H1662" i="3" s="1"/>
  <c r="I1663" i="2"/>
  <c r="H1663" i="3" s="1"/>
  <c r="I1664" i="2"/>
  <c r="H1664" i="3" s="1"/>
  <c r="I1665" i="2"/>
  <c r="H1665" i="3" s="1"/>
  <c r="I1666" i="2"/>
  <c r="H1666" i="3" s="1"/>
  <c r="I1667" i="2"/>
  <c r="H1667" i="3" s="1"/>
  <c r="I1668" i="2"/>
  <c r="H1668" i="3" s="1"/>
  <c r="I1669" i="2"/>
  <c r="H1669" i="3" s="1"/>
  <c r="I1670" i="2"/>
  <c r="H1670" i="3" s="1"/>
  <c r="I1671" i="2"/>
  <c r="H1671" i="3" s="1"/>
  <c r="I1672" i="2"/>
  <c r="H1672" i="3" s="1"/>
  <c r="I1673" i="2"/>
  <c r="H1673" i="3" s="1"/>
  <c r="I1674" i="2"/>
  <c r="H1674" i="3" s="1"/>
  <c r="I1675" i="2"/>
  <c r="H1675" i="3" s="1"/>
  <c r="I1676" i="2"/>
  <c r="H1676" i="3" s="1"/>
  <c r="I1677" i="2"/>
  <c r="H1677" i="3" s="1"/>
  <c r="I1678" i="2"/>
  <c r="H1678" i="3" s="1"/>
  <c r="I1679" i="2"/>
  <c r="H1679" i="3" s="1"/>
  <c r="I1680" i="2"/>
  <c r="H1680" i="3" s="1"/>
  <c r="I1681" i="2"/>
  <c r="H1681" i="3" s="1"/>
  <c r="I1682" i="2"/>
  <c r="H1682" i="3" s="1"/>
  <c r="I1683" i="2"/>
  <c r="H1683" i="3" s="1"/>
  <c r="I1684" i="2"/>
  <c r="H1684" i="3" s="1"/>
  <c r="I1685" i="2"/>
  <c r="H1685" i="3" s="1"/>
  <c r="I1686" i="2"/>
  <c r="H1686" i="3" s="1"/>
  <c r="I1687" i="2"/>
  <c r="H1687" i="3" s="1"/>
  <c r="I1688" i="2"/>
  <c r="H1688" i="3" s="1"/>
  <c r="I1689" i="2"/>
  <c r="H1689" i="3" s="1"/>
  <c r="I1690" i="2"/>
  <c r="H1690" i="3" s="1"/>
  <c r="I1691" i="2"/>
  <c r="H1691" i="3" s="1"/>
  <c r="I1692" i="2"/>
  <c r="H1692" i="3" s="1"/>
  <c r="I1693" i="2"/>
  <c r="H1693" i="3" s="1"/>
  <c r="I1694" i="2"/>
  <c r="H1694" i="3" s="1"/>
  <c r="I1695" i="2"/>
  <c r="H1695" i="3" s="1"/>
  <c r="I1696" i="2"/>
  <c r="H1696" i="3" s="1"/>
  <c r="I1697" i="2"/>
  <c r="H1697" i="3" s="1"/>
  <c r="I1698" i="2"/>
  <c r="H1698" i="3" s="1"/>
  <c r="I1699" i="2"/>
  <c r="H1699" i="3" s="1"/>
  <c r="I1700" i="2"/>
  <c r="H1700" i="3" s="1"/>
  <c r="I1701" i="2"/>
  <c r="H1701" i="3" s="1"/>
  <c r="I1702" i="2"/>
  <c r="H1702" i="3" s="1"/>
  <c r="I1703" i="2"/>
  <c r="H1703" i="3" s="1"/>
  <c r="I1704" i="2"/>
  <c r="H1704" i="3" s="1"/>
  <c r="I1705" i="2"/>
  <c r="H1705" i="3" s="1"/>
  <c r="I1706" i="2"/>
  <c r="H1706" i="3" s="1"/>
  <c r="I1707" i="2"/>
  <c r="H1707" i="3" s="1"/>
  <c r="I1708" i="2"/>
  <c r="H1708" i="3" s="1"/>
  <c r="I1709" i="2"/>
  <c r="H1709" i="3" s="1"/>
  <c r="I1710" i="2"/>
  <c r="H1710" i="3" s="1"/>
  <c r="I1711" i="2"/>
  <c r="H1711" i="3" s="1"/>
  <c r="I1712" i="2"/>
  <c r="H1712" i="3" s="1"/>
  <c r="I1713" i="2"/>
  <c r="H1713" i="3" s="1"/>
  <c r="I1714" i="2"/>
  <c r="H1714" i="3" s="1"/>
  <c r="I1715" i="2"/>
  <c r="H1715" i="3" s="1"/>
  <c r="I1716" i="2"/>
  <c r="H1716" i="3" s="1"/>
  <c r="I1717" i="2"/>
  <c r="H1717" i="3" s="1"/>
  <c r="I1718" i="2"/>
  <c r="H1718" i="3" s="1"/>
  <c r="I1719" i="2"/>
  <c r="H1719" i="3" s="1"/>
  <c r="I1720" i="2"/>
  <c r="H1720" i="3" s="1"/>
  <c r="I1721" i="2"/>
  <c r="H1721" i="3" s="1"/>
  <c r="I1722" i="2"/>
  <c r="H1722" i="3" s="1"/>
  <c r="I1723" i="2"/>
  <c r="H1723" i="3" s="1"/>
  <c r="I1724" i="2"/>
  <c r="H1724" i="3" s="1"/>
  <c r="I1725" i="2"/>
  <c r="H1725" i="3" s="1"/>
  <c r="I1726" i="2"/>
  <c r="H1726" i="3" s="1"/>
  <c r="I1727" i="2"/>
  <c r="H1727" i="3" s="1"/>
  <c r="I1728" i="2"/>
  <c r="H1728" i="3" s="1"/>
  <c r="I1729" i="2"/>
  <c r="H1729" i="3" s="1"/>
  <c r="I1730" i="2"/>
  <c r="H1730" i="3" s="1"/>
  <c r="I1731" i="2"/>
  <c r="H1731" i="3" s="1"/>
  <c r="I1732" i="2"/>
  <c r="H1732" i="3" s="1"/>
  <c r="I1733" i="2"/>
  <c r="H1733" i="3" s="1"/>
  <c r="I1734" i="2"/>
  <c r="H1734" i="3" s="1"/>
  <c r="I1735" i="2"/>
  <c r="H1735" i="3" s="1"/>
  <c r="I1736" i="2"/>
  <c r="H1736" i="3" s="1"/>
  <c r="I1737" i="2"/>
  <c r="H1737" i="3" s="1"/>
  <c r="I1738" i="2"/>
  <c r="H1738" i="3" s="1"/>
  <c r="I1739" i="2"/>
  <c r="H1739" i="3" s="1"/>
  <c r="I1740" i="2"/>
  <c r="H1740" i="3" s="1"/>
  <c r="I1741" i="2"/>
  <c r="H1741" i="3" s="1"/>
  <c r="I1742" i="2"/>
  <c r="H1742" i="3" s="1"/>
  <c r="I1743" i="2"/>
  <c r="H1743" i="3" s="1"/>
  <c r="I1744" i="2"/>
  <c r="H1744" i="3" s="1"/>
  <c r="I2" i="2"/>
  <c r="H2" i="3" s="1"/>
  <c r="L3" i="2"/>
  <c r="J3" i="3" s="1"/>
  <c r="L4" i="2"/>
  <c r="J4" i="3" s="1"/>
  <c r="L5" i="2"/>
  <c r="J5" i="3" s="1"/>
  <c r="L6" i="2"/>
  <c r="J6" i="3" s="1"/>
  <c r="L7" i="2"/>
  <c r="J7" i="3" s="1"/>
  <c r="L8" i="2"/>
  <c r="J8" i="3" s="1"/>
  <c r="L9" i="2"/>
  <c r="J9" i="3" s="1"/>
  <c r="L10" i="2"/>
  <c r="J10" i="3" s="1"/>
  <c r="L11" i="2"/>
  <c r="J11" i="3" s="1"/>
  <c r="L12" i="2"/>
  <c r="J12" i="3" s="1"/>
  <c r="L13" i="2"/>
  <c r="J13" i="3" s="1"/>
  <c r="L14" i="2"/>
  <c r="J14" i="3" s="1"/>
  <c r="L15" i="2"/>
  <c r="J15" i="3" s="1"/>
  <c r="L16" i="2"/>
  <c r="J16" i="3" s="1"/>
  <c r="L17" i="2"/>
  <c r="J17" i="3" s="1"/>
  <c r="L18" i="2"/>
  <c r="J18" i="3" s="1"/>
  <c r="L19" i="2"/>
  <c r="J19" i="3" s="1"/>
  <c r="L20" i="2"/>
  <c r="J20" i="3" s="1"/>
  <c r="L21" i="2"/>
  <c r="J21" i="3" s="1"/>
  <c r="L22" i="2"/>
  <c r="J22" i="3" s="1"/>
  <c r="L23" i="2"/>
  <c r="J23" i="3" s="1"/>
  <c r="L24" i="2"/>
  <c r="J24" i="3" s="1"/>
  <c r="L25" i="2"/>
  <c r="J25" i="3" s="1"/>
  <c r="L26" i="2"/>
  <c r="J26" i="3" s="1"/>
  <c r="L27" i="2"/>
  <c r="J27" i="3" s="1"/>
  <c r="L28" i="2"/>
  <c r="J28" i="3" s="1"/>
  <c r="L29" i="2"/>
  <c r="J29" i="3" s="1"/>
  <c r="L30" i="2"/>
  <c r="J30" i="3" s="1"/>
  <c r="L31" i="2"/>
  <c r="J31" i="3" s="1"/>
  <c r="L32" i="2"/>
  <c r="J32" i="3" s="1"/>
  <c r="L33" i="2"/>
  <c r="J33" i="3" s="1"/>
  <c r="L34" i="2"/>
  <c r="J34" i="3" s="1"/>
  <c r="L35" i="2"/>
  <c r="J35" i="3" s="1"/>
  <c r="L36" i="2"/>
  <c r="J36" i="3" s="1"/>
  <c r="L37" i="2"/>
  <c r="J37" i="3" s="1"/>
  <c r="L38" i="2"/>
  <c r="J38" i="3" s="1"/>
  <c r="L39" i="2"/>
  <c r="J39" i="3" s="1"/>
  <c r="L40" i="2"/>
  <c r="J40" i="3" s="1"/>
  <c r="L41" i="2"/>
  <c r="J41" i="3" s="1"/>
  <c r="L42" i="2"/>
  <c r="J42" i="3" s="1"/>
  <c r="L43" i="2"/>
  <c r="J43" i="3" s="1"/>
  <c r="L44" i="2"/>
  <c r="J44" i="3" s="1"/>
  <c r="L45" i="2"/>
  <c r="J45" i="3" s="1"/>
  <c r="L46" i="2"/>
  <c r="J46" i="3" s="1"/>
  <c r="L47" i="2"/>
  <c r="J47" i="3" s="1"/>
  <c r="L48" i="2"/>
  <c r="J48" i="3" s="1"/>
  <c r="L49" i="2"/>
  <c r="J49" i="3" s="1"/>
  <c r="L50" i="2"/>
  <c r="J50" i="3" s="1"/>
  <c r="L51" i="2"/>
  <c r="J51" i="3" s="1"/>
  <c r="L52" i="2"/>
  <c r="J52" i="3" s="1"/>
  <c r="L53" i="2"/>
  <c r="J53" i="3" s="1"/>
  <c r="L54" i="2"/>
  <c r="J54" i="3" s="1"/>
  <c r="L55" i="2"/>
  <c r="J55" i="3" s="1"/>
  <c r="L56" i="2"/>
  <c r="J56" i="3" s="1"/>
  <c r="L57" i="2"/>
  <c r="J57" i="3" s="1"/>
  <c r="L58" i="2"/>
  <c r="J58" i="3" s="1"/>
  <c r="L59" i="2"/>
  <c r="J59" i="3" s="1"/>
  <c r="L60" i="2"/>
  <c r="J60" i="3" s="1"/>
  <c r="L61" i="2"/>
  <c r="J61" i="3" s="1"/>
  <c r="L62" i="2"/>
  <c r="J62" i="3" s="1"/>
  <c r="L63" i="2"/>
  <c r="J63" i="3" s="1"/>
  <c r="L64" i="2"/>
  <c r="J64" i="3" s="1"/>
  <c r="L65" i="2"/>
  <c r="J65" i="3" s="1"/>
  <c r="L66" i="2"/>
  <c r="J66" i="3" s="1"/>
  <c r="L67" i="2"/>
  <c r="J67" i="3" s="1"/>
  <c r="L68" i="2"/>
  <c r="J68" i="3" s="1"/>
  <c r="L69" i="2"/>
  <c r="J69" i="3" s="1"/>
  <c r="L70" i="2"/>
  <c r="J70" i="3" s="1"/>
  <c r="L71" i="2"/>
  <c r="J71" i="3" s="1"/>
  <c r="L72" i="2"/>
  <c r="J72" i="3" s="1"/>
  <c r="L73" i="2"/>
  <c r="J73" i="3" s="1"/>
  <c r="L74" i="2"/>
  <c r="J74" i="3" s="1"/>
  <c r="L75" i="2"/>
  <c r="J75" i="3" s="1"/>
  <c r="L76" i="2"/>
  <c r="J76" i="3" s="1"/>
  <c r="L77" i="2"/>
  <c r="J77" i="3" s="1"/>
  <c r="L78" i="2"/>
  <c r="J78" i="3" s="1"/>
  <c r="L79" i="2"/>
  <c r="J79" i="3" s="1"/>
  <c r="L80" i="2"/>
  <c r="J80" i="3" s="1"/>
  <c r="L81" i="2"/>
  <c r="J81" i="3" s="1"/>
  <c r="L82" i="2"/>
  <c r="J82" i="3" s="1"/>
  <c r="L83" i="2"/>
  <c r="J83" i="3" s="1"/>
  <c r="L84" i="2"/>
  <c r="J84" i="3" s="1"/>
  <c r="L85" i="2"/>
  <c r="J85" i="3" s="1"/>
  <c r="L86" i="2"/>
  <c r="J86" i="3" s="1"/>
  <c r="L87" i="2"/>
  <c r="J87" i="3" s="1"/>
  <c r="L88" i="2"/>
  <c r="J88" i="3" s="1"/>
  <c r="L89" i="2"/>
  <c r="J89" i="3" s="1"/>
  <c r="L90" i="2"/>
  <c r="J90" i="3" s="1"/>
  <c r="L91" i="2"/>
  <c r="J91" i="3" s="1"/>
  <c r="L92" i="2"/>
  <c r="J92" i="3" s="1"/>
  <c r="L93" i="2"/>
  <c r="J93" i="3" s="1"/>
  <c r="L94" i="2"/>
  <c r="J94" i="3" s="1"/>
  <c r="L95" i="2"/>
  <c r="J95" i="3" s="1"/>
  <c r="L96" i="2"/>
  <c r="J96" i="3" s="1"/>
  <c r="L97" i="2"/>
  <c r="J97" i="3" s="1"/>
  <c r="L98" i="2"/>
  <c r="J98" i="3" s="1"/>
  <c r="L99" i="2"/>
  <c r="J99" i="3" s="1"/>
  <c r="L100" i="2"/>
  <c r="J100" i="3" s="1"/>
  <c r="L101" i="2"/>
  <c r="J101" i="3" s="1"/>
  <c r="L102" i="2"/>
  <c r="J102" i="3" s="1"/>
  <c r="L103" i="2"/>
  <c r="J103" i="3" s="1"/>
  <c r="L104" i="2"/>
  <c r="J104" i="3" s="1"/>
  <c r="L105" i="2"/>
  <c r="J105" i="3" s="1"/>
  <c r="L106" i="2"/>
  <c r="J106" i="3" s="1"/>
  <c r="L107" i="2"/>
  <c r="J107" i="3" s="1"/>
  <c r="L108" i="2"/>
  <c r="J108" i="3" s="1"/>
  <c r="L109" i="2"/>
  <c r="J109" i="3" s="1"/>
  <c r="L110" i="2"/>
  <c r="J110" i="3" s="1"/>
  <c r="L111" i="2"/>
  <c r="J111" i="3" s="1"/>
  <c r="L112" i="2"/>
  <c r="J112" i="3" s="1"/>
  <c r="L113" i="2"/>
  <c r="J113" i="3" s="1"/>
  <c r="L114" i="2"/>
  <c r="J114" i="3" s="1"/>
  <c r="L115" i="2"/>
  <c r="J115" i="3" s="1"/>
  <c r="L116" i="2"/>
  <c r="J116" i="3" s="1"/>
  <c r="L117" i="2"/>
  <c r="J117" i="3" s="1"/>
  <c r="L118" i="2"/>
  <c r="J118" i="3" s="1"/>
  <c r="L119" i="2"/>
  <c r="J119" i="3" s="1"/>
  <c r="L120" i="2"/>
  <c r="J120" i="3" s="1"/>
  <c r="L121" i="2"/>
  <c r="J121" i="3" s="1"/>
  <c r="L122" i="2"/>
  <c r="J122" i="3" s="1"/>
  <c r="L123" i="2"/>
  <c r="J123" i="3" s="1"/>
  <c r="L124" i="2"/>
  <c r="J124" i="3" s="1"/>
  <c r="L125" i="2"/>
  <c r="J125" i="3" s="1"/>
  <c r="L126" i="2"/>
  <c r="J126" i="3" s="1"/>
  <c r="L127" i="2"/>
  <c r="J127" i="3" s="1"/>
  <c r="L128" i="2"/>
  <c r="J128" i="3" s="1"/>
  <c r="L129" i="2"/>
  <c r="J129" i="3" s="1"/>
  <c r="L130" i="2"/>
  <c r="J130" i="3" s="1"/>
  <c r="L131" i="2"/>
  <c r="J131" i="3" s="1"/>
  <c r="L132" i="2"/>
  <c r="J132" i="3" s="1"/>
  <c r="L133" i="2"/>
  <c r="J133" i="3" s="1"/>
  <c r="L134" i="2"/>
  <c r="J134" i="3" s="1"/>
  <c r="L135" i="2"/>
  <c r="J135" i="3" s="1"/>
  <c r="L136" i="2"/>
  <c r="J136" i="3" s="1"/>
  <c r="L137" i="2"/>
  <c r="J137" i="3" s="1"/>
  <c r="L138" i="2"/>
  <c r="J138" i="3" s="1"/>
  <c r="L139" i="2"/>
  <c r="J139" i="3" s="1"/>
  <c r="L140" i="2"/>
  <c r="J140" i="3" s="1"/>
  <c r="L141" i="2"/>
  <c r="J141" i="3" s="1"/>
  <c r="L142" i="2"/>
  <c r="J142" i="3" s="1"/>
  <c r="L143" i="2"/>
  <c r="J143" i="3" s="1"/>
  <c r="L144" i="2"/>
  <c r="J144" i="3" s="1"/>
  <c r="L145" i="2"/>
  <c r="J145" i="3" s="1"/>
  <c r="L146" i="2"/>
  <c r="J146" i="3" s="1"/>
  <c r="L147" i="2"/>
  <c r="J147" i="3" s="1"/>
  <c r="L148" i="2"/>
  <c r="J148" i="3" s="1"/>
  <c r="L149" i="2"/>
  <c r="J149" i="3" s="1"/>
  <c r="L150" i="2"/>
  <c r="J150" i="3" s="1"/>
  <c r="L151" i="2"/>
  <c r="J151" i="3" s="1"/>
  <c r="L152" i="2"/>
  <c r="J152" i="3" s="1"/>
  <c r="L153" i="2"/>
  <c r="J153" i="3" s="1"/>
  <c r="L154" i="2"/>
  <c r="J154" i="3" s="1"/>
  <c r="L155" i="2"/>
  <c r="J155" i="3" s="1"/>
  <c r="L156" i="2"/>
  <c r="J156" i="3" s="1"/>
  <c r="L157" i="2"/>
  <c r="J157" i="3" s="1"/>
  <c r="L158" i="2"/>
  <c r="J158" i="3" s="1"/>
  <c r="L159" i="2"/>
  <c r="J159" i="3" s="1"/>
  <c r="L160" i="2"/>
  <c r="J160" i="3" s="1"/>
  <c r="L161" i="2"/>
  <c r="J161" i="3" s="1"/>
  <c r="L162" i="2"/>
  <c r="J162" i="3" s="1"/>
  <c r="L163" i="2"/>
  <c r="J163" i="3" s="1"/>
  <c r="L164" i="2"/>
  <c r="J164" i="3" s="1"/>
  <c r="L165" i="2"/>
  <c r="J165" i="3" s="1"/>
  <c r="L166" i="2"/>
  <c r="J166" i="3" s="1"/>
  <c r="L167" i="2"/>
  <c r="J167" i="3" s="1"/>
  <c r="L168" i="2"/>
  <c r="J168" i="3" s="1"/>
  <c r="L169" i="2"/>
  <c r="J169" i="3" s="1"/>
  <c r="L170" i="2"/>
  <c r="J170" i="3" s="1"/>
  <c r="L171" i="2"/>
  <c r="J171" i="3" s="1"/>
  <c r="L172" i="2"/>
  <c r="J172" i="3" s="1"/>
  <c r="L173" i="2"/>
  <c r="J173" i="3" s="1"/>
  <c r="L174" i="2"/>
  <c r="J174" i="3" s="1"/>
  <c r="L175" i="2"/>
  <c r="J175" i="3" s="1"/>
  <c r="L176" i="2"/>
  <c r="J176" i="3" s="1"/>
  <c r="L177" i="2"/>
  <c r="J177" i="3" s="1"/>
  <c r="L178" i="2"/>
  <c r="J178" i="3" s="1"/>
  <c r="L179" i="2"/>
  <c r="J179" i="3" s="1"/>
  <c r="L180" i="2"/>
  <c r="J180" i="3" s="1"/>
  <c r="L181" i="2"/>
  <c r="J181" i="3" s="1"/>
  <c r="L182" i="2"/>
  <c r="J182" i="3" s="1"/>
  <c r="L183" i="2"/>
  <c r="J183" i="3" s="1"/>
  <c r="L184" i="2"/>
  <c r="J184" i="3" s="1"/>
  <c r="L185" i="2"/>
  <c r="J185" i="3" s="1"/>
  <c r="L186" i="2"/>
  <c r="J186" i="3" s="1"/>
  <c r="L187" i="2"/>
  <c r="J187" i="3" s="1"/>
  <c r="L188" i="2"/>
  <c r="J188" i="3" s="1"/>
  <c r="L189" i="2"/>
  <c r="J189" i="3" s="1"/>
  <c r="L190" i="2"/>
  <c r="J190" i="3" s="1"/>
  <c r="L191" i="2"/>
  <c r="J191" i="3" s="1"/>
  <c r="L192" i="2"/>
  <c r="J192" i="3" s="1"/>
  <c r="L193" i="2"/>
  <c r="J193" i="3" s="1"/>
  <c r="L194" i="2"/>
  <c r="J194" i="3" s="1"/>
  <c r="L195" i="2"/>
  <c r="J195" i="3" s="1"/>
  <c r="L196" i="2"/>
  <c r="J196" i="3" s="1"/>
  <c r="L197" i="2"/>
  <c r="J197" i="3" s="1"/>
  <c r="L198" i="2"/>
  <c r="J198" i="3" s="1"/>
  <c r="L199" i="2"/>
  <c r="J199" i="3" s="1"/>
  <c r="L200" i="2"/>
  <c r="J200" i="3" s="1"/>
  <c r="L201" i="2"/>
  <c r="J201" i="3" s="1"/>
  <c r="L202" i="2"/>
  <c r="J202" i="3" s="1"/>
  <c r="L203" i="2"/>
  <c r="J203" i="3" s="1"/>
  <c r="L204" i="2"/>
  <c r="J204" i="3" s="1"/>
  <c r="L205" i="2"/>
  <c r="J205" i="3" s="1"/>
  <c r="L206" i="2"/>
  <c r="J206" i="3" s="1"/>
  <c r="L207" i="2"/>
  <c r="J207" i="3" s="1"/>
  <c r="L208" i="2"/>
  <c r="J208" i="3" s="1"/>
  <c r="L209" i="2"/>
  <c r="J209" i="3" s="1"/>
  <c r="L210" i="2"/>
  <c r="J210" i="3" s="1"/>
  <c r="L211" i="2"/>
  <c r="J211" i="3" s="1"/>
  <c r="L212" i="2"/>
  <c r="J212" i="3" s="1"/>
  <c r="L213" i="2"/>
  <c r="J213" i="3" s="1"/>
  <c r="L214" i="2"/>
  <c r="J214" i="3" s="1"/>
  <c r="L215" i="2"/>
  <c r="J215" i="3" s="1"/>
  <c r="L216" i="2"/>
  <c r="J216" i="3" s="1"/>
  <c r="L217" i="2"/>
  <c r="J217" i="3" s="1"/>
  <c r="L218" i="2"/>
  <c r="J218" i="3" s="1"/>
  <c r="L219" i="2"/>
  <c r="J219" i="3" s="1"/>
  <c r="L220" i="2"/>
  <c r="J220" i="3" s="1"/>
  <c r="L221" i="2"/>
  <c r="J221" i="3" s="1"/>
  <c r="L222" i="2"/>
  <c r="J222" i="3" s="1"/>
  <c r="L223" i="2"/>
  <c r="J223" i="3" s="1"/>
  <c r="L224" i="2"/>
  <c r="J224" i="3" s="1"/>
  <c r="L225" i="2"/>
  <c r="J225" i="3" s="1"/>
  <c r="L226" i="2"/>
  <c r="J226" i="3" s="1"/>
  <c r="L227" i="2"/>
  <c r="J227" i="3" s="1"/>
  <c r="L228" i="2"/>
  <c r="J228" i="3" s="1"/>
  <c r="L229" i="2"/>
  <c r="J229" i="3" s="1"/>
  <c r="L230" i="2"/>
  <c r="J230" i="3" s="1"/>
  <c r="L231" i="2"/>
  <c r="J231" i="3" s="1"/>
  <c r="L232" i="2"/>
  <c r="J232" i="3" s="1"/>
  <c r="L233" i="2"/>
  <c r="J233" i="3" s="1"/>
  <c r="L234" i="2"/>
  <c r="J234" i="3" s="1"/>
  <c r="L235" i="2"/>
  <c r="J235" i="3" s="1"/>
  <c r="L236" i="2"/>
  <c r="J236" i="3" s="1"/>
  <c r="L237" i="2"/>
  <c r="J237" i="3" s="1"/>
  <c r="L238" i="2"/>
  <c r="J238" i="3" s="1"/>
  <c r="L239" i="2"/>
  <c r="J239" i="3" s="1"/>
  <c r="L240" i="2"/>
  <c r="J240" i="3" s="1"/>
  <c r="L241" i="2"/>
  <c r="J241" i="3" s="1"/>
  <c r="L242" i="2"/>
  <c r="J242" i="3" s="1"/>
  <c r="L243" i="2"/>
  <c r="J243" i="3" s="1"/>
  <c r="L244" i="2"/>
  <c r="J244" i="3" s="1"/>
  <c r="L245" i="2"/>
  <c r="J245" i="3" s="1"/>
  <c r="L246" i="2"/>
  <c r="J246" i="3" s="1"/>
  <c r="L247" i="2"/>
  <c r="J247" i="3" s="1"/>
  <c r="L248" i="2"/>
  <c r="J248" i="3" s="1"/>
  <c r="L249" i="2"/>
  <c r="J249" i="3" s="1"/>
  <c r="L250" i="2"/>
  <c r="J250" i="3" s="1"/>
  <c r="L251" i="2"/>
  <c r="J251" i="3" s="1"/>
  <c r="L252" i="2"/>
  <c r="J252" i="3" s="1"/>
  <c r="L253" i="2"/>
  <c r="J253" i="3" s="1"/>
  <c r="L254" i="2"/>
  <c r="J254" i="3" s="1"/>
  <c r="L255" i="2"/>
  <c r="J255" i="3" s="1"/>
  <c r="L256" i="2"/>
  <c r="J256" i="3" s="1"/>
  <c r="L257" i="2"/>
  <c r="J257" i="3" s="1"/>
  <c r="L258" i="2"/>
  <c r="J258" i="3" s="1"/>
  <c r="L259" i="2"/>
  <c r="J259" i="3" s="1"/>
  <c r="L260" i="2"/>
  <c r="J260" i="3" s="1"/>
  <c r="L261" i="2"/>
  <c r="J261" i="3" s="1"/>
  <c r="L262" i="2"/>
  <c r="J262" i="3" s="1"/>
  <c r="L263" i="2"/>
  <c r="J263" i="3" s="1"/>
  <c r="L264" i="2"/>
  <c r="J264" i="3" s="1"/>
  <c r="L265" i="2"/>
  <c r="J265" i="3" s="1"/>
  <c r="L266" i="2"/>
  <c r="J266" i="3" s="1"/>
  <c r="L267" i="2"/>
  <c r="J267" i="3" s="1"/>
  <c r="L268" i="2"/>
  <c r="J268" i="3" s="1"/>
  <c r="L269" i="2"/>
  <c r="J269" i="3" s="1"/>
  <c r="L270" i="2"/>
  <c r="J270" i="3" s="1"/>
  <c r="L271" i="2"/>
  <c r="J271" i="3" s="1"/>
  <c r="L272" i="2"/>
  <c r="J272" i="3" s="1"/>
  <c r="L273" i="2"/>
  <c r="J273" i="3" s="1"/>
  <c r="L274" i="2"/>
  <c r="J274" i="3" s="1"/>
  <c r="L275" i="2"/>
  <c r="J275" i="3" s="1"/>
  <c r="L276" i="2"/>
  <c r="J276" i="3" s="1"/>
  <c r="L277" i="2"/>
  <c r="J277" i="3" s="1"/>
  <c r="L278" i="2"/>
  <c r="J278" i="3" s="1"/>
  <c r="L279" i="2"/>
  <c r="J279" i="3" s="1"/>
  <c r="L280" i="2"/>
  <c r="J280" i="3" s="1"/>
  <c r="L281" i="2"/>
  <c r="J281" i="3" s="1"/>
  <c r="L282" i="2"/>
  <c r="J282" i="3" s="1"/>
  <c r="L283" i="2"/>
  <c r="J283" i="3" s="1"/>
  <c r="L284" i="2"/>
  <c r="J284" i="3" s="1"/>
  <c r="L285" i="2"/>
  <c r="J285" i="3" s="1"/>
  <c r="L286" i="2"/>
  <c r="J286" i="3" s="1"/>
  <c r="L287" i="2"/>
  <c r="J287" i="3" s="1"/>
  <c r="L288" i="2"/>
  <c r="J288" i="3" s="1"/>
  <c r="L289" i="2"/>
  <c r="J289" i="3" s="1"/>
  <c r="L290" i="2"/>
  <c r="J290" i="3" s="1"/>
  <c r="L291" i="2"/>
  <c r="J291" i="3" s="1"/>
  <c r="L292" i="2"/>
  <c r="J292" i="3" s="1"/>
  <c r="L293" i="2"/>
  <c r="J293" i="3" s="1"/>
  <c r="L294" i="2"/>
  <c r="J294" i="3" s="1"/>
  <c r="L295" i="2"/>
  <c r="J295" i="3" s="1"/>
  <c r="L296" i="2"/>
  <c r="J296" i="3" s="1"/>
  <c r="L297" i="2"/>
  <c r="J297" i="3" s="1"/>
  <c r="L298" i="2"/>
  <c r="J298" i="3" s="1"/>
  <c r="L299" i="2"/>
  <c r="J299" i="3" s="1"/>
  <c r="L300" i="2"/>
  <c r="J300" i="3" s="1"/>
  <c r="L301" i="2"/>
  <c r="J301" i="3" s="1"/>
  <c r="L302" i="2"/>
  <c r="J302" i="3" s="1"/>
  <c r="L303" i="2"/>
  <c r="J303" i="3" s="1"/>
  <c r="L304" i="2"/>
  <c r="J304" i="3" s="1"/>
  <c r="L305" i="2"/>
  <c r="J305" i="3" s="1"/>
  <c r="L306" i="2"/>
  <c r="J306" i="3" s="1"/>
  <c r="L307" i="2"/>
  <c r="J307" i="3" s="1"/>
  <c r="L308" i="2"/>
  <c r="J308" i="3" s="1"/>
  <c r="L309" i="2"/>
  <c r="J309" i="3" s="1"/>
  <c r="L310" i="2"/>
  <c r="J310" i="3" s="1"/>
  <c r="L311" i="2"/>
  <c r="J311" i="3" s="1"/>
  <c r="L312" i="2"/>
  <c r="J312" i="3" s="1"/>
  <c r="L313" i="2"/>
  <c r="J313" i="3" s="1"/>
  <c r="L314" i="2"/>
  <c r="J314" i="3" s="1"/>
  <c r="L315" i="2"/>
  <c r="J315" i="3" s="1"/>
  <c r="L316" i="2"/>
  <c r="J316" i="3" s="1"/>
  <c r="L317" i="2"/>
  <c r="J317" i="3" s="1"/>
  <c r="L318" i="2"/>
  <c r="J318" i="3" s="1"/>
  <c r="L319" i="2"/>
  <c r="J319" i="3" s="1"/>
  <c r="L320" i="2"/>
  <c r="J320" i="3" s="1"/>
  <c r="L321" i="2"/>
  <c r="J321" i="3" s="1"/>
  <c r="L322" i="2"/>
  <c r="J322" i="3" s="1"/>
  <c r="L323" i="2"/>
  <c r="J323" i="3" s="1"/>
  <c r="L324" i="2"/>
  <c r="J324" i="3" s="1"/>
  <c r="L325" i="2"/>
  <c r="J325" i="3" s="1"/>
  <c r="L326" i="2"/>
  <c r="J326" i="3" s="1"/>
  <c r="L327" i="2"/>
  <c r="J327" i="3" s="1"/>
  <c r="L328" i="2"/>
  <c r="J328" i="3" s="1"/>
  <c r="L329" i="2"/>
  <c r="J329" i="3" s="1"/>
  <c r="L330" i="2"/>
  <c r="J330" i="3" s="1"/>
  <c r="L331" i="2"/>
  <c r="J331" i="3" s="1"/>
  <c r="L332" i="2"/>
  <c r="J332" i="3" s="1"/>
  <c r="L333" i="2"/>
  <c r="J333" i="3" s="1"/>
  <c r="L334" i="2"/>
  <c r="J334" i="3" s="1"/>
  <c r="L335" i="2"/>
  <c r="J335" i="3" s="1"/>
  <c r="L336" i="2"/>
  <c r="J336" i="3" s="1"/>
  <c r="L337" i="2"/>
  <c r="J337" i="3" s="1"/>
  <c r="L338" i="2"/>
  <c r="J338" i="3" s="1"/>
  <c r="L339" i="2"/>
  <c r="J339" i="3" s="1"/>
  <c r="L340" i="2"/>
  <c r="J340" i="3" s="1"/>
  <c r="L341" i="2"/>
  <c r="J341" i="3" s="1"/>
  <c r="L342" i="2"/>
  <c r="J342" i="3" s="1"/>
  <c r="L343" i="2"/>
  <c r="J343" i="3" s="1"/>
  <c r="L344" i="2"/>
  <c r="J344" i="3" s="1"/>
  <c r="L345" i="2"/>
  <c r="J345" i="3" s="1"/>
  <c r="L346" i="2"/>
  <c r="J346" i="3" s="1"/>
  <c r="L347" i="2"/>
  <c r="J347" i="3" s="1"/>
  <c r="L348" i="2"/>
  <c r="J348" i="3" s="1"/>
  <c r="L349" i="2"/>
  <c r="J349" i="3" s="1"/>
  <c r="L350" i="2"/>
  <c r="J350" i="3" s="1"/>
  <c r="L351" i="2"/>
  <c r="J351" i="3" s="1"/>
  <c r="L352" i="2"/>
  <c r="J352" i="3" s="1"/>
  <c r="L353" i="2"/>
  <c r="J353" i="3" s="1"/>
  <c r="L354" i="2"/>
  <c r="J354" i="3" s="1"/>
  <c r="L355" i="2"/>
  <c r="J355" i="3" s="1"/>
  <c r="L356" i="2"/>
  <c r="J356" i="3" s="1"/>
  <c r="L357" i="2"/>
  <c r="J357" i="3" s="1"/>
  <c r="L358" i="2"/>
  <c r="J358" i="3" s="1"/>
  <c r="L359" i="2"/>
  <c r="J359" i="3" s="1"/>
  <c r="L360" i="2"/>
  <c r="J360" i="3" s="1"/>
  <c r="L361" i="2"/>
  <c r="J361" i="3" s="1"/>
  <c r="L362" i="2"/>
  <c r="J362" i="3" s="1"/>
  <c r="L363" i="2"/>
  <c r="J363" i="3" s="1"/>
  <c r="L364" i="2"/>
  <c r="J364" i="3" s="1"/>
  <c r="L365" i="2"/>
  <c r="J365" i="3" s="1"/>
  <c r="L366" i="2"/>
  <c r="J366" i="3" s="1"/>
  <c r="L367" i="2"/>
  <c r="J367" i="3" s="1"/>
  <c r="L368" i="2"/>
  <c r="J368" i="3" s="1"/>
  <c r="L369" i="2"/>
  <c r="J369" i="3" s="1"/>
  <c r="L370" i="2"/>
  <c r="J370" i="3" s="1"/>
  <c r="L371" i="2"/>
  <c r="J371" i="3" s="1"/>
  <c r="L372" i="2"/>
  <c r="J372" i="3" s="1"/>
  <c r="L373" i="2"/>
  <c r="J373" i="3" s="1"/>
  <c r="L374" i="2"/>
  <c r="J374" i="3" s="1"/>
  <c r="L375" i="2"/>
  <c r="J375" i="3" s="1"/>
  <c r="L376" i="2"/>
  <c r="J376" i="3" s="1"/>
  <c r="L377" i="2"/>
  <c r="J377" i="3" s="1"/>
  <c r="L378" i="2"/>
  <c r="J378" i="3" s="1"/>
  <c r="L379" i="2"/>
  <c r="J379" i="3" s="1"/>
  <c r="L380" i="2"/>
  <c r="J380" i="3" s="1"/>
  <c r="L381" i="2"/>
  <c r="J381" i="3" s="1"/>
  <c r="L382" i="2"/>
  <c r="J382" i="3" s="1"/>
  <c r="L383" i="2"/>
  <c r="J383" i="3" s="1"/>
  <c r="L384" i="2"/>
  <c r="J384" i="3" s="1"/>
  <c r="L385" i="2"/>
  <c r="J385" i="3" s="1"/>
  <c r="L386" i="2"/>
  <c r="J386" i="3" s="1"/>
  <c r="L387" i="2"/>
  <c r="J387" i="3" s="1"/>
  <c r="L388" i="2"/>
  <c r="J388" i="3" s="1"/>
  <c r="L389" i="2"/>
  <c r="J389" i="3" s="1"/>
  <c r="L390" i="2"/>
  <c r="J390" i="3" s="1"/>
  <c r="L391" i="2"/>
  <c r="J391" i="3" s="1"/>
  <c r="L392" i="2"/>
  <c r="J392" i="3" s="1"/>
  <c r="L393" i="2"/>
  <c r="J393" i="3" s="1"/>
  <c r="L394" i="2"/>
  <c r="J394" i="3" s="1"/>
  <c r="L395" i="2"/>
  <c r="J395" i="3" s="1"/>
  <c r="L396" i="2"/>
  <c r="J396" i="3" s="1"/>
  <c r="L397" i="2"/>
  <c r="J397" i="3" s="1"/>
  <c r="L398" i="2"/>
  <c r="J398" i="3" s="1"/>
  <c r="L399" i="2"/>
  <c r="J399" i="3" s="1"/>
  <c r="L400" i="2"/>
  <c r="J400" i="3" s="1"/>
  <c r="L401" i="2"/>
  <c r="J401" i="3" s="1"/>
  <c r="L402" i="2"/>
  <c r="J402" i="3" s="1"/>
  <c r="L403" i="2"/>
  <c r="J403" i="3" s="1"/>
  <c r="L404" i="2"/>
  <c r="J404" i="3" s="1"/>
  <c r="L405" i="2"/>
  <c r="J405" i="3" s="1"/>
  <c r="L406" i="2"/>
  <c r="J406" i="3" s="1"/>
  <c r="L407" i="2"/>
  <c r="J407" i="3" s="1"/>
  <c r="L408" i="2"/>
  <c r="J408" i="3" s="1"/>
  <c r="L409" i="2"/>
  <c r="J409" i="3" s="1"/>
  <c r="L410" i="2"/>
  <c r="J410" i="3" s="1"/>
  <c r="L411" i="2"/>
  <c r="J411" i="3" s="1"/>
  <c r="L412" i="2"/>
  <c r="J412" i="3" s="1"/>
  <c r="L413" i="2"/>
  <c r="J413" i="3" s="1"/>
  <c r="L414" i="2"/>
  <c r="J414" i="3" s="1"/>
  <c r="L415" i="2"/>
  <c r="J415" i="3" s="1"/>
  <c r="L416" i="2"/>
  <c r="J416" i="3" s="1"/>
  <c r="L417" i="2"/>
  <c r="J417" i="3" s="1"/>
  <c r="L418" i="2"/>
  <c r="J418" i="3" s="1"/>
  <c r="L419" i="2"/>
  <c r="J419" i="3" s="1"/>
  <c r="L420" i="2"/>
  <c r="J420" i="3" s="1"/>
  <c r="L421" i="2"/>
  <c r="J421" i="3" s="1"/>
  <c r="L422" i="2"/>
  <c r="J422" i="3" s="1"/>
  <c r="L423" i="2"/>
  <c r="J423" i="3" s="1"/>
  <c r="L424" i="2"/>
  <c r="J424" i="3" s="1"/>
  <c r="L425" i="2"/>
  <c r="J425" i="3" s="1"/>
  <c r="L426" i="2"/>
  <c r="J426" i="3" s="1"/>
  <c r="L427" i="2"/>
  <c r="J427" i="3" s="1"/>
  <c r="L428" i="2"/>
  <c r="J428" i="3" s="1"/>
  <c r="L429" i="2"/>
  <c r="J429" i="3" s="1"/>
  <c r="L430" i="2"/>
  <c r="J430" i="3" s="1"/>
  <c r="L431" i="2"/>
  <c r="J431" i="3" s="1"/>
  <c r="L432" i="2"/>
  <c r="J432" i="3" s="1"/>
  <c r="L433" i="2"/>
  <c r="J433" i="3" s="1"/>
  <c r="L434" i="2"/>
  <c r="J434" i="3" s="1"/>
  <c r="L435" i="2"/>
  <c r="J435" i="3" s="1"/>
  <c r="L436" i="2"/>
  <c r="J436" i="3" s="1"/>
  <c r="L437" i="2"/>
  <c r="J437" i="3" s="1"/>
  <c r="L438" i="2"/>
  <c r="J438" i="3" s="1"/>
  <c r="L439" i="2"/>
  <c r="J439" i="3" s="1"/>
  <c r="L440" i="2"/>
  <c r="J440" i="3" s="1"/>
  <c r="L441" i="2"/>
  <c r="J441" i="3" s="1"/>
  <c r="L442" i="2"/>
  <c r="J442" i="3" s="1"/>
  <c r="L443" i="2"/>
  <c r="J443" i="3" s="1"/>
  <c r="L444" i="2"/>
  <c r="J444" i="3" s="1"/>
  <c r="L445" i="2"/>
  <c r="J445" i="3" s="1"/>
  <c r="L446" i="2"/>
  <c r="J446" i="3" s="1"/>
  <c r="L447" i="2"/>
  <c r="J447" i="3" s="1"/>
  <c r="L448" i="2"/>
  <c r="J448" i="3" s="1"/>
  <c r="L449" i="2"/>
  <c r="J449" i="3" s="1"/>
  <c r="L450" i="2"/>
  <c r="J450" i="3" s="1"/>
  <c r="L451" i="2"/>
  <c r="J451" i="3" s="1"/>
  <c r="L452" i="2"/>
  <c r="J452" i="3" s="1"/>
  <c r="L453" i="2"/>
  <c r="J453" i="3" s="1"/>
  <c r="L454" i="2"/>
  <c r="J454" i="3" s="1"/>
  <c r="L455" i="2"/>
  <c r="J455" i="3" s="1"/>
  <c r="L456" i="2"/>
  <c r="J456" i="3" s="1"/>
  <c r="L457" i="2"/>
  <c r="J457" i="3" s="1"/>
  <c r="L458" i="2"/>
  <c r="J458" i="3" s="1"/>
  <c r="L459" i="2"/>
  <c r="J459" i="3" s="1"/>
  <c r="L460" i="2"/>
  <c r="J460" i="3" s="1"/>
  <c r="L461" i="2"/>
  <c r="J461" i="3" s="1"/>
  <c r="L462" i="2"/>
  <c r="J462" i="3" s="1"/>
  <c r="L463" i="2"/>
  <c r="J463" i="3" s="1"/>
  <c r="L464" i="2"/>
  <c r="J464" i="3" s="1"/>
  <c r="L465" i="2"/>
  <c r="J465" i="3" s="1"/>
  <c r="L466" i="2"/>
  <c r="J466" i="3" s="1"/>
  <c r="L467" i="2"/>
  <c r="J467" i="3" s="1"/>
  <c r="L468" i="2"/>
  <c r="J468" i="3" s="1"/>
  <c r="L469" i="2"/>
  <c r="J469" i="3" s="1"/>
  <c r="L470" i="2"/>
  <c r="J470" i="3" s="1"/>
  <c r="L471" i="2"/>
  <c r="J471" i="3" s="1"/>
  <c r="L472" i="2"/>
  <c r="J472" i="3" s="1"/>
  <c r="L473" i="2"/>
  <c r="J473" i="3" s="1"/>
  <c r="L474" i="2"/>
  <c r="J474" i="3" s="1"/>
  <c r="L475" i="2"/>
  <c r="J475" i="3" s="1"/>
  <c r="L476" i="2"/>
  <c r="J476" i="3" s="1"/>
  <c r="L477" i="2"/>
  <c r="J477" i="3" s="1"/>
  <c r="L478" i="2"/>
  <c r="J478" i="3" s="1"/>
  <c r="L479" i="2"/>
  <c r="J479" i="3" s="1"/>
  <c r="L480" i="2"/>
  <c r="J480" i="3" s="1"/>
  <c r="L481" i="2"/>
  <c r="J481" i="3" s="1"/>
  <c r="L482" i="2"/>
  <c r="J482" i="3" s="1"/>
  <c r="L483" i="2"/>
  <c r="J483" i="3" s="1"/>
  <c r="L484" i="2"/>
  <c r="J484" i="3" s="1"/>
  <c r="L485" i="2"/>
  <c r="J485" i="3" s="1"/>
  <c r="L486" i="2"/>
  <c r="J486" i="3" s="1"/>
  <c r="L487" i="2"/>
  <c r="J487" i="3" s="1"/>
  <c r="L488" i="2"/>
  <c r="J488" i="3" s="1"/>
  <c r="L489" i="2"/>
  <c r="J489" i="3" s="1"/>
  <c r="L490" i="2"/>
  <c r="J490" i="3" s="1"/>
  <c r="L491" i="2"/>
  <c r="J491" i="3" s="1"/>
  <c r="L492" i="2"/>
  <c r="J492" i="3" s="1"/>
  <c r="L493" i="2"/>
  <c r="J493" i="3" s="1"/>
  <c r="L494" i="2"/>
  <c r="J494" i="3" s="1"/>
  <c r="L495" i="2"/>
  <c r="J495" i="3" s="1"/>
  <c r="L496" i="2"/>
  <c r="J496" i="3" s="1"/>
  <c r="L497" i="2"/>
  <c r="J497" i="3" s="1"/>
  <c r="L498" i="2"/>
  <c r="J498" i="3" s="1"/>
  <c r="L499" i="2"/>
  <c r="J499" i="3" s="1"/>
  <c r="L500" i="2"/>
  <c r="J500" i="3" s="1"/>
  <c r="L501" i="2"/>
  <c r="J501" i="3" s="1"/>
  <c r="L502" i="2"/>
  <c r="J502" i="3" s="1"/>
  <c r="L503" i="2"/>
  <c r="J503" i="3" s="1"/>
  <c r="L504" i="2"/>
  <c r="J504" i="3" s="1"/>
  <c r="L505" i="2"/>
  <c r="J505" i="3" s="1"/>
  <c r="L506" i="2"/>
  <c r="J506" i="3" s="1"/>
  <c r="L507" i="2"/>
  <c r="J507" i="3" s="1"/>
  <c r="L508" i="2"/>
  <c r="J508" i="3" s="1"/>
  <c r="L509" i="2"/>
  <c r="J509" i="3" s="1"/>
  <c r="L510" i="2"/>
  <c r="J510" i="3" s="1"/>
  <c r="L511" i="2"/>
  <c r="J511" i="3" s="1"/>
  <c r="L512" i="2"/>
  <c r="J512" i="3" s="1"/>
  <c r="L513" i="2"/>
  <c r="J513" i="3" s="1"/>
  <c r="L514" i="2"/>
  <c r="J514" i="3" s="1"/>
  <c r="L515" i="2"/>
  <c r="J515" i="3" s="1"/>
  <c r="L516" i="2"/>
  <c r="J516" i="3" s="1"/>
  <c r="L517" i="2"/>
  <c r="J517" i="3" s="1"/>
  <c r="L518" i="2"/>
  <c r="J518" i="3" s="1"/>
  <c r="L519" i="2"/>
  <c r="J519" i="3" s="1"/>
  <c r="L520" i="2"/>
  <c r="J520" i="3" s="1"/>
  <c r="L521" i="2"/>
  <c r="J521" i="3" s="1"/>
  <c r="L522" i="2"/>
  <c r="J522" i="3" s="1"/>
  <c r="L523" i="2"/>
  <c r="J523" i="3" s="1"/>
  <c r="L524" i="2"/>
  <c r="J524" i="3" s="1"/>
  <c r="L525" i="2"/>
  <c r="J525" i="3" s="1"/>
  <c r="L526" i="2"/>
  <c r="J526" i="3" s="1"/>
  <c r="L527" i="2"/>
  <c r="J527" i="3" s="1"/>
  <c r="L528" i="2"/>
  <c r="J528" i="3" s="1"/>
  <c r="L529" i="2"/>
  <c r="J529" i="3" s="1"/>
  <c r="L530" i="2"/>
  <c r="J530" i="3" s="1"/>
  <c r="L531" i="2"/>
  <c r="J531" i="3" s="1"/>
  <c r="L532" i="2"/>
  <c r="J532" i="3" s="1"/>
  <c r="L533" i="2"/>
  <c r="J533" i="3" s="1"/>
  <c r="L534" i="2"/>
  <c r="J534" i="3" s="1"/>
  <c r="L535" i="2"/>
  <c r="J535" i="3" s="1"/>
  <c r="L536" i="2"/>
  <c r="J536" i="3" s="1"/>
  <c r="L537" i="2"/>
  <c r="J537" i="3" s="1"/>
  <c r="L538" i="2"/>
  <c r="J538" i="3" s="1"/>
  <c r="L539" i="2"/>
  <c r="J539" i="3" s="1"/>
  <c r="L540" i="2"/>
  <c r="J540" i="3" s="1"/>
  <c r="L541" i="2"/>
  <c r="J541" i="3" s="1"/>
  <c r="L542" i="2"/>
  <c r="J542" i="3" s="1"/>
  <c r="L543" i="2"/>
  <c r="J543" i="3" s="1"/>
  <c r="L544" i="2"/>
  <c r="J544" i="3" s="1"/>
  <c r="L545" i="2"/>
  <c r="J545" i="3" s="1"/>
  <c r="L546" i="2"/>
  <c r="J546" i="3" s="1"/>
  <c r="L547" i="2"/>
  <c r="J547" i="3" s="1"/>
  <c r="L548" i="2"/>
  <c r="J548" i="3" s="1"/>
  <c r="L549" i="2"/>
  <c r="J549" i="3" s="1"/>
  <c r="L550" i="2"/>
  <c r="J550" i="3" s="1"/>
  <c r="L551" i="2"/>
  <c r="J551" i="3" s="1"/>
  <c r="L552" i="2"/>
  <c r="J552" i="3" s="1"/>
  <c r="L553" i="2"/>
  <c r="J553" i="3" s="1"/>
  <c r="L554" i="2"/>
  <c r="J554" i="3" s="1"/>
  <c r="L555" i="2"/>
  <c r="J555" i="3" s="1"/>
  <c r="L556" i="2"/>
  <c r="J556" i="3" s="1"/>
  <c r="L557" i="2"/>
  <c r="J557" i="3" s="1"/>
  <c r="L558" i="2"/>
  <c r="J558" i="3" s="1"/>
  <c r="L559" i="2"/>
  <c r="J559" i="3" s="1"/>
  <c r="L560" i="2"/>
  <c r="J560" i="3" s="1"/>
  <c r="L561" i="2"/>
  <c r="J561" i="3" s="1"/>
  <c r="L562" i="2"/>
  <c r="J562" i="3" s="1"/>
  <c r="L563" i="2"/>
  <c r="J563" i="3" s="1"/>
  <c r="L564" i="2"/>
  <c r="J564" i="3" s="1"/>
  <c r="L565" i="2"/>
  <c r="J565" i="3" s="1"/>
  <c r="L566" i="2"/>
  <c r="J566" i="3" s="1"/>
  <c r="L567" i="2"/>
  <c r="J567" i="3" s="1"/>
  <c r="L568" i="2"/>
  <c r="J568" i="3" s="1"/>
  <c r="L569" i="2"/>
  <c r="J569" i="3" s="1"/>
  <c r="L570" i="2"/>
  <c r="J570" i="3" s="1"/>
  <c r="L571" i="2"/>
  <c r="J571" i="3" s="1"/>
  <c r="L572" i="2"/>
  <c r="J572" i="3" s="1"/>
  <c r="L573" i="2"/>
  <c r="J573" i="3" s="1"/>
  <c r="L574" i="2"/>
  <c r="J574" i="3" s="1"/>
  <c r="L575" i="2"/>
  <c r="J575" i="3" s="1"/>
  <c r="L576" i="2"/>
  <c r="J576" i="3" s="1"/>
  <c r="L577" i="2"/>
  <c r="J577" i="3" s="1"/>
  <c r="L578" i="2"/>
  <c r="J578" i="3" s="1"/>
  <c r="L579" i="2"/>
  <c r="J579" i="3" s="1"/>
  <c r="L580" i="2"/>
  <c r="J580" i="3" s="1"/>
  <c r="L581" i="2"/>
  <c r="J581" i="3" s="1"/>
  <c r="L582" i="2"/>
  <c r="J582" i="3" s="1"/>
  <c r="L583" i="2"/>
  <c r="J583" i="3" s="1"/>
  <c r="L584" i="2"/>
  <c r="J584" i="3" s="1"/>
  <c r="L585" i="2"/>
  <c r="J585" i="3" s="1"/>
  <c r="L586" i="2"/>
  <c r="J586" i="3" s="1"/>
  <c r="L587" i="2"/>
  <c r="J587" i="3" s="1"/>
  <c r="L588" i="2"/>
  <c r="J588" i="3" s="1"/>
  <c r="L589" i="2"/>
  <c r="J589" i="3" s="1"/>
  <c r="L590" i="2"/>
  <c r="J590" i="3" s="1"/>
  <c r="L591" i="2"/>
  <c r="J591" i="3" s="1"/>
  <c r="L592" i="2"/>
  <c r="J592" i="3" s="1"/>
  <c r="L593" i="2"/>
  <c r="J593" i="3" s="1"/>
  <c r="L594" i="2"/>
  <c r="J594" i="3" s="1"/>
  <c r="L595" i="2"/>
  <c r="J595" i="3" s="1"/>
  <c r="L596" i="2"/>
  <c r="J596" i="3" s="1"/>
  <c r="L597" i="2"/>
  <c r="J597" i="3" s="1"/>
  <c r="L598" i="2"/>
  <c r="J598" i="3" s="1"/>
  <c r="L599" i="2"/>
  <c r="J599" i="3" s="1"/>
  <c r="L600" i="2"/>
  <c r="J600" i="3" s="1"/>
  <c r="L601" i="2"/>
  <c r="J601" i="3" s="1"/>
  <c r="L602" i="2"/>
  <c r="J602" i="3" s="1"/>
  <c r="L603" i="2"/>
  <c r="J603" i="3" s="1"/>
  <c r="L604" i="2"/>
  <c r="J604" i="3" s="1"/>
  <c r="L605" i="2"/>
  <c r="J605" i="3" s="1"/>
  <c r="L606" i="2"/>
  <c r="J606" i="3" s="1"/>
  <c r="L607" i="2"/>
  <c r="J607" i="3" s="1"/>
  <c r="L608" i="2"/>
  <c r="J608" i="3" s="1"/>
  <c r="L609" i="2"/>
  <c r="J609" i="3" s="1"/>
  <c r="L610" i="2"/>
  <c r="J610" i="3" s="1"/>
  <c r="L611" i="2"/>
  <c r="J611" i="3" s="1"/>
  <c r="L612" i="2"/>
  <c r="J612" i="3" s="1"/>
  <c r="L613" i="2"/>
  <c r="J613" i="3" s="1"/>
  <c r="L614" i="2"/>
  <c r="J614" i="3" s="1"/>
  <c r="L615" i="2"/>
  <c r="J615" i="3" s="1"/>
  <c r="L616" i="2"/>
  <c r="J616" i="3" s="1"/>
  <c r="L617" i="2"/>
  <c r="J617" i="3" s="1"/>
  <c r="L618" i="2"/>
  <c r="J618" i="3" s="1"/>
  <c r="L619" i="2"/>
  <c r="J619" i="3" s="1"/>
  <c r="L620" i="2"/>
  <c r="J620" i="3" s="1"/>
  <c r="L621" i="2"/>
  <c r="J621" i="3" s="1"/>
  <c r="L622" i="2"/>
  <c r="J622" i="3" s="1"/>
  <c r="L623" i="2"/>
  <c r="J623" i="3" s="1"/>
  <c r="L624" i="2"/>
  <c r="J624" i="3" s="1"/>
  <c r="L625" i="2"/>
  <c r="J625" i="3" s="1"/>
  <c r="L626" i="2"/>
  <c r="J626" i="3" s="1"/>
  <c r="L627" i="2"/>
  <c r="J627" i="3" s="1"/>
  <c r="L628" i="2"/>
  <c r="J628" i="3" s="1"/>
  <c r="L629" i="2"/>
  <c r="J629" i="3" s="1"/>
  <c r="L630" i="2"/>
  <c r="J630" i="3" s="1"/>
  <c r="L631" i="2"/>
  <c r="J631" i="3" s="1"/>
  <c r="L632" i="2"/>
  <c r="J632" i="3" s="1"/>
  <c r="L633" i="2"/>
  <c r="J633" i="3" s="1"/>
  <c r="L634" i="2"/>
  <c r="J634" i="3" s="1"/>
  <c r="L635" i="2"/>
  <c r="J635" i="3" s="1"/>
  <c r="L636" i="2"/>
  <c r="J636" i="3" s="1"/>
  <c r="L637" i="2"/>
  <c r="J637" i="3" s="1"/>
  <c r="L638" i="2"/>
  <c r="J638" i="3" s="1"/>
  <c r="L639" i="2"/>
  <c r="J639" i="3" s="1"/>
  <c r="L640" i="2"/>
  <c r="J640" i="3" s="1"/>
  <c r="L641" i="2"/>
  <c r="J641" i="3" s="1"/>
  <c r="L642" i="2"/>
  <c r="J642" i="3" s="1"/>
  <c r="L643" i="2"/>
  <c r="J643" i="3" s="1"/>
  <c r="L644" i="2"/>
  <c r="J644" i="3" s="1"/>
  <c r="L645" i="2"/>
  <c r="J645" i="3" s="1"/>
  <c r="L646" i="2"/>
  <c r="J646" i="3" s="1"/>
  <c r="L647" i="2"/>
  <c r="J647" i="3" s="1"/>
  <c r="L648" i="2"/>
  <c r="J648" i="3" s="1"/>
  <c r="L649" i="2"/>
  <c r="J649" i="3" s="1"/>
  <c r="L650" i="2"/>
  <c r="J650" i="3" s="1"/>
  <c r="L651" i="2"/>
  <c r="J651" i="3" s="1"/>
  <c r="L652" i="2"/>
  <c r="J652" i="3" s="1"/>
  <c r="L653" i="2"/>
  <c r="J653" i="3" s="1"/>
  <c r="L654" i="2"/>
  <c r="J654" i="3" s="1"/>
  <c r="L655" i="2"/>
  <c r="J655" i="3" s="1"/>
  <c r="L656" i="2"/>
  <c r="J656" i="3" s="1"/>
  <c r="L657" i="2"/>
  <c r="J657" i="3" s="1"/>
  <c r="L658" i="2"/>
  <c r="J658" i="3" s="1"/>
  <c r="L659" i="2"/>
  <c r="J659" i="3" s="1"/>
  <c r="L660" i="2"/>
  <c r="J660" i="3" s="1"/>
  <c r="L661" i="2"/>
  <c r="J661" i="3" s="1"/>
  <c r="L662" i="2"/>
  <c r="J662" i="3" s="1"/>
  <c r="L663" i="2"/>
  <c r="J663" i="3" s="1"/>
  <c r="L664" i="2"/>
  <c r="J664" i="3" s="1"/>
  <c r="L665" i="2"/>
  <c r="J665" i="3" s="1"/>
  <c r="L666" i="2"/>
  <c r="J666" i="3" s="1"/>
  <c r="L667" i="2"/>
  <c r="J667" i="3" s="1"/>
  <c r="L668" i="2"/>
  <c r="J668" i="3" s="1"/>
  <c r="L669" i="2"/>
  <c r="J669" i="3" s="1"/>
  <c r="L670" i="2"/>
  <c r="J670" i="3" s="1"/>
  <c r="L671" i="2"/>
  <c r="J671" i="3" s="1"/>
  <c r="L672" i="2"/>
  <c r="J672" i="3" s="1"/>
  <c r="L673" i="2"/>
  <c r="J673" i="3" s="1"/>
  <c r="L674" i="2"/>
  <c r="J674" i="3" s="1"/>
  <c r="L675" i="2"/>
  <c r="J675" i="3" s="1"/>
  <c r="L676" i="2"/>
  <c r="J676" i="3" s="1"/>
  <c r="L677" i="2"/>
  <c r="J677" i="3" s="1"/>
  <c r="L678" i="2"/>
  <c r="J678" i="3" s="1"/>
  <c r="L679" i="2"/>
  <c r="J679" i="3" s="1"/>
  <c r="L680" i="2"/>
  <c r="J680" i="3" s="1"/>
  <c r="L681" i="2"/>
  <c r="J681" i="3" s="1"/>
  <c r="L682" i="2"/>
  <c r="J682" i="3" s="1"/>
  <c r="L683" i="2"/>
  <c r="J683" i="3" s="1"/>
  <c r="L684" i="2"/>
  <c r="J684" i="3" s="1"/>
  <c r="L685" i="2"/>
  <c r="J685" i="3" s="1"/>
  <c r="L686" i="2"/>
  <c r="J686" i="3" s="1"/>
  <c r="L687" i="2"/>
  <c r="J687" i="3" s="1"/>
  <c r="L688" i="2"/>
  <c r="J688" i="3" s="1"/>
  <c r="L689" i="2"/>
  <c r="J689" i="3" s="1"/>
  <c r="L690" i="2"/>
  <c r="J690" i="3" s="1"/>
  <c r="L691" i="2"/>
  <c r="J691" i="3" s="1"/>
  <c r="L692" i="2"/>
  <c r="J692" i="3" s="1"/>
  <c r="L693" i="2"/>
  <c r="J693" i="3" s="1"/>
  <c r="L694" i="2"/>
  <c r="J694" i="3" s="1"/>
  <c r="L695" i="2"/>
  <c r="J695" i="3" s="1"/>
  <c r="L696" i="2"/>
  <c r="J696" i="3" s="1"/>
  <c r="L697" i="2"/>
  <c r="J697" i="3" s="1"/>
  <c r="L698" i="2"/>
  <c r="J698" i="3" s="1"/>
  <c r="L699" i="2"/>
  <c r="J699" i="3" s="1"/>
  <c r="L700" i="2"/>
  <c r="J700" i="3" s="1"/>
  <c r="L701" i="2"/>
  <c r="J701" i="3" s="1"/>
  <c r="L702" i="2"/>
  <c r="J702" i="3" s="1"/>
  <c r="L703" i="2"/>
  <c r="J703" i="3" s="1"/>
  <c r="L704" i="2"/>
  <c r="J704" i="3" s="1"/>
  <c r="L705" i="2"/>
  <c r="J705" i="3" s="1"/>
  <c r="L706" i="2"/>
  <c r="J706" i="3" s="1"/>
  <c r="L707" i="2"/>
  <c r="J707" i="3" s="1"/>
  <c r="L708" i="2"/>
  <c r="J708" i="3" s="1"/>
  <c r="L709" i="2"/>
  <c r="J709" i="3" s="1"/>
  <c r="L710" i="2"/>
  <c r="J710" i="3" s="1"/>
  <c r="L711" i="2"/>
  <c r="J711" i="3" s="1"/>
  <c r="L712" i="2"/>
  <c r="J712" i="3" s="1"/>
  <c r="L713" i="2"/>
  <c r="J713" i="3" s="1"/>
  <c r="L714" i="2"/>
  <c r="J714" i="3" s="1"/>
  <c r="L715" i="2"/>
  <c r="J715" i="3" s="1"/>
  <c r="L716" i="2"/>
  <c r="J716" i="3" s="1"/>
  <c r="L717" i="2"/>
  <c r="J717" i="3" s="1"/>
  <c r="L718" i="2"/>
  <c r="J718" i="3" s="1"/>
  <c r="L719" i="2"/>
  <c r="J719" i="3" s="1"/>
  <c r="L720" i="2"/>
  <c r="J720" i="3" s="1"/>
  <c r="L721" i="2"/>
  <c r="J721" i="3" s="1"/>
  <c r="L722" i="2"/>
  <c r="J722" i="3" s="1"/>
  <c r="L723" i="2"/>
  <c r="J723" i="3" s="1"/>
  <c r="L724" i="2"/>
  <c r="J724" i="3" s="1"/>
  <c r="L725" i="2"/>
  <c r="J725" i="3" s="1"/>
  <c r="L726" i="2"/>
  <c r="J726" i="3" s="1"/>
  <c r="L727" i="2"/>
  <c r="J727" i="3" s="1"/>
  <c r="L728" i="2"/>
  <c r="J728" i="3" s="1"/>
  <c r="L729" i="2"/>
  <c r="J729" i="3" s="1"/>
  <c r="L730" i="2"/>
  <c r="J730" i="3" s="1"/>
  <c r="L731" i="2"/>
  <c r="J731" i="3" s="1"/>
  <c r="L732" i="2"/>
  <c r="J732" i="3" s="1"/>
  <c r="L733" i="2"/>
  <c r="J733" i="3" s="1"/>
  <c r="L734" i="2"/>
  <c r="J734" i="3" s="1"/>
  <c r="L735" i="2"/>
  <c r="J735" i="3" s="1"/>
  <c r="L736" i="2"/>
  <c r="J736" i="3" s="1"/>
  <c r="L737" i="2"/>
  <c r="J737" i="3" s="1"/>
  <c r="L738" i="2"/>
  <c r="J738" i="3" s="1"/>
  <c r="L739" i="2"/>
  <c r="J739" i="3" s="1"/>
  <c r="L740" i="2"/>
  <c r="J740" i="3" s="1"/>
  <c r="L741" i="2"/>
  <c r="J741" i="3" s="1"/>
  <c r="L742" i="2"/>
  <c r="J742" i="3" s="1"/>
  <c r="L743" i="2"/>
  <c r="J743" i="3" s="1"/>
  <c r="L744" i="2"/>
  <c r="J744" i="3" s="1"/>
  <c r="L745" i="2"/>
  <c r="J745" i="3" s="1"/>
  <c r="L746" i="2"/>
  <c r="J746" i="3" s="1"/>
  <c r="L747" i="2"/>
  <c r="J747" i="3" s="1"/>
  <c r="L748" i="2"/>
  <c r="J748" i="3" s="1"/>
  <c r="L749" i="2"/>
  <c r="J749" i="3" s="1"/>
  <c r="L750" i="2"/>
  <c r="J750" i="3" s="1"/>
  <c r="L751" i="2"/>
  <c r="J751" i="3" s="1"/>
  <c r="L752" i="2"/>
  <c r="J752" i="3" s="1"/>
  <c r="L753" i="2"/>
  <c r="J753" i="3" s="1"/>
  <c r="L754" i="2"/>
  <c r="J754" i="3" s="1"/>
  <c r="L755" i="2"/>
  <c r="J755" i="3" s="1"/>
  <c r="L756" i="2"/>
  <c r="J756" i="3" s="1"/>
  <c r="L757" i="2"/>
  <c r="J757" i="3" s="1"/>
  <c r="L758" i="2"/>
  <c r="J758" i="3" s="1"/>
  <c r="L759" i="2"/>
  <c r="J759" i="3" s="1"/>
  <c r="L760" i="2"/>
  <c r="J760" i="3" s="1"/>
  <c r="L761" i="2"/>
  <c r="J761" i="3" s="1"/>
  <c r="L762" i="2"/>
  <c r="J762" i="3" s="1"/>
  <c r="L763" i="2"/>
  <c r="J763" i="3" s="1"/>
  <c r="L764" i="2"/>
  <c r="J764" i="3" s="1"/>
  <c r="L765" i="2"/>
  <c r="J765" i="3" s="1"/>
  <c r="L766" i="2"/>
  <c r="J766" i="3" s="1"/>
  <c r="L767" i="2"/>
  <c r="J767" i="3" s="1"/>
  <c r="L768" i="2"/>
  <c r="J768" i="3" s="1"/>
  <c r="L769" i="2"/>
  <c r="J769" i="3" s="1"/>
  <c r="L770" i="2"/>
  <c r="J770" i="3" s="1"/>
  <c r="L771" i="2"/>
  <c r="J771" i="3" s="1"/>
  <c r="L772" i="2"/>
  <c r="J772" i="3" s="1"/>
  <c r="L773" i="2"/>
  <c r="J773" i="3" s="1"/>
  <c r="L774" i="2"/>
  <c r="J774" i="3" s="1"/>
  <c r="L775" i="2"/>
  <c r="J775" i="3" s="1"/>
  <c r="L776" i="2"/>
  <c r="J776" i="3" s="1"/>
  <c r="L777" i="2"/>
  <c r="J777" i="3" s="1"/>
  <c r="L778" i="2"/>
  <c r="J778" i="3" s="1"/>
  <c r="L779" i="2"/>
  <c r="J779" i="3" s="1"/>
  <c r="L780" i="2"/>
  <c r="J780" i="3" s="1"/>
  <c r="L781" i="2"/>
  <c r="J781" i="3" s="1"/>
  <c r="L782" i="2"/>
  <c r="J782" i="3" s="1"/>
  <c r="L783" i="2"/>
  <c r="J783" i="3" s="1"/>
  <c r="L784" i="2"/>
  <c r="J784" i="3" s="1"/>
  <c r="L785" i="2"/>
  <c r="J785" i="3" s="1"/>
  <c r="L786" i="2"/>
  <c r="J786" i="3" s="1"/>
  <c r="L787" i="2"/>
  <c r="J787" i="3" s="1"/>
  <c r="L788" i="2"/>
  <c r="J788" i="3" s="1"/>
  <c r="L789" i="2"/>
  <c r="J789" i="3" s="1"/>
  <c r="L790" i="2"/>
  <c r="J790" i="3" s="1"/>
  <c r="L791" i="2"/>
  <c r="J791" i="3" s="1"/>
  <c r="L792" i="2"/>
  <c r="J792" i="3" s="1"/>
  <c r="L793" i="2"/>
  <c r="J793" i="3" s="1"/>
  <c r="L794" i="2"/>
  <c r="J794" i="3" s="1"/>
  <c r="L795" i="2"/>
  <c r="J795" i="3" s="1"/>
  <c r="L796" i="2"/>
  <c r="J796" i="3" s="1"/>
  <c r="L797" i="2"/>
  <c r="J797" i="3" s="1"/>
  <c r="L798" i="2"/>
  <c r="J798" i="3" s="1"/>
  <c r="L799" i="2"/>
  <c r="J799" i="3" s="1"/>
  <c r="L800" i="2"/>
  <c r="J800" i="3" s="1"/>
  <c r="L801" i="2"/>
  <c r="J801" i="3" s="1"/>
  <c r="L802" i="2"/>
  <c r="J802" i="3" s="1"/>
  <c r="L803" i="2"/>
  <c r="J803" i="3" s="1"/>
  <c r="L804" i="2"/>
  <c r="J804" i="3" s="1"/>
  <c r="L805" i="2"/>
  <c r="J805" i="3" s="1"/>
  <c r="L806" i="2"/>
  <c r="J806" i="3" s="1"/>
  <c r="L807" i="2"/>
  <c r="J807" i="3" s="1"/>
  <c r="L808" i="2"/>
  <c r="J808" i="3" s="1"/>
  <c r="L809" i="2"/>
  <c r="J809" i="3" s="1"/>
  <c r="L810" i="2"/>
  <c r="J810" i="3" s="1"/>
  <c r="L811" i="2"/>
  <c r="J811" i="3" s="1"/>
  <c r="L812" i="2"/>
  <c r="J812" i="3" s="1"/>
  <c r="L813" i="2"/>
  <c r="J813" i="3" s="1"/>
  <c r="L814" i="2"/>
  <c r="J814" i="3" s="1"/>
  <c r="L815" i="2"/>
  <c r="J815" i="3" s="1"/>
  <c r="L816" i="2"/>
  <c r="J816" i="3" s="1"/>
  <c r="L817" i="2"/>
  <c r="J817" i="3" s="1"/>
  <c r="L818" i="2"/>
  <c r="J818" i="3" s="1"/>
  <c r="L819" i="2"/>
  <c r="J819" i="3" s="1"/>
  <c r="L820" i="2"/>
  <c r="J820" i="3" s="1"/>
  <c r="L821" i="2"/>
  <c r="J821" i="3" s="1"/>
  <c r="L822" i="2"/>
  <c r="J822" i="3" s="1"/>
  <c r="L823" i="2"/>
  <c r="J823" i="3" s="1"/>
  <c r="L824" i="2"/>
  <c r="J824" i="3" s="1"/>
  <c r="L825" i="2"/>
  <c r="J825" i="3" s="1"/>
  <c r="L826" i="2"/>
  <c r="J826" i="3" s="1"/>
  <c r="L827" i="2"/>
  <c r="J827" i="3" s="1"/>
  <c r="L828" i="2"/>
  <c r="J828" i="3" s="1"/>
  <c r="L829" i="2"/>
  <c r="J829" i="3" s="1"/>
  <c r="L830" i="2"/>
  <c r="J830" i="3" s="1"/>
  <c r="L831" i="2"/>
  <c r="J831" i="3" s="1"/>
  <c r="L832" i="2"/>
  <c r="J832" i="3" s="1"/>
  <c r="L833" i="2"/>
  <c r="J833" i="3" s="1"/>
  <c r="L834" i="2"/>
  <c r="J834" i="3" s="1"/>
  <c r="L835" i="2"/>
  <c r="J835" i="3" s="1"/>
  <c r="L836" i="2"/>
  <c r="J836" i="3" s="1"/>
  <c r="L837" i="2"/>
  <c r="J837" i="3" s="1"/>
  <c r="L838" i="2"/>
  <c r="J838" i="3" s="1"/>
  <c r="L839" i="2"/>
  <c r="J839" i="3" s="1"/>
  <c r="L840" i="2"/>
  <c r="J840" i="3" s="1"/>
  <c r="L841" i="2"/>
  <c r="J841" i="3" s="1"/>
  <c r="L842" i="2"/>
  <c r="J842" i="3" s="1"/>
  <c r="L843" i="2"/>
  <c r="J843" i="3" s="1"/>
  <c r="L844" i="2"/>
  <c r="J844" i="3" s="1"/>
  <c r="L845" i="2"/>
  <c r="J845" i="3" s="1"/>
  <c r="L846" i="2"/>
  <c r="J846" i="3" s="1"/>
  <c r="L847" i="2"/>
  <c r="J847" i="3" s="1"/>
  <c r="L848" i="2"/>
  <c r="J848" i="3" s="1"/>
  <c r="L849" i="2"/>
  <c r="J849" i="3" s="1"/>
  <c r="L850" i="2"/>
  <c r="J850" i="3" s="1"/>
  <c r="L851" i="2"/>
  <c r="J851" i="3" s="1"/>
  <c r="L852" i="2"/>
  <c r="J852" i="3" s="1"/>
  <c r="L853" i="2"/>
  <c r="J853" i="3" s="1"/>
  <c r="L854" i="2"/>
  <c r="J854" i="3" s="1"/>
  <c r="L855" i="2"/>
  <c r="J855" i="3" s="1"/>
  <c r="L856" i="2"/>
  <c r="J856" i="3" s="1"/>
  <c r="L857" i="2"/>
  <c r="J857" i="3" s="1"/>
  <c r="L858" i="2"/>
  <c r="J858" i="3" s="1"/>
  <c r="L859" i="2"/>
  <c r="J859" i="3" s="1"/>
  <c r="L860" i="2"/>
  <c r="J860" i="3" s="1"/>
  <c r="L861" i="2"/>
  <c r="J861" i="3" s="1"/>
  <c r="L862" i="2"/>
  <c r="J862" i="3" s="1"/>
  <c r="L863" i="2"/>
  <c r="J863" i="3" s="1"/>
  <c r="L864" i="2"/>
  <c r="J864" i="3" s="1"/>
  <c r="L865" i="2"/>
  <c r="J865" i="3" s="1"/>
  <c r="L866" i="2"/>
  <c r="J866" i="3" s="1"/>
  <c r="L867" i="2"/>
  <c r="J867" i="3" s="1"/>
  <c r="L868" i="2"/>
  <c r="J868" i="3" s="1"/>
  <c r="L869" i="2"/>
  <c r="J869" i="3" s="1"/>
  <c r="L870" i="2"/>
  <c r="J870" i="3" s="1"/>
  <c r="L871" i="2"/>
  <c r="J871" i="3" s="1"/>
  <c r="L872" i="2"/>
  <c r="J872" i="3" s="1"/>
  <c r="L873" i="2"/>
  <c r="J873" i="3" s="1"/>
  <c r="L874" i="2"/>
  <c r="J874" i="3" s="1"/>
  <c r="L875" i="2"/>
  <c r="J875" i="3" s="1"/>
  <c r="L876" i="2"/>
  <c r="J876" i="3" s="1"/>
  <c r="L877" i="2"/>
  <c r="J877" i="3" s="1"/>
  <c r="L878" i="2"/>
  <c r="J878" i="3" s="1"/>
  <c r="L879" i="2"/>
  <c r="J879" i="3" s="1"/>
  <c r="L880" i="2"/>
  <c r="J880" i="3" s="1"/>
  <c r="L881" i="2"/>
  <c r="J881" i="3" s="1"/>
  <c r="L882" i="2"/>
  <c r="J882" i="3" s="1"/>
  <c r="L883" i="2"/>
  <c r="J883" i="3" s="1"/>
  <c r="L884" i="2"/>
  <c r="J884" i="3" s="1"/>
  <c r="L885" i="2"/>
  <c r="J885" i="3" s="1"/>
  <c r="L886" i="2"/>
  <c r="J886" i="3" s="1"/>
  <c r="L887" i="2"/>
  <c r="J887" i="3" s="1"/>
  <c r="L888" i="2"/>
  <c r="J888" i="3" s="1"/>
  <c r="L889" i="2"/>
  <c r="J889" i="3" s="1"/>
  <c r="L890" i="2"/>
  <c r="J890" i="3" s="1"/>
  <c r="L891" i="2"/>
  <c r="J891" i="3" s="1"/>
  <c r="L892" i="2"/>
  <c r="J892" i="3" s="1"/>
  <c r="L893" i="2"/>
  <c r="J893" i="3" s="1"/>
  <c r="L894" i="2"/>
  <c r="J894" i="3" s="1"/>
  <c r="L895" i="2"/>
  <c r="J895" i="3" s="1"/>
  <c r="L896" i="2"/>
  <c r="J896" i="3" s="1"/>
  <c r="L897" i="2"/>
  <c r="J897" i="3" s="1"/>
  <c r="L898" i="2"/>
  <c r="J898" i="3" s="1"/>
  <c r="L899" i="2"/>
  <c r="J899" i="3" s="1"/>
  <c r="L900" i="2"/>
  <c r="J900" i="3" s="1"/>
  <c r="L901" i="2"/>
  <c r="J901" i="3" s="1"/>
  <c r="L902" i="2"/>
  <c r="J902" i="3" s="1"/>
  <c r="L903" i="2"/>
  <c r="J903" i="3" s="1"/>
  <c r="L904" i="2"/>
  <c r="J904" i="3" s="1"/>
  <c r="L905" i="2"/>
  <c r="J905" i="3" s="1"/>
  <c r="L906" i="2"/>
  <c r="J906" i="3" s="1"/>
  <c r="L907" i="2"/>
  <c r="J907" i="3" s="1"/>
  <c r="L908" i="2"/>
  <c r="J908" i="3" s="1"/>
  <c r="L909" i="2"/>
  <c r="J909" i="3" s="1"/>
  <c r="L910" i="2"/>
  <c r="J910" i="3" s="1"/>
  <c r="L911" i="2"/>
  <c r="J911" i="3" s="1"/>
  <c r="L912" i="2"/>
  <c r="J912" i="3" s="1"/>
  <c r="L913" i="2"/>
  <c r="J913" i="3" s="1"/>
  <c r="L914" i="2"/>
  <c r="J914" i="3" s="1"/>
  <c r="L915" i="2"/>
  <c r="J915" i="3" s="1"/>
  <c r="L916" i="2"/>
  <c r="J916" i="3" s="1"/>
  <c r="L917" i="2"/>
  <c r="J917" i="3" s="1"/>
  <c r="L918" i="2"/>
  <c r="J918" i="3" s="1"/>
  <c r="L919" i="2"/>
  <c r="J919" i="3" s="1"/>
  <c r="L920" i="2"/>
  <c r="J920" i="3" s="1"/>
  <c r="L921" i="2"/>
  <c r="J921" i="3" s="1"/>
  <c r="L922" i="2"/>
  <c r="J922" i="3" s="1"/>
  <c r="L923" i="2"/>
  <c r="J923" i="3" s="1"/>
  <c r="L924" i="2"/>
  <c r="J924" i="3" s="1"/>
  <c r="L925" i="2"/>
  <c r="J925" i="3" s="1"/>
  <c r="L926" i="2"/>
  <c r="J926" i="3" s="1"/>
  <c r="L927" i="2"/>
  <c r="J927" i="3" s="1"/>
  <c r="L928" i="2"/>
  <c r="J928" i="3" s="1"/>
  <c r="L929" i="2"/>
  <c r="J929" i="3" s="1"/>
  <c r="L930" i="2"/>
  <c r="J930" i="3" s="1"/>
  <c r="L931" i="2"/>
  <c r="J931" i="3" s="1"/>
  <c r="L932" i="2"/>
  <c r="J932" i="3" s="1"/>
  <c r="L933" i="2"/>
  <c r="J933" i="3" s="1"/>
  <c r="L934" i="2"/>
  <c r="J934" i="3" s="1"/>
  <c r="L935" i="2"/>
  <c r="J935" i="3" s="1"/>
  <c r="L936" i="2"/>
  <c r="J936" i="3" s="1"/>
  <c r="L937" i="2"/>
  <c r="J937" i="3" s="1"/>
  <c r="L938" i="2"/>
  <c r="J938" i="3" s="1"/>
  <c r="L939" i="2"/>
  <c r="J939" i="3" s="1"/>
  <c r="L940" i="2"/>
  <c r="J940" i="3" s="1"/>
  <c r="L941" i="2"/>
  <c r="J941" i="3" s="1"/>
  <c r="L942" i="2"/>
  <c r="J942" i="3" s="1"/>
  <c r="L943" i="2"/>
  <c r="J943" i="3" s="1"/>
  <c r="L944" i="2"/>
  <c r="J944" i="3" s="1"/>
  <c r="L945" i="2"/>
  <c r="J945" i="3" s="1"/>
  <c r="L946" i="2"/>
  <c r="J946" i="3" s="1"/>
  <c r="L947" i="2"/>
  <c r="J947" i="3" s="1"/>
  <c r="L948" i="2"/>
  <c r="J948" i="3" s="1"/>
  <c r="L949" i="2"/>
  <c r="J949" i="3" s="1"/>
  <c r="L950" i="2"/>
  <c r="J950" i="3" s="1"/>
  <c r="L951" i="2"/>
  <c r="J951" i="3" s="1"/>
  <c r="L952" i="2"/>
  <c r="J952" i="3" s="1"/>
  <c r="L953" i="2"/>
  <c r="J953" i="3" s="1"/>
  <c r="L954" i="2"/>
  <c r="J954" i="3" s="1"/>
  <c r="L955" i="2"/>
  <c r="J955" i="3" s="1"/>
  <c r="L956" i="2"/>
  <c r="J956" i="3" s="1"/>
  <c r="L957" i="2"/>
  <c r="J957" i="3" s="1"/>
  <c r="L958" i="2"/>
  <c r="J958" i="3" s="1"/>
  <c r="L959" i="2"/>
  <c r="J959" i="3" s="1"/>
  <c r="L960" i="2"/>
  <c r="J960" i="3" s="1"/>
  <c r="L961" i="2"/>
  <c r="J961" i="3" s="1"/>
  <c r="L962" i="2"/>
  <c r="J962" i="3" s="1"/>
  <c r="L963" i="2"/>
  <c r="J963" i="3" s="1"/>
  <c r="L964" i="2"/>
  <c r="J964" i="3" s="1"/>
  <c r="L965" i="2"/>
  <c r="J965" i="3" s="1"/>
  <c r="L966" i="2"/>
  <c r="J966" i="3" s="1"/>
  <c r="L967" i="2"/>
  <c r="J967" i="3" s="1"/>
  <c r="L968" i="2"/>
  <c r="J968" i="3" s="1"/>
  <c r="L969" i="2"/>
  <c r="J969" i="3" s="1"/>
  <c r="L970" i="2"/>
  <c r="J970" i="3" s="1"/>
  <c r="L971" i="2"/>
  <c r="J971" i="3" s="1"/>
  <c r="L972" i="2"/>
  <c r="J972" i="3" s="1"/>
  <c r="L973" i="2"/>
  <c r="J973" i="3" s="1"/>
  <c r="L974" i="2"/>
  <c r="J974" i="3" s="1"/>
  <c r="L975" i="2"/>
  <c r="J975" i="3" s="1"/>
  <c r="L976" i="2"/>
  <c r="J976" i="3" s="1"/>
  <c r="L977" i="2"/>
  <c r="J977" i="3" s="1"/>
  <c r="L978" i="2"/>
  <c r="J978" i="3" s="1"/>
  <c r="L979" i="2"/>
  <c r="J979" i="3" s="1"/>
  <c r="L980" i="2"/>
  <c r="J980" i="3" s="1"/>
  <c r="L981" i="2"/>
  <c r="J981" i="3" s="1"/>
  <c r="L982" i="2"/>
  <c r="J982" i="3" s="1"/>
  <c r="L983" i="2"/>
  <c r="J983" i="3" s="1"/>
  <c r="L984" i="2"/>
  <c r="J984" i="3" s="1"/>
  <c r="L985" i="2"/>
  <c r="J985" i="3" s="1"/>
  <c r="L986" i="2"/>
  <c r="J986" i="3" s="1"/>
  <c r="L987" i="2"/>
  <c r="J987" i="3" s="1"/>
  <c r="L988" i="2"/>
  <c r="J988" i="3" s="1"/>
  <c r="L989" i="2"/>
  <c r="J989" i="3" s="1"/>
  <c r="L990" i="2"/>
  <c r="J990" i="3" s="1"/>
  <c r="L991" i="2"/>
  <c r="J991" i="3" s="1"/>
  <c r="L992" i="2"/>
  <c r="J992" i="3" s="1"/>
  <c r="L993" i="2"/>
  <c r="J993" i="3" s="1"/>
  <c r="L994" i="2"/>
  <c r="J994" i="3" s="1"/>
  <c r="L995" i="2"/>
  <c r="J995" i="3" s="1"/>
  <c r="L996" i="2"/>
  <c r="J996" i="3" s="1"/>
  <c r="L997" i="2"/>
  <c r="J997" i="3" s="1"/>
  <c r="L998" i="2"/>
  <c r="J998" i="3" s="1"/>
  <c r="L999" i="2"/>
  <c r="J999" i="3" s="1"/>
  <c r="L1000" i="2"/>
  <c r="J1000" i="3" s="1"/>
  <c r="L1001" i="2"/>
  <c r="J1001" i="3" s="1"/>
  <c r="L1002" i="2"/>
  <c r="J1002" i="3" s="1"/>
  <c r="L1003" i="2"/>
  <c r="J1003" i="3" s="1"/>
  <c r="L1004" i="2"/>
  <c r="J1004" i="3" s="1"/>
  <c r="L1005" i="2"/>
  <c r="J1005" i="3" s="1"/>
  <c r="L1006" i="2"/>
  <c r="J1006" i="3" s="1"/>
  <c r="L1007" i="2"/>
  <c r="J1007" i="3" s="1"/>
  <c r="L1008" i="2"/>
  <c r="J1008" i="3" s="1"/>
  <c r="L1009" i="2"/>
  <c r="J1009" i="3" s="1"/>
  <c r="L1010" i="2"/>
  <c r="J1010" i="3" s="1"/>
  <c r="L1011" i="2"/>
  <c r="J1011" i="3" s="1"/>
  <c r="L1012" i="2"/>
  <c r="J1012" i="3" s="1"/>
  <c r="L1013" i="2"/>
  <c r="J1013" i="3" s="1"/>
  <c r="L1014" i="2"/>
  <c r="J1014" i="3" s="1"/>
  <c r="L1015" i="2"/>
  <c r="J1015" i="3" s="1"/>
  <c r="L1016" i="2"/>
  <c r="J1016" i="3" s="1"/>
  <c r="L1017" i="2"/>
  <c r="J1017" i="3" s="1"/>
  <c r="L1018" i="2"/>
  <c r="J1018" i="3" s="1"/>
  <c r="L1019" i="2"/>
  <c r="J1019" i="3" s="1"/>
  <c r="L1020" i="2"/>
  <c r="J1020" i="3" s="1"/>
  <c r="L1021" i="2"/>
  <c r="J1021" i="3" s="1"/>
  <c r="L1022" i="2"/>
  <c r="J1022" i="3" s="1"/>
  <c r="L1023" i="2"/>
  <c r="J1023" i="3" s="1"/>
  <c r="L1024" i="2"/>
  <c r="J1024" i="3" s="1"/>
  <c r="L1025" i="2"/>
  <c r="J1025" i="3" s="1"/>
  <c r="L1026" i="2"/>
  <c r="J1026" i="3" s="1"/>
  <c r="L1027" i="2"/>
  <c r="J1027" i="3" s="1"/>
  <c r="L1028" i="2"/>
  <c r="J1028" i="3" s="1"/>
  <c r="L1029" i="2"/>
  <c r="J1029" i="3" s="1"/>
  <c r="L1030" i="2"/>
  <c r="J1030" i="3" s="1"/>
  <c r="L1031" i="2"/>
  <c r="J1031" i="3" s="1"/>
  <c r="L1032" i="2"/>
  <c r="J1032" i="3" s="1"/>
  <c r="L1033" i="2"/>
  <c r="J1033" i="3" s="1"/>
  <c r="L1034" i="2"/>
  <c r="J1034" i="3" s="1"/>
  <c r="L1035" i="2"/>
  <c r="J1035" i="3" s="1"/>
  <c r="L1036" i="2"/>
  <c r="J1036" i="3" s="1"/>
  <c r="L1037" i="2"/>
  <c r="J1037" i="3" s="1"/>
  <c r="L1038" i="2"/>
  <c r="J1038" i="3" s="1"/>
  <c r="L1039" i="2"/>
  <c r="J1039" i="3" s="1"/>
  <c r="L1040" i="2"/>
  <c r="J1040" i="3" s="1"/>
  <c r="L1041" i="2"/>
  <c r="J1041" i="3" s="1"/>
  <c r="L1042" i="2"/>
  <c r="J1042" i="3" s="1"/>
  <c r="L1043" i="2"/>
  <c r="J1043" i="3" s="1"/>
  <c r="L1044" i="2"/>
  <c r="J1044" i="3" s="1"/>
  <c r="L1045" i="2"/>
  <c r="J1045" i="3" s="1"/>
  <c r="L1046" i="2"/>
  <c r="J1046" i="3" s="1"/>
  <c r="L1047" i="2"/>
  <c r="J1047" i="3" s="1"/>
  <c r="L1048" i="2"/>
  <c r="J1048" i="3" s="1"/>
  <c r="L1049" i="2"/>
  <c r="J1049" i="3" s="1"/>
  <c r="L1050" i="2"/>
  <c r="J1050" i="3" s="1"/>
  <c r="L1051" i="2"/>
  <c r="J1051" i="3" s="1"/>
  <c r="L1052" i="2"/>
  <c r="J1052" i="3" s="1"/>
  <c r="L1053" i="2"/>
  <c r="J1053" i="3" s="1"/>
  <c r="L1054" i="2"/>
  <c r="J1054" i="3" s="1"/>
  <c r="L1055" i="2"/>
  <c r="J1055" i="3" s="1"/>
  <c r="L1056" i="2"/>
  <c r="J1056" i="3" s="1"/>
  <c r="L1057" i="2"/>
  <c r="J1057" i="3" s="1"/>
  <c r="L1058" i="2"/>
  <c r="J1058" i="3" s="1"/>
  <c r="L1059" i="2"/>
  <c r="J1059" i="3" s="1"/>
  <c r="L1060" i="2"/>
  <c r="J1060" i="3" s="1"/>
  <c r="L1061" i="2"/>
  <c r="J1061" i="3" s="1"/>
  <c r="L1062" i="2"/>
  <c r="J1062" i="3" s="1"/>
  <c r="L1063" i="2"/>
  <c r="J1063" i="3" s="1"/>
  <c r="L1064" i="2"/>
  <c r="J1064" i="3" s="1"/>
  <c r="L1065" i="2"/>
  <c r="J1065" i="3" s="1"/>
  <c r="L1066" i="2"/>
  <c r="J1066" i="3" s="1"/>
  <c r="L1067" i="2"/>
  <c r="J1067" i="3" s="1"/>
  <c r="L1068" i="2"/>
  <c r="J1068" i="3" s="1"/>
  <c r="L1069" i="2"/>
  <c r="J1069" i="3" s="1"/>
  <c r="L1070" i="2"/>
  <c r="J1070" i="3" s="1"/>
  <c r="L1071" i="2"/>
  <c r="J1071" i="3" s="1"/>
  <c r="L1072" i="2"/>
  <c r="J1072" i="3" s="1"/>
  <c r="L1073" i="2"/>
  <c r="J1073" i="3" s="1"/>
  <c r="L1074" i="2"/>
  <c r="J1074" i="3" s="1"/>
  <c r="L1075" i="2"/>
  <c r="J1075" i="3" s="1"/>
  <c r="L1076" i="2"/>
  <c r="J1076" i="3" s="1"/>
  <c r="L1077" i="2"/>
  <c r="J1077" i="3" s="1"/>
  <c r="L1078" i="2"/>
  <c r="J1078" i="3" s="1"/>
  <c r="L1079" i="2"/>
  <c r="J1079" i="3" s="1"/>
  <c r="L1080" i="2"/>
  <c r="J1080" i="3" s="1"/>
  <c r="L1081" i="2"/>
  <c r="J1081" i="3" s="1"/>
  <c r="L1082" i="2"/>
  <c r="J1082" i="3" s="1"/>
  <c r="L1083" i="2"/>
  <c r="J1083" i="3" s="1"/>
  <c r="L1084" i="2"/>
  <c r="J1084" i="3" s="1"/>
  <c r="L1085" i="2"/>
  <c r="J1085" i="3" s="1"/>
  <c r="L1086" i="2"/>
  <c r="J1086" i="3" s="1"/>
  <c r="L1087" i="2"/>
  <c r="J1087" i="3" s="1"/>
  <c r="L1088" i="2"/>
  <c r="J1088" i="3" s="1"/>
  <c r="L1089" i="2"/>
  <c r="J1089" i="3" s="1"/>
  <c r="L1090" i="2"/>
  <c r="J1090" i="3" s="1"/>
  <c r="L1091" i="2"/>
  <c r="J1091" i="3" s="1"/>
  <c r="L1092" i="2"/>
  <c r="J1092" i="3" s="1"/>
  <c r="L1093" i="2"/>
  <c r="J1093" i="3" s="1"/>
  <c r="L1094" i="2"/>
  <c r="J1094" i="3" s="1"/>
  <c r="L1095" i="2"/>
  <c r="J1095" i="3" s="1"/>
  <c r="L1096" i="2"/>
  <c r="J1096" i="3" s="1"/>
  <c r="L1097" i="2"/>
  <c r="J1097" i="3" s="1"/>
  <c r="L1098" i="2"/>
  <c r="J1098" i="3" s="1"/>
  <c r="L1099" i="2"/>
  <c r="J1099" i="3" s="1"/>
  <c r="L1100" i="2"/>
  <c r="J1100" i="3" s="1"/>
  <c r="L1101" i="2"/>
  <c r="J1101" i="3" s="1"/>
  <c r="L1102" i="2"/>
  <c r="J1102" i="3" s="1"/>
  <c r="L1103" i="2"/>
  <c r="J1103" i="3" s="1"/>
  <c r="L1104" i="2"/>
  <c r="J1104" i="3" s="1"/>
  <c r="L1105" i="2"/>
  <c r="J1105" i="3" s="1"/>
  <c r="L1106" i="2"/>
  <c r="J1106" i="3" s="1"/>
  <c r="L1107" i="2"/>
  <c r="J1107" i="3" s="1"/>
  <c r="L1108" i="2"/>
  <c r="J1108" i="3" s="1"/>
  <c r="L1109" i="2"/>
  <c r="J1109" i="3" s="1"/>
  <c r="L1110" i="2"/>
  <c r="J1110" i="3" s="1"/>
  <c r="L1111" i="2"/>
  <c r="J1111" i="3" s="1"/>
  <c r="L1112" i="2"/>
  <c r="J1112" i="3" s="1"/>
  <c r="L1113" i="2"/>
  <c r="J1113" i="3" s="1"/>
  <c r="L1114" i="2"/>
  <c r="J1114" i="3" s="1"/>
  <c r="L1115" i="2"/>
  <c r="J1115" i="3" s="1"/>
  <c r="L1116" i="2"/>
  <c r="J1116" i="3" s="1"/>
  <c r="L1117" i="2"/>
  <c r="J1117" i="3" s="1"/>
  <c r="L1118" i="2"/>
  <c r="J1118" i="3" s="1"/>
  <c r="L1119" i="2"/>
  <c r="J1119" i="3" s="1"/>
  <c r="L1120" i="2"/>
  <c r="J1120" i="3" s="1"/>
  <c r="L1121" i="2"/>
  <c r="J1121" i="3" s="1"/>
  <c r="L1122" i="2"/>
  <c r="J1122" i="3" s="1"/>
  <c r="L1123" i="2"/>
  <c r="J1123" i="3" s="1"/>
  <c r="L1124" i="2"/>
  <c r="J1124" i="3" s="1"/>
  <c r="L1125" i="2"/>
  <c r="J1125" i="3" s="1"/>
  <c r="L1126" i="2"/>
  <c r="J1126" i="3" s="1"/>
  <c r="L1127" i="2"/>
  <c r="J1127" i="3" s="1"/>
  <c r="L1128" i="2"/>
  <c r="J1128" i="3" s="1"/>
  <c r="L1129" i="2"/>
  <c r="J1129" i="3" s="1"/>
  <c r="L1130" i="2"/>
  <c r="J1130" i="3" s="1"/>
  <c r="L1131" i="2"/>
  <c r="J1131" i="3" s="1"/>
  <c r="L1132" i="2"/>
  <c r="J1132" i="3" s="1"/>
  <c r="L1133" i="2"/>
  <c r="J1133" i="3" s="1"/>
  <c r="L1134" i="2"/>
  <c r="J1134" i="3" s="1"/>
  <c r="L1135" i="2"/>
  <c r="J1135" i="3" s="1"/>
  <c r="L1136" i="2"/>
  <c r="J1136" i="3" s="1"/>
  <c r="L1137" i="2"/>
  <c r="J1137" i="3" s="1"/>
  <c r="L1138" i="2"/>
  <c r="J1138" i="3" s="1"/>
  <c r="L1139" i="2"/>
  <c r="J1139" i="3" s="1"/>
  <c r="L1140" i="2"/>
  <c r="J1140" i="3" s="1"/>
  <c r="L1141" i="2"/>
  <c r="J1141" i="3" s="1"/>
  <c r="L1142" i="2"/>
  <c r="J1142" i="3" s="1"/>
  <c r="L1143" i="2"/>
  <c r="J1143" i="3" s="1"/>
  <c r="L1144" i="2"/>
  <c r="J1144" i="3" s="1"/>
  <c r="L1145" i="2"/>
  <c r="J1145" i="3" s="1"/>
  <c r="L1146" i="2"/>
  <c r="J1146" i="3" s="1"/>
  <c r="L1147" i="2"/>
  <c r="J1147" i="3" s="1"/>
  <c r="L1148" i="2"/>
  <c r="J1148" i="3" s="1"/>
  <c r="L1149" i="2"/>
  <c r="J1149" i="3" s="1"/>
  <c r="L1150" i="2"/>
  <c r="J1150" i="3" s="1"/>
  <c r="L1151" i="2"/>
  <c r="J1151" i="3" s="1"/>
  <c r="L1152" i="2"/>
  <c r="J1152" i="3" s="1"/>
  <c r="L1153" i="2"/>
  <c r="J1153" i="3" s="1"/>
  <c r="L1154" i="2"/>
  <c r="J1154" i="3" s="1"/>
  <c r="L1155" i="2"/>
  <c r="J1155" i="3" s="1"/>
  <c r="L1156" i="2"/>
  <c r="J1156" i="3" s="1"/>
  <c r="L1157" i="2"/>
  <c r="J1157" i="3" s="1"/>
  <c r="L1158" i="2"/>
  <c r="J1158" i="3" s="1"/>
  <c r="L1159" i="2"/>
  <c r="J1159" i="3" s="1"/>
  <c r="L1160" i="2"/>
  <c r="J1160" i="3" s="1"/>
  <c r="L1161" i="2"/>
  <c r="J1161" i="3" s="1"/>
  <c r="L1162" i="2"/>
  <c r="J1162" i="3" s="1"/>
  <c r="L1163" i="2"/>
  <c r="J1163" i="3" s="1"/>
  <c r="L1164" i="2"/>
  <c r="J1164" i="3" s="1"/>
  <c r="L1165" i="2"/>
  <c r="J1165" i="3" s="1"/>
  <c r="L1166" i="2"/>
  <c r="J1166" i="3" s="1"/>
  <c r="L1167" i="2"/>
  <c r="J1167" i="3" s="1"/>
  <c r="L1168" i="2"/>
  <c r="J1168" i="3" s="1"/>
  <c r="L1169" i="2"/>
  <c r="J1169" i="3" s="1"/>
  <c r="L1170" i="2"/>
  <c r="J1170" i="3" s="1"/>
  <c r="L1171" i="2"/>
  <c r="J1171" i="3" s="1"/>
  <c r="L1172" i="2"/>
  <c r="J1172" i="3" s="1"/>
  <c r="L1173" i="2"/>
  <c r="J1173" i="3" s="1"/>
  <c r="L1174" i="2"/>
  <c r="J1174" i="3" s="1"/>
  <c r="L1175" i="2"/>
  <c r="J1175" i="3" s="1"/>
  <c r="L1176" i="2"/>
  <c r="J1176" i="3" s="1"/>
  <c r="L1177" i="2"/>
  <c r="J1177" i="3" s="1"/>
  <c r="L1178" i="2"/>
  <c r="J1178" i="3" s="1"/>
  <c r="L1179" i="2"/>
  <c r="J1179" i="3" s="1"/>
  <c r="L1180" i="2"/>
  <c r="J1180" i="3" s="1"/>
  <c r="L1181" i="2"/>
  <c r="J1181" i="3" s="1"/>
  <c r="L1182" i="2"/>
  <c r="J1182" i="3" s="1"/>
  <c r="L1183" i="2"/>
  <c r="J1183" i="3" s="1"/>
  <c r="L1184" i="2"/>
  <c r="J1184" i="3" s="1"/>
  <c r="L1185" i="2"/>
  <c r="J1185" i="3" s="1"/>
  <c r="L1186" i="2"/>
  <c r="J1186" i="3" s="1"/>
  <c r="L1187" i="2"/>
  <c r="J1187" i="3" s="1"/>
  <c r="L1188" i="2"/>
  <c r="J1188" i="3" s="1"/>
  <c r="L1189" i="2"/>
  <c r="J1189" i="3" s="1"/>
  <c r="L1190" i="2"/>
  <c r="J1190" i="3" s="1"/>
  <c r="L1191" i="2"/>
  <c r="J1191" i="3" s="1"/>
  <c r="L1192" i="2"/>
  <c r="J1192" i="3" s="1"/>
  <c r="L1193" i="2"/>
  <c r="J1193" i="3" s="1"/>
  <c r="L1194" i="2"/>
  <c r="J1194" i="3" s="1"/>
  <c r="L1195" i="2"/>
  <c r="J1195" i="3" s="1"/>
  <c r="L1196" i="2"/>
  <c r="J1196" i="3" s="1"/>
  <c r="L1197" i="2"/>
  <c r="J1197" i="3" s="1"/>
  <c r="L1198" i="2"/>
  <c r="J1198" i="3" s="1"/>
  <c r="L1199" i="2"/>
  <c r="J1199" i="3" s="1"/>
  <c r="L1200" i="2"/>
  <c r="J1200" i="3" s="1"/>
  <c r="L1201" i="2"/>
  <c r="J1201" i="3" s="1"/>
  <c r="L1202" i="2"/>
  <c r="J1202" i="3" s="1"/>
  <c r="L1203" i="2"/>
  <c r="J1203" i="3" s="1"/>
  <c r="L1204" i="2"/>
  <c r="J1204" i="3" s="1"/>
  <c r="L1205" i="2"/>
  <c r="J1205" i="3" s="1"/>
  <c r="L1206" i="2"/>
  <c r="J1206" i="3" s="1"/>
  <c r="L1207" i="2"/>
  <c r="J1207" i="3" s="1"/>
  <c r="L1208" i="2"/>
  <c r="J1208" i="3" s="1"/>
  <c r="L1209" i="2"/>
  <c r="J1209" i="3" s="1"/>
  <c r="L1210" i="2"/>
  <c r="J1210" i="3" s="1"/>
  <c r="L1211" i="2"/>
  <c r="J1211" i="3" s="1"/>
  <c r="L1212" i="2"/>
  <c r="J1212" i="3" s="1"/>
  <c r="L1213" i="2"/>
  <c r="J1213" i="3" s="1"/>
  <c r="L1214" i="2"/>
  <c r="J1214" i="3" s="1"/>
  <c r="L1215" i="2"/>
  <c r="J1215" i="3" s="1"/>
  <c r="L1216" i="2"/>
  <c r="J1216" i="3" s="1"/>
  <c r="L1217" i="2"/>
  <c r="J1217" i="3" s="1"/>
  <c r="L1218" i="2"/>
  <c r="J1218" i="3" s="1"/>
  <c r="L1219" i="2"/>
  <c r="J1219" i="3" s="1"/>
  <c r="L1220" i="2"/>
  <c r="J1220" i="3" s="1"/>
  <c r="L1221" i="2"/>
  <c r="J1221" i="3" s="1"/>
  <c r="L1222" i="2"/>
  <c r="J1222" i="3" s="1"/>
  <c r="L1223" i="2"/>
  <c r="J1223" i="3" s="1"/>
  <c r="L1224" i="2"/>
  <c r="J1224" i="3" s="1"/>
  <c r="L1225" i="2"/>
  <c r="J1225" i="3" s="1"/>
  <c r="L1226" i="2"/>
  <c r="J1226" i="3" s="1"/>
  <c r="L1227" i="2"/>
  <c r="J1227" i="3" s="1"/>
  <c r="L1228" i="2"/>
  <c r="J1228" i="3" s="1"/>
  <c r="L1229" i="2"/>
  <c r="J1229" i="3" s="1"/>
  <c r="L1230" i="2"/>
  <c r="J1230" i="3" s="1"/>
  <c r="L1231" i="2"/>
  <c r="J1231" i="3" s="1"/>
  <c r="L1232" i="2"/>
  <c r="J1232" i="3" s="1"/>
  <c r="L1233" i="2"/>
  <c r="J1233" i="3" s="1"/>
  <c r="L1234" i="2"/>
  <c r="J1234" i="3" s="1"/>
  <c r="L1235" i="2"/>
  <c r="J1235" i="3" s="1"/>
  <c r="L1236" i="2"/>
  <c r="J1236" i="3" s="1"/>
  <c r="L1237" i="2"/>
  <c r="J1237" i="3" s="1"/>
  <c r="L1238" i="2"/>
  <c r="J1238" i="3" s="1"/>
  <c r="L1239" i="2"/>
  <c r="J1239" i="3" s="1"/>
  <c r="L1240" i="2"/>
  <c r="J1240" i="3" s="1"/>
  <c r="L1241" i="2"/>
  <c r="J1241" i="3" s="1"/>
  <c r="L1242" i="2"/>
  <c r="J1242" i="3" s="1"/>
  <c r="L1243" i="2"/>
  <c r="J1243" i="3" s="1"/>
  <c r="L1244" i="2"/>
  <c r="J1244" i="3" s="1"/>
  <c r="L1245" i="2"/>
  <c r="J1245" i="3" s="1"/>
  <c r="L1246" i="2"/>
  <c r="J1246" i="3" s="1"/>
  <c r="L1247" i="2"/>
  <c r="J1247" i="3" s="1"/>
  <c r="L1248" i="2"/>
  <c r="J1248" i="3" s="1"/>
  <c r="L1249" i="2"/>
  <c r="J1249" i="3" s="1"/>
  <c r="L1250" i="2"/>
  <c r="J1250" i="3" s="1"/>
  <c r="L1251" i="2"/>
  <c r="J1251" i="3" s="1"/>
  <c r="L1252" i="2"/>
  <c r="J1252" i="3" s="1"/>
  <c r="L1253" i="2"/>
  <c r="J1253" i="3" s="1"/>
  <c r="L1254" i="2"/>
  <c r="J1254" i="3" s="1"/>
  <c r="L1255" i="2"/>
  <c r="J1255" i="3" s="1"/>
  <c r="L1256" i="2"/>
  <c r="J1256" i="3" s="1"/>
  <c r="L1257" i="2"/>
  <c r="J1257" i="3" s="1"/>
  <c r="L1258" i="2"/>
  <c r="J1258" i="3" s="1"/>
  <c r="L1259" i="2"/>
  <c r="J1259" i="3" s="1"/>
  <c r="L1260" i="2"/>
  <c r="J1260" i="3" s="1"/>
  <c r="L1261" i="2"/>
  <c r="J1261" i="3" s="1"/>
  <c r="L1262" i="2"/>
  <c r="J1262" i="3" s="1"/>
  <c r="L1263" i="2"/>
  <c r="J1263" i="3" s="1"/>
  <c r="L1264" i="2"/>
  <c r="J1264" i="3" s="1"/>
  <c r="L1265" i="2"/>
  <c r="J1265" i="3" s="1"/>
  <c r="L1266" i="2"/>
  <c r="J1266" i="3" s="1"/>
  <c r="L1267" i="2"/>
  <c r="J1267" i="3" s="1"/>
  <c r="L1268" i="2"/>
  <c r="J1268" i="3" s="1"/>
  <c r="L1269" i="2"/>
  <c r="J1269" i="3" s="1"/>
  <c r="L1270" i="2"/>
  <c r="J1270" i="3" s="1"/>
  <c r="L1271" i="2"/>
  <c r="J1271" i="3" s="1"/>
  <c r="L1272" i="2"/>
  <c r="J1272" i="3" s="1"/>
  <c r="L1273" i="2"/>
  <c r="J1273" i="3" s="1"/>
  <c r="L1274" i="2"/>
  <c r="J1274" i="3" s="1"/>
  <c r="L1275" i="2"/>
  <c r="J1275" i="3" s="1"/>
  <c r="L1276" i="2"/>
  <c r="J1276" i="3" s="1"/>
  <c r="L1277" i="2"/>
  <c r="J1277" i="3" s="1"/>
  <c r="L1278" i="2"/>
  <c r="J1278" i="3" s="1"/>
  <c r="L1279" i="2"/>
  <c r="J1279" i="3" s="1"/>
  <c r="L1280" i="2"/>
  <c r="J1280" i="3" s="1"/>
  <c r="L1281" i="2"/>
  <c r="J1281" i="3" s="1"/>
  <c r="L1282" i="2"/>
  <c r="J1282" i="3" s="1"/>
  <c r="L1283" i="2"/>
  <c r="J1283" i="3" s="1"/>
  <c r="L1284" i="2"/>
  <c r="J1284" i="3" s="1"/>
  <c r="L1285" i="2"/>
  <c r="J1285" i="3" s="1"/>
  <c r="L1286" i="2"/>
  <c r="J1286" i="3" s="1"/>
  <c r="L1287" i="2"/>
  <c r="J1287" i="3" s="1"/>
  <c r="L1288" i="2"/>
  <c r="J1288" i="3" s="1"/>
  <c r="L1289" i="2"/>
  <c r="J1289" i="3" s="1"/>
  <c r="L1290" i="2"/>
  <c r="J1290" i="3" s="1"/>
  <c r="L1291" i="2"/>
  <c r="J1291" i="3" s="1"/>
  <c r="L1292" i="2"/>
  <c r="J1292" i="3" s="1"/>
  <c r="L1293" i="2"/>
  <c r="J1293" i="3" s="1"/>
  <c r="L1294" i="2"/>
  <c r="J1294" i="3" s="1"/>
  <c r="L1295" i="2"/>
  <c r="J1295" i="3" s="1"/>
  <c r="L1296" i="2"/>
  <c r="J1296" i="3" s="1"/>
  <c r="L1297" i="2"/>
  <c r="J1297" i="3" s="1"/>
  <c r="L1298" i="2"/>
  <c r="J1298" i="3" s="1"/>
  <c r="L1299" i="2"/>
  <c r="J1299" i="3" s="1"/>
  <c r="L1300" i="2"/>
  <c r="J1300" i="3" s="1"/>
  <c r="L1301" i="2"/>
  <c r="J1301" i="3" s="1"/>
  <c r="L1302" i="2"/>
  <c r="J1302" i="3" s="1"/>
  <c r="L1303" i="2"/>
  <c r="J1303" i="3" s="1"/>
  <c r="L1304" i="2"/>
  <c r="J1304" i="3" s="1"/>
  <c r="L1305" i="2"/>
  <c r="J1305" i="3" s="1"/>
  <c r="L1306" i="2"/>
  <c r="J1306" i="3" s="1"/>
  <c r="L1307" i="2"/>
  <c r="J1307" i="3" s="1"/>
  <c r="L1308" i="2"/>
  <c r="J1308" i="3" s="1"/>
  <c r="L1309" i="2"/>
  <c r="J1309" i="3" s="1"/>
  <c r="L1310" i="2"/>
  <c r="J1310" i="3" s="1"/>
  <c r="L1311" i="2"/>
  <c r="J1311" i="3" s="1"/>
  <c r="L1312" i="2"/>
  <c r="J1312" i="3" s="1"/>
  <c r="L1313" i="2"/>
  <c r="J1313" i="3" s="1"/>
  <c r="L1314" i="2"/>
  <c r="J1314" i="3" s="1"/>
  <c r="L1315" i="2"/>
  <c r="J1315" i="3" s="1"/>
  <c r="L1316" i="2"/>
  <c r="J1316" i="3" s="1"/>
  <c r="L1317" i="2"/>
  <c r="J1317" i="3" s="1"/>
  <c r="L1318" i="2"/>
  <c r="J1318" i="3" s="1"/>
  <c r="L1319" i="2"/>
  <c r="J1319" i="3" s="1"/>
  <c r="L1320" i="2"/>
  <c r="J1320" i="3" s="1"/>
  <c r="L1321" i="2"/>
  <c r="J1321" i="3" s="1"/>
  <c r="L1322" i="2"/>
  <c r="J1322" i="3" s="1"/>
  <c r="L1323" i="2"/>
  <c r="J1323" i="3" s="1"/>
  <c r="L1324" i="2"/>
  <c r="J1324" i="3" s="1"/>
  <c r="L1325" i="2"/>
  <c r="J1325" i="3" s="1"/>
  <c r="L1326" i="2"/>
  <c r="J1326" i="3" s="1"/>
  <c r="L1327" i="2"/>
  <c r="J1327" i="3" s="1"/>
  <c r="L1328" i="2"/>
  <c r="J1328" i="3" s="1"/>
  <c r="L1329" i="2"/>
  <c r="J1329" i="3" s="1"/>
  <c r="L1330" i="2"/>
  <c r="J1330" i="3" s="1"/>
  <c r="L1331" i="2"/>
  <c r="J1331" i="3" s="1"/>
  <c r="L1332" i="2"/>
  <c r="J1332" i="3" s="1"/>
  <c r="L1333" i="2"/>
  <c r="J1333" i="3" s="1"/>
  <c r="L1334" i="2"/>
  <c r="J1334" i="3" s="1"/>
  <c r="L1335" i="2"/>
  <c r="J1335" i="3" s="1"/>
  <c r="L1336" i="2"/>
  <c r="J1336" i="3" s="1"/>
  <c r="L1337" i="2"/>
  <c r="J1337" i="3" s="1"/>
  <c r="L1338" i="2"/>
  <c r="J1338" i="3" s="1"/>
  <c r="L1339" i="2"/>
  <c r="J1339" i="3" s="1"/>
  <c r="L1340" i="2"/>
  <c r="J1340" i="3" s="1"/>
  <c r="L1341" i="2"/>
  <c r="J1341" i="3" s="1"/>
  <c r="L1342" i="2"/>
  <c r="J1342" i="3" s="1"/>
  <c r="L1343" i="2"/>
  <c r="J1343" i="3" s="1"/>
  <c r="L1344" i="2"/>
  <c r="J1344" i="3" s="1"/>
  <c r="L1345" i="2"/>
  <c r="J1345" i="3" s="1"/>
  <c r="L1346" i="2"/>
  <c r="J1346" i="3" s="1"/>
  <c r="L1347" i="2"/>
  <c r="J1347" i="3" s="1"/>
  <c r="L1348" i="2"/>
  <c r="J1348" i="3" s="1"/>
  <c r="L1349" i="2"/>
  <c r="J1349" i="3" s="1"/>
  <c r="L1350" i="2"/>
  <c r="J1350" i="3" s="1"/>
  <c r="L1351" i="2"/>
  <c r="J1351" i="3" s="1"/>
  <c r="L1352" i="2"/>
  <c r="J1352" i="3" s="1"/>
  <c r="L1353" i="2"/>
  <c r="J1353" i="3" s="1"/>
  <c r="L1354" i="2"/>
  <c r="J1354" i="3" s="1"/>
  <c r="L1355" i="2"/>
  <c r="J1355" i="3" s="1"/>
  <c r="L1356" i="2"/>
  <c r="J1356" i="3" s="1"/>
  <c r="L1357" i="2"/>
  <c r="J1357" i="3" s="1"/>
  <c r="L1358" i="2"/>
  <c r="J1358" i="3" s="1"/>
  <c r="L1359" i="2"/>
  <c r="J1359" i="3" s="1"/>
  <c r="L1360" i="2"/>
  <c r="J1360" i="3" s="1"/>
  <c r="L1361" i="2"/>
  <c r="J1361" i="3" s="1"/>
  <c r="L1362" i="2"/>
  <c r="J1362" i="3" s="1"/>
  <c r="L1363" i="2"/>
  <c r="J1363" i="3" s="1"/>
  <c r="L1364" i="2"/>
  <c r="J1364" i="3" s="1"/>
  <c r="L1365" i="2"/>
  <c r="J1365" i="3" s="1"/>
  <c r="L1366" i="2"/>
  <c r="J1366" i="3" s="1"/>
  <c r="L1367" i="2"/>
  <c r="J1367" i="3" s="1"/>
  <c r="L1368" i="2"/>
  <c r="J1368" i="3" s="1"/>
  <c r="L1369" i="2"/>
  <c r="J1369" i="3" s="1"/>
  <c r="L1370" i="2"/>
  <c r="J1370" i="3" s="1"/>
  <c r="L1371" i="2"/>
  <c r="J1371" i="3" s="1"/>
  <c r="L1372" i="2"/>
  <c r="J1372" i="3" s="1"/>
  <c r="L1373" i="2"/>
  <c r="J1373" i="3" s="1"/>
  <c r="L1374" i="2"/>
  <c r="J1374" i="3" s="1"/>
  <c r="L1375" i="2"/>
  <c r="J1375" i="3" s="1"/>
  <c r="L1376" i="2"/>
  <c r="J1376" i="3" s="1"/>
  <c r="L1377" i="2"/>
  <c r="J1377" i="3" s="1"/>
  <c r="L1378" i="2"/>
  <c r="J1378" i="3" s="1"/>
  <c r="L1379" i="2"/>
  <c r="J1379" i="3" s="1"/>
  <c r="L1380" i="2"/>
  <c r="J1380" i="3" s="1"/>
  <c r="L1381" i="2"/>
  <c r="J1381" i="3" s="1"/>
  <c r="L1382" i="2"/>
  <c r="J1382" i="3" s="1"/>
  <c r="L1383" i="2"/>
  <c r="J1383" i="3" s="1"/>
  <c r="L1384" i="2"/>
  <c r="J1384" i="3" s="1"/>
  <c r="L1385" i="2"/>
  <c r="J1385" i="3" s="1"/>
  <c r="L1386" i="2"/>
  <c r="J1386" i="3" s="1"/>
  <c r="L1387" i="2"/>
  <c r="J1387" i="3" s="1"/>
  <c r="L1388" i="2"/>
  <c r="J1388" i="3" s="1"/>
  <c r="L1389" i="2"/>
  <c r="J1389" i="3" s="1"/>
  <c r="L1390" i="2"/>
  <c r="J1390" i="3" s="1"/>
  <c r="L1391" i="2"/>
  <c r="J1391" i="3" s="1"/>
  <c r="L1392" i="2"/>
  <c r="J1392" i="3" s="1"/>
  <c r="L1393" i="2"/>
  <c r="J1393" i="3" s="1"/>
  <c r="L1394" i="2"/>
  <c r="J1394" i="3" s="1"/>
  <c r="L1395" i="2"/>
  <c r="J1395" i="3" s="1"/>
  <c r="L1396" i="2"/>
  <c r="J1396" i="3" s="1"/>
  <c r="L1397" i="2"/>
  <c r="J1397" i="3" s="1"/>
  <c r="L1398" i="2"/>
  <c r="J1398" i="3" s="1"/>
  <c r="L1399" i="2"/>
  <c r="J1399" i="3" s="1"/>
  <c r="L1400" i="2"/>
  <c r="J1400" i="3" s="1"/>
  <c r="L1401" i="2"/>
  <c r="J1401" i="3" s="1"/>
  <c r="L1402" i="2"/>
  <c r="J1402" i="3" s="1"/>
  <c r="L1403" i="2"/>
  <c r="J1403" i="3" s="1"/>
  <c r="L1404" i="2"/>
  <c r="J1404" i="3" s="1"/>
  <c r="L1405" i="2"/>
  <c r="J1405" i="3" s="1"/>
  <c r="L1406" i="2"/>
  <c r="J1406" i="3" s="1"/>
  <c r="L1407" i="2"/>
  <c r="J1407" i="3" s="1"/>
  <c r="L1408" i="2"/>
  <c r="J1408" i="3" s="1"/>
  <c r="L1409" i="2"/>
  <c r="J1409" i="3" s="1"/>
  <c r="L1410" i="2"/>
  <c r="J1410" i="3" s="1"/>
  <c r="L1411" i="2"/>
  <c r="J1411" i="3" s="1"/>
  <c r="L1412" i="2"/>
  <c r="J1412" i="3" s="1"/>
  <c r="L1413" i="2"/>
  <c r="J1413" i="3" s="1"/>
  <c r="L1414" i="2"/>
  <c r="J1414" i="3" s="1"/>
  <c r="L1415" i="2"/>
  <c r="J1415" i="3" s="1"/>
  <c r="L1416" i="2"/>
  <c r="J1416" i="3" s="1"/>
  <c r="L1417" i="2"/>
  <c r="J1417" i="3" s="1"/>
  <c r="L1418" i="2"/>
  <c r="J1418" i="3" s="1"/>
  <c r="L1419" i="2"/>
  <c r="J1419" i="3" s="1"/>
  <c r="L1420" i="2"/>
  <c r="J1420" i="3" s="1"/>
  <c r="L1421" i="2"/>
  <c r="J1421" i="3" s="1"/>
  <c r="L1422" i="2"/>
  <c r="J1422" i="3" s="1"/>
  <c r="L1423" i="2"/>
  <c r="J1423" i="3" s="1"/>
  <c r="L1424" i="2"/>
  <c r="J1424" i="3" s="1"/>
  <c r="L1425" i="2"/>
  <c r="J1425" i="3" s="1"/>
  <c r="L1426" i="2"/>
  <c r="J1426" i="3" s="1"/>
  <c r="L1427" i="2"/>
  <c r="J1427" i="3" s="1"/>
  <c r="L1428" i="2"/>
  <c r="J1428" i="3" s="1"/>
  <c r="L1429" i="2"/>
  <c r="J1429" i="3" s="1"/>
  <c r="L1430" i="2"/>
  <c r="J1430" i="3" s="1"/>
  <c r="L1431" i="2"/>
  <c r="J1431" i="3" s="1"/>
  <c r="L1432" i="2"/>
  <c r="J1432" i="3" s="1"/>
  <c r="L1433" i="2"/>
  <c r="J1433" i="3" s="1"/>
  <c r="L1434" i="2"/>
  <c r="J1434" i="3" s="1"/>
  <c r="L1435" i="2"/>
  <c r="J1435" i="3" s="1"/>
  <c r="L1436" i="2"/>
  <c r="J1436" i="3" s="1"/>
  <c r="L1437" i="2"/>
  <c r="J1437" i="3" s="1"/>
  <c r="L1438" i="2"/>
  <c r="J1438" i="3" s="1"/>
  <c r="L1439" i="2"/>
  <c r="J1439" i="3" s="1"/>
  <c r="L1440" i="2"/>
  <c r="J1440" i="3" s="1"/>
  <c r="L1441" i="2"/>
  <c r="J1441" i="3" s="1"/>
  <c r="L1442" i="2"/>
  <c r="J1442" i="3" s="1"/>
  <c r="L1443" i="2"/>
  <c r="J1443" i="3" s="1"/>
  <c r="L1444" i="2"/>
  <c r="J1444" i="3" s="1"/>
  <c r="L1445" i="2"/>
  <c r="J1445" i="3" s="1"/>
  <c r="L1446" i="2"/>
  <c r="J1446" i="3" s="1"/>
  <c r="L1447" i="2"/>
  <c r="J1447" i="3" s="1"/>
  <c r="L1448" i="2"/>
  <c r="J1448" i="3" s="1"/>
  <c r="L1449" i="2"/>
  <c r="J1449" i="3" s="1"/>
  <c r="L1450" i="2"/>
  <c r="J1450" i="3" s="1"/>
  <c r="L1451" i="2"/>
  <c r="J1451" i="3" s="1"/>
  <c r="L1452" i="2"/>
  <c r="J1452" i="3" s="1"/>
  <c r="L1453" i="2"/>
  <c r="J1453" i="3" s="1"/>
  <c r="L1454" i="2"/>
  <c r="J1454" i="3" s="1"/>
  <c r="L1455" i="2"/>
  <c r="J1455" i="3" s="1"/>
  <c r="L1456" i="2"/>
  <c r="J1456" i="3" s="1"/>
  <c r="L1457" i="2"/>
  <c r="J1457" i="3" s="1"/>
  <c r="L1458" i="2"/>
  <c r="J1458" i="3" s="1"/>
  <c r="L1459" i="2"/>
  <c r="J1459" i="3" s="1"/>
  <c r="L1460" i="2"/>
  <c r="J1460" i="3" s="1"/>
  <c r="L1461" i="2"/>
  <c r="J1461" i="3" s="1"/>
  <c r="L1462" i="2"/>
  <c r="J1462" i="3" s="1"/>
  <c r="L1463" i="2"/>
  <c r="J1463" i="3" s="1"/>
  <c r="L1464" i="2"/>
  <c r="J1464" i="3" s="1"/>
  <c r="L1465" i="2"/>
  <c r="J1465" i="3" s="1"/>
  <c r="L1466" i="2"/>
  <c r="J1466" i="3" s="1"/>
  <c r="L1467" i="2"/>
  <c r="J1467" i="3" s="1"/>
  <c r="L1468" i="2"/>
  <c r="J1468" i="3" s="1"/>
  <c r="L1469" i="2"/>
  <c r="J1469" i="3" s="1"/>
  <c r="L1470" i="2"/>
  <c r="J1470" i="3" s="1"/>
  <c r="L1471" i="2"/>
  <c r="J1471" i="3" s="1"/>
  <c r="L1472" i="2"/>
  <c r="J1472" i="3" s="1"/>
  <c r="L1473" i="2"/>
  <c r="J1473" i="3" s="1"/>
  <c r="L1474" i="2"/>
  <c r="J1474" i="3" s="1"/>
  <c r="L1475" i="2"/>
  <c r="J1475" i="3" s="1"/>
  <c r="L1476" i="2"/>
  <c r="J1476" i="3" s="1"/>
  <c r="L1477" i="2"/>
  <c r="J1477" i="3" s="1"/>
  <c r="L1478" i="2"/>
  <c r="J1478" i="3" s="1"/>
  <c r="L1479" i="2"/>
  <c r="J1479" i="3" s="1"/>
  <c r="L1480" i="2"/>
  <c r="J1480" i="3" s="1"/>
  <c r="L1481" i="2"/>
  <c r="J1481" i="3" s="1"/>
  <c r="L1482" i="2"/>
  <c r="J1482" i="3" s="1"/>
  <c r="L1483" i="2"/>
  <c r="J1483" i="3" s="1"/>
  <c r="L1484" i="2"/>
  <c r="J1484" i="3" s="1"/>
  <c r="L1485" i="2"/>
  <c r="J1485" i="3" s="1"/>
  <c r="L1486" i="2"/>
  <c r="J1486" i="3" s="1"/>
  <c r="L1487" i="2"/>
  <c r="J1487" i="3" s="1"/>
  <c r="L1488" i="2"/>
  <c r="J1488" i="3" s="1"/>
  <c r="L1489" i="2"/>
  <c r="J1489" i="3" s="1"/>
  <c r="L1490" i="2"/>
  <c r="J1490" i="3" s="1"/>
  <c r="L1491" i="2"/>
  <c r="J1491" i="3" s="1"/>
  <c r="L1492" i="2"/>
  <c r="J1492" i="3" s="1"/>
  <c r="L1493" i="2"/>
  <c r="J1493" i="3" s="1"/>
  <c r="L1494" i="2"/>
  <c r="J1494" i="3" s="1"/>
  <c r="L1495" i="2"/>
  <c r="J1495" i="3" s="1"/>
  <c r="L1496" i="2"/>
  <c r="J1496" i="3" s="1"/>
  <c r="L1497" i="2"/>
  <c r="J1497" i="3" s="1"/>
  <c r="L1498" i="2"/>
  <c r="J1498" i="3" s="1"/>
  <c r="L1499" i="2"/>
  <c r="J1499" i="3" s="1"/>
  <c r="L1500" i="2"/>
  <c r="J1500" i="3" s="1"/>
  <c r="L1501" i="2"/>
  <c r="J1501" i="3" s="1"/>
  <c r="L1502" i="2"/>
  <c r="J1502" i="3" s="1"/>
  <c r="L1503" i="2"/>
  <c r="J1503" i="3" s="1"/>
  <c r="L1504" i="2"/>
  <c r="J1504" i="3" s="1"/>
  <c r="L1505" i="2"/>
  <c r="J1505" i="3" s="1"/>
  <c r="L1506" i="2"/>
  <c r="J1506" i="3" s="1"/>
  <c r="L1507" i="2"/>
  <c r="J1507" i="3" s="1"/>
  <c r="L1508" i="2"/>
  <c r="J1508" i="3" s="1"/>
  <c r="L1509" i="2"/>
  <c r="J1509" i="3" s="1"/>
  <c r="L1510" i="2"/>
  <c r="J1510" i="3" s="1"/>
  <c r="L1511" i="2"/>
  <c r="J1511" i="3" s="1"/>
  <c r="L1512" i="2"/>
  <c r="J1512" i="3" s="1"/>
  <c r="L1513" i="2"/>
  <c r="J1513" i="3" s="1"/>
  <c r="L1514" i="2"/>
  <c r="J1514" i="3" s="1"/>
  <c r="L1515" i="2"/>
  <c r="J1515" i="3" s="1"/>
  <c r="L1516" i="2"/>
  <c r="J1516" i="3" s="1"/>
  <c r="L1517" i="2"/>
  <c r="J1517" i="3" s="1"/>
  <c r="L1518" i="2"/>
  <c r="J1518" i="3" s="1"/>
  <c r="L1519" i="2"/>
  <c r="J1519" i="3" s="1"/>
  <c r="L1520" i="2"/>
  <c r="J1520" i="3" s="1"/>
  <c r="L1521" i="2"/>
  <c r="J1521" i="3" s="1"/>
  <c r="L1522" i="2"/>
  <c r="J1522" i="3" s="1"/>
  <c r="L1523" i="2"/>
  <c r="J1523" i="3" s="1"/>
  <c r="L1524" i="2"/>
  <c r="J1524" i="3" s="1"/>
  <c r="L1525" i="2"/>
  <c r="J1525" i="3" s="1"/>
  <c r="L1526" i="2"/>
  <c r="J1526" i="3" s="1"/>
  <c r="L1527" i="2"/>
  <c r="J1527" i="3" s="1"/>
  <c r="L1528" i="2"/>
  <c r="J1528" i="3" s="1"/>
  <c r="L1529" i="2"/>
  <c r="J1529" i="3" s="1"/>
  <c r="L1530" i="2"/>
  <c r="J1530" i="3" s="1"/>
  <c r="L1531" i="2"/>
  <c r="J1531" i="3" s="1"/>
  <c r="L1532" i="2"/>
  <c r="J1532" i="3" s="1"/>
  <c r="L1533" i="2"/>
  <c r="J1533" i="3" s="1"/>
  <c r="L1534" i="2"/>
  <c r="J1534" i="3" s="1"/>
  <c r="L1535" i="2"/>
  <c r="J1535" i="3" s="1"/>
  <c r="L1536" i="2"/>
  <c r="J1536" i="3" s="1"/>
  <c r="L1537" i="2"/>
  <c r="J1537" i="3" s="1"/>
  <c r="L1538" i="2"/>
  <c r="J1538" i="3" s="1"/>
  <c r="L1539" i="2"/>
  <c r="J1539" i="3" s="1"/>
  <c r="L1540" i="2"/>
  <c r="J1540" i="3" s="1"/>
  <c r="L1541" i="2"/>
  <c r="J1541" i="3" s="1"/>
  <c r="L1542" i="2"/>
  <c r="J1542" i="3" s="1"/>
  <c r="L1543" i="2"/>
  <c r="J1543" i="3" s="1"/>
  <c r="L1544" i="2"/>
  <c r="J1544" i="3" s="1"/>
  <c r="L1545" i="2"/>
  <c r="J1545" i="3" s="1"/>
  <c r="L1546" i="2"/>
  <c r="J1546" i="3" s="1"/>
  <c r="L1547" i="2"/>
  <c r="J1547" i="3" s="1"/>
  <c r="L1548" i="2"/>
  <c r="J1548" i="3" s="1"/>
  <c r="L1549" i="2"/>
  <c r="J1549" i="3" s="1"/>
  <c r="L1550" i="2"/>
  <c r="J1550" i="3" s="1"/>
  <c r="L1551" i="2"/>
  <c r="J1551" i="3" s="1"/>
  <c r="L1552" i="2"/>
  <c r="J1552" i="3" s="1"/>
  <c r="L1553" i="2"/>
  <c r="J1553" i="3" s="1"/>
  <c r="L1554" i="2"/>
  <c r="J1554" i="3" s="1"/>
  <c r="L1555" i="2"/>
  <c r="J1555" i="3" s="1"/>
  <c r="L1556" i="2"/>
  <c r="J1556" i="3" s="1"/>
  <c r="L1557" i="2"/>
  <c r="J1557" i="3" s="1"/>
  <c r="L1558" i="2"/>
  <c r="J1558" i="3" s="1"/>
  <c r="L1559" i="2"/>
  <c r="J1559" i="3" s="1"/>
  <c r="L1560" i="2"/>
  <c r="J1560" i="3" s="1"/>
  <c r="L1561" i="2"/>
  <c r="J1561" i="3" s="1"/>
  <c r="L1562" i="2"/>
  <c r="J1562" i="3" s="1"/>
  <c r="L1563" i="2"/>
  <c r="J1563" i="3" s="1"/>
  <c r="L1564" i="2"/>
  <c r="J1564" i="3" s="1"/>
  <c r="L1565" i="2"/>
  <c r="J1565" i="3" s="1"/>
  <c r="L1566" i="2"/>
  <c r="J1566" i="3" s="1"/>
  <c r="L1567" i="2"/>
  <c r="J1567" i="3" s="1"/>
  <c r="L1568" i="2"/>
  <c r="J1568" i="3" s="1"/>
  <c r="L1569" i="2"/>
  <c r="J1569" i="3" s="1"/>
  <c r="L1570" i="2"/>
  <c r="J1570" i="3" s="1"/>
  <c r="L1571" i="2"/>
  <c r="J1571" i="3" s="1"/>
  <c r="L1572" i="2"/>
  <c r="J1572" i="3" s="1"/>
  <c r="L1573" i="2"/>
  <c r="J1573" i="3" s="1"/>
  <c r="L1574" i="2"/>
  <c r="J1574" i="3" s="1"/>
  <c r="L1575" i="2"/>
  <c r="J1575" i="3" s="1"/>
  <c r="L1576" i="2"/>
  <c r="J1576" i="3" s="1"/>
  <c r="L1577" i="2"/>
  <c r="J1577" i="3" s="1"/>
  <c r="L1578" i="2"/>
  <c r="J1578" i="3" s="1"/>
  <c r="L1579" i="2"/>
  <c r="J1579" i="3" s="1"/>
  <c r="L1580" i="2"/>
  <c r="J1580" i="3" s="1"/>
  <c r="L1581" i="2"/>
  <c r="J1581" i="3" s="1"/>
  <c r="L1582" i="2"/>
  <c r="J1582" i="3" s="1"/>
  <c r="L1583" i="2"/>
  <c r="J1583" i="3" s="1"/>
  <c r="L1584" i="2"/>
  <c r="J1584" i="3" s="1"/>
  <c r="L1585" i="2"/>
  <c r="J1585" i="3" s="1"/>
  <c r="L1586" i="2"/>
  <c r="J1586" i="3" s="1"/>
  <c r="L1587" i="2"/>
  <c r="J1587" i="3" s="1"/>
  <c r="L1588" i="2"/>
  <c r="J1588" i="3" s="1"/>
  <c r="L1589" i="2"/>
  <c r="J1589" i="3" s="1"/>
  <c r="L1590" i="2"/>
  <c r="J1590" i="3" s="1"/>
  <c r="L1591" i="2"/>
  <c r="J1591" i="3" s="1"/>
  <c r="L1592" i="2"/>
  <c r="J1592" i="3" s="1"/>
  <c r="L1593" i="2"/>
  <c r="J1593" i="3" s="1"/>
  <c r="L1594" i="2"/>
  <c r="J1594" i="3" s="1"/>
  <c r="L1595" i="2"/>
  <c r="J1595" i="3" s="1"/>
  <c r="L1596" i="2"/>
  <c r="J1596" i="3" s="1"/>
  <c r="L1597" i="2"/>
  <c r="J1597" i="3" s="1"/>
  <c r="L1598" i="2"/>
  <c r="J1598" i="3" s="1"/>
  <c r="L1599" i="2"/>
  <c r="J1599" i="3" s="1"/>
  <c r="L1600" i="2"/>
  <c r="J1600" i="3" s="1"/>
  <c r="L1601" i="2"/>
  <c r="J1601" i="3" s="1"/>
  <c r="L1602" i="2"/>
  <c r="J1602" i="3" s="1"/>
  <c r="L1603" i="2"/>
  <c r="J1603" i="3" s="1"/>
  <c r="L1604" i="2"/>
  <c r="J1604" i="3" s="1"/>
  <c r="L1605" i="2"/>
  <c r="J1605" i="3" s="1"/>
  <c r="L1606" i="2"/>
  <c r="J1606" i="3" s="1"/>
  <c r="L1607" i="2"/>
  <c r="J1607" i="3" s="1"/>
  <c r="L1608" i="2"/>
  <c r="J1608" i="3" s="1"/>
  <c r="L1609" i="2"/>
  <c r="J1609" i="3" s="1"/>
  <c r="L1610" i="2"/>
  <c r="J1610" i="3" s="1"/>
  <c r="L1611" i="2"/>
  <c r="J1611" i="3" s="1"/>
  <c r="L1612" i="2"/>
  <c r="J1612" i="3" s="1"/>
  <c r="L1613" i="2"/>
  <c r="J1613" i="3" s="1"/>
  <c r="L1614" i="2"/>
  <c r="J1614" i="3" s="1"/>
  <c r="L1615" i="2"/>
  <c r="J1615" i="3" s="1"/>
  <c r="L1616" i="2"/>
  <c r="J1616" i="3" s="1"/>
  <c r="L1617" i="2"/>
  <c r="J1617" i="3" s="1"/>
  <c r="L1618" i="2"/>
  <c r="J1618" i="3" s="1"/>
  <c r="L1619" i="2"/>
  <c r="J1619" i="3" s="1"/>
  <c r="L1620" i="2"/>
  <c r="J1620" i="3" s="1"/>
  <c r="L1621" i="2"/>
  <c r="J1621" i="3" s="1"/>
  <c r="L1622" i="2"/>
  <c r="J1622" i="3" s="1"/>
  <c r="L1623" i="2"/>
  <c r="J1623" i="3" s="1"/>
  <c r="L1624" i="2"/>
  <c r="J1624" i="3" s="1"/>
  <c r="L1625" i="2"/>
  <c r="J1625" i="3" s="1"/>
  <c r="L1626" i="2"/>
  <c r="J1626" i="3" s="1"/>
  <c r="L1627" i="2"/>
  <c r="J1627" i="3" s="1"/>
  <c r="L1628" i="2"/>
  <c r="J1628" i="3" s="1"/>
  <c r="L1629" i="2"/>
  <c r="J1629" i="3" s="1"/>
  <c r="L1630" i="2"/>
  <c r="J1630" i="3" s="1"/>
  <c r="L1631" i="2"/>
  <c r="J1631" i="3" s="1"/>
  <c r="L1632" i="2"/>
  <c r="J1632" i="3" s="1"/>
  <c r="L1633" i="2"/>
  <c r="J1633" i="3" s="1"/>
  <c r="L1634" i="2"/>
  <c r="J1634" i="3" s="1"/>
  <c r="L1635" i="2"/>
  <c r="J1635" i="3" s="1"/>
  <c r="L1636" i="2"/>
  <c r="J1636" i="3" s="1"/>
  <c r="L1637" i="2"/>
  <c r="J1637" i="3" s="1"/>
  <c r="L1638" i="2"/>
  <c r="J1638" i="3" s="1"/>
  <c r="L1639" i="2"/>
  <c r="J1639" i="3" s="1"/>
  <c r="L1640" i="2"/>
  <c r="J1640" i="3" s="1"/>
  <c r="L1641" i="2"/>
  <c r="J1641" i="3" s="1"/>
  <c r="L1642" i="2"/>
  <c r="J1642" i="3" s="1"/>
  <c r="L1643" i="2"/>
  <c r="J1643" i="3" s="1"/>
  <c r="L1644" i="2"/>
  <c r="J1644" i="3" s="1"/>
  <c r="L1645" i="2"/>
  <c r="J1645" i="3" s="1"/>
  <c r="L1646" i="2"/>
  <c r="J1646" i="3" s="1"/>
  <c r="L1647" i="2"/>
  <c r="J1647" i="3" s="1"/>
  <c r="L1648" i="2"/>
  <c r="J1648" i="3" s="1"/>
  <c r="L1649" i="2"/>
  <c r="J1649" i="3" s="1"/>
  <c r="L1650" i="2"/>
  <c r="J1650" i="3" s="1"/>
  <c r="L1651" i="2"/>
  <c r="J1651" i="3" s="1"/>
  <c r="L1652" i="2"/>
  <c r="J1652" i="3" s="1"/>
  <c r="L1653" i="2"/>
  <c r="J1653" i="3" s="1"/>
  <c r="L1654" i="2"/>
  <c r="J1654" i="3" s="1"/>
  <c r="L1655" i="2"/>
  <c r="J1655" i="3" s="1"/>
  <c r="L1656" i="2"/>
  <c r="J1656" i="3" s="1"/>
  <c r="L1657" i="2"/>
  <c r="J1657" i="3" s="1"/>
  <c r="L1658" i="2"/>
  <c r="J1658" i="3" s="1"/>
  <c r="L1659" i="2"/>
  <c r="J1659" i="3" s="1"/>
  <c r="L1660" i="2"/>
  <c r="J1660" i="3" s="1"/>
  <c r="L1661" i="2"/>
  <c r="J1661" i="3" s="1"/>
  <c r="L1662" i="2"/>
  <c r="J1662" i="3" s="1"/>
  <c r="L1663" i="2"/>
  <c r="J1663" i="3" s="1"/>
  <c r="L1664" i="2"/>
  <c r="J1664" i="3" s="1"/>
  <c r="L1665" i="2"/>
  <c r="J1665" i="3" s="1"/>
  <c r="L1666" i="2"/>
  <c r="J1666" i="3" s="1"/>
  <c r="L1667" i="2"/>
  <c r="J1667" i="3" s="1"/>
  <c r="L1668" i="2"/>
  <c r="J1668" i="3" s="1"/>
  <c r="L1669" i="2"/>
  <c r="J1669" i="3" s="1"/>
  <c r="L1670" i="2"/>
  <c r="J1670" i="3" s="1"/>
  <c r="L1671" i="2"/>
  <c r="J1671" i="3" s="1"/>
  <c r="L1672" i="2"/>
  <c r="J1672" i="3" s="1"/>
  <c r="L1673" i="2"/>
  <c r="J1673" i="3" s="1"/>
  <c r="L1674" i="2"/>
  <c r="J1674" i="3" s="1"/>
  <c r="L1675" i="2"/>
  <c r="J1675" i="3" s="1"/>
  <c r="L1676" i="2"/>
  <c r="J1676" i="3" s="1"/>
  <c r="L1677" i="2"/>
  <c r="J1677" i="3" s="1"/>
  <c r="L1678" i="2"/>
  <c r="J1678" i="3" s="1"/>
  <c r="L1679" i="2"/>
  <c r="J1679" i="3" s="1"/>
  <c r="L1680" i="2"/>
  <c r="J1680" i="3" s="1"/>
  <c r="L1681" i="2"/>
  <c r="J1681" i="3" s="1"/>
  <c r="L1682" i="2"/>
  <c r="J1682" i="3" s="1"/>
  <c r="L1683" i="2"/>
  <c r="J1683" i="3" s="1"/>
  <c r="L1684" i="2"/>
  <c r="J1684" i="3" s="1"/>
  <c r="L1685" i="2"/>
  <c r="J1685" i="3" s="1"/>
  <c r="L1686" i="2"/>
  <c r="J1686" i="3" s="1"/>
  <c r="L1687" i="2"/>
  <c r="J1687" i="3" s="1"/>
  <c r="L1688" i="2"/>
  <c r="J1688" i="3" s="1"/>
  <c r="L1689" i="2"/>
  <c r="J1689" i="3" s="1"/>
  <c r="L1690" i="2"/>
  <c r="J1690" i="3" s="1"/>
  <c r="L1691" i="2"/>
  <c r="J1691" i="3" s="1"/>
  <c r="L1692" i="2"/>
  <c r="J1692" i="3" s="1"/>
  <c r="L1693" i="2"/>
  <c r="J1693" i="3" s="1"/>
  <c r="L1694" i="2"/>
  <c r="J1694" i="3" s="1"/>
  <c r="L1695" i="2"/>
  <c r="J1695" i="3" s="1"/>
  <c r="L1696" i="2"/>
  <c r="J1696" i="3" s="1"/>
  <c r="L1697" i="2"/>
  <c r="J1697" i="3" s="1"/>
  <c r="L1698" i="2"/>
  <c r="J1698" i="3" s="1"/>
  <c r="L1699" i="2"/>
  <c r="J1699" i="3" s="1"/>
  <c r="L1700" i="2"/>
  <c r="J1700" i="3" s="1"/>
  <c r="L1701" i="2"/>
  <c r="J1701" i="3" s="1"/>
  <c r="L1702" i="2"/>
  <c r="J1702" i="3" s="1"/>
  <c r="L1703" i="2"/>
  <c r="J1703" i="3" s="1"/>
  <c r="L1704" i="2"/>
  <c r="J1704" i="3" s="1"/>
  <c r="L1705" i="2"/>
  <c r="J1705" i="3" s="1"/>
  <c r="L1706" i="2"/>
  <c r="J1706" i="3" s="1"/>
  <c r="L1707" i="2"/>
  <c r="J1707" i="3" s="1"/>
  <c r="L1708" i="2"/>
  <c r="J1708" i="3" s="1"/>
  <c r="L1709" i="2"/>
  <c r="J1709" i="3" s="1"/>
  <c r="L1710" i="2"/>
  <c r="J1710" i="3" s="1"/>
  <c r="L1711" i="2"/>
  <c r="J1711" i="3" s="1"/>
  <c r="L1712" i="2"/>
  <c r="J1712" i="3" s="1"/>
  <c r="L1713" i="2"/>
  <c r="J1713" i="3" s="1"/>
  <c r="L1714" i="2"/>
  <c r="J1714" i="3" s="1"/>
  <c r="L1715" i="2"/>
  <c r="J1715" i="3" s="1"/>
  <c r="L1716" i="2"/>
  <c r="J1716" i="3" s="1"/>
  <c r="L1717" i="2"/>
  <c r="J1717" i="3" s="1"/>
  <c r="L1718" i="2"/>
  <c r="J1718" i="3" s="1"/>
  <c r="L1719" i="2"/>
  <c r="J1719" i="3" s="1"/>
  <c r="L1720" i="2"/>
  <c r="J1720" i="3" s="1"/>
  <c r="L1721" i="2"/>
  <c r="J1721" i="3" s="1"/>
  <c r="L1722" i="2"/>
  <c r="J1722" i="3" s="1"/>
  <c r="L1723" i="2"/>
  <c r="J1723" i="3" s="1"/>
  <c r="L1724" i="2"/>
  <c r="J1724" i="3" s="1"/>
  <c r="L1725" i="2"/>
  <c r="J1725" i="3" s="1"/>
  <c r="L1726" i="2"/>
  <c r="J1726" i="3" s="1"/>
  <c r="L1727" i="2"/>
  <c r="J1727" i="3" s="1"/>
  <c r="L1728" i="2"/>
  <c r="J1728" i="3" s="1"/>
  <c r="L1729" i="2"/>
  <c r="J1729" i="3" s="1"/>
  <c r="L1730" i="2"/>
  <c r="J1730" i="3" s="1"/>
  <c r="L1731" i="2"/>
  <c r="J1731" i="3" s="1"/>
  <c r="L1732" i="2"/>
  <c r="J1732" i="3" s="1"/>
  <c r="L1733" i="2"/>
  <c r="J1733" i="3" s="1"/>
  <c r="L1734" i="2"/>
  <c r="J1734" i="3" s="1"/>
  <c r="L1735" i="2"/>
  <c r="J1735" i="3" s="1"/>
  <c r="L1736" i="2"/>
  <c r="J1736" i="3" s="1"/>
  <c r="L1737" i="2"/>
  <c r="J1737" i="3" s="1"/>
  <c r="L1738" i="2"/>
  <c r="J1738" i="3" s="1"/>
  <c r="L1739" i="2"/>
  <c r="J1739" i="3" s="1"/>
  <c r="L1740" i="2"/>
  <c r="J1740" i="3" s="1"/>
  <c r="L1741" i="2"/>
  <c r="J1741" i="3" s="1"/>
  <c r="L1742" i="2"/>
  <c r="J1742" i="3" s="1"/>
  <c r="L1743" i="2"/>
  <c r="J1743" i="3" s="1"/>
  <c r="L1744" i="2"/>
  <c r="J1744" i="3" s="1"/>
  <c r="L2" i="2"/>
  <c r="J2" i="3" s="1"/>
  <c r="M245" i="3" l="1"/>
  <c r="M674" i="3"/>
  <c r="M1374" i="3"/>
  <c r="M1602" i="3"/>
  <c r="M595" i="3"/>
  <c r="M830" i="3"/>
  <c r="M781" i="3"/>
  <c r="M926" i="3"/>
  <c r="M895" i="3"/>
  <c r="M582" i="3"/>
  <c r="M673" i="3"/>
  <c r="M806" i="3"/>
  <c r="M723" i="3"/>
  <c r="M800" i="3"/>
  <c r="M675" i="3"/>
  <c r="M502" i="3"/>
  <c r="M937" i="3"/>
  <c r="M536" i="3"/>
  <c r="M892" i="3"/>
  <c r="M73" i="3"/>
  <c r="M217" i="3"/>
  <c r="M623" i="3"/>
  <c r="M354" i="3"/>
  <c r="M210" i="3"/>
  <c r="M722" i="3"/>
  <c r="M377" i="3"/>
  <c r="M932" i="3"/>
  <c r="M313" i="3"/>
  <c r="M961" i="3"/>
  <c r="M1251" i="3"/>
  <c r="M1426" i="3"/>
  <c r="M1082" i="3"/>
  <c r="M401" i="3"/>
  <c r="M349" i="3"/>
  <c r="M1375" i="3"/>
  <c r="M1611" i="3"/>
  <c r="M314" i="3"/>
  <c r="M446" i="3"/>
  <c r="M1297" i="3"/>
  <c r="M1130" i="3"/>
  <c r="M378" i="3"/>
  <c r="M1681" i="3"/>
  <c r="M470" i="3"/>
  <c r="M1438" i="3"/>
  <c r="M429" i="3"/>
  <c r="M1446" i="3"/>
  <c r="M1262" i="3"/>
  <c r="M1311" i="3"/>
  <c r="M74" i="3"/>
  <c r="M1743" i="3"/>
  <c r="M931" i="3"/>
  <c r="M88" i="3"/>
  <c r="M356" i="3"/>
  <c r="M1361" i="3"/>
  <c r="M699" i="3"/>
  <c r="M994" i="3"/>
  <c r="M1229" i="3"/>
  <c r="M857" i="3"/>
  <c r="M817" i="3"/>
  <c r="M32" i="3"/>
  <c r="M1065" i="3"/>
  <c r="M505" i="3"/>
  <c r="M1591" i="3"/>
  <c r="M710" i="3"/>
  <c r="M1132" i="3"/>
  <c r="P1132" i="2"/>
  <c r="M707" i="3"/>
  <c r="P707" i="2"/>
  <c r="M771" i="3"/>
  <c r="M1210" i="3"/>
  <c r="M1357" i="3"/>
  <c r="M1033" i="3"/>
  <c r="M1481" i="3"/>
  <c r="M1195" i="3"/>
  <c r="M842" i="3"/>
  <c r="P842" i="2"/>
  <c r="N842" i="3" s="1"/>
  <c r="M691" i="3"/>
  <c r="M878" i="3"/>
  <c r="M1553" i="3"/>
  <c r="M1634" i="3"/>
  <c r="M273" i="3"/>
  <c r="P273" i="2"/>
  <c r="M270" i="3"/>
  <c r="P270" i="2"/>
  <c r="N270" i="3" s="1"/>
  <c r="M1177" i="3"/>
  <c r="P1177" i="2"/>
  <c r="N1177" i="3" s="1"/>
  <c r="M846" i="3"/>
  <c r="P846" i="2"/>
  <c r="M462" i="3"/>
  <c r="P462" i="2"/>
  <c r="M758" i="3"/>
  <c r="M1071" i="3"/>
  <c r="M266" i="3"/>
  <c r="P266" i="2"/>
  <c r="M1333" i="3"/>
  <c r="P1333" i="2"/>
  <c r="N1333" i="3" s="1"/>
  <c r="M1503" i="3"/>
  <c r="P1503" i="2"/>
  <c r="N1503" i="3" s="1"/>
  <c r="M1312" i="3"/>
  <c r="P1312" i="2"/>
  <c r="N1312" i="3" s="1"/>
  <c r="M411" i="3"/>
  <c r="P411" i="2"/>
  <c r="M496" i="3"/>
  <c r="M1683" i="3"/>
  <c r="M1486" i="3"/>
  <c r="P1486" i="2"/>
  <c r="M283" i="3"/>
  <c r="M1167" i="3"/>
  <c r="M174" i="3"/>
  <c r="P174" i="2"/>
  <c r="N174" i="3" s="1"/>
  <c r="M140" i="3"/>
  <c r="P140" i="2"/>
  <c r="N140" i="3" s="1"/>
  <c r="M422" i="3"/>
  <c r="P422" i="2"/>
  <c r="M3" i="3"/>
  <c r="P3" i="2"/>
  <c r="M847" i="3"/>
  <c r="P847" i="2"/>
  <c r="M160" i="3"/>
  <c r="P160" i="2"/>
  <c r="M341" i="3"/>
  <c r="P341" i="2"/>
  <c r="N341" i="3" s="1"/>
  <c r="M497" i="3"/>
  <c r="P497" i="2"/>
  <c r="N497" i="3" s="1"/>
  <c r="P1052" i="2"/>
  <c r="N1052" i="3" s="1"/>
  <c r="M474" i="3"/>
  <c r="P474" i="2"/>
  <c r="M632" i="3"/>
  <c r="P632" i="2"/>
  <c r="M993" i="3"/>
  <c r="P993" i="2"/>
  <c r="M832" i="3"/>
  <c r="P832" i="2"/>
  <c r="N832" i="3" s="1"/>
  <c r="M1509" i="3"/>
  <c r="P1509" i="2"/>
  <c r="M1515" i="3"/>
  <c r="P1515" i="2"/>
  <c r="M575" i="3"/>
  <c r="P575" i="2"/>
  <c r="M745" i="3"/>
  <c r="P745" i="2"/>
  <c r="M770" i="3"/>
  <c r="P770" i="2"/>
  <c r="M1046" i="3"/>
  <c r="P1046" i="2"/>
  <c r="N1046" i="3" s="1"/>
  <c r="M638" i="3"/>
  <c r="P638" i="2"/>
  <c r="M783" i="3"/>
  <c r="P783" i="2"/>
  <c r="M1237" i="3"/>
  <c r="P1237" i="2"/>
  <c r="M1395" i="3"/>
  <c r="P1395" i="2"/>
  <c r="M16" i="3"/>
  <c r="P16" i="2"/>
  <c r="M571" i="3"/>
  <c r="P571" i="2"/>
  <c r="N571" i="3" s="1"/>
  <c r="M1647" i="3"/>
  <c r="P1647" i="2"/>
  <c r="N1647" i="3" s="1"/>
  <c r="M1066" i="3"/>
  <c r="P1066" i="2"/>
  <c r="M1247" i="3"/>
  <c r="P1247" i="2"/>
  <c r="M1108" i="3"/>
  <c r="P1108" i="2"/>
  <c r="M760" i="3"/>
  <c r="M626" i="3"/>
  <c r="M265" i="3"/>
  <c r="M145" i="3"/>
  <c r="M625" i="3"/>
  <c r="M1213" i="3"/>
  <c r="M1061" i="3"/>
  <c r="M162" i="3"/>
  <c r="M843" i="3"/>
  <c r="M884" i="3"/>
  <c r="M754" i="3"/>
  <c r="M1497" i="3"/>
  <c r="M889" i="3"/>
  <c r="M1178" i="3"/>
  <c r="M1383" i="3"/>
  <c r="M146" i="3"/>
  <c r="P146" i="2"/>
  <c r="M51" i="3"/>
  <c r="M967" i="3"/>
  <c r="N1355" i="3"/>
  <c r="M1040" i="3"/>
  <c r="M1052" i="3"/>
  <c r="M27" i="3"/>
  <c r="M63" i="3"/>
  <c r="M1028" i="3"/>
  <c r="N39" i="3"/>
  <c r="M39" i="3"/>
  <c r="N1712" i="3"/>
  <c r="M1712" i="3"/>
  <c r="N1452" i="3"/>
  <c r="M1452" i="3"/>
  <c r="N735" i="3"/>
  <c r="M735" i="3"/>
  <c r="N992" i="3"/>
  <c r="M992" i="3"/>
  <c r="N1583" i="3"/>
  <c r="M1583" i="3"/>
  <c r="N1004" i="3"/>
  <c r="M1004" i="3"/>
  <c r="N452" i="3"/>
  <c r="M452" i="3"/>
  <c r="N955" i="3"/>
  <c r="M955" i="3"/>
  <c r="N1678" i="3"/>
  <c r="M1678" i="3"/>
  <c r="N306" i="3"/>
  <c r="M306" i="3"/>
  <c r="N224" i="3"/>
  <c r="M224" i="3"/>
  <c r="N504" i="3"/>
  <c r="M504" i="3"/>
  <c r="N391" i="3"/>
  <c r="M391" i="3"/>
  <c r="N368" i="3"/>
  <c r="M368" i="3"/>
  <c r="N104" i="3"/>
  <c r="M104" i="3"/>
  <c r="N59" i="3"/>
  <c r="M59" i="3"/>
  <c r="N556" i="3"/>
  <c r="M556" i="3"/>
  <c r="N84" i="3"/>
  <c r="M84" i="3"/>
  <c r="N845" i="3"/>
  <c r="M845" i="3"/>
  <c r="N261" i="3"/>
  <c r="M261" i="3"/>
  <c r="N775" i="3"/>
  <c r="M775" i="3"/>
  <c r="N1107" i="3"/>
  <c r="M1107" i="3"/>
  <c r="N727" i="3"/>
  <c r="M727" i="3"/>
  <c r="N64" i="3"/>
  <c r="M64" i="3"/>
  <c r="N319" i="3"/>
  <c r="M319" i="3"/>
  <c r="N684" i="3"/>
  <c r="M684" i="3"/>
  <c r="N453" i="3"/>
  <c r="M453" i="3"/>
  <c r="N76" i="3"/>
  <c r="M76" i="3"/>
  <c r="N1555" i="3"/>
  <c r="M1555" i="3"/>
  <c r="N1494" i="3"/>
  <c r="M1494" i="3"/>
  <c r="N38" i="3"/>
  <c r="M38" i="3"/>
  <c r="N1269" i="3"/>
  <c r="M1269" i="3"/>
  <c r="N219" i="3"/>
  <c r="M219" i="3"/>
  <c r="N618" i="3"/>
  <c r="M618" i="3"/>
  <c r="N964" i="3"/>
  <c r="M964" i="3"/>
  <c r="N978" i="3"/>
  <c r="M978" i="3"/>
  <c r="N351" i="3"/>
  <c r="M351" i="3"/>
  <c r="N1554" i="3"/>
  <c r="M1554" i="3"/>
  <c r="N1234" i="3"/>
  <c r="M1234" i="3"/>
  <c r="N1557" i="3"/>
  <c r="M1557" i="3"/>
  <c r="N227" i="3"/>
  <c r="M227" i="3"/>
  <c r="N194" i="3"/>
  <c r="M194" i="3"/>
  <c r="N1615" i="3"/>
  <c r="M1615" i="3"/>
  <c r="N1020" i="3"/>
  <c r="M1020" i="3"/>
  <c r="N607" i="3"/>
  <c r="M607" i="3"/>
  <c r="N1365" i="3"/>
  <c r="M1365" i="3"/>
  <c r="N703" i="3"/>
  <c r="M703" i="3"/>
  <c r="N461" i="3"/>
  <c r="M461" i="3"/>
  <c r="N1222" i="3"/>
  <c r="M1222" i="3"/>
  <c r="N620" i="3"/>
  <c r="M620" i="3"/>
  <c r="N862" i="3"/>
  <c r="M862" i="3"/>
  <c r="N1030" i="3"/>
  <c r="M1030" i="3"/>
  <c r="N1175" i="3"/>
  <c r="M1175" i="3"/>
  <c r="N669" i="3"/>
  <c r="M669" i="3"/>
  <c r="N126" i="3"/>
  <c r="M126" i="3"/>
  <c r="N415" i="3"/>
  <c r="M415" i="3"/>
  <c r="N875" i="3"/>
  <c r="M875" i="3"/>
  <c r="N1055" i="3"/>
  <c r="M1055" i="3"/>
  <c r="N237" i="3"/>
  <c r="M237" i="3"/>
  <c r="N1480" i="3"/>
  <c r="M1480" i="3"/>
  <c r="N1473" i="3"/>
  <c r="M1473" i="3"/>
  <c r="N1487" i="3"/>
  <c r="M1487" i="3"/>
  <c r="N170" i="3"/>
  <c r="M170" i="3"/>
  <c r="N1304" i="3"/>
  <c r="M1304" i="3"/>
  <c r="N1317" i="3"/>
  <c r="M1317" i="3"/>
  <c r="N1342" i="3"/>
  <c r="M1342" i="3"/>
  <c r="N829" i="3"/>
  <c r="M829" i="3"/>
  <c r="N1372" i="3"/>
  <c r="M1372" i="3"/>
  <c r="N1547" i="3"/>
  <c r="M1547" i="3"/>
  <c r="N158" i="3"/>
  <c r="M158" i="3"/>
  <c r="N792" i="3"/>
  <c r="M792" i="3"/>
  <c r="N696" i="3"/>
  <c r="M696" i="3"/>
  <c r="N1513" i="3"/>
  <c r="M1513" i="3"/>
  <c r="N714" i="3"/>
  <c r="M714" i="3"/>
  <c r="N325" i="3"/>
  <c r="M325" i="3"/>
  <c r="N398" i="3"/>
  <c r="M398" i="3"/>
  <c r="N1219" i="3"/>
  <c r="M1219" i="3"/>
  <c r="N890" i="3"/>
  <c r="M890" i="3"/>
  <c r="N420" i="3"/>
  <c r="M420" i="3"/>
  <c r="N125" i="3"/>
  <c r="M125" i="3"/>
  <c r="N1593" i="3"/>
  <c r="M1593" i="3"/>
  <c r="N1407" i="3"/>
  <c r="M1407" i="3"/>
  <c r="N1496" i="3"/>
  <c r="M1496" i="3"/>
  <c r="N902" i="3"/>
  <c r="M902" i="3"/>
  <c r="N523" i="3"/>
  <c r="M523" i="3"/>
  <c r="N23" i="3"/>
  <c r="M23" i="3"/>
  <c r="N37" i="3"/>
  <c r="M37" i="3"/>
  <c r="N75" i="3"/>
  <c r="M75" i="3"/>
  <c r="N364" i="3"/>
  <c r="M364" i="3"/>
  <c r="N928" i="3"/>
  <c r="M928" i="3"/>
  <c r="N963" i="3"/>
  <c r="M963" i="3"/>
  <c r="N1012" i="3"/>
  <c r="M1012" i="3"/>
  <c r="N1147" i="3"/>
  <c r="M1147" i="3"/>
  <c r="N1064" i="3"/>
  <c r="M1064" i="3"/>
  <c r="N944" i="3"/>
  <c r="M944" i="3"/>
  <c r="N1690" i="3"/>
  <c r="M1690" i="3"/>
  <c r="N220" i="3"/>
  <c r="M220" i="3"/>
  <c r="N473" i="3"/>
  <c r="M473" i="3"/>
  <c r="N89" i="3"/>
  <c r="M89" i="3"/>
  <c r="N318" i="3"/>
  <c r="M318" i="3"/>
  <c r="N874" i="3"/>
  <c r="M874" i="3"/>
  <c r="N1042" i="3"/>
  <c r="M1042" i="3"/>
  <c r="N1187" i="3"/>
  <c r="M1187" i="3"/>
  <c r="N730" i="3"/>
  <c r="M730" i="3"/>
  <c r="N427" i="3"/>
  <c r="M427" i="3"/>
  <c r="N887" i="3"/>
  <c r="M887" i="3"/>
  <c r="N1067" i="3"/>
  <c r="M1067" i="3"/>
  <c r="N755" i="3"/>
  <c r="M755" i="3"/>
  <c r="N33" i="3"/>
  <c r="M33" i="3"/>
  <c r="N1523" i="3"/>
  <c r="M1523" i="3"/>
  <c r="N130" i="3"/>
  <c r="M130" i="3"/>
  <c r="N1498" i="3"/>
  <c r="M1498" i="3"/>
  <c r="N118" i="3"/>
  <c r="M118" i="3"/>
  <c r="N431" i="3"/>
  <c r="M431" i="3"/>
  <c r="N1120" i="3"/>
  <c r="M1120" i="3"/>
  <c r="N312" i="3"/>
  <c r="M312" i="3"/>
  <c r="N686" i="3"/>
  <c r="M686" i="3"/>
  <c r="N439" i="3"/>
  <c r="M439" i="3"/>
  <c r="N1329" i="3"/>
  <c r="M1329" i="3"/>
  <c r="N546" i="3"/>
  <c r="M546" i="3"/>
  <c r="N1516" i="3"/>
  <c r="M1516" i="3"/>
  <c r="N142" i="3"/>
  <c r="M142" i="3"/>
  <c r="N272" i="3"/>
  <c r="M272" i="3"/>
  <c r="N1606" i="3"/>
  <c r="M1606" i="3"/>
  <c r="N285" i="3"/>
  <c r="M285" i="3"/>
  <c r="N841" i="3"/>
  <c r="M841" i="3"/>
  <c r="N1428" i="3"/>
  <c r="M1428" i="3"/>
  <c r="N1587" i="3"/>
  <c r="M1587" i="3"/>
  <c r="N1640" i="3"/>
  <c r="M1640" i="3"/>
  <c r="N380" i="3"/>
  <c r="M380" i="3"/>
  <c r="N164" i="3"/>
  <c r="M164" i="3"/>
  <c r="N392" i="3"/>
  <c r="M392" i="3"/>
  <c r="N804" i="3"/>
  <c r="M804" i="3"/>
  <c r="N709" i="3"/>
  <c r="M709" i="3"/>
  <c r="N1550" i="3"/>
  <c r="M1550" i="3"/>
  <c r="N726" i="3"/>
  <c r="M726" i="3"/>
  <c r="N713" i="3"/>
  <c r="M713" i="3"/>
  <c r="N72" i="3"/>
  <c r="M72" i="3"/>
  <c r="N1231" i="3"/>
  <c r="M1231" i="3"/>
  <c r="N986" i="3"/>
  <c r="M986" i="3"/>
  <c r="N844" i="3"/>
  <c r="M844" i="3"/>
  <c r="N149" i="3"/>
  <c r="M149" i="3"/>
  <c r="N1545" i="3"/>
  <c r="M1545" i="3"/>
  <c r="N1508" i="3"/>
  <c r="M1508" i="3"/>
  <c r="N112" i="3"/>
  <c r="M112" i="3"/>
  <c r="N1506" i="3"/>
  <c r="M1506" i="3"/>
  <c r="N62" i="3"/>
  <c r="M62" i="3"/>
  <c r="N87" i="3"/>
  <c r="M87" i="3"/>
  <c r="N976" i="3"/>
  <c r="M976" i="3"/>
  <c r="N1614" i="3"/>
  <c r="M1614" i="3"/>
  <c r="N232" i="3"/>
  <c r="M232" i="3"/>
  <c r="N547" i="3"/>
  <c r="M547" i="3"/>
  <c r="N899" i="3"/>
  <c r="M899" i="3"/>
  <c r="N45" i="3"/>
  <c r="M45" i="3"/>
  <c r="N286" i="3"/>
  <c r="M286" i="3"/>
  <c r="N515" i="3"/>
  <c r="M515" i="3"/>
  <c r="N154" i="3"/>
  <c r="M154" i="3"/>
  <c r="N594" i="3"/>
  <c r="M594" i="3"/>
  <c r="N192" i="3"/>
  <c r="M192" i="3"/>
  <c r="N1654" i="3"/>
  <c r="M1654" i="3"/>
  <c r="N1635" i="3"/>
  <c r="M1635" i="3"/>
  <c r="N1552" i="3"/>
  <c r="M1552" i="3"/>
  <c r="N570" i="3"/>
  <c r="M570" i="3"/>
  <c r="N1456" i="3"/>
  <c r="M1456" i="3"/>
  <c r="N176" i="3"/>
  <c r="M176" i="3"/>
  <c r="N819" i="3"/>
  <c r="M819" i="3"/>
  <c r="N139" i="3"/>
  <c r="M139" i="3"/>
  <c r="N200" i="3"/>
  <c r="M200" i="3"/>
  <c r="N107" i="3"/>
  <c r="M107" i="3"/>
  <c r="N580" i="3"/>
  <c r="M580" i="3"/>
  <c r="N120" i="3"/>
  <c r="M120" i="3"/>
  <c r="N1194" i="3"/>
  <c r="M1194" i="3"/>
  <c r="N358" i="3"/>
  <c r="M358" i="3"/>
  <c r="N1588" i="3"/>
  <c r="M1588" i="3"/>
  <c r="N1180" i="3"/>
  <c r="M1180" i="3"/>
  <c r="N919" i="3"/>
  <c r="M919" i="3"/>
  <c r="N980" i="3"/>
  <c r="M980" i="3"/>
  <c r="N1605" i="3"/>
  <c r="M1605" i="3"/>
  <c r="N1507" i="3"/>
  <c r="M1507" i="3"/>
  <c r="N1484" i="3"/>
  <c r="M1484" i="3"/>
  <c r="N583" i="3"/>
  <c r="M583" i="3"/>
  <c r="N1544" i="3"/>
  <c r="M1544" i="3"/>
  <c r="N456" i="3"/>
  <c r="M456" i="3"/>
  <c r="N50" i="3"/>
  <c r="M50" i="3"/>
  <c r="N243" i="3"/>
  <c r="M243" i="3"/>
  <c r="N388" i="3"/>
  <c r="M388" i="3"/>
  <c r="N953" i="3"/>
  <c r="M953" i="3"/>
  <c r="N941" i="3"/>
  <c r="M941" i="3"/>
  <c r="N375" i="3"/>
  <c r="M375" i="3"/>
  <c r="N1212" i="3"/>
  <c r="M1212" i="3"/>
  <c r="N1577" i="3"/>
  <c r="M1577" i="3"/>
  <c r="N1714" i="3"/>
  <c r="M1714" i="3"/>
  <c r="N511" i="3"/>
  <c r="M511" i="3"/>
  <c r="N528" i="3"/>
  <c r="M528" i="3"/>
  <c r="N166" i="3"/>
  <c r="M166" i="3"/>
  <c r="N711" i="3"/>
  <c r="M711" i="3"/>
  <c r="N336" i="3"/>
  <c r="M336" i="3"/>
  <c r="N1275" i="3"/>
  <c r="M1275" i="3"/>
  <c r="N417" i="3"/>
  <c r="M417" i="3"/>
  <c r="N1445" i="3"/>
  <c r="M1445" i="3"/>
  <c r="N752" i="3"/>
  <c r="M752" i="3"/>
  <c r="N1679" i="3"/>
  <c r="M1679" i="3"/>
  <c r="N1029" i="3"/>
  <c r="M1029" i="3"/>
  <c r="N856" i="3"/>
  <c r="M856" i="3"/>
  <c r="N1658" i="3"/>
  <c r="M1658" i="3"/>
  <c r="N1085" i="3"/>
  <c r="M1085" i="3"/>
  <c r="N1570" i="3"/>
  <c r="M1570" i="3"/>
  <c r="N1093" i="3"/>
  <c r="M1093" i="3"/>
  <c r="N1089" i="3"/>
  <c r="M1089" i="3"/>
  <c r="N151" i="3"/>
  <c r="M151" i="3"/>
  <c r="N248" i="3"/>
  <c r="M248" i="3"/>
  <c r="N119" i="3"/>
  <c r="M119" i="3"/>
  <c r="N604" i="3"/>
  <c r="M604" i="3"/>
  <c r="N132" i="3"/>
  <c r="M132" i="3"/>
  <c r="N1206" i="3"/>
  <c r="M1206" i="3"/>
  <c r="N430" i="3"/>
  <c r="M430" i="3"/>
  <c r="N907" i="3"/>
  <c r="M907" i="3"/>
  <c r="N555" i="3"/>
  <c r="M555" i="3"/>
  <c r="N814" i="3"/>
  <c r="M814" i="3"/>
  <c r="N851" i="3"/>
  <c r="M851" i="3"/>
  <c r="N869" i="3"/>
  <c r="M869" i="3"/>
  <c r="N1559" i="3"/>
  <c r="M1559" i="3"/>
  <c r="N873" i="3"/>
  <c r="M873" i="3"/>
  <c r="N1164" i="3"/>
  <c r="M1164" i="3"/>
  <c r="N1112" i="3"/>
  <c r="M1112" i="3"/>
  <c r="N945" i="3"/>
  <c r="M945" i="3"/>
  <c r="N569" i="3"/>
  <c r="M569" i="3"/>
  <c r="N1078" i="3"/>
  <c r="M1078" i="3"/>
  <c r="N360" i="3"/>
  <c r="M360" i="3"/>
  <c r="N1388" i="3"/>
  <c r="M1388" i="3"/>
  <c r="N477" i="3"/>
  <c r="M477" i="3"/>
  <c r="N1482" i="3"/>
  <c r="M1482" i="3"/>
  <c r="N740" i="3"/>
  <c r="M740" i="3"/>
  <c r="N1652" i="3"/>
  <c r="M1652" i="3"/>
  <c r="N550" i="3"/>
  <c r="M550" i="3"/>
  <c r="N901" i="3"/>
  <c r="M901" i="3"/>
  <c r="N542" i="3"/>
  <c r="M542" i="3"/>
  <c r="N786" i="3"/>
  <c r="M786" i="3"/>
  <c r="N493" i="3"/>
  <c r="M493" i="3"/>
  <c r="N1218" i="3"/>
  <c r="M1218" i="3"/>
  <c r="N1267" i="3"/>
  <c r="M1267" i="3"/>
  <c r="N943" i="3"/>
  <c r="M943" i="3"/>
  <c r="N1379" i="3"/>
  <c r="M1379" i="3"/>
  <c r="N1283" i="3"/>
  <c r="M1283" i="3"/>
  <c r="N1192" i="3"/>
  <c r="M1192" i="3"/>
  <c r="N1485" i="3"/>
  <c r="M1485" i="3"/>
  <c r="N1472" i="3"/>
  <c r="M1472" i="3"/>
  <c r="N903" i="3"/>
  <c r="M903" i="3"/>
  <c r="N1580" i="3"/>
  <c r="M1580" i="3"/>
  <c r="N25" i="3"/>
  <c r="M25" i="3"/>
  <c r="N1148" i="3"/>
  <c r="M1148" i="3"/>
  <c r="N268" i="3"/>
  <c r="M268" i="3"/>
  <c r="N969" i="3"/>
  <c r="M969" i="3"/>
  <c r="N1011" i="3"/>
  <c r="M1011" i="3"/>
  <c r="N1038" i="3"/>
  <c r="M1038" i="3"/>
  <c r="N1003" i="3"/>
  <c r="M1003" i="3"/>
  <c r="N1125" i="3"/>
  <c r="M1125" i="3"/>
  <c r="N1319" i="3"/>
  <c r="M1319" i="3"/>
  <c r="N2" i="3"/>
  <c r="M2" i="3"/>
  <c r="N1138" i="3"/>
  <c r="M1138" i="3"/>
  <c r="N185" i="3"/>
  <c r="M185" i="3"/>
  <c r="N561" i="3"/>
  <c r="M561" i="3"/>
  <c r="N1224" i="3"/>
  <c r="M1224" i="3"/>
  <c r="N1131" i="3"/>
  <c r="M1131" i="3"/>
  <c r="N346" i="3"/>
  <c r="M346" i="3"/>
  <c r="N1572" i="3"/>
  <c r="M1572" i="3"/>
  <c r="N779" i="3"/>
  <c r="M779" i="3"/>
  <c r="N1568" i="3"/>
  <c r="M1568" i="3"/>
  <c r="N1454" i="3"/>
  <c r="M1454" i="3"/>
  <c r="N1668" i="3"/>
  <c r="M1668" i="3"/>
  <c r="N1170" i="3"/>
  <c r="M1170" i="3"/>
  <c r="N1409" i="3"/>
  <c r="M1409" i="3"/>
  <c r="N1680" i="3"/>
  <c r="M1680" i="3"/>
  <c r="N1677" i="3"/>
  <c r="M1677" i="3"/>
  <c r="N586" i="3"/>
  <c r="M586" i="3"/>
  <c r="N1470" i="3"/>
  <c r="M1470" i="3"/>
  <c r="N566" i="3"/>
  <c r="M566" i="3"/>
  <c r="N628" i="3"/>
  <c r="M628" i="3"/>
  <c r="N519" i="3"/>
  <c r="M519" i="3"/>
  <c r="N761" i="3"/>
  <c r="M761" i="3"/>
  <c r="N746" i="3"/>
  <c r="M746" i="3"/>
  <c r="N1232" i="3"/>
  <c r="M1232" i="3"/>
  <c r="N1499" i="3"/>
  <c r="M1499" i="3"/>
  <c r="N1575" i="3"/>
  <c r="M1575" i="3"/>
  <c r="N17" i="3"/>
  <c r="M17" i="3"/>
  <c r="N1449" i="3"/>
  <c r="M1449" i="3"/>
  <c r="N1644" i="3"/>
  <c r="M1644" i="3"/>
  <c r="N1387" i="3"/>
  <c r="M1387" i="3"/>
  <c r="N1592" i="3"/>
  <c r="M1592" i="3"/>
  <c r="N49" i="3"/>
  <c r="M49" i="3"/>
  <c r="N1160" i="3"/>
  <c r="M1160" i="3"/>
  <c r="N1453" i="3"/>
  <c r="M1453" i="3"/>
  <c r="N1146" i="3"/>
  <c r="M1146" i="3"/>
  <c r="N1735" i="3"/>
  <c r="M1735" i="3"/>
  <c r="N693" i="3"/>
  <c r="M693" i="3"/>
  <c r="N246" i="3"/>
  <c r="M246" i="3"/>
  <c r="N597" i="3"/>
  <c r="M597" i="3"/>
  <c r="N971" i="3"/>
  <c r="M971" i="3"/>
  <c r="N93" i="3"/>
  <c r="M93" i="3"/>
  <c r="N1310" i="3"/>
  <c r="M1310" i="3"/>
  <c r="N382" i="3"/>
  <c r="M382" i="3"/>
  <c r="N1584" i="3"/>
  <c r="M1584" i="3"/>
  <c r="N144" i="3"/>
  <c r="M144" i="3"/>
  <c r="N1300" i="3"/>
  <c r="M1300" i="3"/>
  <c r="N1208" i="3"/>
  <c r="M1208" i="3"/>
  <c r="N562" i="3"/>
  <c r="M562" i="3"/>
  <c r="N1704" i="3"/>
  <c r="M1704" i="3"/>
  <c r="N1510" i="3"/>
  <c r="M1510" i="3"/>
  <c r="N1296" i="3"/>
  <c r="M1296" i="3"/>
  <c r="N1068" i="3"/>
  <c r="M1068" i="3"/>
  <c r="N1271" i="3"/>
  <c r="M1271" i="3"/>
  <c r="N333" i="3"/>
  <c r="M333" i="3"/>
  <c r="N1327" i="3"/>
  <c r="M1327" i="3"/>
  <c r="N247" i="3"/>
  <c r="M247" i="3"/>
  <c r="N357" i="3"/>
  <c r="M357" i="3"/>
  <c r="N1671" i="3"/>
  <c r="M1671" i="3"/>
  <c r="N180" i="3"/>
  <c r="M180" i="3"/>
  <c r="N1389" i="3"/>
  <c r="M1389" i="3"/>
  <c r="N1305" i="3"/>
  <c r="M1305" i="3"/>
  <c r="N359" i="3"/>
  <c r="M359" i="3"/>
  <c r="N1685" i="3"/>
  <c r="M1685" i="3"/>
  <c r="N1737" i="3"/>
  <c r="M1737" i="3"/>
  <c r="N909" i="3"/>
  <c r="M909" i="3"/>
  <c r="N957" i="3"/>
  <c r="M957" i="3"/>
  <c r="N918" i="3"/>
  <c r="M918" i="3"/>
  <c r="N1060" i="3"/>
  <c r="M1060" i="3"/>
  <c r="N1017" i="3"/>
  <c r="M1017" i="3"/>
  <c r="N1604" i="3"/>
  <c r="M1604" i="3"/>
  <c r="N109" i="3"/>
  <c r="M109" i="3"/>
  <c r="N1196" i="3"/>
  <c r="M1196" i="3"/>
  <c r="N292" i="3"/>
  <c r="M292" i="3"/>
  <c r="N1724" i="3"/>
  <c r="M1724" i="3"/>
  <c r="N22" i="3"/>
  <c r="M22" i="3"/>
  <c r="N965" i="3"/>
  <c r="M965" i="3"/>
  <c r="N279" i="3"/>
  <c r="M279" i="3"/>
  <c r="N1027" i="3"/>
  <c r="M1027" i="3"/>
  <c r="N1149" i="3"/>
  <c r="M1149" i="3"/>
  <c r="N1578" i="3"/>
  <c r="M1578" i="3"/>
  <c r="N1687" i="3"/>
  <c r="M1687" i="3"/>
  <c r="N1722" i="3"/>
  <c r="M1722" i="3"/>
  <c r="N692" i="3"/>
  <c r="M692" i="3"/>
  <c r="N1162" i="3"/>
  <c r="M1162" i="3"/>
  <c r="N1356" i="3"/>
  <c r="M1356" i="3"/>
  <c r="N390" i="3"/>
  <c r="M390" i="3"/>
  <c r="N706" i="3"/>
  <c r="M706" i="3"/>
  <c r="N958" i="3"/>
  <c r="M958" i="3"/>
  <c r="N1115" i="3"/>
  <c r="M1115" i="3"/>
  <c r="N1382" i="3"/>
  <c r="M1382" i="3"/>
  <c r="N258" i="3"/>
  <c r="M258" i="3"/>
  <c r="N645" i="3"/>
  <c r="M645" i="3"/>
  <c r="N995" i="3"/>
  <c r="M995" i="3"/>
  <c r="N129" i="3"/>
  <c r="M129" i="3"/>
  <c r="N612" i="3"/>
  <c r="M612" i="3"/>
  <c r="N1596" i="3"/>
  <c r="M1596" i="3"/>
  <c r="N9" i="3"/>
  <c r="M9" i="3"/>
  <c r="N263" i="3"/>
  <c r="M263" i="3"/>
  <c r="N529" i="3"/>
  <c r="M529" i="3"/>
  <c r="N1350" i="3"/>
  <c r="M1350" i="3"/>
  <c r="N480" i="3"/>
  <c r="M480" i="3"/>
  <c r="N1351" i="3"/>
  <c r="M1351" i="3"/>
  <c r="N1413" i="3"/>
  <c r="M1413" i="3"/>
  <c r="N1439" i="3"/>
  <c r="M1439" i="3"/>
  <c r="N574" i="3"/>
  <c r="M574" i="3"/>
  <c r="N1420" i="3"/>
  <c r="M1420" i="3"/>
  <c r="N1740" i="3"/>
  <c r="M1740" i="3"/>
  <c r="N1653" i="3"/>
  <c r="M1653" i="3"/>
  <c r="N639" i="3"/>
  <c r="M639" i="3"/>
  <c r="N44" i="3"/>
  <c r="M44" i="3"/>
  <c r="N787" i="3"/>
  <c r="M787" i="3"/>
  <c r="N137" i="3"/>
  <c r="M137" i="3"/>
  <c r="N912" i="3"/>
  <c r="M912" i="3"/>
  <c r="N1153" i="3"/>
  <c r="M1153" i="3"/>
  <c r="N1417" i="3"/>
  <c r="M1417" i="3"/>
  <c r="N587" i="3"/>
  <c r="M587" i="3"/>
  <c r="N985" i="3"/>
  <c r="M985" i="3"/>
  <c r="N1728" i="3"/>
  <c r="M1728" i="3"/>
  <c r="N226" i="3"/>
  <c r="M226" i="3"/>
  <c r="N1331" i="3"/>
  <c r="M1331" i="3"/>
  <c r="N1332" i="3"/>
  <c r="M1332" i="3"/>
  <c r="N1080" i="3"/>
  <c r="M1080" i="3"/>
  <c r="N1667" i="3"/>
  <c r="M1667" i="3"/>
  <c r="N381" i="3"/>
  <c r="M381" i="3"/>
  <c r="N1336" i="3"/>
  <c r="M1336" i="3"/>
  <c r="N122" i="3"/>
  <c r="M122" i="3"/>
  <c r="N1363" i="3"/>
  <c r="M1363" i="3"/>
  <c r="N18" i="3"/>
  <c r="M18" i="3"/>
  <c r="N259" i="3"/>
  <c r="M259" i="3"/>
  <c r="N646" i="3"/>
  <c r="M646" i="3"/>
  <c r="N1483" i="3"/>
  <c r="M1483" i="3"/>
  <c r="N393" i="3"/>
  <c r="M393" i="3"/>
  <c r="N1631" i="3"/>
  <c r="M1631" i="3"/>
  <c r="N167" i="3"/>
  <c r="M167" i="3"/>
  <c r="N1000" i="3"/>
  <c r="M1000" i="3"/>
  <c r="N253" i="3"/>
  <c r="M253" i="3"/>
  <c r="N652" i="3"/>
  <c r="M652" i="3"/>
  <c r="N822" i="3"/>
  <c r="M822" i="3"/>
  <c r="N204" i="3"/>
  <c r="M204" i="3"/>
  <c r="N543" i="3"/>
  <c r="M543" i="3"/>
  <c r="N785" i="3"/>
  <c r="M785" i="3"/>
  <c r="N1401" i="3"/>
  <c r="M1401" i="3"/>
  <c r="N1693" i="3"/>
  <c r="M1693" i="3"/>
  <c r="N1106" i="3"/>
  <c r="M1106" i="3"/>
  <c r="N1341" i="3"/>
  <c r="M1341" i="3"/>
  <c r="N605" i="3"/>
  <c r="M605" i="3"/>
  <c r="N1306" i="3"/>
  <c r="M1306" i="3"/>
  <c r="N395" i="3"/>
  <c r="M395" i="3"/>
  <c r="N1524" i="3"/>
  <c r="M1524" i="3"/>
  <c r="N495" i="3"/>
  <c r="M495" i="3"/>
  <c r="N1354" i="3"/>
  <c r="M1354" i="3"/>
  <c r="N762" i="3"/>
  <c r="M762" i="3"/>
  <c r="N295" i="3"/>
  <c r="M295" i="3"/>
  <c r="N981" i="3"/>
  <c r="M981" i="3"/>
  <c r="N102" i="3"/>
  <c r="M102" i="3"/>
  <c r="N1236" i="3"/>
  <c r="M1236" i="3"/>
  <c r="N28" i="3"/>
  <c r="M28" i="3"/>
  <c r="N42" i="3"/>
  <c r="M42" i="3"/>
  <c r="N794" i="3"/>
  <c r="M794" i="3"/>
  <c r="N1315" i="3"/>
  <c r="M1315" i="3"/>
  <c r="N650" i="3"/>
  <c r="M650" i="3"/>
  <c r="N525" i="3"/>
  <c r="M525" i="3"/>
  <c r="N329" i="3"/>
  <c r="M329" i="3"/>
  <c r="N1053" i="3"/>
  <c r="M1053" i="3"/>
  <c r="N1700" i="3"/>
  <c r="M1700" i="3"/>
  <c r="N633" i="3"/>
  <c r="M633" i="3"/>
  <c r="N934" i="3"/>
  <c r="M934" i="3"/>
  <c r="N133" i="3"/>
  <c r="M133" i="3"/>
  <c r="N36" i="3"/>
  <c r="M36" i="3"/>
  <c r="N254" i="3"/>
  <c r="M254" i="3"/>
  <c r="N1209" i="3"/>
  <c r="M1209" i="3"/>
  <c r="N159" i="3"/>
  <c r="M159" i="3"/>
  <c r="N304" i="3"/>
  <c r="M304" i="3"/>
  <c r="N448" i="3"/>
  <c r="M448" i="3"/>
  <c r="N1736" i="3"/>
  <c r="M1736" i="3"/>
  <c r="N949" i="3"/>
  <c r="M949" i="3"/>
  <c r="N70" i="3"/>
  <c r="M70" i="3"/>
  <c r="N1059" i="3"/>
  <c r="M1059" i="3"/>
  <c r="N1001" i="3"/>
  <c r="M1001" i="3"/>
  <c r="N1086" i="3"/>
  <c r="M1086" i="3"/>
  <c r="N291" i="3"/>
  <c r="M291" i="3"/>
  <c r="N1039" i="3"/>
  <c r="M1039" i="3"/>
  <c r="N1161" i="3"/>
  <c r="M1161" i="3"/>
  <c r="N1528" i="3"/>
  <c r="M1528" i="3"/>
  <c r="N1699" i="3"/>
  <c r="M1699" i="3"/>
  <c r="N763" i="3"/>
  <c r="M763" i="3"/>
  <c r="N765" i="3"/>
  <c r="M765" i="3"/>
  <c r="N704" i="3"/>
  <c r="M704" i="3"/>
  <c r="N1174" i="3"/>
  <c r="M1174" i="3"/>
  <c r="N766" i="3"/>
  <c r="M766" i="3"/>
  <c r="N402" i="3"/>
  <c r="M402" i="3"/>
  <c r="N718" i="3"/>
  <c r="M718" i="3"/>
  <c r="N970" i="3"/>
  <c r="M970" i="3"/>
  <c r="N1127" i="3"/>
  <c r="M1127" i="3"/>
  <c r="N1007" i="3"/>
  <c r="M1007" i="3"/>
  <c r="N153" i="3"/>
  <c r="M153" i="3"/>
  <c r="N418" i="3"/>
  <c r="M418" i="3"/>
  <c r="N624" i="3"/>
  <c r="M624" i="3"/>
  <c r="N1337" i="3"/>
  <c r="M1337" i="3"/>
  <c r="N1608" i="3"/>
  <c r="M1608" i="3"/>
  <c r="N34" i="3"/>
  <c r="M34" i="3"/>
  <c r="N275" i="3"/>
  <c r="M275" i="3"/>
  <c r="N1399" i="3"/>
  <c r="M1399" i="3"/>
  <c r="N974" i="3"/>
  <c r="M974" i="3"/>
  <c r="N1682" i="3"/>
  <c r="M1682" i="3"/>
  <c r="N492" i="3"/>
  <c r="M492" i="3"/>
  <c r="N1400" i="3"/>
  <c r="M1400" i="3"/>
  <c r="N1437" i="3"/>
  <c r="M1437" i="3"/>
  <c r="N622" i="3"/>
  <c r="M622" i="3"/>
  <c r="N1582" i="3"/>
  <c r="M1582" i="3"/>
  <c r="N21" i="3"/>
  <c r="M21" i="3"/>
  <c r="N465" i="3"/>
  <c r="M465" i="3"/>
  <c r="N209" i="3"/>
  <c r="M209" i="3"/>
  <c r="N1221" i="3"/>
  <c r="M1221" i="3"/>
  <c r="N320" i="3"/>
  <c r="M320" i="3"/>
  <c r="N1057" i="3"/>
  <c r="M1057" i="3"/>
  <c r="N1489" i="3"/>
  <c r="M1489" i="3"/>
  <c r="N1273" i="3"/>
  <c r="M1273" i="3"/>
  <c r="N1603" i="3"/>
  <c r="M1603" i="3"/>
  <c r="N1391" i="3"/>
  <c r="M1391" i="3"/>
  <c r="N1266" i="3"/>
  <c r="M1266" i="3"/>
  <c r="N251" i="3"/>
  <c r="M251" i="3"/>
  <c r="N1092" i="3"/>
  <c r="M1092" i="3"/>
  <c r="N1691" i="3"/>
  <c r="M1691" i="3"/>
  <c r="N1665" i="3"/>
  <c r="M1665" i="3"/>
  <c r="N539" i="3"/>
  <c r="M539" i="3"/>
  <c r="N1457" i="3"/>
  <c r="M1457" i="3"/>
  <c r="N208" i="3"/>
  <c r="M208" i="3"/>
  <c r="N13" i="3"/>
  <c r="M13" i="3"/>
  <c r="N31" i="3"/>
  <c r="M31" i="3"/>
  <c r="N284" i="3"/>
  <c r="M284" i="3"/>
  <c r="N670" i="3"/>
  <c r="M670" i="3"/>
  <c r="N190" i="3"/>
  <c r="M190" i="3"/>
  <c r="N489" i="3"/>
  <c r="M489" i="3"/>
  <c r="N1643" i="3"/>
  <c r="M1643" i="3"/>
  <c r="N179" i="3"/>
  <c r="M179" i="3"/>
  <c r="N1024" i="3"/>
  <c r="M1024" i="3"/>
  <c r="N302" i="3"/>
  <c r="M302" i="3"/>
  <c r="N664" i="3"/>
  <c r="M664" i="3"/>
  <c r="N834" i="3"/>
  <c r="M834" i="3"/>
  <c r="N216" i="3"/>
  <c r="M216" i="3"/>
  <c r="N567" i="3"/>
  <c r="M567" i="3"/>
  <c r="N797" i="3"/>
  <c r="M797" i="3"/>
  <c r="N1708" i="3"/>
  <c r="M1708" i="3"/>
  <c r="N1741" i="3"/>
  <c r="M1741" i="3"/>
  <c r="N1143" i="3"/>
  <c r="M1143" i="3"/>
  <c r="N1353" i="3"/>
  <c r="M1353" i="3"/>
  <c r="N629" i="3"/>
  <c r="M629" i="3"/>
  <c r="N1366" i="3"/>
  <c r="M1366" i="3"/>
  <c r="N407" i="3"/>
  <c r="M407" i="3"/>
  <c r="N1549" i="3"/>
  <c r="M1549" i="3"/>
  <c r="N617" i="3"/>
  <c r="M617" i="3"/>
  <c r="N1403" i="3"/>
  <c r="M1403" i="3"/>
  <c r="N1193" i="3"/>
  <c r="M1193" i="3"/>
  <c r="N1673" i="3"/>
  <c r="M1673" i="3"/>
  <c r="N1505" i="3"/>
  <c r="M1505" i="3"/>
  <c r="N138" i="3"/>
  <c r="M138" i="3"/>
  <c r="N1260" i="3"/>
  <c r="M1260" i="3"/>
  <c r="N651" i="3"/>
  <c r="M651" i="3"/>
  <c r="N54" i="3"/>
  <c r="M54" i="3"/>
  <c r="N404" i="3"/>
  <c r="M404" i="3"/>
  <c r="N917" i="3"/>
  <c r="M917" i="3"/>
  <c r="N1047" i="3"/>
  <c r="M1047" i="3"/>
  <c r="N1096" i="3"/>
  <c r="M1096" i="3"/>
  <c r="N353" i="3"/>
  <c r="M353" i="3"/>
  <c r="N1077" i="3"/>
  <c r="M1077" i="3"/>
  <c r="N487" i="3"/>
  <c r="M487" i="3"/>
  <c r="N867" i="3"/>
  <c r="M867" i="3"/>
  <c r="N982" i="3"/>
  <c r="M982" i="3"/>
  <c r="N157" i="3"/>
  <c r="M157" i="3"/>
  <c r="N48" i="3"/>
  <c r="M48" i="3"/>
  <c r="N1124" i="3"/>
  <c r="M1124" i="3"/>
  <c r="N1245" i="3"/>
  <c r="M1245" i="3"/>
  <c r="N171" i="3"/>
  <c r="M171" i="3"/>
  <c r="N316" i="3"/>
  <c r="M316" i="3"/>
  <c r="N460" i="3"/>
  <c r="M460" i="3"/>
  <c r="N936" i="3"/>
  <c r="M936" i="3"/>
  <c r="N997" i="3"/>
  <c r="M997" i="3"/>
  <c r="N661" i="3"/>
  <c r="M661" i="3"/>
  <c r="N1718" i="3"/>
  <c r="M1718" i="3"/>
  <c r="N894" i="3"/>
  <c r="M894" i="3"/>
  <c r="N1098" i="3"/>
  <c r="M1098" i="3"/>
  <c r="N303" i="3"/>
  <c r="M303" i="3"/>
  <c r="N1051" i="3"/>
  <c r="M1051" i="3"/>
  <c r="N1173" i="3"/>
  <c r="M1173" i="3"/>
  <c r="N521" i="3"/>
  <c r="M521" i="3"/>
  <c r="N736" i="3"/>
  <c r="M736" i="3"/>
  <c r="N1672" i="3"/>
  <c r="M1672" i="3"/>
  <c r="N1734" i="3"/>
  <c r="M1734" i="3"/>
  <c r="N115" i="3"/>
  <c r="M115" i="3"/>
  <c r="N1343" i="3"/>
  <c r="M1343" i="3"/>
  <c r="N793" i="3"/>
  <c r="M793" i="3"/>
  <c r="N1129" i="3"/>
  <c r="M1129" i="3"/>
  <c r="N141" i="3"/>
  <c r="M141" i="3"/>
  <c r="N1427" i="3"/>
  <c r="M1427" i="3"/>
  <c r="N361" i="3"/>
  <c r="M361" i="3"/>
  <c r="N362" i="3"/>
  <c r="M362" i="3"/>
  <c r="N1541" i="3"/>
  <c r="M1541" i="3"/>
  <c r="N828" i="3"/>
  <c r="M828" i="3"/>
  <c r="N1465" i="3"/>
  <c r="M1465" i="3"/>
  <c r="N1104" i="3"/>
  <c r="M1104" i="3"/>
  <c r="N1727" i="3"/>
  <c r="M1727" i="3"/>
  <c r="N68" i="3"/>
  <c r="M68" i="3"/>
  <c r="N563" i="3"/>
  <c r="M563" i="3"/>
  <c r="N293" i="3"/>
  <c r="M293" i="3"/>
  <c r="N86" i="3"/>
  <c r="M86" i="3"/>
  <c r="N43" i="3"/>
  <c r="M43" i="3"/>
  <c r="N296" i="3"/>
  <c r="M296" i="3"/>
  <c r="N695" i="3"/>
  <c r="M695" i="3"/>
  <c r="N1466" i="3"/>
  <c r="M1466" i="3"/>
  <c r="N501" i="3"/>
  <c r="M501" i="3"/>
  <c r="N554" i="3"/>
  <c r="M554" i="3"/>
  <c r="N203" i="3"/>
  <c r="M203" i="3"/>
  <c r="N1036" i="3"/>
  <c r="M1036" i="3"/>
  <c r="N350" i="3"/>
  <c r="M350" i="3"/>
  <c r="N676" i="3"/>
  <c r="M676" i="3"/>
  <c r="N858" i="3"/>
  <c r="M858" i="3"/>
  <c r="N228" i="3"/>
  <c r="M228" i="3"/>
  <c r="N579" i="3"/>
  <c r="M579" i="3"/>
  <c r="N809" i="3"/>
  <c r="M809" i="3"/>
  <c r="N229" i="3"/>
  <c r="M229" i="3"/>
  <c r="N213" i="3"/>
  <c r="M213" i="3"/>
  <c r="N1263" i="3"/>
  <c r="M1263" i="3"/>
  <c r="N1402" i="3"/>
  <c r="M1402" i="3"/>
  <c r="N653" i="3"/>
  <c r="M653" i="3"/>
  <c r="N1415" i="3"/>
  <c r="M1415" i="3"/>
  <c r="N419" i="3"/>
  <c r="M419" i="3"/>
  <c r="N1561" i="3"/>
  <c r="M1561" i="3"/>
  <c r="N641" i="3"/>
  <c r="M641" i="3"/>
  <c r="N1463" i="3"/>
  <c r="M1463" i="3"/>
  <c r="N29" i="3"/>
  <c r="M29" i="3"/>
  <c r="N41" i="3"/>
  <c r="M41" i="3"/>
  <c r="N654" i="3"/>
  <c r="M654" i="3"/>
  <c r="N150" i="3"/>
  <c r="M150" i="3"/>
  <c r="N1334" i="3"/>
  <c r="M1334" i="3"/>
  <c r="N920" i="3"/>
  <c r="M920" i="3"/>
  <c r="N537" i="3"/>
  <c r="M537" i="3"/>
  <c r="N416" i="3"/>
  <c r="M416" i="3"/>
  <c r="N827" i="3"/>
  <c r="M827" i="3"/>
  <c r="N1468" i="3"/>
  <c r="M1468" i="3"/>
  <c r="N1569" i="3"/>
  <c r="M1569" i="3"/>
  <c r="N365" i="3"/>
  <c r="M365" i="3"/>
  <c r="N1101" i="3"/>
  <c r="M1101" i="3"/>
  <c r="N742" i="3"/>
  <c r="M742" i="3"/>
  <c r="N1423" i="3"/>
  <c r="M1423" i="3"/>
  <c r="N681" i="3"/>
  <c r="M681" i="3"/>
  <c r="N181" i="3"/>
  <c r="M181" i="3"/>
  <c r="N60" i="3"/>
  <c r="M60" i="3"/>
  <c r="N1184" i="3"/>
  <c r="M1184" i="3"/>
  <c r="N1100" i="3"/>
  <c r="M1100" i="3"/>
  <c r="N183" i="3"/>
  <c r="M183" i="3"/>
  <c r="N328" i="3"/>
  <c r="M328" i="3"/>
  <c r="N472" i="3"/>
  <c r="M472" i="3"/>
  <c r="N948" i="3"/>
  <c r="M948" i="3"/>
  <c r="N1716" i="3"/>
  <c r="M1716" i="3"/>
  <c r="N891" i="3"/>
  <c r="M891" i="3"/>
  <c r="N916" i="3"/>
  <c r="M916" i="3"/>
  <c r="N930" i="3"/>
  <c r="M930" i="3"/>
  <c r="N1110" i="3"/>
  <c r="M1110" i="3"/>
  <c r="N315" i="3"/>
  <c r="M315" i="3"/>
  <c r="N1063" i="3"/>
  <c r="M1063" i="3"/>
  <c r="N1479" i="3"/>
  <c r="M1479" i="3"/>
  <c r="N12" i="3"/>
  <c r="M12" i="3"/>
  <c r="N642" i="3"/>
  <c r="M642" i="3"/>
  <c r="N896" i="3"/>
  <c r="M896" i="3"/>
  <c r="N968" i="3"/>
  <c r="M968" i="3"/>
  <c r="N152" i="3"/>
  <c r="M152" i="3"/>
  <c r="N444" i="3"/>
  <c r="M444" i="3"/>
  <c r="N568" i="3"/>
  <c r="M568" i="3"/>
  <c r="N108" i="3"/>
  <c r="M108" i="3"/>
  <c r="N1073" i="3"/>
  <c r="M1073" i="3"/>
  <c r="N310" i="3"/>
  <c r="M310" i="3"/>
  <c r="N811" i="3"/>
  <c r="M811" i="3"/>
  <c r="N1144" i="3"/>
  <c r="M1144" i="3"/>
  <c r="N1674" i="3"/>
  <c r="M1674" i="3"/>
  <c r="N371" i="3"/>
  <c r="M371" i="3"/>
  <c r="N942" i="3"/>
  <c r="M942" i="3"/>
  <c r="N551" i="3"/>
  <c r="M551" i="3"/>
  <c r="N535" i="3"/>
  <c r="M535" i="3"/>
  <c r="N1630" i="3"/>
  <c r="M1630" i="3"/>
  <c r="N61" i="3"/>
  <c r="M61" i="3"/>
  <c r="N231" i="3"/>
  <c r="M231" i="3"/>
  <c r="N1364" i="3"/>
  <c r="M1364" i="3"/>
  <c r="N1072" i="3"/>
  <c r="M1072" i="3"/>
  <c r="N1719" i="3"/>
  <c r="M1719" i="3"/>
  <c r="N1002" i="3"/>
  <c r="M1002" i="3"/>
  <c r="N363" i="3"/>
  <c r="M363" i="3"/>
  <c r="N1076" i="3"/>
  <c r="M1076" i="3"/>
  <c r="N1566" i="3"/>
  <c r="M1566" i="3"/>
  <c r="N956" i="3"/>
  <c r="M956" i="3"/>
  <c r="N1702" i="3"/>
  <c r="M1702" i="3"/>
  <c r="N101" i="3"/>
  <c r="M101" i="3"/>
  <c r="N330" i="3"/>
  <c r="M330" i="3"/>
  <c r="N778" i="3"/>
  <c r="M778" i="3"/>
  <c r="N443" i="3"/>
  <c r="M443" i="3"/>
  <c r="N685" i="3"/>
  <c r="M685" i="3"/>
  <c r="N1156" i="3"/>
  <c r="M1156" i="3"/>
  <c r="N95" i="3"/>
  <c r="M95" i="3"/>
  <c r="N324" i="3"/>
  <c r="M324" i="3"/>
  <c r="N712" i="3"/>
  <c r="M712" i="3"/>
  <c r="N451" i="3"/>
  <c r="M451" i="3"/>
  <c r="N1284" i="3"/>
  <c r="M1284" i="3"/>
  <c r="N1610" i="3"/>
  <c r="M1610" i="3"/>
  <c r="N1249" i="3"/>
  <c r="M1249" i="3"/>
  <c r="N1696" i="3"/>
  <c r="M1696" i="3"/>
  <c r="N716" i="3"/>
  <c r="M716" i="3"/>
  <c r="N308" i="3"/>
  <c r="M308" i="3"/>
  <c r="N369" i="3"/>
  <c r="M369" i="3"/>
  <c r="N808" i="3"/>
  <c r="M808" i="3"/>
  <c r="N1504" i="3"/>
  <c r="M1504" i="3"/>
  <c r="N789" i="3"/>
  <c r="M789" i="3"/>
  <c r="N476" i="3"/>
  <c r="M476" i="3"/>
  <c r="N69" i="3"/>
  <c r="M69" i="3"/>
  <c r="N1607" i="3"/>
  <c r="M1607" i="3"/>
  <c r="N384" i="3"/>
  <c r="M384" i="3"/>
  <c r="N488" i="3"/>
  <c r="M488" i="3"/>
  <c r="N757" i="3"/>
  <c r="M757" i="3"/>
  <c r="N468" i="3"/>
  <c r="M468" i="3"/>
  <c r="N738" i="3"/>
  <c r="M738" i="3"/>
  <c r="N445" i="3"/>
  <c r="M445" i="3"/>
  <c r="N347" i="3"/>
  <c r="M347" i="3"/>
  <c r="N1243" i="3"/>
  <c r="M1243" i="3"/>
  <c r="N823" i="3"/>
  <c r="M823" i="3"/>
  <c r="N1525" i="3"/>
  <c r="M1525" i="3"/>
  <c r="N1686" i="3"/>
  <c r="M1686" i="3"/>
  <c r="N524" i="3"/>
  <c r="M524" i="3"/>
  <c r="N815" i="3"/>
  <c r="M815" i="3"/>
  <c r="N1281" i="3"/>
  <c r="M1281" i="3"/>
  <c r="N1558" i="3"/>
  <c r="M1558" i="3"/>
  <c r="N124" i="3"/>
  <c r="M124" i="3"/>
  <c r="N1627" i="3"/>
  <c r="M1627" i="3"/>
  <c r="N1706" i="3"/>
  <c r="M1706" i="3"/>
  <c r="N85" i="3"/>
  <c r="M85" i="3"/>
  <c r="N99" i="3"/>
  <c r="M99" i="3"/>
  <c r="N933" i="3"/>
  <c r="M933" i="3"/>
  <c r="N987" i="3"/>
  <c r="M987" i="3"/>
  <c r="N1014" i="3"/>
  <c r="M1014" i="3"/>
  <c r="N1171" i="3"/>
  <c r="M1171" i="3"/>
  <c r="N1088" i="3"/>
  <c r="M1088" i="3"/>
  <c r="N678" i="3"/>
  <c r="M678" i="3"/>
  <c r="N244" i="3"/>
  <c r="M244" i="3"/>
  <c r="N113" i="3"/>
  <c r="M113" i="3"/>
  <c r="N322" i="3"/>
  <c r="M322" i="3"/>
  <c r="N1299" i="3"/>
  <c r="M1299" i="3"/>
  <c r="N780" i="3"/>
  <c r="M780" i="3"/>
  <c r="N820" i="3"/>
  <c r="M820" i="3"/>
  <c r="N606" i="3"/>
  <c r="M606" i="3"/>
  <c r="N610" i="3"/>
  <c r="M610" i="3"/>
  <c r="N509" i="3"/>
  <c r="M509" i="3"/>
  <c r="N1619" i="3"/>
  <c r="M1619" i="3"/>
  <c r="N619" i="3"/>
  <c r="M619" i="3"/>
  <c r="N513" i="3"/>
  <c r="M513" i="3"/>
  <c r="N805" i="3"/>
  <c r="M805" i="3"/>
  <c r="N518" i="3"/>
  <c r="M518" i="3"/>
  <c r="N774" i="3"/>
  <c r="M774" i="3"/>
  <c r="N469" i="3"/>
  <c r="M469" i="3"/>
  <c r="N751" i="3"/>
  <c r="M751" i="3"/>
  <c r="N1636" i="3"/>
  <c r="M1636" i="3"/>
  <c r="N1240" i="3"/>
  <c r="M1240" i="3"/>
  <c r="N1698" i="3"/>
  <c r="M1698" i="3"/>
  <c r="N433" i="3"/>
  <c r="M433" i="3"/>
  <c r="N1520" i="3"/>
  <c r="M1520" i="3"/>
  <c r="N1411" i="3"/>
  <c r="M1411" i="3"/>
  <c r="N1639" i="3"/>
  <c r="M1639" i="3"/>
  <c r="N278" i="3"/>
  <c r="M278" i="3"/>
  <c r="N1270" i="3"/>
  <c r="M1270" i="3"/>
  <c r="N1235" i="3"/>
  <c r="M1235" i="3"/>
  <c r="N947" i="3"/>
  <c r="M947" i="3"/>
  <c r="N334" i="3"/>
  <c r="M334" i="3"/>
  <c r="N491" i="3"/>
  <c r="M491" i="3"/>
  <c r="N1697" i="3"/>
  <c r="M1697" i="3"/>
  <c r="N764" i="3"/>
  <c r="M764" i="3"/>
  <c r="N1476" i="3"/>
  <c r="M1476" i="3"/>
  <c r="N788" i="3"/>
  <c r="M788" i="3"/>
  <c r="N1689" i="3"/>
  <c r="M1689" i="3"/>
  <c r="N816" i="3"/>
  <c r="M816" i="3"/>
  <c r="N813" i="3"/>
  <c r="M813" i="3"/>
  <c r="N1188" i="3"/>
  <c r="M1188" i="3"/>
  <c r="N1405" i="3"/>
  <c r="M1405" i="3"/>
  <c r="N658" i="3"/>
  <c r="M658" i="3"/>
  <c r="N998" i="3"/>
  <c r="M998" i="3"/>
  <c r="N260" i="3"/>
  <c r="M260" i="3"/>
  <c r="N1655" i="3"/>
  <c r="M1655" i="3"/>
  <c r="N175" i="3"/>
  <c r="M175" i="3"/>
  <c r="N309" i="3"/>
  <c r="M309" i="3"/>
  <c r="N131" i="3"/>
  <c r="M131" i="3"/>
  <c r="N616" i="3"/>
  <c r="M616" i="3"/>
  <c r="N156" i="3"/>
  <c r="M156" i="3"/>
  <c r="N749" i="3"/>
  <c r="M749" i="3"/>
  <c r="N697" i="3"/>
  <c r="M697" i="3"/>
  <c r="N1661" i="3"/>
  <c r="M1661" i="3"/>
  <c r="N1694" i="3"/>
  <c r="M1694" i="3"/>
  <c r="N1256" i="3"/>
  <c r="M1256" i="3"/>
  <c r="N1406" i="3"/>
  <c r="M1406" i="3"/>
  <c r="N1128" i="3"/>
  <c r="M1128" i="3"/>
  <c r="N750" i="3"/>
  <c r="M750" i="3"/>
  <c r="N1410" i="3"/>
  <c r="M1410" i="3"/>
  <c r="N172" i="3"/>
  <c r="M172" i="3"/>
  <c r="N1651" i="3"/>
  <c r="M1651" i="3"/>
  <c r="N121" i="3"/>
  <c r="M121" i="3"/>
  <c r="N182" i="3"/>
  <c r="M182" i="3"/>
  <c r="N123" i="3"/>
  <c r="M123" i="3"/>
  <c r="N412" i="3"/>
  <c r="M412" i="3"/>
  <c r="N1720" i="3"/>
  <c r="M1720" i="3"/>
  <c r="N1037" i="3"/>
  <c r="M1037" i="3"/>
  <c r="N1733" i="3"/>
  <c r="M1733" i="3"/>
  <c r="N1590" i="3"/>
  <c r="M1590" i="3"/>
  <c r="N1404" i="3"/>
  <c r="M1404" i="3"/>
  <c r="N1282" i="3"/>
  <c r="M1282" i="3"/>
  <c r="N234" i="3"/>
  <c r="M234" i="3"/>
  <c r="N588" i="3"/>
  <c r="M588" i="3"/>
  <c r="N609" i="3"/>
  <c r="M609" i="3"/>
  <c r="N372" i="3"/>
  <c r="M372" i="3"/>
  <c r="N1290" i="3"/>
  <c r="M1290" i="3"/>
  <c r="N77" i="3"/>
  <c r="M77" i="3"/>
  <c r="N96" i="3"/>
  <c r="M96" i="3"/>
  <c r="N1314" i="3"/>
  <c r="M1314" i="3"/>
  <c r="N1005" i="3"/>
  <c r="M1005" i="3"/>
  <c r="N835" i="3"/>
  <c r="M835" i="3"/>
  <c r="N812" i="3"/>
  <c r="M812" i="3"/>
  <c r="N538" i="3"/>
  <c r="M538" i="3"/>
  <c r="N635" i="3"/>
  <c r="M635" i="3"/>
  <c r="N1425" i="3"/>
  <c r="M1425" i="3"/>
  <c r="N545" i="3"/>
  <c r="M545" i="3"/>
  <c r="N1340" i="3"/>
  <c r="M1340" i="3"/>
  <c r="N729" i="3"/>
  <c r="M729" i="3"/>
  <c r="N321" i="3"/>
  <c r="M321" i="3"/>
  <c r="N1044" i="3"/>
  <c r="M1044" i="3"/>
  <c r="N514" i="3"/>
  <c r="M514" i="3"/>
  <c r="N1158" i="3"/>
  <c r="M1158" i="3"/>
  <c r="N345" i="3"/>
  <c r="M345" i="3"/>
  <c r="N798" i="3"/>
  <c r="M798" i="3"/>
  <c r="N1254" i="3"/>
  <c r="M1254" i="3"/>
  <c r="N1709" i="3"/>
  <c r="M1709" i="3"/>
  <c r="N592" i="3"/>
  <c r="M592" i="3"/>
  <c r="N1204" i="3"/>
  <c r="M1204" i="3"/>
  <c r="N1622" i="3"/>
  <c r="M1622" i="3"/>
  <c r="N897" i="3"/>
  <c r="M897" i="3"/>
  <c r="N1257" i="3"/>
  <c r="M1257" i="3"/>
  <c r="N280" i="3"/>
  <c r="M280" i="3"/>
  <c r="N1732" i="3"/>
  <c r="M1732" i="3"/>
  <c r="N1050" i="3"/>
  <c r="M1050" i="3"/>
  <c r="N1663" i="3"/>
  <c r="M1663" i="3"/>
  <c r="N1150" i="3"/>
  <c r="M1150" i="3"/>
  <c r="N1344" i="3"/>
  <c r="M1344" i="3"/>
  <c r="N600" i="3"/>
  <c r="M600" i="3"/>
  <c r="N694" i="3"/>
  <c r="M694" i="3"/>
  <c r="N516" i="3"/>
  <c r="M516" i="3"/>
  <c r="N1303" i="3"/>
  <c r="M1303" i="3"/>
  <c r="N1377" i="3"/>
  <c r="M1377" i="3"/>
  <c r="N671" i="3"/>
  <c r="M671" i="3"/>
  <c r="N1495" i="3"/>
  <c r="M1495" i="3"/>
  <c r="N481" i="3"/>
  <c r="M481" i="3"/>
  <c r="N506" i="3"/>
  <c r="M506" i="3"/>
  <c r="N581" i="3"/>
  <c r="M581" i="3"/>
  <c r="N1230" i="3"/>
  <c r="M1230" i="3"/>
  <c r="N1642" i="3"/>
  <c r="M1642" i="3"/>
  <c r="N1692" i="3"/>
  <c r="M1692" i="3"/>
  <c r="N598" i="3"/>
  <c r="M598" i="3"/>
  <c r="N155" i="3"/>
  <c r="M155" i="3"/>
  <c r="N640" i="3"/>
  <c r="M640" i="3"/>
  <c r="N773" i="3"/>
  <c r="M773" i="3"/>
  <c r="N938" i="3"/>
  <c r="M938" i="3"/>
  <c r="N1268" i="3"/>
  <c r="M1268" i="3"/>
  <c r="N1318" i="3"/>
  <c r="M1318" i="3"/>
  <c r="N1200" i="3"/>
  <c r="M1200" i="3"/>
  <c r="N500" i="3"/>
  <c r="M500" i="3"/>
  <c r="N24" i="3"/>
  <c r="M24" i="3"/>
  <c r="N1035" i="3"/>
  <c r="M1035" i="3"/>
  <c r="N584" i="3"/>
  <c r="M584" i="3"/>
  <c r="N1019" i="3"/>
  <c r="M1019" i="3"/>
  <c r="N177" i="3"/>
  <c r="M177" i="3"/>
  <c r="N442" i="3"/>
  <c r="M442" i="3"/>
  <c r="N648" i="3"/>
  <c r="M648" i="3"/>
  <c r="N1034" i="3"/>
  <c r="M1034" i="3"/>
  <c r="N1398" i="3"/>
  <c r="M1398" i="3"/>
  <c r="N1620" i="3"/>
  <c r="M1620" i="3"/>
  <c r="N46" i="3"/>
  <c r="M46" i="3"/>
  <c r="N287" i="3"/>
  <c r="M287" i="3"/>
  <c r="N1435" i="3"/>
  <c r="M1435" i="3"/>
  <c r="N1133" i="3"/>
  <c r="M1133" i="3"/>
  <c r="N1730" i="3"/>
  <c r="M1730" i="3"/>
  <c r="N396" i="3"/>
  <c r="M396" i="3"/>
  <c r="N627" i="3"/>
  <c r="M627" i="3"/>
  <c r="N732" i="3"/>
  <c r="M732" i="3"/>
  <c r="N913" i="3"/>
  <c r="M913" i="3"/>
  <c r="N348" i="3"/>
  <c r="M348" i="3"/>
  <c r="N637" i="3"/>
  <c r="M637" i="3"/>
  <c r="N526" i="3"/>
  <c r="M526" i="3"/>
  <c r="N1533" i="3"/>
  <c r="M1533" i="3"/>
  <c r="N801" i="3"/>
  <c r="M801" i="3"/>
  <c r="N426" i="3"/>
  <c r="M426" i="3"/>
  <c r="N596" i="3"/>
  <c r="M596" i="3"/>
  <c r="N802" i="3"/>
  <c r="M802" i="3"/>
  <c r="N1006" i="3"/>
  <c r="M1006" i="3"/>
  <c r="N1151" i="3"/>
  <c r="M1151" i="3"/>
  <c r="N78" i="3"/>
  <c r="M78" i="3"/>
  <c r="N331" i="3"/>
  <c r="M331" i="3"/>
  <c r="N731" i="3"/>
  <c r="M731" i="3"/>
  <c r="N1031" i="3"/>
  <c r="M1031" i="3"/>
  <c r="N1581" i="3"/>
  <c r="M1581" i="3"/>
  <c r="N189" i="3"/>
  <c r="M189" i="3"/>
  <c r="N454" i="3"/>
  <c r="M454" i="3"/>
  <c r="N660" i="3"/>
  <c r="M660" i="3"/>
  <c r="N1070" i="3"/>
  <c r="M1070" i="3"/>
  <c r="N1422" i="3"/>
  <c r="M1422" i="3"/>
  <c r="N1632" i="3"/>
  <c r="M1632" i="3"/>
  <c r="N1228" i="3"/>
  <c r="M1228" i="3"/>
  <c r="N311" i="3"/>
  <c r="M311" i="3"/>
  <c r="N1447" i="3"/>
  <c r="M1447" i="3"/>
  <c r="N1203" i="3"/>
  <c r="M1203" i="3"/>
  <c r="N215" i="3"/>
  <c r="M215" i="3"/>
  <c r="N1121" i="3"/>
  <c r="M1121" i="3"/>
  <c r="N720" i="3"/>
  <c r="M720" i="3"/>
  <c r="N739" i="3"/>
  <c r="M739" i="3"/>
  <c r="N663" i="3"/>
  <c r="M663" i="3"/>
  <c r="N1488" i="3"/>
  <c r="M1488" i="3"/>
  <c r="N338" i="3"/>
  <c r="M338" i="3"/>
  <c r="N667" i="3"/>
  <c r="M667" i="3"/>
  <c r="N768" i="3"/>
  <c r="M768" i="3"/>
  <c r="N724" i="3"/>
  <c r="M724" i="3"/>
  <c r="N759" i="3"/>
  <c r="M759" i="3"/>
  <c r="N169" i="3"/>
  <c r="M169" i="3"/>
  <c r="N634" i="3"/>
  <c r="M634" i="3"/>
  <c r="N1392" i="3"/>
  <c r="M1392" i="3"/>
  <c r="N1056" i="3"/>
  <c r="M1056" i="3"/>
  <c r="N1169" i="3"/>
  <c r="M1169" i="3"/>
  <c r="N1521" i="3"/>
  <c r="M1521" i="3"/>
  <c r="N682" i="3"/>
  <c r="M682" i="3"/>
  <c r="N1628" i="3"/>
  <c r="M1628" i="3"/>
  <c r="N683" i="3"/>
  <c r="M683" i="3"/>
  <c r="N1475" i="3"/>
  <c r="M1475" i="3"/>
  <c r="N702" i="3"/>
  <c r="M702" i="3"/>
  <c r="N40" i="3"/>
  <c r="M40" i="3"/>
  <c r="N1664" i="3"/>
  <c r="M1664" i="3"/>
  <c r="N1189" i="3"/>
  <c r="M1189" i="3"/>
  <c r="N1739" i="3"/>
  <c r="M1739" i="3"/>
  <c r="N116" i="3"/>
  <c r="M116" i="3"/>
  <c r="N343" i="3"/>
  <c r="M343" i="3"/>
  <c r="N110" i="3"/>
  <c r="M110" i="3"/>
  <c r="N67" i="3"/>
  <c r="M67" i="3"/>
  <c r="N332" i="3"/>
  <c r="M332" i="3"/>
  <c r="N744" i="3"/>
  <c r="M744" i="3"/>
  <c r="N1629" i="3"/>
  <c r="M1629" i="3"/>
  <c r="N599" i="3"/>
  <c r="M599" i="3"/>
  <c r="N10" i="3"/>
  <c r="M10" i="3"/>
  <c r="N264" i="3"/>
  <c r="M264" i="3"/>
  <c r="N1048" i="3"/>
  <c r="M1048" i="3"/>
  <c r="N494" i="3"/>
  <c r="M494" i="3"/>
  <c r="N689" i="3"/>
  <c r="M689" i="3"/>
  <c r="N870" i="3"/>
  <c r="M870" i="3"/>
  <c r="N277" i="3"/>
  <c r="M277" i="3"/>
  <c r="N591" i="3"/>
  <c r="M591" i="3"/>
  <c r="N821" i="3"/>
  <c r="M821" i="3"/>
  <c r="N326" i="3"/>
  <c r="M326" i="3"/>
  <c r="N225" i="3"/>
  <c r="M225" i="3"/>
  <c r="N1669" i="3"/>
  <c r="M1669" i="3"/>
  <c r="N1414" i="3"/>
  <c r="M1414" i="3"/>
  <c r="N677" i="3"/>
  <c r="M677" i="3"/>
  <c r="N1451" i="3"/>
  <c r="M1451" i="3"/>
  <c r="N455" i="3"/>
  <c r="M455" i="3"/>
  <c r="N1597" i="3"/>
  <c r="M1597" i="3"/>
  <c r="N665" i="3"/>
  <c r="M665" i="3"/>
  <c r="N1589" i="3"/>
  <c r="M1589" i="3"/>
  <c r="N53" i="3"/>
  <c r="M53" i="3"/>
  <c r="N1217" i="3"/>
  <c r="M1217" i="3"/>
  <c r="N871" i="3"/>
  <c r="M871" i="3"/>
  <c r="N186" i="3"/>
  <c r="M186" i="3"/>
  <c r="N1346" i="3"/>
  <c r="M1346" i="3"/>
  <c r="N1574" i="3"/>
  <c r="M1574" i="3"/>
  <c r="N585" i="3"/>
  <c r="M585" i="3"/>
  <c r="N428" i="3"/>
  <c r="M428" i="3"/>
  <c r="N1443" i="3"/>
  <c r="M1443" i="3"/>
  <c r="N552" i="3"/>
  <c r="M552" i="3"/>
  <c r="N191" i="3"/>
  <c r="M191" i="3"/>
  <c r="N413" i="3"/>
  <c r="M413" i="3"/>
  <c r="N1493" i="3"/>
  <c r="M1493" i="3"/>
  <c r="N790" i="3"/>
  <c r="M790" i="3"/>
  <c r="N868" i="3"/>
  <c r="M868" i="3"/>
  <c r="N935" i="3"/>
  <c r="M935" i="3"/>
  <c r="N205" i="3"/>
  <c r="M205" i="3"/>
  <c r="N252" i="3"/>
  <c r="M252" i="3"/>
  <c r="N1185" i="3"/>
  <c r="M1185" i="3"/>
  <c r="N1573" i="3"/>
  <c r="M1573" i="3"/>
  <c r="N195" i="3"/>
  <c r="M195" i="3"/>
  <c r="N340" i="3"/>
  <c r="M340" i="3"/>
  <c r="N522" i="3"/>
  <c r="M522" i="3"/>
  <c r="N984" i="3"/>
  <c r="M984" i="3"/>
  <c r="N1717" i="3"/>
  <c r="M1717" i="3"/>
  <c r="N939" i="3"/>
  <c r="M939" i="3"/>
  <c r="N952" i="3"/>
  <c r="M952" i="3"/>
  <c r="N954" i="3"/>
  <c r="M954" i="3"/>
  <c r="N1123" i="3"/>
  <c r="M1123" i="3"/>
  <c r="N327" i="3"/>
  <c r="M327" i="3"/>
  <c r="N1075" i="3"/>
  <c r="M1075" i="3"/>
  <c r="N1492" i="3"/>
  <c r="M1492" i="3"/>
  <c r="N860" i="3"/>
  <c r="M860" i="3"/>
  <c r="N921" i="3"/>
  <c r="M921" i="3"/>
  <c r="N908" i="3"/>
  <c r="M908" i="3"/>
  <c r="N4" i="3"/>
  <c r="M4" i="3"/>
  <c r="N490" i="3"/>
  <c r="M490" i="3"/>
  <c r="N94" i="3"/>
  <c r="M94" i="3"/>
  <c r="N106" i="3"/>
  <c r="M106" i="3"/>
  <c r="N335" i="3"/>
  <c r="M335" i="3"/>
  <c r="N288" i="3"/>
  <c r="M288" i="3"/>
  <c r="N1181" i="3"/>
  <c r="M1181" i="3"/>
  <c r="N799" i="3"/>
  <c r="M799" i="3"/>
  <c r="N1362" i="3"/>
  <c r="M1362" i="3"/>
  <c r="N1368" i="3"/>
  <c r="M1368" i="3"/>
  <c r="N1008" i="3"/>
  <c r="M1008" i="3"/>
  <c r="N1440" i="3"/>
  <c r="M1440" i="3"/>
  <c r="N1546" i="3"/>
  <c r="M1546" i="3"/>
  <c r="N1286" i="3"/>
  <c r="M1286" i="3"/>
  <c r="N924" i="3"/>
  <c r="M924" i="3"/>
  <c r="N979" i="3"/>
  <c r="M979" i="3"/>
  <c r="N717" i="3"/>
  <c r="M717" i="3"/>
  <c r="N103" i="3"/>
  <c r="M103" i="3"/>
  <c r="N408" i="3"/>
  <c r="M408" i="3"/>
  <c r="N700" i="3"/>
  <c r="M700" i="3"/>
  <c r="N1462" i="3"/>
  <c r="M1462" i="3"/>
  <c r="N1662" i="3"/>
  <c r="M1662" i="3"/>
  <c r="N791" i="3"/>
  <c r="M791" i="3"/>
  <c r="N1097" i="3"/>
  <c r="M1097" i="3"/>
  <c r="N1563" i="3"/>
  <c r="M1563" i="3"/>
  <c r="N83" i="3"/>
  <c r="M83" i="3"/>
  <c r="N421" i="3"/>
  <c r="M421" i="3"/>
  <c r="N1576" i="3"/>
  <c r="M1576" i="3"/>
  <c r="N859" i="3"/>
  <c r="M859" i="3"/>
  <c r="N1623" i="3"/>
  <c r="M1623" i="3"/>
  <c r="N621" i="3"/>
  <c r="M621" i="3"/>
  <c r="N839" i="3"/>
  <c r="M839" i="3"/>
  <c r="N795" i="3"/>
  <c r="M795" i="3"/>
  <c r="N1579" i="3"/>
  <c r="M1579" i="3"/>
  <c r="N47" i="3"/>
  <c r="M47" i="3"/>
  <c r="N1530" i="3"/>
  <c r="M1530" i="3"/>
  <c r="N376" i="3"/>
  <c r="M376" i="3"/>
  <c r="N975" i="3"/>
  <c r="M975" i="3"/>
  <c r="N1159" i="3"/>
  <c r="M1159" i="3"/>
  <c r="N1675" i="3"/>
  <c r="M1675" i="3"/>
  <c r="N1246" i="3"/>
  <c r="M1246" i="3"/>
  <c r="N886" i="3"/>
  <c r="M886" i="3"/>
  <c r="N1054" i="3"/>
  <c r="M1054" i="3"/>
  <c r="N1199" i="3"/>
  <c r="M1199" i="3"/>
  <c r="N767" i="3"/>
  <c r="M767" i="3"/>
  <c r="N1079" i="3"/>
  <c r="M1079" i="3"/>
  <c r="N1536" i="3"/>
  <c r="M1536" i="3"/>
  <c r="N1378" i="3"/>
  <c r="M1378" i="3"/>
  <c r="N187" i="3"/>
  <c r="M187" i="3"/>
  <c r="N1616" i="3"/>
  <c r="M1616" i="3"/>
  <c r="N1390" i="3"/>
  <c r="M1390" i="3"/>
  <c r="N990" i="3"/>
  <c r="M990" i="3"/>
  <c r="N840" i="3"/>
  <c r="M840" i="3"/>
  <c r="N1562" i="3"/>
  <c r="M1562" i="3"/>
  <c r="N725" i="3"/>
  <c r="M725" i="3"/>
  <c r="N1323" i="3"/>
  <c r="M1323" i="3"/>
  <c r="N383" i="3"/>
  <c r="M383" i="3"/>
  <c r="N915" i="3"/>
  <c r="M915" i="3"/>
  <c r="N1136" i="3"/>
  <c r="M1136" i="3"/>
  <c r="N929" i="3"/>
  <c r="M929" i="3"/>
  <c r="N1307" i="3"/>
  <c r="M1307" i="3"/>
  <c r="N559" i="3"/>
  <c r="M559" i="3"/>
  <c r="N1114" i="3"/>
  <c r="M1114" i="3"/>
  <c r="N1258" i="3"/>
  <c r="M1258" i="3"/>
  <c r="N486" i="3"/>
  <c r="M486" i="3"/>
  <c r="N1223" i="3"/>
  <c r="M1223" i="3"/>
  <c r="N826" i="3"/>
  <c r="M826" i="3"/>
  <c r="N923" i="3"/>
  <c r="M923" i="3"/>
  <c r="N1091" i="3"/>
  <c r="M1091" i="3"/>
  <c r="N803" i="3"/>
  <c r="M803" i="3"/>
  <c r="N57" i="3"/>
  <c r="M57" i="3"/>
  <c r="N782" i="3"/>
  <c r="M782" i="3"/>
  <c r="N1191" i="3"/>
  <c r="M1191" i="3"/>
  <c r="N1548" i="3"/>
  <c r="M1548" i="3"/>
  <c r="N479" i="3"/>
  <c r="M479" i="3"/>
  <c r="N1324" i="3"/>
  <c r="M1324" i="3"/>
  <c r="N1313" i="3"/>
  <c r="M1313" i="3"/>
  <c r="N728" i="3"/>
  <c r="M728" i="3"/>
  <c r="N1744" i="3"/>
  <c r="M1744" i="3"/>
  <c r="N236" i="3"/>
  <c r="M236" i="3"/>
  <c r="N852" i="3"/>
  <c r="M852" i="3"/>
  <c r="N1598" i="3"/>
  <c r="M1598" i="3"/>
  <c r="N737" i="3"/>
  <c r="M737" i="3"/>
  <c r="N1255" i="3"/>
  <c r="M1255" i="3"/>
  <c r="N1613" i="3"/>
  <c r="M1613" i="3"/>
  <c r="N1244" i="3"/>
  <c r="M1244" i="3"/>
  <c r="N1711" i="3"/>
  <c r="M1711" i="3"/>
  <c r="N1617" i="3"/>
  <c r="M1617" i="3"/>
  <c r="N1386" i="3"/>
  <c r="M1386" i="3"/>
  <c r="N148" i="3"/>
  <c r="M148" i="3"/>
  <c r="N1556" i="3"/>
  <c r="M1556" i="3"/>
  <c r="N590" i="3"/>
  <c r="M590" i="3"/>
  <c r="N1172" i="3"/>
  <c r="M1172" i="3"/>
  <c r="N111" i="3"/>
  <c r="M111" i="3"/>
  <c r="N255" i="3"/>
  <c r="M255" i="3"/>
  <c r="N400" i="3"/>
  <c r="M400" i="3"/>
  <c r="N977" i="3"/>
  <c r="M977" i="3"/>
  <c r="N1013" i="3"/>
  <c r="M1013" i="3"/>
  <c r="N999" i="3"/>
  <c r="M999" i="3"/>
  <c r="N989" i="3"/>
  <c r="M989" i="3"/>
  <c r="N1026" i="3"/>
  <c r="M1026" i="3"/>
  <c r="N1721" i="3"/>
  <c r="M1721" i="3"/>
  <c r="N387" i="3"/>
  <c r="M387" i="3"/>
  <c r="N1113" i="3"/>
  <c r="M1113" i="3"/>
  <c r="N1650" i="3"/>
  <c r="M1650" i="3"/>
  <c r="N1367" i="3"/>
  <c r="M1367" i="3"/>
  <c r="N1726" i="3"/>
  <c r="M1726" i="3"/>
  <c r="N269" i="3"/>
  <c r="M269" i="3"/>
  <c r="N1126" i="3"/>
  <c r="M1126" i="3"/>
  <c r="N173" i="3"/>
  <c r="M173" i="3"/>
  <c r="N498" i="3"/>
  <c r="M498" i="3"/>
  <c r="N668" i="3"/>
  <c r="M668" i="3"/>
  <c r="N910" i="3"/>
  <c r="M910" i="3"/>
  <c r="N861" i="3"/>
  <c r="M861" i="3"/>
  <c r="N222" i="3"/>
  <c r="M222" i="3"/>
  <c r="N549" i="3"/>
  <c r="M549" i="3"/>
  <c r="N1152" i="3"/>
  <c r="M1152" i="3"/>
  <c r="N1084" i="3"/>
  <c r="M1084" i="3"/>
  <c r="N81" i="3"/>
  <c r="M81" i="3"/>
  <c r="N564" i="3"/>
  <c r="M564" i="3"/>
  <c r="N1227" i="3"/>
  <c r="M1227" i="3"/>
  <c r="N1560" i="3"/>
  <c r="M1560" i="3"/>
  <c r="N636" i="3"/>
  <c r="M636" i="3"/>
  <c r="N202" i="3"/>
  <c r="M202" i="3"/>
  <c r="N576" i="3"/>
  <c r="M576" i="3"/>
  <c r="N20" i="3"/>
  <c r="M20" i="3"/>
  <c r="N1659" i="3"/>
  <c r="M1659" i="3"/>
  <c r="N1397" i="3"/>
  <c r="M1397" i="3"/>
  <c r="N904" i="3"/>
  <c r="M904" i="3"/>
  <c r="N1122" i="3"/>
  <c r="M1122" i="3"/>
  <c r="N1215" i="3"/>
  <c r="M1215" i="3"/>
  <c r="N888" i="3"/>
  <c r="M888" i="3"/>
  <c r="N1646" i="3"/>
  <c r="M1646" i="3"/>
  <c r="N1168" i="3"/>
  <c r="M1168" i="3"/>
  <c r="N1276" i="3"/>
  <c r="M1276" i="3"/>
  <c r="N5" i="3"/>
  <c r="M5" i="3"/>
  <c r="N1684" i="3"/>
  <c r="M1684" i="3"/>
  <c r="N885" i="3"/>
  <c r="M885" i="3"/>
  <c r="N1197" i="3"/>
  <c r="M1197" i="3"/>
  <c r="N8" i="3"/>
  <c r="M8" i="3"/>
  <c r="N1464" i="3"/>
  <c r="M1464" i="3"/>
  <c r="N510" i="3"/>
  <c r="M510" i="3"/>
  <c r="N680" i="3"/>
  <c r="M680" i="3"/>
  <c r="N922" i="3"/>
  <c r="M922" i="3"/>
  <c r="N1090" i="3"/>
  <c r="M1090" i="3"/>
  <c r="N959" i="3"/>
  <c r="M959" i="3"/>
  <c r="N503" i="3"/>
  <c r="M503" i="3"/>
  <c r="N1328" i="3"/>
  <c r="M1328" i="3"/>
  <c r="N250" i="3"/>
  <c r="M250" i="3"/>
  <c r="N776" i="3"/>
  <c r="M776" i="3"/>
  <c r="N876" i="3"/>
  <c r="M876" i="3"/>
  <c r="N1618" i="3"/>
  <c r="M1618" i="3"/>
  <c r="N1253" i="3"/>
  <c r="M1253" i="3"/>
  <c r="N199" i="3"/>
  <c r="M199" i="3"/>
  <c r="N900" i="3"/>
  <c r="M900" i="3"/>
  <c r="N143" i="3"/>
  <c r="M143" i="3"/>
  <c r="N1731" i="3"/>
  <c r="M1731" i="3"/>
  <c r="N168" i="3"/>
  <c r="M168" i="3"/>
  <c r="N1301" i="3"/>
  <c r="M1301" i="3"/>
  <c r="N1292" i="3"/>
  <c r="M1292" i="3"/>
  <c r="N1742" i="3"/>
  <c r="M1742" i="3"/>
  <c r="N1293" i="3"/>
  <c r="M1293" i="3"/>
  <c r="N1725" i="3"/>
  <c r="M1725" i="3"/>
  <c r="N1176" i="3"/>
  <c r="M1176" i="3"/>
  <c r="N962" i="3"/>
  <c r="M962" i="3"/>
  <c r="N866" i="3"/>
  <c r="M866" i="3"/>
  <c r="N196" i="3"/>
  <c r="M196" i="3"/>
  <c r="N1676" i="3"/>
  <c r="M1676" i="3"/>
  <c r="N657" i="3"/>
  <c r="M657" i="3"/>
  <c r="N206" i="3"/>
  <c r="M206" i="3"/>
  <c r="N135" i="3"/>
  <c r="M135" i="3"/>
  <c r="N424" i="3"/>
  <c r="M424" i="3"/>
  <c r="N950" i="3"/>
  <c r="M950" i="3"/>
  <c r="N1023" i="3"/>
  <c r="M1023" i="3"/>
  <c r="N267" i="3"/>
  <c r="M267" i="3"/>
  <c r="N1015" i="3"/>
  <c r="M1015" i="3"/>
  <c r="N1137" i="3"/>
  <c r="M1137" i="3"/>
  <c r="N666" i="3"/>
  <c r="M666" i="3"/>
  <c r="N1638" i="3"/>
  <c r="M1638" i="3"/>
  <c r="N679" i="3"/>
  <c r="M679" i="3"/>
  <c r="N548" i="3"/>
  <c r="M548" i="3"/>
  <c r="N946" i="3"/>
  <c r="M946" i="3"/>
  <c r="N1102" i="3"/>
  <c r="M1102" i="3"/>
  <c r="N672" i="3"/>
  <c r="M672" i="3"/>
  <c r="N432" i="3"/>
  <c r="M432" i="3"/>
  <c r="N1320" i="3"/>
  <c r="M1320" i="3"/>
  <c r="N655" i="3"/>
  <c r="M655" i="3"/>
  <c r="N527" i="3"/>
  <c r="M527" i="3"/>
  <c r="N973" i="3"/>
  <c r="M973" i="3"/>
  <c r="N1421" i="3"/>
  <c r="M1421" i="3"/>
  <c r="N240" i="3"/>
  <c r="M240" i="3"/>
  <c r="N6" i="3"/>
  <c r="M6" i="3"/>
  <c r="N996" i="3"/>
  <c r="M996" i="3"/>
  <c r="N1571" i="3"/>
  <c r="M1571" i="3"/>
  <c r="N578" i="3"/>
  <c r="M578" i="3"/>
  <c r="N810" i="3"/>
  <c r="M810" i="3"/>
  <c r="N531" i="3"/>
  <c r="M531" i="3"/>
  <c r="N1612" i="3"/>
  <c r="M1612" i="3"/>
  <c r="N507" i="3"/>
  <c r="M507" i="3"/>
  <c r="N1511" i="3"/>
  <c r="M1511" i="3"/>
  <c r="N370" i="3"/>
  <c r="M370" i="3"/>
  <c r="N90" i="3"/>
  <c r="M90" i="3"/>
  <c r="N1419" i="3"/>
  <c r="M1419" i="3"/>
  <c r="N499" i="3"/>
  <c r="M499" i="3"/>
  <c r="N256" i="3"/>
  <c r="M256" i="3"/>
  <c r="N1688" i="3"/>
  <c r="M1688" i="3"/>
  <c r="N197" i="3"/>
  <c r="M197" i="3"/>
  <c r="N230" i="3"/>
  <c r="M230" i="3"/>
  <c r="N147" i="3"/>
  <c r="M147" i="3"/>
  <c r="N436" i="3"/>
  <c r="M436" i="3"/>
  <c r="N56" i="3"/>
  <c r="M56" i="3"/>
  <c r="N1074" i="3"/>
  <c r="M1074" i="3"/>
  <c r="N593" i="3"/>
  <c r="M593" i="3"/>
  <c r="N1272" i="3"/>
  <c r="M1272" i="3"/>
  <c r="N753" i="3"/>
  <c r="M753" i="3"/>
  <c r="N1186" i="3"/>
  <c r="M1186" i="3"/>
  <c r="N1140" i="3"/>
  <c r="M1140" i="3"/>
  <c r="N414" i="3"/>
  <c r="M414" i="3"/>
  <c r="N719" i="3"/>
  <c r="M719" i="3"/>
  <c r="N1461" i="3"/>
  <c r="M1461" i="3"/>
  <c r="N1666" i="3"/>
  <c r="M1666" i="3"/>
  <c r="N837" i="3"/>
  <c r="M837" i="3"/>
  <c r="N294" i="3"/>
  <c r="M294" i="3"/>
  <c r="N608" i="3"/>
  <c r="M608" i="3"/>
  <c r="N850" i="3"/>
  <c r="M850" i="3"/>
  <c r="N1018" i="3"/>
  <c r="M1018" i="3"/>
  <c r="N1163" i="3"/>
  <c r="M1163" i="3"/>
  <c r="N355" i="3"/>
  <c r="M355" i="3"/>
  <c r="N114" i="3"/>
  <c r="M114" i="3"/>
  <c r="N403" i="3"/>
  <c r="M403" i="3"/>
  <c r="N863" i="3"/>
  <c r="M863" i="3"/>
  <c r="N1043" i="3"/>
  <c r="M1043" i="3"/>
  <c r="N201" i="3"/>
  <c r="M201" i="3"/>
  <c r="N478" i="3"/>
  <c r="M478" i="3"/>
  <c r="N1434" i="3"/>
  <c r="M1434" i="3"/>
  <c r="N1656" i="3"/>
  <c r="M1656" i="3"/>
  <c r="N1248" i="3"/>
  <c r="M1248" i="3"/>
  <c r="N82" i="3"/>
  <c r="M82" i="3"/>
  <c r="N323" i="3"/>
  <c r="M323" i="3"/>
  <c r="N1459" i="3"/>
  <c r="M1459" i="3"/>
  <c r="N1157" i="3"/>
  <c r="M1157" i="3"/>
  <c r="N1474" i="3"/>
  <c r="M1474" i="3"/>
  <c r="N905" i="3"/>
  <c r="M905" i="3"/>
  <c r="N410" i="3"/>
  <c r="M410" i="3"/>
  <c r="N1376" i="3"/>
  <c r="M1376" i="3"/>
  <c r="N825" i="3"/>
  <c r="M825" i="3"/>
  <c r="N972" i="3"/>
  <c r="M972" i="3"/>
  <c r="N178" i="3"/>
  <c r="M178" i="3"/>
  <c r="N960" i="3"/>
  <c r="M960" i="3"/>
  <c r="N807" i="3"/>
  <c r="M807" i="3"/>
  <c r="N193" i="3"/>
  <c r="M193" i="3"/>
  <c r="N1207" i="3"/>
  <c r="M1207" i="3"/>
  <c r="N1330" i="3"/>
  <c r="M1330" i="3"/>
  <c r="N1416" i="3"/>
  <c r="M1416" i="3"/>
  <c r="N1380" i="3"/>
  <c r="M1380" i="3"/>
  <c r="N1534" i="3"/>
  <c r="M1534" i="3"/>
  <c r="N188" i="3"/>
  <c r="M188" i="3"/>
  <c r="N300" i="3"/>
  <c r="M300" i="3"/>
  <c r="N1032" i="3"/>
  <c r="M1032" i="3"/>
  <c r="N883" i="3"/>
  <c r="M883" i="3"/>
  <c r="N1308" i="3"/>
  <c r="M1308" i="3"/>
  <c r="N659" i="3"/>
  <c r="M659" i="3"/>
  <c r="N1535" i="3"/>
  <c r="M1535" i="3"/>
  <c r="N367" i="3"/>
  <c r="M367" i="3"/>
  <c r="N134" i="3"/>
  <c r="M134" i="3"/>
  <c r="N79" i="3"/>
  <c r="M79" i="3"/>
  <c r="N344" i="3"/>
  <c r="M344" i="3"/>
  <c r="N756" i="3"/>
  <c r="M756" i="3"/>
  <c r="N7" i="3"/>
  <c r="M7" i="3"/>
  <c r="N647" i="3"/>
  <c r="M647" i="3"/>
  <c r="N35" i="3"/>
  <c r="M35" i="3"/>
  <c r="N276" i="3"/>
  <c r="M276" i="3"/>
  <c r="N1500" i="3"/>
  <c r="M1500" i="3"/>
  <c r="N544" i="3"/>
  <c r="M544" i="3"/>
  <c r="N701" i="3"/>
  <c r="M701" i="3"/>
  <c r="N11" i="3"/>
  <c r="M11" i="3"/>
  <c r="N301" i="3"/>
  <c r="M301" i="3"/>
  <c r="N603" i="3"/>
  <c r="M603" i="3"/>
  <c r="N833" i="3"/>
  <c r="M833" i="3"/>
  <c r="N374" i="3"/>
  <c r="M374" i="3"/>
  <c r="N249" i="3"/>
  <c r="M249" i="3"/>
  <c r="N1705" i="3"/>
  <c r="M1705" i="3"/>
  <c r="N1450" i="3"/>
  <c r="M1450" i="3"/>
  <c r="N715" i="3"/>
  <c r="M715" i="3"/>
  <c r="N553" i="3"/>
  <c r="M553" i="3"/>
  <c r="N467" i="3"/>
  <c r="M467" i="3"/>
  <c r="N1645" i="3"/>
  <c r="M1645" i="3"/>
  <c r="N690" i="3"/>
  <c r="M690" i="3"/>
  <c r="N1637" i="3"/>
  <c r="M1637" i="3"/>
  <c r="N65" i="3"/>
  <c r="M65" i="3"/>
  <c r="N1280" i="3"/>
  <c r="M1280" i="3"/>
  <c r="N1298" i="3"/>
  <c r="M1298" i="3"/>
  <c r="N198" i="3"/>
  <c r="M198" i="3"/>
  <c r="N1358" i="3"/>
  <c r="M1358" i="3"/>
  <c r="N1624" i="3"/>
  <c r="M1624" i="3"/>
  <c r="N743" i="3"/>
  <c r="M743" i="3"/>
  <c r="N440" i="3"/>
  <c r="M440" i="3"/>
  <c r="N441" i="3"/>
  <c r="M441" i="3"/>
  <c r="N854" i="3"/>
  <c r="M854" i="3"/>
  <c r="N52" i="3"/>
  <c r="M52" i="3"/>
  <c r="N449" i="3"/>
  <c r="M449" i="3"/>
  <c r="N1543" i="3"/>
  <c r="M1543" i="3"/>
  <c r="N838" i="3"/>
  <c r="M838" i="3"/>
  <c r="N1707" i="3"/>
  <c r="M1707" i="3"/>
  <c r="N983" i="3"/>
  <c r="M983" i="3"/>
  <c r="N26" i="3"/>
  <c r="M26" i="3"/>
  <c r="N1526" i="3"/>
  <c r="M1526" i="3"/>
  <c r="N1233" i="3"/>
  <c r="M1233" i="3"/>
  <c r="N14" i="3"/>
  <c r="M14" i="3"/>
  <c r="N207" i="3"/>
  <c r="M207" i="3"/>
  <c r="N352" i="3"/>
  <c r="M352" i="3"/>
  <c r="N534" i="3"/>
  <c r="M534" i="3"/>
  <c r="N1715" i="3"/>
  <c r="M1715" i="3"/>
  <c r="N940" i="3"/>
  <c r="M940" i="3"/>
  <c r="N951" i="3"/>
  <c r="M951" i="3"/>
  <c r="N988" i="3"/>
  <c r="M988" i="3"/>
  <c r="N966" i="3"/>
  <c r="M966" i="3"/>
  <c r="N1135" i="3"/>
  <c r="M1135" i="3"/>
  <c r="N339" i="3"/>
  <c r="M339" i="3"/>
  <c r="N1087" i="3"/>
  <c r="M1087" i="3"/>
  <c r="N1542" i="3"/>
  <c r="M1542" i="3"/>
  <c r="N872" i="3"/>
  <c r="M872" i="3"/>
  <c r="N1625" i="3"/>
  <c r="M1625" i="3"/>
  <c r="N630" i="3"/>
  <c r="M630" i="3"/>
  <c r="N1723" i="3"/>
  <c r="M1723" i="3"/>
  <c r="N1069" i="3"/>
  <c r="N266" i="3"/>
  <c r="N1455" i="3"/>
  <c r="N394" i="3"/>
  <c r="N1681" i="3"/>
  <c r="N1481" i="3"/>
  <c r="N373" i="3"/>
  <c r="N1291" i="3"/>
  <c r="N1347" i="3"/>
  <c r="N1297" i="3"/>
  <c r="N1033" i="3"/>
  <c r="N1430" i="3"/>
  <c r="N282" i="3"/>
  <c r="N474" i="3"/>
  <c r="N1458" i="3"/>
  <c r="N1109" i="3"/>
  <c r="N233" i="3"/>
  <c r="N241" i="3"/>
  <c r="N425" i="3"/>
  <c r="N16" i="3"/>
  <c r="N723" i="3"/>
  <c r="N239" i="3"/>
  <c r="N1448" i="3"/>
  <c r="N484" i="3"/>
  <c r="N1325" i="3"/>
  <c r="N906" i="3"/>
  <c r="N1600" i="3"/>
  <c r="N1564" i="3"/>
  <c r="N1130" i="3"/>
  <c r="N1141" i="3"/>
  <c r="N1393" i="3"/>
  <c r="N1381" i="3"/>
  <c r="N1594" i="3"/>
  <c r="N105" i="3"/>
  <c r="N613" i="3"/>
  <c r="N1250" i="3"/>
  <c r="N1429" i="3"/>
  <c r="N1412" i="3"/>
  <c r="N760" i="3"/>
  <c r="N127" i="3"/>
  <c r="N707" i="3"/>
  <c r="N1519" i="3"/>
  <c r="N1195" i="3"/>
  <c r="N1311" i="3"/>
  <c r="N1348" i="3"/>
  <c r="N283" i="3"/>
  <c r="N3" i="3"/>
  <c r="N317" i="3"/>
  <c r="N595" i="3"/>
  <c r="N993" i="3"/>
  <c r="N1210" i="3"/>
  <c r="N245" i="3"/>
  <c r="N354" i="3"/>
  <c r="N450" i="3"/>
  <c r="N560" i="3"/>
  <c r="N644" i="3"/>
  <c r="N754" i="3"/>
  <c r="N1383" i="3"/>
  <c r="N1431" i="3"/>
  <c r="N698" i="3"/>
  <c r="N1132" i="3"/>
  <c r="N1071" i="3"/>
  <c r="N1117" i="3"/>
  <c r="N847" i="3"/>
  <c r="N1041" i="3"/>
  <c r="N1083" i="3"/>
  <c r="N165" i="3"/>
  <c r="N769" i="3"/>
  <c r="N877" i="3"/>
  <c r="N1142" i="3"/>
  <c r="N281" i="3"/>
  <c r="N631" i="3"/>
  <c r="N1061" i="3"/>
  <c r="N1501" i="3"/>
  <c r="N1502" i="3"/>
  <c r="N533" i="3"/>
  <c r="N1165" i="3"/>
  <c r="N1441" i="3"/>
  <c r="N15" i="3"/>
  <c r="N1065" i="3"/>
  <c r="N257" i="3"/>
  <c r="N30" i="3"/>
  <c r="N758" i="3"/>
  <c r="N1167" i="3"/>
  <c r="N1179" i="3"/>
  <c r="N734" i="3"/>
  <c r="N836" i="3"/>
  <c r="N1237" i="3"/>
  <c r="N80" i="3"/>
  <c r="N289" i="3"/>
  <c r="N1010" i="3"/>
  <c r="N1497" i="3"/>
  <c r="N366" i="3"/>
  <c r="N483" i="3"/>
  <c r="N223" i="3"/>
  <c r="N1359" i="3"/>
  <c r="N575" i="3"/>
  <c r="N1045" i="3"/>
  <c r="N1145" i="3"/>
  <c r="N855" i="3"/>
  <c r="N464" i="3"/>
  <c r="N217" i="3"/>
  <c r="N846" i="3"/>
  <c r="N895" i="3"/>
  <c r="N496" i="3"/>
  <c r="N163" i="3"/>
  <c r="N925" i="3"/>
  <c r="N889" i="3"/>
  <c r="N1551" i="3"/>
  <c r="N623" i="3"/>
  <c r="N1154" i="3"/>
  <c r="N66" i="3"/>
  <c r="N1442" i="3"/>
  <c r="N1216" i="3"/>
  <c r="N1025" i="3"/>
  <c r="N741" i="3"/>
  <c r="N582" i="3"/>
  <c r="N884" i="3"/>
  <c r="N1514" i="3"/>
  <c r="N434" i="3"/>
  <c r="N1261" i="3"/>
  <c r="N313" i="3"/>
  <c r="N314" i="3"/>
  <c r="N1522" i="3"/>
  <c r="N401" i="3"/>
  <c r="N1357" i="3"/>
  <c r="N1384" i="3"/>
  <c r="N1285" i="3"/>
  <c r="N1432" i="3"/>
  <c r="N242" i="3"/>
  <c r="N931" i="3"/>
  <c r="N1649" i="3"/>
  <c r="N691" i="3"/>
  <c r="N1565" i="3"/>
  <c r="N817" i="3"/>
  <c r="N1178" i="3"/>
  <c r="N1247" i="3"/>
  <c r="N273" i="3"/>
  <c r="N1202" i="3"/>
  <c r="N58" i="3"/>
  <c r="N565" i="3"/>
  <c r="N1049" i="3"/>
  <c r="N184" i="3"/>
  <c r="N1369" i="3"/>
  <c r="N806" i="3"/>
  <c r="N1446" i="3"/>
  <c r="N299" i="3"/>
  <c r="N1537" i="3"/>
  <c r="N238" i="3"/>
  <c r="N601" i="3"/>
  <c r="N747" i="3"/>
  <c r="N1252" i="3"/>
  <c r="N1486" i="3"/>
  <c r="N1394" i="3"/>
  <c r="N784" i="3"/>
  <c r="N1460" i="3"/>
  <c r="N212" i="3"/>
  <c r="N1374" i="3"/>
  <c r="N1182" i="3"/>
  <c r="N638" i="3"/>
  <c r="N423" i="3"/>
  <c r="N1591" i="3"/>
  <c r="N1396" i="3"/>
  <c r="N1105" i="3"/>
  <c r="N1360" i="3"/>
  <c r="N265" i="3"/>
  <c r="N1683" i="3"/>
  <c r="N422" i="3"/>
  <c r="N435" i="3"/>
  <c r="N1509" i="3"/>
  <c r="N1220" i="3"/>
  <c r="N577" i="3"/>
  <c r="N824" i="3"/>
  <c r="N1345" i="3"/>
  <c r="N55" i="3"/>
  <c r="N1201" i="3"/>
  <c r="N1009" i="3"/>
  <c r="N466" i="3"/>
  <c r="N274" i="3"/>
  <c r="N783" i="3"/>
  <c r="N530" i="3"/>
  <c r="N662" i="3"/>
  <c r="N74" i="3"/>
  <c r="N508" i="3"/>
  <c r="N1408" i="3"/>
  <c r="N721" i="3"/>
  <c r="N349" i="3"/>
  <c r="N145" i="3"/>
  <c r="N470" i="3"/>
  <c r="N615" i="3"/>
  <c r="N1316" i="3"/>
  <c r="N777" i="3"/>
  <c r="N536" i="3"/>
  <c r="N1532" i="3"/>
  <c r="N117" i="3"/>
  <c r="N878" i="3"/>
  <c r="N1119" i="3"/>
  <c r="N1251" i="3"/>
  <c r="N1729" i="3"/>
  <c r="N625" i="3"/>
  <c r="N831" i="3"/>
  <c r="N1289" i="3"/>
  <c r="N437" i="3"/>
  <c r="N1518" i="3"/>
  <c r="N880" i="3"/>
  <c r="N1265" i="3"/>
  <c r="N409" i="3"/>
  <c r="N1599" i="3"/>
  <c r="N73" i="3"/>
  <c r="N397" i="3"/>
  <c r="N482" i="3"/>
  <c r="N1326" i="3"/>
  <c r="N1436" i="3"/>
  <c r="N687" i="3"/>
  <c r="N1352" i="3"/>
  <c r="N1262" i="3"/>
  <c r="N411" i="3"/>
  <c r="N1370" i="3"/>
  <c r="N1259" i="3"/>
  <c r="N710" i="3"/>
  <c r="N830" i="3"/>
  <c r="N843" i="3"/>
  <c r="N1302" i="3"/>
  <c r="N1538" i="3"/>
  <c r="N614" i="3"/>
  <c r="N892" i="3"/>
  <c r="N772" i="3"/>
  <c r="N818" i="3"/>
  <c r="N1540" i="3"/>
  <c r="N146" i="3"/>
  <c r="N733" i="3"/>
  <c r="N1274" i="3"/>
  <c r="N541" i="3"/>
  <c r="N745" i="3"/>
  <c r="N865" i="3"/>
  <c r="N1021" i="3"/>
  <c r="N1361" i="3"/>
  <c r="N857" i="3"/>
  <c r="N1469" i="3"/>
  <c r="N1426" i="3"/>
  <c r="N447" i="3"/>
  <c r="N1710" i="3"/>
  <c r="N558" i="3"/>
  <c r="N1738" i="3"/>
  <c r="N305" i="3"/>
  <c r="N849" i="3"/>
  <c r="N1198" i="3"/>
  <c r="N221" i="3"/>
  <c r="N342" i="3"/>
  <c r="N438" i="3"/>
  <c r="N632" i="3"/>
  <c r="N898" i="3"/>
  <c r="N994" i="3"/>
  <c r="N1066" i="3"/>
  <c r="N1139" i="3"/>
  <c r="N1322" i="3"/>
  <c r="N162" i="3"/>
  <c r="N271" i="3"/>
  <c r="N463" i="3"/>
  <c r="N602" i="3"/>
  <c r="N1695" i="3"/>
  <c r="N722" i="3"/>
  <c r="N914" i="3"/>
  <c r="N1155" i="3"/>
  <c r="N1287" i="3"/>
  <c r="N926" i="3"/>
  <c r="N649" i="3"/>
  <c r="N879" i="3"/>
  <c r="N626" i="3"/>
  <c r="N1108" i="3"/>
  <c r="N1277" i="3"/>
  <c r="N505" i="3"/>
  <c r="N1444" i="3"/>
  <c r="N32" i="3"/>
  <c r="N429" i="3"/>
  <c r="N1373" i="3"/>
  <c r="N91" i="3"/>
  <c r="N457" i="3"/>
  <c r="N893" i="3"/>
  <c r="N97" i="3"/>
  <c r="N557" i="3"/>
  <c r="N1335" i="3"/>
  <c r="N1743" i="3"/>
  <c r="N1586" i="3"/>
  <c r="N1553" i="3"/>
  <c r="N800" i="3"/>
  <c r="N379" i="3"/>
  <c r="N307" i="3"/>
  <c r="N1022" i="3"/>
  <c r="N673" i="3"/>
  <c r="N1095" i="3"/>
  <c r="N1634" i="3"/>
  <c r="N674" i="3"/>
  <c r="N675" i="3"/>
  <c r="N532" i="3"/>
  <c r="N1438" i="3"/>
  <c r="N1118" i="3"/>
  <c r="N1517" i="3"/>
  <c r="N1515" i="3"/>
  <c r="N1385" i="3"/>
  <c r="N290" i="3"/>
  <c r="N88" i="3"/>
  <c r="N377" i="3"/>
  <c r="N643" i="3"/>
  <c r="N462" i="3"/>
  <c r="N572" i="3"/>
  <c r="N656" i="3"/>
  <c r="N1395" i="3"/>
  <c r="N770" i="3"/>
  <c r="N848" i="3"/>
  <c r="N1703" i="3"/>
  <c r="N1595" i="3"/>
  <c r="N881" i="3"/>
  <c r="N1339" i="3"/>
  <c r="N1601" i="3"/>
  <c r="N1309" i="3"/>
  <c r="N781" i="3"/>
  <c r="N1166" i="3"/>
  <c r="N100" i="3"/>
  <c r="N389" i="3"/>
  <c r="N1321" i="3"/>
  <c r="N210" i="3"/>
  <c r="N1660" i="3"/>
  <c r="N932" i="3"/>
  <c r="N1214" i="3"/>
  <c r="N1375" i="3"/>
  <c r="N1433" i="3"/>
  <c r="N1602" i="3"/>
  <c r="N136" i="3"/>
  <c r="N378" i="3"/>
  <c r="N218" i="3"/>
  <c r="N161" i="3"/>
  <c r="N356" i="3"/>
  <c r="N1081" i="3"/>
  <c r="N882" i="3"/>
  <c r="N1082" i="3"/>
  <c r="N1058" i="3"/>
  <c r="N235" i="3"/>
  <c r="N937" i="3"/>
  <c r="N961" i="3"/>
  <c r="N699" i="3"/>
  <c r="N128" i="3"/>
  <c r="N160" i="3"/>
  <c r="N214" i="3"/>
  <c r="N1229" i="3"/>
  <c r="N748" i="3"/>
  <c r="N1205" i="3"/>
  <c r="N406" i="3"/>
  <c r="N1134" i="3"/>
  <c r="N1338" i="3"/>
  <c r="N520" i="3"/>
  <c r="N1611" i="3"/>
  <c r="N298" i="3"/>
  <c r="N1349" i="3"/>
  <c r="N502" i="3"/>
  <c r="N1094" i="3"/>
  <c r="N1239" i="3"/>
  <c r="N573" i="3"/>
  <c r="N1633" i="3"/>
  <c r="N771" i="3"/>
  <c r="N1264" i="3"/>
  <c r="N1418" i="3"/>
  <c r="N796" i="3"/>
  <c r="N1241" i="3"/>
  <c r="N386" i="3"/>
  <c r="N92" i="3"/>
  <c r="N1242" i="3"/>
  <c r="N1539" i="3"/>
  <c r="N1621" i="3"/>
  <c r="N459" i="3"/>
  <c r="N446" i="3"/>
  <c r="N1648" i="3"/>
  <c r="N471" i="3"/>
  <c r="N1213" i="3"/>
  <c r="N1278" i="3"/>
  <c r="N458" i="3"/>
  <c r="N98" i="3"/>
  <c r="N1477" i="3"/>
  <c r="N1641" i="3"/>
  <c r="N385" i="3"/>
  <c r="N1238" i="3"/>
  <c r="M19" i="3"/>
  <c r="N19" i="3"/>
  <c r="P19" i="3"/>
  <c r="M71" i="3"/>
  <c r="N71" i="3"/>
  <c r="O71" i="3"/>
  <c r="M211" i="3"/>
  <c r="N211" i="3"/>
  <c r="O211" i="3"/>
  <c r="M262" i="3"/>
  <c r="N262" i="3"/>
  <c r="P262" i="3"/>
  <c r="Q262" i="3"/>
  <c r="M297" i="3"/>
  <c r="N297" i="3"/>
  <c r="O297" i="3"/>
  <c r="M337" i="3"/>
  <c r="N337" i="3"/>
  <c r="O337" i="3"/>
  <c r="M399" i="3"/>
  <c r="N399" i="3"/>
  <c r="O399" i="3"/>
  <c r="M405" i="3"/>
  <c r="N405" i="3"/>
  <c r="O405" i="3"/>
  <c r="M475" i="3"/>
  <c r="N475" i="3"/>
  <c r="O475" i="3"/>
  <c r="M485" i="3"/>
  <c r="N485" i="3"/>
  <c r="O485" i="3"/>
  <c r="M512" i="3"/>
  <c r="N512" i="3"/>
  <c r="P512" i="3"/>
  <c r="Q512" i="3"/>
  <c r="M517" i="3"/>
  <c r="N517" i="3"/>
  <c r="P517" i="3"/>
  <c r="Q517" i="3"/>
  <c r="M540" i="3"/>
  <c r="N540" i="3"/>
  <c r="O540" i="3"/>
  <c r="M589" i="3"/>
  <c r="N589" i="3"/>
  <c r="O589" i="3"/>
  <c r="M611" i="3"/>
  <c r="N611" i="3"/>
  <c r="O611" i="3"/>
  <c r="M688" i="3"/>
  <c r="N688" i="3"/>
  <c r="P688" i="3"/>
  <c r="M705" i="3"/>
  <c r="N705" i="3"/>
  <c r="P705" i="3"/>
  <c r="Q705" i="3"/>
  <c r="M708" i="3"/>
  <c r="N708" i="3"/>
  <c r="O708" i="3"/>
  <c r="M853" i="3"/>
  <c r="N853" i="3"/>
  <c r="O853" i="3"/>
  <c r="M864" i="3"/>
  <c r="N864" i="3"/>
  <c r="O864" i="3"/>
  <c r="M911" i="3"/>
  <c r="N911" i="3"/>
  <c r="O911" i="3"/>
  <c r="M927" i="3"/>
  <c r="N927" i="3"/>
  <c r="O927" i="3"/>
  <c r="M991" i="3"/>
  <c r="N991" i="3"/>
  <c r="O991" i="3"/>
  <c r="M1062" i="3"/>
  <c r="N1062" i="3"/>
  <c r="O1062" i="3"/>
  <c r="M1099" i="3"/>
  <c r="N1099" i="3"/>
  <c r="O1099" i="3"/>
  <c r="M1103" i="3"/>
  <c r="N1103" i="3"/>
  <c r="O1103" i="3"/>
  <c r="M1111" i="3"/>
  <c r="N1111" i="3"/>
  <c r="P1111" i="3"/>
  <c r="Q1111" i="3"/>
  <c r="M1116" i="3"/>
  <c r="N1116" i="3"/>
  <c r="O1116" i="3"/>
  <c r="M1183" i="3"/>
  <c r="N1183" i="3"/>
  <c r="O1183" i="3"/>
  <c r="M1190" i="3"/>
  <c r="N1190" i="3"/>
  <c r="O1190" i="3"/>
  <c r="M1211" i="3"/>
  <c r="N1211" i="3"/>
  <c r="O1211" i="3"/>
  <c r="M1225" i="3"/>
  <c r="N1225" i="3"/>
  <c r="O1225" i="3"/>
  <c r="M1226" i="3"/>
  <c r="N1226" i="3"/>
  <c r="O1226" i="3"/>
  <c r="M1279" i="3"/>
  <c r="N1279" i="3"/>
  <c r="O1279" i="3"/>
  <c r="M1288" i="3"/>
  <c r="N1288" i="3"/>
  <c r="P1288" i="3"/>
  <c r="Q1288" i="3"/>
  <c r="M1294" i="3"/>
  <c r="N1294" i="3"/>
  <c r="P1294" i="3"/>
  <c r="Q1294" i="3"/>
  <c r="M1295" i="3"/>
  <c r="N1295" i="3"/>
  <c r="O1295" i="3"/>
  <c r="M1371" i="3"/>
  <c r="N1371" i="3"/>
  <c r="P1371" i="3"/>
  <c r="M1424" i="3"/>
  <c r="N1424" i="3"/>
  <c r="O1424" i="3"/>
  <c r="M1467" i="3"/>
  <c r="N1467" i="3"/>
  <c r="P1467" i="3"/>
  <c r="M1471" i="3"/>
  <c r="N1471" i="3"/>
  <c r="P1471" i="3"/>
  <c r="M1478" i="3"/>
  <c r="N1478" i="3"/>
  <c r="P1478" i="3"/>
  <c r="Q1478" i="3"/>
  <c r="M1490" i="3"/>
  <c r="N1490" i="3"/>
  <c r="P1490" i="3"/>
  <c r="Q1490" i="3"/>
  <c r="M1491" i="3"/>
  <c r="N1491" i="3"/>
  <c r="O1491" i="3"/>
  <c r="M1512" i="3"/>
  <c r="N1512" i="3"/>
  <c r="P1512" i="3"/>
  <c r="Q1512" i="3"/>
  <c r="M1527" i="3"/>
  <c r="N1527" i="3"/>
  <c r="O1527" i="3"/>
  <c r="M1529" i="3"/>
  <c r="N1529" i="3"/>
  <c r="P1529" i="3"/>
  <c r="M1531" i="3"/>
  <c r="N1531" i="3"/>
  <c r="O1531" i="3"/>
  <c r="M1567" i="3"/>
  <c r="N1567" i="3"/>
  <c r="O1567" i="3"/>
  <c r="M1585" i="3"/>
  <c r="N1585" i="3"/>
  <c r="O1585" i="3"/>
  <c r="M1609" i="3"/>
  <c r="N1609" i="3"/>
  <c r="O1609" i="3"/>
  <c r="M1626" i="3"/>
  <c r="N1626" i="3"/>
  <c r="O1626" i="3"/>
  <c r="M1657" i="3"/>
  <c r="N1657" i="3"/>
  <c r="P1657" i="3"/>
  <c r="Q1657" i="3"/>
  <c r="M1670" i="3"/>
  <c r="N1670" i="3"/>
  <c r="O1670" i="3"/>
  <c r="M1701" i="3"/>
  <c r="N1701" i="3"/>
  <c r="O1701" i="3"/>
  <c r="M1713" i="3"/>
  <c r="N1713" i="3"/>
  <c r="O1713" i="3"/>
  <c r="O19" i="2"/>
  <c r="P19" i="2"/>
  <c r="T19" i="2"/>
  <c r="O71" i="2"/>
  <c r="P71" i="2"/>
  <c r="R71" i="2"/>
  <c r="O211" i="2"/>
  <c r="P211" i="2"/>
  <c r="R211" i="2"/>
  <c r="O262" i="2"/>
  <c r="P262" i="2"/>
  <c r="T262" i="2"/>
  <c r="V262" i="2"/>
  <c r="O297" i="2"/>
  <c r="P297" i="2"/>
  <c r="R297" i="2"/>
  <c r="O337" i="2"/>
  <c r="P337" i="2"/>
  <c r="R337" i="2"/>
  <c r="O399" i="2"/>
  <c r="P399" i="2"/>
  <c r="R399" i="2"/>
  <c r="O405" i="2"/>
  <c r="P405" i="2"/>
  <c r="R405" i="2"/>
  <c r="O475" i="2"/>
  <c r="P475" i="2"/>
  <c r="R475" i="2"/>
  <c r="O485" i="2"/>
  <c r="P485" i="2"/>
  <c r="R485" i="2"/>
  <c r="O512" i="2"/>
  <c r="P512" i="2"/>
  <c r="T512" i="2"/>
  <c r="V512" i="2"/>
  <c r="O517" i="2"/>
  <c r="P517" i="2"/>
  <c r="T517" i="2"/>
  <c r="V517" i="2"/>
  <c r="O540" i="2"/>
  <c r="P540" i="2"/>
  <c r="R540" i="2"/>
  <c r="O589" i="2"/>
  <c r="P589" i="2"/>
  <c r="R589" i="2"/>
  <c r="O611" i="2"/>
  <c r="P611" i="2"/>
  <c r="R611" i="2"/>
  <c r="O688" i="2"/>
  <c r="P688" i="2"/>
  <c r="T688" i="2"/>
  <c r="O705" i="2"/>
  <c r="P705" i="2"/>
  <c r="T705" i="2"/>
  <c r="V705" i="2"/>
  <c r="O708" i="2"/>
  <c r="P708" i="2"/>
  <c r="R708" i="2"/>
  <c r="O853" i="2"/>
  <c r="P853" i="2"/>
  <c r="R853" i="2"/>
  <c r="O864" i="2"/>
  <c r="P864" i="2"/>
  <c r="R864" i="2"/>
  <c r="O911" i="2"/>
  <c r="P911" i="2"/>
  <c r="R911" i="2"/>
  <c r="O927" i="2"/>
  <c r="P927" i="2"/>
  <c r="R927" i="2"/>
  <c r="O991" i="2"/>
  <c r="P991" i="2"/>
  <c r="R991" i="2"/>
  <c r="O1062" i="2"/>
  <c r="P1062" i="2"/>
  <c r="R1062" i="2"/>
  <c r="O1099" i="2"/>
  <c r="P1099" i="2"/>
  <c r="R1099" i="2"/>
  <c r="O1103" i="2"/>
  <c r="P1103" i="2"/>
  <c r="R1103" i="2"/>
  <c r="O1111" i="2"/>
  <c r="P1111" i="2"/>
  <c r="T1111" i="2"/>
  <c r="V1111" i="2"/>
  <c r="O1116" i="2"/>
  <c r="P1116" i="2"/>
  <c r="R1116" i="2"/>
  <c r="O1183" i="2"/>
  <c r="P1183" i="2"/>
  <c r="R1183" i="2"/>
  <c r="O1190" i="2"/>
  <c r="P1190" i="2"/>
  <c r="R1190" i="2"/>
  <c r="O1211" i="2"/>
  <c r="P1211" i="2"/>
  <c r="R1211" i="2"/>
  <c r="O1225" i="2"/>
  <c r="P1225" i="2"/>
  <c r="R1225" i="2"/>
  <c r="O1226" i="2"/>
  <c r="P1226" i="2"/>
  <c r="R1226" i="2"/>
  <c r="O1279" i="2"/>
  <c r="P1279" i="2"/>
  <c r="R1279" i="2"/>
  <c r="O1288" i="2"/>
  <c r="P1288" i="2"/>
  <c r="T1288" i="2"/>
  <c r="V1288" i="2"/>
  <c r="O1294" i="2"/>
  <c r="P1294" i="2"/>
  <c r="T1294" i="2"/>
  <c r="V1294" i="2"/>
  <c r="O1295" i="2"/>
  <c r="P1295" i="2"/>
  <c r="R1295" i="2"/>
  <c r="O1371" i="2"/>
  <c r="P1371" i="2"/>
  <c r="T1371" i="2"/>
  <c r="O1424" i="2"/>
  <c r="P1424" i="2"/>
  <c r="R1424" i="2"/>
  <c r="O1467" i="2"/>
  <c r="P1467" i="2"/>
  <c r="T1467" i="2"/>
  <c r="O1471" i="2"/>
  <c r="P1471" i="2"/>
  <c r="T1471" i="2"/>
  <c r="O1478" i="2"/>
  <c r="P1478" i="2"/>
  <c r="T1478" i="2"/>
  <c r="V1478" i="2"/>
  <c r="O1490" i="2"/>
  <c r="P1490" i="2"/>
  <c r="T1490" i="2"/>
  <c r="V1490" i="2"/>
  <c r="O1491" i="2"/>
  <c r="P1491" i="2"/>
  <c r="R1491" i="2"/>
  <c r="O1512" i="2"/>
  <c r="P1512" i="2"/>
  <c r="T1512" i="2"/>
  <c r="V1512" i="2"/>
  <c r="O1527" i="2"/>
  <c r="P1527" i="2"/>
  <c r="R1527" i="2"/>
  <c r="O1529" i="2"/>
  <c r="P1529" i="2"/>
  <c r="T1529" i="2"/>
  <c r="O1531" i="2"/>
  <c r="P1531" i="2"/>
  <c r="R1531" i="2"/>
  <c r="O1567" i="2"/>
  <c r="P1567" i="2"/>
  <c r="R1567" i="2"/>
  <c r="O1585" i="2"/>
  <c r="P1585" i="2"/>
  <c r="R1585" i="2"/>
  <c r="O1609" i="2"/>
  <c r="P1609" i="2"/>
  <c r="R1609" i="2"/>
  <c r="O1626" i="2"/>
  <c r="P1626" i="2"/>
  <c r="R1626" i="2"/>
  <c r="O1657" i="2"/>
  <c r="P1657" i="2"/>
  <c r="T1657" i="2"/>
  <c r="V1657" i="2"/>
  <c r="O1670" i="2"/>
  <c r="P1670" i="2"/>
  <c r="R1670" i="2"/>
  <c r="O1701" i="2"/>
  <c r="P1701" i="2"/>
  <c r="R1701" i="2"/>
  <c r="O1713" i="2"/>
  <c r="P1713" i="2"/>
  <c r="R1713" i="2"/>
</calcChain>
</file>

<file path=xl/sharedStrings.xml><?xml version="1.0" encoding="utf-8"?>
<sst xmlns="http://schemas.openxmlformats.org/spreadsheetml/2006/main" count="15230" uniqueCount="119">
  <si>
    <t>order_id</t>
  </si>
  <si>
    <t>store_id</t>
  </si>
  <si>
    <t>transaction_datetime</t>
  </si>
  <si>
    <t>business_day</t>
  </si>
  <si>
    <t>daypart</t>
  </si>
  <si>
    <t>service_mode</t>
  </si>
  <si>
    <t>menu_item</t>
  </si>
  <si>
    <t>modifier</t>
  </si>
  <si>
    <t>quantity</t>
  </si>
  <si>
    <t>unit_price</t>
  </si>
  <si>
    <t>discount</t>
  </si>
  <si>
    <t>tax</t>
  </si>
  <si>
    <t>total_amount</t>
  </si>
  <si>
    <t>payment_type</t>
  </si>
  <si>
    <t>Breakfast</t>
  </si>
  <si>
    <t>Drive-Thru</t>
  </si>
  <si>
    <t>Bottled Water</t>
  </si>
  <si>
    <t>Cash</t>
  </si>
  <si>
    <t>Lunch</t>
  </si>
  <si>
    <t>Dine-In</t>
  </si>
  <si>
    <t>Chicken Sandwich</t>
  </si>
  <si>
    <t>Card</t>
  </si>
  <si>
    <t>Takeout</t>
  </si>
  <si>
    <t>Light Ice</t>
  </si>
  <si>
    <t>Egg Muffin</t>
  </si>
  <si>
    <t>No Cheese</t>
  </si>
  <si>
    <t>Spicy Chicken Combo</t>
  </si>
  <si>
    <t>Double Cheeseburger</t>
  </si>
  <si>
    <t>Afternoon</t>
  </si>
  <si>
    <t>Delivery</t>
  </si>
  <si>
    <t>Onion Rings</t>
  </si>
  <si>
    <t>MobilePay</t>
  </si>
  <si>
    <t>Soft Drink (Medium)</t>
  </si>
  <si>
    <t>Late Night</t>
  </si>
  <si>
    <t>Extra Sauce</t>
  </si>
  <si>
    <t>Hash Browns</t>
  </si>
  <si>
    <t>Dinner</t>
  </si>
  <si>
    <t>Morning</t>
  </si>
  <si>
    <t>Apple Pie</t>
  </si>
  <si>
    <t>Sausage Biscuit</t>
  </si>
  <si>
    <t>Sausage Patty</t>
  </si>
  <si>
    <t>Coffee</t>
  </si>
  <si>
    <t>Oat Milk</t>
  </si>
  <si>
    <t>Cheeseburger</t>
  </si>
  <si>
    <t>Extra Egg</t>
  </si>
  <si>
    <t>Sugar-Free Syrup</t>
  </si>
  <si>
    <t>Cinnamon</t>
  </si>
  <si>
    <t>Ice Cream Cone</t>
  </si>
  <si>
    <t>Spicy Chicken Sandwich</t>
  </si>
  <si>
    <t>No Pickles</t>
  </si>
  <si>
    <t>Extra Cheese</t>
  </si>
  <si>
    <t>Milkshake</t>
  </si>
  <si>
    <t>French Fries</t>
  </si>
  <si>
    <t>Small Size</t>
  </si>
  <si>
    <t>No Onions</t>
  </si>
  <si>
    <t>Cheeseburger Combo</t>
  </si>
  <si>
    <t>Iced Tea</t>
  </si>
  <si>
    <t>Chicken Sandwich Combo</t>
  </si>
  <si>
    <t>Spicy</t>
  </si>
  <si>
    <t>Double Cheeseburger Combo</t>
  </si>
  <si>
    <t>Chicken Nuggets (10pc)</t>
  </si>
  <si>
    <t>Large Size</t>
  </si>
  <si>
    <t>GiftCard</t>
  </si>
  <si>
    <t>No Sauce</t>
  </si>
  <si>
    <t>Soft Drink (Small)</t>
  </si>
  <si>
    <t>Extra Patty</t>
  </si>
  <si>
    <t>Extra Ice</t>
  </si>
  <si>
    <t>Pancake Platter</t>
  </si>
  <si>
    <t>Chicken Nuggets (6pc)</t>
  </si>
  <si>
    <t>Caramel Topping</t>
  </si>
  <si>
    <t>Latte</t>
  </si>
  <si>
    <t>Almond Milk</t>
  </si>
  <si>
    <t>Gluten-Free Bun</t>
  </si>
  <si>
    <t>Add Jalapenos</t>
  </si>
  <si>
    <t>Add Bacon</t>
  </si>
  <si>
    <t>Breakfast Burrito</t>
  </si>
  <si>
    <t>No Ice</t>
  </si>
  <si>
    <t>Veggie Burger</t>
  </si>
  <si>
    <t>Soft Drink (Large)</t>
  </si>
  <si>
    <t>Side Salad</t>
  </si>
  <si>
    <t>Brownie</t>
  </si>
  <si>
    <t>Chocolate Topping</t>
  </si>
  <si>
    <t>Order_ID</t>
  </si>
  <si>
    <t>Store_ID</t>
  </si>
  <si>
    <t>Business_Day</t>
  </si>
  <si>
    <t>Day_Part</t>
  </si>
  <si>
    <t>Service_Mode</t>
  </si>
  <si>
    <t>Menu_Item</t>
  </si>
  <si>
    <t>Modifier</t>
  </si>
  <si>
    <t>Quantity</t>
  </si>
  <si>
    <t>Unit_Price</t>
  </si>
  <si>
    <t>Discount</t>
  </si>
  <si>
    <t>Tax</t>
  </si>
  <si>
    <t>Total_Amount</t>
  </si>
  <si>
    <t>Payment_Type</t>
  </si>
  <si>
    <t>Time</t>
  </si>
  <si>
    <t>Transaction_Date</t>
  </si>
  <si>
    <t>Modifier_</t>
  </si>
  <si>
    <t>Service_Mode_</t>
  </si>
  <si>
    <t>Discount_</t>
  </si>
  <si>
    <t xml:space="preserve"> </t>
  </si>
  <si>
    <t xml:space="preserve">  Gross</t>
  </si>
  <si>
    <t xml:space="preserve"> Bottled Water</t>
  </si>
  <si>
    <t>Day_Of_Week</t>
  </si>
  <si>
    <t>Tax_</t>
  </si>
  <si>
    <t>Total Amount</t>
  </si>
  <si>
    <t>Row Labels</t>
  </si>
  <si>
    <t>Grand Total</t>
  </si>
  <si>
    <t xml:space="preserve">  Gross_Amount</t>
  </si>
  <si>
    <t>Payment_type</t>
  </si>
  <si>
    <t>Payment Type</t>
  </si>
  <si>
    <t>Unit Price</t>
  </si>
  <si>
    <t>Sum of Total_Amount</t>
  </si>
  <si>
    <t>Count of Order_ID</t>
  </si>
  <si>
    <t>(All)</t>
  </si>
  <si>
    <t>Average of Total_Amount</t>
  </si>
  <si>
    <t>Unknown</t>
  </si>
  <si>
    <t>Sum of Quantity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</si>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</sst>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h:mm\ AM/P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gradientFill degree="90">
        <stop position="0">
          <color theme="0"/>
        </stop>
        <stop position="1">
          <color theme="9" tint="-0.25098422193060094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4" fontId="0" fillId="0" borderId="0" xfId="1" applyFont="1"/>
    <xf numFmtId="0" fontId="19" fillId="34" borderId="0" xfId="0" applyFont="1" applyFill="1"/>
    <xf numFmtId="0" fontId="19" fillId="33" borderId="0" xfId="0" applyFont="1" applyFill="1"/>
    <xf numFmtId="44" fontId="19" fillId="33" borderId="0" xfId="1" applyFont="1" applyFill="1"/>
    <xf numFmtId="0" fontId="0" fillId="0" borderId="0" xfId="2" applyNumberFormat="1" applyFont="1"/>
    <xf numFmtId="2" fontId="0" fillId="0" borderId="0" xfId="0" applyNumberFormat="1"/>
    <xf numFmtId="0" fontId="19" fillId="33" borderId="0" xfId="2" applyNumberFormat="1" applyFont="1" applyFill="1"/>
    <xf numFmtId="0" fontId="0" fillId="0" borderId="0" xfId="1" applyNumberFormat="1" applyFont="1"/>
    <xf numFmtId="14" fontId="19" fillId="33" borderId="0" xfId="0" applyNumberFormat="1" applyFont="1" applyFill="1"/>
    <xf numFmtId="0" fontId="19" fillId="34" borderId="0" xfId="2" applyNumberFormat="1" applyFont="1" applyFill="1"/>
    <xf numFmtId="44" fontId="19" fillId="34" borderId="0" xfId="1" applyFont="1" applyFill="1" applyBorder="1"/>
    <xf numFmtId="44" fontId="0" fillId="0" borderId="0" xfId="1" applyFont="1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1" applyNumberFormat="1" applyFont="1"/>
    <xf numFmtId="1" fontId="20" fillId="35" borderId="10" xfId="0" applyNumberFormat="1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164" fontId="20" fillId="35" borderId="11" xfId="0" applyNumberFormat="1" applyFont="1" applyFill="1" applyBorder="1" applyAlignment="1">
      <alignment horizontal="center" vertical="center"/>
    </xf>
    <xf numFmtId="44" fontId="0" fillId="34" borderId="0" xfId="1" applyFont="1" applyFill="1"/>
    <xf numFmtId="44" fontId="0" fillId="0" borderId="0" xfId="0" applyNumberFormat="1"/>
    <xf numFmtId="1" fontId="0" fillId="0" borderId="0" xfId="0" applyNumberFormat="1" applyAlignment="1">
      <alignment horizontal="lef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0">
    <dxf>
      <font>
        <color rgb="FFFF3300"/>
      </font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"/>
    </dxf>
    <dxf>
      <numFmt numFmtId="164" formatCode="[$-409]h:mm\ AM/PM;@"/>
    </dxf>
    <dxf>
      <numFmt numFmtId="19" formatCode="dd/mm/yy"/>
    </dxf>
    <dxf>
      <numFmt numFmtId="1" formatCode="0"/>
    </dxf>
    <dxf>
      <border>
        <bottom style="thick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gradientFill degree="90">
          <stop position="0">
            <color theme="0"/>
          </stop>
          <stop position="1">
            <color theme="9" tint="-0.25098422193060094"/>
          </stop>
        </gradient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9" formatCode="dd/mm/yy"/>
    </dxf>
    <dxf>
      <numFmt numFmtId="19" formatCode="dd/mm/yy"/>
    </dxf>
    <dxf>
      <numFmt numFmtId="164" formatCode="[$-409]h:mm\ AM/PM;@"/>
    </dxf>
    <dxf>
      <numFmt numFmtId="19" formatCode="dd/mm/yy"/>
    </dxf>
    <dxf>
      <numFmt numFmtId="1" formatCode="0"/>
    </dxf>
  </dxfs>
  <tableStyles count="0" defaultTableStyle="TableStyleMedium2" defaultPivotStyle="PivotStyleLight16"/>
  <colors>
    <mruColors>
      <color rgb="FFFF3300"/>
      <color rgb="FFFF505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65.799809374999" createdVersion="8" refreshedVersion="8" minRefreshableVersion="3" recordCount="1743" xr:uid="{F563A648-04E6-49F9-9593-9708FB234CC3}">
  <cacheSource type="worksheet">
    <worksheetSource name="Table10"/>
  </cacheSource>
  <cacheFields count="17">
    <cacheField name="Order_ID" numFmtId="1">
      <sharedItems containsSemiMixedTypes="0" containsString="0" containsNumber="1" containsInteger="1" minValue="120000" maxValue="121742" count="1743">
        <n v="120000"/>
        <n v="120001"/>
        <n v="120002"/>
        <n v="120003"/>
        <n v="120004"/>
        <n v="120005"/>
        <n v="120006"/>
        <n v="120007"/>
        <n v="120008"/>
        <n v="120009"/>
        <n v="120010"/>
        <n v="120011"/>
        <n v="120012"/>
        <n v="120013"/>
        <n v="120014"/>
        <n v="120015"/>
        <n v="120016"/>
        <n v="120017"/>
        <n v="120018"/>
        <n v="120019"/>
        <n v="120020"/>
        <n v="120021"/>
        <n v="120022"/>
        <n v="120023"/>
        <n v="120024"/>
        <n v="120025"/>
        <n v="120026"/>
        <n v="120027"/>
        <n v="120028"/>
        <n v="120029"/>
        <n v="120030"/>
        <n v="120031"/>
        <n v="120032"/>
        <n v="120033"/>
        <n v="120034"/>
        <n v="120035"/>
        <n v="120036"/>
        <n v="120037"/>
        <n v="120038"/>
        <n v="120039"/>
        <n v="120040"/>
        <n v="120041"/>
        <n v="120042"/>
        <n v="120043"/>
        <n v="120044"/>
        <n v="120045"/>
        <n v="120046"/>
        <n v="120047"/>
        <n v="120048"/>
        <n v="120049"/>
        <n v="120050"/>
        <n v="120051"/>
        <n v="120052"/>
        <n v="120053"/>
        <n v="120054"/>
        <n v="120055"/>
        <n v="120056"/>
        <n v="120057"/>
        <n v="120058"/>
        <n v="120059"/>
        <n v="120060"/>
        <n v="120061"/>
        <n v="120062"/>
        <n v="120063"/>
        <n v="120064"/>
        <n v="120065"/>
        <n v="120066"/>
        <n v="120067"/>
        <n v="120068"/>
        <n v="120069"/>
        <n v="120070"/>
        <n v="120071"/>
        <n v="120072"/>
        <n v="120073"/>
        <n v="120074"/>
        <n v="120075"/>
        <n v="120076"/>
        <n v="120077"/>
        <n v="120078"/>
        <n v="120079"/>
        <n v="120080"/>
        <n v="120081"/>
        <n v="120082"/>
        <n v="120083"/>
        <n v="120084"/>
        <n v="120085"/>
        <n v="120086"/>
        <n v="120087"/>
        <n v="120088"/>
        <n v="120089"/>
        <n v="120090"/>
        <n v="120091"/>
        <n v="120092"/>
        <n v="120093"/>
        <n v="120094"/>
        <n v="120095"/>
        <n v="120096"/>
        <n v="120097"/>
        <n v="120098"/>
        <n v="120099"/>
        <n v="120100"/>
        <n v="120101"/>
        <n v="120102"/>
        <n v="120103"/>
        <n v="120104"/>
        <n v="120105"/>
        <n v="120106"/>
        <n v="120107"/>
        <n v="120108"/>
        <n v="120109"/>
        <n v="120110"/>
        <n v="120111"/>
        <n v="120112"/>
        <n v="120113"/>
        <n v="120114"/>
        <n v="120115"/>
        <n v="120116"/>
        <n v="120117"/>
        <n v="120118"/>
        <n v="120119"/>
        <n v="120120"/>
        <n v="120121"/>
        <n v="120122"/>
        <n v="120123"/>
        <n v="120124"/>
        <n v="120125"/>
        <n v="120126"/>
        <n v="120127"/>
        <n v="120128"/>
        <n v="120129"/>
        <n v="120130"/>
        <n v="120131"/>
        <n v="120132"/>
        <n v="120133"/>
        <n v="120134"/>
        <n v="120135"/>
        <n v="120136"/>
        <n v="120137"/>
        <n v="120138"/>
        <n v="120139"/>
        <n v="120140"/>
        <n v="120141"/>
        <n v="120142"/>
        <n v="120143"/>
        <n v="120144"/>
        <n v="120145"/>
        <n v="120146"/>
        <n v="120147"/>
        <n v="120148"/>
        <n v="120149"/>
        <n v="120150"/>
        <n v="120151"/>
        <n v="120152"/>
        <n v="120153"/>
        <n v="120154"/>
        <n v="120155"/>
        <n v="120156"/>
        <n v="120157"/>
        <n v="120158"/>
        <n v="120159"/>
        <n v="120160"/>
        <n v="120161"/>
        <n v="120162"/>
        <n v="120163"/>
        <n v="120164"/>
        <n v="120165"/>
        <n v="120166"/>
        <n v="120167"/>
        <n v="120168"/>
        <n v="120169"/>
        <n v="120170"/>
        <n v="120171"/>
        <n v="120172"/>
        <n v="120173"/>
        <n v="120174"/>
        <n v="120175"/>
        <n v="120176"/>
        <n v="120177"/>
        <n v="120178"/>
        <n v="120179"/>
        <n v="120180"/>
        <n v="120181"/>
        <n v="120182"/>
        <n v="120183"/>
        <n v="120184"/>
        <n v="120185"/>
        <n v="120186"/>
        <n v="120187"/>
        <n v="120188"/>
        <n v="120189"/>
        <n v="120190"/>
        <n v="120191"/>
        <n v="120192"/>
        <n v="120193"/>
        <n v="120194"/>
        <n v="120195"/>
        <n v="120196"/>
        <n v="120197"/>
        <n v="120198"/>
        <n v="120199"/>
        <n v="120200"/>
        <n v="120201"/>
        <n v="120202"/>
        <n v="120203"/>
        <n v="120204"/>
        <n v="120205"/>
        <n v="120206"/>
        <n v="120207"/>
        <n v="120208"/>
        <n v="120209"/>
        <n v="120210"/>
        <n v="120211"/>
        <n v="120212"/>
        <n v="120213"/>
        <n v="120214"/>
        <n v="120215"/>
        <n v="120216"/>
        <n v="120217"/>
        <n v="120218"/>
        <n v="120219"/>
        <n v="120220"/>
        <n v="120221"/>
        <n v="120222"/>
        <n v="120223"/>
        <n v="120224"/>
        <n v="120225"/>
        <n v="120226"/>
        <n v="120227"/>
        <n v="120228"/>
        <n v="120229"/>
        <n v="120230"/>
        <n v="120231"/>
        <n v="120232"/>
        <n v="120233"/>
        <n v="120234"/>
        <n v="120235"/>
        <n v="120236"/>
        <n v="120237"/>
        <n v="120238"/>
        <n v="120239"/>
        <n v="120240"/>
        <n v="120241"/>
        <n v="120242"/>
        <n v="120243"/>
        <n v="120244"/>
        <n v="120245"/>
        <n v="120246"/>
        <n v="120247"/>
        <n v="120248"/>
        <n v="120249"/>
        <n v="120250"/>
        <n v="120251"/>
        <n v="120252"/>
        <n v="120253"/>
        <n v="120254"/>
        <n v="120255"/>
        <n v="120256"/>
        <n v="120257"/>
        <n v="120258"/>
        <n v="120259"/>
        <n v="120260"/>
        <n v="120261"/>
        <n v="120262"/>
        <n v="120263"/>
        <n v="120264"/>
        <n v="120265"/>
        <n v="120266"/>
        <n v="120267"/>
        <n v="120268"/>
        <n v="120269"/>
        <n v="120270"/>
        <n v="120271"/>
        <n v="120272"/>
        <n v="120273"/>
        <n v="120274"/>
        <n v="120275"/>
        <n v="120276"/>
        <n v="120277"/>
        <n v="120278"/>
        <n v="120279"/>
        <n v="120280"/>
        <n v="120281"/>
        <n v="120282"/>
        <n v="120283"/>
        <n v="120284"/>
        <n v="120285"/>
        <n v="120286"/>
        <n v="120287"/>
        <n v="120288"/>
        <n v="120289"/>
        <n v="120290"/>
        <n v="120291"/>
        <n v="120292"/>
        <n v="120293"/>
        <n v="120294"/>
        <n v="120295"/>
        <n v="120296"/>
        <n v="120297"/>
        <n v="120298"/>
        <n v="120299"/>
        <n v="120300"/>
        <n v="120301"/>
        <n v="120302"/>
        <n v="120303"/>
        <n v="120304"/>
        <n v="120305"/>
        <n v="120306"/>
        <n v="120307"/>
        <n v="120308"/>
        <n v="120309"/>
        <n v="120310"/>
        <n v="120311"/>
        <n v="120312"/>
        <n v="120313"/>
        <n v="120314"/>
        <n v="120315"/>
        <n v="120316"/>
        <n v="120317"/>
        <n v="120318"/>
        <n v="120319"/>
        <n v="120320"/>
        <n v="120321"/>
        <n v="120322"/>
        <n v="120323"/>
        <n v="120324"/>
        <n v="120325"/>
        <n v="120326"/>
        <n v="120327"/>
        <n v="120328"/>
        <n v="120329"/>
        <n v="120330"/>
        <n v="120331"/>
        <n v="120332"/>
        <n v="120333"/>
        <n v="120334"/>
        <n v="120335"/>
        <n v="120336"/>
        <n v="120337"/>
        <n v="120338"/>
        <n v="120339"/>
        <n v="120340"/>
        <n v="120341"/>
        <n v="120342"/>
        <n v="120343"/>
        <n v="120344"/>
        <n v="120345"/>
        <n v="120346"/>
        <n v="120347"/>
        <n v="120348"/>
        <n v="120349"/>
        <n v="120350"/>
        <n v="120351"/>
        <n v="120352"/>
        <n v="120353"/>
        <n v="120354"/>
        <n v="120355"/>
        <n v="120356"/>
        <n v="120357"/>
        <n v="120358"/>
        <n v="120359"/>
        <n v="120360"/>
        <n v="120361"/>
        <n v="120362"/>
        <n v="120363"/>
        <n v="120364"/>
        <n v="120365"/>
        <n v="120366"/>
        <n v="120367"/>
        <n v="120368"/>
        <n v="120369"/>
        <n v="120370"/>
        <n v="120371"/>
        <n v="120372"/>
        <n v="120373"/>
        <n v="120374"/>
        <n v="120375"/>
        <n v="120376"/>
        <n v="120377"/>
        <n v="120378"/>
        <n v="120379"/>
        <n v="120380"/>
        <n v="120381"/>
        <n v="120382"/>
        <n v="120383"/>
        <n v="120384"/>
        <n v="120385"/>
        <n v="120386"/>
        <n v="120387"/>
        <n v="120388"/>
        <n v="120389"/>
        <n v="120390"/>
        <n v="120391"/>
        <n v="120392"/>
        <n v="120393"/>
        <n v="120394"/>
        <n v="120395"/>
        <n v="120396"/>
        <n v="120397"/>
        <n v="120398"/>
        <n v="120399"/>
        <n v="120400"/>
        <n v="120401"/>
        <n v="120402"/>
        <n v="120403"/>
        <n v="120404"/>
        <n v="120405"/>
        <n v="120406"/>
        <n v="120407"/>
        <n v="120408"/>
        <n v="120409"/>
        <n v="120410"/>
        <n v="120411"/>
        <n v="120412"/>
        <n v="120413"/>
        <n v="120414"/>
        <n v="120415"/>
        <n v="120416"/>
        <n v="120417"/>
        <n v="120418"/>
        <n v="120419"/>
        <n v="120420"/>
        <n v="120421"/>
        <n v="120422"/>
        <n v="120423"/>
        <n v="120424"/>
        <n v="120425"/>
        <n v="120426"/>
        <n v="120427"/>
        <n v="120428"/>
        <n v="120429"/>
        <n v="120430"/>
        <n v="120431"/>
        <n v="120432"/>
        <n v="120433"/>
        <n v="120434"/>
        <n v="120435"/>
        <n v="120436"/>
        <n v="120437"/>
        <n v="120438"/>
        <n v="120439"/>
        <n v="120440"/>
        <n v="120441"/>
        <n v="120442"/>
        <n v="120443"/>
        <n v="120444"/>
        <n v="120445"/>
        <n v="120446"/>
        <n v="120447"/>
        <n v="120448"/>
        <n v="120449"/>
        <n v="120450"/>
        <n v="120451"/>
        <n v="120452"/>
        <n v="120453"/>
        <n v="120454"/>
        <n v="120455"/>
        <n v="120456"/>
        <n v="120457"/>
        <n v="120458"/>
        <n v="120459"/>
        <n v="120460"/>
        <n v="120461"/>
        <n v="120462"/>
        <n v="120463"/>
        <n v="120464"/>
        <n v="120465"/>
        <n v="120466"/>
        <n v="120467"/>
        <n v="120468"/>
        <n v="120469"/>
        <n v="120470"/>
        <n v="120471"/>
        <n v="120472"/>
        <n v="120473"/>
        <n v="120474"/>
        <n v="120475"/>
        <n v="120476"/>
        <n v="120477"/>
        <n v="120478"/>
        <n v="120479"/>
        <n v="120480"/>
        <n v="120481"/>
        <n v="120482"/>
        <n v="120483"/>
        <n v="120484"/>
        <n v="120485"/>
        <n v="120486"/>
        <n v="120487"/>
        <n v="120488"/>
        <n v="120489"/>
        <n v="120490"/>
        <n v="120491"/>
        <n v="120492"/>
        <n v="120493"/>
        <n v="120494"/>
        <n v="120495"/>
        <n v="120496"/>
        <n v="120497"/>
        <n v="120498"/>
        <n v="120499"/>
        <n v="120500"/>
        <n v="120501"/>
        <n v="120502"/>
        <n v="120503"/>
        <n v="120504"/>
        <n v="120505"/>
        <n v="120506"/>
        <n v="120507"/>
        <n v="120508"/>
        <n v="120509"/>
        <n v="120510"/>
        <n v="120511"/>
        <n v="120512"/>
        <n v="120513"/>
        <n v="120514"/>
        <n v="120515"/>
        <n v="120516"/>
        <n v="120517"/>
        <n v="120518"/>
        <n v="120519"/>
        <n v="120520"/>
        <n v="120521"/>
        <n v="120522"/>
        <n v="120523"/>
        <n v="120524"/>
        <n v="120525"/>
        <n v="120526"/>
        <n v="120527"/>
        <n v="120528"/>
        <n v="120529"/>
        <n v="120530"/>
        <n v="120531"/>
        <n v="120532"/>
        <n v="120533"/>
        <n v="120534"/>
        <n v="120535"/>
        <n v="120536"/>
        <n v="120537"/>
        <n v="120538"/>
        <n v="120539"/>
        <n v="120540"/>
        <n v="120541"/>
        <n v="120542"/>
        <n v="120543"/>
        <n v="120544"/>
        <n v="120545"/>
        <n v="120546"/>
        <n v="120547"/>
        <n v="120548"/>
        <n v="120549"/>
        <n v="120550"/>
        <n v="120551"/>
        <n v="120552"/>
        <n v="120553"/>
        <n v="120554"/>
        <n v="120555"/>
        <n v="120556"/>
        <n v="120557"/>
        <n v="120558"/>
        <n v="120559"/>
        <n v="120560"/>
        <n v="120561"/>
        <n v="120562"/>
        <n v="120563"/>
        <n v="120564"/>
        <n v="120565"/>
        <n v="120566"/>
        <n v="120567"/>
        <n v="120568"/>
        <n v="120569"/>
        <n v="120570"/>
        <n v="120571"/>
        <n v="120572"/>
        <n v="120573"/>
        <n v="120574"/>
        <n v="120575"/>
        <n v="120576"/>
        <n v="120577"/>
        <n v="120578"/>
        <n v="120579"/>
        <n v="120580"/>
        <n v="120581"/>
        <n v="120582"/>
        <n v="120583"/>
        <n v="120584"/>
        <n v="120585"/>
        <n v="120586"/>
        <n v="120587"/>
        <n v="120588"/>
        <n v="120589"/>
        <n v="120590"/>
        <n v="120591"/>
        <n v="120592"/>
        <n v="120593"/>
        <n v="120594"/>
        <n v="120595"/>
        <n v="120596"/>
        <n v="120597"/>
        <n v="120598"/>
        <n v="120599"/>
        <n v="120600"/>
        <n v="120601"/>
        <n v="120602"/>
        <n v="120603"/>
        <n v="120604"/>
        <n v="120605"/>
        <n v="120606"/>
        <n v="120607"/>
        <n v="120608"/>
        <n v="120609"/>
        <n v="120610"/>
        <n v="120611"/>
        <n v="120612"/>
        <n v="120613"/>
        <n v="120614"/>
        <n v="120615"/>
        <n v="120616"/>
        <n v="120617"/>
        <n v="120618"/>
        <n v="120619"/>
        <n v="120620"/>
        <n v="120621"/>
        <n v="120622"/>
        <n v="120623"/>
        <n v="120624"/>
        <n v="120625"/>
        <n v="120626"/>
        <n v="120627"/>
        <n v="120628"/>
        <n v="120629"/>
        <n v="120630"/>
        <n v="120631"/>
        <n v="120632"/>
        <n v="120633"/>
        <n v="120634"/>
        <n v="120635"/>
        <n v="120636"/>
        <n v="120637"/>
        <n v="120638"/>
        <n v="120639"/>
        <n v="120640"/>
        <n v="120641"/>
        <n v="120642"/>
        <n v="120643"/>
        <n v="120644"/>
        <n v="120645"/>
        <n v="120646"/>
        <n v="120647"/>
        <n v="120648"/>
        <n v="120649"/>
        <n v="120650"/>
        <n v="120651"/>
        <n v="120652"/>
        <n v="120653"/>
        <n v="120654"/>
        <n v="120655"/>
        <n v="120656"/>
        <n v="120657"/>
        <n v="120658"/>
        <n v="120659"/>
        <n v="120660"/>
        <n v="120661"/>
        <n v="120662"/>
        <n v="120663"/>
        <n v="120664"/>
        <n v="120665"/>
        <n v="120666"/>
        <n v="120667"/>
        <n v="120668"/>
        <n v="120669"/>
        <n v="120670"/>
        <n v="120671"/>
        <n v="120672"/>
        <n v="120673"/>
        <n v="120674"/>
        <n v="120675"/>
        <n v="120676"/>
        <n v="120677"/>
        <n v="120678"/>
        <n v="120679"/>
        <n v="120680"/>
        <n v="120681"/>
        <n v="120682"/>
        <n v="120683"/>
        <n v="120684"/>
        <n v="120685"/>
        <n v="120686"/>
        <n v="120687"/>
        <n v="120688"/>
        <n v="120689"/>
        <n v="120690"/>
        <n v="120691"/>
        <n v="120692"/>
        <n v="120693"/>
        <n v="120694"/>
        <n v="120695"/>
        <n v="120696"/>
        <n v="120697"/>
        <n v="120698"/>
        <n v="120699"/>
        <n v="120700"/>
        <n v="120701"/>
        <n v="120702"/>
        <n v="120703"/>
        <n v="120704"/>
        <n v="120705"/>
        <n v="120706"/>
        <n v="120707"/>
        <n v="120708"/>
        <n v="120709"/>
        <n v="120710"/>
        <n v="120711"/>
        <n v="120712"/>
        <n v="120713"/>
        <n v="120714"/>
        <n v="120715"/>
        <n v="120716"/>
        <n v="120717"/>
        <n v="120718"/>
        <n v="120719"/>
        <n v="120720"/>
        <n v="120721"/>
        <n v="120722"/>
        <n v="120723"/>
        <n v="120724"/>
        <n v="120725"/>
        <n v="120726"/>
        <n v="120727"/>
        <n v="120728"/>
        <n v="120729"/>
        <n v="120730"/>
        <n v="120731"/>
        <n v="120732"/>
        <n v="120733"/>
        <n v="120734"/>
        <n v="120735"/>
        <n v="120736"/>
        <n v="120737"/>
        <n v="120738"/>
        <n v="120739"/>
        <n v="120740"/>
        <n v="120741"/>
        <n v="120742"/>
        <n v="120743"/>
        <n v="120744"/>
        <n v="120745"/>
        <n v="120746"/>
        <n v="120747"/>
        <n v="120748"/>
        <n v="120749"/>
        <n v="120750"/>
        <n v="120751"/>
        <n v="120752"/>
        <n v="120753"/>
        <n v="120754"/>
        <n v="120755"/>
        <n v="120756"/>
        <n v="120757"/>
        <n v="120758"/>
        <n v="120759"/>
        <n v="120760"/>
        <n v="120761"/>
        <n v="120762"/>
        <n v="120763"/>
        <n v="120764"/>
        <n v="120765"/>
        <n v="120766"/>
        <n v="120767"/>
        <n v="120768"/>
        <n v="120769"/>
        <n v="120770"/>
        <n v="120771"/>
        <n v="120772"/>
        <n v="120773"/>
        <n v="120774"/>
        <n v="120775"/>
        <n v="120776"/>
        <n v="120777"/>
        <n v="120778"/>
        <n v="120779"/>
        <n v="120780"/>
        <n v="120781"/>
        <n v="120782"/>
        <n v="120783"/>
        <n v="120784"/>
        <n v="120785"/>
        <n v="120786"/>
        <n v="120787"/>
        <n v="120788"/>
        <n v="120789"/>
        <n v="120790"/>
        <n v="120791"/>
        <n v="120792"/>
        <n v="120793"/>
        <n v="120794"/>
        <n v="120795"/>
        <n v="120796"/>
        <n v="120797"/>
        <n v="120798"/>
        <n v="120799"/>
        <n v="120800"/>
        <n v="120801"/>
        <n v="120802"/>
        <n v="120803"/>
        <n v="120804"/>
        <n v="120805"/>
        <n v="120806"/>
        <n v="120807"/>
        <n v="120808"/>
        <n v="120809"/>
        <n v="120810"/>
        <n v="120811"/>
        <n v="120812"/>
        <n v="120813"/>
        <n v="120814"/>
        <n v="120815"/>
        <n v="120816"/>
        <n v="120817"/>
        <n v="120818"/>
        <n v="120819"/>
        <n v="120820"/>
        <n v="120821"/>
        <n v="120822"/>
        <n v="120823"/>
        <n v="120824"/>
        <n v="120825"/>
        <n v="120826"/>
        <n v="120827"/>
        <n v="120828"/>
        <n v="120829"/>
        <n v="120830"/>
        <n v="120831"/>
        <n v="120832"/>
        <n v="120833"/>
        <n v="120834"/>
        <n v="120835"/>
        <n v="120836"/>
        <n v="120837"/>
        <n v="120838"/>
        <n v="120839"/>
        <n v="120840"/>
        <n v="120841"/>
        <n v="120842"/>
        <n v="120843"/>
        <n v="120844"/>
        <n v="120845"/>
        <n v="120846"/>
        <n v="120847"/>
        <n v="120848"/>
        <n v="120849"/>
        <n v="120850"/>
        <n v="120851"/>
        <n v="120852"/>
        <n v="120853"/>
        <n v="120854"/>
        <n v="120855"/>
        <n v="120856"/>
        <n v="120857"/>
        <n v="120858"/>
        <n v="120859"/>
        <n v="120860"/>
        <n v="120861"/>
        <n v="120862"/>
        <n v="120863"/>
        <n v="120864"/>
        <n v="120865"/>
        <n v="120866"/>
        <n v="120867"/>
        <n v="120868"/>
        <n v="120869"/>
        <n v="120870"/>
        <n v="120871"/>
        <n v="120872"/>
        <n v="120873"/>
        <n v="120874"/>
        <n v="120875"/>
        <n v="120876"/>
        <n v="120877"/>
        <n v="120878"/>
        <n v="120879"/>
        <n v="120880"/>
        <n v="120881"/>
        <n v="120882"/>
        <n v="120883"/>
        <n v="120884"/>
        <n v="120885"/>
        <n v="120886"/>
        <n v="120887"/>
        <n v="120888"/>
        <n v="120889"/>
        <n v="120890"/>
        <n v="120891"/>
        <n v="120892"/>
        <n v="120893"/>
        <n v="120894"/>
        <n v="120895"/>
        <n v="120896"/>
        <n v="120897"/>
        <n v="120898"/>
        <n v="120899"/>
        <n v="120900"/>
        <n v="120901"/>
        <n v="120902"/>
        <n v="120903"/>
        <n v="120904"/>
        <n v="120905"/>
        <n v="120906"/>
        <n v="120907"/>
        <n v="120908"/>
        <n v="120909"/>
        <n v="120910"/>
        <n v="120911"/>
        <n v="120912"/>
        <n v="120913"/>
        <n v="120914"/>
        <n v="120915"/>
        <n v="120916"/>
        <n v="120917"/>
        <n v="120918"/>
        <n v="120919"/>
        <n v="120920"/>
        <n v="120921"/>
        <n v="120922"/>
        <n v="120923"/>
        <n v="120924"/>
        <n v="120925"/>
        <n v="120926"/>
        <n v="120927"/>
        <n v="120928"/>
        <n v="120929"/>
        <n v="120930"/>
        <n v="120931"/>
        <n v="120932"/>
        <n v="120933"/>
        <n v="120934"/>
        <n v="120935"/>
        <n v="120936"/>
        <n v="120937"/>
        <n v="120938"/>
        <n v="120939"/>
        <n v="120940"/>
        <n v="120941"/>
        <n v="120942"/>
        <n v="120943"/>
        <n v="120944"/>
        <n v="120945"/>
        <n v="120946"/>
        <n v="120947"/>
        <n v="120948"/>
        <n v="120949"/>
        <n v="120950"/>
        <n v="120951"/>
        <n v="120952"/>
        <n v="120953"/>
        <n v="120954"/>
        <n v="120955"/>
        <n v="120956"/>
        <n v="120957"/>
        <n v="120958"/>
        <n v="120959"/>
        <n v="120960"/>
        <n v="120961"/>
        <n v="120962"/>
        <n v="120963"/>
        <n v="120964"/>
        <n v="120965"/>
        <n v="120966"/>
        <n v="120967"/>
        <n v="120968"/>
        <n v="120969"/>
        <n v="120970"/>
        <n v="120971"/>
        <n v="120972"/>
        <n v="120973"/>
        <n v="120974"/>
        <n v="120975"/>
        <n v="120976"/>
        <n v="120977"/>
        <n v="120978"/>
        <n v="120979"/>
        <n v="120980"/>
        <n v="120981"/>
        <n v="120982"/>
        <n v="120983"/>
        <n v="120984"/>
        <n v="120985"/>
        <n v="120986"/>
        <n v="120987"/>
        <n v="120988"/>
        <n v="120989"/>
        <n v="120990"/>
        <n v="120991"/>
        <n v="120992"/>
        <n v="120993"/>
        <n v="120994"/>
        <n v="120995"/>
        <n v="120996"/>
        <n v="120997"/>
        <n v="120998"/>
        <n v="120999"/>
        <n v="121000"/>
        <n v="121001"/>
        <n v="121002"/>
        <n v="121003"/>
        <n v="121004"/>
        <n v="121005"/>
        <n v="121006"/>
        <n v="121007"/>
        <n v="121008"/>
        <n v="121009"/>
        <n v="121010"/>
        <n v="121011"/>
        <n v="121012"/>
        <n v="121013"/>
        <n v="121014"/>
        <n v="121015"/>
        <n v="121016"/>
        <n v="121017"/>
        <n v="121018"/>
        <n v="121019"/>
        <n v="121020"/>
        <n v="121021"/>
        <n v="121022"/>
        <n v="121023"/>
        <n v="121024"/>
        <n v="121025"/>
        <n v="121026"/>
        <n v="121027"/>
        <n v="121028"/>
        <n v="121029"/>
        <n v="121030"/>
        <n v="121031"/>
        <n v="121032"/>
        <n v="121033"/>
        <n v="121034"/>
        <n v="121035"/>
        <n v="121036"/>
        <n v="121037"/>
        <n v="121038"/>
        <n v="121039"/>
        <n v="121040"/>
        <n v="121041"/>
        <n v="121042"/>
        <n v="121043"/>
        <n v="121044"/>
        <n v="121045"/>
        <n v="121046"/>
        <n v="121047"/>
        <n v="121048"/>
        <n v="121049"/>
        <n v="121050"/>
        <n v="121051"/>
        <n v="121052"/>
        <n v="121053"/>
        <n v="121054"/>
        <n v="121055"/>
        <n v="121056"/>
        <n v="121057"/>
        <n v="121058"/>
        <n v="121059"/>
        <n v="121060"/>
        <n v="121061"/>
        <n v="121062"/>
        <n v="121063"/>
        <n v="121064"/>
        <n v="121065"/>
        <n v="121066"/>
        <n v="121067"/>
        <n v="121068"/>
        <n v="121069"/>
        <n v="121070"/>
        <n v="121071"/>
        <n v="121072"/>
        <n v="121073"/>
        <n v="121074"/>
        <n v="121075"/>
        <n v="121076"/>
        <n v="121077"/>
        <n v="121078"/>
        <n v="121079"/>
        <n v="121080"/>
        <n v="121081"/>
        <n v="121082"/>
        <n v="121083"/>
        <n v="121084"/>
        <n v="121085"/>
        <n v="121086"/>
        <n v="121087"/>
        <n v="121088"/>
        <n v="121089"/>
        <n v="121090"/>
        <n v="121091"/>
        <n v="121092"/>
        <n v="121093"/>
        <n v="121094"/>
        <n v="121095"/>
        <n v="121096"/>
        <n v="121097"/>
        <n v="121098"/>
        <n v="121099"/>
        <n v="121100"/>
        <n v="121101"/>
        <n v="121102"/>
        <n v="121103"/>
        <n v="121104"/>
        <n v="121105"/>
        <n v="121106"/>
        <n v="121107"/>
        <n v="121108"/>
        <n v="121109"/>
        <n v="121110"/>
        <n v="121111"/>
        <n v="121112"/>
        <n v="121113"/>
        <n v="121114"/>
        <n v="121115"/>
        <n v="121116"/>
        <n v="121117"/>
        <n v="121118"/>
        <n v="121119"/>
        <n v="121120"/>
        <n v="121121"/>
        <n v="121122"/>
        <n v="121123"/>
        <n v="121124"/>
        <n v="121125"/>
        <n v="121126"/>
        <n v="121127"/>
        <n v="121128"/>
        <n v="121129"/>
        <n v="121130"/>
        <n v="121131"/>
        <n v="121132"/>
        <n v="121133"/>
        <n v="121134"/>
        <n v="121135"/>
        <n v="121136"/>
        <n v="121137"/>
        <n v="121138"/>
        <n v="121139"/>
        <n v="121140"/>
        <n v="121141"/>
        <n v="121142"/>
        <n v="121143"/>
        <n v="121144"/>
        <n v="121145"/>
        <n v="121146"/>
        <n v="121147"/>
        <n v="121148"/>
        <n v="121149"/>
        <n v="121150"/>
        <n v="121151"/>
        <n v="121152"/>
        <n v="121153"/>
        <n v="121154"/>
        <n v="121155"/>
        <n v="121156"/>
        <n v="121157"/>
        <n v="121158"/>
        <n v="121159"/>
        <n v="121160"/>
        <n v="121161"/>
        <n v="121162"/>
        <n v="121163"/>
        <n v="121164"/>
        <n v="121165"/>
        <n v="121166"/>
        <n v="121167"/>
        <n v="121168"/>
        <n v="121169"/>
        <n v="121170"/>
        <n v="121171"/>
        <n v="121172"/>
        <n v="121173"/>
        <n v="121174"/>
        <n v="121175"/>
        <n v="121176"/>
        <n v="121177"/>
        <n v="121178"/>
        <n v="121179"/>
        <n v="121180"/>
        <n v="121181"/>
        <n v="121182"/>
        <n v="121183"/>
        <n v="121184"/>
        <n v="121185"/>
        <n v="121186"/>
        <n v="121187"/>
        <n v="121188"/>
        <n v="121189"/>
        <n v="121190"/>
        <n v="121191"/>
        <n v="121192"/>
        <n v="121193"/>
        <n v="121194"/>
        <n v="121195"/>
        <n v="121196"/>
        <n v="121197"/>
        <n v="121198"/>
        <n v="121199"/>
        <n v="121200"/>
        <n v="121201"/>
        <n v="121202"/>
        <n v="121203"/>
        <n v="121204"/>
        <n v="121205"/>
        <n v="121206"/>
        <n v="121207"/>
        <n v="121208"/>
        <n v="121209"/>
        <n v="121210"/>
        <n v="121211"/>
        <n v="121212"/>
        <n v="121213"/>
        <n v="121214"/>
        <n v="121215"/>
        <n v="121216"/>
        <n v="121217"/>
        <n v="121218"/>
        <n v="121219"/>
        <n v="121220"/>
        <n v="121221"/>
        <n v="121222"/>
        <n v="121223"/>
        <n v="121224"/>
        <n v="121225"/>
        <n v="121226"/>
        <n v="121227"/>
        <n v="121228"/>
        <n v="121229"/>
        <n v="121230"/>
        <n v="121231"/>
        <n v="121232"/>
        <n v="121233"/>
        <n v="121234"/>
        <n v="121235"/>
        <n v="121236"/>
        <n v="121237"/>
        <n v="121238"/>
        <n v="121239"/>
        <n v="121240"/>
        <n v="121241"/>
        <n v="121242"/>
        <n v="121243"/>
        <n v="121244"/>
        <n v="121245"/>
        <n v="121246"/>
        <n v="121247"/>
        <n v="121248"/>
        <n v="121249"/>
        <n v="121250"/>
        <n v="121251"/>
        <n v="121252"/>
        <n v="121253"/>
        <n v="121254"/>
        <n v="121255"/>
        <n v="121256"/>
        <n v="121257"/>
        <n v="121258"/>
        <n v="121259"/>
        <n v="121260"/>
        <n v="121261"/>
        <n v="121262"/>
        <n v="121263"/>
        <n v="121264"/>
        <n v="121265"/>
        <n v="121266"/>
        <n v="121267"/>
        <n v="121268"/>
        <n v="121269"/>
        <n v="121270"/>
        <n v="121271"/>
        <n v="121272"/>
        <n v="121273"/>
        <n v="121274"/>
        <n v="121275"/>
        <n v="121276"/>
        <n v="121277"/>
        <n v="121278"/>
        <n v="121279"/>
        <n v="121280"/>
        <n v="121281"/>
        <n v="121282"/>
        <n v="121283"/>
        <n v="121284"/>
        <n v="121285"/>
        <n v="121286"/>
        <n v="121287"/>
        <n v="121288"/>
        <n v="121289"/>
        <n v="121290"/>
        <n v="121291"/>
        <n v="121292"/>
        <n v="121293"/>
        <n v="121294"/>
        <n v="121295"/>
        <n v="121296"/>
        <n v="121297"/>
        <n v="121298"/>
        <n v="121299"/>
        <n v="121300"/>
        <n v="121301"/>
        <n v="121302"/>
        <n v="121303"/>
        <n v="121304"/>
        <n v="121305"/>
        <n v="121306"/>
        <n v="121307"/>
        <n v="121308"/>
        <n v="121309"/>
        <n v="121310"/>
        <n v="121311"/>
        <n v="121312"/>
        <n v="121313"/>
        <n v="121314"/>
        <n v="121315"/>
        <n v="121316"/>
        <n v="121317"/>
        <n v="121318"/>
        <n v="121319"/>
        <n v="121320"/>
        <n v="121321"/>
        <n v="121322"/>
        <n v="121323"/>
        <n v="121324"/>
        <n v="121325"/>
        <n v="121326"/>
        <n v="121327"/>
        <n v="121328"/>
        <n v="121329"/>
        <n v="121330"/>
        <n v="121331"/>
        <n v="121332"/>
        <n v="121333"/>
        <n v="121334"/>
        <n v="121335"/>
        <n v="121336"/>
        <n v="121337"/>
        <n v="121338"/>
        <n v="121339"/>
        <n v="121340"/>
        <n v="121341"/>
        <n v="121342"/>
        <n v="121343"/>
        <n v="121344"/>
        <n v="121345"/>
        <n v="121346"/>
        <n v="121347"/>
        <n v="121348"/>
        <n v="121349"/>
        <n v="121350"/>
        <n v="121351"/>
        <n v="121352"/>
        <n v="121353"/>
        <n v="121354"/>
        <n v="121355"/>
        <n v="121356"/>
        <n v="121357"/>
        <n v="121358"/>
        <n v="121359"/>
        <n v="121360"/>
        <n v="121361"/>
        <n v="121362"/>
        <n v="121363"/>
        <n v="121364"/>
        <n v="121365"/>
        <n v="121366"/>
        <n v="121367"/>
        <n v="121368"/>
        <n v="121369"/>
        <n v="121370"/>
        <n v="121371"/>
        <n v="121372"/>
        <n v="121373"/>
        <n v="121374"/>
        <n v="121375"/>
        <n v="121376"/>
        <n v="121377"/>
        <n v="121378"/>
        <n v="121379"/>
        <n v="121380"/>
        <n v="121381"/>
        <n v="121382"/>
        <n v="121383"/>
        <n v="121384"/>
        <n v="121385"/>
        <n v="121386"/>
        <n v="121387"/>
        <n v="121388"/>
        <n v="121389"/>
        <n v="121390"/>
        <n v="121391"/>
        <n v="121392"/>
        <n v="121393"/>
        <n v="121394"/>
        <n v="121395"/>
        <n v="121396"/>
        <n v="121397"/>
        <n v="121398"/>
        <n v="121399"/>
        <n v="121400"/>
        <n v="121401"/>
        <n v="121402"/>
        <n v="121403"/>
        <n v="121404"/>
        <n v="121405"/>
        <n v="121406"/>
        <n v="121407"/>
        <n v="121408"/>
        <n v="121409"/>
        <n v="121410"/>
        <n v="121411"/>
        <n v="121412"/>
        <n v="121413"/>
        <n v="121414"/>
        <n v="121415"/>
        <n v="121416"/>
        <n v="121417"/>
        <n v="121418"/>
        <n v="121419"/>
        <n v="121420"/>
        <n v="121421"/>
        <n v="121422"/>
        <n v="121423"/>
        <n v="121424"/>
        <n v="121425"/>
        <n v="121426"/>
        <n v="121427"/>
        <n v="121428"/>
        <n v="121429"/>
        <n v="121430"/>
        <n v="121431"/>
        <n v="121432"/>
        <n v="121433"/>
        <n v="121434"/>
        <n v="121435"/>
        <n v="121436"/>
        <n v="121437"/>
        <n v="121438"/>
        <n v="121439"/>
        <n v="121440"/>
        <n v="121441"/>
        <n v="121442"/>
        <n v="121443"/>
        <n v="121444"/>
        <n v="121445"/>
        <n v="121446"/>
        <n v="121447"/>
        <n v="121448"/>
        <n v="121449"/>
        <n v="121450"/>
        <n v="121451"/>
        <n v="121452"/>
        <n v="121453"/>
        <n v="121454"/>
        <n v="121455"/>
        <n v="121456"/>
        <n v="121457"/>
        <n v="121458"/>
        <n v="121459"/>
        <n v="121460"/>
        <n v="121461"/>
        <n v="121462"/>
        <n v="121463"/>
        <n v="121464"/>
        <n v="121465"/>
        <n v="121466"/>
        <n v="121467"/>
        <n v="121468"/>
        <n v="121469"/>
        <n v="121470"/>
        <n v="121471"/>
        <n v="121472"/>
        <n v="121473"/>
        <n v="121474"/>
        <n v="121475"/>
        <n v="121476"/>
        <n v="121477"/>
        <n v="121478"/>
        <n v="121479"/>
        <n v="121480"/>
        <n v="121481"/>
        <n v="121482"/>
        <n v="121483"/>
        <n v="121484"/>
        <n v="121485"/>
        <n v="121486"/>
        <n v="121487"/>
        <n v="121488"/>
        <n v="121489"/>
        <n v="121490"/>
        <n v="121491"/>
        <n v="121492"/>
        <n v="121493"/>
        <n v="121494"/>
        <n v="121495"/>
        <n v="121496"/>
        <n v="121497"/>
        <n v="121498"/>
        <n v="121499"/>
        <n v="121500"/>
        <n v="121501"/>
        <n v="121502"/>
        <n v="121503"/>
        <n v="121504"/>
        <n v="121505"/>
        <n v="121506"/>
        <n v="121507"/>
        <n v="121508"/>
        <n v="121509"/>
        <n v="121510"/>
        <n v="121511"/>
        <n v="121512"/>
        <n v="121513"/>
        <n v="121514"/>
        <n v="121515"/>
        <n v="121516"/>
        <n v="121517"/>
        <n v="121518"/>
        <n v="121519"/>
        <n v="121520"/>
        <n v="121521"/>
        <n v="121522"/>
        <n v="121523"/>
        <n v="121524"/>
        <n v="121525"/>
        <n v="121526"/>
        <n v="121527"/>
        <n v="121528"/>
        <n v="121529"/>
        <n v="121530"/>
        <n v="121531"/>
        <n v="121532"/>
        <n v="121533"/>
        <n v="121534"/>
        <n v="121535"/>
        <n v="121536"/>
        <n v="121537"/>
        <n v="121538"/>
        <n v="121539"/>
        <n v="121540"/>
        <n v="121541"/>
        <n v="121542"/>
        <n v="121543"/>
        <n v="121544"/>
        <n v="121545"/>
        <n v="121546"/>
        <n v="121547"/>
        <n v="121548"/>
        <n v="121549"/>
        <n v="121550"/>
        <n v="121551"/>
        <n v="121552"/>
        <n v="121553"/>
        <n v="121554"/>
        <n v="121555"/>
        <n v="121556"/>
        <n v="121557"/>
        <n v="121558"/>
        <n v="121559"/>
        <n v="121560"/>
        <n v="121561"/>
        <n v="121562"/>
        <n v="121563"/>
        <n v="121564"/>
        <n v="121565"/>
        <n v="121566"/>
        <n v="121567"/>
        <n v="121568"/>
        <n v="121569"/>
        <n v="121570"/>
        <n v="121571"/>
        <n v="121572"/>
        <n v="121573"/>
        <n v="121574"/>
        <n v="121575"/>
        <n v="121576"/>
        <n v="121577"/>
        <n v="121578"/>
        <n v="121579"/>
        <n v="121580"/>
        <n v="121581"/>
        <n v="121582"/>
        <n v="121583"/>
        <n v="121584"/>
        <n v="121585"/>
        <n v="121586"/>
        <n v="121587"/>
        <n v="121588"/>
        <n v="121589"/>
        <n v="121590"/>
        <n v="121591"/>
        <n v="121592"/>
        <n v="121593"/>
        <n v="121594"/>
        <n v="121595"/>
        <n v="121596"/>
        <n v="121597"/>
        <n v="121598"/>
        <n v="121599"/>
        <n v="121600"/>
        <n v="121601"/>
        <n v="121602"/>
        <n v="121603"/>
        <n v="121604"/>
        <n v="121605"/>
        <n v="121606"/>
        <n v="121607"/>
        <n v="121608"/>
        <n v="121609"/>
        <n v="121610"/>
        <n v="121611"/>
        <n v="121612"/>
        <n v="121613"/>
        <n v="121614"/>
        <n v="121615"/>
        <n v="121616"/>
        <n v="121617"/>
        <n v="121618"/>
        <n v="121619"/>
        <n v="121620"/>
        <n v="121621"/>
        <n v="121622"/>
        <n v="121623"/>
        <n v="121624"/>
        <n v="121625"/>
        <n v="121626"/>
        <n v="121627"/>
        <n v="121628"/>
        <n v="121629"/>
        <n v="121630"/>
        <n v="121631"/>
        <n v="121632"/>
        <n v="121633"/>
        <n v="121634"/>
        <n v="121635"/>
        <n v="121636"/>
        <n v="121637"/>
        <n v="121638"/>
        <n v="121639"/>
        <n v="121640"/>
        <n v="121641"/>
        <n v="121642"/>
        <n v="121643"/>
        <n v="121644"/>
        <n v="121645"/>
        <n v="121646"/>
        <n v="121647"/>
        <n v="121648"/>
        <n v="121649"/>
        <n v="121650"/>
        <n v="121651"/>
        <n v="121652"/>
        <n v="121653"/>
        <n v="121654"/>
        <n v="121655"/>
        <n v="121656"/>
        <n v="121657"/>
        <n v="121658"/>
        <n v="121659"/>
        <n v="121660"/>
        <n v="121661"/>
        <n v="121662"/>
        <n v="121663"/>
        <n v="121664"/>
        <n v="121665"/>
        <n v="121666"/>
        <n v="121667"/>
        <n v="121668"/>
        <n v="121669"/>
        <n v="121670"/>
        <n v="121671"/>
        <n v="121672"/>
        <n v="121673"/>
        <n v="121674"/>
        <n v="121675"/>
        <n v="121676"/>
        <n v="121677"/>
        <n v="121678"/>
        <n v="121679"/>
        <n v="121680"/>
        <n v="121681"/>
        <n v="121682"/>
        <n v="121683"/>
        <n v="121684"/>
        <n v="121685"/>
        <n v="121686"/>
        <n v="121687"/>
        <n v="121688"/>
        <n v="121689"/>
        <n v="121690"/>
        <n v="121691"/>
        <n v="121692"/>
        <n v="121693"/>
        <n v="121694"/>
        <n v="121695"/>
        <n v="121696"/>
        <n v="121697"/>
        <n v="121698"/>
        <n v="121699"/>
        <n v="121700"/>
        <n v="121701"/>
        <n v="121702"/>
        <n v="121703"/>
        <n v="121704"/>
        <n v="121705"/>
        <n v="121706"/>
        <n v="121707"/>
        <n v="121708"/>
        <n v="121709"/>
        <n v="121710"/>
        <n v="121711"/>
        <n v="121712"/>
        <n v="121713"/>
        <n v="121714"/>
        <n v="121715"/>
        <n v="121716"/>
        <n v="121717"/>
        <n v="121718"/>
        <n v="121719"/>
        <n v="121720"/>
        <n v="121721"/>
        <n v="121722"/>
        <n v="121723"/>
        <n v="121724"/>
        <n v="121725"/>
        <n v="121726"/>
        <n v="121727"/>
        <n v="121728"/>
        <n v="121729"/>
        <n v="121730"/>
        <n v="121731"/>
        <n v="121732"/>
        <n v="121733"/>
        <n v="121734"/>
        <n v="121735"/>
        <n v="121736"/>
        <n v="121737"/>
        <n v="121738"/>
        <n v="121739"/>
        <n v="121740"/>
        <n v="121741"/>
        <n v="121742"/>
      </sharedItems>
    </cacheField>
    <cacheField name="Store_ID" numFmtId="0">
      <sharedItems containsSemiMixedTypes="0" containsString="0" containsNumber="1" containsInteger="1" minValue="101" maxValue="501"/>
    </cacheField>
    <cacheField name="Transaction_Date" numFmtId="14">
      <sharedItems containsSemiMixedTypes="0" containsNonDate="0" containsDate="1" containsString="0" minDate="2025-04-11T00:00:00" maxDate="2025-08-10T00:00:00"/>
    </cacheField>
    <cacheField name="Time" numFmtId="164">
      <sharedItems containsSemiMixedTypes="0" containsNonDate="0" containsDate="1" containsString="0" minDate="1899-12-30T01:00:11" maxDate="1899-12-30T12:59:58"/>
    </cacheField>
    <cacheField name="Business_Day" numFmtId="14">
      <sharedItems containsSemiMixedTypes="0" containsNonDate="0" containsDate="1" containsString="0" minDate="2025-04-11T00:00:00" maxDate="2025-08-10T00:00:00"/>
    </cacheField>
    <cacheField name="Day_Of_Week" numFmtId="2">
      <sharedItems count="7">
        <s v="Saturday"/>
        <s v="Sunday"/>
        <s v="Wednesday"/>
        <s v="Friday"/>
        <s v="Monday"/>
        <s v="Thursday"/>
        <s v="Tuesday"/>
      </sharedItems>
    </cacheField>
    <cacheField name="Day_Part" numFmtId="0">
      <sharedItems/>
    </cacheField>
    <cacheField name="Service_Mode" numFmtId="0">
      <sharedItems count="5">
        <s v="Drive-Thru"/>
        <s v="Dine-In"/>
        <s v="Takeout"/>
        <s v="Delivery"/>
        <s v="Unknown"/>
      </sharedItems>
    </cacheField>
    <cacheField name="Menu_Item" numFmtId="0">
      <sharedItems count="31">
        <s v="Bottled Water"/>
        <s v="Chicken Sandwich"/>
        <s v=" Bottled Water"/>
        <s v="Egg Muffin"/>
        <s v="Spicy Chicken Combo"/>
        <s v="Double Cheeseburger"/>
        <s v="Onion Rings"/>
        <s v="Soft Drink (Medium)"/>
        <s v="Hash Browns"/>
        <s v="Apple Pie"/>
        <s v="Sausage Biscuit"/>
        <s v="Coffee"/>
        <s v="Cheeseburger"/>
        <s v="Ice Cream Cone"/>
        <s v="Spicy Chicken Sandwich"/>
        <s v="Milkshake"/>
        <s v="French Fries"/>
        <s v="Cheeseburger Combo"/>
        <s v="Iced Tea"/>
        <s v="Chicken Sandwich Combo"/>
        <s v="Double Cheeseburger Combo"/>
        <s v="Chicken Nuggets (10pc)"/>
        <s v="Soft Drink (Small)"/>
        <s v="Pancake Platter"/>
        <s v="Chicken Nuggets (6pc)"/>
        <s v="Latte"/>
        <s v="Breakfast Burrito"/>
        <s v="Veggie Burger"/>
        <s v="Soft Drink (Large)"/>
        <s v="Side Salad"/>
        <s v="Brownie"/>
      </sharedItems>
    </cacheField>
    <cacheField name="Modifier" numFmtId="0">
      <sharedItems/>
    </cacheField>
    <cacheField name="Quantity" numFmtId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Unit_Price" numFmtId="44">
      <sharedItems containsSemiMixedTypes="0" containsString="0" containsNumber="1" minValue="1.28" maxValue="11.219999999999999"/>
    </cacheField>
    <cacheField name="  Gross_Amount" numFmtId="0">
      <sharedItems containsSemiMixedTypes="0" containsString="0" containsNumber="1" minValue="1.29" maxValue="30.839999999999996" count="1059">
        <n v="1.4799999999999998"/>
        <n v="5.34"/>
        <n v="1.4899999999999998"/>
        <n v="3.62"/>
        <n v="18.34"/>
        <n v="5.64"/>
        <n v="3.59"/>
        <n v="1.7999999999999998"/>
        <n v="10.940000000000001"/>
        <n v="2"/>
        <n v="5.55"/>
        <n v="1.5299999999999998"/>
        <n v="8.6"/>
        <n v="4.42"/>
        <n v="8.43"/>
        <n v="3.1"/>
        <n v="2.9899999999999998"/>
        <n v="7.62"/>
        <n v="5.12"/>
        <n v="2.48"/>
        <n v="3.08"/>
        <n v="1.75"/>
        <n v="5.09"/>
        <n v="1.5799999999999998"/>
        <n v="5.93"/>
        <n v="3.71"/>
        <n v="2.4500000000000002"/>
        <n v="4.29"/>
        <n v="15.84"/>
        <n v="18.84"/>
        <n v="6.6300000000000008"/>
        <n v="4.1399999999999997"/>
        <n v="5.94"/>
        <n v="9.3899999999999988"/>
        <n v="8.01"/>
        <n v="4.05"/>
        <n v="4.5599999999999996"/>
        <n v="9.36"/>
        <n v="10.08"/>
        <n v="4.8899999999999997"/>
        <n v="9.25"/>
        <n v="8.1300000000000008"/>
        <n v="3.61"/>
        <n v="2.1999999999999997"/>
        <n v="8.66"/>
        <n v="9.92"/>
        <n v="2.73"/>
        <n v="5.25"/>
        <n v="1.48"/>
        <n v="7.87"/>
        <n v="2.1"/>
        <n v="4.0200000000000005"/>
        <n v="5.39"/>
        <n v="3.82"/>
        <n v="6.75"/>
        <n v="2.08"/>
        <n v="4.93"/>
        <n v="7.9399999999999995"/>
        <n v="1.73"/>
        <n v="2.0499999999999998"/>
        <n v="4.9400000000000004"/>
        <n v="8.4500000000000011"/>
        <n v="4.82"/>
        <n v="6.26"/>
        <n v="8.67"/>
        <n v="9.26"/>
        <n v="9.9699999999999989"/>
        <n v="3.7300000000000004"/>
        <n v="3.7899999999999996"/>
        <n v="4.26"/>
        <n v="3.06"/>
        <n v="3.87"/>
        <n v="4.0199999999999996"/>
        <n v="2.74"/>
        <n v="9.8800000000000008"/>
        <n v="5.89"/>
        <n v="4.8099999999999996"/>
        <n v="1.79"/>
        <n v="2.61"/>
        <n v="9.7399999999999984"/>
        <n v="4.8"/>
        <n v="9.4499999999999993"/>
        <n v="9.129999999999999"/>
        <n v="5.1599999999999993"/>
        <n v="1.9100000000000001"/>
        <n v="4.04"/>
        <n v="9.52"/>
        <n v="3.05"/>
        <n v="8.7900000000000009"/>
        <n v="8.26"/>
        <n v="10.14"/>
        <n v="11.48"/>
        <n v="3.24"/>
        <n v="2.98"/>
        <n v="8.2800000000000011"/>
        <n v="8.2799999999999994"/>
        <n v="4.8499999999999996"/>
        <n v="3.54"/>
        <n v="8.91"/>
        <n v="27.57"/>
        <n v="3.17"/>
        <n v="6.1099999999999994"/>
        <n v="3.21"/>
        <n v="9.9499999999999993"/>
        <n v="4.6900000000000004"/>
        <n v="9.6900000000000013"/>
        <n v="5.7700000000000005"/>
        <n v="11.219999999999999"/>
        <n v="9.19"/>
        <n v="2.7300000000000004"/>
        <n v="1.74"/>
        <n v="8.7100000000000009"/>
        <n v="1.8399999999999999"/>
        <n v="6.0699999999999994"/>
        <n v="4.16"/>
        <n v="4.75"/>
        <n v="10.280000000000001"/>
        <n v="6.6499999999999995"/>
        <n v="7.9900000000000011"/>
        <n v="14.399999999999999"/>
        <n v="4.5200000000000005"/>
        <n v="2.75"/>
        <n v="1.98"/>
        <n v="4.71"/>
        <n v="2.97"/>
        <n v="1.71"/>
        <n v="2.84"/>
        <n v="6.3400000000000007"/>
        <n v="5.52"/>
        <n v="5.26"/>
        <n v="1.9900000000000002"/>
        <n v="2.04"/>
        <n v="3.7"/>
        <n v="7.8999999999999995"/>
        <n v="9.1199999999999992"/>
        <n v="10.37"/>
        <n v="4.91"/>
        <n v="4.96"/>
        <n v="3.8099999999999996"/>
        <n v="2.96"/>
        <n v="4.6100000000000003"/>
        <n v="3.07"/>
        <n v="5.42"/>
        <n v="2.0500000000000003"/>
        <n v="17.260000000000002"/>
        <n v="1.9000000000000001"/>
        <n v="6.5399999999999991"/>
        <n v="5.59"/>
        <n v="3.9000000000000004"/>
        <n v="8.9"/>
        <n v="11.04"/>
        <n v="4.24"/>
        <n v="3.34"/>
        <n v="2.9099999999999997"/>
        <n v="5.38"/>
        <n v="6.08"/>
        <n v="2.27"/>
        <n v="10.86"/>
        <n v="2.71"/>
        <n v="1.6700000000000002"/>
        <n v="3.22"/>
        <n v="3.33"/>
        <n v="18.86"/>
        <n v="4.7700000000000005"/>
        <n v="9.98"/>
        <n v="12.84"/>
        <n v="8.36"/>
        <n v="12.780000000000001"/>
        <n v="6.6400000000000006"/>
        <n v="2.72"/>
        <n v="5"/>
        <n v="3.86"/>
        <n v="5.8"/>
        <n v="4.7300000000000004"/>
        <n v="3.02"/>
        <n v="8.4600000000000009"/>
        <n v="1.4100000000000001"/>
        <n v="1.95"/>
        <n v="8.6399999999999988"/>
        <n v="10.1"/>
        <n v="1.6400000000000001"/>
        <n v="6.38"/>
        <n v="1.4700000000000002"/>
        <n v="4.1999999999999993"/>
        <n v="8.57"/>
        <n v="2.44"/>
        <n v="3.45"/>
        <n v="5.37"/>
        <n v="5.18"/>
        <n v="29.79"/>
        <n v="5.3999999999999995"/>
        <n v="1.6600000000000001"/>
        <n v="12.32"/>
        <n v="3.19"/>
        <n v="8.75"/>
        <n v="5.6"/>
        <n v="3.1799999999999997"/>
        <n v="2.5499999999999998"/>
        <n v="3.43"/>
        <n v="1.6800000000000002"/>
        <n v="9.82"/>
        <n v="4.33"/>
        <n v="3.8"/>
        <n v="4.37"/>
        <n v="10.33"/>
        <n v="2.3099999999999996"/>
        <n v="2.5099999999999998"/>
        <n v="9.5299999999999994"/>
        <n v="5.66"/>
        <n v="9.4500000000000011"/>
        <n v="2.69"/>
        <n v="5.22"/>
        <n v="1.68"/>
        <n v="20.200000000000003"/>
        <n v="17.02"/>
        <n v="5.3900000000000006"/>
        <n v="6.18"/>
        <n v="4.7"/>
        <n v="3.81"/>
        <n v="2.6900000000000004"/>
        <n v="2.0599999999999996"/>
        <n v="3.0700000000000003"/>
        <n v="20.490000000000002"/>
        <n v="2.06"/>
        <n v="8.879999999999999"/>
        <n v="9.120000000000001"/>
        <n v="6.07"/>
        <n v="8.9599999999999991"/>
        <n v="4.1800000000000006"/>
        <n v="9.49"/>
        <n v="2.5300000000000002"/>
        <n v="11.31"/>
        <n v="2.4699999999999998"/>
        <n v="5.77"/>
        <n v="2.8099999999999996"/>
        <n v="1.83"/>
        <n v="17.88"/>
        <n v="5.6199999999999992"/>
        <n v="6.99"/>
        <n v="2.85"/>
        <n v="16.72"/>
        <n v="2.9299999999999997"/>
        <n v="5.9899999999999993"/>
        <n v="2.88"/>
        <n v="5.4700000000000006"/>
        <n v="5.6899999999999995"/>
        <n v="5.47"/>
        <n v="4.58"/>
        <n v="5.6499999999999995"/>
        <n v="10.220000000000001"/>
        <n v="6.46"/>
        <n v="4.79"/>
        <n v="9.02"/>
        <n v="4.3599999999999994"/>
        <n v="5.4300000000000006"/>
        <n v="5.63"/>
        <n v="9.2799999999999994"/>
        <n v="5.7"/>
        <n v="5.29"/>
        <n v="9.91"/>
        <n v="7.16"/>
        <n v="1.7599999999999998"/>
        <n v="1.77"/>
        <n v="19.779999999999998"/>
        <n v="8.74"/>
        <n v="9.6999999999999993"/>
        <n v="3.25"/>
        <n v="9.57"/>
        <n v="8.94"/>
        <n v="6.45"/>
        <n v="7.8000000000000007"/>
        <n v="1.7799999999999998"/>
        <n v="1.8"/>
        <n v="5.45"/>
        <n v="2.83"/>
        <n v="8.5499999999999989"/>
        <n v="9.629999999999999"/>
        <n v="5.49"/>
        <n v="4.38"/>
        <n v="2.02"/>
        <n v="3.04"/>
        <n v="2.95"/>
        <n v="9.7000000000000011"/>
        <n v="5.69"/>
        <n v="5.67"/>
        <n v="5.75"/>
        <n v="5.9"/>
        <n v="9.83"/>
        <n v="9.2900000000000009"/>
        <n v="5.33"/>
        <n v="6.61"/>
        <n v="5.23"/>
        <n v="14.25"/>
        <n v="2.0100000000000002"/>
        <n v="2.09"/>
        <n v="3.9400000000000004"/>
        <n v="9.33"/>
        <n v="2.79"/>
        <n v="8.8800000000000008"/>
        <n v="4.63"/>
        <n v="5.8199999999999994"/>
        <n v="20.22"/>
        <n v="12.959999999999999"/>
        <n v="3.6100000000000003"/>
        <n v="3.8800000000000003"/>
        <n v="10.530000000000001"/>
        <n v="5.1499999999999995"/>
        <n v="3.56"/>
        <n v="5.31"/>
        <n v="10.73"/>
        <n v="6.5"/>
        <n v="3.74"/>
        <n v="7.99"/>
        <n v="3.7399999999999998"/>
        <n v="3.2199999999999998"/>
        <n v="1.9499999999999997"/>
        <n v="4.66"/>
        <n v="2.2000000000000002"/>
        <n v="7.42"/>
        <n v="5.54"/>
        <n v="4.72"/>
        <n v="3.64"/>
        <n v="1.92"/>
        <n v="1.5499999999999998"/>
        <n v="7.9499999999999993"/>
        <n v="1.78"/>
        <n v="4.9700000000000006"/>
        <n v="2.12"/>
        <n v="8.11"/>
        <n v="8.89"/>
        <n v="7.18"/>
        <n v="6.42"/>
        <n v="8.23"/>
        <n v="8.6100000000000012"/>
        <n v="9.43"/>
        <n v="6.14"/>
        <n v="6.0600000000000005"/>
        <n v="11.08"/>
        <n v="4.6000000000000005"/>
        <n v="10.58"/>
        <n v="2.0999999999999996"/>
        <n v="1.6"/>
        <n v="5.35"/>
        <n v="9.1900000000000013"/>
        <n v="8.19"/>
        <n v="6.04"/>
        <n v="10.299999999999999"/>
        <n v="2.34"/>
        <n v="1.4300000000000002"/>
        <n v="9.35"/>
        <n v="6.58"/>
        <n v="12.08"/>
        <n v="5.84"/>
        <n v="5.83"/>
        <n v="9.4599999999999991"/>
        <n v="8.92"/>
        <n v="5.6099999999999994"/>
        <n v="5.6800000000000006"/>
        <n v="9.08"/>
        <n v="12.940000000000001"/>
        <n v="19.64"/>
        <n v="9.67"/>
        <n v="3.9099999999999997"/>
        <n v="6.55"/>
        <n v="3.8999999999999995"/>
        <n v="4.8600000000000003"/>
        <n v="2.11"/>
        <n v="9.9799999999999986"/>
        <n v="7.52"/>
        <n v="4.6500000000000004"/>
        <n v="4.2299999999999995"/>
        <n v="10.83"/>
        <n v="1.88"/>
        <n v="9.24"/>
        <n v="3.73"/>
        <n v="7.96"/>
        <n v="1.43"/>
        <n v="10.42"/>
        <n v="5.8900000000000006"/>
        <n v="9.3600000000000012"/>
        <n v="4.12"/>
        <n v="2.5900000000000003"/>
        <n v="10.52"/>
        <n v="2.7800000000000002"/>
        <n v="8.09"/>
        <n v="1.6500000000000001"/>
        <n v="16.420000000000002"/>
        <n v="4.59"/>
        <n v="8.3899999999999988"/>
        <n v="8.51"/>
        <n v="9.64"/>
        <n v="7.3100000000000005"/>
        <n v="7.3599999999999994"/>
        <n v="9.6"/>
        <n v="27.06"/>
        <n v="9.1499999999999986"/>
        <n v="2.19"/>
        <n v="2.5100000000000002"/>
        <n v="8.27"/>
        <n v="2.1599999999999997"/>
        <n v="19.16"/>
        <n v="1.93"/>
        <n v="2.3899999999999997"/>
        <n v="4.8599999999999994"/>
        <n v="19.86"/>
        <n v="2.6999999999999997"/>
        <n v="2.4300000000000002"/>
        <n v="17.16"/>
        <n v="1.76"/>
        <n v="13.96"/>
        <n v="1.89"/>
        <n v="11.34"/>
        <n v="1.67"/>
        <n v="5.5"/>
        <n v="5.96"/>
        <n v="5.6599999999999993"/>
        <n v="8.0599999999999987"/>
        <n v="15.899999999999999"/>
        <n v="4.7200000000000006"/>
        <n v="5.16"/>
        <n v="5.85"/>
        <n v="5.92"/>
        <n v="5.4499999999999993"/>
        <n v="1.69"/>
        <n v="4.5100000000000007"/>
        <n v="1.72"/>
        <n v="5.6400000000000006"/>
        <n v="18.18"/>
        <n v="3.6"/>
        <n v="17.079999999999998"/>
        <n v="4.78"/>
        <n v="11.94"/>
        <n v="4.7699999999999996"/>
        <n v="4.28"/>
        <n v="1.29"/>
        <n v="1.56"/>
        <n v="9.01"/>
        <n v="8.84"/>
        <n v="26.43"/>
        <n v="8.16"/>
        <n v="4.01"/>
        <n v="24.18"/>
        <n v="2.76"/>
        <n v="20.82"/>
        <n v="2.5700000000000003"/>
        <n v="3.12"/>
        <n v="4.34"/>
        <n v="3.49"/>
        <n v="6"/>
        <n v="7.5799999999999992"/>
        <n v="4.88"/>
        <n v="7.6"/>
        <n v="4.5999999999999996"/>
        <n v="14.55"/>
        <n v="9.75"/>
        <n v="5.5600000000000005"/>
        <n v="5.79"/>
        <n v="3.6199999999999997"/>
        <n v="3.3099999999999996"/>
        <n v="10.44"/>
        <n v="8.8299999999999983"/>
        <n v="4.92"/>
        <n v="9.0499999999999989"/>
        <n v="9"/>
        <n v="6.27"/>
        <n v="8.3800000000000008"/>
        <n v="5.3199999999999994"/>
        <n v="5.72"/>
        <n v="1.8699999999999999"/>
        <n v="6.77"/>
        <n v="9.7800000000000011"/>
        <n v="20.62"/>
        <n v="3.2600000000000002"/>
        <n v="2.0300000000000002"/>
        <n v="3.11"/>
        <n v="9.3999999999999986"/>
        <n v="3.16"/>
        <n v="5.82"/>
        <n v="4.5600000000000005"/>
        <n v="4.84"/>
        <n v="9.7299999999999986"/>
        <n v="9.16"/>
        <n v="7.66"/>
        <n v="3.35"/>
        <n v="10.199999999999999"/>
        <n v="3.5500000000000003"/>
        <n v="8.370000000000001"/>
        <n v="6.96"/>
        <n v="1.49"/>
        <n v="3.2300000000000004"/>
        <n v="8.2200000000000006"/>
        <n v="11.209999999999999"/>
        <n v="10.059999999999999"/>
        <n v="8.5400000000000009"/>
        <n v="3.9200000000000004"/>
        <n v="4.6499999999999995"/>
        <n v="8.08"/>
        <n v="10.3"/>
        <n v="6.5200000000000005"/>
        <n v="19.920000000000002"/>
        <n v="10.09"/>
        <n v="8.7299999999999986"/>
        <n v="2.7899999999999996"/>
        <n v="9.93"/>
        <n v="1.7699999999999998"/>
        <n v="3.93"/>
        <n v="4.5"/>
        <n v="3.3"/>
        <n v="7.98"/>
        <n v="1.5599999999999998"/>
        <n v="4.76"/>
        <n v="7.85"/>
        <n v="17.279999999999998"/>
        <n v="3.36"/>
        <n v="8.86"/>
        <n v="7.7399999999999993"/>
        <n v="15.280000000000001"/>
        <n v="4.47"/>
        <n v="4.41"/>
        <n v="10.55"/>
        <n v="4.62"/>
        <n v="6.16"/>
        <n v="9.879999999999999"/>
        <n v="3.7600000000000002"/>
        <n v="4.9800000000000004"/>
        <n v="5.28"/>
        <n v="3.7799999999999994"/>
        <n v="10.540000000000001"/>
        <n v="3.4899999999999998"/>
        <n v="4.0999999999999996"/>
        <n v="9.32"/>
        <n v="10.219999999999999"/>
        <n v="8.2899999999999991"/>
        <n v="7.93"/>
        <n v="6.28"/>
        <n v="19.52"/>
        <n v="8.85"/>
        <n v="2.52"/>
        <n v="10.23"/>
        <n v="10.68"/>
        <n v="8.2399999999999984"/>
        <n v="8.3000000000000007"/>
        <n v="3.92"/>
        <n v="9.2099999999999991"/>
        <n v="14.52"/>
        <n v="9.51"/>
        <n v="5.99"/>
        <n v="5.32"/>
        <n v="6.2700000000000005"/>
        <n v="2.65"/>
        <n v="5.19"/>
        <n v="4.18"/>
        <n v="2.0699999999999998"/>
        <n v="10.119999999999999"/>
        <n v="2.8699999999999997"/>
        <n v="2.4800000000000004"/>
        <n v="1.9700000000000002"/>
        <n v="4.4799999999999995"/>
        <n v="9.0500000000000007"/>
        <n v="19.62"/>
        <n v="2.9"/>
        <n v="4.7399999999999993"/>
        <n v="8.58"/>
        <n v="7.3999999999999995"/>
        <n v="9.41"/>
        <n v="9.7200000000000006"/>
        <n v="8.8500000000000014"/>
        <n v="2.23"/>
        <n v="3"/>
        <n v="13.919999999999998"/>
        <n v="5.8500000000000005"/>
        <n v="1.82"/>
        <n v="8.32"/>
        <n v="16.7"/>
        <n v="5.48"/>
        <n v="6.4"/>
        <n v="2.4299999999999997"/>
        <n v="10.7"/>
        <n v="5.03"/>
        <n v="3.5199999999999996"/>
        <n v="3.32"/>
        <n v="3.01"/>
        <n v="8"/>
        <n v="5.78"/>
        <n v="4.17"/>
        <n v="10.61"/>
        <n v="9.3800000000000008"/>
        <n v="4.3"/>
        <n v="4.53"/>
        <n v="3.68"/>
        <n v="1.8899999999999997"/>
        <n v="8.18"/>
        <n v="9.0100000000000016"/>
        <n v="2.82"/>
        <n v="17.959999999999997"/>
        <n v="3.8000000000000003"/>
        <n v="7.1199999999999992"/>
        <n v="2.8600000000000003"/>
        <n v="9.18"/>
        <n v="10.270000000000001"/>
        <n v="7.9"/>
        <n v="8.7200000000000006"/>
        <n v="3.7199999999999998"/>
        <n v="1.5999999999999999"/>
        <n v="3.26"/>
        <n v="12.24"/>
        <n v="3.0300000000000002"/>
        <n v="12.459999999999999"/>
        <n v="4"/>
        <n v="8.8600000000000012"/>
        <n v="3.31"/>
        <n v="8.5"/>
        <n v="3.66"/>
        <n v="3.41"/>
        <n v="5.7799999999999994"/>
        <n v="7.2200000000000006"/>
        <n v="9.4"/>
        <n v="18.100000000000001"/>
        <n v="7.7700000000000014"/>
        <n v="3.63"/>
        <n v="12.52"/>
        <n v="6.7399999999999993"/>
        <n v="4.74"/>
        <n v="18.059999999999999"/>
        <n v="3.29"/>
        <n v="8.3099999999999987"/>
        <n v="13.02"/>
        <n v="4.32"/>
        <n v="9.15"/>
        <n v="4.8900000000000006"/>
        <n v="21.06"/>
        <n v="1.3599999999999999"/>
        <n v="9.6100000000000012"/>
        <n v="1.54"/>
        <n v="9.1100000000000012"/>
        <n v="6.23"/>
        <n v="8.49"/>
        <n v="8.98"/>
        <n v="4.3899999999999997"/>
        <n v="8.4699999999999989"/>
        <n v="10.420000000000002"/>
        <n v="8.82"/>
        <n v="6.57"/>
        <n v="9.5300000000000011"/>
        <n v="5.81"/>
        <n v="4.2799999999999994"/>
        <n v="9.7199999999999989"/>
        <n v="3.58"/>
        <n v="10.74"/>
        <n v="5.56"/>
        <n v="3.1999999999999997"/>
        <n v="2.63"/>
        <n v="8.5300000000000011"/>
        <n v="3.9899999999999998"/>
        <n v="1.84"/>
        <n v="1.9299999999999997"/>
        <n v="1.96"/>
        <n v="2.6799999999999997"/>
        <n v="7.4799999999999986"/>
        <n v="6.6099999999999994"/>
        <n v="2.8000000000000003"/>
        <n v="5.88"/>
        <n v="3.5"/>
        <n v="9.8099999999999987"/>
        <n v="17.579999999999998"/>
        <n v="10.569999999999999"/>
        <n v="18.36"/>
        <n v="9.0599999999999987"/>
        <n v="10.17"/>
        <n v="9.7900000000000009"/>
        <n v="12.3"/>
        <n v="17.28"/>
        <n v="4.0299999999999994"/>
        <n v="8.81"/>
        <n v="1.46"/>
        <n v="10.780000000000001"/>
        <n v="8.44"/>
        <n v="3.89"/>
        <n v="9.0799999999999983"/>
        <n v="8.77"/>
        <n v="2.8899999999999997"/>
        <n v="6.03"/>
        <n v="8.7800000000000011"/>
        <n v="4.1000000000000005"/>
        <n v="1.4900000000000002"/>
        <n v="5.51"/>
        <n v="15.679999999999998"/>
        <n v="2.77"/>
        <n v="6.7"/>
        <n v="23.939999999999998"/>
        <n v="2.0299999999999998"/>
        <n v="2.9000000000000004"/>
        <n v="4.4000000000000004"/>
        <n v="9.2399999999999984"/>
        <n v="1.8900000000000001"/>
        <n v="5.0999999999999996"/>
        <n v="6.3699999999999992"/>
        <n v="3.9"/>
        <n v="2.62"/>
        <n v="6.2"/>
        <n v="18.920000000000002"/>
        <n v="3.65"/>
        <n v="3.3000000000000003"/>
        <n v="9.61"/>
        <n v="9.9"/>
        <n v="8.59"/>
        <n v="3.55"/>
        <n v="3.78"/>
        <n v="9.2700000000000014"/>
        <n v="5.44"/>
        <n v="11.92"/>
        <n v="10.020000000000001"/>
        <n v="9.07"/>
        <n v="7.72"/>
        <n v="7.78"/>
        <n v="3.44"/>
        <n v="3.23"/>
        <n v="15.750000000000004"/>
        <n v="3.0999999999999996"/>
        <n v="3.13"/>
        <n v="17.419999999999998"/>
        <n v="10.039999999999999"/>
        <n v="3.2699999999999996"/>
        <n v="20.239999999999998"/>
        <n v="1.8499999999999999"/>
        <n v="2.25"/>
        <n v="2.2899999999999996"/>
        <n v="3.18"/>
        <n v="21.38"/>
        <n v="3.39"/>
        <n v="6.8000000000000007"/>
        <n v="5.43"/>
        <n v="3.8699999999999997"/>
        <n v="14.62"/>
        <n v="1.39"/>
        <n v="10.9"/>
        <n v="4.57"/>
        <n v="21.54"/>
        <n v="1.58"/>
        <n v="2.68"/>
        <n v="5.2"/>
        <n v="8.8000000000000007"/>
        <n v="1.7499999999999998"/>
        <n v="8.25"/>
        <n v="3.4000000000000004"/>
        <n v="12.48"/>
        <n v="4.8100000000000005"/>
        <n v="5.8999999999999995"/>
        <n v="6.44"/>
        <n v="1.94"/>
        <n v="27.599999999999998"/>
        <n v="5.4799999999999995"/>
        <n v="12.639999999999999"/>
        <n v="3.3600000000000003"/>
        <n v="2.3000000000000003"/>
        <n v="3.48"/>
        <n v="4.7299999999999995"/>
        <n v="4.67"/>
        <n v="7.07"/>
        <n v="7.5"/>
        <n v="1.44"/>
        <n v="2.54"/>
        <n v="10.029999999999999"/>
        <n v="6.98"/>
        <n v="3.1300000000000003"/>
        <n v="19.439999999999998"/>
        <n v="15.780000000000001"/>
        <n v="4.68"/>
        <n v="7.6800000000000006"/>
        <n v="7.8"/>
        <n v="7.34"/>
        <n v="9.84"/>
        <n v="2.1799999999999997"/>
        <n v="10.350000000000001"/>
        <n v="11.32"/>
        <n v="6.84"/>
        <n v="2.66"/>
        <n v="7"/>
        <n v="10.16"/>
        <n v="18.440000000000001"/>
        <n v="8.9700000000000006"/>
        <n v="4.08"/>
        <n v="16.440000000000001"/>
        <n v="4.6899999999999995"/>
        <n v="5.71"/>
        <n v="9.4700000000000006"/>
        <n v="5.8100000000000005"/>
        <n v="9.42"/>
        <n v="7.64"/>
        <n v="21.599999999999998"/>
        <n v="11.620000000000001"/>
        <n v="3.42"/>
        <n v="6.17"/>
        <n v="9.2899999999999991"/>
        <n v="4.8600000000000012"/>
        <n v="1.5699999999999998"/>
        <n v="1.87"/>
        <n v="4.21"/>
        <n v="2.59"/>
        <n v="6.54"/>
        <n v="4.8999999999999995"/>
        <n v="5.7600000000000007"/>
        <n v="2.39"/>
        <n v="1.63"/>
        <n v="1.6099999999999999"/>
        <n v="13.06"/>
        <n v="13.52"/>
        <n v="3.03"/>
        <n v="5.1899999999999995"/>
        <n v="6.72"/>
        <n v="1.9099999999999997"/>
        <n v="8.4599999999999991"/>
        <n v="2.81"/>
        <n v="1.8599999999999999"/>
        <n v="2.31"/>
        <n v="10.06"/>
        <n v="7.9400000000000013"/>
        <n v="10.45"/>
        <n v="15.399999999999999"/>
        <n v="3.28"/>
        <n v="10.979999999999999"/>
        <n v="7.9200000000000008"/>
        <n v="4.5199999999999996"/>
        <n v="8.5500000000000007"/>
        <n v="4.5299999999999994"/>
        <n v="5.5900000000000007"/>
        <n v="1.7"/>
        <n v="19.260000000000002"/>
        <n v="6.92"/>
        <n v="5.0500000000000007"/>
        <n v="8.07"/>
        <n v="6.4600000000000009"/>
        <n v="3.2800000000000002"/>
        <n v="4.5900000000000007"/>
        <n v="10.309999999999999"/>
        <n v="3.72"/>
        <n v="28.410000000000004"/>
        <n v="3.7700000000000005"/>
        <n v="8.7099999999999991"/>
        <n v="8.06"/>
        <n v="16.279999999999998"/>
        <n v="5.05"/>
        <n v="8.2099999999999991"/>
        <n v="1.8800000000000001"/>
        <n v="9.89"/>
        <n v="6.01"/>
        <n v="28.44"/>
        <n v="18.2"/>
        <n v="6.7200000000000006"/>
        <n v="5.91"/>
        <n v="1.38"/>
        <n v="9.0300000000000011"/>
        <n v="9.3699999999999992"/>
        <n v="4.51"/>
        <n v="8.620000000000001"/>
        <n v="12.54"/>
        <n v="2.35"/>
        <n v="11.15"/>
        <n v="16.68"/>
        <n v="4.07"/>
        <n v="8.41"/>
        <n v="10.34"/>
        <n v="9.6000000000000014"/>
        <n v="9.5400000000000009"/>
        <n v="23.73"/>
        <n v="3.85"/>
        <n v="11.040000000000001"/>
        <n v="5.14"/>
        <n v="25.860000000000003"/>
        <n v="4.2700000000000005"/>
        <n v="20.979999999999997"/>
        <n v="6.11"/>
        <n v="8.0400000000000009"/>
        <n v="8.99"/>
        <n v="3.37"/>
        <n v="7.0600000000000005"/>
        <n v="5.97"/>
        <n v="7.4799999999999995"/>
        <n v="1.5899999999999999"/>
        <n v="4.13"/>
        <n v="5.2799999999999994"/>
        <n v="10.48"/>
        <n v="8.73"/>
        <n v="4.8199999999999994"/>
        <n v="10.18"/>
        <n v="4.22"/>
        <n v="4.99"/>
        <n v="17.119999999999997"/>
        <n v="1.85"/>
        <n v="5.13"/>
        <n v="1.81"/>
        <n v="4.54"/>
        <n v="4.0599999999999996"/>
        <n v="2.5500000000000003"/>
        <n v="4.4499999999999993"/>
        <n v="1.52"/>
        <n v="17.3"/>
        <n v="21.57"/>
        <n v="2.4499999999999997"/>
        <n v="7.75"/>
        <n v="9.1"/>
        <n v="2.6399999999999997"/>
        <n v="2.8"/>
        <n v="8.48"/>
        <n v="2.58"/>
        <n v="3.6599999999999997"/>
        <n v="4.46"/>
        <n v="3.9499999999999997"/>
        <n v="6.6000000000000005"/>
        <n v="6.34"/>
        <n v="6.02"/>
        <n v="2.6199999999999997"/>
        <n v="5.17"/>
        <n v="9.66"/>
        <n v="9.94"/>
        <n v="6.39"/>
        <n v="10.88"/>
        <n v="3.27"/>
        <n v="4.49"/>
        <n v="2.13"/>
        <n v="1.3499999999999999"/>
        <n v="9.56"/>
        <n v="6.09"/>
        <n v="4.1199999999999992"/>
        <n v="1.41"/>
        <n v="3.67"/>
        <n v="4.6399999999999997"/>
        <n v="1.9"/>
        <n v="12.16"/>
        <n v="9.34"/>
        <n v="6.1899999999999995"/>
        <n v="5.3"/>
        <n v="4.8500000000000005"/>
        <n v="5.53"/>
        <n v="2.3499999999999996"/>
        <n v="3.46"/>
        <n v="3.6900000000000004"/>
        <n v="10.130000000000001"/>
        <n v="21.58"/>
        <n v="9.5399999999999991"/>
        <n v="6.6999999999999993"/>
        <n v="1.9800000000000002"/>
        <n v="1.9699999999999998"/>
        <n v="2.91"/>
        <n v="17.560000000000002"/>
        <n v="5.76"/>
        <n v="2.33"/>
        <n v="7.61"/>
        <n v="2.67"/>
        <n v="10.129999999999999"/>
        <n v="9.6300000000000008"/>
        <n v="10.319999999999999"/>
        <n v="4.5399999999999991"/>
        <n v="9.39"/>
        <n v="10"/>
        <n v="6.13"/>
        <n v="4.3099999999999996"/>
        <n v="3.38"/>
        <n v="9.9899999999999984"/>
        <n v="10.02"/>
        <n v="4.83"/>
        <n v="2.29"/>
        <n v="11.22"/>
        <n v="5.0200000000000005"/>
        <n v="2.1800000000000002"/>
        <n v="3.0599999999999996"/>
        <n v="2.56"/>
        <n v="6.4700000000000006"/>
        <n v="3.4"/>
        <n v="3.6500000000000004"/>
        <n v="11.759999999999998"/>
        <n v="30.839999999999996"/>
        <n v="8.76"/>
        <n v="7.1099999999999994"/>
        <n v="9.2999999999999989"/>
        <n v="5.21"/>
        <n v="2.38"/>
        <n v="5.3500000000000005"/>
        <n v="8.9200000000000017"/>
        <n v="2.4"/>
        <n v="2.99"/>
        <n v="8.7600000000000016"/>
        <n v="15.98"/>
        <n v="10.6"/>
        <n v="6.32"/>
        <n v="8.379999999999999"/>
        <n v="3.5599999999999996"/>
        <n v="28.290000000000006"/>
        <n v="5.07"/>
        <n v="2.87"/>
        <n v="2.2800000000000002"/>
        <n v="9.2200000000000006"/>
        <n v="8.8999999999999986"/>
        <n v="10.76"/>
        <n v="2.93"/>
        <n v="3.3499999999999996"/>
        <n v="1.45"/>
        <n v="2.7600000000000002"/>
        <n v="1.91"/>
        <n v="11.440000000000001"/>
        <n v="4.9799999999999995"/>
        <n v="6.4300000000000006"/>
        <n v="2.3699999999999997"/>
        <n v="8.65"/>
        <n v="3.6799999999999997"/>
        <n v="8.34"/>
        <n v="8.9499999999999993"/>
        <n v="5.57"/>
        <n v="5.86"/>
        <n v="2.4899999999999998"/>
        <n v="2.2999999999999998"/>
        <n v="3.95"/>
        <n v="11.540000000000001"/>
        <n v="4.3800000000000008"/>
        <n v="7.24"/>
        <n v="5.9099999999999993"/>
        <n v="9.5"/>
        <n v="2.1199999999999997"/>
        <n v="8.7799999999999994"/>
        <n v="3.3200000000000003"/>
        <n v="5.8800000000000008"/>
        <n v="9.370000000000001"/>
        <n v="3.57"/>
        <n v="7.0500000000000007"/>
        <n v="2.9699999999999998"/>
        <n v="10.64"/>
        <n v="3.3299999999999996"/>
        <n v="16.48"/>
        <n v="5.2700000000000005"/>
        <n v="22"/>
        <n v="1.8199999999999998"/>
        <n v="4.3500000000000005"/>
        <n v="8.24"/>
        <n v="1.7100000000000002"/>
        <n v="6.24"/>
        <n v="16.52"/>
        <n v="6.15"/>
        <n v="1.9600000000000002"/>
        <n v="8.9500000000000011"/>
        <n v="5.5699999999999994"/>
        <n v="9.8000000000000007"/>
        <n v="6.2799999999999994"/>
        <n v="14.18"/>
        <n v="27.660000000000004"/>
        <n v="8.7999999999999989"/>
        <n v="5.04"/>
        <n v="8.6599999999999984"/>
        <n v="5.46"/>
        <n v="6.91"/>
        <n v="9.8600000000000012"/>
        <n v="13.32"/>
        <n v="6.12"/>
        <n v="5.1400000000000006"/>
        <n v="6.7800000000000011"/>
        <n v="4.87"/>
        <n v="6.48"/>
        <n v="8.68"/>
        <n v="2.9800000000000004"/>
        <n v="13.280000000000001"/>
      </sharedItems>
    </cacheField>
    <cacheField name="Discount" numFmtId="0">
      <sharedItems containsSemiMixedTypes="0" containsString="0" containsNumber="1" minValue="0" maxValue="3.9"/>
    </cacheField>
    <cacheField name="Tax" numFmtId="0">
      <sharedItems containsSemiMixedTypes="0" containsString="0" containsNumber="1" minValue="0.08" maxValue="2.5299999999999998"/>
    </cacheField>
    <cacheField name="Total_Amount" numFmtId="44">
      <sharedItems containsSemiMixedTypes="0" containsString="0" containsNumber="1" minValue="1.32" maxValue="32.69"/>
    </cacheField>
    <cacheField name="Payment_Type" numFmtId="0">
      <sharedItems/>
    </cacheField>
  </cacheFields>
  <extLst>
    <ext xmlns:x14="http://schemas.microsoft.com/office/spreadsheetml/2009/9/main" uri="{725AE2AE-9491-48be-B2B4-4EB974FC3084}">
      <x14:pivotCacheDefinition pivotCacheId="10493146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65.815196064817" createdVersion="8" refreshedVersion="8" minRefreshableVersion="3" recordCount="1743" xr:uid="{78DFD4B2-1348-45F3-A079-97A8A9E00B19}">
  <cacheSource type="worksheet">
    <worksheetSource name="Table10[[Day_Part]:[Payment_Type]]"/>
  </cacheSource>
  <cacheFields count="11">
    <cacheField name="Day_Part" numFmtId="0">
      <sharedItems/>
    </cacheField>
    <cacheField name="Service_Mode" numFmtId="0">
      <sharedItems/>
    </cacheField>
    <cacheField name="Menu_Item" numFmtId="0">
      <sharedItems/>
    </cacheField>
    <cacheField name="Modifier" numFmtId="0">
      <sharedItems/>
    </cacheField>
    <cacheField name="Quantity" numFmtId="1">
      <sharedItems containsSemiMixedTypes="0" containsString="0" containsNumber="1" containsInteger="1" minValue="1" maxValue="4"/>
    </cacheField>
    <cacheField name="Unit_Price" numFmtId="44">
      <sharedItems containsSemiMixedTypes="0" containsString="0" containsNumber="1" minValue="1.28" maxValue="11.219999999999999"/>
    </cacheField>
    <cacheField name="  Gross_Amount" numFmtId="0">
      <sharedItems containsSemiMixedTypes="0" containsString="0" containsNumber="1" minValue="1.29" maxValue="30.839999999999996"/>
    </cacheField>
    <cacheField name="Discount" numFmtId="0">
      <sharedItems containsSemiMixedTypes="0" containsString="0" containsNumber="1" minValue="0" maxValue="3.9"/>
    </cacheField>
    <cacheField name="Tax" numFmtId="0">
      <sharedItems containsSemiMixedTypes="0" containsString="0" containsNumber="1" minValue="0.08" maxValue="2.5299999999999998"/>
    </cacheField>
    <cacheField name="Total_Amount" numFmtId="44">
      <sharedItems containsSemiMixedTypes="0" containsString="0" containsNumber="1" minValue="1.32" maxValue="32.69"/>
    </cacheField>
    <cacheField name="Payment_Type" numFmtId="0">
      <sharedItems count="4">
        <s v="Cash"/>
        <s v="Card"/>
        <s v="MobilePay"/>
        <s v="Gift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73.836699189815" createdVersion="8" refreshedVersion="8" minRefreshableVersion="3" recordCount="1743" xr:uid="{70183CCF-177C-47C2-9B24-336C9191D312}">
  <cacheSource type="worksheet">
    <worksheetSource name="Table1"/>
  </cacheSource>
  <cacheFields count="24">
    <cacheField name="Order_ID" numFmtId="1">
      <sharedItems containsSemiMixedTypes="0" containsString="0" containsNumber="1" containsInteger="1" minValue="120000" maxValue="121742"/>
    </cacheField>
    <cacheField name="Store_ID" numFmtId="0">
      <sharedItems containsSemiMixedTypes="0" containsString="0" containsNumber="1" containsInteger="1" minValue="101" maxValue="501"/>
    </cacheField>
    <cacheField name="Transaction_Date" numFmtId="14">
      <sharedItems containsSemiMixedTypes="0" containsNonDate="0" containsDate="1" containsString="0" minDate="2025-04-11T00:00:00" maxDate="2025-08-10T00:00:00"/>
    </cacheField>
    <cacheField name="Time" numFmtId="164">
      <sharedItems containsSemiMixedTypes="0" containsNonDate="0" containsDate="1" containsString="0" minDate="1899-12-30T01:00:11" maxDate="1899-12-30T12:59:58"/>
    </cacheField>
    <cacheField name="Business_Day" numFmtId="14">
      <sharedItems containsSemiMixedTypes="0" containsNonDate="0" containsDate="1" containsString="0" minDate="2025-04-11T00:00:00" maxDate="2025-08-10T00:00:00"/>
    </cacheField>
    <cacheField name="Day_Of_Week" numFmtId="14">
      <sharedItems/>
    </cacheField>
    <cacheField name="Day_Part" numFmtId="0">
      <sharedItems/>
    </cacheField>
    <cacheField name="Service_Mode_" numFmtId="0">
      <sharedItems containsBlank="1"/>
    </cacheField>
    <cacheField name="Service_Mode" numFmtId="0">
      <sharedItems/>
    </cacheField>
    <cacheField name="Menu_Item" numFmtId="0">
      <sharedItems/>
    </cacheField>
    <cacheField name="Modifier_" numFmtId="0">
      <sharedItems containsBlank="1"/>
    </cacheField>
    <cacheField name="Modifier" numFmtId="0">
      <sharedItems/>
    </cacheField>
    <cacheField name="Quantity" numFmtId="1">
      <sharedItems containsSemiMixedTypes="0" containsString="0" containsNumber="1" containsInteger="1" minValue="1" maxValue="4"/>
    </cacheField>
    <cacheField name="Unit Price" numFmtId="44">
      <sharedItems containsSemiMixedTypes="0" containsString="0" containsNumber="1" minValue="1.27" maxValue="11.15"/>
    </cacheField>
    <cacheField name="Unit_Price" numFmtId="44">
      <sharedItems containsSemiMixedTypes="0" containsString="0" containsNumber="1" minValue="1.28" maxValue="11.219999999999999"/>
    </cacheField>
    <cacheField name="  Gross" numFmtId="44">
      <sharedItems containsSemiMixedTypes="0" containsString="0" containsNumber="1" minValue="1.29" maxValue="30.839999999999996"/>
    </cacheField>
    <cacheField name="Discount_" numFmtId="0">
      <sharedItems containsString="0" containsBlank="1" containsNumber="1" minValue="0" maxValue="3.9"/>
    </cacheField>
    <cacheField name="Discount" numFmtId="0">
      <sharedItems containsSemiMixedTypes="0" containsString="0" containsNumber="1" minValue="0" maxValue="3.9"/>
    </cacheField>
    <cacheField name="Tax_" numFmtId="0">
      <sharedItems containsString="0" containsBlank="1" containsNumber="1" minValue="0.08" maxValue="2.5299999999999998"/>
    </cacheField>
    <cacheField name="Tax" numFmtId="0">
      <sharedItems containsSemiMixedTypes="0" containsString="0" containsNumber="1" minValue="0.08" maxValue="2.5299999999999998"/>
    </cacheField>
    <cacheField name="Total Amount" numFmtId="44">
      <sharedItems containsString="0" containsBlank="1" containsNumber="1" minValue="1.32" maxValue="32.69" count="882">
        <n v="1.43"/>
        <n v="5.79"/>
        <n v="1.44"/>
        <n v="3.96"/>
        <n v="19.72"/>
        <n v="6.01"/>
        <n v="3.34"/>
        <n v="1.64"/>
        <n v="11.73"/>
        <n v="2.12"/>
        <n v="5.88"/>
        <n v="1.63"/>
        <n v="9.24"/>
        <n v="4.6900000000000004"/>
        <n v="9.1"/>
        <n v="3.33"/>
        <n v="3.21"/>
        <n v="5"/>
        <n v="8.17"/>
        <n v="5.49"/>
        <n v="2.67"/>
        <n v="1.88"/>
        <n v="5.5"/>
        <n v="1.69"/>
        <n v="6.49"/>
        <n v="4.04"/>
        <n v="2.62"/>
        <n v="4.6500000000000004"/>
        <n v="17.190000000000001"/>
        <n v="3.11"/>
        <n v="20.25"/>
        <n v="7.11"/>
        <n v="4.47"/>
        <n v="2.15"/>
        <n v="6.37"/>
        <n v="10.28"/>
        <n v="8.59"/>
        <n v="4.37"/>
        <n v="4.8899999999999997"/>
        <n v="10.25"/>
        <n v="10.74"/>
        <n v="8.94"/>
        <n v="5.31"/>
        <n v="9.99"/>
        <n v="8.74"/>
        <n v="3.88"/>
        <n v="2.36"/>
        <n v="9.4"/>
        <n v="8.42"/>
        <n v="2.98"/>
        <n v="5.57"/>
        <n v="1.59"/>
        <n v="8.5"/>
        <n v="2.27"/>
        <n v="4.3600000000000003"/>
        <n v="5.85"/>
        <n v="5.35"/>
        <n v="4.18"/>
        <n v="7.29"/>
        <n v="2.23"/>
        <n v="5.29"/>
        <n v="8.69"/>
        <n v="1.89"/>
        <n v="2.21"/>
        <n v="5.41"/>
        <n v="9.1300000000000008"/>
        <n v="5.21"/>
        <n v="6.64"/>
        <n v="8.7799999999999994"/>
        <n v="9.49"/>
        <n v="10.09"/>
        <n v="10.69"/>
        <n v="4.07"/>
        <n v="3.46"/>
        <n v="4.5199999999999996"/>
        <n v="3.24"/>
        <n v="4.12"/>
        <n v="4.3"/>
        <n v="2.5"/>
        <n v="10.72"/>
        <n v="6.39"/>
        <n v="5.17"/>
        <n v="1.91"/>
        <n v="2.78"/>
        <n v="10.37"/>
        <n v="5.09"/>
        <n v="9.86"/>
        <n v="5.52"/>
        <n v="2.04"/>
        <n v="3.32"/>
        <n v="9.32"/>
        <n v="9.0399999999999991"/>
        <n v="10.75"/>
        <n v="12.4"/>
        <n v="3.5"/>
        <n v="3.25"/>
        <n v="8.9"/>
        <n v="9.0299999999999994"/>
        <n v="4.3899999999999997"/>
        <n v="3.84"/>
        <n v="9.76"/>
        <n v="29.64"/>
        <n v="3.42"/>
        <n v="6.51"/>
        <n v="10.7"/>
        <n v="5.04"/>
        <n v="10.39"/>
        <n v="6.2"/>
        <n v="11.95"/>
        <n v="10.02"/>
        <n v="2.99"/>
        <n v="1.58"/>
        <n v="6.43"/>
        <n v="5.03"/>
        <n v="4.43"/>
        <n v="5.0599999999999996"/>
        <n v="11.15"/>
        <n v="7.05"/>
        <n v="8.7100000000000009"/>
        <n v="15.44"/>
        <n v="3.93"/>
        <n v="2.96"/>
        <n v="5.13"/>
        <n v="3.16"/>
        <n v="2.2200000000000002"/>
        <n v="1.83"/>
        <n v="3.05"/>
        <n v="6.94"/>
        <n v="6.02"/>
        <n v="5.63"/>
        <n v="2.1800000000000002"/>
        <n v="8.5299999999999994"/>
        <n v="11.04"/>
        <n v="5.33"/>
        <n v="5.38"/>
        <n v="4.0599999999999996"/>
        <n v="3.17"/>
        <n v="3.1"/>
        <n v="2.2000000000000002"/>
        <n v="18.55"/>
        <n v="2.06"/>
        <n v="7.1"/>
        <n v="6"/>
        <n v="4.1900000000000004"/>
        <n v="9.52"/>
        <n v="12.09"/>
        <n v="3.64"/>
        <n v="3.58"/>
        <n v="2.82"/>
        <n v="5.77"/>
        <n v="6.48"/>
        <n v="2.4500000000000002"/>
        <n v="6.05"/>
        <n v="11.51"/>
        <n v="2.91"/>
        <n v="3.41"/>
        <n v="3.63"/>
        <n v="19.989999999999998"/>
        <n v="5.15"/>
        <n v="10.58"/>
        <n v="13.87"/>
        <n v="9.11"/>
        <n v="13.8"/>
        <n v="7.07"/>
        <n v="2.95"/>
        <n v="5.32"/>
        <n v="4.09"/>
        <n v="6.21"/>
        <n v="3.23"/>
        <n v="3.22"/>
        <n v="9.0500000000000007"/>
        <n v="1.53"/>
        <n v="9.3699999999999992"/>
        <n v="10.76"/>
        <n v="1.76"/>
        <n v="6.99"/>
        <n v="1.6"/>
        <n v="4.5599999999999996"/>
        <n v="9.17"/>
        <n v="3.73"/>
        <n v="32.32"/>
        <n v="2.2400000000000002"/>
        <n v="5.72"/>
        <n v="1.8"/>
        <n v="13.18"/>
        <n v="3.4"/>
        <n v="9.4499999999999993"/>
        <n v="31.77"/>
        <n v="6.1"/>
        <n v="3.14"/>
        <n v="2.79"/>
        <n v="3.7"/>
        <n v="4.72"/>
        <n v="4.0999999999999996"/>
        <n v="4.79"/>
        <n v="10.95"/>
        <n v="2.2599999999999998"/>
        <n v="2.75"/>
        <n v="10.29"/>
        <n v="6.08"/>
        <n v="10.210000000000001"/>
        <n v="5.64"/>
        <n v="1.79"/>
        <n v="22.12"/>
        <n v="18.21"/>
        <n v="5.82"/>
        <n v="6.58"/>
        <n v="5.08"/>
        <n v="4.17"/>
        <n v="2.93"/>
        <n v="22.23"/>
        <n v="2.19"/>
        <n v="9.68"/>
        <n v="9.9"/>
        <n v="6.59"/>
        <n v="4.4800000000000004"/>
        <n v="10.18"/>
        <n v="2.72"/>
        <n v="12.33"/>
        <n v="3.03"/>
        <n v="1.99"/>
        <n v="1.92"/>
        <n v="19.04"/>
        <n v="3.71"/>
        <m/>
        <n v="7.62"/>
        <n v="3.08"/>
        <n v="17.72"/>
        <n v="6.35"/>
        <n v="3.15"/>
        <n v="5.99"/>
        <n v="6.09"/>
        <n v="5.83"/>
        <n v="4.88"/>
        <n v="2.65"/>
        <n v="10.96"/>
        <n v="6.88"/>
        <n v="9.67"/>
        <n v="4.6399999999999997"/>
        <n v="5.78"/>
        <n v="9.9499999999999993"/>
        <n v="9.23"/>
        <n v="5.62"/>
        <n v="7.66"/>
        <n v="21.56"/>
        <n v="9.26"/>
        <n v="3.49"/>
        <n v="10.48"/>
        <n v="1.87"/>
        <n v="9.7899999999999991"/>
        <n v="3.56"/>
        <n v="6.87"/>
        <n v="8.3800000000000008"/>
        <n v="1.9"/>
        <n v="5.67"/>
        <n v="1.96"/>
        <n v="3.04"/>
        <n v="8.68"/>
        <n v="3.8"/>
        <n v="1.73"/>
        <n v="3.31"/>
        <n v="3.2"/>
        <n v="10.57"/>
        <n v="6.03"/>
        <n v="6.04"/>
        <n v="6.24"/>
        <n v="10.42"/>
        <n v="3.81"/>
        <n v="4.5999999999999996"/>
        <n v="4.8600000000000003"/>
        <n v="5.76"/>
        <n v="7.2"/>
        <n v="5.61"/>
        <n v="15.32"/>
        <n v="2.16"/>
        <n v="1.85"/>
        <n v="4.2300000000000004"/>
        <n v="10.220000000000001"/>
        <n v="3.3"/>
        <n v="3.06"/>
        <n v="3.47"/>
        <n v="9.6300000000000008"/>
        <n v="4.8"/>
        <n v="5.05"/>
        <n v="5.56"/>
        <n v="6.26"/>
        <n v="22.14"/>
        <n v="2.29"/>
        <n v="4.1100000000000003"/>
        <n v="11.21"/>
        <n v="5.81"/>
        <n v="3.13"/>
        <n v="11.48"/>
        <n v="6.96"/>
        <n v="3.98"/>
        <n v="8.75"/>
        <n v="3.51"/>
        <n v="2.09"/>
        <n v="2.35"/>
        <n v="8.09"/>
        <n v="5.94"/>
        <n v="4.7699999999999996"/>
        <n v="3.79"/>
        <n v="3.27"/>
        <n v="1.65"/>
        <n v="1.98"/>
        <n v="8.0399999999999991"/>
        <n v="1.95"/>
        <n v="8.6"/>
        <n v="16.87"/>
        <n v="10.99"/>
        <n v="9.4700000000000006"/>
        <n v="3.57"/>
        <n v="7.79"/>
        <n v="6.84"/>
        <n v="8.76"/>
        <n v="9.2200000000000006"/>
        <n v="10.14"/>
        <n v="6.6"/>
        <n v="9.31"/>
        <n v="11.74"/>
        <n v="4.99"/>
        <n v="11.43"/>
        <n v="2.2999999999999998"/>
        <n v="1.75"/>
        <n v="3.07"/>
        <n v="5.8"/>
        <n v="10.65"/>
        <n v="9.9700000000000006"/>
        <n v="5.12"/>
        <n v="2.97"/>
        <n v="11.02"/>
        <n v="2.54"/>
        <n v="1.55"/>
        <n v="10.1"/>
        <n v="7.04"/>
        <n v="10.36"/>
        <n v="6.11"/>
        <n v="9.74"/>
        <n v="9.61"/>
        <n v="13.88"/>
        <n v="21.41"/>
        <n v="5.1100000000000003"/>
        <n v="10.59"/>
        <n v="4"/>
        <n v="7.02"/>
        <n v="4.2699999999999996"/>
        <n v="5.01"/>
        <n v="2.2799999999999998"/>
        <n v="4.6100000000000003"/>
        <n v="7.97"/>
        <n v="4.55"/>
        <n v="11.75"/>
        <n v="8.82"/>
        <n v="4.05"/>
        <n v="1.54"/>
        <n v="2.4700000000000002"/>
        <n v="11.18"/>
        <n v="6.36"/>
        <n v="4.45"/>
        <n v="8.9700000000000006"/>
        <n v="11.2"/>
        <n v="8.66"/>
        <n v="19.309999999999999"/>
        <n v="1.81"/>
        <n v="17.57"/>
        <n v="4.93"/>
        <n v="9.02"/>
        <n v="9.15"/>
        <n v="7.17"/>
        <n v="7.89"/>
        <n v="29.22"/>
        <n v="10.33"/>
        <n v="2.37"/>
        <n v="2.74"/>
        <n v="9.01"/>
        <n v="20.55"/>
        <n v="2.5499999999999998"/>
        <n v="5.27"/>
        <n v="21.15"/>
        <n v="2.86"/>
        <n v="3.19"/>
        <n v="18.7"/>
        <n v="10.01"/>
        <n v="15.22"/>
        <n v="2.0499999999999998"/>
        <n v="9.27"/>
        <n v="12.36"/>
        <n v="6.53"/>
        <n v="8.6199999999999992"/>
        <n v="17.05"/>
        <n v="5.07"/>
        <n v="6.41"/>
        <n v="6.42"/>
        <n v="5.22"/>
        <n v="4.9400000000000004"/>
        <n v="3.36"/>
        <n v="5.98"/>
        <n v="19.73"/>
        <n v="3.83"/>
        <n v="2.89"/>
        <n v="5.23"/>
        <n v="12.66"/>
        <n v="4.62"/>
        <n v="1.37"/>
        <n v="1.68"/>
        <n v="9.6"/>
        <n v="9.5"/>
        <n v="28.15"/>
        <n v="5.69"/>
        <n v="4.25"/>
        <n v="25.87"/>
        <n v="6.25"/>
        <n v="22.28"/>
        <n v="6.22"/>
        <n v="3.39"/>
        <n v="4.71"/>
        <n v="3.75"/>
        <n v="1.52"/>
        <n v="8.11"/>
        <n v="5.34"/>
        <n v="8.25"/>
        <n v="15.57"/>
        <n v="9.91"/>
        <n v="3.55"/>
        <n v="10.23"/>
        <n v="9.5399999999999991"/>
        <n v="5.25"/>
        <n v="9.25"/>
        <n v="6.07"/>
        <n v="9.65"/>
        <n v="11.86"/>
        <n v="6.68"/>
        <n v="8.8800000000000008"/>
        <n v="4.92"/>
        <n v="6.12"/>
        <n v="10.08"/>
        <n v="2.0299999999999998"/>
        <n v="8.81"/>
        <n v="21.96"/>
        <n v="2.3199999999999998"/>
        <n v="3.35"/>
        <n v="9.59"/>
        <n v="9.98"/>
        <n v="5.65"/>
        <n v="8.16"/>
        <n v="3.62"/>
        <n v="11.17"/>
        <n v="3.85"/>
        <n v="9.08"/>
        <n v="7.45"/>
        <n v="7.99"/>
        <n v="12.27"/>
        <n v="10.79"/>
        <n v="9.14"/>
        <n v="7.49"/>
        <n v="11.07"/>
        <n v="21.21"/>
        <n v="11.05"/>
        <n v="9.36"/>
        <n v="2.57"/>
        <n v="10.67"/>
        <n v="4.24"/>
        <n v="1.94"/>
        <n v="8.4600000000000009"/>
        <n v="1.66"/>
        <n v="18.579999999999998"/>
        <n v="3.65"/>
        <n v="8.2799999999999994"/>
        <n v="16.73"/>
        <n v="4.87"/>
        <n v="4.67"/>
        <n v="10.46"/>
        <n v="11.24"/>
        <n v="5.59"/>
        <n v="2.9"/>
        <n v="10.52"/>
        <n v="8.84"/>
        <n v="3.99"/>
        <n v="5.45"/>
        <n v="10.41"/>
        <n v="6.15"/>
        <n v="11.38"/>
        <n v="9.93"/>
        <n v="8.83"/>
        <n v="8.4499999999999993"/>
        <n v="16.559999999999999"/>
        <n v="2.71"/>
        <n v="10.84"/>
        <n v="11.32"/>
        <n v="8.1199999999999992"/>
        <n v="8.92"/>
        <n v="4.21"/>
        <n v="9.85"/>
        <n v="15.68"/>
        <n v="6.47"/>
        <n v="6.75"/>
        <n v="10.16"/>
        <n v="6.17"/>
        <n v="5.91"/>
        <n v="2.84"/>
        <n v="4.4000000000000004"/>
        <n v="9.92"/>
        <n v="11.03"/>
        <n v="2.14"/>
        <n v="5.18"/>
        <n v="9.34"/>
        <n v="21.09"/>
        <n v="5.44"/>
        <n v="6.32"/>
        <n v="4.16"/>
        <n v="5.14"/>
        <n v="9.18"/>
        <n v="7.84"/>
        <n v="10.64"/>
        <n v="9.3800000000000008"/>
        <n v="2.39"/>
        <n v="10.3"/>
        <n v="15.03"/>
        <n v="4.46"/>
        <n v="17.79"/>
        <n v="5.95"/>
        <n v="5.89"/>
        <n v="2.59"/>
        <n v="9.8000000000000007"/>
        <n v="10.54"/>
        <n v="5.46"/>
        <n v="3.78"/>
        <n v="3.52"/>
        <n v="4.5"/>
        <n v="11.35"/>
        <n v="8.49"/>
        <n v="9.64"/>
        <n v="4.82"/>
        <n v="1.34"/>
        <n v="3.95"/>
        <n v="10.62"/>
        <n v="7.12"/>
        <n v="9.48"/>
        <n v="9.5500000000000007"/>
        <n v="3.02"/>
        <n v="11.12"/>
        <n v="4.03"/>
        <n v="7.64"/>
        <n v="2.66"/>
        <n v="9.7799999999999994"/>
        <n v="11.14"/>
        <n v="3.61"/>
        <n v="1.7"/>
        <n v="12.97"/>
        <n v="3.29"/>
        <n v="13.27"/>
        <n v="9.39"/>
        <n v="3.97"/>
        <n v="6.27"/>
        <n v="6.33"/>
        <n v="6.93"/>
        <n v="8.67"/>
        <n v="19.37"/>
        <n v="4.3499999999999996"/>
        <n v="8.39"/>
        <n v="13.43"/>
        <n v="4.34"/>
        <n v="7.35"/>
        <n v="4.91"/>
        <n v="19.32"/>
        <n v="5.48"/>
        <n v="3.54"/>
        <n v="6.91"/>
        <n v="4.58"/>
        <n v="9.81"/>
        <n v="4.9800000000000004"/>
        <n v="23.06"/>
        <n v="1.46"/>
        <n v="1.67"/>
        <n v="9.8800000000000008"/>
        <n v="7.73"/>
        <n v="10"/>
        <n v="9.4600000000000009"/>
        <n v="7"/>
        <n v="10.45"/>
        <n v="10.49"/>
        <n v="11.49"/>
        <n v="6.18"/>
        <n v="5.92"/>
        <n v="3.12"/>
        <n v="2.8"/>
        <n v="5.19"/>
        <n v="2.0699999999999998"/>
        <n v="8.31"/>
        <n v="2.73"/>
        <n v="2.61"/>
        <n v="2.92"/>
        <n v="4.7300000000000004"/>
        <n v="9"/>
        <n v="18.63"/>
        <n v="9.89"/>
        <n v="19.46"/>
        <n v="6.44"/>
        <n v="10.78"/>
        <n v="13.47"/>
        <n v="10.85"/>
        <n v="18.75"/>
        <n v="11.56"/>
        <n v="9.16"/>
        <n v="4.2"/>
        <n v="9.6199999999999992"/>
        <n v="3.09"/>
        <n v="6.45"/>
        <n v="4.97"/>
        <n v="1.61"/>
        <n v="15.79"/>
        <n v="25.74"/>
        <n v="3.18"/>
        <n v="6.06"/>
        <n v="4.66"/>
        <n v="10.119999999999999"/>
        <n v="1.82"/>
        <n v="2.94"/>
        <n v="6.85"/>
        <n v="2.1"/>
        <n v="2.87"/>
        <n v="5.74"/>
        <n v="20.34"/>
        <n v="3.92"/>
        <n v="3.66"/>
        <n v="12.78"/>
        <n v="10.97"/>
        <n v="9.84"/>
        <n v="6.74"/>
        <n v="5.93"/>
        <n v="8.48"/>
        <n v="17.010000000000002"/>
        <n v="18.899999999999999"/>
        <n v="21.86"/>
        <n v="1.97"/>
        <n v="2.0099999999999998"/>
        <n v="2.41"/>
        <n v="2.34"/>
        <n v="3.43"/>
        <n v="22.93"/>
        <n v="9.83"/>
        <n v="11.67"/>
        <n v="15.86"/>
        <n v="1.47"/>
        <n v="11.55"/>
        <n v="4.41"/>
        <n v="23.05"/>
        <n v="1.71"/>
        <n v="5.58"/>
        <n v="8.6300000000000008"/>
        <n v="10.029999999999999"/>
        <n v="13.67"/>
        <n v="6.86"/>
        <n v="4.08"/>
        <n v="29.81"/>
        <n v="5.84"/>
        <n v="13.52"/>
        <n v="3.6"/>
        <n v="5.16"/>
        <n v="3.69"/>
        <n v="1.32"/>
        <n v="7.67"/>
        <n v="4.74"/>
        <n v="8.18"/>
        <n v="1.86"/>
        <n v="7.61"/>
        <n v="3"/>
        <n v="20.9"/>
        <n v="5.68"/>
        <n v="16.920000000000002"/>
        <n v="5.0199999999999996"/>
        <n v="8.14"/>
        <n v="7.82"/>
        <n v="10.73"/>
        <n v="11.13"/>
        <n v="12"/>
        <n v="7.42"/>
        <n v="2.85"/>
        <n v="10.87"/>
        <n v="6.61"/>
        <n v="19.55"/>
        <n v="17.59"/>
        <n v="6.3"/>
        <n v="1.62"/>
        <n v="6.34"/>
        <n v="4.32"/>
        <n v="6.23"/>
        <n v="2.02"/>
        <n v="23.33"/>
        <n v="12.38"/>
        <n v="2.25"/>
        <n v="6.76"/>
        <n v="4.1399999999999997"/>
        <n v="7.83"/>
        <n v="1.72"/>
        <n v="4.57"/>
        <n v="2.76"/>
        <n v="4.9000000000000004"/>
        <n v="5.24"/>
        <n v="1.77"/>
        <n v="14.3"/>
        <n v="14.06"/>
        <n v="7.16"/>
        <n v="3.59"/>
        <n v="9.09"/>
        <n v="10.81"/>
        <n v="2.11"/>
        <n v="10.27"/>
        <n v="10.77"/>
        <n v="16.399999999999999"/>
        <n v="3.53"/>
        <n v="5.6"/>
        <n v="8.5500000000000007"/>
        <n v="7.78"/>
        <n v="4.95"/>
        <n v="17.760000000000002"/>
        <n v="7.44"/>
        <n v="5.53"/>
        <n v="6.98"/>
        <n v="6.97"/>
        <n v="30.82"/>
        <n v="8.64"/>
        <n v="17.579999999999998"/>
        <n v="9.19"/>
        <n v="6.65"/>
        <n v="8.8699999999999992"/>
        <n v="5.75"/>
        <n v="10.63"/>
        <n v="5.47"/>
        <n v="3.37"/>
        <n v="5.0999999999999996"/>
        <n v="30.5"/>
        <n v="19.47"/>
        <n v="2.17"/>
        <n v="7.19"/>
        <n v="10.26"/>
        <n v="8.23"/>
        <n v="4.29"/>
        <n v="13.61"/>
        <n v="2.52"/>
        <n v="5.4"/>
        <n v="12.21"/>
        <n v="7.94"/>
        <n v="18.18"/>
        <n v="4.33"/>
        <n v="7.3"/>
        <n v="3.72"/>
        <n v="22.91"/>
        <n v="11.25"/>
        <n v="27.67"/>
        <n v="10.11"/>
        <n v="22.24"/>
        <n v="12.42"/>
        <n v="5.28"/>
        <n v="7.86"/>
        <n v="1.78"/>
        <n v="7.48"/>
        <n v="7.93"/>
        <n v="6.79"/>
        <n v="5.71"/>
        <n v="11.16"/>
        <n v="9.3000000000000007"/>
        <n v="4.83"/>
        <n v="18.149999999999999"/>
        <n v="3.87"/>
        <n v="2.7"/>
        <n v="18.940000000000001"/>
        <n v="23.4"/>
        <n v="5.55"/>
        <n v="9.8699999999999992"/>
        <n v="5.73"/>
        <n v="2.81"/>
        <n v="4.75"/>
        <n v="6.78"/>
        <n v="6.38"/>
        <n v="6.81"/>
        <n v="8.08"/>
        <n v="11.64"/>
        <n v="4.78"/>
        <n v="2"/>
        <n v="6.55"/>
        <n v="12.8"/>
        <n v="4.8099999999999996"/>
        <n v="1.51"/>
        <n v="5.96"/>
        <n v="3.94"/>
        <n v="4.96"/>
        <n v="4.51"/>
        <n v="9.58"/>
        <n v="13.01"/>
        <n v="6.56"/>
        <n v="9.77"/>
        <n v="5.7"/>
        <n v="6.54"/>
        <n v="2.5299999999999998"/>
        <n v="23.31"/>
        <n v="11.23"/>
        <n v="18.96"/>
        <n v="9.57"/>
        <n v="5.42"/>
        <n v="6.13"/>
        <n v="8.07"/>
        <n v="10.86"/>
        <n v="19.45"/>
        <n v="3.28"/>
        <n v="6.8"/>
        <n v="10.8"/>
        <n v="6.14"/>
        <n v="9.73"/>
        <n v="6.5"/>
        <n v="4.59"/>
        <n v="10.82"/>
        <n v="4.63"/>
        <n v="2.4300000000000002"/>
        <n v="11.89"/>
        <n v="4.38"/>
        <n v="5.86"/>
        <n v="2.31"/>
        <n v="10.83"/>
        <n v="3.89"/>
        <n v="11.37"/>
        <n v="32.69"/>
        <n v="7.68"/>
        <n v="9.06"/>
        <n v="10.68"/>
        <n v="10.130000000000001"/>
        <n v="4.13"/>
        <n v="3.82"/>
        <n v="17.18"/>
        <n v="11.4"/>
        <n v="6.73"/>
        <n v="6.83"/>
        <n v="13.35"/>
        <n v="30.69"/>
        <n v="2.4900000000000002"/>
        <n v="10.9"/>
        <n v="11.54"/>
        <n v="1.56"/>
        <n v="9.2100000000000009"/>
        <n v="12.13"/>
        <n v="5.43"/>
        <n v="3.68"/>
        <n v="6.9"/>
        <n v="9.42"/>
        <n v="2.5099999999999998"/>
        <n v="9.43"/>
        <n v="7.8"/>
        <n v="3.74"/>
        <n v="4.68"/>
        <n v="2.44"/>
        <n v="10.89"/>
        <n v="8.89"/>
        <n v="2.56"/>
        <n v="3.48"/>
        <n v="5.97"/>
        <n v="10.6"/>
        <n v="9.35"/>
        <n v="10.050000000000001"/>
        <n v="7.54"/>
        <n v="9.6999999999999993"/>
        <n v="17.55"/>
        <n v="23.87"/>
        <n v="4.7"/>
        <n v="8.98"/>
        <n v="19.27"/>
        <n v="2.69"/>
        <n v="9.5299999999999994"/>
        <n v="17.100000000000001"/>
        <n v="9.7100000000000009"/>
        <n v="29.67"/>
        <n v="10.34"/>
        <n v="9.2899999999999991"/>
        <n v="5.9"/>
        <n v="7.53"/>
        <n v="10.55"/>
        <n v="14.32"/>
        <n v="6.67"/>
        <n v="10.93"/>
        <n v="7.03"/>
        <n v="7.52"/>
        <n v="14.48"/>
      </sharedItems>
    </cacheField>
    <cacheField name="Total_Amount" numFmtId="44">
      <sharedItems containsSemiMixedTypes="0" containsString="0" containsNumber="1" minValue="1.32" maxValue="32.69"/>
    </cacheField>
    <cacheField name="Payment Type" numFmtId="0">
      <sharedItems containsBlank="1" count="5">
        <s v="Cash"/>
        <s v="Card"/>
        <s v="MobilePay"/>
        <m/>
        <s v="GiftCard"/>
      </sharedItems>
    </cacheField>
    <cacheField name="Payment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3">
  <r>
    <x v="0"/>
    <n v="102"/>
    <d v="2025-07-05T00:00:00"/>
    <d v="1899-12-30T06:14:08"/>
    <d v="2025-07-05T00:00:00"/>
    <x v="0"/>
    <s v="Breakfast"/>
    <x v="0"/>
    <x v="0"/>
    <s v="No Modifier"/>
    <x v="0"/>
    <n v="1.4799999999999998"/>
    <x v="0"/>
    <n v="0.15"/>
    <n v="0.1"/>
    <n v="1.43"/>
    <s v="Cash"/>
  </r>
  <r>
    <x v="1"/>
    <n v="201"/>
    <d v="2025-07-05T00:00:00"/>
    <d v="1899-12-30T11:48:51"/>
    <d v="2025-07-05T00:00:00"/>
    <x v="0"/>
    <s v="Lunch"/>
    <x v="1"/>
    <x v="1"/>
    <s v="No Modifier"/>
    <x v="0"/>
    <n v="5.34"/>
    <x v="1"/>
    <n v="0"/>
    <n v="0.45"/>
    <n v="5.79"/>
    <s v="Card"/>
  </r>
  <r>
    <x v="2"/>
    <n v="403"/>
    <d v="2025-04-13T00:00:00"/>
    <d v="1899-12-30T08:05:35"/>
    <d v="2025-04-13T00:00:00"/>
    <x v="1"/>
    <s v="Breakfast"/>
    <x v="2"/>
    <x v="2"/>
    <s v="Light Ice"/>
    <x v="0"/>
    <n v="1.4899999999999998"/>
    <x v="2"/>
    <n v="0.15"/>
    <n v="0.1"/>
    <n v="1.44"/>
    <s v="Cash"/>
  </r>
  <r>
    <x v="3"/>
    <n v="301"/>
    <d v="2025-06-25T00:00:00"/>
    <d v="1899-12-30T06:42:17"/>
    <d v="2025-06-25T00:00:00"/>
    <x v="2"/>
    <s v="Breakfast"/>
    <x v="0"/>
    <x v="3"/>
    <s v="No Cheese"/>
    <x v="0"/>
    <n v="3.62"/>
    <x v="3"/>
    <n v="0"/>
    <n v="0.34"/>
    <n v="3.96"/>
    <s v="Cash"/>
  </r>
  <r>
    <x v="4"/>
    <n v="301"/>
    <d v="2025-08-01T00:00:00"/>
    <d v="1899-12-30T12:58:36"/>
    <d v="2025-08-01T00:00:00"/>
    <x v="3"/>
    <s v="Lunch"/>
    <x v="0"/>
    <x v="4"/>
    <s v="No Modifier"/>
    <x v="1"/>
    <n v="9.17"/>
    <x v="4"/>
    <n v="0"/>
    <n v="1.38"/>
    <n v="19.72"/>
    <s v="Card"/>
  </r>
  <r>
    <x v="5"/>
    <n v="501"/>
    <d v="2025-07-12T00:00:00"/>
    <d v="1899-12-30T12:32:31"/>
    <d v="2025-07-12T00:00:00"/>
    <x v="0"/>
    <s v="Lunch"/>
    <x v="1"/>
    <x v="5"/>
    <s v="No Modifier"/>
    <x v="0"/>
    <n v="5.64"/>
    <x v="5"/>
    <n v="0"/>
    <n v="0.37"/>
    <n v="6.01"/>
    <s v="Card"/>
  </r>
  <r>
    <x v="6"/>
    <n v="101"/>
    <d v="2025-07-26T00:00:00"/>
    <d v="1899-12-30T05:56:34"/>
    <d v="2025-07-26T00:00:00"/>
    <x v="0"/>
    <s v="Afternoon"/>
    <x v="3"/>
    <x v="6"/>
    <s v="No Modifier"/>
    <x v="0"/>
    <n v="3.59"/>
    <x v="6"/>
    <n v="0.54"/>
    <n v="0.28999999999999998"/>
    <n v="3.34"/>
    <s v="MobilePay"/>
  </r>
  <r>
    <x v="7"/>
    <n v="403"/>
    <d v="2025-07-21T00:00:00"/>
    <d v="1899-12-30T04:48:10"/>
    <d v="2025-07-21T00:00:00"/>
    <x v="4"/>
    <s v="Afternoon"/>
    <x v="2"/>
    <x v="7"/>
    <s v="No Modifier"/>
    <x v="0"/>
    <n v="1.7999999999999998"/>
    <x v="7"/>
    <n v="0.27"/>
    <n v="0.11"/>
    <n v="1.64"/>
    <s v="Cash"/>
  </r>
  <r>
    <x v="8"/>
    <n v="102"/>
    <d v="2025-06-02T00:00:00"/>
    <d v="1899-12-30T11:08:42"/>
    <d v="2025-06-02T00:00:00"/>
    <x v="4"/>
    <s v="Late Night"/>
    <x v="3"/>
    <x v="1"/>
    <s v="Extra Sauce"/>
    <x v="1"/>
    <n v="5.4700000000000006"/>
    <x v="8"/>
    <n v="0"/>
    <n v="0.79"/>
    <n v="11.73"/>
    <s v="Card"/>
  </r>
  <r>
    <x v="9"/>
    <n v="402"/>
    <d v="2025-07-12T00:00:00"/>
    <d v="1899-12-30T05:21:01"/>
    <d v="2025-07-12T00:00:00"/>
    <x v="0"/>
    <s v="Breakfast"/>
    <x v="0"/>
    <x v="8"/>
    <s v="No Modifier"/>
    <x v="0"/>
    <n v="2"/>
    <x v="9"/>
    <n v="0"/>
    <n v="0.12"/>
    <n v="2.12"/>
    <s v="Card"/>
  </r>
  <r>
    <x v="10"/>
    <n v="103"/>
    <d v="2025-04-19T00:00:00"/>
    <d v="1899-12-30T09:15:50"/>
    <d v="2025-04-19T00:00:00"/>
    <x v="0"/>
    <s v="Dinner"/>
    <x v="2"/>
    <x v="5"/>
    <s v="No Modifier"/>
    <x v="0"/>
    <n v="5.55"/>
    <x v="10"/>
    <n v="0"/>
    <n v="0.33"/>
    <n v="5.88"/>
    <s v="Card"/>
  </r>
  <r>
    <x v="11"/>
    <n v="102"/>
    <d v="2025-07-16T00:00:00"/>
    <d v="1899-12-30T11:08:27"/>
    <d v="2025-07-16T00:00:00"/>
    <x v="2"/>
    <s v="Morning"/>
    <x v="1"/>
    <x v="9"/>
    <s v="No Modifier"/>
    <x v="0"/>
    <n v="1.5299999999999998"/>
    <x v="11"/>
    <n v="0"/>
    <n v="0.1"/>
    <n v="1.63"/>
    <s v="Card"/>
  </r>
  <r>
    <x v="12"/>
    <n v="201"/>
    <d v="2025-06-08T00:00:00"/>
    <d v="1899-12-30T08:13:55"/>
    <d v="2025-06-08T00:00:00"/>
    <x v="1"/>
    <s v="Breakfast"/>
    <x v="2"/>
    <x v="10"/>
    <s v="Sausage Patty"/>
    <x v="1"/>
    <n v="4.3"/>
    <x v="12"/>
    <n v="0"/>
    <n v="0.64"/>
    <n v="9.24"/>
    <s v="Card"/>
  </r>
  <r>
    <x v="13"/>
    <n v="103"/>
    <d v="2025-07-13T00:00:00"/>
    <d v="1899-12-30T10:37:47"/>
    <d v="2025-07-13T00:00:00"/>
    <x v="1"/>
    <s v="Morning"/>
    <x v="2"/>
    <x v="11"/>
    <s v="Oat Milk"/>
    <x v="1"/>
    <n v="2.21"/>
    <x v="13"/>
    <n v="0"/>
    <n v="0.27"/>
    <n v="4.6900000000000004"/>
    <s v="Cash"/>
  </r>
  <r>
    <x v="14"/>
    <n v="201"/>
    <d v="2025-04-11T00:00:00"/>
    <d v="1899-12-30T12:37:38"/>
    <d v="2025-04-11T00:00:00"/>
    <x v="3"/>
    <s v="Lunch"/>
    <x v="1"/>
    <x v="4"/>
    <s v="No Modifier"/>
    <x v="0"/>
    <n v="8.43"/>
    <x v="14"/>
    <n v="0"/>
    <n v="0.67"/>
    <n v="9.1"/>
    <s v="Card"/>
  </r>
  <r>
    <x v="15"/>
    <n v="102"/>
    <d v="2025-05-22T00:00:00"/>
    <d v="1899-12-30T09:06:04"/>
    <d v="2025-05-22T00:00:00"/>
    <x v="5"/>
    <s v="Breakfast"/>
    <x v="3"/>
    <x v="3"/>
    <s v="No Modifier"/>
    <x v="0"/>
    <n v="3.1"/>
    <x v="15"/>
    <n v="0"/>
    <n v="0.23"/>
    <n v="3.33"/>
    <s v="Card"/>
  </r>
  <r>
    <x v="16"/>
    <n v="403"/>
    <d v="2025-04-27T00:00:00"/>
    <d v="1899-12-30T09:19:59"/>
    <d v="2025-04-27T00:00:00"/>
    <x v="1"/>
    <s v="Breakfast"/>
    <x v="0"/>
    <x v="3"/>
    <s v="No Modifier"/>
    <x v="0"/>
    <n v="2.9899999999999998"/>
    <x v="16"/>
    <n v="0"/>
    <n v="0.22"/>
    <n v="3.21"/>
    <s v="MobilePay"/>
  </r>
  <r>
    <x v="17"/>
    <n v="403"/>
    <d v="2025-04-16T00:00:00"/>
    <d v="1899-12-30T11:05:40"/>
    <d v="2025-04-16T00:00:00"/>
    <x v="2"/>
    <s v="Lunch"/>
    <x v="2"/>
    <x v="12"/>
    <s v="No Modifier"/>
    <x v="0"/>
    <n v="1.4799999999999998"/>
    <x v="0"/>
    <n v="0"/>
    <n v="0.1"/>
    <n v="5"/>
    <s v="Card"/>
  </r>
  <r>
    <x v="18"/>
    <n v="403"/>
    <d v="2025-06-23T00:00:00"/>
    <d v="1899-12-30T09:35:09"/>
    <d v="2025-06-23T00:00:00"/>
    <x v="4"/>
    <s v="Breakfast"/>
    <x v="2"/>
    <x v="10"/>
    <s v="Extra Egg"/>
    <x v="1"/>
    <n v="3.81"/>
    <x v="17"/>
    <n v="0"/>
    <n v="0.55000000000000004"/>
    <n v="8.17"/>
    <s v="Card"/>
  </r>
  <r>
    <x v="19"/>
    <n v="103"/>
    <d v="2025-07-10T00:00:00"/>
    <d v="1899-12-30T07:51:51"/>
    <d v="2025-07-10T00:00:00"/>
    <x v="5"/>
    <s v="Dinner"/>
    <x v="1"/>
    <x v="1"/>
    <s v="Extra Sauce"/>
    <x v="0"/>
    <n v="5.12"/>
    <x v="18"/>
    <n v="0"/>
    <n v="0.37"/>
    <n v="5.49"/>
    <s v="Card"/>
  </r>
  <r>
    <x v="20"/>
    <n v="201"/>
    <d v="2025-04-14T00:00:00"/>
    <d v="1899-12-30T11:22:19"/>
    <d v="2025-04-14T00:00:00"/>
    <x v="4"/>
    <s v="Morning"/>
    <x v="0"/>
    <x v="11"/>
    <s v="Sugar-Free Syrup"/>
    <x v="0"/>
    <n v="2.48"/>
    <x v="19"/>
    <n v="0"/>
    <n v="0.19"/>
    <n v="2.67"/>
    <s v="MobilePay"/>
  </r>
  <r>
    <x v="21"/>
    <n v="101"/>
    <d v="2025-07-07T00:00:00"/>
    <d v="1899-12-30T06:37:16"/>
    <d v="2025-07-07T00:00:00"/>
    <x v="4"/>
    <s v="Breakfast"/>
    <x v="1"/>
    <x v="10"/>
    <s v="Cinnamon"/>
    <x v="0"/>
    <n v="3.08"/>
    <x v="20"/>
    <n v="0"/>
    <n v="0.26"/>
    <n v="3.34"/>
    <s v="Cash"/>
  </r>
  <r>
    <x v="22"/>
    <n v="403"/>
    <d v="2025-04-11T00:00:00"/>
    <d v="1899-12-30T05:47:42"/>
    <d v="2025-04-11T00:00:00"/>
    <x v="3"/>
    <s v="Afternoon"/>
    <x v="1"/>
    <x v="13"/>
    <s v="Cinnamon"/>
    <x v="0"/>
    <n v="1.75"/>
    <x v="21"/>
    <n v="0"/>
    <n v="0.13"/>
    <n v="1.88"/>
    <s v="Card"/>
  </r>
  <r>
    <x v="23"/>
    <n v="201"/>
    <d v="2025-04-11T00:00:00"/>
    <d v="1899-12-30T02:43:47"/>
    <d v="2025-04-11T00:00:00"/>
    <x v="3"/>
    <s v="Lunch"/>
    <x v="0"/>
    <x v="14"/>
    <s v="No Pickles"/>
    <x v="0"/>
    <n v="5.09"/>
    <x v="22"/>
    <n v="0"/>
    <n v="0.41"/>
    <n v="5.5"/>
    <s v="Cash"/>
  </r>
  <r>
    <x v="24"/>
    <n v="103"/>
    <d v="2025-07-04T00:00:00"/>
    <d v="1899-12-30T05:42:40"/>
    <d v="2025-07-04T00:00:00"/>
    <x v="3"/>
    <s v="Afternoon"/>
    <x v="2"/>
    <x v="13"/>
    <s v="No Modifier"/>
    <x v="0"/>
    <n v="1.5799999999999998"/>
    <x v="23"/>
    <n v="0"/>
    <n v="0.11"/>
    <n v="1.69"/>
    <s v="Card"/>
  </r>
  <r>
    <x v="25"/>
    <n v="401"/>
    <d v="2025-05-28T00:00:00"/>
    <d v="1899-12-30T07:45:44"/>
    <d v="2025-05-28T00:00:00"/>
    <x v="2"/>
    <s v="Dinner"/>
    <x v="2"/>
    <x v="1"/>
    <s v="Extra Cheese"/>
    <x v="0"/>
    <n v="5.93"/>
    <x v="24"/>
    <n v="0"/>
    <n v="0.56000000000000005"/>
    <n v="6.49"/>
    <s v="Card"/>
  </r>
  <r>
    <x v="26"/>
    <n v="402"/>
    <d v="2025-05-30T00:00:00"/>
    <d v="1899-12-30T05:20:48"/>
    <d v="2025-05-30T00:00:00"/>
    <x v="3"/>
    <s v="Afternoon"/>
    <x v="0"/>
    <x v="15"/>
    <s v="Cinnamon"/>
    <x v="0"/>
    <n v="3.71"/>
    <x v="25"/>
    <n v="0"/>
    <n v="0.33"/>
    <n v="4.04"/>
    <s v="Cash"/>
  </r>
  <r>
    <x v="27"/>
    <n v="402"/>
    <d v="2025-07-05T00:00:00"/>
    <d v="1899-12-30T04:04:45"/>
    <d v="2025-07-05T00:00:00"/>
    <x v="0"/>
    <s v="Afternoon"/>
    <x v="1"/>
    <x v="16"/>
    <s v="Small Size"/>
    <x v="0"/>
    <n v="2.4500000000000002"/>
    <x v="26"/>
    <n v="0"/>
    <n v="0.17"/>
    <n v="2.62"/>
    <s v="Card"/>
  </r>
  <r>
    <x v="28"/>
    <n v="201"/>
    <d v="2025-06-21T00:00:00"/>
    <d v="1899-12-30T06:54:56"/>
    <d v="2025-06-21T00:00:00"/>
    <x v="0"/>
    <s v="Dinner"/>
    <x v="0"/>
    <x v="12"/>
    <s v="No Modifier"/>
    <x v="0"/>
    <n v="4.29"/>
    <x v="27"/>
    <n v="0"/>
    <n v="0.36"/>
    <n v="4.6500000000000004"/>
    <s v="Card"/>
  </r>
  <r>
    <x v="29"/>
    <n v="202"/>
    <d v="2025-08-06T00:00:00"/>
    <d v="1899-12-30T02:21:42"/>
    <d v="2025-08-06T00:00:00"/>
    <x v="2"/>
    <s v="Lunch"/>
    <x v="3"/>
    <x v="1"/>
    <s v="No Onions"/>
    <x v="2"/>
    <n v="5.28"/>
    <x v="28"/>
    <n v="0"/>
    <n v="1.35"/>
    <n v="17.190000000000001"/>
    <s v="Card"/>
  </r>
  <r>
    <x v="30"/>
    <n v="103"/>
    <d v="2025-06-22T00:00:00"/>
    <d v="1899-12-30T07:13:29"/>
    <d v="2025-06-22T00:00:00"/>
    <x v="1"/>
    <s v="Breakfast"/>
    <x v="2"/>
    <x v="10"/>
    <s v="No Modifier"/>
    <x v="0"/>
    <n v="2.9899999999999998"/>
    <x v="16"/>
    <n v="0.15"/>
    <n v="0.27"/>
    <n v="3.11"/>
    <s v="Cash"/>
  </r>
  <r>
    <x v="31"/>
    <n v="101"/>
    <d v="2025-07-09T00:00:00"/>
    <d v="1899-12-30T07:53:01"/>
    <d v="2025-07-09T00:00:00"/>
    <x v="2"/>
    <s v="Dinner"/>
    <x v="3"/>
    <x v="17"/>
    <s v="No Modifier"/>
    <x v="1"/>
    <n v="9.42"/>
    <x v="29"/>
    <n v="0"/>
    <n v="1.41"/>
    <n v="20.25"/>
    <s v="Card"/>
  </r>
  <r>
    <x v="32"/>
    <n v="103"/>
    <d v="2025-07-27T00:00:00"/>
    <d v="1899-12-30T10:59:19"/>
    <d v="2025-07-27T00:00:00"/>
    <x v="1"/>
    <s v="Late Night"/>
    <x v="0"/>
    <x v="14"/>
    <s v="No Modifier"/>
    <x v="0"/>
    <n v="6.6300000000000008"/>
    <x v="30"/>
    <n v="0"/>
    <n v="0.48"/>
    <n v="7.11"/>
    <s v="MobilePay"/>
  </r>
  <r>
    <x v="33"/>
    <n v="501"/>
    <d v="2025-06-26T00:00:00"/>
    <d v="1899-12-30T09:42:23"/>
    <d v="2025-06-26T00:00:00"/>
    <x v="5"/>
    <s v="Dinner"/>
    <x v="1"/>
    <x v="12"/>
    <s v="No Modifier"/>
    <x v="0"/>
    <n v="4.1399999999999997"/>
    <x v="31"/>
    <n v="0"/>
    <n v="0.33"/>
    <n v="4.47"/>
    <s v="Cash"/>
  </r>
  <r>
    <x v="34"/>
    <n v="202"/>
    <d v="2025-04-14T00:00:00"/>
    <d v="1899-12-30T05:49:30"/>
    <d v="2025-04-14T00:00:00"/>
    <x v="4"/>
    <s v="Afternoon"/>
    <x v="2"/>
    <x v="18"/>
    <s v="No Modifier"/>
    <x v="0"/>
    <n v="2"/>
    <x v="9"/>
    <n v="0"/>
    <n v="0.15"/>
    <n v="2.15"/>
    <s v="MobilePay"/>
  </r>
  <r>
    <x v="35"/>
    <n v="101"/>
    <d v="2025-06-29T00:00:00"/>
    <d v="1899-12-30T12:31:13"/>
    <d v="2025-06-29T00:00:00"/>
    <x v="1"/>
    <s v="Lunch"/>
    <x v="2"/>
    <x v="1"/>
    <s v="No Modifier"/>
    <x v="0"/>
    <n v="5.94"/>
    <x v="32"/>
    <n v="0"/>
    <n v="0.43"/>
    <n v="6.37"/>
    <s v="Card"/>
  </r>
  <r>
    <x v="36"/>
    <n v="402"/>
    <d v="2025-08-07T00:00:00"/>
    <d v="1899-12-30T11:18:14"/>
    <d v="2025-08-07T00:00:00"/>
    <x v="5"/>
    <s v="Lunch"/>
    <x v="2"/>
    <x v="4"/>
    <s v="No Modifier"/>
    <x v="0"/>
    <n v="9.3899999999999988"/>
    <x v="33"/>
    <n v="0"/>
    <n v="0.89"/>
    <n v="10.28"/>
    <s v="Card"/>
  </r>
  <r>
    <x v="37"/>
    <n v="201"/>
    <d v="2025-05-06T00:00:00"/>
    <d v="1899-12-30T12:12:13"/>
    <d v="2025-05-06T00:00:00"/>
    <x v="6"/>
    <s v="Lunch"/>
    <x v="0"/>
    <x v="19"/>
    <s v="Spicy"/>
    <x v="0"/>
    <n v="8.01"/>
    <x v="34"/>
    <n v="0"/>
    <n v="0.57999999999999996"/>
    <n v="8.59"/>
    <s v="Card"/>
  </r>
  <r>
    <x v="38"/>
    <n v="101"/>
    <d v="2025-05-31T00:00:00"/>
    <d v="1899-12-30T12:44:08"/>
    <d v="2025-05-31T00:00:00"/>
    <x v="0"/>
    <s v="Late Night"/>
    <x v="0"/>
    <x v="12"/>
    <s v="No Modifier"/>
    <x v="0"/>
    <n v="4.05"/>
    <x v="35"/>
    <n v="0"/>
    <n v="0.32"/>
    <n v="4.37"/>
    <s v="Cash"/>
  </r>
  <r>
    <x v="39"/>
    <n v="401"/>
    <d v="2025-05-28T00:00:00"/>
    <d v="1899-12-30T11:09:09"/>
    <d v="2025-05-28T00:00:00"/>
    <x v="2"/>
    <s v="Lunch"/>
    <x v="0"/>
    <x v="12"/>
    <s v="No Modifier"/>
    <x v="0"/>
    <n v="4.5599999999999996"/>
    <x v="36"/>
    <n v="0"/>
    <n v="0.33"/>
    <n v="4.8899999999999997"/>
    <s v="MobilePay"/>
  </r>
  <r>
    <x v="40"/>
    <n v="401"/>
    <d v="2025-05-22T00:00:00"/>
    <d v="1899-12-30T11:39:47"/>
    <d v="2025-05-22T00:00:00"/>
    <x v="5"/>
    <s v="Lunch"/>
    <x v="1"/>
    <x v="19"/>
    <s v="No Modifier"/>
    <x v="0"/>
    <n v="9.36"/>
    <x v="37"/>
    <n v="0"/>
    <n v="0.89"/>
    <n v="10.25"/>
    <s v="Card"/>
  </r>
  <r>
    <x v="41"/>
    <n v="201"/>
    <d v="2025-07-04T00:00:00"/>
    <d v="1899-12-30T02:04:43"/>
    <d v="2025-07-04T00:00:00"/>
    <x v="3"/>
    <s v="Lunch"/>
    <x v="1"/>
    <x v="20"/>
    <s v="No Modifier"/>
    <x v="0"/>
    <n v="10.08"/>
    <x v="38"/>
    <n v="0"/>
    <n v="0.66"/>
    <n v="10.74"/>
    <s v="Card"/>
  </r>
  <r>
    <x v="42"/>
    <n v="103"/>
    <d v="2025-05-25T00:00:00"/>
    <d v="1899-12-30T08:28:07"/>
    <d v="2025-05-25T00:00:00"/>
    <x v="1"/>
    <s v="Dinner"/>
    <x v="2"/>
    <x v="17"/>
    <s v="No Modifier"/>
    <x v="0"/>
    <n v="8.43"/>
    <x v="14"/>
    <n v="0"/>
    <n v="0.51"/>
    <n v="8.94"/>
    <s v="Card"/>
  </r>
  <r>
    <x v="43"/>
    <n v="501"/>
    <d v="2025-08-07T00:00:00"/>
    <d v="1899-12-30T05:52:17"/>
    <d v="2025-08-07T00:00:00"/>
    <x v="5"/>
    <s v="Afternoon"/>
    <x v="2"/>
    <x v="21"/>
    <s v="No Modifier"/>
    <x v="0"/>
    <n v="4.8899999999999997"/>
    <x v="39"/>
    <n v="0"/>
    <n v="0.42"/>
    <n v="5.31"/>
    <s v="Cash"/>
  </r>
  <r>
    <x v="44"/>
    <n v="102"/>
    <d v="2025-06-28T00:00:00"/>
    <d v="1899-12-30T09:44:31"/>
    <d v="2025-06-28T00:00:00"/>
    <x v="0"/>
    <s v="Dinner"/>
    <x v="4"/>
    <x v="20"/>
    <s v="No Modifier"/>
    <x v="0"/>
    <n v="9.25"/>
    <x v="40"/>
    <n v="0"/>
    <n v="0.74"/>
    <n v="9.99"/>
    <s v="MobilePay"/>
  </r>
  <r>
    <x v="45"/>
    <n v="403"/>
    <d v="2025-08-03T00:00:00"/>
    <d v="1899-12-30T12:33:23"/>
    <d v="2025-08-03T00:00:00"/>
    <x v="1"/>
    <s v="Lunch"/>
    <x v="3"/>
    <x v="17"/>
    <s v="No Modifier"/>
    <x v="0"/>
    <n v="8.1300000000000008"/>
    <x v="41"/>
    <n v="0"/>
    <n v="0.61"/>
    <n v="8.74"/>
    <s v="Card"/>
  </r>
  <r>
    <x v="46"/>
    <n v="201"/>
    <d v="2025-07-01T00:00:00"/>
    <d v="1899-12-30T06:35:26"/>
    <d v="2025-07-01T00:00:00"/>
    <x v="6"/>
    <s v="Dinner"/>
    <x v="1"/>
    <x v="6"/>
    <s v="Large Size"/>
    <x v="0"/>
    <n v="3.61"/>
    <x v="42"/>
    <n v="0"/>
    <n v="0.27"/>
    <n v="3.88"/>
    <s v="GiftCard"/>
  </r>
  <r>
    <x v="47"/>
    <n v="403"/>
    <d v="2025-07-16T00:00:00"/>
    <d v="1899-12-30T09:32:47"/>
    <d v="2025-07-16T00:00:00"/>
    <x v="2"/>
    <s v="Breakfast"/>
    <x v="0"/>
    <x v="8"/>
    <s v="Cinnamon"/>
    <x v="0"/>
    <n v="2.1999999999999997"/>
    <x v="43"/>
    <n v="0"/>
    <n v="0.16"/>
    <n v="2.36"/>
    <s v="MobilePay"/>
  </r>
  <r>
    <x v="48"/>
    <n v="402"/>
    <d v="2025-06-13T00:00:00"/>
    <d v="1899-12-30T09:22:21"/>
    <d v="2025-06-13T00:00:00"/>
    <x v="3"/>
    <s v="Dinner"/>
    <x v="3"/>
    <x v="17"/>
    <s v="No Modifier"/>
    <x v="0"/>
    <n v="8.66"/>
    <x v="44"/>
    <n v="0"/>
    <n v="0.74"/>
    <n v="9.4"/>
    <s v="Card"/>
  </r>
  <r>
    <x v="49"/>
    <n v="401"/>
    <d v="2025-05-17T00:00:00"/>
    <d v="1899-12-30T12:31:02"/>
    <d v="2025-05-17T00:00:00"/>
    <x v="0"/>
    <s v="Lunch"/>
    <x v="1"/>
    <x v="14"/>
    <s v="No Modifier"/>
    <x v="1"/>
    <n v="4.96"/>
    <x v="45"/>
    <n v="1.98"/>
    <n v="0.48"/>
    <n v="8.42"/>
    <s v="GiftCard"/>
  </r>
  <r>
    <x v="50"/>
    <n v="202"/>
    <d v="2025-05-13T00:00:00"/>
    <d v="1899-12-30T02:41:05"/>
    <d v="2025-05-13T00:00:00"/>
    <x v="6"/>
    <s v="Lunch"/>
    <x v="0"/>
    <x v="16"/>
    <s v="No Sauce"/>
    <x v="0"/>
    <n v="2.73"/>
    <x v="46"/>
    <n v="0"/>
    <n v="0.25"/>
    <n v="2.98"/>
    <s v="MobilePay"/>
  </r>
  <r>
    <x v="51"/>
    <n v="201"/>
    <d v="2025-06-15T00:00:00"/>
    <d v="1899-12-30T06:48:40"/>
    <d v="2025-06-15T00:00:00"/>
    <x v="1"/>
    <s v="Dinner"/>
    <x v="3"/>
    <x v="1"/>
    <s v="No Modifier"/>
    <x v="0"/>
    <n v="5.25"/>
    <x v="47"/>
    <n v="0"/>
    <n v="0.32"/>
    <n v="5.57"/>
    <s v="Card"/>
  </r>
  <r>
    <x v="52"/>
    <n v="103"/>
    <d v="2025-07-30T00:00:00"/>
    <d v="1899-12-30T09:55:24"/>
    <d v="2025-07-30T00:00:00"/>
    <x v="2"/>
    <s v="Breakfast"/>
    <x v="0"/>
    <x v="22"/>
    <s v="No Modifier"/>
    <x v="0"/>
    <n v="1.48"/>
    <x v="48"/>
    <n v="0"/>
    <n v="0.11"/>
    <n v="1.59"/>
    <s v="Card"/>
  </r>
  <r>
    <x v="53"/>
    <n v="102"/>
    <d v="2025-06-26T00:00:00"/>
    <d v="1899-12-30T01:40:27"/>
    <d v="2025-06-26T00:00:00"/>
    <x v="5"/>
    <s v="Lunch"/>
    <x v="3"/>
    <x v="14"/>
    <s v="Extra Patty"/>
    <x v="0"/>
    <n v="7.87"/>
    <x v="49"/>
    <n v="0"/>
    <n v="0.63"/>
    <n v="8.5"/>
    <s v="Card"/>
  </r>
  <r>
    <x v="54"/>
    <n v="202"/>
    <d v="2025-04-21T00:00:00"/>
    <d v="1899-12-30T10:49:47"/>
    <d v="2025-04-21T00:00:00"/>
    <x v="4"/>
    <s v="Breakfast"/>
    <x v="0"/>
    <x v="11"/>
    <s v="Extra Ice"/>
    <x v="0"/>
    <n v="2.1"/>
    <x v="50"/>
    <n v="0"/>
    <n v="0.17"/>
    <n v="2.27"/>
    <s v="MobilePay"/>
  </r>
  <r>
    <x v="55"/>
    <n v="103"/>
    <d v="2025-04-16T00:00:00"/>
    <d v="1899-12-30T05:41:02"/>
    <d v="2025-04-16T00:00:00"/>
    <x v="2"/>
    <s v="Afternoon"/>
    <x v="2"/>
    <x v="18"/>
    <s v="No Modifier"/>
    <x v="1"/>
    <n v="2.0100000000000002"/>
    <x v="51"/>
    <n v="0"/>
    <n v="0.34"/>
    <n v="4.3600000000000003"/>
    <s v="Card"/>
  </r>
  <r>
    <x v="56"/>
    <n v="202"/>
    <d v="2025-07-08T00:00:00"/>
    <d v="1899-12-30T09:51:18"/>
    <d v="2025-07-08T00:00:00"/>
    <x v="6"/>
    <s v="Dinner"/>
    <x v="0"/>
    <x v="5"/>
    <s v="No Modifier"/>
    <x v="0"/>
    <n v="5.39"/>
    <x v="52"/>
    <n v="0"/>
    <n v="0.46"/>
    <n v="5.85"/>
    <s v="Card"/>
  </r>
  <r>
    <x v="57"/>
    <n v="403"/>
    <d v="2025-06-23T00:00:00"/>
    <d v="1899-12-30T10:47:43"/>
    <d v="2025-06-23T00:00:00"/>
    <x v="4"/>
    <s v="Breakfast"/>
    <x v="2"/>
    <x v="23"/>
    <s v="No Cheese"/>
    <x v="0"/>
    <n v="4.8899999999999997"/>
    <x v="39"/>
    <n v="0"/>
    <n v="0.46"/>
    <n v="5.35"/>
    <s v="Card"/>
  </r>
  <r>
    <x v="58"/>
    <n v="202"/>
    <d v="2025-07-26T00:00:00"/>
    <d v="1899-12-30T03:02:02"/>
    <d v="2025-07-26T00:00:00"/>
    <x v="0"/>
    <s v="Afternoon"/>
    <x v="2"/>
    <x v="24"/>
    <s v="No Modifier"/>
    <x v="0"/>
    <n v="3.82"/>
    <x v="53"/>
    <n v="0"/>
    <n v="0.36"/>
    <n v="4.18"/>
    <s v="Card"/>
  </r>
  <r>
    <x v="59"/>
    <n v="402"/>
    <d v="2025-04-11T00:00:00"/>
    <d v="1899-12-30T04:02:44"/>
    <d v="2025-04-11T00:00:00"/>
    <x v="3"/>
    <s v="Afternoon"/>
    <x v="2"/>
    <x v="13"/>
    <s v="No Modifier"/>
    <x v="2"/>
    <n v="2.25"/>
    <x v="54"/>
    <n v="0"/>
    <n v="0.54"/>
    <n v="7.29"/>
    <s v="Card"/>
  </r>
  <r>
    <x v="60"/>
    <n v="102"/>
    <d v="2025-05-19T00:00:00"/>
    <d v="1899-12-30T05:38:01"/>
    <d v="2025-05-19T00:00:00"/>
    <x v="4"/>
    <s v="Afternoon"/>
    <x v="1"/>
    <x v="13"/>
    <s v="Caramel Topping"/>
    <x v="0"/>
    <n v="2.08"/>
    <x v="55"/>
    <n v="0"/>
    <n v="0.15"/>
    <n v="2.23"/>
    <s v="Card"/>
  </r>
  <r>
    <x v="61"/>
    <n v="501"/>
    <d v="2025-04-22T00:00:00"/>
    <d v="1899-12-30T06:08:34"/>
    <d v="2025-04-22T00:00:00"/>
    <x v="6"/>
    <s v="Breakfast"/>
    <x v="2"/>
    <x v="23"/>
    <s v="No Modifier"/>
    <x v="0"/>
    <n v="4.93"/>
    <x v="56"/>
    <n v="0"/>
    <n v="0.36"/>
    <n v="5.29"/>
    <s v="Card"/>
  </r>
  <r>
    <x v="62"/>
    <n v="102"/>
    <d v="2025-06-10T00:00:00"/>
    <d v="1899-12-30T09:49:23"/>
    <d v="2025-06-10T00:00:00"/>
    <x v="6"/>
    <s v="Dinner"/>
    <x v="2"/>
    <x v="17"/>
    <s v="No Modifier"/>
    <x v="0"/>
    <n v="7.9399999999999995"/>
    <x v="57"/>
    <n v="0"/>
    <n v="0.75"/>
    <n v="8.69"/>
    <s v="Card"/>
  </r>
  <r>
    <x v="63"/>
    <n v="401"/>
    <d v="2025-06-08T00:00:00"/>
    <d v="1899-12-30T05:58:28"/>
    <d v="2025-06-08T00:00:00"/>
    <x v="1"/>
    <s v="Afternoon"/>
    <x v="1"/>
    <x v="18"/>
    <s v="No Modifier"/>
    <x v="0"/>
    <n v="1.73"/>
    <x v="58"/>
    <n v="0"/>
    <n v="0.16"/>
    <n v="1.89"/>
    <s v="Card"/>
  </r>
  <r>
    <x v="64"/>
    <n v="401"/>
    <d v="2025-05-12T00:00:00"/>
    <d v="1899-12-30T05:54:41"/>
    <d v="2025-05-12T00:00:00"/>
    <x v="4"/>
    <s v="Breakfast"/>
    <x v="0"/>
    <x v="11"/>
    <s v="No Modifier"/>
    <x v="0"/>
    <n v="2.0499999999999998"/>
    <x v="59"/>
    <n v="0"/>
    <n v="0.16"/>
    <n v="2.21"/>
    <s v="Cash"/>
  </r>
  <r>
    <x v="65"/>
    <n v="202"/>
    <d v="2025-07-21T00:00:00"/>
    <d v="1899-12-30T02:04:05"/>
    <d v="2025-07-21T00:00:00"/>
    <x v="4"/>
    <s v="Lunch"/>
    <x v="0"/>
    <x v="12"/>
    <s v="No Modifier"/>
    <x v="0"/>
    <n v="4.9400000000000004"/>
    <x v="60"/>
    <n v="0"/>
    <n v="0.47"/>
    <n v="5.41"/>
    <s v="Card"/>
  </r>
  <r>
    <x v="66"/>
    <n v="401"/>
    <d v="2025-05-09T00:00:00"/>
    <d v="1899-12-30T06:18:38"/>
    <d v="2025-05-09T00:00:00"/>
    <x v="3"/>
    <s v="Dinner"/>
    <x v="1"/>
    <x v="17"/>
    <s v="No Modifier"/>
    <x v="0"/>
    <n v="8.4500000000000011"/>
    <x v="61"/>
    <n v="0"/>
    <n v="0.68"/>
    <n v="9.1300000000000008"/>
    <s v="Card"/>
  </r>
  <r>
    <x v="67"/>
    <n v="403"/>
    <d v="2025-04-27T00:00:00"/>
    <d v="1899-12-30T10:38:59"/>
    <d v="2025-04-27T00:00:00"/>
    <x v="1"/>
    <s v="Late Night"/>
    <x v="0"/>
    <x v="12"/>
    <s v="No Modifier"/>
    <x v="0"/>
    <n v="4.82"/>
    <x v="62"/>
    <n v="0"/>
    <n v="0.39"/>
    <n v="5.21"/>
    <s v="Cash"/>
  </r>
  <r>
    <x v="68"/>
    <n v="101"/>
    <d v="2025-06-03T00:00:00"/>
    <d v="1899-12-30T06:24:26"/>
    <d v="2025-06-03T00:00:00"/>
    <x v="6"/>
    <s v="Breakfast"/>
    <x v="2"/>
    <x v="10"/>
    <s v="No Modifier"/>
    <x v="1"/>
    <n v="3.13"/>
    <x v="63"/>
    <n v="0"/>
    <n v="0.38"/>
    <n v="6.64"/>
    <s v="Card"/>
  </r>
  <r>
    <x v="69"/>
    <n v="401"/>
    <d v="2025-06-14T00:00:00"/>
    <d v="1899-12-30T02:17:13"/>
    <d v="2025-06-14T00:00:00"/>
    <x v="0"/>
    <s v="Lunch"/>
    <x v="0"/>
    <x v="17"/>
    <s v="No Modifier"/>
    <x v="0"/>
    <n v="1.4799999999999998"/>
    <x v="0"/>
    <n v="0.15"/>
    <n v="0.61"/>
    <n v="8.7799999999999994"/>
    <s v="Card"/>
  </r>
  <r>
    <x v="70"/>
    <n v="201"/>
    <d v="2025-05-04T00:00:00"/>
    <d v="1899-12-30T08:18:20"/>
    <d v="2025-05-04T00:00:00"/>
    <x v="1"/>
    <s v="Dinner"/>
    <x v="1"/>
    <x v="17"/>
    <s v="No Modifier"/>
    <x v="0"/>
    <n v="8.67"/>
    <x v="64"/>
    <n v="0"/>
    <n v="0.82"/>
    <n v="9.49"/>
    <s v="Card"/>
  </r>
  <r>
    <x v="71"/>
    <n v="101"/>
    <d v="2025-07-31T00:00:00"/>
    <d v="1899-12-30T01:36:27"/>
    <d v="2025-07-31T00:00:00"/>
    <x v="5"/>
    <s v="Lunch"/>
    <x v="2"/>
    <x v="17"/>
    <s v="No Modifier"/>
    <x v="0"/>
    <n v="9.26"/>
    <x v="65"/>
    <n v="0"/>
    <n v="0.83"/>
    <n v="10.09"/>
    <s v="Cash"/>
  </r>
  <r>
    <x v="72"/>
    <n v="501"/>
    <d v="2025-07-30T00:00:00"/>
    <d v="1899-12-30T02:55:19"/>
    <d v="2025-07-30T00:00:00"/>
    <x v="2"/>
    <s v="Lunch"/>
    <x v="0"/>
    <x v="20"/>
    <s v="No Modifier"/>
    <x v="0"/>
    <n v="9.9699999999999989"/>
    <x v="66"/>
    <n v="0"/>
    <n v="0.72"/>
    <n v="10.69"/>
    <s v="Card"/>
  </r>
  <r>
    <x v="73"/>
    <n v="201"/>
    <d v="2025-07-08T00:00:00"/>
    <d v="1899-12-30T06:11:38"/>
    <d v="2025-07-08T00:00:00"/>
    <x v="6"/>
    <s v="Breakfast"/>
    <x v="1"/>
    <x v="3"/>
    <s v="Cinnamon"/>
    <x v="0"/>
    <n v="3.7300000000000004"/>
    <x v="67"/>
    <n v="0"/>
    <n v="0.34"/>
    <n v="4.07"/>
    <s v="MobilePay"/>
  </r>
  <r>
    <x v="74"/>
    <n v="301"/>
    <d v="2025-08-01T00:00:00"/>
    <d v="1899-12-30T08:28:40"/>
    <d v="2025-08-01T00:00:00"/>
    <x v="3"/>
    <s v="Breakfast"/>
    <x v="2"/>
    <x v="3"/>
    <s v="No Modifier"/>
    <x v="0"/>
    <n v="3.7899999999999996"/>
    <x v="68"/>
    <n v="0.56999999999999995"/>
    <n v="0.24"/>
    <n v="3.46"/>
    <s v="Card"/>
  </r>
  <r>
    <x v="75"/>
    <n v="402"/>
    <d v="2025-04-30T00:00:00"/>
    <d v="1899-12-30T05:57:02"/>
    <d v="2025-04-30T00:00:00"/>
    <x v="2"/>
    <s v="Afternoon"/>
    <x v="2"/>
    <x v="15"/>
    <s v="No Modifier"/>
    <x v="0"/>
    <n v="4.26"/>
    <x v="69"/>
    <n v="0"/>
    <n v="0.26"/>
    <n v="4.5199999999999996"/>
    <s v="MobilePay"/>
  </r>
  <r>
    <x v="76"/>
    <n v="103"/>
    <d v="2025-05-11T00:00:00"/>
    <d v="1899-12-30T08:28:33"/>
    <d v="2025-05-11T00:00:00"/>
    <x v="1"/>
    <s v="Breakfast"/>
    <x v="3"/>
    <x v="10"/>
    <s v="No Modifier"/>
    <x v="0"/>
    <n v="3.06"/>
    <x v="70"/>
    <n v="0"/>
    <n v="0.18"/>
    <n v="3.24"/>
    <s v="Card"/>
  </r>
  <r>
    <x v="77"/>
    <n v="202"/>
    <d v="2025-04-22T00:00:00"/>
    <d v="1899-12-30T10:21:05"/>
    <d v="2025-04-22T00:00:00"/>
    <x v="6"/>
    <s v="Morning"/>
    <x v="2"/>
    <x v="25"/>
    <s v="Almond Milk"/>
    <x v="0"/>
    <n v="3.87"/>
    <x v="71"/>
    <n v="0"/>
    <n v="0.25"/>
    <n v="4.12"/>
    <s v="Card"/>
  </r>
  <r>
    <x v="78"/>
    <n v="403"/>
    <d v="2025-05-16T00:00:00"/>
    <d v="1899-12-30T08:32:23"/>
    <d v="2025-05-16T00:00:00"/>
    <x v="3"/>
    <s v="Breakfast"/>
    <x v="1"/>
    <x v="15"/>
    <s v="No Modifier"/>
    <x v="0"/>
    <n v="4.0199999999999996"/>
    <x v="72"/>
    <n v="0"/>
    <n v="0.28000000000000003"/>
    <n v="4.3"/>
    <s v="Card"/>
  </r>
  <r>
    <x v="79"/>
    <n v="403"/>
    <d v="2025-06-27T00:00:00"/>
    <d v="1899-12-30T09:08:38"/>
    <d v="2025-06-27T00:00:00"/>
    <x v="3"/>
    <s v="Breakfast"/>
    <x v="2"/>
    <x v="25"/>
    <s v="Light Ice"/>
    <x v="0"/>
    <n v="2.74"/>
    <x v="73"/>
    <n v="0.41"/>
    <n v="0.17"/>
    <n v="2.5"/>
    <s v="Card"/>
  </r>
  <r>
    <x v="80"/>
    <n v="201"/>
    <d v="2025-04-28T00:00:00"/>
    <d v="1899-12-30T02:57:53"/>
    <d v="2025-04-28T00:00:00"/>
    <x v="4"/>
    <s v="Lunch"/>
    <x v="1"/>
    <x v="19"/>
    <s v="Gluten-Free Bun"/>
    <x v="0"/>
    <n v="9.8800000000000008"/>
    <x v="74"/>
    <n v="0"/>
    <n v="0.84"/>
    <n v="10.72"/>
    <s v="Cash"/>
  </r>
  <r>
    <x v="81"/>
    <n v="402"/>
    <d v="2025-05-31T00:00:00"/>
    <d v="1899-12-30T06:45:54"/>
    <d v="2025-05-31T00:00:00"/>
    <x v="0"/>
    <s v="Dinner"/>
    <x v="2"/>
    <x v="5"/>
    <s v="No Modifier"/>
    <x v="0"/>
    <n v="5.89"/>
    <x v="75"/>
    <n v="0"/>
    <n v="0.5"/>
    <n v="6.39"/>
    <s v="Card"/>
  </r>
  <r>
    <x v="82"/>
    <n v="401"/>
    <d v="2025-06-06T00:00:00"/>
    <d v="1899-12-30T07:15:24"/>
    <d v="2025-06-06T00:00:00"/>
    <x v="3"/>
    <s v="Breakfast"/>
    <x v="0"/>
    <x v="3"/>
    <s v="Sausage Patty"/>
    <x v="0"/>
    <n v="4.8099999999999996"/>
    <x v="76"/>
    <n v="0"/>
    <n v="0.36"/>
    <n v="5.17"/>
    <s v="Card"/>
  </r>
  <r>
    <x v="83"/>
    <n v="501"/>
    <d v="2025-07-30T00:00:00"/>
    <d v="1899-12-30T05:16:13"/>
    <d v="2025-07-30T00:00:00"/>
    <x v="2"/>
    <s v="Breakfast"/>
    <x v="0"/>
    <x v="11"/>
    <s v="No Modifier"/>
    <x v="0"/>
    <n v="1.79"/>
    <x v="77"/>
    <n v="0"/>
    <n v="0.12"/>
    <n v="1.91"/>
    <s v="Card"/>
  </r>
  <r>
    <x v="84"/>
    <n v="402"/>
    <d v="2025-08-07T00:00:00"/>
    <d v="1899-12-30T05:32:36"/>
    <d v="2025-08-07T00:00:00"/>
    <x v="5"/>
    <s v="Afternoon"/>
    <x v="1"/>
    <x v="6"/>
    <s v="Small Size"/>
    <x v="0"/>
    <n v="2.61"/>
    <x v="78"/>
    <n v="0"/>
    <n v="0.17"/>
    <n v="2.78"/>
    <s v="Card"/>
  </r>
  <r>
    <x v="85"/>
    <n v="403"/>
    <d v="2025-06-21T00:00:00"/>
    <d v="1899-12-30T02:02:40"/>
    <d v="2025-06-21T00:00:00"/>
    <x v="0"/>
    <s v="Lunch"/>
    <x v="2"/>
    <x v="20"/>
    <s v="No Modifier"/>
    <x v="0"/>
    <n v="9.7399999999999984"/>
    <x v="79"/>
    <n v="0"/>
    <n v="0.63"/>
    <n v="10.37"/>
    <s v="Card"/>
  </r>
  <r>
    <x v="86"/>
    <n v="103"/>
    <d v="2025-05-14T00:00:00"/>
    <d v="1899-12-30T09:44:30"/>
    <d v="2025-05-14T00:00:00"/>
    <x v="2"/>
    <s v="Dinner"/>
    <x v="3"/>
    <x v="12"/>
    <s v="No Modifier"/>
    <x v="0"/>
    <n v="4.8"/>
    <x v="80"/>
    <n v="0"/>
    <n v="0.28999999999999998"/>
    <n v="5.09"/>
    <s v="MobilePay"/>
  </r>
  <r>
    <x v="87"/>
    <n v="403"/>
    <d v="2025-08-05T00:00:00"/>
    <d v="1899-12-30T12:18:22"/>
    <d v="2025-08-05T00:00:00"/>
    <x v="6"/>
    <s v="Lunch"/>
    <x v="0"/>
    <x v="4"/>
    <s v="No Modifier"/>
    <x v="0"/>
    <n v="9.4499999999999993"/>
    <x v="81"/>
    <n v="0"/>
    <n v="0.8"/>
    <n v="10.25"/>
    <s v="Card"/>
  </r>
  <r>
    <x v="88"/>
    <n v="402"/>
    <d v="2025-04-29T00:00:00"/>
    <d v="1899-12-30T01:51:05"/>
    <d v="2025-04-29T00:00:00"/>
    <x v="6"/>
    <s v="Lunch"/>
    <x v="0"/>
    <x v="19"/>
    <s v="Add Jalapenos"/>
    <x v="0"/>
    <n v="9.129999999999999"/>
    <x v="82"/>
    <n v="0"/>
    <n v="0.73"/>
    <n v="9.86"/>
    <s v="Card"/>
  </r>
  <r>
    <x v="89"/>
    <n v="301"/>
    <d v="2025-05-08T00:00:00"/>
    <d v="1899-12-30T01:39:27"/>
    <d v="2025-05-08T00:00:00"/>
    <x v="5"/>
    <s v="Lunch"/>
    <x v="1"/>
    <x v="21"/>
    <s v="No Modifier"/>
    <x v="0"/>
    <n v="5.1599999999999993"/>
    <x v="83"/>
    <n v="0"/>
    <n v="0.36"/>
    <n v="5.52"/>
    <s v="GiftCard"/>
  </r>
  <r>
    <x v="90"/>
    <n v="102"/>
    <d v="2025-05-19T00:00:00"/>
    <d v="1899-12-30T11:23:24"/>
    <d v="2025-05-19T00:00:00"/>
    <x v="4"/>
    <s v="Morning"/>
    <x v="0"/>
    <x v="11"/>
    <s v="Extra Ice"/>
    <x v="0"/>
    <n v="1.9100000000000001"/>
    <x v="84"/>
    <n v="0"/>
    <n v="0.13"/>
    <n v="2.04"/>
    <s v="Card"/>
  </r>
  <r>
    <x v="91"/>
    <n v="103"/>
    <d v="2025-06-21T00:00:00"/>
    <d v="1899-12-30T11:16:49"/>
    <d v="2025-06-21T00:00:00"/>
    <x v="0"/>
    <s v="Lunch"/>
    <x v="1"/>
    <x v="18"/>
    <s v="No Modifier"/>
    <x v="1"/>
    <n v="2.02"/>
    <x v="85"/>
    <n v="0"/>
    <n v="0.26"/>
    <n v="4.3"/>
    <s v="Card"/>
  </r>
  <r>
    <x v="92"/>
    <n v="301"/>
    <d v="2025-05-11T00:00:00"/>
    <d v="1899-12-30T03:35:34"/>
    <d v="2025-05-11T00:00:00"/>
    <x v="1"/>
    <s v="Afternoon"/>
    <x v="1"/>
    <x v="21"/>
    <s v="No Modifier"/>
    <x v="1"/>
    <n v="4.76"/>
    <x v="86"/>
    <n v="0"/>
    <n v="0.76"/>
    <n v="10.28"/>
    <s v="Card"/>
  </r>
  <r>
    <x v="93"/>
    <n v="101"/>
    <d v="2025-05-28T00:00:00"/>
    <d v="1899-12-30T01:29:51"/>
    <d v="2025-05-28T00:00:00"/>
    <x v="2"/>
    <s v="Lunch"/>
    <x v="0"/>
    <x v="6"/>
    <s v="No Modifier"/>
    <x v="0"/>
    <n v="3.05"/>
    <x v="87"/>
    <n v="0"/>
    <n v="0.27"/>
    <n v="3.32"/>
    <s v="Card"/>
  </r>
  <r>
    <x v="94"/>
    <n v="102"/>
    <d v="2025-05-14T00:00:00"/>
    <d v="1899-12-30T01:08:56"/>
    <d v="2025-05-14T00:00:00"/>
    <x v="2"/>
    <s v="Lunch"/>
    <x v="0"/>
    <x v="19"/>
    <s v="No Onions"/>
    <x v="0"/>
    <n v="8.7900000000000009"/>
    <x v="88"/>
    <n v="0"/>
    <n v="0.53"/>
    <n v="9.32"/>
    <s v="Card"/>
  </r>
  <r>
    <x v="95"/>
    <n v="201"/>
    <d v="2025-04-11T00:00:00"/>
    <d v="1899-12-30T01:54:05"/>
    <d v="2025-04-11T00:00:00"/>
    <x v="3"/>
    <s v="Lunch"/>
    <x v="1"/>
    <x v="19"/>
    <s v="No Modifier"/>
    <x v="0"/>
    <n v="8.26"/>
    <x v="89"/>
    <n v="0"/>
    <n v="0.78"/>
    <n v="9.0399999999999991"/>
    <s v="Cash"/>
  </r>
  <r>
    <x v="96"/>
    <n v="501"/>
    <d v="2025-04-13T00:00:00"/>
    <d v="1899-12-30T11:52:55"/>
    <d v="2025-04-13T00:00:00"/>
    <x v="1"/>
    <s v="Lunch"/>
    <x v="1"/>
    <x v="19"/>
    <s v="Add Bacon"/>
    <x v="0"/>
    <n v="10.14"/>
    <x v="90"/>
    <n v="0"/>
    <n v="0.61"/>
    <n v="10.75"/>
    <s v="Card"/>
  </r>
  <r>
    <x v="97"/>
    <n v="401"/>
    <d v="2025-07-31T00:00:00"/>
    <d v="1899-12-30T11:10:28"/>
    <d v="2025-07-31T00:00:00"/>
    <x v="5"/>
    <s v="Lunch"/>
    <x v="2"/>
    <x v="14"/>
    <s v="No Modifier"/>
    <x v="1"/>
    <n v="5.74"/>
    <x v="91"/>
    <n v="0"/>
    <n v="0.92"/>
    <n v="12.4"/>
    <s v="Card"/>
  </r>
  <r>
    <x v="98"/>
    <n v="402"/>
    <d v="2025-06-13T00:00:00"/>
    <d v="1899-12-30T06:09:06"/>
    <d v="2025-06-13T00:00:00"/>
    <x v="3"/>
    <s v="Breakfast"/>
    <x v="1"/>
    <x v="25"/>
    <s v="Light Ice"/>
    <x v="0"/>
    <n v="3.24"/>
    <x v="92"/>
    <n v="0"/>
    <n v="0.26"/>
    <n v="3.5"/>
    <s v="MobilePay"/>
  </r>
  <r>
    <x v="99"/>
    <n v="402"/>
    <d v="2025-04-11T00:00:00"/>
    <d v="1899-12-30T08:32:29"/>
    <d v="2025-04-11T00:00:00"/>
    <x v="3"/>
    <s v="Breakfast"/>
    <x v="0"/>
    <x v="10"/>
    <s v="No Modifier"/>
    <x v="0"/>
    <n v="2.98"/>
    <x v="93"/>
    <n v="0"/>
    <n v="0.27"/>
    <n v="3.25"/>
    <s v="Card"/>
  </r>
  <r>
    <x v="100"/>
    <n v="301"/>
    <d v="2025-06-24T00:00:00"/>
    <d v="1899-12-30T06:25:03"/>
    <d v="2025-06-24T00:00:00"/>
    <x v="6"/>
    <s v="Dinner"/>
    <x v="3"/>
    <x v="19"/>
    <s v="No Modifier"/>
    <x v="0"/>
    <n v="8.2800000000000011"/>
    <x v="94"/>
    <n v="0"/>
    <n v="0.62"/>
    <n v="8.9"/>
    <s v="Card"/>
  </r>
  <r>
    <x v="101"/>
    <n v="301"/>
    <d v="2025-06-27T00:00:00"/>
    <d v="1899-12-30T08:48:09"/>
    <d v="2025-06-27T00:00:00"/>
    <x v="3"/>
    <s v="Dinner"/>
    <x v="1"/>
    <x v="17"/>
    <s v="No Modifier"/>
    <x v="0"/>
    <n v="8.2799999999999994"/>
    <x v="95"/>
    <n v="0"/>
    <n v="0.75"/>
    <n v="9.0299999999999994"/>
    <s v="Card"/>
  </r>
  <r>
    <x v="102"/>
    <n v="301"/>
    <d v="2025-05-23T00:00:00"/>
    <d v="1899-12-30T10:53:19"/>
    <d v="2025-05-23T00:00:00"/>
    <x v="3"/>
    <s v="Breakfast"/>
    <x v="0"/>
    <x v="26"/>
    <s v="Sausage Patty"/>
    <x v="0"/>
    <n v="4.8499999999999996"/>
    <x v="96"/>
    <n v="0.73"/>
    <n v="0.27"/>
    <n v="4.3899999999999997"/>
    <s v="Card"/>
  </r>
  <r>
    <x v="103"/>
    <n v="101"/>
    <d v="2025-07-07T00:00:00"/>
    <d v="1899-12-30T05:50:49"/>
    <d v="2025-07-07T00:00:00"/>
    <x v="4"/>
    <s v="Afternoon"/>
    <x v="2"/>
    <x v="24"/>
    <s v="No Modifier"/>
    <x v="0"/>
    <n v="3.54"/>
    <x v="97"/>
    <n v="0"/>
    <n v="0.3"/>
    <n v="3.84"/>
    <s v="Card"/>
  </r>
  <r>
    <x v="104"/>
    <n v="101"/>
    <d v="2025-06-17T00:00:00"/>
    <d v="1899-12-30T12:26:44"/>
    <d v="2025-06-17T00:00:00"/>
    <x v="6"/>
    <s v="Lunch"/>
    <x v="1"/>
    <x v="19"/>
    <s v="No Pickles"/>
    <x v="0"/>
    <n v="8.91"/>
    <x v="98"/>
    <n v="0"/>
    <n v="0.85"/>
    <n v="9.76"/>
    <s v="Card"/>
  </r>
  <r>
    <x v="105"/>
    <n v="403"/>
    <d v="2025-06-25T00:00:00"/>
    <d v="1899-12-30T01:39:30"/>
    <d v="2025-06-25T00:00:00"/>
    <x v="2"/>
    <s v="Lunch"/>
    <x v="1"/>
    <x v="19"/>
    <s v="No Modifier"/>
    <x v="2"/>
    <n v="9.19"/>
    <x v="99"/>
    <n v="0"/>
    <n v="2.0699999999999998"/>
    <n v="29.64"/>
    <s v="Card"/>
  </r>
  <r>
    <x v="106"/>
    <n v="202"/>
    <d v="2025-05-28T00:00:00"/>
    <d v="1899-12-30T02:57:25"/>
    <d v="2025-05-28T00:00:00"/>
    <x v="2"/>
    <s v="Lunch"/>
    <x v="0"/>
    <x v="16"/>
    <s v="No Modifier"/>
    <x v="0"/>
    <n v="3.17"/>
    <x v="100"/>
    <n v="0"/>
    <n v="0.25"/>
    <n v="3.42"/>
    <s v="GiftCard"/>
  </r>
  <r>
    <x v="107"/>
    <n v="202"/>
    <d v="2025-05-12T00:00:00"/>
    <d v="1899-12-30T08:08:06"/>
    <d v="2025-05-12T00:00:00"/>
    <x v="4"/>
    <s v="Dinner"/>
    <x v="4"/>
    <x v="14"/>
    <s v="Add Jalapenos"/>
    <x v="0"/>
    <n v="6.1099999999999994"/>
    <x v="101"/>
    <n v="0"/>
    <n v="0.4"/>
    <n v="6.51"/>
    <s v="Card"/>
  </r>
  <r>
    <x v="108"/>
    <n v="403"/>
    <d v="2025-07-20T00:00:00"/>
    <d v="1899-12-30T01:41:59"/>
    <d v="2025-07-20T00:00:00"/>
    <x v="1"/>
    <s v="Late Night"/>
    <x v="0"/>
    <x v="6"/>
    <s v="No Sauce"/>
    <x v="0"/>
    <n v="3.21"/>
    <x v="102"/>
    <n v="0"/>
    <n v="0.21"/>
    <n v="3.42"/>
    <s v="Card"/>
  </r>
  <r>
    <x v="109"/>
    <n v="103"/>
    <d v="2025-04-24T00:00:00"/>
    <d v="1899-12-30T12:59:58"/>
    <d v="2025-04-24T00:00:00"/>
    <x v="5"/>
    <s v="Lunch"/>
    <x v="1"/>
    <x v="20"/>
    <s v="No Modifier"/>
    <x v="0"/>
    <n v="9.9499999999999993"/>
    <x v="103"/>
    <n v="0"/>
    <n v="0.75"/>
    <n v="10.7"/>
    <s v="Card"/>
  </r>
  <r>
    <x v="110"/>
    <n v="202"/>
    <d v="2025-05-19T00:00:00"/>
    <d v="1899-12-30T02:56:08"/>
    <d v="2025-05-19T00:00:00"/>
    <x v="4"/>
    <s v="Lunch"/>
    <x v="0"/>
    <x v="1"/>
    <s v="No Modifier"/>
    <x v="0"/>
    <n v="4.6900000000000004"/>
    <x v="104"/>
    <n v="0"/>
    <n v="0.35"/>
    <n v="5.04"/>
    <s v="Card"/>
  </r>
  <r>
    <x v="111"/>
    <n v="201"/>
    <d v="2025-04-22T00:00:00"/>
    <d v="1899-12-30T10:57:25"/>
    <d v="2025-04-22T00:00:00"/>
    <x v="6"/>
    <s v="Breakfast"/>
    <x v="0"/>
    <x v="3"/>
    <s v="No Modifier"/>
    <x v="2"/>
    <n v="3.2300000000000004"/>
    <x v="105"/>
    <n v="0"/>
    <n v="0.7"/>
    <n v="10.39"/>
    <s v="Card"/>
  </r>
  <r>
    <x v="112"/>
    <n v="501"/>
    <d v="2025-08-08T00:00:00"/>
    <d v="1899-12-30T08:41:23"/>
    <d v="2025-08-08T00:00:00"/>
    <x v="3"/>
    <s v="Dinner"/>
    <x v="3"/>
    <x v="5"/>
    <s v="No Modifier"/>
    <x v="0"/>
    <n v="5.7700000000000005"/>
    <x v="106"/>
    <n v="0"/>
    <n v="0.43"/>
    <n v="6.2"/>
    <s v="Card"/>
  </r>
  <r>
    <x v="113"/>
    <n v="103"/>
    <d v="2025-06-12T00:00:00"/>
    <d v="1899-12-30T01:26:44"/>
    <d v="2025-06-12T00:00:00"/>
    <x v="5"/>
    <s v="Lunch"/>
    <x v="2"/>
    <x v="19"/>
    <s v="Add Bacon"/>
    <x v="0"/>
    <n v="11.219999999999999"/>
    <x v="107"/>
    <n v="0"/>
    <n v="0.73"/>
    <n v="11.95"/>
    <s v="Card"/>
  </r>
  <r>
    <x v="114"/>
    <n v="403"/>
    <d v="2025-07-15T00:00:00"/>
    <d v="1899-12-30T07:10:20"/>
    <d v="2025-07-15T00:00:00"/>
    <x v="6"/>
    <s v="Dinner"/>
    <x v="0"/>
    <x v="4"/>
    <s v="No Modifier"/>
    <x v="0"/>
    <n v="9.19"/>
    <x v="108"/>
    <n v="0"/>
    <n v="0.83"/>
    <n v="10.02"/>
    <s v="Card"/>
  </r>
  <r>
    <x v="115"/>
    <n v="402"/>
    <d v="2025-07-01T00:00:00"/>
    <d v="1899-12-30T05:01:25"/>
    <d v="2025-07-01T00:00:00"/>
    <x v="6"/>
    <s v="Afternoon"/>
    <x v="1"/>
    <x v="16"/>
    <s v="No Modifier"/>
    <x v="0"/>
    <n v="2.7300000000000004"/>
    <x v="109"/>
    <n v="0"/>
    <n v="0.26"/>
    <n v="2.99"/>
    <s v="Card"/>
  </r>
  <r>
    <x v="116"/>
    <n v="401"/>
    <d v="2025-07-23T00:00:00"/>
    <d v="1899-12-30T10:46:41"/>
    <d v="2025-07-23T00:00:00"/>
    <x v="2"/>
    <s v="Breakfast"/>
    <x v="0"/>
    <x v="0"/>
    <s v="No Modifier"/>
    <x v="0"/>
    <n v="1.74"/>
    <x v="110"/>
    <n v="0"/>
    <n v="0.17"/>
    <n v="1.91"/>
    <s v="Card"/>
  </r>
  <r>
    <x v="117"/>
    <n v="103"/>
    <d v="2025-07-12T00:00:00"/>
    <d v="1899-12-30T06:48:01"/>
    <d v="2025-07-12T00:00:00"/>
    <x v="0"/>
    <s v="Dinner"/>
    <x v="0"/>
    <x v="4"/>
    <s v="No Modifier"/>
    <x v="0"/>
    <n v="8.7100000000000009"/>
    <x v="111"/>
    <n v="0"/>
    <n v="0.78"/>
    <n v="9.49"/>
    <s v="Card"/>
  </r>
  <r>
    <x v="118"/>
    <n v="401"/>
    <d v="2025-04-12T00:00:00"/>
    <d v="1899-12-30T03:15:13"/>
    <d v="2025-04-12T00:00:00"/>
    <x v="0"/>
    <s v="Afternoon"/>
    <x v="1"/>
    <x v="7"/>
    <s v="No Ice"/>
    <x v="0"/>
    <n v="1.8399999999999999"/>
    <x v="112"/>
    <n v="0.37"/>
    <n v="0.11"/>
    <n v="1.58"/>
    <s v="Cash"/>
  </r>
  <r>
    <x v="119"/>
    <n v="201"/>
    <d v="2025-05-08T00:00:00"/>
    <d v="1899-12-30T08:36:38"/>
    <d v="2025-05-08T00:00:00"/>
    <x v="5"/>
    <s v="Dinner"/>
    <x v="0"/>
    <x v="1"/>
    <s v="Add Jalapenos"/>
    <x v="0"/>
    <n v="6.0699999999999994"/>
    <x v="113"/>
    <n v="0"/>
    <n v="0.36"/>
    <n v="6.43"/>
    <s v="Cash"/>
  </r>
  <r>
    <x v="120"/>
    <n v="403"/>
    <d v="2025-06-26T00:00:00"/>
    <d v="1899-12-30T02:50:33"/>
    <d v="2025-06-26T00:00:00"/>
    <x v="5"/>
    <s v="Lunch"/>
    <x v="1"/>
    <x v="5"/>
    <s v="No Modifier"/>
    <x v="0"/>
    <n v="6.0699999999999994"/>
    <x v="113"/>
    <n v="0"/>
    <n v="0.44"/>
    <n v="6.51"/>
    <s v="Card"/>
  </r>
  <r>
    <x v="121"/>
    <n v="401"/>
    <d v="2025-07-23T00:00:00"/>
    <d v="1899-12-30T02:15:16"/>
    <d v="2025-07-23T00:00:00"/>
    <x v="2"/>
    <s v="Lunch"/>
    <x v="1"/>
    <x v="21"/>
    <s v="No Modifier"/>
    <x v="0"/>
    <n v="4.6900000000000004"/>
    <x v="104"/>
    <n v="0"/>
    <n v="0.34"/>
    <n v="5.03"/>
    <s v="Cash"/>
  </r>
  <r>
    <x v="122"/>
    <n v="501"/>
    <d v="2025-05-30T00:00:00"/>
    <d v="1899-12-30T07:30:13"/>
    <d v="2025-05-30T00:00:00"/>
    <x v="3"/>
    <s v="Dinner"/>
    <x v="0"/>
    <x v="18"/>
    <s v="No Modifier"/>
    <x v="1"/>
    <n v="2.08"/>
    <x v="114"/>
    <n v="0"/>
    <n v="0.27"/>
    <n v="4.43"/>
    <s v="Card"/>
  </r>
  <r>
    <x v="123"/>
    <n v="401"/>
    <d v="2025-05-31T00:00:00"/>
    <d v="1899-12-30T08:49:18"/>
    <d v="2025-05-31T00:00:00"/>
    <x v="0"/>
    <s v="Dinner"/>
    <x v="2"/>
    <x v="27"/>
    <s v="No Modifier"/>
    <x v="0"/>
    <n v="4.75"/>
    <x v="115"/>
    <n v="0"/>
    <n v="0.31"/>
    <n v="5.0599999999999996"/>
    <s v="Cash"/>
  </r>
  <r>
    <x v="124"/>
    <n v="301"/>
    <d v="2025-05-29T00:00:00"/>
    <d v="1899-12-30T12:47:09"/>
    <d v="2025-05-29T00:00:00"/>
    <x v="5"/>
    <s v="Lunch"/>
    <x v="1"/>
    <x v="19"/>
    <s v="Gluten-Free Bun"/>
    <x v="0"/>
    <n v="10.280000000000001"/>
    <x v="116"/>
    <n v="0"/>
    <n v="0.87"/>
    <n v="11.15"/>
    <s v="Cash"/>
  </r>
  <r>
    <x v="125"/>
    <n v="402"/>
    <d v="2025-05-19T00:00:00"/>
    <d v="1899-12-30T01:29:10"/>
    <d v="2025-05-19T00:00:00"/>
    <x v="4"/>
    <s v="Late Night"/>
    <x v="0"/>
    <x v="5"/>
    <s v="No Modifier"/>
    <x v="0"/>
    <n v="6.6499999999999995"/>
    <x v="117"/>
    <n v="0"/>
    <n v="0.4"/>
    <n v="7.05"/>
    <s v="Card"/>
  </r>
  <r>
    <x v="126"/>
    <n v="101"/>
    <d v="2025-04-24T00:00:00"/>
    <d v="1899-12-30T12:04:45"/>
    <d v="2025-04-24T00:00:00"/>
    <x v="5"/>
    <s v="Lunch"/>
    <x v="1"/>
    <x v="17"/>
    <s v="No Modifier"/>
    <x v="0"/>
    <n v="7.9900000000000011"/>
    <x v="118"/>
    <n v="0"/>
    <n v="0.72"/>
    <n v="8.7100000000000009"/>
    <s v="Card"/>
  </r>
  <r>
    <x v="127"/>
    <n v="202"/>
    <d v="2025-07-04T00:00:00"/>
    <d v="1899-12-30T11:32:52"/>
    <d v="2025-07-04T00:00:00"/>
    <x v="3"/>
    <s v="Lunch"/>
    <x v="3"/>
    <x v="21"/>
    <s v="No Modifier"/>
    <x v="2"/>
    <n v="4.8"/>
    <x v="119"/>
    <n v="0"/>
    <n v="1.04"/>
    <n v="15.44"/>
    <s v="Card"/>
  </r>
  <r>
    <x v="128"/>
    <n v="301"/>
    <d v="2025-06-12T00:00:00"/>
    <d v="1899-12-30T11:44:14"/>
    <d v="2025-06-12T00:00:00"/>
    <x v="5"/>
    <s v="Late Night"/>
    <x v="2"/>
    <x v="12"/>
    <s v="No Modifier"/>
    <x v="0"/>
    <n v="4.5200000000000005"/>
    <x v="120"/>
    <n v="0.9"/>
    <n v="0.31"/>
    <n v="3.93"/>
    <s v="MobilePay"/>
  </r>
  <r>
    <x v="129"/>
    <n v="401"/>
    <d v="2025-06-28T00:00:00"/>
    <d v="1899-12-30T05:54:06"/>
    <d v="2025-06-28T00:00:00"/>
    <x v="0"/>
    <s v="Afternoon"/>
    <x v="0"/>
    <x v="16"/>
    <s v="Extra Sauce"/>
    <x v="0"/>
    <n v="2.75"/>
    <x v="121"/>
    <n v="0"/>
    <n v="0.21"/>
    <n v="2.96"/>
    <s v="MobilePay"/>
  </r>
  <r>
    <x v="130"/>
    <n v="201"/>
    <d v="2025-05-05T00:00:00"/>
    <d v="1899-12-30T05:52:25"/>
    <d v="2025-05-05T00:00:00"/>
    <x v="4"/>
    <s v="Afternoon"/>
    <x v="0"/>
    <x v="18"/>
    <s v="Sugar-Free Syrup"/>
    <x v="0"/>
    <n v="1.98"/>
    <x v="122"/>
    <n v="0"/>
    <n v="0.17"/>
    <n v="2.15"/>
    <s v="Card"/>
  </r>
  <r>
    <x v="131"/>
    <n v="301"/>
    <d v="2025-06-15T00:00:00"/>
    <d v="1899-12-30T06:53:04"/>
    <d v="2025-06-15T00:00:00"/>
    <x v="1"/>
    <s v="Breakfast"/>
    <x v="2"/>
    <x v="15"/>
    <s v="Almond Milk"/>
    <x v="0"/>
    <n v="4.71"/>
    <x v="123"/>
    <n v="0"/>
    <n v="0.42"/>
    <n v="5.13"/>
    <s v="Cash"/>
  </r>
  <r>
    <x v="132"/>
    <n v="401"/>
    <d v="2025-05-22T00:00:00"/>
    <d v="1899-12-30T07:51:15"/>
    <d v="2025-05-22T00:00:00"/>
    <x v="5"/>
    <s v="Breakfast"/>
    <x v="0"/>
    <x v="3"/>
    <s v="No Modifier"/>
    <x v="0"/>
    <n v="2.97"/>
    <x v="124"/>
    <n v="0"/>
    <n v="0.19"/>
    <n v="3.16"/>
    <s v="Card"/>
  </r>
  <r>
    <x v="133"/>
    <n v="102"/>
    <d v="2025-06-13T00:00:00"/>
    <d v="1899-12-30T11:06:01"/>
    <d v="2025-06-13T00:00:00"/>
    <x v="3"/>
    <s v="Morning"/>
    <x v="1"/>
    <x v="7"/>
    <s v="Sugar-Free Syrup"/>
    <x v="0"/>
    <n v="2.08"/>
    <x v="55"/>
    <n v="0"/>
    <n v="0.14000000000000001"/>
    <n v="2.2200000000000002"/>
    <s v="Cash"/>
  </r>
  <r>
    <x v="134"/>
    <n v="401"/>
    <d v="2025-07-06T00:00:00"/>
    <d v="1899-12-30T07:17:31"/>
    <d v="2025-07-06T00:00:00"/>
    <x v="1"/>
    <s v="Breakfast"/>
    <x v="1"/>
    <x v="8"/>
    <s v="No Modifier"/>
    <x v="0"/>
    <n v="1.71"/>
    <x v="125"/>
    <n v="0"/>
    <n v="0.12"/>
    <n v="1.83"/>
    <s v="Card"/>
  </r>
  <r>
    <x v="135"/>
    <n v="101"/>
    <d v="2025-06-28T00:00:00"/>
    <d v="1899-12-30T01:51:55"/>
    <d v="2025-06-28T00:00:00"/>
    <x v="0"/>
    <s v="Late Night"/>
    <x v="3"/>
    <x v="28"/>
    <s v="Oat Milk"/>
    <x v="0"/>
    <n v="2.84"/>
    <x v="126"/>
    <n v="0"/>
    <n v="0.21"/>
    <n v="3.05"/>
    <s v="Card"/>
  </r>
  <r>
    <x v="136"/>
    <n v="402"/>
    <d v="2025-05-01T00:00:00"/>
    <d v="1899-12-30T11:20:24"/>
    <d v="2025-05-01T00:00:00"/>
    <x v="5"/>
    <s v="Late Night"/>
    <x v="2"/>
    <x v="14"/>
    <s v="No Modifier"/>
    <x v="0"/>
    <n v="6.3400000000000007"/>
    <x v="127"/>
    <n v="0"/>
    <n v="0.6"/>
    <n v="6.94"/>
    <s v="Cash"/>
  </r>
  <r>
    <x v="137"/>
    <n v="102"/>
    <d v="2025-04-30T00:00:00"/>
    <d v="1899-12-30T09:43:31"/>
    <d v="2025-04-30T00:00:00"/>
    <x v="2"/>
    <s v="Dinner"/>
    <x v="1"/>
    <x v="14"/>
    <s v="No Modifier"/>
    <x v="0"/>
    <n v="5.52"/>
    <x v="128"/>
    <n v="0"/>
    <n v="0.5"/>
    <n v="6.02"/>
    <s v="Card"/>
  </r>
  <r>
    <x v="138"/>
    <n v="401"/>
    <d v="2025-04-30T00:00:00"/>
    <d v="1899-12-30T01:44:57"/>
    <d v="2025-04-30T00:00:00"/>
    <x v="2"/>
    <s v="Lunch"/>
    <x v="0"/>
    <x v="21"/>
    <s v="No Modifier"/>
    <x v="0"/>
    <n v="5.26"/>
    <x v="129"/>
    <n v="0"/>
    <n v="0.37"/>
    <n v="5.63"/>
    <s v="Card"/>
  </r>
  <r>
    <x v="139"/>
    <n v="301"/>
    <d v="2025-06-15T00:00:00"/>
    <d v="1899-12-30T10:00:06"/>
    <d v="2025-06-15T00:00:00"/>
    <x v="1"/>
    <s v="Late Night"/>
    <x v="2"/>
    <x v="16"/>
    <s v="No Modifier"/>
    <x v="0"/>
    <n v="1.9900000000000002"/>
    <x v="130"/>
    <n v="0"/>
    <n v="0.19"/>
    <n v="2.1800000000000002"/>
    <s v="Cash"/>
  </r>
  <r>
    <x v="140"/>
    <n v="102"/>
    <d v="2025-04-11T00:00:00"/>
    <d v="1899-12-30T10:09:22"/>
    <d v="2025-04-11T00:00:00"/>
    <x v="3"/>
    <s v="Breakfast"/>
    <x v="2"/>
    <x v="8"/>
    <s v="Cinnamon"/>
    <x v="0"/>
    <n v="2.04"/>
    <x v="131"/>
    <n v="0"/>
    <n v="0.18"/>
    <n v="2.2200000000000002"/>
    <s v="Card"/>
  </r>
  <r>
    <x v="141"/>
    <n v="102"/>
    <d v="2025-07-19T00:00:00"/>
    <d v="1899-12-30T05:15:33"/>
    <d v="2025-07-19T00:00:00"/>
    <x v="0"/>
    <s v="Afternoon"/>
    <x v="1"/>
    <x v="7"/>
    <s v="Light Ice"/>
    <x v="1"/>
    <n v="1.85"/>
    <x v="132"/>
    <n v="0"/>
    <n v="0.26"/>
    <n v="3.96"/>
    <s v="Card"/>
  </r>
  <r>
    <x v="142"/>
    <n v="501"/>
    <d v="2025-08-09T00:00:00"/>
    <d v="1899-12-30T12:13:17"/>
    <d v="2025-08-09T00:00:00"/>
    <x v="0"/>
    <s v="Lunch"/>
    <x v="0"/>
    <x v="12"/>
    <s v="No Modifier"/>
    <x v="1"/>
    <n v="3.9499999999999997"/>
    <x v="133"/>
    <n v="0"/>
    <n v="0.63"/>
    <n v="8.5299999999999994"/>
    <s v="Cash"/>
  </r>
  <r>
    <x v="143"/>
    <n v="301"/>
    <d v="2025-05-23T00:00:00"/>
    <d v="1899-12-30T04:37:07"/>
    <d v="2025-05-23T00:00:00"/>
    <x v="3"/>
    <s v="Afternoon"/>
    <x v="2"/>
    <x v="18"/>
    <s v="Almond Milk"/>
    <x v="0"/>
    <n v="2.61"/>
    <x v="78"/>
    <n v="0"/>
    <n v="0.17"/>
    <n v="2.78"/>
    <s v="MobilePay"/>
  </r>
  <r>
    <x v="144"/>
    <n v="103"/>
    <d v="2025-06-17T00:00:00"/>
    <d v="1899-12-30T12:36:24"/>
    <d v="2025-06-17T00:00:00"/>
    <x v="6"/>
    <s v="Lunch"/>
    <x v="2"/>
    <x v="19"/>
    <s v="No Onions"/>
    <x v="0"/>
    <n v="9.1199999999999992"/>
    <x v="134"/>
    <n v="0"/>
    <n v="0.64"/>
    <n v="9.76"/>
    <s v="Card"/>
  </r>
  <r>
    <x v="145"/>
    <n v="402"/>
    <d v="2025-04-27T00:00:00"/>
    <d v="1899-12-30T08:35:32"/>
    <d v="2025-04-27T00:00:00"/>
    <x v="1"/>
    <s v="Breakfast"/>
    <x v="0"/>
    <x v="26"/>
    <s v="Cinnamon"/>
    <x v="0"/>
    <n v="4.04"/>
    <x v="85"/>
    <n v="0.2"/>
    <n v="0.28000000000000003"/>
    <n v="4.12"/>
    <s v="Card"/>
  </r>
  <r>
    <x v="146"/>
    <n v="402"/>
    <d v="2025-07-26T00:00:00"/>
    <d v="1899-12-30T11:17:49"/>
    <d v="2025-07-26T00:00:00"/>
    <x v="0"/>
    <s v="Lunch"/>
    <x v="2"/>
    <x v="19"/>
    <s v="Extra Patty"/>
    <x v="0"/>
    <n v="10.37"/>
    <x v="135"/>
    <n v="0"/>
    <n v="0.67"/>
    <n v="11.04"/>
    <s v="GiftCard"/>
  </r>
  <r>
    <x v="147"/>
    <n v="202"/>
    <d v="2025-04-27T00:00:00"/>
    <d v="1899-12-30T11:28:55"/>
    <d v="2025-04-27T00:00:00"/>
    <x v="1"/>
    <s v="Lunch"/>
    <x v="0"/>
    <x v="1"/>
    <s v="No Modifier"/>
    <x v="0"/>
    <n v="4.91"/>
    <x v="136"/>
    <n v="0"/>
    <n v="0.42"/>
    <n v="5.33"/>
    <s v="Cash"/>
  </r>
  <r>
    <x v="148"/>
    <n v="301"/>
    <d v="2025-05-25T00:00:00"/>
    <d v="1899-12-30T12:20:45"/>
    <d v="2025-05-25T00:00:00"/>
    <x v="1"/>
    <s v="Lunch"/>
    <x v="1"/>
    <x v="7"/>
    <s v="Almond Milk"/>
    <x v="1"/>
    <n v="2.48"/>
    <x v="137"/>
    <n v="0"/>
    <n v="0.42"/>
    <n v="5.38"/>
    <s v="Cash"/>
  </r>
  <r>
    <x v="149"/>
    <n v="201"/>
    <d v="2025-06-29T00:00:00"/>
    <d v="1899-12-30T06:48:53"/>
    <d v="2025-06-29T00:00:00"/>
    <x v="1"/>
    <s v="Breakfast"/>
    <x v="0"/>
    <x v="26"/>
    <s v="No Modifier"/>
    <x v="0"/>
    <n v="3.8099999999999996"/>
    <x v="138"/>
    <n v="0"/>
    <n v="0.25"/>
    <n v="4.0599999999999996"/>
    <s v="Card"/>
  </r>
  <r>
    <x v="150"/>
    <n v="402"/>
    <d v="2025-08-09T00:00:00"/>
    <d v="1899-12-30T11:46:29"/>
    <d v="2025-08-09T00:00:00"/>
    <x v="0"/>
    <s v="Lunch"/>
    <x v="3"/>
    <x v="16"/>
    <s v="Extra Sauce"/>
    <x v="0"/>
    <n v="2.96"/>
    <x v="139"/>
    <n v="0"/>
    <n v="0.21"/>
    <n v="3.17"/>
    <s v="Card"/>
  </r>
  <r>
    <x v="151"/>
    <n v="402"/>
    <d v="2025-04-17T00:00:00"/>
    <d v="1899-12-30T06:02:06"/>
    <d v="2025-04-17T00:00:00"/>
    <x v="5"/>
    <s v="Dinner"/>
    <x v="3"/>
    <x v="12"/>
    <s v="No Modifier"/>
    <x v="0"/>
    <n v="4.6100000000000003"/>
    <x v="140"/>
    <n v="0"/>
    <n v="0.39"/>
    <n v="5"/>
    <s v="MobilePay"/>
  </r>
  <r>
    <x v="152"/>
    <n v="202"/>
    <d v="2025-06-24T00:00:00"/>
    <d v="1899-12-30T07:05:23"/>
    <d v="2025-06-24T00:00:00"/>
    <x v="6"/>
    <s v="Breakfast"/>
    <x v="0"/>
    <x v="3"/>
    <s v="No Cheese"/>
    <x v="0"/>
    <n v="3.07"/>
    <x v="141"/>
    <n v="0.15"/>
    <n v="0.18"/>
    <n v="3.1"/>
    <s v="Cash"/>
  </r>
  <r>
    <x v="153"/>
    <n v="101"/>
    <d v="2025-04-27T00:00:00"/>
    <d v="1899-12-30T03:55:27"/>
    <d v="2025-04-27T00:00:00"/>
    <x v="1"/>
    <s v="Afternoon"/>
    <x v="3"/>
    <x v="16"/>
    <s v="No Modifier"/>
    <x v="1"/>
    <n v="2.71"/>
    <x v="142"/>
    <n v="0"/>
    <n v="0.43"/>
    <n v="5.85"/>
    <s v="Card"/>
  </r>
  <r>
    <x v="154"/>
    <n v="103"/>
    <d v="2025-05-29T00:00:00"/>
    <d v="1899-12-30T05:39:41"/>
    <d v="2025-05-29T00:00:00"/>
    <x v="5"/>
    <s v="Breakfast"/>
    <x v="1"/>
    <x v="8"/>
    <s v="No Modifier"/>
    <x v="0"/>
    <n v="2.0500000000000003"/>
    <x v="143"/>
    <n v="0"/>
    <n v="0.15"/>
    <n v="2.2000000000000002"/>
    <s v="Card"/>
  </r>
  <r>
    <x v="155"/>
    <n v="401"/>
    <d v="2025-07-23T00:00:00"/>
    <d v="1899-12-30T12:17:41"/>
    <d v="2025-07-23T00:00:00"/>
    <x v="2"/>
    <s v="Lunch"/>
    <x v="1"/>
    <x v="19"/>
    <s v="No Pickles"/>
    <x v="1"/>
    <n v="8.6300000000000008"/>
    <x v="144"/>
    <n v="0"/>
    <n v="1.29"/>
    <n v="18.55"/>
    <s v="Cash"/>
  </r>
  <r>
    <x v="156"/>
    <n v="201"/>
    <d v="2025-07-26T00:00:00"/>
    <d v="1899-12-30T12:31:40"/>
    <d v="2025-07-26T00:00:00"/>
    <x v="0"/>
    <s v="Lunch"/>
    <x v="2"/>
    <x v="7"/>
    <s v="Extra Ice"/>
    <x v="0"/>
    <n v="1.9000000000000001"/>
    <x v="145"/>
    <n v="0"/>
    <n v="0.16"/>
    <n v="2.06"/>
    <s v="Cash"/>
  </r>
  <r>
    <x v="157"/>
    <n v="101"/>
    <d v="2025-08-08T00:00:00"/>
    <d v="1899-12-30T04:13:02"/>
    <d v="2025-08-08T00:00:00"/>
    <x v="3"/>
    <s v="Afternoon"/>
    <x v="0"/>
    <x v="6"/>
    <s v="No Modifier"/>
    <x v="1"/>
    <n v="3.2699999999999996"/>
    <x v="146"/>
    <n v="0"/>
    <n v="0.56000000000000005"/>
    <n v="7.1"/>
    <s v="MobilePay"/>
  </r>
  <r>
    <x v="158"/>
    <n v="202"/>
    <d v="2025-04-14T00:00:00"/>
    <d v="1899-12-30T06:51:09"/>
    <d v="2025-04-14T00:00:00"/>
    <x v="4"/>
    <s v="Breakfast"/>
    <x v="3"/>
    <x v="23"/>
    <s v="No Modifier"/>
    <x v="0"/>
    <n v="5.59"/>
    <x v="147"/>
    <n v="0"/>
    <n v="0.41"/>
    <n v="6"/>
    <s v="Card"/>
  </r>
  <r>
    <x v="159"/>
    <n v="202"/>
    <d v="2025-05-17T00:00:00"/>
    <d v="1899-12-30T05:11:07"/>
    <d v="2025-05-17T00:00:00"/>
    <x v="0"/>
    <s v="Afternoon"/>
    <x v="1"/>
    <x v="24"/>
    <s v="No Modifier"/>
    <x v="0"/>
    <n v="3.9000000000000004"/>
    <x v="148"/>
    <n v="0"/>
    <n v="0.28999999999999998"/>
    <n v="4.1900000000000004"/>
    <s v="Card"/>
  </r>
  <r>
    <x v="160"/>
    <n v="101"/>
    <d v="2025-06-16T00:00:00"/>
    <d v="1899-12-30T01:33:04"/>
    <d v="2025-06-16T00:00:00"/>
    <x v="4"/>
    <s v="Lunch"/>
    <x v="1"/>
    <x v="19"/>
    <s v="Add Jalapenos"/>
    <x v="0"/>
    <n v="8.9"/>
    <x v="149"/>
    <n v="0"/>
    <n v="0.62"/>
    <n v="9.52"/>
    <s v="GiftCard"/>
  </r>
  <r>
    <x v="161"/>
    <n v="201"/>
    <d v="2025-08-09T00:00:00"/>
    <d v="1899-12-30T06:54:55"/>
    <d v="2025-08-09T00:00:00"/>
    <x v="0"/>
    <s v="Dinner"/>
    <x v="1"/>
    <x v="27"/>
    <s v="No Onions"/>
    <x v="1"/>
    <n v="5.52"/>
    <x v="150"/>
    <n v="0"/>
    <n v="1.05"/>
    <n v="12.09"/>
    <s v="Card"/>
  </r>
  <r>
    <x v="162"/>
    <n v="301"/>
    <d v="2025-07-31T00:00:00"/>
    <d v="1899-12-30T11:07:32"/>
    <d v="2025-07-31T00:00:00"/>
    <x v="5"/>
    <s v="Morning"/>
    <x v="3"/>
    <x v="11"/>
    <s v="No Ice"/>
    <x v="1"/>
    <n v="2.12"/>
    <x v="151"/>
    <n v="0.85"/>
    <n v="0.25"/>
    <n v="3.64"/>
    <s v="Card"/>
  </r>
  <r>
    <x v="163"/>
    <n v="202"/>
    <d v="2025-07-02T00:00:00"/>
    <d v="1899-12-30T05:39:15"/>
    <d v="2025-07-02T00:00:00"/>
    <x v="2"/>
    <s v="Afternoon"/>
    <x v="2"/>
    <x v="7"/>
    <s v="No Modifier"/>
    <x v="1"/>
    <n v="1.67"/>
    <x v="152"/>
    <n v="0"/>
    <n v="0.24"/>
    <n v="3.58"/>
    <s v="Cash"/>
  </r>
  <r>
    <x v="164"/>
    <n v="101"/>
    <d v="2025-08-09T00:00:00"/>
    <d v="1899-12-30T01:54:47"/>
    <d v="2025-08-09T00:00:00"/>
    <x v="0"/>
    <s v="Late Night"/>
    <x v="0"/>
    <x v="16"/>
    <s v="No Modifier"/>
    <x v="0"/>
    <n v="2.9099999999999997"/>
    <x v="153"/>
    <n v="0.28999999999999998"/>
    <n v="0.2"/>
    <n v="2.82"/>
    <s v="Card"/>
  </r>
  <r>
    <x v="165"/>
    <n v="301"/>
    <d v="2025-05-06T00:00:00"/>
    <d v="1899-12-30T11:37:06"/>
    <d v="2025-05-06T00:00:00"/>
    <x v="6"/>
    <s v="Lunch"/>
    <x v="2"/>
    <x v="27"/>
    <s v="No Pickles"/>
    <x v="0"/>
    <n v="5.38"/>
    <x v="154"/>
    <n v="0"/>
    <n v="0.39"/>
    <n v="5.77"/>
    <s v="Cash"/>
  </r>
  <r>
    <x v="166"/>
    <n v="301"/>
    <d v="2025-07-06T00:00:00"/>
    <d v="1899-12-30T12:04:12"/>
    <d v="2025-07-06T00:00:00"/>
    <x v="1"/>
    <s v="Lunch"/>
    <x v="1"/>
    <x v="5"/>
    <s v="No Modifier"/>
    <x v="0"/>
    <n v="6.08"/>
    <x v="155"/>
    <n v="0"/>
    <n v="0.4"/>
    <n v="6.48"/>
    <s v="MobilePay"/>
  </r>
  <r>
    <x v="167"/>
    <n v="102"/>
    <d v="2025-04-28T00:00:00"/>
    <d v="1899-12-30T10:19:52"/>
    <d v="2025-04-28T00:00:00"/>
    <x v="4"/>
    <s v="Breakfast"/>
    <x v="0"/>
    <x v="8"/>
    <s v="No Cheese"/>
    <x v="0"/>
    <n v="2.27"/>
    <x v="156"/>
    <n v="0"/>
    <n v="0.18"/>
    <n v="2.4500000000000002"/>
    <s v="Cash"/>
  </r>
  <r>
    <x v="168"/>
    <n v="401"/>
    <d v="2025-05-30T00:00:00"/>
    <d v="1899-12-30T07:06:29"/>
    <d v="2025-05-30T00:00:00"/>
    <x v="3"/>
    <s v="Dinner"/>
    <x v="1"/>
    <x v="5"/>
    <s v="No Modifier"/>
    <x v="0"/>
    <n v="5.64"/>
    <x v="5"/>
    <n v="0"/>
    <n v="0.41"/>
    <n v="6.05"/>
    <s v="MobilePay"/>
  </r>
  <r>
    <x v="169"/>
    <n v="202"/>
    <d v="2025-07-31T00:00:00"/>
    <d v="1899-12-30T06:04:12"/>
    <d v="2025-07-31T00:00:00"/>
    <x v="5"/>
    <s v="Dinner"/>
    <x v="0"/>
    <x v="5"/>
    <s v="No Modifier"/>
    <x v="1"/>
    <n v="5.43"/>
    <x v="157"/>
    <n v="0"/>
    <n v="0.65"/>
    <n v="11.51"/>
    <s v="Card"/>
  </r>
  <r>
    <x v="170"/>
    <n v="402"/>
    <d v="2025-05-14T00:00:00"/>
    <d v="1899-12-30T08:11:22"/>
    <d v="2025-05-14T00:00:00"/>
    <x v="2"/>
    <s v="Breakfast"/>
    <x v="1"/>
    <x v="8"/>
    <s v="Extra Egg"/>
    <x v="0"/>
    <n v="2.71"/>
    <x v="158"/>
    <n v="0"/>
    <n v="0.2"/>
    <n v="2.91"/>
    <s v="Card"/>
  </r>
  <r>
    <x v="171"/>
    <n v="401"/>
    <d v="2025-04-18T00:00:00"/>
    <d v="1899-12-30T10:40:51"/>
    <d v="2025-04-18T00:00:00"/>
    <x v="3"/>
    <s v="Morning"/>
    <x v="2"/>
    <x v="0"/>
    <s v="Sugar-Free Syrup"/>
    <x v="0"/>
    <n v="1.6700000000000002"/>
    <x v="159"/>
    <n v="0"/>
    <n v="0.16"/>
    <n v="1.83"/>
    <s v="Card"/>
  </r>
  <r>
    <x v="172"/>
    <n v="202"/>
    <d v="2025-06-10T00:00:00"/>
    <d v="1899-12-30T09:22:49"/>
    <d v="2025-06-10T00:00:00"/>
    <x v="6"/>
    <s v="Breakfast"/>
    <x v="0"/>
    <x v="3"/>
    <s v="No Modifier"/>
    <x v="0"/>
    <n v="3.22"/>
    <x v="160"/>
    <n v="0"/>
    <n v="0.19"/>
    <n v="3.41"/>
    <s v="Card"/>
  </r>
  <r>
    <x v="173"/>
    <n v="103"/>
    <d v="2025-05-26T00:00:00"/>
    <d v="1899-12-30T07:51:47"/>
    <d v="2025-05-26T00:00:00"/>
    <x v="4"/>
    <s v="Breakfast"/>
    <x v="0"/>
    <x v="3"/>
    <s v="No Cheese"/>
    <x v="0"/>
    <n v="3.33"/>
    <x v="161"/>
    <n v="0"/>
    <n v="0.3"/>
    <n v="3.63"/>
    <s v="MobilePay"/>
  </r>
  <r>
    <x v="174"/>
    <n v="101"/>
    <d v="2025-08-09T00:00:00"/>
    <d v="1899-12-30T01:58:39"/>
    <d v="2025-08-09T00:00:00"/>
    <x v="0"/>
    <s v="Lunch"/>
    <x v="1"/>
    <x v="4"/>
    <s v="No Modifier"/>
    <x v="1"/>
    <n v="9.43"/>
    <x v="162"/>
    <n v="0"/>
    <n v="1.1299999999999999"/>
    <n v="19.989999999999998"/>
    <s v="Card"/>
  </r>
  <r>
    <x v="175"/>
    <n v="301"/>
    <d v="2025-06-23T00:00:00"/>
    <d v="1899-12-30T01:37:06"/>
    <d v="2025-06-23T00:00:00"/>
    <x v="4"/>
    <s v="Late Night"/>
    <x v="3"/>
    <x v="15"/>
    <s v="No Modifier"/>
    <x v="0"/>
    <n v="4.7700000000000005"/>
    <x v="163"/>
    <n v="0"/>
    <n v="0.38"/>
    <n v="5.15"/>
    <s v="Card"/>
  </r>
  <r>
    <x v="176"/>
    <n v="201"/>
    <d v="2025-04-27T00:00:00"/>
    <d v="1899-12-30T03:24:19"/>
    <d v="2025-04-27T00:00:00"/>
    <x v="1"/>
    <s v="Afternoon"/>
    <x v="3"/>
    <x v="21"/>
    <s v="No Modifier"/>
    <x v="1"/>
    <n v="4.99"/>
    <x v="164"/>
    <n v="0"/>
    <n v="0.6"/>
    <n v="10.58"/>
    <s v="Card"/>
  </r>
  <r>
    <x v="177"/>
    <n v="102"/>
    <d v="2025-07-22T00:00:00"/>
    <d v="1899-12-30T08:47:04"/>
    <d v="2025-07-22T00:00:00"/>
    <x v="6"/>
    <s v="Dinner"/>
    <x v="1"/>
    <x v="1"/>
    <s v="Extra Cheese"/>
    <x v="1"/>
    <n v="6.42"/>
    <x v="165"/>
    <n v="0"/>
    <n v="1.03"/>
    <n v="13.87"/>
    <s v="GiftCard"/>
  </r>
  <r>
    <x v="178"/>
    <n v="102"/>
    <d v="2025-08-03T00:00:00"/>
    <d v="1899-12-30T09:28:46"/>
    <d v="2025-08-03T00:00:00"/>
    <x v="1"/>
    <s v="Dinner"/>
    <x v="2"/>
    <x v="17"/>
    <s v="No Modifier"/>
    <x v="0"/>
    <n v="8.36"/>
    <x v="166"/>
    <n v="0"/>
    <n v="0.75"/>
    <n v="9.11"/>
    <s v="Card"/>
  </r>
  <r>
    <x v="179"/>
    <n v="101"/>
    <d v="2025-06-30T00:00:00"/>
    <d v="1899-12-30T01:06:04"/>
    <d v="2025-06-30T00:00:00"/>
    <x v="4"/>
    <s v="Lunch"/>
    <x v="1"/>
    <x v="1"/>
    <s v="No Modifier"/>
    <x v="1"/>
    <n v="6.3900000000000006"/>
    <x v="167"/>
    <n v="0"/>
    <n v="1.02"/>
    <n v="13.8"/>
    <s v="MobilePay"/>
  </r>
  <r>
    <x v="180"/>
    <n v="103"/>
    <d v="2025-06-15T00:00:00"/>
    <d v="1899-12-30T03:03:06"/>
    <d v="2025-06-15T00:00:00"/>
    <x v="1"/>
    <s v="Afternoon"/>
    <x v="2"/>
    <x v="6"/>
    <s v="No Modifier"/>
    <x v="1"/>
    <n v="3.3200000000000003"/>
    <x v="168"/>
    <n v="0"/>
    <n v="0.43"/>
    <n v="7.07"/>
    <s v="GiftCard"/>
  </r>
  <r>
    <x v="181"/>
    <n v="401"/>
    <d v="2025-04-26T00:00:00"/>
    <d v="1899-12-30T10:40:38"/>
    <d v="2025-04-26T00:00:00"/>
    <x v="0"/>
    <s v="Breakfast"/>
    <x v="2"/>
    <x v="8"/>
    <s v="Extra Egg"/>
    <x v="0"/>
    <n v="2.72"/>
    <x v="169"/>
    <n v="0"/>
    <n v="0.23"/>
    <n v="2.95"/>
    <s v="Card"/>
  </r>
  <r>
    <x v="182"/>
    <n v="301"/>
    <d v="2025-06-23T00:00:00"/>
    <d v="1899-12-30T07:28:02"/>
    <d v="2025-06-23T00:00:00"/>
    <x v="4"/>
    <s v="Dinner"/>
    <x v="1"/>
    <x v="1"/>
    <s v="No Modifier"/>
    <x v="0"/>
    <n v="5"/>
    <x v="170"/>
    <n v="0"/>
    <n v="0.32"/>
    <n v="5.32"/>
    <s v="Card"/>
  </r>
  <r>
    <x v="183"/>
    <n v="403"/>
    <d v="2025-06-21T00:00:00"/>
    <d v="1899-12-30T09:26:34"/>
    <d v="2025-06-21T00:00:00"/>
    <x v="0"/>
    <s v="Breakfast"/>
    <x v="0"/>
    <x v="26"/>
    <s v="No Modifier"/>
    <x v="0"/>
    <n v="3.86"/>
    <x v="171"/>
    <n v="0"/>
    <n v="0.23"/>
    <n v="4.09"/>
    <s v="MobilePay"/>
  </r>
  <r>
    <x v="184"/>
    <n v="102"/>
    <d v="2025-06-13T00:00:00"/>
    <d v="1899-12-30T11:10:13"/>
    <d v="2025-06-13T00:00:00"/>
    <x v="3"/>
    <s v="Late Night"/>
    <x v="0"/>
    <x v="14"/>
    <s v="Extra Sauce"/>
    <x v="0"/>
    <n v="5.8"/>
    <x v="172"/>
    <n v="0"/>
    <n v="0.41"/>
    <n v="6.21"/>
    <s v="Card"/>
  </r>
  <r>
    <x v="185"/>
    <n v="401"/>
    <d v="2025-05-31T00:00:00"/>
    <d v="1899-12-30T01:54:17"/>
    <d v="2025-05-31T00:00:00"/>
    <x v="0"/>
    <s v="Lunch"/>
    <x v="2"/>
    <x v="12"/>
    <s v="No Modifier"/>
    <x v="0"/>
    <n v="4.7300000000000004"/>
    <x v="173"/>
    <n v="0"/>
    <n v="0.31"/>
    <n v="5.04"/>
    <s v="MobilePay"/>
  </r>
  <r>
    <x v="186"/>
    <n v="102"/>
    <d v="2025-07-28T00:00:00"/>
    <d v="1899-12-30T04:55:34"/>
    <d v="2025-07-28T00:00:00"/>
    <x v="4"/>
    <s v="Afternoon"/>
    <x v="0"/>
    <x v="16"/>
    <s v="Extra Sauce"/>
    <x v="0"/>
    <n v="3.02"/>
    <x v="174"/>
    <n v="0"/>
    <n v="0.21"/>
    <n v="3.23"/>
    <s v="MobilePay"/>
  </r>
  <r>
    <x v="187"/>
    <n v="201"/>
    <d v="2025-06-10T00:00:00"/>
    <d v="1899-12-30T07:57:23"/>
    <d v="2025-06-10T00:00:00"/>
    <x v="6"/>
    <s v="Breakfast"/>
    <x v="1"/>
    <x v="10"/>
    <s v="No Modifier"/>
    <x v="0"/>
    <n v="3.02"/>
    <x v="174"/>
    <n v="0"/>
    <n v="0.2"/>
    <n v="3.22"/>
    <s v="MobilePay"/>
  </r>
  <r>
    <x v="188"/>
    <n v="301"/>
    <d v="2025-06-17T00:00:00"/>
    <d v="1899-12-30T10:12:28"/>
    <d v="2025-06-17T00:00:00"/>
    <x v="6"/>
    <s v="Morning"/>
    <x v="1"/>
    <x v="3"/>
    <s v="No Modifier"/>
    <x v="1"/>
    <n v="4.2300000000000004"/>
    <x v="175"/>
    <n v="0"/>
    <n v="0.59"/>
    <n v="9.0500000000000007"/>
    <s v="MobilePay"/>
  </r>
  <r>
    <x v="189"/>
    <n v="501"/>
    <d v="2025-07-16T00:00:00"/>
    <d v="1899-12-30T06:53:03"/>
    <d v="2025-07-16T00:00:00"/>
    <x v="2"/>
    <s v="Breakfast"/>
    <x v="1"/>
    <x v="22"/>
    <s v="Extra Ice"/>
    <x v="0"/>
    <n v="1.4100000000000001"/>
    <x v="176"/>
    <n v="0"/>
    <n v="0.12"/>
    <n v="1.53"/>
    <s v="Card"/>
  </r>
  <r>
    <x v="190"/>
    <n v="103"/>
    <d v="2025-06-10T00:00:00"/>
    <d v="1899-12-30T12:22:10"/>
    <d v="2025-06-10T00:00:00"/>
    <x v="6"/>
    <s v="Late Night"/>
    <x v="0"/>
    <x v="28"/>
    <s v="No Modifier"/>
    <x v="0"/>
    <n v="1.95"/>
    <x v="177"/>
    <n v="0.2"/>
    <n v="0.13"/>
    <n v="1.88"/>
    <s v="Card"/>
  </r>
  <r>
    <x v="191"/>
    <n v="101"/>
    <d v="2025-07-24T00:00:00"/>
    <d v="1899-12-30T12:38:51"/>
    <d v="2025-07-24T00:00:00"/>
    <x v="5"/>
    <s v="Lunch"/>
    <x v="1"/>
    <x v="16"/>
    <s v="No Modifier"/>
    <x v="2"/>
    <n v="2.8799999999999994"/>
    <x v="178"/>
    <n v="0"/>
    <n v="0.73"/>
    <n v="9.3699999999999992"/>
    <s v="Card"/>
  </r>
  <r>
    <x v="192"/>
    <n v="403"/>
    <d v="2025-06-20T00:00:00"/>
    <d v="1899-12-30T06:00:32"/>
    <d v="2025-06-20T00:00:00"/>
    <x v="3"/>
    <s v="Dinner"/>
    <x v="0"/>
    <x v="20"/>
    <s v="No Modifier"/>
    <x v="0"/>
    <n v="10.1"/>
    <x v="179"/>
    <n v="0"/>
    <n v="0.66"/>
    <n v="10.76"/>
    <s v="GiftCard"/>
  </r>
  <r>
    <x v="193"/>
    <n v="202"/>
    <d v="2025-06-04T00:00:00"/>
    <d v="1899-12-30T10:57:03"/>
    <d v="2025-06-04T00:00:00"/>
    <x v="2"/>
    <s v="Morning"/>
    <x v="0"/>
    <x v="8"/>
    <s v="No Cheese"/>
    <x v="0"/>
    <n v="1.6400000000000001"/>
    <x v="180"/>
    <n v="0"/>
    <n v="0.12"/>
    <n v="1.76"/>
    <s v="Cash"/>
  </r>
  <r>
    <x v="194"/>
    <n v="501"/>
    <d v="2025-06-27T00:00:00"/>
    <d v="1899-12-30T07:43:34"/>
    <d v="2025-06-27T00:00:00"/>
    <x v="3"/>
    <s v="Dinner"/>
    <x v="3"/>
    <x v="6"/>
    <s v="No Sauce"/>
    <x v="1"/>
    <n v="3.19"/>
    <x v="181"/>
    <n v="0"/>
    <n v="0.61"/>
    <n v="6.99"/>
    <s v="Card"/>
  </r>
  <r>
    <x v="195"/>
    <n v="103"/>
    <d v="2025-04-16T00:00:00"/>
    <d v="1899-12-30T12:41:05"/>
    <d v="2025-04-16T00:00:00"/>
    <x v="2"/>
    <s v="Late Night"/>
    <x v="2"/>
    <x v="0"/>
    <s v="Extra Ice"/>
    <x v="0"/>
    <n v="1.4700000000000002"/>
    <x v="182"/>
    <n v="0"/>
    <n v="0.13"/>
    <n v="1.6"/>
    <s v="Card"/>
  </r>
  <r>
    <x v="196"/>
    <n v="102"/>
    <d v="2025-07-16T00:00:00"/>
    <d v="1899-12-30T11:55:43"/>
    <d v="2025-07-16T00:00:00"/>
    <x v="2"/>
    <s v="Lunch"/>
    <x v="2"/>
    <x v="12"/>
    <s v="No Modifier"/>
    <x v="0"/>
    <n v="4.1999999999999993"/>
    <x v="183"/>
    <n v="0"/>
    <n v="0.36"/>
    <n v="4.5599999999999996"/>
    <s v="Card"/>
  </r>
  <r>
    <x v="197"/>
    <n v="103"/>
    <d v="2025-06-08T00:00:00"/>
    <d v="1899-12-30T08:40:11"/>
    <d v="2025-06-08T00:00:00"/>
    <x v="1"/>
    <s v="Dinner"/>
    <x v="1"/>
    <x v="17"/>
    <s v="No Modifier"/>
    <x v="0"/>
    <n v="8.57"/>
    <x v="184"/>
    <n v="0"/>
    <n v="0.6"/>
    <n v="9.17"/>
    <s v="Card"/>
  </r>
  <r>
    <x v="198"/>
    <n v="401"/>
    <d v="2025-06-09T00:00:00"/>
    <d v="1899-12-30T02:00:02"/>
    <d v="2025-06-09T00:00:00"/>
    <x v="4"/>
    <s v="Lunch"/>
    <x v="2"/>
    <x v="7"/>
    <s v="Oat Milk"/>
    <x v="0"/>
    <n v="2.44"/>
    <x v="185"/>
    <n v="0"/>
    <n v="0.18"/>
    <n v="2.62"/>
    <s v="Cash"/>
  </r>
  <r>
    <x v="199"/>
    <n v="202"/>
    <d v="2025-04-26T00:00:00"/>
    <d v="1899-12-30T05:19:18"/>
    <d v="2025-04-26T00:00:00"/>
    <x v="0"/>
    <s v="Breakfast"/>
    <x v="2"/>
    <x v="26"/>
    <s v="No Cheese"/>
    <x v="0"/>
    <n v="3.45"/>
    <x v="186"/>
    <n v="0"/>
    <n v="0.28000000000000003"/>
    <n v="3.73"/>
    <s v="Cash"/>
  </r>
  <r>
    <x v="200"/>
    <n v="201"/>
    <d v="2025-07-24T00:00:00"/>
    <d v="1899-12-30T07:46:01"/>
    <d v="2025-07-24T00:00:00"/>
    <x v="5"/>
    <s v="Dinner"/>
    <x v="3"/>
    <x v="27"/>
    <s v="No Pickles"/>
    <x v="0"/>
    <n v="5.37"/>
    <x v="187"/>
    <n v="0"/>
    <n v="0.51"/>
    <n v="5.88"/>
    <s v="Card"/>
  </r>
  <r>
    <x v="201"/>
    <n v="101"/>
    <d v="2025-06-17T00:00:00"/>
    <d v="1899-12-30T04:24:07"/>
    <d v="2025-06-17T00:00:00"/>
    <x v="6"/>
    <s v="Afternoon"/>
    <x v="2"/>
    <x v="21"/>
    <s v="No Modifier"/>
    <x v="0"/>
    <n v="5.18"/>
    <x v="188"/>
    <n v="0"/>
    <n v="0.34"/>
    <n v="5.52"/>
    <s v="Card"/>
  </r>
  <r>
    <x v="202"/>
    <n v="102"/>
    <d v="2025-05-22T00:00:00"/>
    <d v="1899-12-30T11:18:07"/>
    <d v="2025-05-22T00:00:00"/>
    <x v="5"/>
    <s v="Lunch"/>
    <x v="0"/>
    <x v="19"/>
    <s v="Add Jalapenos"/>
    <x v="2"/>
    <n v="9.93"/>
    <x v="189"/>
    <n v="0"/>
    <n v="2.5299999999999998"/>
    <n v="32.32"/>
    <s v="Card"/>
  </r>
  <r>
    <x v="203"/>
    <n v="301"/>
    <d v="2025-08-08T00:00:00"/>
    <d v="1899-12-30T10:58:07"/>
    <d v="2025-08-08T00:00:00"/>
    <x v="3"/>
    <s v="Morning"/>
    <x v="0"/>
    <x v="11"/>
    <s v="No Modifier"/>
    <x v="0"/>
    <n v="2.1"/>
    <x v="50"/>
    <n v="0"/>
    <n v="0.14000000000000001"/>
    <n v="2.2400000000000002"/>
    <s v="Cash"/>
  </r>
  <r>
    <x v="204"/>
    <n v="101"/>
    <d v="2025-07-18T00:00:00"/>
    <d v="1899-12-30T05:54:18"/>
    <d v="2025-07-18T00:00:00"/>
    <x v="3"/>
    <s v="Breakfast"/>
    <x v="2"/>
    <x v="10"/>
    <s v="No Modifier"/>
    <x v="1"/>
    <n v="2.6999999999999997"/>
    <x v="190"/>
    <n v="0"/>
    <n v="0.32"/>
    <n v="5.72"/>
    <s v="Cash"/>
  </r>
  <r>
    <x v="205"/>
    <n v="501"/>
    <d v="2025-05-08T00:00:00"/>
    <d v="1899-12-30T10:23:52"/>
    <d v="2025-05-08T00:00:00"/>
    <x v="5"/>
    <s v="Morning"/>
    <x v="2"/>
    <x v="0"/>
    <s v="Sugar-Free Syrup"/>
    <x v="0"/>
    <n v="1.6600000000000001"/>
    <x v="191"/>
    <n v="0"/>
    <n v="0.14000000000000001"/>
    <n v="1.8"/>
    <s v="Card"/>
  </r>
  <r>
    <x v="206"/>
    <n v="103"/>
    <d v="2025-04-15T00:00:00"/>
    <d v="1899-12-30T09:30:51"/>
    <d v="2025-04-15T00:00:00"/>
    <x v="6"/>
    <s v="Breakfast"/>
    <x v="0"/>
    <x v="23"/>
    <s v="Extra Egg"/>
    <x v="1"/>
    <n v="6.16"/>
    <x v="192"/>
    <n v="0"/>
    <n v="0.86"/>
    <n v="13.18"/>
    <s v="Card"/>
  </r>
  <r>
    <x v="207"/>
    <n v="301"/>
    <d v="2025-04-20T00:00:00"/>
    <d v="1899-12-30T10:33:49"/>
    <d v="2025-04-20T00:00:00"/>
    <x v="1"/>
    <s v="Breakfast"/>
    <x v="0"/>
    <x v="8"/>
    <s v="Sausage Patty"/>
    <x v="0"/>
    <n v="3.19"/>
    <x v="193"/>
    <n v="0"/>
    <n v="0.21"/>
    <n v="3.4"/>
    <s v="Cash"/>
  </r>
  <r>
    <x v="208"/>
    <n v="103"/>
    <d v="2025-05-30T00:00:00"/>
    <d v="1899-12-30T06:00:41"/>
    <d v="2025-05-30T00:00:00"/>
    <x v="3"/>
    <s v="Dinner"/>
    <x v="0"/>
    <x v="17"/>
    <s v="No Modifier"/>
    <x v="0"/>
    <n v="8.75"/>
    <x v="194"/>
    <n v="0"/>
    <n v="0.7"/>
    <n v="9.4499999999999993"/>
    <s v="Card"/>
  </r>
  <r>
    <x v="209"/>
    <n v="401"/>
    <d v="2025-07-30T00:00:00"/>
    <d v="1899-12-30T09:28:51"/>
    <d v="2025-07-30T00:00:00"/>
    <x v="2"/>
    <s v="Dinner"/>
    <x v="3"/>
    <x v="17"/>
    <s v="No Modifier"/>
    <x v="2"/>
    <n v="1.4799999999999998"/>
    <x v="0"/>
    <n v="0.15"/>
    <n v="1.8"/>
    <n v="31.77"/>
    <s v="Card"/>
  </r>
  <r>
    <x v="210"/>
    <n v="501"/>
    <d v="2025-05-20T00:00:00"/>
    <d v="1899-12-30T12:56:32"/>
    <d v="2025-05-20T00:00:00"/>
    <x v="6"/>
    <s v="Late Night"/>
    <x v="0"/>
    <x v="16"/>
    <s v="No Modifier"/>
    <x v="1"/>
    <n v="2.8"/>
    <x v="195"/>
    <n v="0"/>
    <n v="0.5"/>
    <n v="6.1"/>
    <s v="Cash"/>
  </r>
  <r>
    <x v="211"/>
    <n v="402"/>
    <d v="2025-05-04T00:00:00"/>
    <d v="1899-12-30T10:14:00"/>
    <d v="2025-05-04T00:00:00"/>
    <x v="1"/>
    <s v="Breakfast"/>
    <x v="2"/>
    <x v="16"/>
    <s v="No Modifier"/>
    <x v="0"/>
    <n v="2.96"/>
    <x v="139"/>
    <n v="0"/>
    <n v="0.18"/>
    <n v="3.14"/>
    <s v="MobilePay"/>
  </r>
  <r>
    <x v="212"/>
    <n v="202"/>
    <d v="2025-07-16T00:00:00"/>
    <d v="1899-12-30T03:59:54"/>
    <d v="2025-07-16T00:00:00"/>
    <x v="2"/>
    <s v="Afternoon"/>
    <x v="2"/>
    <x v="29"/>
    <s v="No Modifier"/>
    <x v="0"/>
    <n v="3.05"/>
    <x v="87"/>
    <n v="0"/>
    <n v="0.2"/>
    <n v="3.25"/>
    <s v="Card"/>
  </r>
  <r>
    <x v="213"/>
    <n v="402"/>
    <d v="2025-05-07T00:00:00"/>
    <d v="1899-12-30T05:35:59"/>
    <d v="2025-05-07T00:00:00"/>
    <x v="2"/>
    <s v="Breakfast"/>
    <x v="2"/>
    <x v="22"/>
    <s v="No Modifier"/>
    <x v="1"/>
    <n v="1.5899999999999999"/>
    <x v="196"/>
    <n v="0"/>
    <n v="0.22"/>
    <n v="3.4"/>
    <s v="Cash"/>
  </r>
  <r>
    <x v="214"/>
    <n v="401"/>
    <d v="2025-04-14T00:00:00"/>
    <d v="1899-12-30T11:17:25"/>
    <d v="2025-04-14T00:00:00"/>
    <x v="4"/>
    <s v="Late Night"/>
    <x v="0"/>
    <x v="16"/>
    <s v="No Modifier"/>
    <x v="0"/>
    <n v="2.5499999999999998"/>
    <x v="197"/>
    <n v="0"/>
    <n v="0.24"/>
    <n v="2.79"/>
    <s v="GiftCard"/>
  </r>
  <r>
    <x v="215"/>
    <n v="201"/>
    <d v="2025-05-22T00:00:00"/>
    <d v="1899-12-30T11:43:22"/>
    <d v="2025-05-22T00:00:00"/>
    <x v="5"/>
    <s v="Morning"/>
    <x v="0"/>
    <x v="3"/>
    <s v="No Cheese"/>
    <x v="0"/>
    <n v="3.43"/>
    <x v="198"/>
    <n v="0"/>
    <n v="0.27"/>
    <n v="3.7"/>
    <s v="Card"/>
  </r>
  <r>
    <x v="216"/>
    <n v="401"/>
    <d v="2025-04-17T00:00:00"/>
    <d v="1899-12-30T05:18:56"/>
    <d v="2025-04-17T00:00:00"/>
    <x v="5"/>
    <s v="Afternoon"/>
    <x v="0"/>
    <x v="7"/>
    <s v="No Modifier"/>
    <x v="0"/>
    <n v="1.6800000000000002"/>
    <x v="199"/>
    <n v="0"/>
    <n v="0.12"/>
    <n v="1.8"/>
    <s v="Cash"/>
  </r>
  <r>
    <x v="217"/>
    <n v="101"/>
    <d v="2025-07-03T00:00:00"/>
    <d v="1899-12-30T03:48:34"/>
    <d v="2025-07-03T00:00:00"/>
    <x v="5"/>
    <s v="Afternoon"/>
    <x v="1"/>
    <x v="21"/>
    <s v="No Modifier"/>
    <x v="1"/>
    <n v="4.91"/>
    <x v="200"/>
    <n v="0"/>
    <n v="0.93"/>
    <n v="10.75"/>
    <s v="MobilePay"/>
  </r>
  <r>
    <x v="218"/>
    <n v="101"/>
    <d v="2025-06-21T00:00:00"/>
    <d v="1899-12-30T09:50:43"/>
    <d v="2025-06-21T00:00:00"/>
    <x v="0"/>
    <s v="Dinner"/>
    <x v="1"/>
    <x v="12"/>
    <s v="No Modifier"/>
    <x v="0"/>
    <n v="4.33"/>
    <x v="201"/>
    <n v="0"/>
    <n v="0.39"/>
    <n v="4.72"/>
    <s v="Cash"/>
  </r>
  <r>
    <x v="219"/>
    <n v="403"/>
    <d v="2025-07-15T00:00:00"/>
    <d v="1899-12-30T07:18:28"/>
    <d v="2025-07-15T00:00:00"/>
    <x v="6"/>
    <s v="Dinner"/>
    <x v="4"/>
    <x v="1"/>
    <s v="No Modifier"/>
    <x v="0"/>
    <n v="5.42"/>
    <x v="142"/>
    <n v="0"/>
    <n v="0.46"/>
    <n v="5.88"/>
    <s v="Cash"/>
  </r>
  <r>
    <x v="220"/>
    <n v="402"/>
    <d v="2025-07-21T00:00:00"/>
    <d v="1899-12-30T06:09:59"/>
    <d v="2025-07-21T00:00:00"/>
    <x v="4"/>
    <s v="Dinner"/>
    <x v="2"/>
    <x v="6"/>
    <s v="No Modifier"/>
    <x v="0"/>
    <n v="3.8"/>
    <x v="202"/>
    <n v="0"/>
    <n v="0.3"/>
    <n v="4.0999999999999996"/>
    <s v="Card"/>
  </r>
  <r>
    <x v="221"/>
    <n v="403"/>
    <d v="2025-06-01T00:00:00"/>
    <d v="1899-12-30T09:25:05"/>
    <d v="2025-06-01T00:00:00"/>
    <x v="1"/>
    <s v="Breakfast"/>
    <x v="2"/>
    <x v="23"/>
    <s v="No Modifier"/>
    <x v="0"/>
    <n v="4.37"/>
    <x v="203"/>
    <n v="0"/>
    <n v="0.42"/>
    <n v="4.79"/>
    <s v="MobilePay"/>
  </r>
  <r>
    <x v="222"/>
    <n v="301"/>
    <d v="2025-04-16T00:00:00"/>
    <d v="1899-12-30T12:02:43"/>
    <d v="2025-04-16T00:00:00"/>
    <x v="2"/>
    <s v="Lunch"/>
    <x v="0"/>
    <x v="20"/>
    <s v="No Modifier"/>
    <x v="0"/>
    <n v="10.33"/>
    <x v="204"/>
    <n v="0"/>
    <n v="0.62"/>
    <n v="10.95"/>
    <s v="Card"/>
  </r>
  <r>
    <x v="223"/>
    <n v="101"/>
    <d v="2025-05-18T00:00:00"/>
    <d v="1899-12-30T12:20:32"/>
    <d v="2025-05-18T00:00:00"/>
    <x v="1"/>
    <s v="Lunch"/>
    <x v="1"/>
    <x v="7"/>
    <s v="Oat Milk"/>
    <x v="0"/>
    <n v="2.3099999999999996"/>
    <x v="205"/>
    <n v="0.23"/>
    <n v="0.18"/>
    <n v="2.2599999999999998"/>
    <s v="Card"/>
  </r>
  <r>
    <x v="224"/>
    <n v="401"/>
    <d v="2025-04-11T00:00:00"/>
    <d v="1899-12-30T03:47:43"/>
    <d v="2025-04-11T00:00:00"/>
    <x v="3"/>
    <s v="Afternoon"/>
    <x v="1"/>
    <x v="16"/>
    <s v="No Modifier"/>
    <x v="0"/>
    <n v="2.5099999999999998"/>
    <x v="206"/>
    <n v="0"/>
    <n v="0.24"/>
    <n v="2.75"/>
    <s v="Card"/>
  </r>
  <r>
    <x v="225"/>
    <n v="401"/>
    <d v="2025-08-07T00:00:00"/>
    <d v="1899-12-30T02:43:07"/>
    <d v="2025-08-07T00:00:00"/>
    <x v="5"/>
    <s v="Lunch"/>
    <x v="2"/>
    <x v="19"/>
    <s v="Spicy"/>
    <x v="0"/>
    <n v="9.5299999999999994"/>
    <x v="207"/>
    <n v="0"/>
    <n v="0.76"/>
    <n v="10.29"/>
    <s v="Cash"/>
  </r>
  <r>
    <x v="226"/>
    <n v="402"/>
    <d v="2025-04-26T00:00:00"/>
    <d v="1899-12-30T11:30:10"/>
    <d v="2025-04-26T00:00:00"/>
    <x v="0"/>
    <s v="Lunch"/>
    <x v="2"/>
    <x v="27"/>
    <s v="Add Jalapenos"/>
    <x v="0"/>
    <n v="5.66"/>
    <x v="208"/>
    <n v="0"/>
    <n v="0.42"/>
    <n v="6.08"/>
    <s v="Card"/>
  </r>
  <r>
    <x v="227"/>
    <n v="101"/>
    <d v="2025-05-30T00:00:00"/>
    <d v="1899-12-30T12:07:02"/>
    <d v="2025-05-30T00:00:00"/>
    <x v="3"/>
    <s v="Lunch"/>
    <x v="1"/>
    <x v="19"/>
    <s v="Gluten-Free Bun"/>
    <x v="0"/>
    <n v="9.4500000000000011"/>
    <x v="209"/>
    <n v="0"/>
    <n v="0.76"/>
    <n v="10.210000000000001"/>
    <s v="Cash"/>
  </r>
  <r>
    <x v="228"/>
    <n v="501"/>
    <d v="2025-07-16T00:00:00"/>
    <d v="1899-12-30T06:11:42"/>
    <d v="2025-07-16T00:00:00"/>
    <x v="2"/>
    <s v="Dinner"/>
    <x v="0"/>
    <x v="16"/>
    <s v="No Modifier"/>
    <x v="0"/>
    <n v="2.69"/>
    <x v="210"/>
    <n v="0.13"/>
    <n v="0.19"/>
    <n v="2.75"/>
    <s v="MobilePay"/>
  </r>
  <r>
    <x v="229"/>
    <n v="201"/>
    <d v="2025-05-22T00:00:00"/>
    <d v="1899-12-30T05:57:12"/>
    <d v="2025-05-22T00:00:00"/>
    <x v="5"/>
    <s v="Breakfast"/>
    <x v="2"/>
    <x v="23"/>
    <s v="No Modifier"/>
    <x v="0"/>
    <n v="5.22"/>
    <x v="211"/>
    <n v="0"/>
    <n v="0.42"/>
    <n v="5.64"/>
    <s v="Card"/>
  </r>
  <r>
    <x v="230"/>
    <n v="401"/>
    <d v="2025-06-24T00:00:00"/>
    <d v="1899-12-30T10:43:46"/>
    <d v="2025-06-24T00:00:00"/>
    <x v="6"/>
    <s v="Morning"/>
    <x v="2"/>
    <x v="0"/>
    <s v="Sugar-Free Syrup"/>
    <x v="0"/>
    <n v="1.68"/>
    <x v="212"/>
    <n v="0"/>
    <n v="0.11"/>
    <n v="1.79"/>
    <s v="Card"/>
  </r>
  <r>
    <x v="231"/>
    <n v="102"/>
    <d v="2025-04-17T00:00:00"/>
    <d v="1899-12-30T06:54:32"/>
    <d v="2025-04-17T00:00:00"/>
    <x v="5"/>
    <s v="Dinner"/>
    <x v="3"/>
    <x v="19"/>
    <s v="Add Bacon"/>
    <x v="1"/>
    <n v="10.100000000000001"/>
    <x v="213"/>
    <n v="0"/>
    <n v="1.92"/>
    <n v="22.12"/>
    <s v="MobilePay"/>
  </r>
  <r>
    <x v="232"/>
    <n v="501"/>
    <d v="2025-07-03T00:00:00"/>
    <d v="1899-12-30T07:29:32"/>
    <d v="2025-07-03T00:00:00"/>
    <x v="5"/>
    <s v="Dinner"/>
    <x v="2"/>
    <x v="17"/>
    <s v="No Modifier"/>
    <x v="1"/>
    <n v="8.51"/>
    <x v="214"/>
    <n v="0"/>
    <n v="1.19"/>
    <n v="18.21"/>
    <s v="Card"/>
  </r>
  <r>
    <x v="233"/>
    <n v="103"/>
    <d v="2025-06-09T00:00:00"/>
    <d v="1899-12-30T08:02:14"/>
    <d v="2025-06-09T00:00:00"/>
    <x v="4"/>
    <s v="Dinner"/>
    <x v="0"/>
    <x v="14"/>
    <s v="No Modifier"/>
    <x v="0"/>
    <n v="5.3900000000000006"/>
    <x v="215"/>
    <n v="0"/>
    <n v="0.43"/>
    <n v="5.82"/>
    <s v="Card"/>
  </r>
  <r>
    <x v="234"/>
    <n v="102"/>
    <d v="2025-06-04T00:00:00"/>
    <d v="1899-12-30T08:53:47"/>
    <d v="2025-06-04T00:00:00"/>
    <x v="2"/>
    <s v="Dinner"/>
    <x v="1"/>
    <x v="1"/>
    <s v="No Sauce"/>
    <x v="0"/>
    <n v="6.18"/>
    <x v="216"/>
    <n v="0"/>
    <n v="0.4"/>
    <n v="6.58"/>
    <s v="Card"/>
  </r>
  <r>
    <x v="235"/>
    <n v="301"/>
    <d v="2025-06-09T00:00:00"/>
    <d v="1899-12-30T11:32:56"/>
    <d v="2025-06-09T00:00:00"/>
    <x v="4"/>
    <s v="Lunch"/>
    <x v="1"/>
    <x v="12"/>
    <s v="No Modifier"/>
    <x v="0"/>
    <n v="4.7"/>
    <x v="217"/>
    <n v="0"/>
    <n v="0.38"/>
    <n v="5.08"/>
    <s v="Card"/>
  </r>
  <r>
    <x v="236"/>
    <n v="102"/>
    <d v="2025-06-09T00:00:00"/>
    <d v="1899-12-30T02:13:37"/>
    <d v="2025-06-09T00:00:00"/>
    <x v="4"/>
    <s v="Lunch"/>
    <x v="1"/>
    <x v="12"/>
    <s v="No Modifier"/>
    <x v="0"/>
    <n v="3.81"/>
    <x v="218"/>
    <n v="0"/>
    <n v="0.36"/>
    <n v="4.17"/>
    <s v="MobilePay"/>
  </r>
  <r>
    <x v="237"/>
    <n v="401"/>
    <d v="2025-05-29T00:00:00"/>
    <d v="1899-12-30T05:01:56"/>
    <d v="2025-05-29T00:00:00"/>
    <x v="5"/>
    <s v="Afternoon"/>
    <x v="3"/>
    <x v="16"/>
    <s v="No Modifier"/>
    <x v="0"/>
    <n v="2.6900000000000004"/>
    <x v="219"/>
    <n v="0"/>
    <n v="0.24"/>
    <n v="2.93"/>
    <s v="Card"/>
  </r>
  <r>
    <x v="238"/>
    <n v="103"/>
    <d v="2025-06-05T00:00:00"/>
    <d v="1899-12-30T04:10:46"/>
    <d v="2025-06-05T00:00:00"/>
    <x v="5"/>
    <s v="Afternoon"/>
    <x v="3"/>
    <x v="18"/>
    <s v="No Modifier"/>
    <x v="0"/>
    <n v="1.7999999999999998"/>
    <x v="7"/>
    <n v="0"/>
    <n v="0.11"/>
    <n v="1.91"/>
    <s v="MobilePay"/>
  </r>
  <r>
    <x v="239"/>
    <n v="102"/>
    <d v="2025-04-16T00:00:00"/>
    <d v="1899-12-30T09:38:02"/>
    <d v="2025-04-16T00:00:00"/>
    <x v="2"/>
    <s v="Breakfast"/>
    <x v="0"/>
    <x v="11"/>
    <s v="No Modifier"/>
    <x v="0"/>
    <n v="2.0599999999999996"/>
    <x v="220"/>
    <n v="0"/>
    <n v="0.2"/>
    <n v="2.2599999999999998"/>
    <s v="Card"/>
  </r>
  <r>
    <x v="240"/>
    <n v="301"/>
    <d v="2025-05-12T00:00:00"/>
    <d v="1899-12-30T09:14:51"/>
    <d v="2025-05-12T00:00:00"/>
    <x v="4"/>
    <s v="Dinner"/>
    <x v="2"/>
    <x v="27"/>
    <s v="Spicy"/>
    <x v="0"/>
    <n v="4.96"/>
    <x v="137"/>
    <n v="0"/>
    <n v="0.45"/>
    <n v="5.41"/>
    <s v="Cash"/>
  </r>
  <r>
    <x v="241"/>
    <n v="202"/>
    <d v="2025-05-11T00:00:00"/>
    <d v="1899-12-30T10:36:33"/>
    <d v="2025-05-11T00:00:00"/>
    <x v="1"/>
    <s v="Morning"/>
    <x v="1"/>
    <x v="8"/>
    <s v="Sausage Patty"/>
    <x v="0"/>
    <n v="3.0700000000000003"/>
    <x v="221"/>
    <n v="0"/>
    <n v="0.26"/>
    <n v="3.33"/>
    <s v="Card"/>
  </r>
  <r>
    <x v="242"/>
    <n v="202"/>
    <d v="2025-06-20T00:00:00"/>
    <d v="1899-12-30T11:26:35"/>
    <d v="2025-06-20T00:00:00"/>
    <x v="3"/>
    <s v="Late Night"/>
    <x v="0"/>
    <x v="14"/>
    <s v="Gluten-Free Bun"/>
    <x v="2"/>
    <n v="6.830000000000001"/>
    <x v="222"/>
    <n v="0"/>
    <n v="1.74"/>
    <n v="22.23"/>
    <s v="Card"/>
  </r>
  <r>
    <x v="243"/>
    <n v="103"/>
    <d v="2025-06-05T00:00:00"/>
    <d v="1899-12-30T08:50:21"/>
    <d v="2025-06-05T00:00:00"/>
    <x v="5"/>
    <s v="Breakfast"/>
    <x v="0"/>
    <x v="11"/>
    <s v="No Modifier"/>
    <x v="0"/>
    <n v="2.06"/>
    <x v="223"/>
    <n v="0"/>
    <n v="0.13"/>
    <n v="2.19"/>
    <s v="Cash"/>
  </r>
  <r>
    <x v="244"/>
    <n v="301"/>
    <d v="2025-08-05T00:00:00"/>
    <d v="1899-12-30T10:24:59"/>
    <d v="2025-08-05T00:00:00"/>
    <x v="6"/>
    <s v="Breakfast"/>
    <x v="0"/>
    <x v="26"/>
    <s v="Extra Egg"/>
    <x v="1"/>
    <n v="4.4399999999999995"/>
    <x v="224"/>
    <n v="0"/>
    <n v="0.8"/>
    <n v="9.68"/>
    <s v="Cash"/>
  </r>
  <r>
    <x v="245"/>
    <n v="101"/>
    <d v="2025-06-05T00:00:00"/>
    <d v="1899-12-30T07:39:10"/>
    <d v="2025-06-05T00:00:00"/>
    <x v="5"/>
    <s v="Dinner"/>
    <x v="3"/>
    <x v="4"/>
    <s v="No Modifier"/>
    <x v="0"/>
    <n v="9.120000000000001"/>
    <x v="225"/>
    <n v="0"/>
    <n v="0.78"/>
    <n v="9.9"/>
    <s v="Card"/>
  </r>
  <r>
    <x v="246"/>
    <n v="102"/>
    <d v="2025-05-31T00:00:00"/>
    <d v="1899-12-30T08:46:53"/>
    <d v="2025-05-31T00:00:00"/>
    <x v="0"/>
    <s v="Dinner"/>
    <x v="3"/>
    <x v="27"/>
    <s v="Add Bacon"/>
    <x v="0"/>
    <n v="6.07"/>
    <x v="226"/>
    <n v="0"/>
    <n v="0.52"/>
    <n v="6.59"/>
    <s v="Card"/>
  </r>
  <r>
    <x v="247"/>
    <n v="202"/>
    <d v="2025-07-26T00:00:00"/>
    <d v="1899-12-30T01:56:34"/>
    <d v="2025-07-26T00:00:00"/>
    <x v="0"/>
    <s v="Lunch"/>
    <x v="0"/>
    <x v="4"/>
    <s v="No Modifier"/>
    <x v="0"/>
    <n v="8.9599999999999991"/>
    <x v="227"/>
    <n v="0"/>
    <n v="0.72"/>
    <n v="9.68"/>
    <s v="Card"/>
  </r>
  <r>
    <x v="248"/>
    <n v="102"/>
    <d v="2025-06-22T00:00:00"/>
    <d v="1899-12-30T10:43:44"/>
    <d v="2025-06-22T00:00:00"/>
    <x v="1"/>
    <s v="Morning"/>
    <x v="1"/>
    <x v="24"/>
    <s v="No Modifier"/>
    <x v="0"/>
    <n v="4.1800000000000006"/>
    <x v="228"/>
    <n v="0"/>
    <n v="0.3"/>
    <n v="4.4800000000000004"/>
    <s v="Card"/>
  </r>
  <r>
    <x v="249"/>
    <n v="103"/>
    <d v="2025-06-25T00:00:00"/>
    <d v="1899-12-30T12:57:36"/>
    <d v="2025-06-25T00:00:00"/>
    <x v="2"/>
    <s v="Lunch"/>
    <x v="1"/>
    <x v="4"/>
    <s v="No Modifier"/>
    <x v="0"/>
    <n v="9.49"/>
    <x v="229"/>
    <n v="0"/>
    <n v="0.69"/>
    <n v="10.18"/>
    <s v="MobilePay"/>
  </r>
  <r>
    <x v="250"/>
    <n v="103"/>
    <d v="2025-07-25T00:00:00"/>
    <d v="1899-12-30T06:43:42"/>
    <d v="2025-07-25T00:00:00"/>
    <x v="3"/>
    <s v="Dinner"/>
    <x v="2"/>
    <x v="16"/>
    <s v="Extra Sauce"/>
    <x v="0"/>
    <n v="2.5300000000000002"/>
    <x v="230"/>
    <n v="0"/>
    <n v="0.19"/>
    <n v="2.72"/>
    <s v="Card"/>
  </r>
  <r>
    <x v="251"/>
    <n v="501"/>
    <d v="2025-06-03T00:00:00"/>
    <d v="1899-12-30T08:30:34"/>
    <d v="2025-06-03T00:00:00"/>
    <x v="6"/>
    <s v="Breakfast"/>
    <x v="1"/>
    <x v="25"/>
    <s v="Sugar-Free Syrup"/>
    <x v="2"/>
    <n v="3.77"/>
    <x v="231"/>
    <n v="0"/>
    <n v="1.02"/>
    <n v="12.33"/>
    <s v="Card"/>
  </r>
  <r>
    <x v="252"/>
    <n v="301"/>
    <d v="2025-07-07T00:00:00"/>
    <d v="1899-12-30T03:35:16"/>
    <d v="2025-07-07T00:00:00"/>
    <x v="4"/>
    <s v="Afternoon"/>
    <x v="1"/>
    <x v="18"/>
    <s v="Sugar-Free Syrup"/>
    <x v="0"/>
    <n v="2.4699999999999998"/>
    <x v="232"/>
    <n v="0"/>
    <n v="0.2"/>
    <n v="2.67"/>
    <s v="Card"/>
  </r>
  <r>
    <x v="253"/>
    <n v="201"/>
    <d v="2025-05-09T00:00:00"/>
    <d v="1899-12-30T08:51:15"/>
    <d v="2025-05-09T00:00:00"/>
    <x v="3"/>
    <s v="Dinner"/>
    <x v="3"/>
    <x v="1"/>
    <s v="No Modifier"/>
    <x v="0"/>
    <n v="5.77"/>
    <x v="233"/>
    <n v="1.1499999999999999"/>
    <n v="0.42"/>
    <n v="5.04"/>
    <s v="MobilePay"/>
  </r>
  <r>
    <x v="254"/>
    <n v="402"/>
    <d v="2025-05-30T00:00:00"/>
    <d v="1899-12-30T11:25:06"/>
    <d v="2025-05-30T00:00:00"/>
    <x v="3"/>
    <s v="Lunch"/>
    <x v="3"/>
    <x v="16"/>
    <s v="Large Size"/>
    <x v="0"/>
    <n v="2.8099999999999996"/>
    <x v="234"/>
    <n v="0"/>
    <n v="0.22"/>
    <n v="3.03"/>
    <s v="Card"/>
  </r>
  <r>
    <x v="255"/>
    <n v="301"/>
    <d v="2025-05-24T00:00:00"/>
    <d v="1899-12-30T07:36:36"/>
    <d v="2025-05-24T00:00:00"/>
    <x v="0"/>
    <s v="Dinner"/>
    <x v="3"/>
    <x v="18"/>
    <s v="No Modifier"/>
    <x v="0"/>
    <n v="1.83"/>
    <x v="235"/>
    <n v="0"/>
    <n v="0.16"/>
    <n v="1.99"/>
    <s v="Card"/>
  </r>
  <r>
    <x v="256"/>
    <n v="103"/>
    <d v="2025-04-13T00:00:00"/>
    <d v="1899-12-30T04:26:40"/>
    <d v="2025-04-13T00:00:00"/>
    <x v="1"/>
    <s v="Afternoon"/>
    <x v="2"/>
    <x v="13"/>
    <s v="No Modifier"/>
    <x v="0"/>
    <n v="1.79"/>
    <x v="77"/>
    <n v="0"/>
    <n v="0.13"/>
    <n v="1.92"/>
    <s v="Card"/>
  </r>
  <r>
    <x v="257"/>
    <n v="301"/>
    <d v="2025-06-04T00:00:00"/>
    <d v="1899-12-30T09:26:10"/>
    <d v="2025-06-04T00:00:00"/>
    <x v="2"/>
    <s v="Dinner"/>
    <x v="1"/>
    <x v="4"/>
    <s v="No Modifier"/>
    <x v="1"/>
    <n v="8.94"/>
    <x v="236"/>
    <n v="0"/>
    <n v="1.1599999999999999"/>
    <n v="19.04"/>
    <s v="Card"/>
  </r>
  <r>
    <x v="258"/>
    <n v="101"/>
    <d v="2025-06-20T00:00:00"/>
    <d v="1899-12-30T09:48:05"/>
    <d v="2025-06-20T00:00:00"/>
    <x v="3"/>
    <s v="Breakfast"/>
    <x v="1"/>
    <x v="3"/>
    <s v="Cinnamon"/>
    <x v="0"/>
    <n v="3.45"/>
    <x v="186"/>
    <n v="0"/>
    <n v="0.26"/>
    <n v="3.71"/>
    <s v="Cash"/>
  </r>
  <r>
    <x v="259"/>
    <n v="301"/>
    <d v="2025-06-29T00:00:00"/>
    <d v="1899-12-30T09:29:55"/>
    <d v="2025-06-29T00:00:00"/>
    <x v="1"/>
    <s v="Dinner"/>
    <x v="3"/>
    <x v="17"/>
    <s v="No Modifier"/>
    <x v="0"/>
    <n v="8.879999999999999"/>
    <x v="224"/>
    <n v="0"/>
    <n v="0.8"/>
    <n v="9.68"/>
    <s v="Card"/>
  </r>
  <r>
    <x v="260"/>
    <n v="202"/>
    <d v="2025-06-09T00:00:00"/>
    <d v="1899-12-30T07:51:05"/>
    <d v="2025-06-09T00:00:00"/>
    <x v="4"/>
    <s v="Dinner"/>
    <x v="2"/>
    <x v="14"/>
    <s v="No Modifier"/>
    <x v="0"/>
    <n v="1.4799999999999998"/>
    <x v="0"/>
    <n v="0"/>
    <n v="0.1"/>
    <n v="1.43"/>
    <s v="Card"/>
  </r>
  <r>
    <x v="261"/>
    <n v="101"/>
    <d v="2025-04-29T00:00:00"/>
    <d v="1899-12-30T08:38:14"/>
    <d v="2025-04-29T00:00:00"/>
    <x v="6"/>
    <s v="Dinner"/>
    <x v="0"/>
    <x v="1"/>
    <s v="Extra Sauce"/>
    <x v="0"/>
    <n v="5.6199999999999992"/>
    <x v="237"/>
    <n v="0"/>
    <n v="0.48"/>
    <n v="6.1"/>
    <s v="Card"/>
  </r>
  <r>
    <x v="262"/>
    <n v="501"/>
    <d v="2025-05-14T00:00:00"/>
    <d v="1899-12-30T08:18:41"/>
    <d v="2025-05-14T00:00:00"/>
    <x v="2"/>
    <s v="Dinner"/>
    <x v="0"/>
    <x v="17"/>
    <s v="No Modifier"/>
    <x v="0"/>
    <n v="6.99"/>
    <x v="238"/>
    <n v="0"/>
    <n v="0.63"/>
    <n v="7.62"/>
    <s v="Cash"/>
  </r>
  <r>
    <x v="263"/>
    <n v="101"/>
    <d v="2025-08-07T00:00:00"/>
    <d v="1899-12-30T11:06:18"/>
    <d v="2025-08-07T00:00:00"/>
    <x v="5"/>
    <s v="Late Night"/>
    <x v="2"/>
    <x v="6"/>
    <s v="No Modifier"/>
    <x v="0"/>
    <n v="2.85"/>
    <x v="239"/>
    <n v="0"/>
    <n v="0.23"/>
    <n v="3.08"/>
    <s v="Cash"/>
  </r>
  <r>
    <x v="264"/>
    <n v="101"/>
    <d v="2025-04-24T00:00:00"/>
    <d v="1899-12-30T12:03:17"/>
    <d v="2025-04-24T00:00:00"/>
    <x v="5"/>
    <s v="Lunch"/>
    <x v="0"/>
    <x v="17"/>
    <s v="No Modifier"/>
    <x v="1"/>
    <n v="8.36"/>
    <x v="240"/>
    <n v="0"/>
    <n v="1"/>
    <n v="17.72"/>
    <s v="Card"/>
  </r>
  <r>
    <x v="265"/>
    <n v="101"/>
    <d v="2025-05-07T00:00:00"/>
    <d v="1899-12-30T10:33:42"/>
    <d v="2025-05-07T00:00:00"/>
    <x v="2"/>
    <s v="Morning"/>
    <x v="0"/>
    <x v="3"/>
    <s v="No Modifier"/>
    <x v="0"/>
    <n v="2.9299999999999997"/>
    <x v="241"/>
    <n v="0"/>
    <n v="0.18"/>
    <n v="3.11"/>
    <s v="Card"/>
  </r>
  <r>
    <x v="266"/>
    <n v="301"/>
    <d v="2025-04-21T00:00:00"/>
    <d v="1899-12-30T07:07:15"/>
    <d v="2025-04-21T00:00:00"/>
    <x v="4"/>
    <s v="Dinner"/>
    <x v="3"/>
    <x v="1"/>
    <s v="No Modifier"/>
    <x v="0"/>
    <n v="5.9899999999999993"/>
    <x v="242"/>
    <n v="0"/>
    <n v="0.36"/>
    <n v="6.35"/>
    <s v="Card"/>
  </r>
  <r>
    <x v="267"/>
    <n v="102"/>
    <d v="2025-06-07T00:00:00"/>
    <d v="1899-12-30T10:43:39"/>
    <d v="2025-06-07T00:00:00"/>
    <x v="0"/>
    <s v="Morning"/>
    <x v="2"/>
    <x v="3"/>
    <s v="No Modifier"/>
    <x v="0"/>
    <n v="2.88"/>
    <x v="243"/>
    <n v="0"/>
    <n v="0.27"/>
    <n v="3.15"/>
    <s v="GiftCard"/>
  </r>
  <r>
    <x v="268"/>
    <n v="301"/>
    <d v="2025-06-14T00:00:00"/>
    <d v="1899-12-30T07:01:44"/>
    <d v="2025-06-14T00:00:00"/>
    <x v="0"/>
    <s v="Dinner"/>
    <x v="2"/>
    <x v="14"/>
    <s v="No Modifier"/>
    <x v="0"/>
    <n v="5.4700000000000006"/>
    <x v="244"/>
    <n v="0"/>
    <n v="0.52"/>
    <n v="5.99"/>
    <s v="Cash"/>
  </r>
  <r>
    <x v="269"/>
    <n v="202"/>
    <d v="2025-05-25T00:00:00"/>
    <d v="1899-12-30T07:04:33"/>
    <d v="2025-05-25T00:00:00"/>
    <x v="1"/>
    <s v="Dinner"/>
    <x v="1"/>
    <x v="14"/>
    <s v="No Pickles"/>
    <x v="0"/>
    <n v="5.6899999999999995"/>
    <x v="245"/>
    <n v="0"/>
    <n v="0.4"/>
    <n v="6.09"/>
    <s v="Card"/>
  </r>
  <r>
    <x v="270"/>
    <n v="102"/>
    <d v="2025-06-02T00:00:00"/>
    <d v="1899-12-30T04:12:33"/>
    <d v="2025-06-02T00:00:00"/>
    <x v="4"/>
    <s v="Afternoon"/>
    <x v="3"/>
    <x v="21"/>
    <s v="No Modifier"/>
    <x v="0"/>
    <n v="5.47"/>
    <x v="246"/>
    <n v="0"/>
    <n v="0.36"/>
    <n v="5.83"/>
    <s v="MobilePay"/>
  </r>
  <r>
    <x v="271"/>
    <n v="201"/>
    <d v="2025-07-16T00:00:00"/>
    <d v="1899-12-30T05:02:36"/>
    <d v="2025-07-16T00:00:00"/>
    <x v="2"/>
    <s v="Breakfast"/>
    <x v="0"/>
    <x v="26"/>
    <s v="No Modifier"/>
    <x v="0"/>
    <n v="4.58"/>
    <x v="247"/>
    <n v="0"/>
    <n v="0.3"/>
    <n v="4.88"/>
    <s v="Card"/>
  </r>
  <r>
    <x v="272"/>
    <n v="402"/>
    <d v="2025-08-02T00:00:00"/>
    <d v="1899-12-30T08:35:47"/>
    <d v="2025-08-02T00:00:00"/>
    <x v="0"/>
    <s v="Dinner"/>
    <x v="0"/>
    <x v="27"/>
    <s v="No Modifier"/>
    <x v="0"/>
    <n v="5.6499999999999995"/>
    <x v="248"/>
    <n v="0.28000000000000003"/>
    <n v="0.4"/>
    <n v="5.77"/>
    <s v="Card"/>
  </r>
  <r>
    <x v="273"/>
    <n v="401"/>
    <d v="2025-06-03T00:00:00"/>
    <d v="1899-12-30T10:36:40"/>
    <d v="2025-06-03T00:00:00"/>
    <x v="6"/>
    <s v="Morning"/>
    <x v="0"/>
    <x v="7"/>
    <s v="Almond Milk"/>
    <x v="0"/>
    <n v="2.44"/>
    <x v="185"/>
    <n v="0"/>
    <n v="0.21"/>
    <n v="2.65"/>
    <s v="Card"/>
  </r>
  <r>
    <x v="274"/>
    <n v="103"/>
    <d v="2025-05-25T00:00:00"/>
    <d v="1899-12-30T02:59:22"/>
    <d v="2025-05-25T00:00:00"/>
    <x v="1"/>
    <s v="Lunch"/>
    <x v="0"/>
    <x v="18"/>
    <s v="Sugar-Free Syrup"/>
    <x v="0"/>
    <n v="2.06"/>
    <x v="223"/>
    <n v="0"/>
    <n v="0.16"/>
    <n v="2.2200000000000002"/>
    <s v="Card"/>
  </r>
  <r>
    <x v="275"/>
    <n v="202"/>
    <d v="2025-06-13T00:00:00"/>
    <d v="1899-12-30T02:25:00"/>
    <d v="2025-06-13T00:00:00"/>
    <x v="3"/>
    <s v="Lunch"/>
    <x v="0"/>
    <x v="19"/>
    <s v="Gluten-Free Bun"/>
    <x v="0"/>
    <n v="10.220000000000001"/>
    <x v="249"/>
    <n v="0"/>
    <n v="0.74"/>
    <n v="10.96"/>
    <s v="GiftCard"/>
  </r>
  <r>
    <x v="276"/>
    <n v="403"/>
    <d v="2025-05-28T00:00:00"/>
    <d v="1899-12-30T12:06:02"/>
    <d v="2025-05-28T00:00:00"/>
    <x v="2"/>
    <s v="Lunch"/>
    <x v="2"/>
    <x v="1"/>
    <s v="Add Bacon"/>
    <x v="0"/>
    <n v="6.46"/>
    <x v="250"/>
    <n v="0"/>
    <n v="0.42"/>
    <n v="6.88"/>
    <s v="Card"/>
  </r>
  <r>
    <x v="277"/>
    <n v="402"/>
    <d v="2025-04-26T00:00:00"/>
    <d v="1899-12-30T10:44:36"/>
    <d v="2025-04-26T00:00:00"/>
    <x v="0"/>
    <s v="Breakfast"/>
    <x v="0"/>
    <x v="23"/>
    <s v="No Modifier"/>
    <x v="0"/>
    <n v="4.79"/>
    <x v="251"/>
    <n v="0"/>
    <n v="0.28999999999999998"/>
    <n v="5.08"/>
    <s v="Card"/>
  </r>
  <r>
    <x v="278"/>
    <n v="102"/>
    <d v="2025-07-11T00:00:00"/>
    <d v="1899-12-30T06:40:49"/>
    <d v="2025-07-11T00:00:00"/>
    <x v="3"/>
    <s v="Dinner"/>
    <x v="3"/>
    <x v="19"/>
    <s v="No Modifier"/>
    <x v="0"/>
    <n v="9.02"/>
    <x v="252"/>
    <n v="0"/>
    <n v="0.65"/>
    <n v="9.67"/>
    <s v="Card"/>
  </r>
  <r>
    <x v="279"/>
    <n v="501"/>
    <d v="2025-07-12T00:00:00"/>
    <d v="1899-12-30T02:18:50"/>
    <d v="2025-07-12T00:00:00"/>
    <x v="0"/>
    <s v="Lunch"/>
    <x v="2"/>
    <x v="12"/>
    <s v="No Modifier"/>
    <x v="0"/>
    <n v="4.3599999999999994"/>
    <x v="253"/>
    <n v="0"/>
    <n v="0.28000000000000003"/>
    <n v="4.6399999999999997"/>
    <s v="Card"/>
  </r>
  <r>
    <x v="280"/>
    <n v="201"/>
    <d v="2025-05-18T00:00:00"/>
    <d v="1899-12-30T12:35:39"/>
    <d v="2025-05-18T00:00:00"/>
    <x v="1"/>
    <s v="Lunch"/>
    <x v="0"/>
    <x v="1"/>
    <s v="No Modifier"/>
    <x v="0"/>
    <n v="5.4300000000000006"/>
    <x v="254"/>
    <n v="0"/>
    <n v="0.35"/>
    <n v="5.78"/>
    <s v="Card"/>
  </r>
  <r>
    <x v="281"/>
    <n v="101"/>
    <d v="2025-07-19T00:00:00"/>
    <d v="1899-12-30T08:39:52"/>
    <d v="2025-07-19T00:00:00"/>
    <x v="0"/>
    <s v="Dinner"/>
    <x v="0"/>
    <x v="1"/>
    <s v="No Modifier"/>
    <x v="0"/>
    <n v="5.63"/>
    <x v="255"/>
    <n v="0"/>
    <n v="0.45"/>
    <n v="6.08"/>
    <s v="Card"/>
  </r>
  <r>
    <x v="282"/>
    <n v="501"/>
    <d v="2025-04-20T00:00:00"/>
    <d v="1899-12-30T08:00:21"/>
    <d v="2025-04-20T00:00:00"/>
    <x v="1"/>
    <s v="Dinner"/>
    <x v="3"/>
    <x v="17"/>
    <s v="No Modifier"/>
    <x v="0"/>
    <n v="9.2799999999999994"/>
    <x v="256"/>
    <n v="0"/>
    <n v="0.67"/>
    <n v="9.9499999999999993"/>
    <s v="Card"/>
  </r>
  <r>
    <x v="283"/>
    <n v="101"/>
    <d v="2025-04-16T00:00:00"/>
    <d v="1899-12-30T11:16:10"/>
    <d v="2025-04-16T00:00:00"/>
    <x v="2"/>
    <s v="Lunch"/>
    <x v="1"/>
    <x v="4"/>
    <s v="No Modifier"/>
    <x v="0"/>
    <n v="8.67"/>
    <x v="64"/>
    <n v="0"/>
    <n v="0.56000000000000005"/>
    <n v="9.23"/>
    <s v="Card"/>
  </r>
  <r>
    <x v="284"/>
    <n v="101"/>
    <d v="2025-04-18T00:00:00"/>
    <d v="1899-12-30T02:14:24"/>
    <d v="2025-04-18T00:00:00"/>
    <x v="3"/>
    <s v="Lunch"/>
    <x v="2"/>
    <x v="21"/>
    <s v="No Modifier"/>
    <x v="0"/>
    <n v="5.7"/>
    <x v="257"/>
    <n v="0.56999999999999995"/>
    <n v="0.49"/>
    <n v="5.62"/>
    <s v="Cash"/>
  </r>
  <r>
    <x v="285"/>
    <n v="202"/>
    <d v="2025-06-20T00:00:00"/>
    <d v="1899-12-30T12:01:22"/>
    <d v="2025-06-20T00:00:00"/>
    <x v="3"/>
    <s v="Lunch"/>
    <x v="3"/>
    <x v="14"/>
    <s v="Add Jalapenos"/>
    <x v="0"/>
    <n v="5.29"/>
    <x v="258"/>
    <n v="0.79"/>
    <n v="0.38"/>
    <n v="4.88"/>
    <s v="Card"/>
  </r>
  <r>
    <x v="286"/>
    <n v="103"/>
    <d v="2025-06-20T00:00:00"/>
    <d v="1899-12-30T12:05:46"/>
    <d v="2025-06-20T00:00:00"/>
    <x v="3"/>
    <s v="Lunch"/>
    <x v="2"/>
    <x v="19"/>
    <s v="Add Bacon"/>
    <x v="0"/>
    <n v="9.91"/>
    <x v="259"/>
    <n v="0"/>
    <n v="0.84"/>
    <n v="10.75"/>
    <s v="GiftCard"/>
  </r>
  <r>
    <x v="287"/>
    <n v="103"/>
    <d v="2025-05-14T00:00:00"/>
    <d v="1899-12-30T03:55:08"/>
    <d v="2025-05-14T00:00:00"/>
    <x v="2"/>
    <s v="Afternoon"/>
    <x v="2"/>
    <x v="7"/>
    <s v="No Modifier"/>
    <x v="3"/>
    <n v="1.79"/>
    <x v="260"/>
    <n v="0"/>
    <n v="0.5"/>
    <n v="7.66"/>
    <s v="Cash"/>
  </r>
  <r>
    <x v="288"/>
    <n v="102"/>
    <d v="2025-04-24T00:00:00"/>
    <d v="1899-12-30T10:46:01"/>
    <d v="2025-04-24T00:00:00"/>
    <x v="5"/>
    <s v="Morning"/>
    <x v="0"/>
    <x v="0"/>
    <s v="No Modifier"/>
    <x v="0"/>
    <n v="1.7599999999999998"/>
    <x v="261"/>
    <n v="0"/>
    <n v="0.13"/>
    <n v="1.89"/>
    <s v="MobilePay"/>
  </r>
  <r>
    <x v="289"/>
    <n v="501"/>
    <d v="2025-05-29T00:00:00"/>
    <d v="1899-12-30T10:38:14"/>
    <d v="2025-05-29T00:00:00"/>
    <x v="5"/>
    <s v="Morning"/>
    <x v="1"/>
    <x v="11"/>
    <s v="Light Ice"/>
    <x v="0"/>
    <n v="1.77"/>
    <x v="262"/>
    <n v="0"/>
    <n v="0.14000000000000001"/>
    <n v="1.91"/>
    <s v="Card"/>
  </r>
  <r>
    <x v="290"/>
    <n v="401"/>
    <d v="2025-08-08T00:00:00"/>
    <d v="1899-12-30T08:26:14"/>
    <d v="2025-08-08T00:00:00"/>
    <x v="3"/>
    <s v="Dinner"/>
    <x v="0"/>
    <x v="20"/>
    <s v="No Modifier"/>
    <x v="1"/>
    <n v="9.8899999999999988"/>
    <x v="263"/>
    <n v="0"/>
    <n v="1.78"/>
    <n v="21.56"/>
    <s v="GiftCard"/>
  </r>
  <r>
    <x v="291"/>
    <n v="501"/>
    <d v="2025-06-22T00:00:00"/>
    <d v="1899-12-30T08:25:39"/>
    <d v="2025-06-22T00:00:00"/>
    <x v="1"/>
    <s v="Dinner"/>
    <x v="0"/>
    <x v="19"/>
    <s v="No Pickles"/>
    <x v="0"/>
    <n v="8.74"/>
    <x v="264"/>
    <n v="0"/>
    <n v="0.52"/>
    <n v="9.26"/>
    <s v="Card"/>
  </r>
  <r>
    <x v="292"/>
    <n v="401"/>
    <d v="2025-05-21T00:00:00"/>
    <d v="1899-12-30T11:12:18"/>
    <d v="2025-05-21T00:00:00"/>
    <x v="2"/>
    <s v="Lunch"/>
    <x v="2"/>
    <x v="20"/>
    <s v="No Modifier"/>
    <x v="0"/>
    <n v="9.6999999999999993"/>
    <x v="265"/>
    <n v="0"/>
    <n v="0.57999999999999996"/>
    <n v="10.28"/>
    <s v="MobilePay"/>
  </r>
  <r>
    <x v="293"/>
    <n v="403"/>
    <d v="2025-05-02T00:00:00"/>
    <d v="1899-12-30T09:57:44"/>
    <d v="2025-05-02T00:00:00"/>
    <x v="3"/>
    <s v="Breakfast"/>
    <x v="3"/>
    <x v="10"/>
    <s v="No Modifier"/>
    <x v="0"/>
    <n v="3.25"/>
    <x v="266"/>
    <n v="0"/>
    <n v="0.24"/>
    <n v="3.49"/>
    <s v="Card"/>
  </r>
  <r>
    <x v="294"/>
    <n v="103"/>
    <d v="2025-07-25T00:00:00"/>
    <d v="1899-12-30T06:07:45"/>
    <d v="2025-07-25T00:00:00"/>
    <x v="3"/>
    <s v="Dinner"/>
    <x v="2"/>
    <x v="19"/>
    <s v="Add Jalapenos"/>
    <x v="0"/>
    <n v="9.57"/>
    <x v="267"/>
    <n v="0"/>
    <n v="0.91"/>
    <n v="10.48"/>
    <s v="Card"/>
  </r>
  <r>
    <x v="295"/>
    <n v="103"/>
    <d v="2025-07-22T00:00:00"/>
    <d v="1899-12-30T06:49:45"/>
    <d v="2025-07-22T00:00:00"/>
    <x v="6"/>
    <s v="Breakfast"/>
    <x v="1"/>
    <x v="11"/>
    <s v="Extra Ice"/>
    <x v="0"/>
    <n v="1.4799999999999998"/>
    <x v="0"/>
    <n v="0.15"/>
    <n v="0.12"/>
    <n v="1.87"/>
    <s v="Card"/>
  </r>
  <r>
    <x v="296"/>
    <n v="402"/>
    <d v="2025-08-09T00:00:00"/>
    <d v="1899-12-30T02:15:13"/>
    <d v="2025-08-09T00:00:00"/>
    <x v="0"/>
    <s v="Lunch"/>
    <x v="2"/>
    <x v="17"/>
    <s v="No Modifier"/>
    <x v="0"/>
    <n v="8.94"/>
    <x v="268"/>
    <n v="0"/>
    <n v="0.85"/>
    <n v="9.7899999999999991"/>
    <s v="Card"/>
  </r>
  <r>
    <x v="297"/>
    <n v="101"/>
    <d v="2025-08-05T00:00:00"/>
    <d v="1899-12-30T03:54:02"/>
    <d v="2025-08-05T00:00:00"/>
    <x v="6"/>
    <s v="Afternoon"/>
    <x v="3"/>
    <x v="16"/>
    <s v="Large Size"/>
    <x v="0"/>
    <n v="3.33"/>
    <x v="161"/>
    <n v="0"/>
    <n v="0.23"/>
    <n v="3.56"/>
    <s v="MobilePay"/>
  </r>
  <r>
    <x v="298"/>
    <n v="103"/>
    <d v="2025-05-06T00:00:00"/>
    <d v="1899-12-30T12:59:02"/>
    <d v="2025-05-06T00:00:00"/>
    <x v="6"/>
    <s v="Late Night"/>
    <x v="1"/>
    <x v="14"/>
    <s v="Extra Cheese"/>
    <x v="0"/>
    <n v="6.45"/>
    <x v="269"/>
    <n v="0"/>
    <n v="0.42"/>
    <n v="6.87"/>
    <s v="Card"/>
  </r>
  <r>
    <x v="299"/>
    <n v="403"/>
    <d v="2025-07-14T00:00:00"/>
    <d v="1899-12-30T10:06:36"/>
    <d v="2025-07-14T00:00:00"/>
    <x v="4"/>
    <s v="Morning"/>
    <x v="3"/>
    <x v="24"/>
    <s v="No Modifier"/>
    <x v="1"/>
    <n v="3.9000000000000004"/>
    <x v="270"/>
    <n v="0"/>
    <n v="0.57999999999999996"/>
    <n v="8.3800000000000008"/>
    <s v="Card"/>
  </r>
  <r>
    <x v="300"/>
    <n v="103"/>
    <d v="2025-06-07T00:00:00"/>
    <d v="1899-12-30T05:46:40"/>
    <d v="2025-06-07T00:00:00"/>
    <x v="0"/>
    <s v="Afternoon"/>
    <x v="2"/>
    <x v="30"/>
    <s v="No Modifier"/>
    <x v="0"/>
    <n v="1.7799999999999998"/>
    <x v="271"/>
    <n v="0"/>
    <n v="0.12"/>
    <n v="1.9"/>
    <s v="MobilePay"/>
  </r>
  <r>
    <x v="301"/>
    <n v="401"/>
    <d v="2025-06-28T00:00:00"/>
    <d v="1899-12-30T01:35:51"/>
    <d v="2025-06-28T00:00:00"/>
    <x v="0"/>
    <s v="Lunch"/>
    <x v="3"/>
    <x v="1"/>
    <s v="No Modifier"/>
    <x v="0"/>
    <n v="5.18"/>
    <x v="188"/>
    <n v="0"/>
    <n v="0.49"/>
    <n v="5.67"/>
    <s v="Card"/>
  </r>
  <r>
    <x v="302"/>
    <n v="501"/>
    <d v="2025-08-06T00:00:00"/>
    <d v="1899-12-30T03:12:21"/>
    <d v="2025-08-06T00:00:00"/>
    <x v="2"/>
    <s v="Afternoon"/>
    <x v="0"/>
    <x v="7"/>
    <s v="No Ice"/>
    <x v="0"/>
    <n v="1.8"/>
    <x v="272"/>
    <n v="0"/>
    <n v="0.16"/>
    <n v="1.96"/>
    <s v="MobilePay"/>
  </r>
  <r>
    <x v="303"/>
    <n v="101"/>
    <d v="2025-07-02T00:00:00"/>
    <d v="1899-12-30T08:35:34"/>
    <d v="2025-07-02T00:00:00"/>
    <x v="2"/>
    <s v="Dinner"/>
    <x v="1"/>
    <x v="27"/>
    <s v="No Sauce"/>
    <x v="0"/>
    <n v="5.45"/>
    <x v="273"/>
    <n v="0"/>
    <n v="0.33"/>
    <n v="5.78"/>
    <s v="Cash"/>
  </r>
  <r>
    <x v="304"/>
    <n v="103"/>
    <d v="2025-04-21T00:00:00"/>
    <d v="1899-12-30T04:45:54"/>
    <d v="2025-04-21T00:00:00"/>
    <x v="4"/>
    <s v="Afternoon"/>
    <x v="2"/>
    <x v="6"/>
    <s v="Small Size"/>
    <x v="0"/>
    <n v="2.83"/>
    <x v="274"/>
    <n v="0"/>
    <n v="0.21"/>
    <n v="3.04"/>
    <s v="Card"/>
  </r>
  <r>
    <x v="305"/>
    <n v="102"/>
    <d v="2025-08-06T00:00:00"/>
    <d v="1899-12-30T02:57:32"/>
    <d v="2025-08-06T00:00:00"/>
    <x v="2"/>
    <s v="Lunch"/>
    <x v="1"/>
    <x v="17"/>
    <s v="No Modifier"/>
    <x v="0"/>
    <n v="8.5499999999999989"/>
    <x v="275"/>
    <n v="0"/>
    <n v="0.56000000000000005"/>
    <n v="9.11"/>
    <s v="Card"/>
  </r>
  <r>
    <x v="306"/>
    <n v="402"/>
    <d v="2025-04-21T00:00:00"/>
    <d v="1899-12-30T11:00:19"/>
    <d v="2025-04-21T00:00:00"/>
    <x v="4"/>
    <s v="Lunch"/>
    <x v="0"/>
    <x v="19"/>
    <s v="No Modifier"/>
    <x v="0"/>
    <n v="9.629999999999999"/>
    <x v="276"/>
    <n v="1.44"/>
    <n v="0.49"/>
    <n v="8.68"/>
    <s v="Cash"/>
  </r>
  <r>
    <x v="307"/>
    <n v="202"/>
    <d v="2025-05-03T00:00:00"/>
    <d v="1899-12-30T02:42:07"/>
    <d v="2025-05-03T00:00:00"/>
    <x v="0"/>
    <s v="Lunch"/>
    <x v="1"/>
    <x v="5"/>
    <s v="No Modifier"/>
    <x v="0"/>
    <n v="5.49"/>
    <x v="277"/>
    <n v="0"/>
    <n v="0.52"/>
    <n v="6.01"/>
    <s v="Card"/>
  </r>
  <r>
    <x v="308"/>
    <n v="201"/>
    <d v="2025-07-01T00:00:00"/>
    <d v="1899-12-30T09:57:21"/>
    <d v="2025-07-01T00:00:00"/>
    <x v="6"/>
    <s v="Breakfast"/>
    <x v="3"/>
    <x v="3"/>
    <s v="No Modifier"/>
    <x v="0"/>
    <n v="4.38"/>
    <x v="278"/>
    <n v="0.88"/>
    <n v="0.3"/>
    <n v="3.8"/>
    <s v="Card"/>
  </r>
  <r>
    <x v="309"/>
    <n v="501"/>
    <d v="2025-06-28T00:00:00"/>
    <d v="1899-12-30T12:45:48"/>
    <d v="2025-06-28T00:00:00"/>
    <x v="0"/>
    <s v="Lunch"/>
    <x v="3"/>
    <x v="7"/>
    <s v="Sugar-Free Syrup"/>
    <x v="0"/>
    <n v="2.02"/>
    <x v="279"/>
    <n v="0.4"/>
    <n v="0.11"/>
    <n v="1.73"/>
    <s v="Card"/>
  </r>
  <r>
    <x v="310"/>
    <n v="201"/>
    <d v="2025-04-17T00:00:00"/>
    <d v="1899-12-30T09:16:58"/>
    <d v="2025-04-17T00:00:00"/>
    <x v="5"/>
    <s v="Breakfast"/>
    <x v="2"/>
    <x v="22"/>
    <s v="No Modifier"/>
    <x v="1"/>
    <n v="1.52"/>
    <x v="280"/>
    <n v="0"/>
    <n v="0.27"/>
    <n v="3.31"/>
    <s v="Card"/>
  </r>
  <r>
    <x v="311"/>
    <n v="301"/>
    <d v="2025-07-24T00:00:00"/>
    <d v="1899-12-30T05:06:25"/>
    <d v="2025-07-24T00:00:00"/>
    <x v="5"/>
    <s v="Afternoon"/>
    <x v="0"/>
    <x v="16"/>
    <s v="No Sauce"/>
    <x v="0"/>
    <n v="2.95"/>
    <x v="281"/>
    <n v="0"/>
    <n v="0.25"/>
    <n v="3.2"/>
    <s v="Cash"/>
  </r>
  <r>
    <x v="312"/>
    <n v="201"/>
    <d v="2025-05-26T00:00:00"/>
    <d v="1899-12-30T09:50:27"/>
    <d v="2025-05-26T00:00:00"/>
    <x v="4"/>
    <s v="Dinner"/>
    <x v="3"/>
    <x v="4"/>
    <s v="No Modifier"/>
    <x v="0"/>
    <n v="9.7000000000000011"/>
    <x v="282"/>
    <n v="0"/>
    <n v="0.87"/>
    <n v="10.57"/>
    <s v="Card"/>
  </r>
  <r>
    <x v="313"/>
    <n v="202"/>
    <d v="2025-08-01T00:00:00"/>
    <d v="1899-12-30T10:43:52"/>
    <d v="2025-08-01T00:00:00"/>
    <x v="3"/>
    <s v="Late Night"/>
    <x v="0"/>
    <x v="1"/>
    <s v="No Pickles"/>
    <x v="0"/>
    <n v="5.69"/>
    <x v="283"/>
    <n v="0"/>
    <n v="0.34"/>
    <n v="6.03"/>
    <s v="Cash"/>
  </r>
  <r>
    <x v="314"/>
    <n v="402"/>
    <d v="2025-05-14T00:00:00"/>
    <d v="1899-12-30T11:19:36"/>
    <d v="2025-05-14T00:00:00"/>
    <x v="2"/>
    <s v="Morning"/>
    <x v="0"/>
    <x v="13"/>
    <s v="Cinnamon"/>
    <x v="2"/>
    <n v="1.89"/>
    <x v="284"/>
    <n v="0"/>
    <n v="0.37"/>
    <n v="6.04"/>
    <s v="Cash"/>
  </r>
  <r>
    <x v="315"/>
    <n v="101"/>
    <d v="2025-05-31T00:00:00"/>
    <d v="1899-12-30T11:00:45"/>
    <d v="2025-05-31T00:00:00"/>
    <x v="0"/>
    <s v="Lunch"/>
    <x v="2"/>
    <x v="5"/>
    <s v="No Modifier"/>
    <x v="0"/>
    <n v="5.75"/>
    <x v="285"/>
    <n v="0"/>
    <n v="0.49"/>
    <n v="6.24"/>
    <s v="GiftCard"/>
  </r>
  <r>
    <x v="316"/>
    <n v="103"/>
    <d v="2025-07-16T00:00:00"/>
    <d v="1899-12-30T02:53:59"/>
    <d v="2025-07-16T00:00:00"/>
    <x v="2"/>
    <s v="Lunch"/>
    <x v="2"/>
    <x v="14"/>
    <s v="No Onions"/>
    <x v="0"/>
    <n v="5.9"/>
    <x v="286"/>
    <n v="0.3"/>
    <n v="0.39"/>
    <n v="5.99"/>
    <s v="Card"/>
  </r>
  <r>
    <x v="317"/>
    <n v="401"/>
    <d v="2025-04-17T00:00:00"/>
    <d v="1899-12-30T09:39:11"/>
    <d v="2025-04-17T00:00:00"/>
    <x v="5"/>
    <s v="Dinner"/>
    <x v="2"/>
    <x v="20"/>
    <s v="No Modifier"/>
    <x v="0"/>
    <n v="9.83"/>
    <x v="287"/>
    <n v="0"/>
    <n v="0.59"/>
    <n v="10.42"/>
    <s v="Card"/>
  </r>
  <r>
    <x v="318"/>
    <n v="403"/>
    <d v="2025-08-05T00:00:00"/>
    <d v="1899-12-30T03:36:30"/>
    <d v="2025-08-05T00:00:00"/>
    <x v="6"/>
    <s v="Afternoon"/>
    <x v="3"/>
    <x v="7"/>
    <s v="Light Ice"/>
    <x v="1"/>
    <n v="1.77"/>
    <x v="97"/>
    <n v="0"/>
    <n v="0.27"/>
    <n v="3.81"/>
    <s v="Card"/>
  </r>
  <r>
    <x v="319"/>
    <n v="102"/>
    <d v="2025-06-01T00:00:00"/>
    <d v="1899-12-30T05:19:39"/>
    <d v="2025-06-01T00:00:00"/>
    <x v="1"/>
    <s v="Afternoon"/>
    <x v="1"/>
    <x v="0"/>
    <s v="Oat Milk"/>
    <x v="1"/>
    <n v="2.13"/>
    <x v="69"/>
    <n v="0"/>
    <n v="0.34"/>
    <n v="4.5999999999999996"/>
    <s v="Card"/>
  </r>
  <r>
    <x v="320"/>
    <n v="501"/>
    <d v="2025-05-08T00:00:00"/>
    <d v="1899-12-30T08:03:40"/>
    <d v="2025-05-08T00:00:00"/>
    <x v="5"/>
    <s v="Dinner"/>
    <x v="2"/>
    <x v="12"/>
    <s v="No Modifier"/>
    <x v="0"/>
    <n v="4.5200000000000005"/>
    <x v="120"/>
    <n v="0"/>
    <n v="0.34"/>
    <n v="4.8600000000000003"/>
    <s v="Card"/>
  </r>
  <r>
    <x v="321"/>
    <n v="501"/>
    <d v="2025-04-22T00:00:00"/>
    <d v="1899-12-30T01:00:47"/>
    <d v="2025-04-22T00:00:00"/>
    <x v="6"/>
    <s v="Lunch"/>
    <x v="1"/>
    <x v="19"/>
    <s v="No Modifier"/>
    <x v="0"/>
    <n v="9.2900000000000009"/>
    <x v="288"/>
    <n v="0"/>
    <n v="0.7"/>
    <n v="9.99"/>
    <s v="Card"/>
  </r>
  <r>
    <x v="322"/>
    <n v="102"/>
    <d v="2025-05-25T00:00:00"/>
    <d v="1899-12-30T11:53:31"/>
    <d v="2025-05-25T00:00:00"/>
    <x v="1"/>
    <s v="Late Night"/>
    <x v="0"/>
    <x v="14"/>
    <s v="No Modifier"/>
    <x v="0"/>
    <n v="5.33"/>
    <x v="289"/>
    <n v="0"/>
    <n v="0.43"/>
    <n v="5.76"/>
    <s v="Card"/>
  </r>
  <r>
    <x v="323"/>
    <n v="402"/>
    <d v="2025-05-06T00:00:00"/>
    <d v="1899-12-30T12:24:43"/>
    <d v="2025-05-06T00:00:00"/>
    <x v="6"/>
    <s v="Lunch"/>
    <x v="0"/>
    <x v="5"/>
    <s v="No Modifier"/>
    <x v="0"/>
    <n v="6.61"/>
    <x v="290"/>
    <n v="0"/>
    <n v="0.59"/>
    <n v="7.2"/>
    <s v="Card"/>
  </r>
  <r>
    <x v="324"/>
    <n v="403"/>
    <d v="2025-04-23T00:00:00"/>
    <d v="1899-12-30T04:39:58"/>
    <d v="2025-04-23T00:00:00"/>
    <x v="2"/>
    <s v="Afternoon"/>
    <x v="3"/>
    <x v="16"/>
    <s v="No Sauce"/>
    <x v="1"/>
    <n v="2.35"/>
    <x v="217"/>
    <n v="0"/>
    <n v="0.34"/>
    <n v="5.04"/>
    <s v="Card"/>
  </r>
  <r>
    <x v="325"/>
    <n v="103"/>
    <d v="2025-08-08T00:00:00"/>
    <d v="1899-12-30T11:53:04"/>
    <d v="2025-08-08T00:00:00"/>
    <x v="3"/>
    <s v="Lunch"/>
    <x v="1"/>
    <x v="5"/>
    <s v="No Modifier"/>
    <x v="0"/>
    <n v="5.23"/>
    <x v="291"/>
    <n v="0"/>
    <n v="0.38"/>
    <n v="5.61"/>
    <s v="Card"/>
  </r>
  <r>
    <x v="326"/>
    <n v="201"/>
    <d v="2025-05-20T00:00:00"/>
    <d v="1899-12-30T10:45:07"/>
    <d v="2025-05-20T00:00:00"/>
    <x v="6"/>
    <s v="Late Night"/>
    <x v="1"/>
    <x v="14"/>
    <s v="Spicy"/>
    <x v="0"/>
    <n v="6.08"/>
    <x v="155"/>
    <n v="0"/>
    <n v="0.4"/>
    <n v="6.48"/>
    <s v="Cash"/>
  </r>
  <r>
    <x v="327"/>
    <n v="202"/>
    <d v="2025-05-13T00:00:00"/>
    <d v="1899-12-30T08:16:10"/>
    <d v="2025-05-13T00:00:00"/>
    <x v="6"/>
    <s v="Dinner"/>
    <x v="0"/>
    <x v="12"/>
    <s v="No Modifier"/>
    <x v="2"/>
    <n v="4.75"/>
    <x v="292"/>
    <n v="0"/>
    <n v="1.07"/>
    <n v="15.32"/>
    <s v="Card"/>
  </r>
  <r>
    <x v="328"/>
    <n v="402"/>
    <d v="2025-06-01T00:00:00"/>
    <d v="1899-12-30T08:13:39"/>
    <d v="2025-06-01T00:00:00"/>
    <x v="1"/>
    <s v="Breakfast"/>
    <x v="4"/>
    <x v="11"/>
    <s v="No Modifier"/>
    <x v="0"/>
    <n v="2.0100000000000002"/>
    <x v="293"/>
    <n v="0"/>
    <n v="0.15"/>
    <n v="2.16"/>
    <s v="Card"/>
  </r>
  <r>
    <x v="329"/>
    <n v="101"/>
    <d v="2025-07-06T00:00:00"/>
    <d v="1899-12-30T03:44:21"/>
    <d v="2025-07-06T00:00:00"/>
    <x v="1"/>
    <s v="Afternoon"/>
    <x v="0"/>
    <x v="7"/>
    <s v="Sugar-Free Syrup"/>
    <x v="0"/>
    <n v="2.09"/>
    <x v="294"/>
    <n v="0"/>
    <n v="0.14000000000000001"/>
    <n v="2.23"/>
    <s v="Card"/>
  </r>
  <r>
    <x v="330"/>
    <n v="501"/>
    <d v="2025-06-25T00:00:00"/>
    <d v="1899-12-30T01:43:19"/>
    <d v="2025-06-25T00:00:00"/>
    <x v="2"/>
    <s v="Lunch"/>
    <x v="2"/>
    <x v="7"/>
    <s v="No Modifier"/>
    <x v="0"/>
    <n v="1.74"/>
    <x v="110"/>
    <n v="0"/>
    <n v="0.11"/>
    <n v="1.85"/>
    <s v="Cash"/>
  </r>
  <r>
    <x v="331"/>
    <n v="401"/>
    <d v="2025-07-02T00:00:00"/>
    <d v="1899-12-30T05:24:57"/>
    <d v="2025-07-02T00:00:00"/>
    <x v="2"/>
    <s v="Afternoon"/>
    <x v="1"/>
    <x v="7"/>
    <s v="No Modifier"/>
    <x v="1"/>
    <n v="1.9700000000000002"/>
    <x v="295"/>
    <n v="0"/>
    <n v="0.28999999999999998"/>
    <n v="4.2300000000000004"/>
    <s v="Cash"/>
  </r>
  <r>
    <x v="332"/>
    <n v="202"/>
    <d v="2025-04-25T00:00:00"/>
    <d v="1899-12-30T02:01:02"/>
    <d v="2025-04-25T00:00:00"/>
    <x v="3"/>
    <s v="Lunch"/>
    <x v="1"/>
    <x v="4"/>
    <s v="No Modifier"/>
    <x v="0"/>
    <n v="9.33"/>
    <x v="296"/>
    <n v="0"/>
    <n v="0.89"/>
    <n v="10.220000000000001"/>
    <s v="Card"/>
  </r>
  <r>
    <x v="333"/>
    <n v="102"/>
    <d v="2025-07-22T00:00:00"/>
    <d v="1899-12-30T08:41:01"/>
    <d v="2025-07-22T00:00:00"/>
    <x v="6"/>
    <s v="Breakfast"/>
    <x v="2"/>
    <x v="3"/>
    <s v="No Cheese"/>
    <x v="0"/>
    <n v="3.07"/>
    <x v="141"/>
    <n v="0"/>
    <n v="0.23"/>
    <n v="3.3"/>
    <s v="MobilePay"/>
  </r>
  <r>
    <x v="334"/>
    <n v="102"/>
    <d v="2025-05-25T00:00:00"/>
    <d v="1899-12-30T09:14:04"/>
    <d v="2025-05-25T00:00:00"/>
    <x v="1"/>
    <s v="Breakfast"/>
    <x v="0"/>
    <x v="11"/>
    <s v="No Modifier"/>
    <x v="0"/>
    <n v="2.79"/>
    <x v="297"/>
    <n v="0"/>
    <n v="0.27"/>
    <n v="3.06"/>
    <s v="Card"/>
  </r>
  <r>
    <x v="335"/>
    <n v="301"/>
    <d v="2025-07-05T00:00:00"/>
    <d v="1899-12-30T06:48:26"/>
    <d v="2025-07-05T00:00:00"/>
    <x v="0"/>
    <s v="Breakfast"/>
    <x v="1"/>
    <x v="3"/>
    <s v="No Modifier"/>
    <x v="0"/>
    <n v="1.4799999999999998"/>
    <x v="0"/>
    <n v="0.15"/>
    <n v="0.27"/>
    <n v="3.47"/>
    <s v="Card"/>
  </r>
  <r>
    <x v="336"/>
    <n v="102"/>
    <d v="2025-05-26T00:00:00"/>
    <d v="1899-12-30T08:26:44"/>
    <d v="2025-05-26T00:00:00"/>
    <x v="4"/>
    <s v="Dinner"/>
    <x v="0"/>
    <x v="4"/>
    <s v="No Modifier"/>
    <x v="0"/>
    <n v="8.8800000000000008"/>
    <x v="298"/>
    <n v="0"/>
    <n v="0.75"/>
    <n v="9.6300000000000008"/>
    <s v="Cash"/>
  </r>
  <r>
    <x v="337"/>
    <n v="501"/>
    <d v="2025-05-21T00:00:00"/>
    <d v="1899-12-30T12:22:26"/>
    <d v="2025-05-21T00:00:00"/>
    <x v="2"/>
    <s v="Late Night"/>
    <x v="1"/>
    <x v="12"/>
    <s v="No Modifier"/>
    <x v="0"/>
    <n v="4.38"/>
    <x v="278"/>
    <n v="0"/>
    <n v="0.42"/>
    <n v="4.8"/>
    <s v="Card"/>
  </r>
  <r>
    <x v="338"/>
    <n v="102"/>
    <d v="2025-05-14T00:00:00"/>
    <d v="1899-12-30T09:31:11"/>
    <d v="2025-05-14T00:00:00"/>
    <x v="2"/>
    <s v="Dinner"/>
    <x v="1"/>
    <x v="12"/>
    <s v="No Modifier"/>
    <x v="0"/>
    <n v="4.63"/>
    <x v="299"/>
    <n v="0"/>
    <n v="0.42"/>
    <n v="5.05"/>
    <s v="MobilePay"/>
  </r>
  <r>
    <x v="339"/>
    <n v="402"/>
    <d v="2025-07-31T00:00:00"/>
    <d v="1899-12-30T12:46:28"/>
    <d v="2025-07-31T00:00:00"/>
    <x v="5"/>
    <s v="Lunch"/>
    <x v="2"/>
    <x v="1"/>
    <s v="No Modifier"/>
    <x v="0"/>
    <n v="5.18"/>
    <x v="188"/>
    <n v="0"/>
    <n v="0.38"/>
    <n v="5.56"/>
    <s v="Card"/>
  </r>
  <r>
    <x v="340"/>
    <n v="402"/>
    <d v="2025-08-03T00:00:00"/>
    <d v="1899-12-30T04:09:13"/>
    <d v="2025-08-03T00:00:00"/>
    <x v="1"/>
    <s v="Afternoon"/>
    <x v="0"/>
    <x v="6"/>
    <s v="No Modifier"/>
    <x v="1"/>
    <n v="2.9099999999999997"/>
    <x v="300"/>
    <n v="0"/>
    <n v="0.44"/>
    <n v="6.26"/>
    <s v="Card"/>
  </r>
  <r>
    <x v="341"/>
    <n v="402"/>
    <d v="2025-07-19T00:00:00"/>
    <d v="1899-12-30T01:14:56"/>
    <d v="2025-07-19T00:00:00"/>
    <x v="0"/>
    <s v="Lunch"/>
    <x v="1"/>
    <x v="20"/>
    <s v="No Modifier"/>
    <x v="1"/>
    <n v="10.11"/>
    <x v="301"/>
    <n v="0"/>
    <n v="1.92"/>
    <n v="22.14"/>
    <s v="Card"/>
  </r>
  <r>
    <x v="342"/>
    <n v="501"/>
    <d v="2025-06-11T00:00:00"/>
    <d v="1899-12-30T01:00:46"/>
    <d v="2025-06-11T00:00:00"/>
    <x v="2"/>
    <s v="Lunch"/>
    <x v="2"/>
    <x v="1"/>
    <s v="Add Bacon"/>
    <x v="1"/>
    <n v="6.4799999999999995"/>
    <x v="302"/>
    <n v="0"/>
    <n v="0.91"/>
    <n v="13.87"/>
    <s v="MobilePay"/>
  </r>
  <r>
    <x v="343"/>
    <n v="403"/>
    <d v="2025-06-03T00:00:00"/>
    <d v="1899-12-30T08:30:51"/>
    <d v="2025-06-03T00:00:00"/>
    <x v="6"/>
    <s v="Breakfast"/>
    <x v="0"/>
    <x v="26"/>
    <s v="No Modifier"/>
    <x v="0"/>
    <n v="3.6100000000000003"/>
    <x v="303"/>
    <n v="0.72"/>
    <n v="0.21"/>
    <n v="3.1"/>
    <s v="Cash"/>
  </r>
  <r>
    <x v="344"/>
    <n v="202"/>
    <d v="2025-06-12T00:00:00"/>
    <d v="1899-12-30T09:47:37"/>
    <d v="2025-06-12T00:00:00"/>
    <x v="5"/>
    <s v="Breakfast"/>
    <x v="1"/>
    <x v="11"/>
    <s v="Sugar-Free Syrup"/>
    <x v="0"/>
    <n v="2.1"/>
    <x v="50"/>
    <n v="0"/>
    <n v="0.19"/>
    <n v="2.29"/>
    <s v="Card"/>
  </r>
  <r>
    <x v="345"/>
    <n v="403"/>
    <d v="2025-06-16T00:00:00"/>
    <d v="1899-12-30T07:44:39"/>
    <d v="2025-06-16T00:00:00"/>
    <x v="4"/>
    <s v="Breakfast"/>
    <x v="3"/>
    <x v="11"/>
    <s v="No Modifier"/>
    <x v="1"/>
    <n v="1.9400000000000002"/>
    <x v="304"/>
    <n v="0"/>
    <n v="0.23"/>
    <n v="4.1100000000000003"/>
    <s v="MobilePay"/>
  </r>
  <r>
    <x v="346"/>
    <n v="402"/>
    <d v="2025-06-24T00:00:00"/>
    <d v="1899-12-30T04:11:41"/>
    <d v="2025-06-24T00:00:00"/>
    <x v="6"/>
    <s v="Afternoon"/>
    <x v="2"/>
    <x v="15"/>
    <s v="No Modifier"/>
    <x v="2"/>
    <n v="3.5100000000000002"/>
    <x v="305"/>
    <n v="0"/>
    <n v="0.68"/>
    <n v="11.21"/>
    <s v="Card"/>
  </r>
  <r>
    <x v="347"/>
    <n v="201"/>
    <d v="2025-04-17T00:00:00"/>
    <d v="1899-12-30T01:32:43"/>
    <d v="2025-04-17T00:00:00"/>
    <x v="5"/>
    <s v="Lunch"/>
    <x v="2"/>
    <x v="27"/>
    <s v="Add Jalapenos"/>
    <x v="0"/>
    <n v="5.1499999999999995"/>
    <x v="306"/>
    <n v="0"/>
    <n v="0.49"/>
    <n v="5.64"/>
    <s v="Card"/>
  </r>
  <r>
    <x v="348"/>
    <n v="102"/>
    <d v="2025-04-18T00:00:00"/>
    <d v="1899-12-30T11:05:05"/>
    <d v="2025-04-18T00:00:00"/>
    <x v="3"/>
    <s v="Morning"/>
    <x v="2"/>
    <x v="24"/>
    <s v="No Modifier"/>
    <x v="0"/>
    <n v="3.56"/>
    <x v="307"/>
    <n v="0"/>
    <n v="0.25"/>
    <n v="3.81"/>
    <s v="Card"/>
  </r>
  <r>
    <x v="349"/>
    <n v="403"/>
    <d v="2025-06-10T00:00:00"/>
    <d v="1899-12-30T08:26:28"/>
    <d v="2025-06-10T00:00:00"/>
    <x v="6"/>
    <s v="Dinner"/>
    <x v="0"/>
    <x v="1"/>
    <s v="No Modifier"/>
    <x v="0"/>
    <n v="5.31"/>
    <x v="308"/>
    <n v="0"/>
    <n v="0.5"/>
    <n v="5.81"/>
    <s v="Card"/>
  </r>
  <r>
    <x v="350"/>
    <n v="501"/>
    <d v="2025-06-03T00:00:00"/>
    <d v="1899-12-30T05:28:29"/>
    <d v="2025-06-03T00:00:00"/>
    <x v="6"/>
    <s v="Afternoon"/>
    <x v="2"/>
    <x v="29"/>
    <s v="No Modifier"/>
    <x v="0"/>
    <n v="2.9099999999999997"/>
    <x v="153"/>
    <n v="0"/>
    <n v="0.22"/>
    <n v="3.13"/>
    <s v="Card"/>
  </r>
  <r>
    <x v="351"/>
    <n v="103"/>
    <d v="2025-07-04T00:00:00"/>
    <d v="1899-12-30T07:11:53"/>
    <d v="2025-07-04T00:00:00"/>
    <x v="3"/>
    <s v="Dinner"/>
    <x v="3"/>
    <x v="20"/>
    <s v="No Modifier"/>
    <x v="0"/>
    <n v="10.73"/>
    <x v="309"/>
    <n v="0"/>
    <n v="0.75"/>
    <n v="11.48"/>
    <s v="MobilePay"/>
  </r>
  <r>
    <x v="352"/>
    <n v="301"/>
    <d v="2025-06-13T00:00:00"/>
    <d v="1899-12-30T09:10:34"/>
    <d v="2025-06-13T00:00:00"/>
    <x v="3"/>
    <s v="Breakfast"/>
    <x v="2"/>
    <x v="10"/>
    <s v="No Modifier"/>
    <x v="1"/>
    <n v="3.25"/>
    <x v="310"/>
    <n v="0"/>
    <n v="0.46"/>
    <n v="6.96"/>
    <s v="MobilePay"/>
  </r>
  <r>
    <x v="353"/>
    <n v="402"/>
    <d v="2025-04-11T00:00:00"/>
    <d v="1899-12-30T07:51:36"/>
    <d v="2025-04-11T00:00:00"/>
    <x v="3"/>
    <s v="Dinner"/>
    <x v="0"/>
    <x v="27"/>
    <s v="No Modifier"/>
    <x v="0"/>
    <n v="5.18"/>
    <x v="188"/>
    <n v="0.26"/>
    <n v="0.37"/>
    <n v="5.29"/>
    <s v="MobilePay"/>
  </r>
  <r>
    <x v="354"/>
    <n v="501"/>
    <d v="2025-05-27T00:00:00"/>
    <d v="1899-12-30T05:14:50"/>
    <d v="2025-05-27T00:00:00"/>
    <x v="6"/>
    <s v="Afternoon"/>
    <x v="0"/>
    <x v="24"/>
    <s v="No Modifier"/>
    <x v="0"/>
    <n v="3.74"/>
    <x v="311"/>
    <n v="0"/>
    <n v="0.24"/>
    <n v="3.98"/>
    <s v="Card"/>
  </r>
  <r>
    <x v="355"/>
    <n v="101"/>
    <d v="2025-06-24T00:00:00"/>
    <d v="1899-12-30T09:09:45"/>
    <d v="2025-06-24T00:00:00"/>
    <x v="6"/>
    <s v="Dinner"/>
    <x v="0"/>
    <x v="17"/>
    <s v="No Modifier"/>
    <x v="0"/>
    <n v="7.99"/>
    <x v="312"/>
    <n v="0"/>
    <n v="0.76"/>
    <n v="8.75"/>
    <s v="Card"/>
  </r>
  <r>
    <x v="356"/>
    <n v="202"/>
    <d v="2025-05-08T00:00:00"/>
    <d v="1899-12-30T08:46:57"/>
    <d v="2025-05-08T00:00:00"/>
    <x v="5"/>
    <s v="Breakfast"/>
    <x v="2"/>
    <x v="26"/>
    <s v="No Modifier"/>
    <x v="0"/>
    <n v="3.7399999999999998"/>
    <x v="313"/>
    <n v="0"/>
    <n v="0.36"/>
    <n v="4.0999999999999996"/>
    <s v="MobilePay"/>
  </r>
  <r>
    <x v="357"/>
    <n v="401"/>
    <d v="2025-07-06T00:00:00"/>
    <d v="1899-12-30T04:11:35"/>
    <d v="2025-07-06T00:00:00"/>
    <x v="1"/>
    <s v="Afternoon"/>
    <x v="2"/>
    <x v="13"/>
    <s v="No Modifier"/>
    <x v="1"/>
    <n v="1.6099999999999999"/>
    <x v="314"/>
    <n v="0"/>
    <n v="0.28999999999999998"/>
    <n v="3.51"/>
    <s v="Cash"/>
  </r>
  <r>
    <x v="358"/>
    <n v="402"/>
    <d v="2025-04-30T00:00:00"/>
    <d v="1899-12-30T10:09:16"/>
    <d v="2025-04-30T00:00:00"/>
    <x v="2"/>
    <s v="Morning"/>
    <x v="2"/>
    <x v="8"/>
    <s v="No Modifier"/>
    <x v="0"/>
    <n v="1.9499999999999997"/>
    <x v="315"/>
    <n v="0"/>
    <n v="0.14000000000000001"/>
    <n v="2.09"/>
    <s v="Cash"/>
  </r>
  <r>
    <x v="359"/>
    <n v="102"/>
    <d v="2025-06-24T00:00:00"/>
    <d v="1899-12-30T05:30:36"/>
    <d v="2025-06-24T00:00:00"/>
    <x v="6"/>
    <s v="Afternoon"/>
    <x v="2"/>
    <x v="15"/>
    <s v="Light Ice"/>
    <x v="0"/>
    <n v="3.71"/>
    <x v="25"/>
    <n v="0"/>
    <n v="0.22"/>
    <n v="3.93"/>
    <s v="Card"/>
  </r>
  <r>
    <x v="360"/>
    <n v="103"/>
    <d v="2025-08-03T00:00:00"/>
    <d v="1899-12-30T01:23:26"/>
    <d v="2025-08-03T00:00:00"/>
    <x v="1"/>
    <s v="Lunch"/>
    <x v="3"/>
    <x v="12"/>
    <s v="No Modifier"/>
    <x v="0"/>
    <n v="4.66"/>
    <x v="316"/>
    <n v="0.47"/>
    <n v="0.28999999999999998"/>
    <n v="4.4800000000000004"/>
    <s v="GiftCard"/>
  </r>
  <r>
    <x v="361"/>
    <n v="202"/>
    <d v="2025-05-12T00:00:00"/>
    <d v="1899-12-30T11:06:34"/>
    <d v="2025-05-12T00:00:00"/>
    <x v="4"/>
    <s v="Morning"/>
    <x v="2"/>
    <x v="11"/>
    <s v="No Modifier"/>
    <x v="0"/>
    <n v="2.2000000000000002"/>
    <x v="317"/>
    <n v="0"/>
    <n v="0.15"/>
    <n v="2.35"/>
    <s v="MobilePay"/>
  </r>
  <r>
    <x v="362"/>
    <n v="501"/>
    <d v="2025-06-03T00:00:00"/>
    <d v="1899-12-30T05:45:35"/>
    <d v="2025-06-03T00:00:00"/>
    <x v="6"/>
    <s v="Afternoon"/>
    <x v="3"/>
    <x v="6"/>
    <s v="Large Size"/>
    <x v="1"/>
    <n v="3.71"/>
    <x v="318"/>
    <n v="0"/>
    <n v="0.67"/>
    <n v="8.09"/>
    <s v="MobilePay"/>
  </r>
  <r>
    <x v="363"/>
    <n v="403"/>
    <d v="2025-06-27T00:00:00"/>
    <d v="1899-12-30T07:45:19"/>
    <d v="2025-06-27T00:00:00"/>
    <x v="3"/>
    <s v="Dinner"/>
    <x v="1"/>
    <x v="1"/>
    <s v="No Modifier"/>
    <x v="0"/>
    <n v="5.54"/>
    <x v="319"/>
    <n v="0"/>
    <n v="0.4"/>
    <n v="5.94"/>
    <s v="MobilePay"/>
  </r>
  <r>
    <x v="364"/>
    <n v="402"/>
    <d v="2025-08-04T00:00:00"/>
    <d v="1899-12-30T07:06:02"/>
    <d v="2025-08-04T00:00:00"/>
    <x v="4"/>
    <s v="Dinner"/>
    <x v="0"/>
    <x v="12"/>
    <s v="No Modifier"/>
    <x v="0"/>
    <n v="4.72"/>
    <x v="320"/>
    <n v="0.24"/>
    <n v="0.28999999999999998"/>
    <n v="4.7699999999999996"/>
    <s v="Card"/>
  </r>
  <r>
    <x v="365"/>
    <n v="301"/>
    <d v="2025-07-22T00:00:00"/>
    <d v="1899-12-30T10:17:37"/>
    <d v="2025-07-22T00:00:00"/>
    <x v="6"/>
    <s v="Breakfast"/>
    <x v="2"/>
    <x v="26"/>
    <s v="No Cheese"/>
    <x v="0"/>
    <n v="3.64"/>
    <x v="321"/>
    <n v="0.18"/>
    <n v="0.33"/>
    <n v="3.79"/>
    <s v="Card"/>
  </r>
  <r>
    <x v="366"/>
    <n v="102"/>
    <d v="2025-04-14T00:00:00"/>
    <d v="1899-12-30T09:23:44"/>
    <d v="2025-04-14T00:00:00"/>
    <x v="4"/>
    <s v="Dinner"/>
    <x v="3"/>
    <x v="18"/>
    <s v="No Modifier"/>
    <x v="0"/>
    <n v="1.92"/>
    <x v="322"/>
    <n v="0"/>
    <n v="0.14000000000000001"/>
    <n v="2.06"/>
    <s v="Card"/>
  </r>
  <r>
    <x v="367"/>
    <n v="403"/>
    <d v="2025-05-04T00:00:00"/>
    <d v="1899-12-30T07:45:18"/>
    <d v="2025-05-04T00:00:00"/>
    <x v="1"/>
    <s v="Breakfast"/>
    <x v="0"/>
    <x v="10"/>
    <s v="No Modifier"/>
    <x v="0"/>
    <n v="3.04"/>
    <x v="280"/>
    <n v="0"/>
    <n v="0.23"/>
    <n v="3.27"/>
    <s v="Card"/>
  </r>
  <r>
    <x v="368"/>
    <n v="401"/>
    <d v="2025-08-01T00:00:00"/>
    <d v="1899-12-30T11:43:23"/>
    <d v="2025-08-01T00:00:00"/>
    <x v="3"/>
    <s v="Morning"/>
    <x v="1"/>
    <x v="22"/>
    <s v="No Modifier"/>
    <x v="0"/>
    <n v="1.5499999999999998"/>
    <x v="323"/>
    <n v="0"/>
    <n v="0.1"/>
    <n v="1.65"/>
    <s v="GiftCard"/>
  </r>
  <r>
    <x v="369"/>
    <n v="103"/>
    <d v="2025-07-15T00:00:00"/>
    <d v="1899-12-30T07:12:38"/>
    <d v="2025-07-15T00:00:00"/>
    <x v="6"/>
    <s v="Breakfast"/>
    <x v="0"/>
    <x v="8"/>
    <s v="Cinnamon"/>
    <x v="0"/>
    <n v="1.8399999999999999"/>
    <x v="112"/>
    <n v="0"/>
    <n v="0.14000000000000001"/>
    <n v="1.98"/>
    <s v="Card"/>
  </r>
  <r>
    <x v="370"/>
    <n v="401"/>
    <d v="2025-06-05T00:00:00"/>
    <d v="1899-12-30T12:09:49"/>
    <d v="2025-06-05T00:00:00"/>
    <x v="5"/>
    <s v="Late Night"/>
    <x v="3"/>
    <x v="16"/>
    <s v="No Modifier"/>
    <x v="2"/>
    <n v="2.65"/>
    <x v="324"/>
    <n v="0.4"/>
    <n v="0.49"/>
    <n v="8.0399999999999991"/>
    <s v="Card"/>
  </r>
  <r>
    <x v="371"/>
    <n v="202"/>
    <d v="2025-07-28T00:00:00"/>
    <d v="1899-12-30T03:42:48"/>
    <d v="2025-07-28T00:00:00"/>
    <x v="4"/>
    <s v="Afternoon"/>
    <x v="2"/>
    <x v="7"/>
    <s v="No Modifier"/>
    <x v="0"/>
    <n v="1.78"/>
    <x v="325"/>
    <n v="0"/>
    <n v="0.17"/>
    <n v="1.95"/>
    <s v="Card"/>
  </r>
  <r>
    <x v="372"/>
    <n v="401"/>
    <d v="2025-07-25T00:00:00"/>
    <d v="1899-12-30T09:28:20"/>
    <d v="2025-07-25T00:00:00"/>
    <x v="3"/>
    <s v="Dinner"/>
    <x v="0"/>
    <x v="12"/>
    <s v="No Modifier"/>
    <x v="0"/>
    <n v="4.9700000000000006"/>
    <x v="326"/>
    <n v="0"/>
    <n v="0.35"/>
    <n v="5.32"/>
    <s v="Card"/>
  </r>
  <r>
    <x v="373"/>
    <n v="402"/>
    <d v="2025-05-14T00:00:00"/>
    <d v="1899-12-30T05:36:30"/>
    <d v="2025-05-14T00:00:00"/>
    <x v="2"/>
    <s v="Afternoon"/>
    <x v="2"/>
    <x v="7"/>
    <s v="Sugar-Free Syrup"/>
    <x v="0"/>
    <n v="2.12"/>
    <x v="327"/>
    <n v="0"/>
    <n v="0.17"/>
    <n v="2.29"/>
    <s v="MobilePay"/>
  </r>
  <r>
    <x v="374"/>
    <n v="301"/>
    <d v="2025-05-07T00:00:00"/>
    <d v="1899-12-30T11:48:57"/>
    <d v="2025-05-07T00:00:00"/>
    <x v="2"/>
    <s v="Lunch"/>
    <x v="3"/>
    <x v="17"/>
    <s v="No Modifier"/>
    <x v="0"/>
    <n v="9.57"/>
    <x v="267"/>
    <n v="0.96"/>
    <n v="0.62"/>
    <n v="9.23"/>
    <s v="Card"/>
  </r>
  <r>
    <x v="375"/>
    <n v="102"/>
    <d v="2025-08-07T00:00:00"/>
    <d v="1899-12-30T01:02:29"/>
    <d v="2025-08-07T00:00:00"/>
    <x v="5"/>
    <s v="Lunch"/>
    <x v="3"/>
    <x v="17"/>
    <s v="No Modifier"/>
    <x v="0"/>
    <n v="8.11"/>
    <x v="328"/>
    <n v="0"/>
    <n v="0.49"/>
    <n v="8.6"/>
    <s v="Card"/>
  </r>
  <r>
    <x v="376"/>
    <n v="102"/>
    <d v="2025-07-14T00:00:00"/>
    <d v="1899-12-30T04:31:32"/>
    <d v="2025-07-14T00:00:00"/>
    <x v="4"/>
    <s v="Afternoon"/>
    <x v="0"/>
    <x v="21"/>
    <s v="No Modifier"/>
    <x v="2"/>
    <n v="5.28"/>
    <x v="28"/>
    <n v="0"/>
    <n v="1.03"/>
    <n v="16.87"/>
    <s v="Cash"/>
  </r>
  <r>
    <x v="377"/>
    <n v="401"/>
    <d v="2025-05-22T00:00:00"/>
    <d v="1899-12-30T06:45:54"/>
    <d v="2025-05-22T00:00:00"/>
    <x v="5"/>
    <s v="Dinner"/>
    <x v="3"/>
    <x v="14"/>
    <s v="Add Jalapenos"/>
    <x v="0"/>
    <n v="6.1099999999999994"/>
    <x v="101"/>
    <n v="0"/>
    <n v="0.4"/>
    <n v="6.51"/>
    <s v="Card"/>
  </r>
  <r>
    <x v="378"/>
    <n v="201"/>
    <d v="2025-07-08T00:00:00"/>
    <d v="1899-12-30T02:42:48"/>
    <d v="2025-07-08T00:00:00"/>
    <x v="6"/>
    <s v="Lunch"/>
    <x v="2"/>
    <x v="19"/>
    <s v="No Onions"/>
    <x v="0"/>
    <n v="10.08"/>
    <x v="38"/>
    <n v="0"/>
    <n v="0.91"/>
    <n v="10.99"/>
    <s v="MobilePay"/>
  </r>
  <r>
    <x v="379"/>
    <n v="501"/>
    <d v="2025-08-02T00:00:00"/>
    <d v="1899-12-30T07:23:29"/>
    <d v="2025-08-02T00:00:00"/>
    <x v="0"/>
    <s v="Dinner"/>
    <x v="1"/>
    <x v="4"/>
    <s v="No Modifier"/>
    <x v="0"/>
    <n v="8.89"/>
    <x v="329"/>
    <n v="0"/>
    <n v="0.57999999999999996"/>
    <n v="9.4700000000000006"/>
    <s v="Card"/>
  </r>
  <r>
    <x v="380"/>
    <n v="501"/>
    <d v="2025-07-10T00:00:00"/>
    <d v="1899-12-30T10:09:12"/>
    <d v="2025-07-10T00:00:00"/>
    <x v="5"/>
    <s v="Morning"/>
    <x v="1"/>
    <x v="25"/>
    <s v="No Modifier"/>
    <x v="0"/>
    <n v="3.33"/>
    <x v="161"/>
    <n v="0"/>
    <n v="0.24"/>
    <n v="3.57"/>
    <s v="MobilePay"/>
  </r>
  <r>
    <x v="381"/>
    <n v="103"/>
    <d v="2025-08-04T00:00:00"/>
    <d v="1899-12-30T05:31:50"/>
    <d v="2025-08-04T00:00:00"/>
    <x v="4"/>
    <s v="Afternoon"/>
    <x v="1"/>
    <x v="24"/>
    <s v="No Modifier"/>
    <x v="1"/>
    <n v="3.59"/>
    <x v="330"/>
    <n v="0"/>
    <n v="0.61"/>
    <n v="7.79"/>
    <s v="MobilePay"/>
  </r>
  <r>
    <x v="382"/>
    <n v="103"/>
    <d v="2025-05-28T00:00:00"/>
    <d v="1899-12-30T10:33:42"/>
    <d v="2025-05-28T00:00:00"/>
    <x v="2"/>
    <s v="Morning"/>
    <x v="0"/>
    <x v="24"/>
    <s v="No Modifier"/>
    <x v="1"/>
    <n v="3.21"/>
    <x v="331"/>
    <n v="0"/>
    <n v="0.42"/>
    <n v="6.84"/>
    <s v="MobilePay"/>
  </r>
  <r>
    <x v="383"/>
    <n v="201"/>
    <d v="2025-07-13T00:00:00"/>
    <d v="1899-12-30T07:06:11"/>
    <d v="2025-07-13T00:00:00"/>
    <x v="1"/>
    <s v="Dinner"/>
    <x v="1"/>
    <x v="17"/>
    <s v="No Modifier"/>
    <x v="0"/>
    <n v="8.23"/>
    <x v="332"/>
    <n v="0"/>
    <n v="0.53"/>
    <n v="8.76"/>
    <s v="Card"/>
  </r>
  <r>
    <x v="384"/>
    <n v="103"/>
    <d v="2025-05-10T00:00:00"/>
    <d v="1899-12-30T01:52:19"/>
    <d v="2025-05-10T00:00:00"/>
    <x v="0"/>
    <s v="Lunch"/>
    <x v="1"/>
    <x v="19"/>
    <s v="No Pickles"/>
    <x v="0"/>
    <n v="8.6100000000000012"/>
    <x v="333"/>
    <n v="0"/>
    <n v="0.62"/>
    <n v="9.23"/>
    <s v="GiftCard"/>
  </r>
  <r>
    <x v="385"/>
    <n v="102"/>
    <d v="2025-07-10T00:00:00"/>
    <d v="1899-12-30T02:24:00"/>
    <d v="2025-07-10T00:00:00"/>
    <x v="5"/>
    <s v="Lunch"/>
    <x v="0"/>
    <x v="7"/>
    <s v="No Modifier"/>
    <x v="0"/>
    <n v="1.75"/>
    <x v="21"/>
    <n v="0"/>
    <n v="0.13"/>
    <n v="1.88"/>
    <s v="Card"/>
  </r>
  <r>
    <x v="386"/>
    <n v="401"/>
    <d v="2025-07-05T00:00:00"/>
    <d v="1899-12-30T06:52:49"/>
    <d v="2025-07-05T00:00:00"/>
    <x v="0"/>
    <s v="Dinner"/>
    <x v="0"/>
    <x v="17"/>
    <s v="No Modifier"/>
    <x v="0"/>
    <n v="8.66"/>
    <x v="44"/>
    <n v="0"/>
    <n v="0.56000000000000005"/>
    <n v="9.2200000000000006"/>
    <s v="Card"/>
  </r>
  <r>
    <x v="387"/>
    <n v="403"/>
    <d v="2025-06-12T00:00:00"/>
    <d v="1899-12-30T06:48:03"/>
    <d v="2025-06-12T00:00:00"/>
    <x v="5"/>
    <s v="Dinner"/>
    <x v="3"/>
    <x v="17"/>
    <s v="No Modifier"/>
    <x v="0"/>
    <n v="9.43"/>
    <x v="334"/>
    <n v="0"/>
    <n v="0.71"/>
    <n v="10.14"/>
    <s v="Card"/>
  </r>
  <r>
    <x v="388"/>
    <n v="103"/>
    <d v="2025-05-14T00:00:00"/>
    <d v="1899-12-30T09:50:20"/>
    <d v="2025-05-14T00:00:00"/>
    <x v="2"/>
    <s v="Dinner"/>
    <x v="2"/>
    <x v="5"/>
    <s v="No Modifier"/>
    <x v="0"/>
    <n v="6.14"/>
    <x v="335"/>
    <n v="0"/>
    <n v="0.46"/>
    <n v="6.6"/>
    <s v="MobilePay"/>
  </r>
  <r>
    <x v="389"/>
    <n v="501"/>
    <d v="2025-08-07T00:00:00"/>
    <d v="1899-12-30T10:58:05"/>
    <d v="2025-08-07T00:00:00"/>
    <x v="5"/>
    <s v="Morning"/>
    <x v="0"/>
    <x v="3"/>
    <s v="No Modifier"/>
    <x v="0"/>
    <n v="3.1"/>
    <x v="15"/>
    <n v="0"/>
    <n v="0.23"/>
    <n v="3.33"/>
    <s v="Card"/>
  </r>
  <r>
    <x v="390"/>
    <n v="403"/>
    <d v="2025-04-14T00:00:00"/>
    <d v="1899-12-30T02:52:43"/>
    <d v="2025-04-14T00:00:00"/>
    <x v="4"/>
    <s v="Lunch"/>
    <x v="2"/>
    <x v="1"/>
    <s v="Gluten-Free Bun"/>
    <x v="0"/>
    <n v="6.0600000000000005"/>
    <x v="336"/>
    <n v="0"/>
    <n v="0.42"/>
    <n v="6.48"/>
    <s v="Card"/>
  </r>
  <r>
    <x v="391"/>
    <n v="201"/>
    <d v="2025-06-18T00:00:00"/>
    <d v="1899-12-30T12:01:18"/>
    <d v="2025-06-18T00:00:00"/>
    <x v="2"/>
    <s v="Lunch"/>
    <x v="0"/>
    <x v="17"/>
    <s v="No Modifier"/>
    <x v="0"/>
    <n v="8.74"/>
    <x v="264"/>
    <n v="0"/>
    <n v="0.56999999999999995"/>
    <n v="9.31"/>
    <s v="Card"/>
  </r>
  <r>
    <x v="392"/>
    <n v="401"/>
    <d v="2025-05-07T00:00:00"/>
    <d v="1899-12-30T08:04:06"/>
    <d v="2025-05-07T00:00:00"/>
    <x v="2"/>
    <s v="Dinner"/>
    <x v="3"/>
    <x v="6"/>
    <s v="No Modifier"/>
    <x v="3"/>
    <n v="2.77"/>
    <x v="337"/>
    <n v="0"/>
    <n v="0.66"/>
    <n v="11.74"/>
    <s v="Card"/>
  </r>
  <r>
    <x v="393"/>
    <n v="103"/>
    <d v="2025-05-30T00:00:00"/>
    <d v="1899-12-30T10:37:11"/>
    <d v="2025-05-30T00:00:00"/>
    <x v="3"/>
    <s v="Late Night"/>
    <x v="2"/>
    <x v="15"/>
    <s v="No Modifier"/>
    <x v="0"/>
    <n v="4.6000000000000005"/>
    <x v="338"/>
    <n v="0"/>
    <n v="0.39"/>
    <n v="4.99"/>
    <s v="Cash"/>
  </r>
  <r>
    <x v="394"/>
    <n v="202"/>
    <d v="2025-04-13T00:00:00"/>
    <d v="1899-12-30T09:18:57"/>
    <d v="2025-04-13T00:00:00"/>
    <x v="1"/>
    <s v="Dinner"/>
    <x v="0"/>
    <x v="20"/>
    <s v="No Modifier"/>
    <x v="0"/>
    <n v="10.58"/>
    <x v="339"/>
    <n v="0"/>
    <n v="0.85"/>
    <n v="11.43"/>
    <s v="Cash"/>
  </r>
  <r>
    <x v="395"/>
    <n v="402"/>
    <d v="2025-07-21T00:00:00"/>
    <d v="1899-12-30T05:14:11"/>
    <d v="2025-07-21T00:00:00"/>
    <x v="4"/>
    <s v="Breakfast"/>
    <x v="1"/>
    <x v="11"/>
    <s v="Sugar-Free Syrup"/>
    <x v="0"/>
    <n v="2.0999999999999996"/>
    <x v="340"/>
    <n v="0"/>
    <n v="0.2"/>
    <n v="2.2999999999999998"/>
    <s v="Card"/>
  </r>
  <r>
    <x v="396"/>
    <n v="102"/>
    <d v="2025-07-04T00:00:00"/>
    <d v="1899-12-30T10:53:10"/>
    <d v="2025-07-04T00:00:00"/>
    <x v="3"/>
    <s v="Morning"/>
    <x v="3"/>
    <x v="7"/>
    <s v="Light Ice"/>
    <x v="0"/>
    <n v="1.6"/>
    <x v="341"/>
    <n v="0"/>
    <n v="0.15"/>
    <n v="1.75"/>
    <s v="MobilePay"/>
  </r>
  <r>
    <x v="397"/>
    <n v="102"/>
    <d v="2025-08-06T00:00:00"/>
    <d v="1899-12-30T08:43:43"/>
    <d v="2025-08-06T00:00:00"/>
    <x v="2"/>
    <s v="Dinner"/>
    <x v="1"/>
    <x v="6"/>
    <s v="No Modifier"/>
    <x v="0"/>
    <n v="1.4799999999999998"/>
    <x v="0"/>
    <n v="0.15"/>
    <n v="0.25"/>
    <n v="3.07"/>
    <s v="Card"/>
  </r>
  <r>
    <x v="398"/>
    <n v="501"/>
    <d v="2025-06-29T00:00:00"/>
    <d v="1899-12-30T11:13:55"/>
    <d v="2025-06-29T00:00:00"/>
    <x v="1"/>
    <s v="Late Night"/>
    <x v="1"/>
    <x v="1"/>
    <s v="No Modifier"/>
    <x v="0"/>
    <n v="5.35"/>
    <x v="342"/>
    <n v="0"/>
    <n v="0.45"/>
    <n v="5.8"/>
    <s v="Cash"/>
  </r>
  <r>
    <x v="399"/>
    <n v="101"/>
    <d v="2025-07-20T00:00:00"/>
    <d v="1899-12-30T09:49:25"/>
    <d v="2025-07-20T00:00:00"/>
    <x v="1"/>
    <s v="Dinner"/>
    <x v="1"/>
    <x v="4"/>
    <s v="No Modifier"/>
    <x v="0"/>
    <n v="9.91"/>
    <x v="259"/>
    <n v="0"/>
    <n v="0.74"/>
    <n v="10.65"/>
    <s v="MobilePay"/>
  </r>
  <r>
    <x v="400"/>
    <n v="201"/>
    <d v="2025-04-18T00:00:00"/>
    <d v="1899-12-30T02:30:17"/>
    <d v="2025-04-18T00:00:00"/>
    <x v="3"/>
    <s v="Lunch"/>
    <x v="2"/>
    <x v="20"/>
    <s v="No Modifier"/>
    <x v="0"/>
    <n v="9.1900000000000013"/>
    <x v="343"/>
    <n v="0"/>
    <n v="0.78"/>
    <n v="9.9700000000000006"/>
    <s v="Card"/>
  </r>
  <r>
    <x v="401"/>
    <n v="103"/>
    <d v="2025-06-03T00:00:00"/>
    <d v="1899-12-30T06:18:29"/>
    <d v="2025-06-03T00:00:00"/>
    <x v="6"/>
    <s v="Dinner"/>
    <x v="2"/>
    <x v="17"/>
    <s v="No Modifier"/>
    <x v="0"/>
    <n v="8.19"/>
    <x v="344"/>
    <n v="0"/>
    <n v="0.59"/>
    <n v="8.7799999999999994"/>
    <s v="MobilePay"/>
  </r>
  <r>
    <x v="402"/>
    <n v="102"/>
    <d v="2025-06-18T00:00:00"/>
    <d v="1899-12-30T11:29:42"/>
    <d v="2025-06-18T00:00:00"/>
    <x v="2"/>
    <s v="Lunch"/>
    <x v="0"/>
    <x v="14"/>
    <s v="No Modifier"/>
    <x v="0"/>
    <n v="6.04"/>
    <x v="345"/>
    <n v="0"/>
    <n v="0.54"/>
    <n v="6.58"/>
    <s v="Cash"/>
  </r>
  <r>
    <x v="403"/>
    <n v="202"/>
    <d v="2025-05-09T00:00:00"/>
    <d v="1899-12-30T02:48:42"/>
    <d v="2025-05-09T00:00:00"/>
    <x v="3"/>
    <s v="Lunch"/>
    <x v="2"/>
    <x v="14"/>
    <s v="No Onions"/>
    <x v="0"/>
    <n v="1.4799999999999998"/>
    <x v="0"/>
    <n v="0.15"/>
    <n v="0.31"/>
    <n v="5.12"/>
    <s v="Card"/>
  </r>
  <r>
    <x v="404"/>
    <n v="402"/>
    <d v="2025-04-20T00:00:00"/>
    <d v="1899-12-30T05:47:38"/>
    <d v="2025-04-20T00:00:00"/>
    <x v="1"/>
    <s v="Afternoon"/>
    <x v="3"/>
    <x v="29"/>
    <s v="No Modifier"/>
    <x v="0"/>
    <n v="2.74"/>
    <x v="73"/>
    <n v="0"/>
    <n v="0.23"/>
    <n v="2.97"/>
    <s v="Card"/>
  </r>
  <r>
    <x v="405"/>
    <n v="201"/>
    <d v="2025-07-14T00:00:00"/>
    <d v="1899-12-30T09:41:09"/>
    <d v="2025-07-14T00:00:00"/>
    <x v="4"/>
    <s v="Dinner"/>
    <x v="3"/>
    <x v="19"/>
    <s v="Add Bacon"/>
    <x v="0"/>
    <n v="10.299999999999999"/>
    <x v="346"/>
    <n v="0"/>
    <n v="0.72"/>
    <n v="11.02"/>
    <s v="Card"/>
  </r>
  <r>
    <x v="406"/>
    <n v="402"/>
    <d v="2025-04-21T00:00:00"/>
    <d v="1899-12-30T02:37:15"/>
    <d v="2025-04-21T00:00:00"/>
    <x v="4"/>
    <s v="Lunch"/>
    <x v="1"/>
    <x v="16"/>
    <s v="No Modifier"/>
    <x v="0"/>
    <n v="2.34"/>
    <x v="347"/>
    <n v="0"/>
    <n v="0.2"/>
    <n v="2.54"/>
    <s v="Cash"/>
  </r>
  <r>
    <x v="407"/>
    <n v="202"/>
    <d v="2025-06-19T00:00:00"/>
    <d v="1899-12-30T08:32:37"/>
    <d v="2025-06-19T00:00:00"/>
    <x v="5"/>
    <s v="Breakfast"/>
    <x v="0"/>
    <x v="0"/>
    <s v="Light Ice"/>
    <x v="0"/>
    <n v="1.4300000000000002"/>
    <x v="348"/>
    <n v="0"/>
    <n v="0.12"/>
    <n v="1.55"/>
    <s v="MobilePay"/>
  </r>
  <r>
    <x v="408"/>
    <n v="102"/>
    <d v="2025-04-11T00:00:00"/>
    <d v="1899-12-30T01:28:44"/>
    <d v="2025-04-11T00:00:00"/>
    <x v="3"/>
    <s v="Lunch"/>
    <x v="2"/>
    <x v="4"/>
    <s v="No Modifier"/>
    <x v="0"/>
    <n v="9.35"/>
    <x v="349"/>
    <n v="0"/>
    <n v="0.75"/>
    <n v="10.1"/>
    <s v="Card"/>
  </r>
  <r>
    <x v="409"/>
    <n v="401"/>
    <d v="2025-04-25T00:00:00"/>
    <d v="1899-12-30T12:50:30"/>
    <d v="2025-04-25T00:00:00"/>
    <x v="3"/>
    <s v="Late Night"/>
    <x v="0"/>
    <x v="6"/>
    <s v="No Modifier"/>
    <x v="1"/>
    <n v="3.29"/>
    <x v="350"/>
    <n v="0"/>
    <n v="0.46"/>
    <n v="7.04"/>
    <s v="Cash"/>
  </r>
  <r>
    <x v="410"/>
    <n v="402"/>
    <d v="2025-07-14T00:00:00"/>
    <d v="1899-12-30T11:01:22"/>
    <d v="2025-07-14T00:00:00"/>
    <x v="4"/>
    <s v="Lunch"/>
    <x v="0"/>
    <x v="5"/>
    <s v="No Modifier"/>
    <x v="1"/>
    <n v="6.04"/>
    <x v="351"/>
    <n v="0.6"/>
    <n v="0.92"/>
    <n v="12.4"/>
    <s v="Card"/>
  </r>
  <r>
    <x v="411"/>
    <n v="301"/>
    <d v="2025-05-03T00:00:00"/>
    <d v="1899-12-30T06:49:56"/>
    <d v="2025-05-03T00:00:00"/>
    <x v="0"/>
    <s v="Dinner"/>
    <x v="3"/>
    <x v="16"/>
    <s v="Large Size"/>
    <x v="1"/>
    <n v="2.92"/>
    <x v="352"/>
    <n v="0"/>
    <n v="0.53"/>
    <n v="6.37"/>
    <s v="MobilePay"/>
  </r>
  <r>
    <x v="412"/>
    <n v="501"/>
    <d v="2025-07-27T00:00:00"/>
    <d v="1899-12-30T06:32:06"/>
    <d v="2025-07-27T00:00:00"/>
    <x v="1"/>
    <s v="Dinner"/>
    <x v="1"/>
    <x v="1"/>
    <s v="Gluten-Free Bun"/>
    <x v="0"/>
    <n v="5.83"/>
    <x v="353"/>
    <n v="0"/>
    <n v="0.52"/>
    <n v="6.35"/>
    <s v="Card"/>
  </r>
  <r>
    <x v="413"/>
    <n v="201"/>
    <d v="2025-06-17T00:00:00"/>
    <d v="1899-12-30T11:15:53"/>
    <d v="2025-06-17T00:00:00"/>
    <x v="6"/>
    <s v="Lunch"/>
    <x v="0"/>
    <x v="17"/>
    <s v="No Modifier"/>
    <x v="0"/>
    <n v="9.129999999999999"/>
    <x v="82"/>
    <n v="0"/>
    <n v="0.73"/>
    <n v="9.86"/>
    <s v="Card"/>
  </r>
  <r>
    <x v="414"/>
    <n v="103"/>
    <d v="2025-06-18T00:00:00"/>
    <d v="1899-12-30T09:57:29"/>
    <d v="2025-06-18T00:00:00"/>
    <x v="2"/>
    <s v="Dinner"/>
    <x v="0"/>
    <x v="4"/>
    <s v="No Modifier"/>
    <x v="0"/>
    <n v="9.4599999999999991"/>
    <x v="354"/>
    <n v="0"/>
    <n v="0.9"/>
    <n v="10.36"/>
    <s v="Card"/>
  </r>
  <r>
    <x v="415"/>
    <n v="101"/>
    <d v="2025-08-05T00:00:00"/>
    <d v="1899-12-30T12:57:36"/>
    <d v="2025-08-05T00:00:00"/>
    <x v="6"/>
    <s v="Lunch"/>
    <x v="1"/>
    <x v="4"/>
    <s v="No Modifier"/>
    <x v="0"/>
    <n v="8.92"/>
    <x v="355"/>
    <n v="0"/>
    <n v="0.76"/>
    <n v="9.68"/>
    <s v="Cash"/>
  </r>
  <r>
    <x v="416"/>
    <n v="301"/>
    <d v="2025-07-05T00:00:00"/>
    <d v="1899-12-30T09:39:58"/>
    <d v="2025-07-05T00:00:00"/>
    <x v="0"/>
    <s v="Breakfast"/>
    <x v="1"/>
    <x v="23"/>
    <s v="Cinnamon"/>
    <x v="0"/>
    <n v="5.6099999999999994"/>
    <x v="356"/>
    <n v="0"/>
    <n v="0.48"/>
    <n v="6.09"/>
    <s v="Card"/>
  </r>
  <r>
    <x v="417"/>
    <n v="103"/>
    <d v="2025-06-01T00:00:00"/>
    <d v="1899-12-30T01:13:05"/>
    <d v="2025-06-01T00:00:00"/>
    <x v="1"/>
    <s v="Lunch"/>
    <x v="2"/>
    <x v="14"/>
    <s v="No Pickles"/>
    <x v="0"/>
    <n v="5.6800000000000006"/>
    <x v="357"/>
    <n v="0"/>
    <n v="0.43"/>
    <n v="6.11"/>
    <s v="Card"/>
  </r>
  <r>
    <x v="418"/>
    <n v="101"/>
    <d v="2025-07-07T00:00:00"/>
    <d v="1899-12-30T08:07:03"/>
    <d v="2025-07-07T00:00:00"/>
    <x v="4"/>
    <s v="Dinner"/>
    <x v="0"/>
    <x v="17"/>
    <s v="No Modifier"/>
    <x v="0"/>
    <n v="9.08"/>
    <x v="358"/>
    <n v="0"/>
    <n v="0.66"/>
    <n v="9.74"/>
    <s v="MobilePay"/>
  </r>
  <r>
    <x v="419"/>
    <n v="403"/>
    <d v="2025-07-11T00:00:00"/>
    <d v="1899-12-30T08:19:18"/>
    <d v="2025-07-11T00:00:00"/>
    <x v="3"/>
    <s v="Dinner"/>
    <x v="3"/>
    <x v="19"/>
    <s v="No Modifier"/>
    <x v="0"/>
    <n v="9.02"/>
    <x v="252"/>
    <n v="0"/>
    <n v="0.59"/>
    <n v="9.61"/>
    <s v="MobilePay"/>
  </r>
  <r>
    <x v="420"/>
    <n v="401"/>
    <d v="2025-07-30T00:00:00"/>
    <d v="1899-12-30T06:03:27"/>
    <d v="2025-07-30T00:00:00"/>
    <x v="2"/>
    <s v="Dinner"/>
    <x v="0"/>
    <x v="17"/>
    <s v="No Modifier"/>
    <x v="0"/>
    <n v="9.52"/>
    <x v="86"/>
    <n v="0"/>
    <n v="0.9"/>
    <n v="10.42"/>
    <s v="Card"/>
  </r>
  <r>
    <x v="421"/>
    <n v="402"/>
    <d v="2025-06-17T00:00:00"/>
    <d v="1899-12-30T07:09:32"/>
    <d v="2025-06-17T00:00:00"/>
    <x v="6"/>
    <s v="Dinner"/>
    <x v="1"/>
    <x v="5"/>
    <s v="No Modifier"/>
    <x v="1"/>
    <n v="6.4700000000000006"/>
    <x v="359"/>
    <n v="0"/>
    <n v="0.94"/>
    <n v="13.88"/>
    <s v="Cash"/>
  </r>
  <r>
    <x v="422"/>
    <n v="102"/>
    <d v="2025-06-18T00:00:00"/>
    <d v="1899-12-30T03:07:23"/>
    <d v="2025-06-18T00:00:00"/>
    <x v="2"/>
    <s v="Afternoon"/>
    <x v="2"/>
    <x v="21"/>
    <s v="No Modifier"/>
    <x v="3"/>
    <n v="4.91"/>
    <x v="360"/>
    <n v="0"/>
    <n v="1.77"/>
    <n v="21.41"/>
    <s v="Card"/>
  </r>
  <r>
    <x v="423"/>
    <n v="202"/>
    <d v="2025-07-13T00:00:00"/>
    <d v="1899-12-30T07:52:47"/>
    <d v="2025-07-13T00:00:00"/>
    <x v="1"/>
    <s v="Dinner"/>
    <x v="2"/>
    <x v="27"/>
    <s v="Extra Sauce"/>
    <x v="0"/>
    <n v="5.83"/>
    <x v="353"/>
    <n v="0"/>
    <n v="0.52"/>
    <n v="6.35"/>
    <s v="Card"/>
  </r>
  <r>
    <x v="424"/>
    <n v="103"/>
    <d v="2025-06-12T00:00:00"/>
    <d v="1899-12-30T02:42:28"/>
    <d v="2025-06-12T00:00:00"/>
    <x v="5"/>
    <s v="Lunch"/>
    <x v="1"/>
    <x v="12"/>
    <s v="No Modifier"/>
    <x v="0"/>
    <n v="4.71"/>
    <x v="123"/>
    <n v="0"/>
    <n v="0.4"/>
    <n v="5.1100000000000003"/>
    <s v="Cash"/>
  </r>
  <r>
    <x v="425"/>
    <n v="102"/>
    <d v="2025-05-11T00:00:00"/>
    <d v="1899-12-30T06:36:40"/>
    <d v="2025-05-11T00:00:00"/>
    <x v="1"/>
    <s v="Dinner"/>
    <x v="0"/>
    <x v="19"/>
    <s v="No Modifier"/>
    <x v="0"/>
    <n v="9.67"/>
    <x v="361"/>
    <n v="0"/>
    <n v="0.92"/>
    <n v="10.59"/>
    <s v="Cash"/>
  </r>
  <r>
    <x v="426"/>
    <n v="101"/>
    <d v="2025-04-12T00:00:00"/>
    <d v="1899-12-30T09:11:01"/>
    <d v="2025-04-12T00:00:00"/>
    <x v="0"/>
    <s v="Breakfast"/>
    <x v="2"/>
    <x v="25"/>
    <s v="Oat Milk"/>
    <x v="0"/>
    <n v="3.7"/>
    <x v="132"/>
    <n v="0"/>
    <n v="0.3"/>
    <n v="4"/>
    <s v="Card"/>
  </r>
  <r>
    <x v="427"/>
    <n v="401"/>
    <d v="2025-06-03T00:00:00"/>
    <d v="1899-12-30T07:24:16"/>
    <d v="2025-06-03T00:00:00"/>
    <x v="6"/>
    <s v="Breakfast"/>
    <x v="1"/>
    <x v="26"/>
    <s v="No Modifier"/>
    <x v="0"/>
    <n v="3.9099999999999997"/>
    <x v="362"/>
    <n v="0"/>
    <n v="0.27"/>
    <n v="4.18"/>
    <s v="GiftCard"/>
  </r>
  <r>
    <x v="428"/>
    <n v="101"/>
    <d v="2025-07-02T00:00:00"/>
    <d v="1899-12-30T09:06:20"/>
    <d v="2025-07-02T00:00:00"/>
    <x v="2"/>
    <s v="Dinner"/>
    <x v="1"/>
    <x v="14"/>
    <s v="Extra Cheese"/>
    <x v="0"/>
    <n v="6.55"/>
    <x v="363"/>
    <n v="0"/>
    <n v="0.47"/>
    <n v="7.02"/>
    <s v="MobilePay"/>
  </r>
  <r>
    <x v="429"/>
    <n v="402"/>
    <d v="2025-08-01T00:00:00"/>
    <d v="1899-12-30T02:01:26"/>
    <d v="2025-08-01T00:00:00"/>
    <x v="3"/>
    <s v="Lunch"/>
    <x v="3"/>
    <x v="12"/>
    <s v="No Modifier"/>
    <x v="0"/>
    <n v="3.8999999999999995"/>
    <x v="364"/>
    <n v="0"/>
    <n v="0.37"/>
    <n v="4.2699999999999996"/>
    <s v="MobilePay"/>
  </r>
  <r>
    <x v="430"/>
    <n v="403"/>
    <d v="2025-07-22T00:00:00"/>
    <d v="1899-12-30T11:34:10"/>
    <d v="2025-07-22T00:00:00"/>
    <x v="6"/>
    <s v="Morning"/>
    <x v="0"/>
    <x v="0"/>
    <s v="Sugar-Free Syrup"/>
    <x v="0"/>
    <n v="1.6400000000000001"/>
    <x v="180"/>
    <n v="0"/>
    <n v="0.12"/>
    <n v="1.76"/>
    <s v="Card"/>
  </r>
  <r>
    <x v="431"/>
    <n v="202"/>
    <d v="2025-06-22T00:00:00"/>
    <d v="1899-12-30T08:53:40"/>
    <d v="2025-06-22T00:00:00"/>
    <x v="1"/>
    <s v="Dinner"/>
    <x v="1"/>
    <x v="14"/>
    <s v="No Modifier"/>
    <x v="0"/>
    <n v="4.8600000000000003"/>
    <x v="365"/>
    <n v="0.24"/>
    <n v="0.39"/>
    <n v="5.01"/>
    <s v="MobilePay"/>
  </r>
  <r>
    <x v="432"/>
    <n v="201"/>
    <d v="2025-04-29T00:00:00"/>
    <d v="1899-12-30T04:56:43"/>
    <d v="2025-04-29T00:00:00"/>
    <x v="6"/>
    <s v="Afternoon"/>
    <x v="0"/>
    <x v="13"/>
    <s v="Chocolate Topping"/>
    <x v="0"/>
    <n v="2.11"/>
    <x v="366"/>
    <n v="0"/>
    <n v="0.17"/>
    <n v="2.2799999999999998"/>
    <s v="Cash"/>
  </r>
  <r>
    <x v="433"/>
    <n v="101"/>
    <d v="2025-08-09T00:00:00"/>
    <d v="1899-12-30T03:43:11"/>
    <d v="2025-08-09T00:00:00"/>
    <x v="0"/>
    <s v="Afternoon"/>
    <x v="2"/>
    <x v="15"/>
    <s v="Cinnamon"/>
    <x v="0"/>
    <n v="4.33"/>
    <x v="201"/>
    <n v="0"/>
    <n v="0.28000000000000003"/>
    <n v="4.6100000000000003"/>
    <s v="MobilePay"/>
  </r>
  <r>
    <x v="434"/>
    <n v="401"/>
    <d v="2025-06-25T00:00:00"/>
    <d v="1899-12-30T09:11:53"/>
    <d v="2025-06-25T00:00:00"/>
    <x v="2"/>
    <s v="Dinner"/>
    <x v="0"/>
    <x v="12"/>
    <s v="No Modifier"/>
    <x v="1"/>
    <n v="4.9899999999999993"/>
    <x v="367"/>
    <n v="0"/>
    <n v="0.72"/>
    <n v="10.7"/>
    <s v="Cash"/>
  </r>
  <r>
    <x v="435"/>
    <n v="501"/>
    <d v="2025-04-28T00:00:00"/>
    <d v="1899-12-30T05:14:14"/>
    <d v="2025-04-28T00:00:00"/>
    <x v="4"/>
    <s v="Afternoon"/>
    <x v="0"/>
    <x v="24"/>
    <s v="No Modifier"/>
    <x v="1"/>
    <n v="3.76"/>
    <x v="368"/>
    <n v="0"/>
    <n v="0.45"/>
    <n v="7.97"/>
    <s v="GiftCard"/>
  </r>
  <r>
    <x v="436"/>
    <n v="402"/>
    <d v="2025-07-16T00:00:00"/>
    <d v="1899-12-30T10:47:36"/>
    <d v="2025-07-16T00:00:00"/>
    <x v="2"/>
    <s v="Breakfast"/>
    <x v="0"/>
    <x v="3"/>
    <s v="Extra Egg"/>
    <x v="0"/>
    <n v="4.6500000000000004"/>
    <x v="369"/>
    <n v="0"/>
    <n v="0.34"/>
    <n v="4.99"/>
    <s v="Cash"/>
  </r>
  <r>
    <x v="437"/>
    <n v="403"/>
    <d v="2025-05-14T00:00:00"/>
    <d v="1899-12-30T05:56:29"/>
    <d v="2025-05-14T00:00:00"/>
    <x v="2"/>
    <s v="Afternoon"/>
    <x v="1"/>
    <x v="15"/>
    <s v="No Modifier"/>
    <x v="0"/>
    <n v="4.2299999999999995"/>
    <x v="370"/>
    <n v="0"/>
    <n v="0.32"/>
    <n v="4.55"/>
    <s v="Card"/>
  </r>
  <r>
    <x v="438"/>
    <n v="201"/>
    <d v="2025-04-14T00:00:00"/>
    <d v="1899-12-30T08:34:28"/>
    <d v="2025-04-14T00:00:00"/>
    <x v="4"/>
    <s v="Breakfast"/>
    <x v="2"/>
    <x v="10"/>
    <s v="Extra Egg"/>
    <x v="2"/>
    <n v="3.61"/>
    <x v="371"/>
    <n v="0"/>
    <n v="0.92"/>
    <n v="11.75"/>
    <s v="Card"/>
  </r>
  <r>
    <x v="439"/>
    <n v="102"/>
    <d v="2025-06-15T00:00:00"/>
    <d v="1899-12-30T05:37:51"/>
    <d v="2025-06-15T00:00:00"/>
    <x v="1"/>
    <s v="Breakfast"/>
    <x v="0"/>
    <x v="8"/>
    <s v="No Modifier"/>
    <x v="0"/>
    <n v="1.88"/>
    <x v="372"/>
    <n v="0"/>
    <n v="0.11"/>
    <n v="1.99"/>
    <s v="Card"/>
  </r>
  <r>
    <x v="440"/>
    <n v="402"/>
    <d v="2025-05-21T00:00:00"/>
    <d v="1899-12-30T09:37:07"/>
    <d v="2025-05-21T00:00:00"/>
    <x v="2"/>
    <s v="Dinner"/>
    <x v="1"/>
    <x v="12"/>
    <s v="No Modifier"/>
    <x v="1"/>
    <n v="4.62"/>
    <x v="373"/>
    <n v="0.92"/>
    <n v="0.5"/>
    <n v="8.82"/>
    <s v="Card"/>
  </r>
  <r>
    <x v="441"/>
    <n v="101"/>
    <d v="2025-07-03T00:00:00"/>
    <d v="1899-12-30T02:25:06"/>
    <d v="2025-07-03T00:00:00"/>
    <x v="5"/>
    <s v="Lunch"/>
    <x v="3"/>
    <x v="6"/>
    <s v="Large Size"/>
    <x v="0"/>
    <n v="3.73"/>
    <x v="374"/>
    <n v="0"/>
    <n v="0.32"/>
    <n v="4.05"/>
    <s v="Card"/>
  </r>
  <r>
    <x v="442"/>
    <n v="402"/>
    <d v="2025-05-26T00:00:00"/>
    <d v="1899-12-30T12:06:06"/>
    <d v="2025-05-26T00:00:00"/>
    <x v="4"/>
    <s v="Lunch"/>
    <x v="1"/>
    <x v="19"/>
    <s v="Spicy"/>
    <x v="0"/>
    <n v="7.96"/>
    <x v="375"/>
    <n v="0"/>
    <n v="0.64"/>
    <n v="8.6"/>
    <s v="Cash"/>
  </r>
  <r>
    <x v="443"/>
    <n v="101"/>
    <d v="2025-05-27T00:00:00"/>
    <d v="1899-12-30T08:32:41"/>
    <d v="2025-05-27T00:00:00"/>
    <x v="6"/>
    <s v="Breakfast"/>
    <x v="0"/>
    <x v="0"/>
    <s v="Light Ice"/>
    <x v="0"/>
    <n v="1.43"/>
    <x v="376"/>
    <n v="0"/>
    <n v="0.11"/>
    <n v="1.54"/>
    <s v="Card"/>
  </r>
  <r>
    <x v="444"/>
    <n v="403"/>
    <d v="2025-05-30T00:00:00"/>
    <d v="1899-12-30T06:27:22"/>
    <d v="2025-05-30T00:00:00"/>
    <x v="3"/>
    <s v="Dinner"/>
    <x v="1"/>
    <x v="16"/>
    <s v="No Sauce"/>
    <x v="0"/>
    <n v="2.27"/>
    <x v="156"/>
    <n v="0"/>
    <n v="0.2"/>
    <n v="2.4700000000000002"/>
    <s v="Card"/>
  </r>
  <r>
    <x v="445"/>
    <n v="401"/>
    <d v="2025-07-27T00:00:00"/>
    <d v="1899-12-30T02:56:50"/>
    <d v="2025-07-27T00:00:00"/>
    <x v="1"/>
    <s v="Lunch"/>
    <x v="0"/>
    <x v="21"/>
    <s v="No Modifier"/>
    <x v="1"/>
    <n v="5.21"/>
    <x v="377"/>
    <n v="0"/>
    <n v="0.76"/>
    <n v="11.18"/>
    <s v="Card"/>
  </r>
  <r>
    <x v="446"/>
    <n v="201"/>
    <d v="2025-04-26T00:00:00"/>
    <d v="1899-12-30T11:23:00"/>
    <d v="2025-04-26T00:00:00"/>
    <x v="0"/>
    <s v="Lunch"/>
    <x v="1"/>
    <x v="5"/>
    <s v="No Modifier"/>
    <x v="0"/>
    <n v="5.8900000000000006"/>
    <x v="378"/>
    <n v="0"/>
    <n v="0.47"/>
    <n v="6.36"/>
    <s v="Card"/>
  </r>
  <r>
    <x v="447"/>
    <n v="103"/>
    <d v="2025-05-31T00:00:00"/>
    <d v="1899-12-30T12:11:12"/>
    <d v="2025-05-31T00:00:00"/>
    <x v="0"/>
    <s v="Lunch"/>
    <x v="1"/>
    <x v="21"/>
    <s v="No Modifier"/>
    <x v="1"/>
    <n v="4.6800000000000006"/>
    <x v="379"/>
    <n v="0"/>
    <n v="0.61"/>
    <n v="9.9700000000000006"/>
    <s v="MobilePay"/>
  </r>
  <r>
    <x v="448"/>
    <n v="103"/>
    <d v="2025-04-29T00:00:00"/>
    <d v="1899-12-30T01:56:45"/>
    <d v="2025-04-29T00:00:00"/>
    <x v="6"/>
    <s v="Late Night"/>
    <x v="1"/>
    <x v="15"/>
    <s v="Sugar-Free Syrup"/>
    <x v="0"/>
    <n v="4.12"/>
    <x v="380"/>
    <n v="0"/>
    <n v="0.33"/>
    <n v="4.45"/>
    <s v="Card"/>
  </r>
  <r>
    <x v="449"/>
    <n v="201"/>
    <d v="2025-07-03T00:00:00"/>
    <d v="1899-12-30T07:20:15"/>
    <d v="2025-07-03T00:00:00"/>
    <x v="5"/>
    <s v="Dinner"/>
    <x v="1"/>
    <x v="16"/>
    <s v="No Modifier"/>
    <x v="0"/>
    <n v="2.5900000000000003"/>
    <x v="381"/>
    <n v="0.52"/>
    <n v="0.13"/>
    <n v="2.2000000000000002"/>
    <s v="MobilePay"/>
  </r>
  <r>
    <x v="450"/>
    <n v="403"/>
    <d v="2025-06-29T00:00:00"/>
    <d v="1899-12-30T01:33:44"/>
    <d v="2025-06-29T00:00:00"/>
    <x v="1"/>
    <s v="Lunch"/>
    <x v="2"/>
    <x v="17"/>
    <s v="No Modifier"/>
    <x v="0"/>
    <n v="8.4600000000000009"/>
    <x v="175"/>
    <n v="0"/>
    <n v="0.51"/>
    <n v="8.9700000000000006"/>
    <s v="GiftCard"/>
  </r>
  <r>
    <x v="451"/>
    <n v="401"/>
    <d v="2025-05-28T00:00:00"/>
    <d v="1899-12-30T07:59:53"/>
    <d v="2025-05-28T00:00:00"/>
    <x v="2"/>
    <s v="Dinner"/>
    <x v="2"/>
    <x v="5"/>
    <s v="No Modifier"/>
    <x v="0"/>
    <n v="6.14"/>
    <x v="335"/>
    <n v="0"/>
    <n v="0.37"/>
    <n v="6.51"/>
    <s v="Cash"/>
  </r>
  <r>
    <x v="452"/>
    <n v="402"/>
    <d v="2025-06-22T00:00:00"/>
    <d v="1899-12-30T11:11:28"/>
    <d v="2025-06-22T00:00:00"/>
    <x v="1"/>
    <s v="Lunch"/>
    <x v="1"/>
    <x v="14"/>
    <s v="No Modifier"/>
    <x v="1"/>
    <n v="5.26"/>
    <x v="382"/>
    <n v="0"/>
    <n v="0.68"/>
    <n v="11.2"/>
    <s v="Cash"/>
  </r>
  <r>
    <x v="453"/>
    <n v="201"/>
    <d v="2025-05-15T00:00:00"/>
    <d v="1899-12-30T01:16:19"/>
    <d v="2025-05-15T00:00:00"/>
    <x v="5"/>
    <s v="Lunch"/>
    <x v="0"/>
    <x v="16"/>
    <s v="No Modifier"/>
    <x v="0"/>
    <n v="2.7800000000000002"/>
    <x v="383"/>
    <n v="0"/>
    <n v="0.26"/>
    <n v="3.04"/>
    <s v="Card"/>
  </r>
  <r>
    <x v="454"/>
    <n v="401"/>
    <d v="2025-04-26T00:00:00"/>
    <d v="1899-12-30T10:30:41"/>
    <d v="2025-04-26T00:00:00"/>
    <x v="0"/>
    <s v="Late Night"/>
    <x v="0"/>
    <x v="5"/>
    <s v="No Modifier"/>
    <x v="0"/>
    <n v="5.52"/>
    <x v="128"/>
    <n v="0"/>
    <n v="0.5"/>
    <n v="6.02"/>
    <s v="Cash"/>
  </r>
  <r>
    <x v="455"/>
    <n v="301"/>
    <d v="2025-06-30T00:00:00"/>
    <d v="1899-12-30T07:27:49"/>
    <d v="2025-06-30T00:00:00"/>
    <x v="4"/>
    <s v="Dinner"/>
    <x v="0"/>
    <x v="17"/>
    <s v="No Modifier"/>
    <x v="0"/>
    <n v="8.09"/>
    <x v="384"/>
    <n v="0"/>
    <n v="0.56999999999999995"/>
    <n v="8.66"/>
    <s v="Card"/>
  </r>
  <r>
    <x v="456"/>
    <n v="201"/>
    <d v="2025-05-14T00:00:00"/>
    <d v="1899-12-30T02:48:49"/>
    <d v="2025-05-14T00:00:00"/>
    <x v="2"/>
    <s v="Lunch"/>
    <x v="3"/>
    <x v="19"/>
    <s v="No Pickles"/>
    <x v="1"/>
    <n v="8.94"/>
    <x v="236"/>
    <n v="0"/>
    <n v="1.43"/>
    <n v="19.309999999999999"/>
    <s v="Card"/>
  </r>
  <r>
    <x v="457"/>
    <n v="401"/>
    <d v="2025-06-20T00:00:00"/>
    <d v="1899-12-30T10:34:24"/>
    <d v="2025-06-20T00:00:00"/>
    <x v="3"/>
    <s v="Morning"/>
    <x v="1"/>
    <x v="7"/>
    <s v="No Modifier"/>
    <x v="0"/>
    <n v="1.6500000000000001"/>
    <x v="385"/>
    <n v="0"/>
    <n v="0.16"/>
    <n v="1.81"/>
    <s v="Card"/>
  </r>
  <r>
    <x v="458"/>
    <n v="401"/>
    <d v="2025-07-11T00:00:00"/>
    <d v="1899-12-30T01:42:33"/>
    <d v="2025-07-11T00:00:00"/>
    <x v="3"/>
    <s v="Lunch"/>
    <x v="1"/>
    <x v="17"/>
    <s v="No Modifier"/>
    <x v="1"/>
    <n v="8.2100000000000009"/>
    <x v="386"/>
    <n v="0"/>
    <n v="1.1499999999999999"/>
    <n v="17.57"/>
    <s v="Card"/>
  </r>
  <r>
    <x v="459"/>
    <n v="201"/>
    <d v="2025-07-14T00:00:00"/>
    <d v="1899-12-30T07:27:52"/>
    <d v="2025-07-14T00:00:00"/>
    <x v="4"/>
    <s v="Breakfast"/>
    <x v="0"/>
    <x v="23"/>
    <s v="No Cheese"/>
    <x v="0"/>
    <n v="4.59"/>
    <x v="387"/>
    <n v="0"/>
    <n v="0.34"/>
    <n v="4.93"/>
    <s v="Card"/>
  </r>
  <r>
    <x v="460"/>
    <n v="201"/>
    <d v="2025-04-15T00:00:00"/>
    <d v="1899-12-30T02:29:29"/>
    <d v="2025-04-15T00:00:00"/>
    <x v="6"/>
    <s v="Lunch"/>
    <x v="2"/>
    <x v="14"/>
    <s v="Extra Patty"/>
    <x v="0"/>
    <n v="8.3899999999999988"/>
    <x v="388"/>
    <n v="0"/>
    <n v="0.63"/>
    <n v="9.02"/>
    <s v="Cash"/>
  </r>
  <r>
    <x v="461"/>
    <n v="501"/>
    <d v="2025-06-12T00:00:00"/>
    <d v="1899-12-30T09:58:42"/>
    <d v="2025-06-12T00:00:00"/>
    <x v="5"/>
    <s v="Dinner"/>
    <x v="1"/>
    <x v="17"/>
    <s v="No Modifier"/>
    <x v="0"/>
    <n v="8.51"/>
    <x v="389"/>
    <n v="0"/>
    <n v="0.64"/>
    <n v="9.15"/>
    <s v="Cash"/>
  </r>
  <r>
    <x v="462"/>
    <n v="201"/>
    <d v="2025-06-18T00:00:00"/>
    <d v="1899-12-30T06:23:04"/>
    <d v="2025-06-18T00:00:00"/>
    <x v="2"/>
    <s v="Dinner"/>
    <x v="0"/>
    <x v="20"/>
    <s v="No Modifier"/>
    <x v="0"/>
    <n v="9.64"/>
    <x v="390"/>
    <n v="0"/>
    <n v="0.57999999999999996"/>
    <n v="10.220000000000001"/>
    <s v="Card"/>
  </r>
  <r>
    <x v="463"/>
    <n v="401"/>
    <d v="2025-06-20T00:00:00"/>
    <d v="1899-12-30T06:00:16"/>
    <d v="2025-06-20T00:00:00"/>
    <x v="3"/>
    <s v="Dinner"/>
    <x v="1"/>
    <x v="27"/>
    <s v="No Modifier"/>
    <x v="0"/>
    <n v="7.3100000000000005"/>
    <x v="391"/>
    <n v="0.73"/>
    <n v="0.59"/>
    <n v="7.17"/>
    <s v="MobilePay"/>
  </r>
  <r>
    <x v="464"/>
    <n v="102"/>
    <d v="2025-07-25T00:00:00"/>
    <d v="1899-12-30T09:47:25"/>
    <d v="2025-07-25T00:00:00"/>
    <x v="3"/>
    <s v="Breakfast"/>
    <x v="1"/>
    <x v="3"/>
    <s v="No Modifier"/>
    <x v="0"/>
    <n v="3.21"/>
    <x v="102"/>
    <n v="0"/>
    <n v="0.19"/>
    <n v="3.4"/>
    <s v="Cash"/>
  </r>
  <r>
    <x v="465"/>
    <n v="403"/>
    <d v="2025-05-10T00:00:00"/>
    <d v="1899-12-30T05:57:06"/>
    <d v="2025-05-10T00:00:00"/>
    <x v="0"/>
    <s v="Afternoon"/>
    <x v="2"/>
    <x v="24"/>
    <s v="No Modifier"/>
    <x v="1"/>
    <n v="3.6799999999999997"/>
    <x v="392"/>
    <n v="0"/>
    <n v="0.53"/>
    <n v="7.89"/>
    <s v="Card"/>
  </r>
  <r>
    <x v="466"/>
    <n v="301"/>
    <d v="2025-05-14T00:00:00"/>
    <d v="1899-12-30T06:14:56"/>
    <d v="2025-05-14T00:00:00"/>
    <x v="2"/>
    <s v="Dinner"/>
    <x v="1"/>
    <x v="4"/>
    <s v="No Modifier"/>
    <x v="0"/>
    <n v="9.6"/>
    <x v="393"/>
    <n v="0"/>
    <n v="0.77"/>
    <n v="10.37"/>
    <s v="MobilePay"/>
  </r>
  <r>
    <x v="467"/>
    <n v="401"/>
    <d v="2025-07-13T00:00:00"/>
    <d v="1899-12-30T05:22:20"/>
    <d v="2025-07-13T00:00:00"/>
    <x v="1"/>
    <s v="Breakfast"/>
    <x v="1"/>
    <x v="10"/>
    <s v="Cinnamon"/>
    <x v="0"/>
    <n v="3.33"/>
    <x v="161"/>
    <n v="0"/>
    <n v="0.25"/>
    <n v="3.58"/>
    <s v="Card"/>
  </r>
  <r>
    <x v="468"/>
    <n v="501"/>
    <d v="2025-07-27T00:00:00"/>
    <d v="1899-12-30T12:16:06"/>
    <d v="2025-07-27T00:00:00"/>
    <x v="1"/>
    <s v="Lunch"/>
    <x v="2"/>
    <x v="4"/>
    <s v="No Modifier"/>
    <x v="2"/>
    <n v="9.02"/>
    <x v="394"/>
    <n v="0"/>
    <n v="2.16"/>
    <n v="29.22"/>
    <s v="GiftCard"/>
  </r>
  <r>
    <x v="469"/>
    <n v="102"/>
    <d v="2025-05-24T00:00:00"/>
    <d v="1899-12-30T02:24:32"/>
    <d v="2025-05-24T00:00:00"/>
    <x v="0"/>
    <s v="Lunch"/>
    <x v="3"/>
    <x v="19"/>
    <s v="Add Bacon"/>
    <x v="0"/>
    <n v="9.6999999999999993"/>
    <x v="265"/>
    <n v="0"/>
    <n v="0.63"/>
    <n v="10.33"/>
    <s v="Card"/>
  </r>
  <r>
    <x v="470"/>
    <n v="301"/>
    <d v="2025-07-15T00:00:00"/>
    <d v="1899-12-30T12:24:13"/>
    <d v="2025-07-15T00:00:00"/>
    <x v="6"/>
    <s v="Lunch"/>
    <x v="3"/>
    <x v="4"/>
    <s v="No Modifier"/>
    <x v="0"/>
    <n v="9.1499999999999986"/>
    <x v="395"/>
    <n v="0"/>
    <n v="0.64"/>
    <n v="9.7899999999999991"/>
    <s v="Card"/>
  </r>
  <r>
    <x v="471"/>
    <n v="202"/>
    <d v="2025-07-11T00:00:00"/>
    <d v="1899-12-30T08:21:15"/>
    <d v="2025-07-11T00:00:00"/>
    <x v="3"/>
    <s v="Dinner"/>
    <x v="1"/>
    <x v="6"/>
    <s v="Small Size"/>
    <x v="0"/>
    <n v="2.19"/>
    <x v="396"/>
    <n v="0"/>
    <n v="0.18"/>
    <n v="2.37"/>
    <s v="Card"/>
  </r>
  <r>
    <x v="472"/>
    <n v="101"/>
    <d v="2025-07-22T00:00:00"/>
    <d v="1899-12-30T03:08:05"/>
    <d v="2025-07-22T00:00:00"/>
    <x v="6"/>
    <s v="Afternoon"/>
    <x v="1"/>
    <x v="29"/>
    <s v="No Modifier"/>
    <x v="0"/>
    <n v="2.5100000000000002"/>
    <x v="397"/>
    <n v="0"/>
    <n v="0.23"/>
    <n v="2.74"/>
    <s v="Card"/>
  </r>
  <r>
    <x v="473"/>
    <n v="202"/>
    <d v="2025-05-20T00:00:00"/>
    <d v="1899-12-30T03:17:55"/>
    <d v="2025-05-20T00:00:00"/>
    <x v="6"/>
    <s v="Afternoon"/>
    <x v="3"/>
    <x v="13"/>
    <s v="Caramel Topping"/>
    <x v="0"/>
    <n v="1.4799999999999998"/>
    <x v="0"/>
    <n v="0.15"/>
    <n v="0.2"/>
    <n v="2.5"/>
    <s v="Card"/>
  </r>
  <r>
    <x v="474"/>
    <n v="102"/>
    <d v="2025-04-14T00:00:00"/>
    <d v="1899-12-30T08:38:34"/>
    <d v="2025-04-14T00:00:00"/>
    <x v="4"/>
    <s v="Dinner"/>
    <x v="1"/>
    <x v="14"/>
    <s v="No Modifier"/>
    <x v="0"/>
    <n v="8.27"/>
    <x v="398"/>
    <n v="0"/>
    <n v="0.74"/>
    <n v="9.01"/>
    <s v="Cash"/>
  </r>
  <r>
    <x v="475"/>
    <n v="101"/>
    <d v="2025-05-08T00:00:00"/>
    <d v="1899-12-30T08:31:25"/>
    <d v="2025-05-08T00:00:00"/>
    <x v="5"/>
    <s v="Dinner"/>
    <x v="0"/>
    <x v="18"/>
    <s v="Sugar-Free Syrup"/>
    <x v="0"/>
    <n v="2.1599999999999997"/>
    <x v="399"/>
    <n v="0"/>
    <n v="0.14000000000000001"/>
    <n v="2.2999999999999998"/>
    <s v="MobilePay"/>
  </r>
  <r>
    <x v="476"/>
    <n v="201"/>
    <d v="2025-07-08T00:00:00"/>
    <d v="1899-12-30T08:32:45"/>
    <d v="2025-07-08T00:00:00"/>
    <x v="6"/>
    <s v="Dinner"/>
    <x v="2"/>
    <x v="4"/>
    <s v="No Modifier"/>
    <x v="1"/>
    <n v="9.58"/>
    <x v="400"/>
    <n v="0"/>
    <n v="1.39"/>
    <n v="20.55"/>
    <s v="Cash"/>
  </r>
  <r>
    <x v="477"/>
    <n v="103"/>
    <d v="2025-06-12T00:00:00"/>
    <d v="1899-12-30T10:16:15"/>
    <d v="2025-06-12T00:00:00"/>
    <x v="5"/>
    <s v="Morning"/>
    <x v="2"/>
    <x v="30"/>
    <s v="No Modifier"/>
    <x v="0"/>
    <n v="1.93"/>
    <x v="401"/>
    <n v="0"/>
    <n v="0.16"/>
    <n v="2.09"/>
    <s v="GiftCard"/>
  </r>
  <r>
    <x v="478"/>
    <n v="401"/>
    <d v="2025-06-16T00:00:00"/>
    <d v="1899-12-30T07:44:19"/>
    <d v="2025-06-16T00:00:00"/>
    <x v="4"/>
    <s v="Breakfast"/>
    <x v="3"/>
    <x v="0"/>
    <s v="No Modifier"/>
    <x v="0"/>
    <n v="2.3899999999999997"/>
    <x v="402"/>
    <n v="0"/>
    <n v="0.16"/>
    <n v="2.5499999999999998"/>
    <s v="Card"/>
  </r>
  <r>
    <x v="479"/>
    <n v="201"/>
    <d v="2025-06-20T00:00:00"/>
    <d v="1899-12-30T08:00:10"/>
    <d v="2025-06-20T00:00:00"/>
    <x v="3"/>
    <s v="Dinner"/>
    <x v="0"/>
    <x v="12"/>
    <s v="No Modifier"/>
    <x v="0"/>
    <n v="4.8599999999999994"/>
    <x v="403"/>
    <n v="0"/>
    <n v="0.41"/>
    <n v="5.27"/>
    <s v="Card"/>
  </r>
  <r>
    <x v="480"/>
    <n v="102"/>
    <d v="2025-04-27T00:00:00"/>
    <d v="1899-12-30T12:11:12"/>
    <d v="2025-04-27T00:00:00"/>
    <x v="1"/>
    <s v="Lunch"/>
    <x v="1"/>
    <x v="20"/>
    <s v="No Modifier"/>
    <x v="1"/>
    <n v="9.93"/>
    <x v="404"/>
    <n v="0"/>
    <n v="1.29"/>
    <n v="21.15"/>
    <s v="Card"/>
  </r>
  <r>
    <x v="481"/>
    <n v="301"/>
    <d v="2025-07-10T00:00:00"/>
    <d v="1899-12-30T08:31:43"/>
    <d v="2025-07-10T00:00:00"/>
    <x v="5"/>
    <s v="Breakfast"/>
    <x v="0"/>
    <x v="8"/>
    <s v="Extra Egg"/>
    <x v="0"/>
    <n v="2.6999999999999997"/>
    <x v="405"/>
    <n v="0"/>
    <n v="0.16"/>
    <n v="2.86"/>
    <s v="Card"/>
  </r>
  <r>
    <x v="482"/>
    <n v="301"/>
    <d v="2025-06-27T00:00:00"/>
    <d v="1899-12-30T04:43:56"/>
    <d v="2025-06-27T00:00:00"/>
    <x v="3"/>
    <s v="Afternoon"/>
    <x v="2"/>
    <x v="16"/>
    <s v="Extra Sauce"/>
    <x v="0"/>
    <n v="2.4300000000000002"/>
    <x v="406"/>
    <n v="0.36"/>
    <n v="0.17"/>
    <n v="2.2400000000000002"/>
    <s v="Card"/>
  </r>
  <r>
    <x v="483"/>
    <n v="103"/>
    <d v="2025-07-25T00:00:00"/>
    <d v="1899-12-30T09:17:44"/>
    <d v="2025-07-25T00:00:00"/>
    <x v="3"/>
    <s v="Breakfast"/>
    <x v="0"/>
    <x v="26"/>
    <s v="Cinnamon"/>
    <x v="0"/>
    <n v="1.4799999999999998"/>
    <x v="0"/>
    <n v="0.15"/>
    <n v="0.23"/>
    <n v="4.12"/>
    <s v="Card"/>
  </r>
  <r>
    <x v="484"/>
    <n v="101"/>
    <d v="2025-05-07T00:00:00"/>
    <d v="1899-12-30T12:43:28"/>
    <d v="2025-05-07T00:00:00"/>
    <x v="2"/>
    <s v="Late Night"/>
    <x v="2"/>
    <x v="6"/>
    <s v="No Sauce"/>
    <x v="0"/>
    <n v="2.9299999999999997"/>
    <x v="241"/>
    <n v="0"/>
    <n v="0.26"/>
    <n v="3.19"/>
    <s v="Card"/>
  </r>
  <r>
    <x v="485"/>
    <n v="201"/>
    <d v="2025-04-20T00:00:00"/>
    <d v="1899-12-30T06:08:31"/>
    <d v="2025-04-20T00:00:00"/>
    <x v="1"/>
    <s v="Dinner"/>
    <x v="0"/>
    <x v="4"/>
    <s v="No Modifier"/>
    <x v="1"/>
    <n v="8.58"/>
    <x v="407"/>
    <n v="0"/>
    <n v="1.54"/>
    <n v="18.7"/>
    <s v="Card"/>
  </r>
  <r>
    <x v="486"/>
    <n v="102"/>
    <d v="2025-05-10T00:00:00"/>
    <d v="1899-12-30T05:10:59"/>
    <d v="2025-05-10T00:00:00"/>
    <x v="0"/>
    <s v="Breakfast"/>
    <x v="0"/>
    <x v="11"/>
    <s v="No Modifier"/>
    <x v="0"/>
    <n v="1.76"/>
    <x v="408"/>
    <n v="0"/>
    <n v="0.11"/>
    <n v="1.87"/>
    <s v="MobilePay"/>
  </r>
  <r>
    <x v="487"/>
    <n v="301"/>
    <d v="2025-04-12T00:00:00"/>
    <d v="1899-12-30T06:41:21"/>
    <d v="2025-04-12T00:00:00"/>
    <x v="0"/>
    <s v="Dinner"/>
    <x v="2"/>
    <x v="4"/>
    <s v="No Modifier"/>
    <x v="0"/>
    <n v="8.75"/>
    <x v="194"/>
    <n v="0"/>
    <n v="0.74"/>
    <n v="9.49"/>
    <s v="Cash"/>
  </r>
  <r>
    <x v="488"/>
    <n v="501"/>
    <d v="2025-05-06T00:00:00"/>
    <d v="1899-12-30T06:36:23"/>
    <d v="2025-05-06T00:00:00"/>
    <x v="6"/>
    <s v="Dinner"/>
    <x v="1"/>
    <x v="17"/>
    <s v="No Modifier"/>
    <x v="0"/>
    <n v="9.33"/>
    <x v="296"/>
    <n v="0"/>
    <n v="0.68"/>
    <n v="10.01"/>
    <s v="Card"/>
  </r>
  <r>
    <x v="489"/>
    <n v="103"/>
    <d v="2025-05-24T00:00:00"/>
    <d v="1899-12-30T12:06:25"/>
    <d v="2025-05-24T00:00:00"/>
    <x v="0"/>
    <s v="Lunch"/>
    <x v="1"/>
    <x v="14"/>
    <s v="No Modifier"/>
    <x v="1"/>
    <n v="6.98"/>
    <x v="409"/>
    <n v="0"/>
    <n v="1.26"/>
    <n v="15.22"/>
    <s v="MobilePay"/>
  </r>
  <r>
    <x v="490"/>
    <n v="101"/>
    <d v="2025-07-01T00:00:00"/>
    <d v="1899-12-30T05:44:07"/>
    <d v="2025-07-01T00:00:00"/>
    <x v="6"/>
    <s v="Afternoon"/>
    <x v="1"/>
    <x v="18"/>
    <s v="No Modifier"/>
    <x v="0"/>
    <n v="1.89"/>
    <x v="410"/>
    <n v="0"/>
    <n v="0.16"/>
    <n v="2.0499999999999998"/>
    <s v="MobilePay"/>
  </r>
  <r>
    <x v="491"/>
    <n v="201"/>
    <d v="2025-08-03T00:00:00"/>
    <d v="1899-12-30T07:54:31"/>
    <d v="2025-08-03T00:00:00"/>
    <x v="1"/>
    <s v="Dinner"/>
    <x v="0"/>
    <x v="20"/>
    <s v="No Modifier"/>
    <x v="0"/>
    <n v="10.73"/>
    <x v="309"/>
    <n v="2.15"/>
    <n v="0.69"/>
    <n v="9.27"/>
    <s v="Card"/>
  </r>
  <r>
    <x v="492"/>
    <n v="202"/>
    <d v="2025-04-13T00:00:00"/>
    <d v="1899-12-30T12:44:54"/>
    <d v="2025-04-13T00:00:00"/>
    <x v="1"/>
    <s v="Lunch"/>
    <x v="2"/>
    <x v="14"/>
    <s v="No Pickles"/>
    <x v="1"/>
    <n v="5.67"/>
    <x v="411"/>
    <n v="0"/>
    <n v="1.02"/>
    <n v="12.36"/>
    <s v="Card"/>
  </r>
  <r>
    <x v="493"/>
    <n v="201"/>
    <d v="2025-05-06T00:00:00"/>
    <d v="1899-12-30T10:47:41"/>
    <d v="2025-05-06T00:00:00"/>
    <x v="6"/>
    <s v="Morning"/>
    <x v="1"/>
    <x v="7"/>
    <s v="Light Ice"/>
    <x v="0"/>
    <n v="1.67"/>
    <x v="412"/>
    <n v="0"/>
    <n v="0.12"/>
    <n v="1.79"/>
    <s v="Cash"/>
  </r>
  <r>
    <x v="494"/>
    <n v="403"/>
    <d v="2025-05-26T00:00:00"/>
    <d v="1899-12-30T04:09:40"/>
    <d v="2025-05-26T00:00:00"/>
    <x v="4"/>
    <s v="Afternoon"/>
    <x v="3"/>
    <x v="21"/>
    <s v="No Modifier"/>
    <x v="0"/>
    <n v="5.5"/>
    <x v="413"/>
    <n v="0"/>
    <n v="0.38"/>
    <n v="5.88"/>
    <s v="Card"/>
  </r>
  <r>
    <x v="495"/>
    <n v="402"/>
    <d v="2025-05-18T00:00:00"/>
    <d v="1899-12-30T09:17:40"/>
    <d v="2025-05-18T00:00:00"/>
    <x v="1"/>
    <s v="Dinner"/>
    <x v="3"/>
    <x v="5"/>
    <s v="No Modifier"/>
    <x v="0"/>
    <n v="5.96"/>
    <x v="414"/>
    <n v="0"/>
    <n v="0.56999999999999995"/>
    <n v="6.53"/>
    <s v="Card"/>
  </r>
  <r>
    <x v="496"/>
    <n v="102"/>
    <d v="2025-07-17T00:00:00"/>
    <d v="1899-12-30T09:30:41"/>
    <d v="2025-07-17T00:00:00"/>
    <x v="5"/>
    <s v="Dinner"/>
    <x v="3"/>
    <x v="5"/>
    <s v="No Modifier"/>
    <x v="0"/>
    <n v="5.31"/>
    <x v="308"/>
    <n v="0"/>
    <n v="0.5"/>
    <n v="5.81"/>
    <s v="Card"/>
  </r>
  <r>
    <x v="497"/>
    <n v="403"/>
    <d v="2025-06-04T00:00:00"/>
    <d v="1899-12-30T11:48:48"/>
    <d v="2025-06-04T00:00:00"/>
    <x v="2"/>
    <s v="Lunch"/>
    <x v="1"/>
    <x v="5"/>
    <s v="No Modifier"/>
    <x v="0"/>
    <n v="5.6599999999999993"/>
    <x v="415"/>
    <n v="1.1299999999999999"/>
    <n v="0.36"/>
    <n v="4.8899999999999997"/>
    <s v="Cash"/>
  </r>
  <r>
    <x v="498"/>
    <n v="101"/>
    <d v="2025-07-25T00:00:00"/>
    <d v="1899-12-30T09:19:23"/>
    <d v="2025-07-25T00:00:00"/>
    <x v="3"/>
    <s v="Breakfast"/>
    <x v="0"/>
    <x v="16"/>
    <s v="Small Size"/>
    <x v="0"/>
    <n v="2.09"/>
    <x v="294"/>
    <n v="0"/>
    <n v="0.2"/>
    <n v="2.29"/>
    <s v="Card"/>
  </r>
  <r>
    <x v="499"/>
    <n v="301"/>
    <d v="2025-06-25T00:00:00"/>
    <d v="1899-12-30T12:44:06"/>
    <d v="2025-06-25T00:00:00"/>
    <x v="2"/>
    <s v="Lunch"/>
    <x v="3"/>
    <x v="12"/>
    <s v="No Modifier"/>
    <x v="1"/>
    <n v="4.0299999999999994"/>
    <x v="416"/>
    <n v="0"/>
    <n v="0.56000000000000005"/>
    <n v="8.6199999999999992"/>
    <s v="Card"/>
  </r>
  <r>
    <x v="500"/>
    <n v="102"/>
    <d v="2025-07-07T00:00:00"/>
    <d v="1899-12-30T02:41:57"/>
    <d v="2025-07-07T00:00:00"/>
    <x v="4"/>
    <s v="Lunch"/>
    <x v="1"/>
    <x v="21"/>
    <s v="No Modifier"/>
    <x v="2"/>
    <n v="5.3"/>
    <x v="417"/>
    <n v="0"/>
    <n v="1.1499999999999999"/>
    <n v="17.05"/>
    <s v="Card"/>
  </r>
  <r>
    <x v="501"/>
    <n v="301"/>
    <d v="2025-05-19T00:00:00"/>
    <d v="1899-12-30T05:38:10"/>
    <d v="2025-05-19T00:00:00"/>
    <x v="4"/>
    <s v="Afternoon"/>
    <x v="2"/>
    <x v="13"/>
    <s v="No Modifier"/>
    <x v="1"/>
    <n v="2.3600000000000003"/>
    <x v="418"/>
    <n v="0"/>
    <n v="0.35"/>
    <n v="5.07"/>
    <s v="Card"/>
  </r>
  <r>
    <x v="502"/>
    <n v="301"/>
    <d v="2025-05-02T00:00:00"/>
    <d v="1899-12-30T08:09:55"/>
    <d v="2025-05-02T00:00:00"/>
    <x v="3"/>
    <s v="Dinner"/>
    <x v="0"/>
    <x v="5"/>
    <s v="No Modifier"/>
    <x v="0"/>
    <n v="5.16"/>
    <x v="419"/>
    <n v="0"/>
    <n v="0.34"/>
    <n v="5.5"/>
    <s v="Card"/>
  </r>
  <r>
    <x v="503"/>
    <n v="403"/>
    <d v="2025-05-28T00:00:00"/>
    <d v="1899-12-30T01:35:17"/>
    <d v="2025-05-28T00:00:00"/>
    <x v="2"/>
    <s v="Lunch"/>
    <x v="3"/>
    <x v="1"/>
    <s v="Extra Sauce"/>
    <x v="0"/>
    <n v="5.85"/>
    <x v="420"/>
    <n v="0"/>
    <n v="0.56000000000000005"/>
    <n v="6.41"/>
    <s v="MobilePay"/>
  </r>
  <r>
    <x v="504"/>
    <n v="403"/>
    <d v="2025-05-17T00:00:00"/>
    <d v="1899-12-30T07:09:24"/>
    <d v="2025-05-17T00:00:00"/>
    <x v="0"/>
    <s v="Dinner"/>
    <x v="3"/>
    <x v="6"/>
    <s v="No Sauce"/>
    <x v="1"/>
    <n v="2.96"/>
    <x v="421"/>
    <n v="0"/>
    <n v="0.5"/>
    <n v="6.42"/>
    <s v="Card"/>
  </r>
  <r>
    <x v="505"/>
    <n v="202"/>
    <d v="2025-06-04T00:00:00"/>
    <d v="1899-12-30T11:19:40"/>
    <d v="2025-06-04T00:00:00"/>
    <x v="2"/>
    <s v="Late Night"/>
    <x v="0"/>
    <x v="14"/>
    <s v="No Modifier"/>
    <x v="0"/>
    <n v="5.4499999999999993"/>
    <x v="422"/>
    <n v="0.55000000000000004"/>
    <n v="0.32"/>
    <n v="5.22"/>
    <s v="MobilePay"/>
  </r>
  <r>
    <x v="506"/>
    <n v="101"/>
    <d v="2025-06-16T00:00:00"/>
    <d v="1899-12-30T11:30:31"/>
    <d v="2025-06-16T00:00:00"/>
    <x v="4"/>
    <s v="Late Night"/>
    <x v="0"/>
    <x v="0"/>
    <s v="Sugar-Free Syrup"/>
    <x v="0"/>
    <n v="1.69"/>
    <x v="423"/>
    <n v="0"/>
    <n v="0.1"/>
    <n v="1.79"/>
    <s v="GiftCard"/>
  </r>
  <r>
    <x v="507"/>
    <n v="403"/>
    <d v="2025-08-04T00:00:00"/>
    <d v="1899-12-30T05:28:10"/>
    <d v="2025-08-04T00:00:00"/>
    <x v="4"/>
    <s v="Afternoon"/>
    <x v="3"/>
    <x v="7"/>
    <s v="No Modifier"/>
    <x v="0"/>
    <n v="1.6700000000000002"/>
    <x v="159"/>
    <n v="0"/>
    <n v="0.16"/>
    <n v="1.83"/>
    <s v="MobilePay"/>
  </r>
  <r>
    <x v="508"/>
    <n v="301"/>
    <d v="2025-07-09T00:00:00"/>
    <d v="1899-12-30T06:18:19"/>
    <d v="2025-07-09T00:00:00"/>
    <x v="2"/>
    <s v="Dinner"/>
    <x v="2"/>
    <x v="12"/>
    <s v="No Modifier"/>
    <x v="0"/>
    <n v="4.5100000000000007"/>
    <x v="424"/>
    <n v="0"/>
    <n v="0.43"/>
    <n v="4.9400000000000004"/>
    <s v="Card"/>
  </r>
  <r>
    <x v="509"/>
    <n v="301"/>
    <d v="2025-06-12T00:00:00"/>
    <d v="1899-12-30T07:19:22"/>
    <d v="2025-06-12T00:00:00"/>
    <x v="5"/>
    <s v="Breakfast"/>
    <x v="4"/>
    <x v="11"/>
    <s v="No Ice"/>
    <x v="0"/>
    <n v="1.72"/>
    <x v="425"/>
    <n v="0"/>
    <n v="0.11"/>
    <n v="1.83"/>
    <s v="Card"/>
  </r>
  <r>
    <x v="510"/>
    <n v="202"/>
    <d v="2025-06-20T00:00:00"/>
    <d v="1899-12-30T11:19:23"/>
    <d v="2025-06-20T00:00:00"/>
    <x v="3"/>
    <s v="Morning"/>
    <x v="2"/>
    <x v="29"/>
    <s v="No Modifier"/>
    <x v="0"/>
    <n v="1.4799999999999998"/>
    <x v="0"/>
    <n v="0"/>
    <n v="0.1"/>
    <n v="1.43"/>
    <s v="Card"/>
  </r>
  <r>
    <x v="511"/>
    <n v="202"/>
    <d v="2025-06-20T00:00:00"/>
    <d v="1899-12-30T08:47:21"/>
    <d v="2025-06-20T00:00:00"/>
    <x v="3"/>
    <s v="Breakfast"/>
    <x v="0"/>
    <x v="8"/>
    <s v="Sausage Patty"/>
    <x v="0"/>
    <n v="3.08"/>
    <x v="20"/>
    <n v="0"/>
    <n v="0.28000000000000003"/>
    <n v="3.36"/>
    <s v="Card"/>
  </r>
  <r>
    <x v="512"/>
    <n v="403"/>
    <d v="2025-05-07T00:00:00"/>
    <d v="1899-12-30T09:08:07"/>
    <d v="2025-05-07T00:00:00"/>
    <x v="2"/>
    <s v="Dinner"/>
    <x v="0"/>
    <x v="5"/>
    <s v="No Modifier"/>
    <x v="0"/>
    <n v="5.6400000000000006"/>
    <x v="426"/>
    <n v="0"/>
    <n v="0.34"/>
    <n v="5.98"/>
    <s v="Cash"/>
  </r>
  <r>
    <x v="513"/>
    <n v="202"/>
    <d v="2025-07-30T00:00:00"/>
    <d v="1899-12-30T02:15:39"/>
    <d v="2025-07-30T00:00:00"/>
    <x v="2"/>
    <s v="Lunch"/>
    <x v="1"/>
    <x v="1"/>
    <s v="Gluten-Free Bun"/>
    <x v="2"/>
    <n v="6.06"/>
    <x v="427"/>
    <n v="0"/>
    <n v="1.55"/>
    <n v="19.73"/>
    <s v="Card"/>
  </r>
  <r>
    <x v="514"/>
    <n v="103"/>
    <d v="2025-04-22T00:00:00"/>
    <d v="1899-12-30T10:14:07"/>
    <d v="2025-04-22T00:00:00"/>
    <x v="6"/>
    <s v="Morning"/>
    <x v="1"/>
    <x v="24"/>
    <s v="No Modifier"/>
    <x v="0"/>
    <n v="3.6"/>
    <x v="428"/>
    <n v="0"/>
    <n v="0.23"/>
    <n v="3.83"/>
    <s v="Card"/>
  </r>
  <r>
    <x v="515"/>
    <n v="201"/>
    <d v="2025-06-09T00:00:00"/>
    <d v="1899-12-30T11:32:27"/>
    <d v="2025-06-09T00:00:00"/>
    <x v="4"/>
    <s v="Lunch"/>
    <x v="3"/>
    <x v="1"/>
    <s v="No Modifier"/>
    <x v="0"/>
    <n v="1.4799999999999998"/>
    <x v="0"/>
    <n v="0"/>
    <n v="0.1"/>
    <n v="1.43"/>
    <s v="Card"/>
  </r>
  <r>
    <x v="516"/>
    <n v="202"/>
    <d v="2025-07-28T00:00:00"/>
    <d v="1899-12-30T09:11:16"/>
    <d v="2025-07-28T00:00:00"/>
    <x v="4"/>
    <s v="Dinner"/>
    <x v="0"/>
    <x v="14"/>
    <s v="No Modifier"/>
    <x v="0"/>
    <n v="5.83"/>
    <x v="353"/>
    <n v="0"/>
    <n v="0.41"/>
    <n v="6.24"/>
    <s v="Card"/>
  </r>
  <r>
    <x v="517"/>
    <n v="301"/>
    <d v="2025-07-05T00:00:00"/>
    <d v="1899-12-30T10:37:24"/>
    <d v="2025-07-05T00:00:00"/>
    <x v="0"/>
    <s v="Morning"/>
    <x v="1"/>
    <x v="8"/>
    <s v="Extra Egg"/>
    <x v="0"/>
    <n v="2.69"/>
    <x v="210"/>
    <n v="0"/>
    <n v="0.2"/>
    <n v="2.89"/>
    <s v="Card"/>
  </r>
  <r>
    <x v="518"/>
    <n v="202"/>
    <d v="2025-05-04T00:00:00"/>
    <d v="1899-12-30T07:34:46"/>
    <d v="2025-05-04T00:00:00"/>
    <x v="1"/>
    <s v="Dinner"/>
    <x v="1"/>
    <x v="17"/>
    <s v="No Modifier"/>
    <x v="1"/>
    <n v="8.5399999999999991"/>
    <x v="429"/>
    <n v="0"/>
    <n v="1.62"/>
    <n v="18.7"/>
    <s v="Card"/>
  </r>
  <r>
    <x v="519"/>
    <n v="102"/>
    <d v="2025-06-03T00:00:00"/>
    <d v="1899-12-30T11:10:38"/>
    <d v="2025-06-03T00:00:00"/>
    <x v="6"/>
    <s v="Lunch"/>
    <x v="1"/>
    <x v="14"/>
    <s v="No Pickles"/>
    <x v="0"/>
    <n v="5.93"/>
    <x v="24"/>
    <n v="0"/>
    <n v="0.5"/>
    <n v="6.43"/>
    <s v="GiftCard"/>
  </r>
  <r>
    <x v="520"/>
    <n v="403"/>
    <d v="2025-05-02T00:00:00"/>
    <d v="1899-12-30T02:25:38"/>
    <d v="2025-05-02T00:00:00"/>
    <x v="3"/>
    <s v="Lunch"/>
    <x v="1"/>
    <x v="1"/>
    <s v="No Modifier"/>
    <x v="0"/>
    <n v="4.78"/>
    <x v="430"/>
    <n v="0"/>
    <n v="0.45"/>
    <n v="5.23"/>
    <s v="Card"/>
  </r>
  <r>
    <x v="521"/>
    <n v="202"/>
    <d v="2025-07-19T00:00:00"/>
    <d v="1899-12-30T12:02:34"/>
    <d v="2025-07-19T00:00:00"/>
    <x v="0"/>
    <s v="Lunch"/>
    <x v="4"/>
    <x v="5"/>
    <s v="No Modifier"/>
    <x v="1"/>
    <n v="5.97"/>
    <x v="431"/>
    <n v="0"/>
    <n v="0.72"/>
    <n v="12.66"/>
    <s v="Card"/>
  </r>
  <r>
    <x v="522"/>
    <n v="301"/>
    <d v="2025-06-23T00:00:00"/>
    <d v="1899-12-30T04:05:45"/>
    <d v="2025-06-23T00:00:00"/>
    <x v="4"/>
    <s v="Afternoon"/>
    <x v="0"/>
    <x v="21"/>
    <s v="No Modifier"/>
    <x v="0"/>
    <n v="4.7699999999999996"/>
    <x v="432"/>
    <n v="0"/>
    <n v="0.28999999999999998"/>
    <n v="5.0599999999999996"/>
    <s v="Card"/>
  </r>
  <r>
    <x v="523"/>
    <n v="403"/>
    <d v="2025-04-20T00:00:00"/>
    <d v="1899-12-30T05:06:46"/>
    <d v="2025-04-20T00:00:00"/>
    <x v="1"/>
    <s v="Afternoon"/>
    <x v="3"/>
    <x v="15"/>
    <s v="Cinnamon"/>
    <x v="0"/>
    <n v="4.28"/>
    <x v="433"/>
    <n v="0"/>
    <n v="0.34"/>
    <n v="4.62"/>
    <s v="Card"/>
  </r>
  <r>
    <x v="524"/>
    <n v="201"/>
    <d v="2025-06-15T00:00:00"/>
    <d v="1899-12-30T08:09:57"/>
    <d v="2025-06-15T00:00:00"/>
    <x v="1"/>
    <s v="Dinner"/>
    <x v="2"/>
    <x v="17"/>
    <s v="No Modifier"/>
    <x v="0"/>
    <n v="8.11"/>
    <x v="328"/>
    <n v="0"/>
    <n v="0.56999999999999995"/>
    <n v="8.68"/>
    <s v="Card"/>
  </r>
  <r>
    <x v="525"/>
    <n v="501"/>
    <d v="2025-07-22T00:00:00"/>
    <d v="1899-12-30T10:27:15"/>
    <d v="2025-07-22T00:00:00"/>
    <x v="6"/>
    <s v="Morning"/>
    <x v="2"/>
    <x v="0"/>
    <s v="Light Ice"/>
    <x v="0"/>
    <n v="1.29"/>
    <x v="434"/>
    <n v="0"/>
    <n v="0.08"/>
    <n v="1.37"/>
    <s v="Cash"/>
  </r>
  <r>
    <x v="526"/>
    <n v="101"/>
    <d v="2025-05-03T00:00:00"/>
    <d v="1899-12-30T05:17:09"/>
    <d v="2025-05-03T00:00:00"/>
    <x v="0"/>
    <s v="Breakfast"/>
    <x v="0"/>
    <x v="11"/>
    <s v="No Modifier"/>
    <x v="0"/>
    <n v="1.56"/>
    <x v="435"/>
    <n v="0"/>
    <n v="0.12"/>
    <n v="1.68"/>
    <s v="Card"/>
  </r>
  <r>
    <x v="527"/>
    <n v="103"/>
    <d v="2025-06-09T00:00:00"/>
    <d v="1899-12-30T12:15:03"/>
    <d v="2025-06-09T00:00:00"/>
    <x v="4"/>
    <s v="Lunch"/>
    <x v="2"/>
    <x v="19"/>
    <s v="No Modifier"/>
    <x v="0"/>
    <n v="9.01"/>
    <x v="436"/>
    <n v="0"/>
    <n v="0.59"/>
    <n v="9.6"/>
    <s v="Card"/>
  </r>
  <r>
    <x v="528"/>
    <n v="401"/>
    <d v="2025-06-25T00:00:00"/>
    <d v="1899-12-30T01:14:58"/>
    <d v="2025-06-25T00:00:00"/>
    <x v="2"/>
    <s v="Lunch"/>
    <x v="0"/>
    <x v="6"/>
    <s v="No Modifier"/>
    <x v="0"/>
    <n v="3.8099999999999996"/>
    <x v="138"/>
    <n v="0"/>
    <n v="0.28000000000000003"/>
    <n v="4.09"/>
    <s v="Card"/>
  </r>
  <r>
    <x v="529"/>
    <n v="102"/>
    <d v="2025-05-24T00:00:00"/>
    <d v="1899-12-30T07:11:27"/>
    <d v="2025-05-24T00:00:00"/>
    <x v="0"/>
    <s v="Dinner"/>
    <x v="2"/>
    <x v="4"/>
    <s v="No Modifier"/>
    <x v="0"/>
    <n v="8.84"/>
    <x v="437"/>
    <n v="0"/>
    <n v="0.66"/>
    <n v="9.5"/>
    <s v="Cash"/>
  </r>
  <r>
    <x v="530"/>
    <n v="102"/>
    <d v="2025-04-21T00:00:00"/>
    <d v="1899-12-30T07:49:41"/>
    <d v="2025-04-21T00:00:00"/>
    <x v="4"/>
    <s v="Dinner"/>
    <x v="1"/>
    <x v="17"/>
    <s v="No Modifier"/>
    <x v="2"/>
    <n v="8.81"/>
    <x v="438"/>
    <n v="0"/>
    <n v="1.72"/>
    <n v="28.15"/>
    <s v="Card"/>
  </r>
  <r>
    <x v="531"/>
    <n v="103"/>
    <d v="2025-06-25T00:00:00"/>
    <d v="1899-12-30T08:31:27"/>
    <d v="2025-06-25T00:00:00"/>
    <x v="2"/>
    <s v="Dinner"/>
    <x v="2"/>
    <x v="19"/>
    <s v="No Onions"/>
    <x v="0"/>
    <n v="8.16"/>
    <x v="439"/>
    <n v="0"/>
    <n v="0.59"/>
    <n v="8.75"/>
    <s v="GiftCard"/>
  </r>
  <r>
    <x v="532"/>
    <n v="201"/>
    <d v="2025-05-27T00:00:00"/>
    <d v="1899-12-30T02:33:36"/>
    <d v="2025-05-27T00:00:00"/>
    <x v="6"/>
    <s v="Lunch"/>
    <x v="0"/>
    <x v="1"/>
    <s v="No Modifier"/>
    <x v="0"/>
    <n v="5.37"/>
    <x v="187"/>
    <n v="0"/>
    <n v="0.32"/>
    <n v="5.69"/>
    <s v="Cash"/>
  </r>
  <r>
    <x v="533"/>
    <n v="301"/>
    <d v="2025-04-21T00:00:00"/>
    <d v="1899-12-30T07:18:29"/>
    <d v="2025-04-21T00:00:00"/>
    <x v="4"/>
    <s v="Dinner"/>
    <x v="1"/>
    <x v="18"/>
    <s v="No Modifier"/>
    <x v="0"/>
    <n v="1.73"/>
    <x v="58"/>
    <n v="0"/>
    <n v="0.12"/>
    <n v="1.85"/>
    <s v="MobilePay"/>
  </r>
  <r>
    <x v="534"/>
    <n v="401"/>
    <d v="2025-05-12T00:00:00"/>
    <d v="1899-12-30T11:42:37"/>
    <d v="2025-05-12T00:00:00"/>
    <x v="4"/>
    <s v="Lunch"/>
    <x v="1"/>
    <x v="6"/>
    <s v="No Modifier"/>
    <x v="0"/>
    <n v="2.96"/>
    <x v="139"/>
    <n v="0.15"/>
    <n v="0.17"/>
    <n v="2.98"/>
    <s v="MobilePay"/>
  </r>
  <r>
    <x v="535"/>
    <n v="403"/>
    <d v="2025-07-02T00:00:00"/>
    <d v="1899-12-30T04:26:46"/>
    <d v="2025-07-02T00:00:00"/>
    <x v="2"/>
    <s v="Afternoon"/>
    <x v="2"/>
    <x v="15"/>
    <s v="No Modifier"/>
    <x v="0"/>
    <n v="4.01"/>
    <x v="440"/>
    <n v="0"/>
    <n v="0.24"/>
    <n v="4.25"/>
    <s v="Cash"/>
  </r>
  <r>
    <x v="536"/>
    <n v="402"/>
    <d v="2025-04-25T00:00:00"/>
    <d v="1899-12-30T01:58:36"/>
    <d v="2025-04-25T00:00:00"/>
    <x v="3"/>
    <s v="Lunch"/>
    <x v="2"/>
    <x v="17"/>
    <s v="No Modifier"/>
    <x v="2"/>
    <n v="8.06"/>
    <x v="441"/>
    <n v="0"/>
    <n v="1.69"/>
    <n v="25.87"/>
    <s v="Cash"/>
  </r>
  <r>
    <x v="537"/>
    <n v="403"/>
    <d v="2025-07-31T00:00:00"/>
    <d v="1899-12-30T05:29:30"/>
    <d v="2025-07-31T00:00:00"/>
    <x v="5"/>
    <s v="Afternoon"/>
    <x v="2"/>
    <x v="29"/>
    <s v="No Modifier"/>
    <x v="0"/>
    <n v="2.76"/>
    <x v="442"/>
    <n v="0"/>
    <n v="0.2"/>
    <n v="2.96"/>
    <s v="Cash"/>
  </r>
  <r>
    <x v="538"/>
    <n v="201"/>
    <d v="2025-06-01T00:00:00"/>
    <d v="1899-12-30T11:04:13"/>
    <d v="2025-06-01T00:00:00"/>
    <x v="1"/>
    <s v="Lunch"/>
    <x v="2"/>
    <x v="14"/>
    <s v="No Modifier"/>
    <x v="0"/>
    <n v="1.4799999999999998"/>
    <x v="0"/>
    <n v="0.15"/>
    <n v="0.52"/>
    <n v="6.25"/>
    <s v="Cash"/>
  </r>
  <r>
    <x v="539"/>
    <n v="202"/>
    <d v="2025-06-06T00:00:00"/>
    <d v="1899-12-30T11:20:48"/>
    <d v="2025-06-06T00:00:00"/>
    <x v="3"/>
    <s v="Late Night"/>
    <x v="3"/>
    <x v="5"/>
    <s v="No Modifier"/>
    <x v="0"/>
    <n v="5.5"/>
    <x v="413"/>
    <n v="0"/>
    <n v="0.52"/>
    <n v="6.02"/>
    <s v="Card"/>
  </r>
  <r>
    <x v="540"/>
    <n v="501"/>
    <d v="2025-08-05T00:00:00"/>
    <d v="1899-12-30T08:10:09"/>
    <d v="2025-08-05T00:00:00"/>
    <x v="6"/>
    <s v="Dinner"/>
    <x v="3"/>
    <x v="19"/>
    <s v="Add Bacon"/>
    <x v="1"/>
    <n v="10.41"/>
    <x v="443"/>
    <n v="0"/>
    <n v="1.46"/>
    <n v="22.28"/>
    <s v="Card"/>
  </r>
  <r>
    <x v="541"/>
    <n v="403"/>
    <d v="2025-06-27T00:00:00"/>
    <d v="1899-12-30T09:50:08"/>
    <d v="2025-06-27T00:00:00"/>
    <x v="3"/>
    <s v="Dinner"/>
    <x v="2"/>
    <x v="16"/>
    <s v="Extra Sauce"/>
    <x v="0"/>
    <n v="2.5700000000000003"/>
    <x v="444"/>
    <n v="0"/>
    <n v="0.17"/>
    <n v="2.74"/>
    <s v="Card"/>
  </r>
  <r>
    <x v="542"/>
    <n v="202"/>
    <d v="2025-04-29T00:00:00"/>
    <d v="1899-12-30T11:31:06"/>
    <d v="2025-04-29T00:00:00"/>
    <x v="6"/>
    <s v="Lunch"/>
    <x v="2"/>
    <x v="14"/>
    <s v="No Modifier"/>
    <x v="0"/>
    <n v="5.84"/>
    <x v="352"/>
    <n v="0"/>
    <n v="0.38"/>
    <n v="6.22"/>
    <s v="Card"/>
  </r>
  <r>
    <x v="543"/>
    <n v="402"/>
    <d v="2025-07-23T00:00:00"/>
    <d v="1899-12-30T03:36:31"/>
    <d v="2025-07-23T00:00:00"/>
    <x v="2"/>
    <s v="Afternoon"/>
    <x v="1"/>
    <x v="6"/>
    <s v="Small Size"/>
    <x v="0"/>
    <n v="3.25"/>
    <x v="266"/>
    <n v="0"/>
    <n v="0.26"/>
    <n v="3.51"/>
    <s v="MobilePay"/>
  </r>
  <r>
    <x v="544"/>
    <n v="101"/>
    <d v="2025-05-19T00:00:00"/>
    <d v="1899-12-30T03:47:50"/>
    <d v="2025-05-19T00:00:00"/>
    <x v="4"/>
    <s v="Afternoon"/>
    <x v="1"/>
    <x v="24"/>
    <s v="No Modifier"/>
    <x v="0"/>
    <n v="3.12"/>
    <x v="445"/>
    <n v="0"/>
    <n v="0.27"/>
    <n v="3.39"/>
    <s v="MobilePay"/>
  </r>
  <r>
    <x v="545"/>
    <n v="402"/>
    <d v="2025-04-16T00:00:00"/>
    <d v="1899-12-30T04:06:05"/>
    <d v="2025-04-16T00:00:00"/>
    <x v="2"/>
    <s v="Afternoon"/>
    <x v="1"/>
    <x v="13"/>
    <s v="Chocolate Topping"/>
    <x v="0"/>
    <n v="2.0499999999999998"/>
    <x v="59"/>
    <n v="0"/>
    <n v="0.16"/>
    <n v="2.21"/>
    <s v="Card"/>
  </r>
  <r>
    <x v="546"/>
    <n v="402"/>
    <d v="2025-07-21T00:00:00"/>
    <d v="1899-12-30T08:09:40"/>
    <d v="2025-07-21T00:00:00"/>
    <x v="4"/>
    <s v="Breakfast"/>
    <x v="1"/>
    <x v="9"/>
    <s v="Caramel Topping"/>
    <x v="1"/>
    <n v="2.17"/>
    <x v="446"/>
    <n v="0"/>
    <n v="0.37"/>
    <n v="4.71"/>
    <s v="Cash"/>
  </r>
  <r>
    <x v="547"/>
    <n v="401"/>
    <d v="2025-05-20T00:00:00"/>
    <d v="1899-12-30T10:05:09"/>
    <d v="2025-05-20T00:00:00"/>
    <x v="6"/>
    <s v="Morning"/>
    <x v="1"/>
    <x v="25"/>
    <s v="Sugar-Free Syrup"/>
    <x v="0"/>
    <n v="3.49"/>
    <x v="447"/>
    <n v="0"/>
    <n v="0.26"/>
    <n v="3.75"/>
    <s v="Card"/>
  </r>
  <r>
    <x v="548"/>
    <n v="202"/>
    <d v="2025-06-26T00:00:00"/>
    <d v="1899-12-30T08:30:30"/>
    <d v="2025-06-26T00:00:00"/>
    <x v="5"/>
    <s v="Breakfast"/>
    <x v="3"/>
    <x v="16"/>
    <s v="No Modifier"/>
    <x v="1"/>
    <n v="3"/>
    <x v="448"/>
    <n v="0"/>
    <n v="0.43"/>
    <n v="6.43"/>
    <s v="MobilePay"/>
  </r>
  <r>
    <x v="549"/>
    <n v="301"/>
    <d v="2025-04-17T00:00:00"/>
    <d v="1899-12-30T08:59:09"/>
    <d v="2025-04-17T00:00:00"/>
    <x v="5"/>
    <s v="Breakfast"/>
    <x v="2"/>
    <x v="11"/>
    <s v="Extra Ice"/>
    <x v="0"/>
    <n v="1.77"/>
    <x v="262"/>
    <n v="0.35"/>
    <n v="0.1"/>
    <n v="1.52"/>
    <s v="Card"/>
  </r>
  <r>
    <x v="550"/>
    <n v="201"/>
    <d v="2025-06-01T00:00:00"/>
    <d v="1899-12-30T12:38:24"/>
    <d v="2025-06-01T00:00:00"/>
    <x v="1"/>
    <s v="Lunch"/>
    <x v="1"/>
    <x v="1"/>
    <s v="No Pickles"/>
    <x v="0"/>
    <n v="5.42"/>
    <x v="142"/>
    <n v="0"/>
    <n v="0.41"/>
    <n v="5.83"/>
    <s v="Card"/>
  </r>
  <r>
    <x v="551"/>
    <n v="402"/>
    <d v="2025-06-25T00:00:00"/>
    <d v="1899-12-30T01:53:34"/>
    <d v="2025-06-25T00:00:00"/>
    <x v="2"/>
    <s v="Lunch"/>
    <x v="2"/>
    <x v="14"/>
    <s v="Extra Patty"/>
    <x v="0"/>
    <n v="7.5799999999999992"/>
    <x v="449"/>
    <n v="0"/>
    <n v="0.53"/>
    <n v="8.11"/>
    <s v="GiftCard"/>
  </r>
  <r>
    <x v="552"/>
    <n v="202"/>
    <d v="2025-04-11T00:00:00"/>
    <d v="1899-12-30T06:05:51"/>
    <d v="2025-04-11T00:00:00"/>
    <x v="3"/>
    <s v="Dinner"/>
    <x v="0"/>
    <x v="12"/>
    <s v="No Modifier"/>
    <x v="0"/>
    <n v="4.88"/>
    <x v="450"/>
    <n v="0"/>
    <n v="0.46"/>
    <n v="5.34"/>
    <s v="Card"/>
  </r>
  <r>
    <x v="553"/>
    <n v="401"/>
    <d v="2025-05-02T00:00:00"/>
    <d v="1899-12-30T11:35:24"/>
    <d v="2025-05-02T00:00:00"/>
    <x v="3"/>
    <s v="Morning"/>
    <x v="1"/>
    <x v="24"/>
    <s v="No Modifier"/>
    <x v="1"/>
    <n v="3.8"/>
    <x v="451"/>
    <n v="0"/>
    <n v="0.65"/>
    <n v="8.25"/>
    <s v="MobilePay"/>
  </r>
  <r>
    <x v="554"/>
    <n v="202"/>
    <d v="2025-04-16T00:00:00"/>
    <d v="1899-12-30T02:43:15"/>
    <d v="2025-04-16T00:00:00"/>
    <x v="2"/>
    <s v="Lunch"/>
    <x v="1"/>
    <x v="12"/>
    <s v="No Modifier"/>
    <x v="0"/>
    <n v="4.5999999999999996"/>
    <x v="452"/>
    <n v="0"/>
    <n v="0.44"/>
    <n v="5.04"/>
    <s v="MobilePay"/>
  </r>
  <r>
    <x v="555"/>
    <n v="201"/>
    <d v="2025-06-20T00:00:00"/>
    <d v="1899-12-30T12:39:41"/>
    <d v="2025-06-20T00:00:00"/>
    <x v="3"/>
    <s v="Lunch"/>
    <x v="2"/>
    <x v="21"/>
    <s v="No Modifier"/>
    <x v="2"/>
    <n v="4.8500000000000005"/>
    <x v="453"/>
    <n v="0"/>
    <n v="1.02"/>
    <n v="15.57"/>
    <s v="Card"/>
  </r>
  <r>
    <x v="556"/>
    <n v="103"/>
    <d v="2025-05-21T00:00:00"/>
    <d v="1899-12-30T02:53:48"/>
    <d v="2025-05-21T00:00:00"/>
    <x v="2"/>
    <s v="Lunch"/>
    <x v="3"/>
    <x v="19"/>
    <s v="No Modifier"/>
    <x v="0"/>
    <n v="9.75"/>
    <x v="454"/>
    <n v="0.49"/>
    <n v="0.65"/>
    <n v="9.91"/>
    <s v="Card"/>
  </r>
  <r>
    <x v="557"/>
    <n v="103"/>
    <d v="2025-05-20T00:00:00"/>
    <d v="1899-12-30T12:11:15"/>
    <d v="2025-05-20T00:00:00"/>
    <x v="6"/>
    <s v="Late Night"/>
    <x v="0"/>
    <x v="5"/>
    <s v="No Modifier"/>
    <x v="0"/>
    <n v="5.5600000000000005"/>
    <x v="455"/>
    <n v="0"/>
    <n v="0.47"/>
    <n v="6.03"/>
    <s v="Card"/>
  </r>
  <r>
    <x v="558"/>
    <n v="501"/>
    <d v="2025-07-26T00:00:00"/>
    <d v="1899-12-30T09:59:38"/>
    <d v="2025-07-26T00:00:00"/>
    <x v="0"/>
    <s v="Dinner"/>
    <x v="1"/>
    <x v="14"/>
    <s v="No Modifier"/>
    <x v="0"/>
    <n v="5.79"/>
    <x v="456"/>
    <n v="0"/>
    <n v="0.42"/>
    <n v="6.21"/>
    <s v="Card"/>
  </r>
  <r>
    <x v="559"/>
    <n v="102"/>
    <d v="2025-06-17T00:00:00"/>
    <d v="1899-12-30T11:56:20"/>
    <d v="2025-06-17T00:00:00"/>
    <x v="6"/>
    <s v="Morning"/>
    <x v="2"/>
    <x v="11"/>
    <s v="No Modifier"/>
    <x v="1"/>
    <n v="1.8099999999999998"/>
    <x v="457"/>
    <n v="0"/>
    <n v="0.22"/>
    <n v="3.84"/>
    <s v="Card"/>
  </r>
  <r>
    <x v="560"/>
    <n v="101"/>
    <d v="2025-05-07T00:00:00"/>
    <d v="1899-12-30T07:59:07"/>
    <d v="2025-05-07T00:00:00"/>
    <x v="2"/>
    <s v="Breakfast"/>
    <x v="1"/>
    <x v="3"/>
    <s v="No Modifier"/>
    <x v="0"/>
    <n v="3.3099999999999996"/>
    <x v="458"/>
    <n v="0"/>
    <n v="0.24"/>
    <n v="3.55"/>
    <s v="Card"/>
  </r>
  <r>
    <x v="561"/>
    <n v="202"/>
    <d v="2025-07-29T00:00:00"/>
    <d v="1899-12-30T01:45:35"/>
    <d v="2025-07-29T00:00:00"/>
    <x v="6"/>
    <s v="Lunch"/>
    <x v="3"/>
    <x v="16"/>
    <s v="Extra Sauce"/>
    <x v="2"/>
    <n v="3.48"/>
    <x v="459"/>
    <n v="0"/>
    <n v="0.76"/>
    <n v="11.2"/>
    <s v="Card"/>
  </r>
  <r>
    <x v="562"/>
    <n v="501"/>
    <d v="2025-04-30T00:00:00"/>
    <d v="1899-12-30T12:46:31"/>
    <d v="2025-04-30T00:00:00"/>
    <x v="2"/>
    <s v="Lunch"/>
    <x v="2"/>
    <x v="19"/>
    <s v="No Modifier"/>
    <x v="0"/>
    <n v="9.43"/>
    <x v="334"/>
    <n v="0"/>
    <n v="0.8"/>
    <n v="10.23"/>
    <s v="Card"/>
  </r>
  <r>
    <x v="563"/>
    <n v="103"/>
    <d v="2025-06-05T00:00:00"/>
    <d v="1899-12-30T08:37:26"/>
    <d v="2025-06-05T00:00:00"/>
    <x v="5"/>
    <s v="Dinner"/>
    <x v="1"/>
    <x v="19"/>
    <s v="No Sauce"/>
    <x v="0"/>
    <n v="8.8299999999999983"/>
    <x v="460"/>
    <n v="0"/>
    <n v="0.71"/>
    <n v="9.5399999999999991"/>
    <s v="MobilePay"/>
  </r>
  <r>
    <x v="564"/>
    <n v="103"/>
    <d v="2025-07-25T00:00:00"/>
    <d v="1899-12-30T06:20:44"/>
    <d v="2025-07-25T00:00:00"/>
    <x v="3"/>
    <s v="Dinner"/>
    <x v="1"/>
    <x v="17"/>
    <s v="No Modifier"/>
    <x v="1"/>
    <n v="9.09"/>
    <x v="427"/>
    <n v="0"/>
    <n v="1.55"/>
    <n v="19.73"/>
    <s v="Card"/>
  </r>
  <r>
    <x v="565"/>
    <n v="102"/>
    <d v="2025-05-19T00:00:00"/>
    <d v="1899-12-30T04:43:48"/>
    <d v="2025-05-19T00:00:00"/>
    <x v="4"/>
    <s v="Afternoon"/>
    <x v="2"/>
    <x v="21"/>
    <s v="No Modifier"/>
    <x v="0"/>
    <n v="4.8499999999999996"/>
    <x v="96"/>
    <n v="0.73"/>
    <n v="0.35"/>
    <n v="4.47"/>
    <s v="MobilePay"/>
  </r>
  <r>
    <x v="566"/>
    <n v="101"/>
    <d v="2025-05-19T00:00:00"/>
    <d v="1899-12-30T11:58:29"/>
    <d v="2025-05-19T00:00:00"/>
    <x v="4"/>
    <s v="Lunch"/>
    <x v="1"/>
    <x v="27"/>
    <s v="Add Jalapenos"/>
    <x v="0"/>
    <n v="4.93"/>
    <x v="56"/>
    <n v="0"/>
    <n v="0.32"/>
    <n v="5.25"/>
    <s v="MobilePay"/>
  </r>
  <r>
    <x v="567"/>
    <n v="301"/>
    <d v="2025-05-30T00:00:00"/>
    <d v="1899-12-30T01:31:39"/>
    <d v="2025-05-30T00:00:00"/>
    <x v="3"/>
    <s v="Lunch"/>
    <x v="1"/>
    <x v="18"/>
    <s v="Almond Milk"/>
    <x v="1"/>
    <n v="2.46"/>
    <x v="461"/>
    <n v="0"/>
    <n v="0.39"/>
    <n v="5.31"/>
    <s v="Card"/>
  </r>
  <r>
    <x v="568"/>
    <n v="301"/>
    <d v="2025-05-09T00:00:00"/>
    <d v="1899-12-30T09:14:10"/>
    <d v="2025-05-09T00:00:00"/>
    <x v="3"/>
    <s v="Dinner"/>
    <x v="1"/>
    <x v="20"/>
    <s v="No Modifier"/>
    <x v="0"/>
    <n v="9.0499999999999989"/>
    <x v="462"/>
    <n v="0.45"/>
    <n v="0.65"/>
    <n v="9.25"/>
    <s v="Cash"/>
  </r>
  <r>
    <x v="569"/>
    <n v="501"/>
    <d v="2025-06-22T00:00:00"/>
    <d v="1899-12-30T08:44:10"/>
    <d v="2025-06-22T00:00:00"/>
    <x v="1"/>
    <s v="Dinner"/>
    <x v="0"/>
    <x v="5"/>
    <s v="No Modifier"/>
    <x v="0"/>
    <n v="5.59"/>
    <x v="147"/>
    <n v="0"/>
    <n v="0.48"/>
    <n v="6.07"/>
    <s v="Card"/>
  </r>
  <r>
    <x v="570"/>
    <n v="402"/>
    <d v="2025-06-29T00:00:00"/>
    <d v="1899-12-30T01:14:05"/>
    <d v="2025-06-29T00:00:00"/>
    <x v="1"/>
    <s v="Late Night"/>
    <x v="2"/>
    <x v="12"/>
    <s v="No Modifier"/>
    <x v="1"/>
    <n v="4.5"/>
    <x v="463"/>
    <n v="0"/>
    <n v="0.65"/>
    <n v="9.65"/>
    <s v="Card"/>
  </r>
  <r>
    <x v="571"/>
    <n v="402"/>
    <d v="2025-07-16T00:00:00"/>
    <d v="1899-12-30T09:06:21"/>
    <d v="2025-07-16T00:00:00"/>
    <x v="2"/>
    <s v="Dinner"/>
    <x v="1"/>
    <x v="19"/>
    <s v="No Modifier"/>
    <x v="0"/>
    <n v="10.83"/>
    <x v="371"/>
    <n v="0"/>
    <n v="1.03"/>
    <n v="11.86"/>
    <s v="Cash"/>
  </r>
  <r>
    <x v="572"/>
    <n v="501"/>
    <d v="2025-05-02T00:00:00"/>
    <d v="1899-12-30T02:12:04"/>
    <d v="2025-05-02T00:00:00"/>
    <x v="3"/>
    <s v="Lunch"/>
    <x v="1"/>
    <x v="14"/>
    <s v="Extra Cheese"/>
    <x v="0"/>
    <n v="6.27"/>
    <x v="464"/>
    <n v="0"/>
    <n v="0.41"/>
    <n v="6.68"/>
    <s v="Card"/>
  </r>
  <r>
    <x v="573"/>
    <n v="402"/>
    <d v="2025-07-25T00:00:00"/>
    <d v="1899-12-30T11:22:27"/>
    <d v="2025-07-25T00:00:00"/>
    <x v="3"/>
    <s v="Lunch"/>
    <x v="1"/>
    <x v="17"/>
    <s v="No Modifier"/>
    <x v="0"/>
    <n v="8.3800000000000008"/>
    <x v="465"/>
    <n v="0"/>
    <n v="0.5"/>
    <n v="8.8800000000000008"/>
    <s v="Card"/>
  </r>
  <r>
    <x v="574"/>
    <n v="501"/>
    <d v="2025-05-24T00:00:00"/>
    <d v="1899-12-30T11:33:27"/>
    <d v="2025-05-24T00:00:00"/>
    <x v="0"/>
    <s v="Morning"/>
    <x v="1"/>
    <x v="25"/>
    <s v="No Modifier"/>
    <x v="0"/>
    <n v="3.45"/>
    <x v="186"/>
    <n v="0"/>
    <n v="0.26"/>
    <n v="3.71"/>
    <s v="Card"/>
  </r>
  <r>
    <x v="575"/>
    <n v="401"/>
    <d v="2025-07-28T00:00:00"/>
    <d v="1899-12-30T12:46:52"/>
    <d v="2025-07-28T00:00:00"/>
    <x v="4"/>
    <s v="Lunch"/>
    <x v="0"/>
    <x v="1"/>
    <s v="No Sauce"/>
    <x v="0"/>
    <n v="4.58"/>
    <x v="247"/>
    <n v="0"/>
    <n v="0.34"/>
    <n v="4.92"/>
    <s v="Card"/>
  </r>
  <r>
    <x v="576"/>
    <n v="202"/>
    <d v="2025-05-13T00:00:00"/>
    <d v="1899-12-30T07:10:20"/>
    <d v="2025-05-13T00:00:00"/>
    <x v="6"/>
    <s v="Dinner"/>
    <x v="3"/>
    <x v="27"/>
    <s v="No Modifier"/>
    <x v="0"/>
    <n v="5.3199999999999994"/>
    <x v="466"/>
    <n v="0"/>
    <n v="0.32"/>
    <n v="5.64"/>
    <s v="Card"/>
  </r>
  <r>
    <x v="577"/>
    <n v="501"/>
    <d v="2025-06-10T00:00:00"/>
    <d v="1899-12-30T11:31:55"/>
    <d v="2025-06-10T00:00:00"/>
    <x v="6"/>
    <s v="Lunch"/>
    <x v="1"/>
    <x v="16"/>
    <s v="No Sauce"/>
    <x v="1"/>
    <n v="2.86"/>
    <x v="467"/>
    <n v="0"/>
    <n v="0.4"/>
    <n v="6.12"/>
    <s v="Card"/>
  </r>
  <r>
    <x v="578"/>
    <n v="402"/>
    <d v="2025-06-01T00:00:00"/>
    <d v="1899-12-30T08:42:31"/>
    <d v="2025-06-01T00:00:00"/>
    <x v="1"/>
    <s v="Dinner"/>
    <x v="1"/>
    <x v="20"/>
    <s v="No Modifier"/>
    <x v="0"/>
    <n v="9.25"/>
    <x v="40"/>
    <n v="0"/>
    <n v="0.83"/>
    <n v="10.08"/>
    <s v="Card"/>
  </r>
  <r>
    <x v="579"/>
    <n v="201"/>
    <d v="2025-07-22T00:00:00"/>
    <d v="1899-12-30T04:31:01"/>
    <d v="2025-07-22T00:00:00"/>
    <x v="6"/>
    <s v="Afternoon"/>
    <x v="1"/>
    <x v="13"/>
    <s v="Cinnamon"/>
    <x v="0"/>
    <n v="1.8699999999999999"/>
    <x v="468"/>
    <n v="0"/>
    <n v="0.16"/>
    <n v="2.0299999999999998"/>
    <s v="Cash"/>
  </r>
  <r>
    <x v="580"/>
    <n v="402"/>
    <d v="2025-04-19T00:00:00"/>
    <d v="1899-12-30T11:16:58"/>
    <d v="2025-04-19T00:00:00"/>
    <x v="0"/>
    <s v="Late Night"/>
    <x v="0"/>
    <x v="14"/>
    <s v="Gluten-Free Bun"/>
    <x v="0"/>
    <n v="6.77"/>
    <x v="469"/>
    <n v="1.02"/>
    <n v="0.37"/>
    <n v="6.12"/>
    <s v="MobilePay"/>
  </r>
  <r>
    <x v="581"/>
    <n v="101"/>
    <d v="2025-05-14T00:00:00"/>
    <d v="1899-12-30T12:29:43"/>
    <d v="2025-05-14T00:00:00"/>
    <x v="2"/>
    <s v="Lunch"/>
    <x v="1"/>
    <x v="19"/>
    <s v="Gluten-Free Bun"/>
    <x v="0"/>
    <n v="9.7800000000000011"/>
    <x v="470"/>
    <n v="1.47"/>
    <n v="0.5"/>
    <n v="8.81"/>
    <s v="GiftCard"/>
  </r>
  <r>
    <x v="582"/>
    <n v="101"/>
    <d v="2025-05-17T00:00:00"/>
    <d v="1899-12-30T11:03:16"/>
    <d v="2025-05-17T00:00:00"/>
    <x v="0"/>
    <s v="Lunch"/>
    <x v="1"/>
    <x v="20"/>
    <s v="No Modifier"/>
    <x v="1"/>
    <n v="10.31"/>
    <x v="471"/>
    <n v="0"/>
    <n v="1.34"/>
    <n v="21.96"/>
    <s v="MobilePay"/>
  </r>
  <r>
    <x v="583"/>
    <n v="202"/>
    <d v="2025-06-10T00:00:00"/>
    <d v="1899-12-30T11:15:51"/>
    <d v="2025-06-10T00:00:00"/>
    <x v="6"/>
    <s v="Morning"/>
    <x v="3"/>
    <x v="0"/>
    <s v="Extra Ice"/>
    <x v="1"/>
    <n v="1.6300000000000001"/>
    <x v="472"/>
    <n v="0"/>
    <n v="0.23"/>
    <n v="3.49"/>
    <s v="Card"/>
  </r>
  <r>
    <x v="584"/>
    <n v="201"/>
    <d v="2025-06-17T00:00:00"/>
    <d v="1899-12-30T10:19:19"/>
    <d v="2025-06-17T00:00:00"/>
    <x v="6"/>
    <s v="Morning"/>
    <x v="1"/>
    <x v="8"/>
    <s v="No Modifier"/>
    <x v="0"/>
    <n v="2.0300000000000002"/>
    <x v="473"/>
    <n v="0"/>
    <n v="0.13"/>
    <n v="2.16"/>
    <s v="Cash"/>
  </r>
  <r>
    <x v="585"/>
    <n v="402"/>
    <d v="2025-06-11T00:00:00"/>
    <d v="1899-12-30T02:26:29"/>
    <d v="2025-06-11T00:00:00"/>
    <x v="2"/>
    <s v="Lunch"/>
    <x v="1"/>
    <x v="7"/>
    <s v="Light Ice"/>
    <x v="0"/>
    <n v="1.7599999999999998"/>
    <x v="261"/>
    <n v="0"/>
    <n v="0.13"/>
    <n v="1.89"/>
    <s v="Cash"/>
  </r>
  <r>
    <x v="586"/>
    <n v="101"/>
    <d v="2025-06-20T00:00:00"/>
    <d v="1899-12-30T07:25:42"/>
    <d v="2025-06-20T00:00:00"/>
    <x v="3"/>
    <s v="Dinner"/>
    <x v="1"/>
    <x v="16"/>
    <s v="Large Size"/>
    <x v="0"/>
    <n v="3.11"/>
    <x v="474"/>
    <n v="0"/>
    <n v="0.2"/>
    <n v="3.31"/>
    <s v="MobilePay"/>
  </r>
  <r>
    <x v="587"/>
    <n v="101"/>
    <d v="2025-05-27T00:00:00"/>
    <d v="1899-12-30T10:32:47"/>
    <d v="2025-05-27T00:00:00"/>
    <x v="6"/>
    <s v="Breakfast"/>
    <x v="0"/>
    <x v="26"/>
    <s v="Cinnamon"/>
    <x v="0"/>
    <n v="1.4799999999999998"/>
    <x v="0"/>
    <n v="0.15"/>
    <n v="0.25"/>
    <n v="3.88"/>
    <s v="Cash"/>
  </r>
  <r>
    <x v="588"/>
    <n v="201"/>
    <d v="2025-08-09T00:00:00"/>
    <d v="1899-12-30T06:38:56"/>
    <d v="2025-08-09T00:00:00"/>
    <x v="0"/>
    <s v="Breakfast"/>
    <x v="1"/>
    <x v="8"/>
    <s v="Cinnamon"/>
    <x v="0"/>
    <n v="2.1599999999999997"/>
    <x v="399"/>
    <n v="0"/>
    <n v="0.16"/>
    <n v="2.3199999999999998"/>
    <s v="Card"/>
  </r>
  <r>
    <x v="589"/>
    <n v="501"/>
    <d v="2025-04-22T00:00:00"/>
    <d v="1899-12-30T05:39:07"/>
    <d v="2025-04-22T00:00:00"/>
    <x v="6"/>
    <s v="Afternoon"/>
    <x v="2"/>
    <x v="21"/>
    <s v="No Modifier"/>
    <x v="1"/>
    <n v="4.6999999999999993"/>
    <x v="475"/>
    <n v="0"/>
    <n v="0.89"/>
    <n v="10.29"/>
    <s v="Cash"/>
  </r>
  <r>
    <x v="590"/>
    <n v="301"/>
    <d v="2025-06-20T00:00:00"/>
    <d v="1899-12-30T04:44:51"/>
    <d v="2025-06-20T00:00:00"/>
    <x v="3"/>
    <s v="Afternoon"/>
    <x v="1"/>
    <x v="6"/>
    <s v="No Modifier"/>
    <x v="0"/>
    <n v="3.16"/>
    <x v="476"/>
    <n v="0"/>
    <n v="0.19"/>
    <n v="3.35"/>
    <s v="Card"/>
  </r>
  <r>
    <x v="591"/>
    <n v="301"/>
    <d v="2025-06-11T00:00:00"/>
    <d v="1899-12-30T01:17:00"/>
    <d v="2025-06-11T00:00:00"/>
    <x v="2"/>
    <s v="Late Night"/>
    <x v="0"/>
    <x v="28"/>
    <s v="No Modifier"/>
    <x v="2"/>
    <n v="1.9400000000000002"/>
    <x v="477"/>
    <n v="0"/>
    <n v="0.55000000000000004"/>
    <n v="6.37"/>
    <s v="Card"/>
  </r>
  <r>
    <x v="592"/>
    <n v="103"/>
    <d v="2025-05-04T00:00:00"/>
    <d v="1899-12-30T11:59:25"/>
    <d v="2025-05-04T00:00:00"/>
    <x v="1"/>
    <s v="Morning"/>
    <x v="1"/>
    <x v="22"/>
    <s v="Oat Milk"/>
    <x v="1"/>
    <n v="2.2800000000000002"/>
    <x v="478"/>
    <n v="0"/>
    <n v="0.43"/>
    <n v="4.99"/>
    <s v="MobilePay"/>
  </r>
  <r>
    <x v="593"/>
    <n v="301"/>
    <d v="2025-04-25T00:00:00"/>
    <d v="1899-12-30T04:04:02"/>
    <d v="2025-04-25T00:00:00"/>
    <x v="3"/>
    <s v="Afternoon"/>
    <x v="1"/>
    <x v="16"/>
    <s v="Extra Sauce"/>
    <x v="2"/>
    <n v="2.98"/>
    <x v="268"/>
    <n v="0"/>
    <n v="0.65"/>
    <n v="9.59"/>
    <s v="Cash"/>
  </r>
  <r>
    <x v="594"/>
    <n v="103"/>
    <d v="2025-06-21T00:00:00"/>
    <d v="1899-12-30T09:59:04"/>
    <d v="2025-06-21T00:00:00"/>
    <x v="0"/>
    <s v="Dinner"/>
    <x v="1"/>
    <x v="12"/>
    <s v="No Modifier"/>
    <x v="0"/>
    <n v="4.84"/>
    <x v="479"/>
    <n v="0"/>
    <n v="0.28999999999999998"/>
    <n v="5.13"/>
    <s v="Card"/>
  </r>
  <r>
    <x v="595"/>
    <n v="501"/>
    <d v="2025-07-15T00:00:00"/>
    <d v="1899-12-30T01:31:28"/>
    <d v="2025-07-15T00:00:00"/>
    <x v="6"/>
    <s v="Lunch"/>
    <x v="3"/>
    <x v="20"/>
    <s v="No Modifier"/>
    <x v="0"/>
    <n v="9.7299999999999986"/>
    <x v="480"/>
    <n v="0"/>
    <n v="0.63"/>
    <n v="10.36"/>
    <s v="Card"/>
  </r>
  <r>
    <x v="596"/>
    <n v="101"/>
    <d v="2025-06-18T00:00:00"/>
    <d v="1899-12-30T11:21:11"/>
    <d v="2025-06-18T00:00:00"/>
    <x v="2"/>
    <s v="Lunch"/>
    <x v="3"/>
    <x v="4"/>
    <s v="No Modifier"/>
    <x v="0"/>
    <n v="9.16"/>
    <x v="481"/>
    <n v="0"/>
    <n v="0.82"/>
    <n v="9.98"/>
    <s v="GiftCard"/>
  </r>
  <r>
    <x v="597"/>
    <n v="402"/>
    <d v="2025-06-22T00:00:00"/>
    <d v="1899-12-30T11:36:05"/>
    <d v="2025-06-22T00:00:00"/>
    <x v="1"/>
    <s v="Lunch"/>
    <x v="1"/>
    <x v="5"/>
    <s v="No Modifier"/>
    <x v="0"/>
    <n v="5.33"/>
    <x v="289"/>
    <n v="0"/>
    <n v="0.32"/>
    <n v="5.65"/>
    <s v="Card"/>
  </r>
  <r>
    <x v="598"/>
    <n v="102"/>
    <d v="2025-07-20T00:00:00"/>
    <d v="1899-12-30T08:04:34"/>
    <d v="2025-07-20T00:00:00"/>
    <x v="1"/>
    <s v="Dinner"/>
    <x v="3"/>
    <x v="6"/>
    <s v="Extra Sauce"/>
    <x v="0"/>
    <n v="3.2600000000000002"/>
    <x v="472"/>
    <n v="0"/>
    <n v="0.21"/>
    <n v="3.47"/>
    <s v="MobilePay"/>
  </r>
  <r>
    <x v="599"/>
    <n v="401"/>
    <d v="2025-06-28T00:00:00"/>
    <d v="1899-12-30T10:08:13"/>
    <d v="2025-06-28T00:00:00"/>
    <x v="0"/>
    <s v="Morning"/>
    <x v="2"/>
    <x v="24"/>
    <s v="No Modifier"/>
    <x v="1"/>
    <n v="3.83"/>
    <x v="482"/>
    <n v="0"/>
    <n v="0.5"/>
    <n v="8.16"/>
    <s v="Cash"/>
  </r>
  <r>
    <x v="600"/>
    <n v="301"/>
    <d v="2025-06-17T00:00:00"/>
    <d v="1899-12-30T10:56:35"/>
    <d v="2025-06-17T00:00:00"/>
    <x v="6"/>
    <s v="Late Night"/>
    <x v="3"/>
    <x v="6"/>
    <s v="No Modifier"/>
    <x v="0"/>
    <n v="3.35"/>
    <x v="483"/>
    <n v="0"/>
    <n v="0.27"/>
    <n v="3.62"/>
    <s v="Card"/>
  </r>
  <r>
    <x v="601"/>
    <n v="101"/>
    <d v="2025-05-01T00:00:00"/>
    <d v="1899-12-30T06:34:38"/>
    <d v="2025-05-01T00:00:00"/>
    <x v="5"/>
    <s v="Breakfast"/>
    <x v="0"/>
    <x v="11"/>
    <s v="No Ice"/>
    <x v="0"/>
    <n v="1.71"/>
    <x v="125"/>
    <n v="0"/>
    <n v="0.12"/>
    <n v="1.83"/>
    <s v="Cash"/>
  </r>
  <r>
    <x v="602"/>
    <n v="301"/>
    <d v="2025-06-27T00:00:00"/>
    <d v="1899-12-30T02:58:03"/>
    <d v="2025-06-27T00:00:00"/>
    <x v="3"/>
    <s v="Lunch"/>
    <x v="1"/>
    <x v="12"/>
    <s v="No Modifier"/>
    <x v="0"/>
    <n v="4.78"/>
    <x v="430"/>
    <n v="0"/>
    <n v="0.45"/>
    <n v="5.23"/>
    <s v="Card"/>
  </r>
  <r>
    <x v="603"/>
    <n v="102"/>
    <d v="2025-06-14T00:00:00"/>
    <d v="1899-12-30T06:18:02"/>
    <d v="2025-06-14T00:00:00"/>
    <x v="0"/>
    <s v="Breakfast"/>
    <x v="2"/>
    <x v="0"/>
    <s v="Light Ice"/>
    <x v="0"/>
    <n v="1.5499999999999998"/>
    <x v="323"/>
    <n v="0"/>
    <n v="0.1"/>
    <n v="1.65"/>
    <s v="Cash"/>
  </r>
  <r>
    <x v="604"/>
    <n v="301"/>
    <d v="2025-04-22T00:00:00"/>
    <d v="1899-12-30T07:28:45"/>
    <d v="2025-04-22T00:00:00"/>
    <x v="6"/>
    <s v="Dinner"/>
    <x v="1"/>
    <x v="19"/>
    <s v="Add Bacon"/>
    <x v="0"/>
    <n v="10.199999999999999"/>
    <x v="484"/>
    <n v="0"/>
    <n v="0.97"/>
    <n v="11.17"/>
    <s v="Card"/>
  </r>
  <r>
    <x v="605"/>
    <n v="202"/>
    <d v="2025-04-15T00:00:00"/>
    <d v="1899-12-30T06:53:33"/>
    <d v="2025-04-15T00:00:00"/>
    <x v="6"/>
    <s v="Breakfast"/>
    <x v="1"/>
    <x v="8"/>
    <s v="No Cheese"/>
    <x v="0"/>
    <n v="2.27"/>
    <x v="156"/>
    <n v="0"/>
    <n v="0.2"/>
    <n v="2.4700000000000002"/>
    <s v="Cash"/>
  </r>
  <r>
    <x v="606"/>
    <n v="202"/>
    <d v="2025-07-02T00:00:00"/>
    <d v="1899-12-30T03:03:17"/>
    <d v="2025-07-02T00:00:00"/>
    <x v="2"/>
    <s v="Afternoon"/>
    <x v="0"/>
    <x v="24"/>
    <s v="No Modifier"/>
    <x v="0"/>
    <n v="3.5500000000000003"/>
    <x v="485"/>
    <n v="0"/>
    <n v="0.3"/>
    <n v="3.85"/>
    <s v="Card"/>
  </r>
  <r>
    <x v="607"/>
    <n v="301"/>
    <d v="2025-04-15T00:00:00"/>
    <d v="1899-12-30T08:59:53"/>
    <d v="2025-04-15T00:00:00"/>
    <x v="6"/>
    <s v="Dinner"/>
    <x v="0"/>
    <x v="19"/>
    <s v="No Sauce"/>
    <x v="0"/>
    <n v="8.370000000000001"/>
    <x v="486"/>
    <n v="0"/>
    <n v="0.71"/>
    <n v="9.08"/>
    <s v="Cash"/>
  </r>
  <r>
    <x v="608"/>
    <n v="202"/>
    <d v="2025-04-11T00:00:00"/>
    <d v="1899-12-30T09:27:36"/>
    <d v="2025-04-11T00:00:00"/>
    <x v="3"/>
    <s v="Dinner"/>
    <x v="3"/>
    <x v="14"/>
    <s v="Extra Patty"/>
    <x v="0"/>
    <n v="6.96"/>
    <x v="487"/>
    <n v="0"/>
    <n v="0.49"/>
    <n v="7.45"/>
    <s v="MobilePay"/>
  </r>
  <r>
    <x v="609"/>
    <n v="403"/>
    <d v="2025-05-28T00:00:00"/>
    <d v="1899-12-30T02:02:39"/>
    <d v="2025-05-28T00:00:00"/>
    <x v="2"/>
    <s v="Lunch"/>
    <x v="4"/>
    <x v="1"/>
    <s v="Spicy"/>
    <x v="0"/>
    <n v="1.4799999999999998"/>
    <x v="0"/>
    <n v="0.15"/>
    <n v="0.48"/>
    <n v="6.42"/>
    <s v="Card"/>
  </r>
  <r>
    <x v="610"/>
    <n v="101"/>
    <d v="2025-06-09T00:00:00"/>
    <d v="1899-12-30T11:26:03"/>
    <d v="2025-06-09T00:00:00"/>
    <x v="4"/>
    <s v="Late Night"/>
    <x v="0"/>
    <x v="0"/>
    <s v="No Ice"/>
    <x v="0"/>
    <n v="1.49"/>
    <x v="488"/>
    <n v="0"/>
    <n v="0.11"/>
    <n v="1.6"/>
    <s v="Card"/>
  </r>
  <r>
    <x v="611"/>
    <n v="101"/>
    <d v="2025-05-18T00:00:00"/>
    <d v="1899-12-30T10:11:43"/>
    <d v="2025-05-18T00:00:00"/>
    <x v="1"/>
    <s v="Morning"/>
    <x v="2"/>
    <x v="25"/>
    <s v="Light Ice"/>
    <x v="0"/>
    <n v="3.2300000000000004"/>
    <x v="489"/>
    <n v="0"/>
    <n v="0.24"/>
    <n v="3.47"/>
    <s v="Card"/>
  </r>
  <r>
    <x v="612"/>
    <n v="101"/>
    <d v="2025-06-26T00:00:00"/>
    <d v="1899-12-30T03:04:32"/>
    <d v="2025-06-26T00:00:00"/>
    <x v="5"/>
    <s v="Afternoon"/>
    <x v="2"/>
    <x v="16"/>
    <s v="No Modifier"/>
    <x v="0"/>
    <n v="2.72"/>
    <x v="169"/>
    <n v="0"/>
    <n v="0.23"/>
    <n v="2.95"/>
    <s v="Cash"/>
  </r>
  <r>
    <x v="613"/>
    <n v="301"/>
    <d v="2025-06-18T00:00:00"/>
    <d v="1899-12-30T01:30:18"/>
    <d v="2025-06-18T00:00:00"/>
    <x v="2"/>
    <s v="Lunch"/>
    <x v="3"/>
    <x v="12"/>
    <s v="No Modifier"/>
    <x v="1"/>
    <n v="4.1100000000000003"/>
    <x v="490"/>
    <n v="0.82"/>
    <n v="0.59"/>
    <n v="7.99"/>
    <s v="Card"/>
  </r>
  <r>
    <x v="614"/>
    <n v="201"/>
    <d v="2025-05-27T00:00:00"/>
    <d v="1899-12-30T11:42:46"/>
    <d v="2025-05-27T00:00:00"/>
    <x v="6"/>
    <s v="Lunch"/>
    <x v="1"/>
    <x v="19"/>
    <s v="Add Bacon"/>
    <x v="0"/>
    <n v="11.209999999999999"/>
    <x v="491"/>
    <n v="0"/>
    <n v="1.06"/>
    <n v="12.27"/>
    <s v="MobilePay"/>
  </r>
  <r>
    <x v="615"/>
    <n v="501"/>
    <d v="2025-06-03T00:00:00"/>
    <d v="1899-12-30T02:20:17"/>
    <d v="2025-06-03T00:00:00"/>
    <x v="6"/>
    <s v="Lunch"/>
    <x v="1"/>
    <x v="21"/>
    <s v="No Modifier"/>
    <x v="1"/>
    <n v="5.0299999999999994"/>
    <x v="492"/>
    <n v="0"/>
    <n v="0.73"/>
    <n v="10.79"/>
    <s v="Cash"/>
  </r>
  <r>
    <x v="616"/>
    <n v="401"/>
    <d v="2025-06-25T00:00:00"/>
    <d v="1899-12-30T11:58:23"/>
    <d v="2025-06-25T00:00:00"/>
    <x v="2"/>
    <s v="Lunch"/>
    <x v="3"/>
    <x v="17"/>
    <s v="No Modifier"/>
    <x v="0"/>
    <n v="8.5400000000000009"/>
    <x v="493"/>
    <n v="0"/>
    <n v="0.6"/>
    <n v="9.14"/>
    <s v="Card"/>
  </r>
  <r>
    <x v="617"/>
    <n v="501"/>
    <d v="2025-07-04T00:00:00"/>
    <d v="1899-12-30T11:20:07"/>
    <d v="2025-07-04T00:00:00"/>
    <x v="3"/>
    <s v="Morning"/>
    <x v="1"/>
    <x v="24"/>
    <s v="No Modifier"/>
    <x v="0"/>
    <n v="3.9200000000000004"/>
    <x v="494"/>
    <n v="0"/>
    <n v="0.27"/>
    <n v="4.1900000000000004"/>
    <s v="Card"/>
  </r>
  <r>
    <x v="618"/>
    <n v="402"/>
    <d v="2025-07-24T00:00:00"/>
    <d v="1899-12-30T06:53:27"/>
    <d v="2025-07-24T00:00:00"/>
    <x v="5"/>
    <s v="Dinner"/>
    <x v="1"/>
    <x v="12"/>
    <s v="No Modifier"/>
    <x v="0"/>
    <n v="4.6499999999999995"/>
    <x v="495"/>
    <n v="0"/>
    <n v="0.4"/>
    <n v="5.05"/>
    <s v="Card"/>
  </r>
  <r>
    <x v="619"/>
    <n v="301"/>
    <d v="2025-05-23T00:00:00"/>
    <d v="1899-12-30T03:46:02"/>
    <d v="2025-05-23T00:00:00"/>
    <x v="3"/>
    <s v="Afternoon"/>
    <x v="1"/>
    <x v="13"/>
    <s v="Cinnamon"/>
    <x v="0"/>
    <n v="1.77"/>
    <x v="262"/>
    <n v="0"/>
    <n v="0.13"/>
    <n v="1.9"/>
    <s v="MobilePay"/>
  </r>
  <r>
    <x v="620"/>
    <n v="403"/>
    <d v="2025-04-17T00:00:00"/>
    <d v="1899-12-30T05:37:37"/>
    <d v="2025-04-17T00:00:00"/>
    <x v="5"/>
    <s v="Breakfast"/>
    <x v="2"/>
    <x v="10"/>
    <s v="Sausage Patty"/>
    <x v="1"/>
    <n v="4.04"/>
    <x v="496"/>
    <n v="1.21"/>
    <n v="0.62"/>
    <n v="7.49"/>
    <s v="Cash"/>
  </r>
  <r>
    <x v="621"/>
    <n v="401"/>
    <d v="2025-06-21T00:00:00"/>
    <d v="1899-12-30T01:48:11"/>
    <d v="2025-06-21T00:00:00"/>
    <x v="0"/>
    <s v="Lunch"/>
    <x v="0"/>
    <x v="21"/>
    <s v="No Modifier"/>
    <x v="1"/>
    <n v="5.15"/>
    <x v="497"/>
    <n v="0"/>
    <n v="0.77"/>
    <n v="11.07"/>
    <s v="Card"/>
  </r>
  <r>
    <x v="622"/>
    <n v="202"/>
    <d v="2025-07-12T00:00:00"/>
    <d v="1899-12-30T12:18:58"/>
    <d v="2025-07-12T00:00:00"/>
    <x v="0"/>
    <s v="Lunch"/>
    <x v="1"/>
    <x v="5"/>
    <s v="No Modifier"/>
    <x v="0"/>
    <n v="6.5200000000000005"/>
    <x v="498"/>
    <n v="0.65"/>
    <n v="0.35"/>
    <n v="6.22"/>
    <s v="Cash"/>
  </r>
  <r>
    <x v="623"/>
    <n v="402"/>
    <d v="2025-08-06T00:00:00"/>
    <d v="1899-12-30T08:13:18"/>
    <d v="2025-08-06T00:00:00"/>
    <x v="2"/>
    <s v="Dinner"/>
    <x v="0"/>
    <x v="4"/>
    <s v="No Modifier"/>
    <x v="1"/>
    <n v="9.9600000000000009"/>
    <x v="499"/>
    <n v="0"/>
    <n v="1.29"/>
    <n v="21.21"/>
    <s v="Card"/>
  </r>
  <r>
    <x v="624"/>
    <n v="102"/>
    <d v="2025-07-05T00:00:00"/>
    <d v="1899-12-30T06:22:51"/>
    <d v="2025-07-05T00:00:00"/>
    <x v="0"/>
    <s v="Dinner"/>
    <x v="1"/>
    <x v="4"/>
    <s v="No Modifier"/>
    <x v="0"/>
    <n v="10.09"/>
    <x v="500"/>
    <n v="0"/>
    <n v="0.96"/>
    <n v="11.05"/>
    <s v="MobilePay"/>
  </r>
  <r>
    <x v="625"/>
    <n v="102"/>
    <d v="2025-04-30T00:00:00"/>
    <d v="1899-12-30T08:12:53"/>
    <d v="2025-04-30T00:00:00"/>
    <x v="2"/>
    <s v="Dinner"/>
    <x v="3"/>
    <x v="19"/>
    <s v="No Pickles"/>
    <x v="0"/>
    <n v="8.7299999999999986"/>
    <x v="501"/>
    <n v="0"/>
    <n v="0.63"/>
    <n v="9.36"/>
    <s v="MobilePay"/>
  </r>
  <r>
    <x v="626"/>
    <n v="202"/>
    <d v="2025-05-20T00:00:00"/>
    <d v="1899-12-30T05:33:54"/>
    <d v="2025-05-20T00:00:00"/>
    <x v="6"/>
    <s v="Breakfast"/>
    <x v="0"/>
    <x v="10"/>
    <s v="No Cheese"/>
    <x v="0"/>
    <n v="2.7899999999999996"/>
    <x v="502"/>
    <n v="0.42"/>
    <n v="0.2"/>
    <n v="2.57"/>
    <s v="Card"/>
  </r>
  <r>
    <x v="627"/>
    <n v="202"/>
    <d v="2025-04-19T00:00:00"/>
    <d v="1899-12-30T08:42:31"/>
    <d v="2025-04-19T00:00:00"/>
    <x v="0"/>
    <s v="Dinner"/>
    <x v="2"/>
    <x v="19"/>
    <s v="Gluten-Free Bun"/>
    <x v="0"/>
    <n v="9.93"/>
    <x v="503"/>
    <n v="0"/>
    <n v="0.74"/>
    <n v="10.67"/>
    <s v="Cash"/>
  </r>
  <r>
    <x v="628"/>
    <n v="301"/>
    <d v="2025-06-26T00:00:00"/>
    <d v="1899-12-30T05:25:45"/>
    <d v="2025-06-26T00:00:00"/>
    <x v="5"/>
    <s v="Afternoon"/>
    <x v="1"/>
    <x v="30"/>
    <s v="Cinnamon"/>
    <x v="0"/>
    <n v="2"/>
    <x v="9"/>
    <n v="0"/>
    <n v="0.15"/>
    <n v="2.15"/>
    <s v="MobilePay"/>
  </r>
  <r>
    <x v="629"/>
    <n v="301"/>
    <d v="2025-06-30T00:00:00"/>
    <d v="1899-12-30T11:25:51"/>
    <d v="2025-06-30T00:00:00"/>
    <x v="4"/>
    <s v="Morning"/>
    <x v="2"/>
    <x v="13"/>
    <s v="No Modifier"/>
    <x v="0"/>
    <n v="1.7699999999999998"/>
    <x v="504"/>
    <n v="0"/>
    <n v="0.11"/>
    <n v="1.88"/>
    <s v="Card"/>
  </r>
  <r>
    <x v="630"/>
    <n v="102"/>
    <d v="2025-05-23T00:00:00"/>
    <d v="1899-12-30T12:08:38"/>
    <d v="2025-05-23T00:00:00"/>
    <x v="3"/>
    <s v="Late Night"/>
    <x v="0"/>
    <x v="12"/>
    <s v="No Modifier"/>
    <x v="0"/>
    <n v="3.93"/>
    <x v="505"/>
    <n v="0"/>
    <n v="0.31"/>
    <n v="4.24"/>
    <s v="GiftCard"/>
  </r>
  <r>
    <x v="631"/>
    <n v="201"/>
    <d v="2025-04-24T00:00:00"/>
    <d v="1899-12-30T01:55:45"/>
    <d v="2025-04-24T00:00:00"/>
    <x v="5"/>
    <s v="Late Night"/>
    <x v="2"/>
    <x v="15"/>
    <s v="No Modifier"/>
    <x v="0"/>
    <n v="4.5"/>
    <x v="506"/>
    <n v="0"/>
    <n v="0.27"/>
    <n v="4.7699999999999996"/>
    <s v="MobilePay"/>
  </r>
  <r>
    <x v="632"/>
    <n v="402"/>
    <d v="2025-07-04T00:00:00"/>
    <d v="1899-12-30T07:01:14"/>
    <d v="2025-07-04T00:00:00"/>
    <x v="3"/>
    <s v="Breakfast"/>
    <x v="0"/>
    <x v="3"/>
    <s v="Cinnamon"/>
    <x v="0"/>
    <n v="3.3"/>
    <x v="507"/>
    <n v="0"/>
    <n v="0.25"/>
    <n v="3.55"/>
    <s v="Cash"/>
  </r>
  <r>
    <x v="633"/>
    <n v="101"/>
    <d v="2025-04-25T00:00:00"/>
    <d v="1899-12-30T09:38:58"/>
    <d v="2025-04-25T00:00:00"/>
    <x v="3"/>
    <s v="Breakfast"/>
    <x v="1"/>
    <x v="11"/>
    <s v="No Modifier"/>
    <x v="0"/>
    <n v="1.7999999999999998"/>
    <x v="7"/>
    <n v="0"/>
    <n v="0.14000000000000001"/>
    <n v="1.94"/>
    <s v="Cash"/>
  </r>
  <r>
    <x v="634"/>
    <n v="501"/>
    <d v="2025-07-03T00:00:00"/>
    <d v="1899-12-30T02:05:14"/>
    <d v="2025-07-03T00:00:00"/>
    <x v="5"/>
    <s v="Lunch"/>
    <x v="0"/>
    <x v="17"/>
    <s v="No Modifier"/>
    <x v="0"/>
    <n v="7.98"/>
    <x v="508"/>
    <n v="0"/>
    <n v="0.48"/>
    <n v="8.4600000000000009"/>
    <s v="Card"/>
  </r>
  <r>
    <x v="635"/>
    <n v="402"/>
    <d v="2025-08-06T00:00:00"/>
    <d v="1899-12-30T11:49:14"/>
    <d v="2025-08-06T00:00:00"/>
    <x v="2"/>
    <s v="Morning"/>
    <x v="2"/>
    <x v="11"/>
    <s v="No Modifier"/>
    <x v="0"/>
    <n v="1.5599999999999998"/>
    <x v="509"/>
    <n v="0"/>
    <n v="0.1"/>
    <n v="1.66"/>
    <s v="Card"/>
  </r>
  <r>
    <x v="636"/>
    <n v="103"/>
    <d v="2025-04-24T00:00:00"/>
    <d v="1899-12-30T02:33:46"/>
    <d v="2025-04-24T00:00:00"/>
    <x v="5"/>
    <s v="Lunch"/>
    <x v="0"/>
    <x v="12"/>
    <s v="No Modifier"/>
    <x v="0"/>
    <n v="4.76"/>
    <x v="510"/>
    <n v="0"/>
    <n v="0.33"/>
    <n v="5.09"/>
    <s v="Cash"/>
  </r>
  <r>
    <x v="637"/>
    <n v="201"/>
    <d v="2025-04-30T00:00:00"/>
    <d v="1899-12-30T09:34:31"/>
    <d v="2025-04-30T00:00:00"/>
    <x v="2"/>
    <s v="Dinner"/>
    <x v="1"/>
    <x v="27"/>
    <s v="Add Jalapenos"/>
    <x v="0"/>
    <n v="5.67"/>
    <x v="284"/>
    <n v="0"/>
    <n v="0.37"/>
    <n v="6.04"/>
    <s v="Cash"/>
  </r>
  <r>
    <x v="638"/>
    <n v="403"/>
    <d v="2025-07-19T00:00:00"/>
    <d v="1899-12-30T07:28:55"/>
    <d v="2025-07-19T00:00:00"/>
    <x v="0"/>
    <s v="Dinner"/>
    <x v="0"/>
    <x v="17"/>
    <s v="No Modifier"/>
    <x v="0"/>
    <n v="7.85"/>
    <x v="511"/>
    <n v="0"/>
    <n v="0.75"/>
    <n v="8.6"/>
    <s v="Card"/>
  </r>
  <r>
    <x v="639"/>
    <n v="202"/>
    <d v="2025-05-23T00:00:00"/>
    <d v="1899-12-30T01:36:41"/>
    <d v="2025-05-23T00:00:00"/>
    <x v="3"/>
    <s v="Lunch"/>
    <x v="1"/>
    <x v="4"/>
    <s v="No Modifier"/>
    <x v="1"/>
    <n v="8.6399999999999988"/>
    <x v="512"/>
    <n v="0"/>
    <n v="1.3"/>
    <n v="18.579999999999998"/>
    <s v="Card"/>
  </r>
  <r>
    <x v="640"/>
    <n v="103"/>
    <d v="2025-05-10T00:00:00"/>
    <d v="1899-12-30T08:00:20"/>
    <d v="2025-05-10T00:00:00"/>
    <x v="0"/>
    <s v="Breakfast"/>
    <x v="2"/>
    <x v="3"/>
    <s v="Sausage Patty"/>
    <x v="0"/>
    <n v="4.3599999999999994"/>
    <x v="253"/>
    <n v="0"/>
    <n v="0.28000000000000003"/>
    <n v="4.6399999999999997"/>
    <s v="Card"/>
  </r>
  <r>
    <x v="641"/>
    <n v="301"/>
    <d v="2025-04-18T00:00:00"/>
    <d v="1899-12-30T03:22:40"/>
    <d v="2025-04-18T00:00:00"/>
    <x v="3"/>
    <s v="Afternoon"/>
    <x v="1"/>
    <x v="16"/>
    <s v="Extra Sauce"/>
    <x v="0"/>
    <n v="3.36"/>
    <x v="513"/>
    <n v="0"/>
    <n v="0.28999999999999998"/>
    <n v="3.65"/>
    <s v="Card"/>
  </r>
  <r>
    <x v="642"/>
    <n v="102"/>
    <d v="2025-07-05T00:00:00"/>
    <d v="1899-12-30T07:16:36"/>
    <d v="2025-07-05T00:00:00"/>
    <x v="0"/>
    <s v="Dinner"/>
    <x v="1"/>
    <x v="19"/>
    <s v="No Sauce"/>
    <x v="0"/>
    <n v="8.86"/>
    <x v="514"/>
    <n v="0"/>
    <n v="0.66"/>
    <n v="9.52"/>
    <s v="MobilePay"/>
  </r>
  <r>
    <x v="643"/>
    <n v="101"/>
    <d v="2025-07-13T00:00:00"/>
    <d v="1899-12-30T06:59:51"/>
    <d v="2025-07-13T00:00:00"/>
    <x v="1"/>
    <s v="Dinner"/>
    <x v="3"/>
    <x v="17"/>
    <s v="No Modifier"/>
    <x v="0"/>
    <n v="7.7399999999999993"/>
    <x v="515"/>
    <n v="0"/>
    <n v="0.54"/>
    <n v="8.2799999999999994"/>
    <s v="Card"/>
  </r>
  <r>
    <x v="644"/>
    <n v="102"/>
    <d v="2025-06-20T00:00:00"/>
    <d v="1899-12-30T11:49:24"/>
    <d v="2025-06-20T00:00:00"/>
    <x v="3"/>
    <s v="Morning"/>
    <x v="3"/>
    <x v="29"/>
    <s v="No Modifier"/>
    <x v="0"/>
    <n v="2.79"/>
    <x v="297"/>
    <n v="0"/>
    <n v="0.2"/>
    <n v="2.99"/>
    <s v="Card"/>
  </r>
  <r>
    <x v="645"/>
    <n v="403"/>
    <d v="2025-05-13T00:00:00"/>
    <d v="1899-12-30T01:43:07"/>
    <d v="2025-05-13T00:00:00"/>
    <x v="6"/>
    <s v="Lunch"/>
    <x v="2"/>
    <x v="14"/>
    <s v="No Modifier"/>
    <x v="0"/>
    <n v="5.54"/>
    <x v="319"/>
    <n v="0"/>
    <n v="0.44"/>
    <n v="5.98"/>
    <s v="Card"/>
  </r>
  <r>
    <x v="646"/>
    <n v="401"/>
    <d v="2025-04-12T00:00:00"/>
    <d v="1899-12-30T11:12:28"/>
    <d v="2025-04-12T00:00:00"/>
    <x v="0"/>
    <s v="Lunch"/>
    <x v="2"/>
    <x v="19"/>
    <s v="No Modifier"/>
    <x v="1"/>
    <n v="7.6400000000000006"/>
    <x v="516"/>
    <n v="0"/>
    <n v="1.45"/>
    <n v="16.73"/>
    <s v="Card"/>
  </r>
  <r>
    <x v="647"/>
    <n v="101"/>
    <d v="2025-05-11T00:00:00"/>
    <d v="1899-12-30T12:17:40"/>
    <d v="2025-05-11T00:00:00"/>
    <x v="1"/>
    <s v="Late Night"/>
    <x v="1"/>
    <x v="12"/>
    <s v="No Modifier"/>
    <x v="0"/>
    <n v="4.47"/>
    <x v="517"/>
    <n v="0"/>
    <n v="0.4"/>
    <n v="4.87"/>
    <s v="Cash"/>
  </r>
  <r>
    <x v="648"/>
    <n v="101"/>
    <d v="2025-05-23T00:00:00"/>
    <d v="1899-12-30T12:45:47"/>
    <d v="2025-05-23T00:00:00"/>
    <x v="3"/>
    <s v="Lunch"/>
    <x v="1"/>
    <x v="12"/>
    <s v="No Modifier"/>
    <x v="0"/>
    <n v="4.41"/>
    <x v="518"/>
    <n v="0"/>
    <n v="0.26"/>
    <n v="4.67"/>
    <s v="MobilePay"/>
  </r>
  <r>
    <x v="649"/>
    <n v="101"/>
    <d v="2025-05-15T00:00:00"/>
    <d v="1899-12-30T01:57:45"/>
    <d v="2025-05-15T00:00:00"/>
    <x v="5"/>
    <s v="Lunch"/>
    <x v="1"/>
    <x v="4"/>
    <s v="No Modifier"/>
    <x v="0"/>
    <n v="9.64"/>
    <x v="390"/>
    <n v="0"/>
    <n v="0.82"/>
    <n v="10.46"/>
    <s v="GiftCard"/>
  </r>
  <r>
    <x v="650"/>
    <n v="202"/>
    <d v="2025-06-14T00:00:00"/>
    <d v="1899-12-30T05:17:38"/>
    <d v="2025-06-14T00:00:00"/>
    <x v="0"/>
    <s v="Breakfast"/>
    <x v="1"/>
    <x v="3"/>
    <s v="Extra Egg"/>
    <x v="0"/>
    <n v="4.7"/>
    <x v="217"/>
    <n v="0"/>
    <n v="0.31"/>
    <n v="5.01"/>
    <s v="Card"/>
  </r>
  <r>
    <x v="651"/>
    <n v="102"/>
    <d v="2025-07-17T00:00:00"/>
    <d v="1899-12-30T06:11:20"/>
    <d v="2025-07-17T00:00:00"/>
    <x v="5"/>
    <s v="Dinner"/>
    <x v="3"/>
    <x v="20"/>
    <s v="No Modifier"/>
    <x v="0"/>
    <n v="10.55"/>
    <x v="519"/>
    <n v="0"/>
    <n v="0.69"/>
    <n v="11.24"/>
    <s v="GiftCard"/>
  </r>
  <r>
    <x v="652"/>
    <n v="201"/>
    <d v="2025-05-07T00:00:00"/>
    <d v="1899-12-30T07:19:03"/>
    <d v="2025-05-07T00:00:00"/>
    <x v="2"/>
    <s v="Dinner"/>
    <x v="2"/>
    <x v="14"/>
    <s v="No Modifier"/>
    <x v="0"/>
    <n v="5.79"/>
    <x v="456"/>
    <n v="0"/>
    <n v="0.42"/>
    <n v="6.21"/>
    <s v="Card"/>
  </r>
  <r>
    <x v="653"/>
    <n v="501"/>
    <d v="2025-05-03T00:00:00"/>
    <d v="1899-12-30T02:53:40"/>
    <d v="2025-05-03T00:00:00"/>
    <x v="0"/>
    <s v="Lunch"/>
    <x v="3"/>
    <x v="21"/>
    <s v="No Modifier"/>
    <x v="0"/>
    <n v="4.62"/>
    <x v="520"/>
    <n v="0"/>
    <n v="0.39"/>
    <n v="5.01"/>
    <s v="Card"/>
  </r>
  <r>
    <x v="654"/>
    <n v="403"/>
    <d v="2025-05-06T00:00:00"/>
    <d v="1899-12-30T01:05:32"/>
    <d v="2025-05-06T00:00:00"/>
    <x v="6"/>
    <s v="Lunch"/>
    <x v="0"/>
    <x v="17"/>
    <s v="No Modifier"/>
    <x v="0"/>
    <n v="9.7800000000000011"/>
    <x v="470"/>
    <n v="0"/>
    <n v="0.68"/>
    <n v="10.46"/>
    <s v="Card"/>
  </r>
  <r>
    <x v="655"/>
    <n v="101"/>
    <d v="2025-07-27T00:00:00"/>
    <d v="1899-12-30T01:55:57"/>
    <d v="2025-07-27T00:00:00"/>
    <x v="1"/>
    <s v="Lunch"/>
    <x v="1"/>
    <x v="14"/>
    <s v="Extra Cheese"/>
    <x v="0"/>
    <n v="6.16"/>
    <x v="521"/>
    <n v="0"/>
    <n v="0.43"/>
    <n v="6.59"/>
    <s v="Card"/>
  </r>
  <r>
    <x v="656"/>
    <n v="501"/>
    <d v="2025-05-08T00:00:00"/>
    <d v="1899-12-30T04:30:53"/>
    <d v="2025-05-08T00:00:00"/>
    <x v="5"/>
    <s v="Afternoon"/>
    <x v="1"/>
    <x v="18"/>
    <s v="Sugar-Free Syrup"/>
    <x v="0"/>
    <n v="2.19"/>
    <x v="396"/>
    <n v="0"/>
    <n v="0.16"/>
    <n v="2.35"/>
    <s v="Cash"/>
  </r>
  <r>
    <x v="657"/>
    <n v="501"/>
    <d v="2025-08-06T00:00:00"/>
    <d v="1899-12-30T12:32:10"/>
    <d v="2025-08-06T00:00:00"/>
    <x v="2"/>
    <s v="Lunch"/>
    <x v="0"/>
    <x v="7"/>
    <s v="No Modifier"/>
    <x v="2"/>
    <n v="1.74"/>
    <x v="211"/>
    <n v="0"/>
    <n v="0.37"/>
    <n v="5.59"/>
    <s v="MobilePay"/>
  </r>
  <r>
    <x v="658"/>
    <n v="103"/>
    <d v="2025-06-12T00:00:00"/>
    <d v="1899-12-30T09:10:29"/>
    <d v="2025-06-12T00:00:00"/>
    <x v="5"/>
    <s v="Dinner"/>
    <x v="1"/>
    <x v="16"/>
    <s v="No Modifier"/>
    <x v="0"/>
    <n v="2.6999999999999997"/>
    <x v="405"/>
    <n v="0"/>
    <n v="0.2"/>
    <n v="2.9"/>
    <s v="Card"/>
  </r>
  <r>
    <x v="659"/>
    <n v="101"/>
    <d v="2025-06-26T00:00:00"/>
    <d v="1899-12-30T11:30:35"/>
    <d v="2025-06-26T00:00:00"/>
    <x v="5"/>
    <s v="Lunch"/>
    <x v="3"/>
    <x v="21"/>
    <s v="No Modifier"/>
    <x v="1"/>
    <n v="4.9399999999999995"/>
    <x v="522"/>
    <n v="0"/>
    <n v="0.64"/>
    <n v="10.52"/>
    <s v="Card"/>
  </r>
  <r>
    <x v="660"/>
    <n v="202"/>
    <d v="2025-05-08T00:00:00"/>
    <d v="1899-12-30T09:38:25"/>
    <d v="2025-05-08T00:00:00"/>
    <x v="5"/>
    <s v="Dinner"/>
    <x v="2"/>
    <x v="4"/>
    <s v="No Modifier"/>
    <x v="0"/>
    <n v="9"/>
    <x v="463"/>
    <n v="0"/>
    <n v="0.63"/>
    <n v="9.6300000000000008"/>
    <s v="Card"/>
  </r>
  <r>
    <x v="661"/>
    <n v="401"/>
    <d v="2025-05-19T00:00:00"/>
    <d v="1899-12-30T07:08:31"/>
    <d v="2025-05-19T00:00:00"/>
    <x v="4"/>
    <s v="Dinner"/>
    <x v="1"/>
    <x v="17"/>
    <s v="No Modifier"/>
    <x v="0"/>
    <n v="8.2200000000000006"/>
    <x v="490"/>
    <n v="0"/>
    <n v="0.62"/>
    <n v="8.84"/>
    <s v="Card"/>
  </r>
  <r>
    <x v="662"/>
    <n v="103"/>
    <d v="2025-05-14T00:00:00"/>
    <d v="1899-12-30T09:53:06"/>
    <d v="2025-05-14T00:00:00"/>
    <x v="2"/>
    <s v="Breakfast"/>
    <x v="2"/>
    <x v="11"/>
    <s v="No Modifier"/>
    <x v="1"/>
    <n v="1.8800000000000001"/>
    <x v="523"/>
    <n v="0"/>
    <n v="0.23"/>
    <n v="3.99"/>
    <s v="Card"/>
  </r>
  <r>
    <x v="663"/>
    <n v="401"/>
    <d v="2025-08-03T00:00:00"/>
    <d v="1899-12-30T01:27:16"/>
    <d v="2025-08-03T00:00:00"/>
    <x v="1"/>
    <s v="Lunch"/>
    <x v="0"/>
    <x v="16"/>
    <s v="No Sauce"/>
    <x v="1"/>
    <n v="2.4900000000000002"/>
    <x v="524"/>
    <n v="0"/>
    <n v="0.47"/>
    <n v="5.45"/>
    <s v="Card"/>
  </r>
  <r>
    <x v="664"/>
    <n v="102"/>
    <d v="2025-06-27T00:00:00"/>
    <d v="1899-12-30T10:37:16"/>
    <d v="2025-06-27T00:00:00"/>
    <x v="3"/>
    <s v="Breakfast"/>
    <x v="1"/>
    <x v="11"/>
    <s v="No Ice"/>
    <x v="0"/>
    <n v="1.75"/>
    <x v="21"/>
    <n v="0.35"/>
    <n v="0.13"/>
    <n v="1.53"/>
    <s v="MobilePay"/>
  </r>
  <r>
    <x v="665"/>
    <n v="202"/>
    <d v="2025-08-06T00:00:00"/>
    <d v="1899-12-30T08:11:18"/>
    <d v="2025-08-06T00:00:00"/>
    <x v="2"/>
    <s v="Dinner"/>
    <x v="2"/>
    <x v="27"/>
    <s v="Spicy"/>
    <x v="0"/>
    <n v="5.28"/>
    <x v="525"/>
    <n v="0"/>
    <n v="0.5"/>
    <n v="5.78"/>
    <s v="Card"/>
  </r>
  <r>
    <x v="666"/>
    <n v="402"/>
    <d v="2025-07-05T00:00:00"/>
    <d v="1899-12-30T01:29:44"/>
    <d v="2025-07-05T00:00:00"/>
    <x v="0"/>
    <s v="Lunch"/>
    <x v="3"/>
    <x v="21"/>
    <s v="No Modifier"/>
    <x v="1"/>
    <n v="4.91"/>
    <x v="200"/>
    <n v="0"/>
    <n v="0.59"/>
    <n v="10.41"/>
    <s v="MobilePay"/>
  </r>
  <r>
    <x v="667"/>
    <n v="102"/>
    <d v="2025-05-09T00:00:00"/>
    <d v="1899-12-30T11:21:59"/>
    <d v="2025-05-09T00:00:00"/>
    <x v="3"/>
    <s v="Lunch"/>
    <x v="3"/>
    <x v="27"/>
    <s v="No Modifier"/>
    <x v="0"/>
    <n v="5.7700000000000005"/>
    <x v="106"/>
    <n v="0"/>
    <n v="0.38"/>
    <n v="6.15"/>
    <s v="Card"/>
  </r>
  <r>
    <x v="668"/>
    <n v="202"/>
    <d v="2025-06-01T00:00:00"/>
    <d v="1899-12-30T03:44:51"/>
    <d v="2025-06-01T00:00:00"/>
    <x v="1"/>
    <s v="Afternoon"/>
    <x v="1"/>
    <x v="16"/>
    <s v="No Sauce"/>
    <x v="1"/>
    <n v="1.8899999999999997"/>
    <x v="526"/>
    <n v="0"/>
    <n v="0.28000000000000003"/>
    <n v="4.0599999999999996"/>
    <s v="Cash"/>
  </r>
  <r>
    <x v="669"/>
    <n v="101"/>
    <d v="2025-08-07T00:00:00"/>
    <d v="1899-12-30T02:42:08"/>
    <d v="2025-08-07T00:00:00"/>
    <x v="5"/>
    <s v="Lunch"/>
    <x v="1"/>
    <x v="20"/>
    <s v="No Modifier"/>
    <x v="0"/>
    <n v="10.540000000000001"/>
    <x v="527"/>
    <n v="0"/>
    <n v="0.84"/>
    <n v="11.38"/>
    <s v="Card"/>
  </r>
  <r>
    <x v="670"/>
    <n v="401"/>
    <d v="2025-06-28T00:00:00"/>
    <d v="1899-12-30T05:24:30"/>
    <d v="2025-06-28T00:00:00"/>
    <x v="0"/>
    <s v="Afternoon"/>
    <x v="0"/>
    <x v="6"/>
    <s v="No Modifier"/>
    <x v="0"/>
    <n v="3.4899999999999998"/>
    <x v="528"/>
    <n v="0"/>
    <n v="0.31"/>
    <n v="3.8"/>
    <s v="Card"/>
  </r>
  <r>
    <x v="671"/>
    <n v="501"/>
    <d v="2025-05-21T00:00:00"/>
    <d v="1899-12-30T01:35:22"/>
    <d v="2025-05-21T00:00:00"/>
    <x v="2"/>
    <s v="Late Night"/>
    <x v="1"/>
    <x v="16"/>
    <s v="No Modifier"/>
    <x v="1"/>
    <n v="2.0499999999999998"/>
    <x v="529"/>
    <n v="0"/>
    <n v="0.37"/>
    <n v="4.47"/>
    <s v="Cash"/>
  </r>
  <r>
    <x v="672"/>
    <n v="101"/>
    <d v="2025-07-04T00:00:00"/>
    <d v="1899-12-30T09:15:24"/>
    <d v="2025-07-04T00:00:00"/>
    <x v="3"/>
    <s v="Dinner"/>
    <x v="0"/>
    <x v="19"/>
    <s v="Extra Cheese"/>
    <x v="0"/>
    <n v="9.32"/>
    <x v="530"/>
    <n v="0"/>
    <n v="0.61"/>
    <n v="9.93"/>
    <s v="Card"/>
  </r>
  <r>
    <x v="673"/>
    <n v="401"/>
    <d v="2025-06-25T00:00:00"/>
    <d v="1899-12-30T12:26:57"/>
    <d v="2025-06-25T00:00:00"/>
    <x v="2"/>
    <s v="Lunch"/>
    <x v="2"/>
    <x v="27"/>
    <s v="No Modifier"/>
    <x v="1"/>
    <n v="5.1099999999999994"/>
    <x v="531"/>
    <n v="0"/>
    <n v="0.82"/>
    <n v="11.04"/>
    <s v="Card"/>
  </r>
  <r>
    <x v="674"/>
    <n v="202"/>
    <d v="2025-06-13T00:00:00"/>
    <d v="1899-12-30T07:59:55"/>
    <d v="2025-06-13T00:00:00"/>
    <x v="3"/>
    <s v="Dinner"/>
    <x v="1"/>
    <x v="19"/>
    <s v="No Modifier"/>
    <x v="0"/>
    <n v="8.2899999999999991"/>
    <x v="532"/>
    <n v="0"/>
    <n v="0.54"/>
    <n v="8.83"/>
    <s v="Card"/>
  </r>
  <r>
    <x v="675"/>
    <n v="501"/>
    <d v="2025-05-23T00:00:00"/>
    <d v="1899-12-30T10:38:36"/>
    <d v="2025-05-23T00:00:00"/>
    <x v="3"/>
    <s v="Morning"/>
    <x v="3"/>
    <x v="25"/>
    <s v="No Modifier"/>
    <x v="0"/>
    <n v="3.05"/>
    <x v="87"/>
    <n v="0"/>
    <n v="0.2"/>
    <n v="3.25"/>
    <s v="MobilePay"/>
  </r>
  <r>
    <x v="676"/>
    <n v="403"/>
    <d v="2025-04-23T00:00:00"/>
    <d v="1899-12-30T07:29:23"/>
    <d v="2025-04-23T00:00:00"/>
    <x v="2"/>
    <s v="Dinner"/>
    <x v="0"/>
    <x v="17"/>
    <s v="No Modifier"/>
    <x v="0"/>
    <n v="7.93"/>
    <x v="533"/>
    <n v="0"/>
    <n v="0.52"/>
    <n v="8.4499999999999993"/>
    <s v="Card"/>
  </r>
  <r>
    <x v="677"/>
    <n v="201"/>
    <d v="2025-06-11T00:00:00"/>
    <d v="1899-12-30T06:51:38"/>
    <d v="2025-06-11T00:00:00"/>
    <x v="2"/>
    <s v="Dinner"/>
    <x v="0"/>
    <x v="16"/>
    <s v="No Modifier"/>
    <x v="1"/>
    <n v="3.14"/>
    <x v="534"/>
    <n v="0.31"/>
    <n v="0.51"/>
    <n v="6.48"/>
    <s v="MobilePay"/>
  </r>
  <r>
    <x v="678"/>
    <n v="202"/>
    <d v="2025-06-02T00:00:00"/>
    <d v="1899-12-30T06:45:49"/>
    <d v="2025-06-02T00:00:00"/>
    <x v="4"/>
    <s v="Dinner"/>
    <x v="3"/>
    <x v="4"/>
    <s v="No Modifier"/>
    <x v="1"/>
    <n v="9.76"/>
    <x v="535"/>
    <n v="3.9"/>
    <n v="0.94"/>
    <n v="16.559999999999999"/>
    <s v="GiftCard"/>
  </r>
  <r>
    <x v="679"/>
    <n v="102"/>
    <d v="2025-04-23T00:00:00"/>
    <d v="1899-12-30T07:48:52"/>
    <d v="2025-04-23T00:00:00"/>
    <x v="2"/>
    <s v="Breakfast"/>
    <x v="0"/>
    <x v="11"/>
    <s v="Almond Milk"/>
    <x v="0"/>
    <n v="2.84"/>
    <x v="126"/>
    <n v="0"/>
    <n v="0.26"/>
    <n v="3.1"/>
    <s v="Cash"/>
  </r>
  <r>
    <x v="680"/>
    <n v="402"/>
    <d v="2025-05-05T00:00:00"/>
    <d v="1899-12-30T08:21:18"/>
    <d v="2025-05-05T00:00:00"/>
    <x v="4"/>
    <s v="Dinner"/>
    <x v="3"/>
    <x v="17"/>
    <s v="No Modifier"/>
    <x v="0"/>
    <n v="8.85"/>
    <x v="536"/>
    <n v="0.88"/>
    <n v="0.56000000000000005"/>
    <n v="8.5299999999999994"/>
    <s v="Card"/>
  </r>
  <r>
    <x v="681"/>
    <n v="202"/>
    <d v="2025-07-20T00:00:00"/>
    <d v="1899-12-30T12:30:45"/>
    <d v="2025-07-20T00:00:00"/>
    <x v="1"/>
    <s v="Late Night"/>
    <x v="3"/>
    <x v="6"/>
    <s v="Small Size"/>
    <x v="0"/>
    <n v="2.52"/>
    <x v="537"/>
    <n v="0"/>
    <n v="0.19"/>
    <n v="2.71"/>
    <s v="Card"/>
  </r>
  <r>
    <x v="682"/>
    <n v="202"/>
    <d v="2025-06-05T00:00:00"/>
    <d v="1899-12-30T02:30:39"/>
    <d v="2025-06-05T00:00:00"/>
    <x v="5"/>
    <s v="Lunch"/>
    <x v="0"/>
    <x v="19"/>
    <s v="Add Jalapenos"/>
    <x v="0"/>
    <n v="9.129999999999999"/>
    <x v="82"/>
    <n v="0"/>
    <n v="0.82"/>
    <n v="9.9499999999999993"/>
    <s v="GiftCard"/>
  </r>
  <r>
    <x v="683"/>
    <n v="102"/>
    <d v="2025-07-01T00:00:00"/>
    <d v="1899-12-30T12:14:09"/>
    <d v="2025-07-01T00:00:00"/>
    <x v="6"/>
    <s v="Lunch"/>
    <x v="1"/>
    <x v="20"/>
    <s v="No Modifier"/>
    <x v="0"/>
    <n v="10.23"/>
    <x v="538"/>
    <n v="0"/>
    <n v="0.61"/>
    <n v="10.84"/>
    <s v="MobilePay"/>
  </r>
  <r>
    <x v="684"/>
    <n v="201"/>
    <d v="2025-08-05T00:00:00"/>
    <d v="1899-12-30T02:40:06"/>
    <d v="2025-08-05T00:00:00"/>
    <x v="6"/>
    <s v="Lunch"/>
    <x v="0"/>
    <x v="1"/>
    <s v="Add Jalapenos"/>
    <x v="1"/>
    <n v="5.34"/>
    <x v="539"/>
    <n v="0"/>
    <n v="0.64"/>
    <n v="11.32"/>
    <s v="Card"/>
  </r>
  <r>
    <x v="685"/>
    <n v="201"/>
    <d v="2025-05-10T00:00:00"/>
    <d v="1899-12-30T11:11:02"/>
    <d v="2025-05-10T00:00:00"/>
    <x v="0"/>
    <s v="Morning"/>
    <x v="0"/>
    <x v="25"/>
    <s v="Almond Milk"/>
    <x v="1"/>
    <n v="4.1199999999999992"/>
    <x v="540"/>
    <n v="0.82"/>
    <n v="0.7"/>
    <n v="8.1199999999999992"/>
    <s v="Card"/>
  </r>
  <r>
    <x v="686"/>
    <n v="102"/>
    <d v="2025-05-01T00:00:00"/>
    <d v="1899-12-30T11:20:50"/>
    <d v="2025-05-01T00:00:00"/>
    <x v="5"/>
    <s v="Lunch"/>
    <x v="3"/>
    <x v="5"/>
    <s v="No Modifier"/>
    <x v="0"/>
    <n v="1.4799999999999998"/>
    <x v="0"/>
    <n v="0"/>
    <n v="0.1"/>
    <n v="6.05"/>
    <s v="Card"/>
  </r>
  <r>
    <x v="687"/>
    <n v="402"/>
    <d v="2025-07-16T00:00:00"/>
    <d v="1899-12-30T09:00:16"/>
    <d v="2025-07-16T00:00:00"/>
    <x v="2"/>
    <s v="Dinner"/>
    <x v="0"/>
    <x v="17"/>
    <s v="No Modifier"/>
    <x v="0"/>
    <n v="8.3000000000000007"/>
    <x v="541"/>
    <n v="0"/>
    <n v="0.62"/>
    <n v="8.92"/>
    <s v="Cash"/>
  </r>
  <r>
    <x v="688"/>
    <n v="402"/>
    <d v="2025-05-05T00:00:00"/>
    <d v="1899-12-30T06:31:00"/>
    <d v="2025-05-05T00:00:00"/>
    <x v="4"/>
    <s v="Breakfast"/>
    <x v="2"/>
    <x v="26"/>
    <s v="No Modifier"/>
    <x v="0"/>
    <n v="3.92"/>
    <x v="542"/>
    <n v="0"/>
    <n v="0.28999999999999998"/>
    <n v="4.21"/>
    <s v="GiftCard"/>
  </r>
  <r>
    <x v="689"/>
    <n v="201"/>
    <d v="2025-05-04T00:00:00"/>
    <d v="1899-12-30T07:13:19"/>
    <d v="2025-05-04T00:00:00"/>
    <x v="1"/>
    <s v="Dinner"/>
    <x v="2"/>
    <x v="19"/>
    <s v="No Modifier"/>
    <x v="0"/>
    <n v="9.2099999999999991"/>
    <x v="543"/>
    <n v="0"/>
    <n v="0.64"/>
    <n v="9.85"/>
    <s v="Card"/>
  </r>
  <r>
    <x v="690"/>
    <n v="103"/>
    <d v="2025-06-04T00:00:00"/>
    <d v="1899-12-30T02:41:38"/>
    <d v="2025-06-04T00:00:00"/>
    <x v="2"/>
    <s v="Lunch"/>
    <x v="0"/>
    <x v="1"/>
    <s v="No Modifier"/>
    <x v="1"/>
    <n v="7.26"/>
    <x v="544"/>
    <n v="0"/>
    <n v="1.1599999999999999"/>
    <n v="15.68"/>
    <s v="Cash"/>
  </r>
  <r>
    <x v="691"/>
    <n v="401"/>
    <d v="2025-05-04T00:00:00"/>
    <d v="1899-12-30T04:00:48"/>
    <d v="2025-05-04T00:00:00"/>
    <x v="1"/>
    <s v="Afternoon"/>
    <x v="0"/>
    <x v="6"/>
    <s v="Small Size"/>
    <x v="2"/>
    <n v="3.17"/>
    <x v="545"/>
    <n v="0"/>
    <n v="0.56999999999999995"/>
    <n v="10.08"/>
    <s v="Card"/>
  </r>
  <r>
    <x v="692"/>
    <n v="101"/>
    <d v="2025-04-30T00:00:00"/>
    <d v="1899-12-30T02:20:35"/>
    <d v="2025-04-30T00:00:00"/>
    <x v="2"/>
    <s v="Lunch"/>
    <x v="2"/>
    <x v="1"/>
    <s v="Gluten-Free Bun"/>
    <x v="0"/>
    <n v="5.99"/>
    <x v="546"/>
    <n v="0"/>
    <n v="0.48"/>
    <n v="6.47"/>
    <s v="Card"/>
  </r>
  <r>
    <x v="693"/>
    <n v="401"/>
    <d v="2025-04-15T00:00:00"/>
    <d v="1899-12-30T05:31:15"/>
    <d v="2025-04-15T00:00:00"/>
    <x v="6"/>
    <s v="Afternoon"/>
    <x v="1"/>
    <x v="6"/>
    <s v="No Modifier"/>
    <x v="0"/>
    <n v="3.3099999999999996"/>
    <x v="458"/>
    <n v="0"/>
    <n v="0.26"/>
    <n v="3.57"/>
    <s v="Cash"/>
  </r>
  <r>
    <x v="694"/>
    <n v="401"/>
    <d v="2025-04-20T00:00:00"/>
    <d v="1899-12-30T07:37:19"/>
    <d v="2025-04-20T00:00:00"/>
    <x v="1"/>
    <s v="Dinner"/>
    <x v="3"/>
    <x v="17"/>
    <s v="No Modifier"/>
    <x v="0"/>
    <n v="8.7900000000000009"/>
    <x v="88"/>
    <n v="0"/>
    <n v="0.84"/>
    <n v="9.6300000000000008"/>
    <s v="Card"/>
  </r>
  <r>
    <x v="695"/>
    <n v="301"/>
    <d v="2025-06-24T00:00:00"/>
    <d v="1899-12-30T01:47:56"/>
    <d v="2025-06-24T00:00:00"/>
    <x v="6"/>
    <s v="Late Night"/>
    <x v="2"/>
    <x v="1"/>
    <s v="Add Bacon"/>
    <x v="0"/>
    <n v="6.28"/>
    <x v="534"/>
    <n v="0"/>
    <n v="0.47"/>
    <n v="6.75"/>
    <s v="Card"/>
  </r>
  <r>
    <x v="696"/>
    <n v="402"/>
    <d v="2025-04-25T00:00:00"/>
    <d v="1899-12-30T06:58:32"/>
    <d v="2025-04-25T00:00:00"/>
    <x v="3"/>
    <s v="Dinner"/>
    <x v="2"/>
    <x v="28"/>
    <s v="Extra Ice"/>
    <x v="1"/>
    <n v="2.02"/>
    <x v="85"/>
    <n v="0"/>
    <n v="0.32"/>
    <n v="4.3600000000000003"/>
    <s v="Cash"/>
  </r>
  <r>
    <x v="697"/>
    <n v="403"/>
    <d v="2025-06-05T00:00:00"/>
    <d v="1899-12-30T05:36:59"/>
    <d v="2025-06-05T00:00:00"/>
    <x v="5"/>
    <s v="Breakfast"/>
    <x v="2"/>
    <x v="8"/>
    <s v="No Modifier"/>
    <x v="0"/>
    <n v="1.6400000000000001"/>
    <x v="180"/>
    <n v="0"/>
    <n v="0.15"/>
    <n v="1.79"/>
    <s v="Cash"/>
  </r>
  <r>
    <x v="698"/>
    <n v="501"/>
    <d v="2025-06-03T00:00:00"/>
    <d v="1899-12-30T02:56:01"/>
    <d v="2025-06-03T00:00:00"/>
    <x v="6"/>
    <s v="Lunch"/>
    <x v="2"/>
    <x v="19"/>
    <s v="No Pickles"/>
    <x v="0"/>
    <n v="9.4499999999999993"/>
    <x v="81"/>
    <n v="0"/>
    <n v="0.71"/>
    <n v="10.16"/>
    <s v="Card"/>
  </r>
  <r>
    <x v="699"/>
    <n v="201"/>
    <d v="2025-05-28T00:00:00"/>
    <d v="1899-12-30T08:57:56"/>
    <d v="2025-05-28T00:00:00"/>
    <x v="2"/>
    <s v="Dinner"/>
    <x v="3"/>
    <x v="1"/>
    <s v="No Modifier"/>
    <x v="0"/>
    <n v="5.32"/>
    <x v="547"/>
    <n v="0"/>
    <n v="0.51"/>
    <n v="5.83"/>
    <s v="Card"/>
  </r>
  <r>
    <x v="700"/>
    <n v="301"/>
    <d v="2025-04-13T00:00:00"/>
    <d v="1899-12-30T07:42:13"/>
    <d v="2025-04-13T00:00:00"/>
    <x v="1"/>
    <s v="Dinner"/>
    <x v="1"/>
    <x v="28"/>
    <s v="No Modifier"/>
    <x v="2"/>
    <n v="1.9400000000000002"/>
    <x v="477"/>
    <n v="0"/>
    <n v="0.35"/>
    <n v="6.17"/>
    <s v="Card"/>
  </r>
  <r>
    <x v="701"/>
    <n v="402"/>
    <d v="2025-04-22T00:00:00"/>
    <d v="1899-12-30T07:24:03"/>
    <d v="2025-04-22T00:00:00"/>
    <x v="6"/>
    <s v="Dinner"/>
    <x v="2"/>
    <x v="1"/>
    <s v="No Modifier"/>
    <x v="0"/>
    <n v="6.2700000000000005"/>
    <x v="548"/>
    <n v="0"/>
    <n v="0.6"/>
    <n v="6.87"/>
    <s v="Card"/>
  </r>
  <r>
    <x v="702"/>
    <n v="301"/>
    <d v="2025-07-14T00:00:00"/>
    <d v="1899-12-30T11:51:32"/>
    <d v="2025-07-14T00:00:00"/>
    <x v="4"/>
    <s v="Lunch"/>
    <x v="2"/>
    <x v="5"/>
    <s v="No Modifier"/>
    <x v="0"/>
    <n v="5.45"/>
    <x v="273"/>
    <n v="0"/>
    <n v="0.46"/>
    <n v="5.91"/>
    <s v="Card"/>
  </r>
  <r>
    <x v="703"/>
    <n v="202"/>
    <d v="2025-05-12T00:00:00"/>
    <d v="1899-12-30T10:41:41"/>
    <d v="2025-05-12T00:00:00"/>
    <x v="4"/>
    <s v="Morning"/>
    <x v="0"/>
    <x v="11"/>
    <s v="Almond Milk"/>
    <x v="0"/>
    <n v="1.4799999999999998"/>
    <x v="0"/>
    <n v="0"/>
    <n v="0.1"/>
    <n v="1.43"/>
    <s v="MobilePay"/>
  </r>
  <r>
    <x v="704"/>
    <n v="101"/>
    <d v="2025-04-29T00:00:00"/>
    <d v="1899-12-30T06:55:47"/>
    <d v="2025-04-29T00:00:00"/>
    <x v="6"/>
    <s v="Breakfast"/>
    <x v="0"/>
    <x v="10"/>
    <s v="No Modifier"/>
    <x v="0"/>
    <n v="2.65"/>
    <x v="549"/>
    <n v="0"/>
    <n v="0.19"/>
    <n v="2.84"/>
    <s v="Card"/>
  </r>
  <r>
    <x v="705"/>
    <n v="103"/>
    <d v="2025-07-14T00:00:00"/>
    <d v="1899-12-30T07:25:40"/>
    <d v="2025-07-14T00:00:00"/>
    <x v="4"/>
    <s v="Breakfast"/>
    <x v="2"/>
    <x v="23"/>
    <s v="No Modifier"/>
    <x v="0"/>
    <n v="5.19"/>
    <x v="550"/>
    <n v="1.04"/>
    <n v="0.25"/>
    <n v="4.4000000000000004"/>
    <s v="MobilePay"/>
  </r>
  <r>
    <x v="706"/>
    <n v="403"/>
    <d v="2025-07-28T00:00:00"/>
    <d v="1899-12-30T05:22:57"/>
    <d v="2025-07-28T00:00:00"/>
    <x v="4"/>
    <s v="Breakfast"/>
    <x v="1"/>
    <x v="3"/>
    <s v="Cinnamon"/>
    <x v="2"/>
    <n v="1.4799999999999998"/>
    <x v="0"/>
    <n v="0.15"/>
    <n v="0.86"/>
    <n v="9.92"/>
    <s v="Card"/>
  </r>
  <r>
    <x v="707"/>
    <n v="202"/>
    <d v="2025-05-17T00:00:00"/>
    <d v="1899-12-30T09:23:39"/>
    <d v="2025-05-17T00:00:00"/>
    <x v="0"/>
    <s v="Breakfast"/>
    <x v="0"/>
    <x v="26"/>
    <s v="No Cheese"/>
    <x v="0"/>
    <n v="4.18"/>
    <x v="551"/>
    <n v="0"/>
    <n v="0.28999999999999998"/>
    <n v="4.47"/>
    <s v="Card"/>
  </r>
  <r>
    <x v="708"/>
    <n v="102"/>
    <d v="2025-07-08T00:00:00"/>
    <d v="1899-12-30T10:46:42"/>
    <d v="2025-07-08T00:00:00"/>
    <x v="6"/>
    <s v="Morning"/>
    <x v="2"/>
    <x v="22"/>
    <s v="Oat Milk"/>
    <x v="0"/>
    <n v="2.0699999999999998"/>
    <x v="552"/>
    <n v="0"/>
    <n v="0.14000000000000001"/>
    <n v="2.21"/>
    <s v="Cash"/>
  </r>
  <r>
    <x v="709"/>
    <n v="401"/>
    <d v="2025-04-30T00:00:00"/>
    <d v="1899-12-30T03:11:00"/>
    <d v="2025-04-30T00:00:00"/>
    <x v="2"/>
    <s v="Afternoon"/>
    <x v="1"/>
    <x v="29"/>
    <s v="No Modifier"/>
    <x v="0"/>
    <n v="3.21"/>
    <x v="102"/>
    <n v="0"/>
    <n v="0.28999999999999998"/>
    <n v="3.5"/>
    <s v="Card"/>
  </r>
  <r>
    <x v="710"/>
    <n v="201"/>
    <d v="2025-07-07T00:00:00"/>
    <d v="1899-12-30T02:07:47"/>
    <d v="2025-07-07T00:00:00"/>
    <x v="4"/>
    <s v="Lunch"/>
    <x v="1"/>
    <x v="21"/>
    <s v="No Modifier"/>
    <x v="1"/>
    <n v="5.0599999999999996"/>
    <x v="553"/>
    <n v="0"/>
    <n v="0.91"/>
    <n v="11.03"/>
    <s v="MobilePay"/>
  </r>
  <r>
    <x v="711"/>
    <n v="202"/>
    <d v="2025-06-24T00:00:00"/>
    <d v="1899-12-30T08:41:01"/>
    <d v="2025-06-24T00:00:00"/>
    <x v="6"/>
    <s v="Breakfast"/>
    <x v="0"/>
    <x v="8"/>
    <s v="Extra Egg"/>
    <x v="0"/>
    <n v="2.8699999999999997"/>
    <x v="554"/>
    <n v="0"/>
    <n v="0.2"/>
    <n v="3.07"/>
    <s v="Card"/>
  </r>
  <r>
    <x v="712"/>
    <n v="403"/>
    <d v="2025-04-27T00:00:00"/>
    <d v="1899-12-30T10:09:53"/>
    <d v="2025-04-27T00:00:00"/>
    <x v="1"/>
    <s v="Morning"/>
    <x v="3"/>
    <x v="11"/>
    <s v="Oat Milk"/>
    <x v="0"/>
    <n v="2.4800000000000004"/>
    <x v="555"/>
    <n v="0"/>
    <n v="0.24"/>
    <n v="2.72"/>
    <s v="MobilePay"/>
  </r>
  <r>
    <x v="713"/>
    <n v="403"/>
    <d v="2025-07-20T00:00:00"/>
    <d v="1899-12-30T05:43:10"/>
    <d v="2025-07-20T00:00:00"/>
    <x v="1"/>
    <s v="Breakfast"/>
    <x v="0"/>
    <x v="8"/>
    <s v="No Cheese"/>
    <x v="0"/>
    <n v="1.9700000000000002"/>
    <x v="556"/>
    <n v="0"/>
    <n v="0.17"/>
    <n v="2.14"/>
    <s v="MobilePay"/>
  </r>
  <r>
    <x v="714"/>
    <n v="403"/>
    <d v="2025-04-17T00:00:00"/>
    <d v="1899-12-30T01:29:20"/>
    <d v="2025-04-17T00:00:00"/>
    <x v="5"/>
    <s v="Late Night"/>
    <x v="2"/>
    <x v="12"/>
    <s v="No Modifier"/>
    <x v="0"/>
    <n v="4.4799999999999995"/>
    <x v="557"/>
    <n v="0"/>
    <n v="0.28999999999999998"/>
    <n v="4.7699999999999996"/>
    <s v="MobilePay"/>
  </r>
  <r>
    <x v="715"/>
    <n v="201"/>
    <d v="2025-07-20T00:00:00"/>
    <d v="1899-12-30T02:25:37"/>
    <d v="2025-07-20T00:00:00"/>
    <x v="1"/>
    <s v="Lunch"/>
    <x v="1"/>
    <x v="12"/>
    <s v="No Modifier"/>
    <x v="0"/>
    <n v="4.8599999999999994"/>
    <x v="403"/>
    <n v="0"/>
    <n v="0.32"/>
    <n v="5.18"/>
    <s v="MobilePay"/>
  </r>
  <r>
    <x v="716"/>
    <n v="202"/>
    <d v="2025-08-08T00:00:00"/>
    <d v="1899-12-30T06:33:19"/>
    <d v="2025-08-08T00:00:00"/>
    <x v="3"/>
    <s v="Dinner"/>
    <x v="2"/>
    <x v="19"/>
    <s v="No Modifier"/>
    <x v="0"/>
    <n v="9.0500000000000007"/>
    <x v="558"/>
    <n v="0"/>
    <n v="0.86"/>
    <n v="9.91"/>
    <s v="Cash"/>
  </r>
  <r>
    <x v="717"/>
    <n v="301"/>
    <d v="2025-08-04T00:00:00"/>
    <d v="1899-12-30T09:53:57"/>
    <d v="2025-08-04T00:00:00"/>
    <x v="4"/>
    <s v="Dinner"/>
    <x v="1"/>
    <x v="17"/>
    <s v="No Modifier"/>
    <x v="0"/>
    <n v="8.57"/>
    <x v="184"/>
    <n v="0"/>
    <n v="0.77"/>
    <n v="9.34"/>
    <s v="Cash"/>
  </r>
  <r>
    <x v="718"/>
    <n v="501"/>
    <d v="2025-07-10T00:00:00"/>
    <d v="1899-12-30T09:53:44"/>
    <d v="2025-07-10T00:00:00"/>
    <x v="5"/>
    <s v="Dinner"/>
    <x v="0"/>
    <x v="19"/>
    <s v="Gluten-Free Bun"/>
    <x v="1"/>
    <n v="9.81"/>
    <x v="559"/>
    <n v="0"/>
    <n v="1.47"/>
    <n v="21.09"/>
    <s v="Card"/>
  </r>
  <r>
    <x v="719"/>
    <n v="101"/>
    <d v="2025-04-28T00:00:00"/>
    <d v="1899-12-30T08:15:37"/>
    <d v="2025-04-28T00:00:00"/>
    <x v="4"/>
    <s v="Breakfast"/>
    <x v="2"/>
    <x v="23"/>
    <s v="No Modifier"/>
    <x v="0"/>
    <n v="4.9700000000000006"/>
    <x v="326"/>
    <n v="0"/>
    <n v="0.47"/>
    <n v="5.44"/>
    <s v="Cash"/>
  </r>
  <r>
    <x v="720"/>
    <n v="101"/>
    <d v="2025-05-26T00:00:00"/>
    <d v="1899-12-30T05:06:36"/>
    <d v="2025-05-26T00:00:00"/>
    <x v="4"/>
    <s v="Afternoon"/>
    <x v="1"/>
    <x v="16"/>
    <s v="Extra Sauce"/>
    <x v="1"/>
    <n v="2.98"/>
    <x v="414"/>
    <n v="0"/>
    <n v="0.36"/>
    <n v="6.32"/>
    <s v="GiftCard"/>
  </r>
  <r>
    <x v="721"/>
    <n v="401"/>
    <d v="2025-05-21T00:00:00"/>
    <d v="1899-12-30T09:42:58"/>
    <d v="2025-05-21T00:00:00"/>
    <x v="2"/>
    <s v="Dinner"/>
    <x v="1"/>
    <x v="12"/>
    <s v="No Modifier"/>
    <x v="0"/>
    <n v="3.92"/>
    <x v="542"/>
    <n v="0"/>
    <n v="0.24"/>
    <n v="4.16"/>
    <s v="Cash"/>
  </r>
  <r>
    <x v="722"/>
    <n v="201"/>
    <d v="2025-05-01T00:00:00"/>
    <d v="1899-12-30T10:20:29"/>
    <d v="2025-05-01T00:00:00"/>
    <x v="5"/>
    <s v="Morning"/>
    <x v="3"/>
    <x v="3"/>
    <s v="No Modifier"/>
    <x v="0"/>
    <n v="2.9"/>
    <x v="560"/>
    <n v="0"/>
    <n v="0.23"/>
    <n v="3.13"/>
    <s v="Card"/>
  </r>
  <r>
    <x v="723"/>
    <n v="102"/>
    <d v="2025-05-23T00:00:00"/>
    <d v="1899-12-30T12:20:53"/>
    <d v="2025-05-23T00:00:00"/>
    <x v="3"/>
    <s v="Lunch"/>
    <x v="1"/>
    <x v="12"/>
    <s v="No Modifier"/>
    <x v="0"/>
    <n v="4.7399999999999993"/>
    <x v="561"/>
    <n v="0"/>
    <n v="0.4"/>
    <n v="5.14"/>
    <s v="MobilePay"/>
  </r>
  <r>
    <x v="724"/>
    <n v="301"/>
    <d v="2025-07-19T00:00:00"/>
    <d v="1899-12-30T08:01:07"/>
    <d v="2025-07-19T00:00:00"/>
    <x v="0"/>
    <s v="Dinner"/>
    <x v="1"/>
    <x v="17"/>
    <s v="No Modifier"/>
    <x v="0"/>
    <n v="8.58"/>
    <x v="562"/>
    <n v="0"/>
    <n v="0.6"/>
    <n v="9.18"/>
    <s v="Card"/>
  </r>
  <r>
    <x v="725"/>
    <n v="401"/>
    <d v="2025-07-22T00:00:00"/>
    <d v="1899-12-30T08:34:22"/>
    <d v="2025-07-22T00:00:00"/>
    <x v="6"/>
    <s v="Dinner"/>
    <x v="2"/>
    <x v="5"/>
    <s v="No Modifier"/>
    <x v="0"/>
    <n v="5.66"/>
    <x v="208"/>
    <n v="0"/>
    <n v="0.42"/>
    <n v="6.08"/>
    <s v="MobilePay"/>
  </r>
  <r>
    <x v="726"/>
    <n v="201"/>
    <d v="2025-05-16T00:00:00"/>
    <d v="1899-12-30T01:01:31"/>
    <d v="2025-05-16T00:00:00"/>
    <x v="3"/>
    <s v="Lunch"/>
    <x v="1"/>
    <x v="1"/>
    <s v="Extra Patty"/>
    <x v="0"/>
    <n v="7.3999999999999995"/>
    <x v="563"/>
    <n v="0"/>
    <n v="0.44"/>
    <n v="7.84"/>
    <s v="Cash"/>
  </r>
  <r>
    <x v="727"/>
    <n v="403"/>
    <d v="2025-05-29T00:00:00"/>
    <d v="1899-12-30T12:26:11"/>
    <d v="2025-05-29T00:00:00"/>
    <x v="5"/>
    <s v="Lunch"/>
    <x v="0"/>
    <x v="19"/>
    <s v="Extra Sauce"/>
    <x v="0"/>
    <n v="9.41"/>
    <x v="564"/>
    <n v="0"/>
    <n v="0.75"/>
    <n v="10.16"/>
    <s v="Card"/>
  </r>
  <r>
    <x v="728"/>
    <n v="301"/>
    <d v="2025-07-31T00:00:00"/>
    <d v="1899-12-30T12:20:55"/>
    <d v="2025-07-31T00:00:00"/>
    <x v="5"/>
    <s v="Lunch"/>
    <x v="0"/>
    <x v="20"/>
    <s v="No Modifier"/>
    <x v="0"/>
    <n v="9.7200000000000006"/>
    <x v="565"/>
    <n v="0"/>
    <n v="0.92"/>
    <n v="10.64"/>
    <s v="Cash"/>
  </r>
  <r>
    <x v="729"/>
    <n v="301"/>
    <d v="2025-05-19T00:00:00"/>
    <d v="1899-12-30T07:29:17"/>
    <d v="2025-05-19T00:00:00"/>
    <x v="4"/>
    <s v="Dinner"/>
    <x v="3"/>
    <x v="19"/>
    <s v="Extra Sauce"/>
    <x v="0"/>
    <n v="8.8500000000000014"/>
    <x v="566"/>
    <n v="0"/>
    <n v="0.53"/>
    <n v="9.3800000000000008"/>
    <s v="Card"/>
  </r>
  <r>
    <x v="730"/>
    <n v="103"/>
    <d v="2025-06-25T00:00:00"/>
    <d v="1899-12-30T05:46:17"/>
    <d v="2025-06-25T00:00:00"/>
    <x v="2"/>
    <s v="Breakfast"/>
    <x v="0"/>
    <x v="11"/>
    <s v="Sugar-Free Syrup"/>
    <x v="0"/>
    <n v="2.23"/>
    <x v="567"/>
    <n v="0"/>
    <n v="0.16"/>
    <n v="2.39"/>
    <s v="MobilePay"/>
  </r>
  <r>
    <x v="731"/>
    <n v="301"/>
    <d v="2025-04-29T00:00:00"/>
    <d v="1899-12-30T11:09:49"/>
    <d v="2025-04-29T00:00:00"/>
    <x v="6"/>
    <s v="Morning"/>
    <x v="2"/>
    <x v="25"/>
    <s v="No Modifier"/>
    <x v="0"/>
    <n v="3"/>
    <x v="568"/>
    <n v="0"/>
    <n v="0.24"/>
    <n v="3.24"/>
    <s v="Cash"/>
  </r>
  <r>
    <x v="732"/>
    <n v="103"/>
    <d v="2025-07-09T00:00:00"/>
    <d v="1899-12-30T07:53:11"/>
    <d v="2025-07-09T00:00:00"/>
    <x v="2"/>
    <s v="Dinner"/>
    <x v="1"/>
    <x v="4"/>
    <s v="No Modifier"/>
    <x v="0"/>
    <n v="9.49"/>
    <x v="229"/>
    <n v="0"/>
    <n v="0.81"/>
    <n v="10.3"/>
    <s v="MobilePay"/>
  </r>
  <r>
    <x v="733"/>
    <n v="202"/>
    <d v="2025-05-11T00:00:00"/>
    <d v="1899-12-30T02:56:16"/>
    <d v="2025-05-11T00:00:00"/>
    <x v="1"/>
    <s v="Lunch"/>
    <x v="2"/>
    <x v="27"/>
    <s v="No Modifier"/>
    <x v="2"/>
    <n v="4.6399999999999997"/>
    <x v="569"/>
    <n v="0"/>
    <n v="1.1100000000000001"/>
    <n v="15.03"/>
    <s v="Card"/>
  </r>
  <r>
    <x v="734"/>
    <n v="403"/>
    <d v="2025-06-23T00:00:00"/>
    <d v="1899-12-30T05:10:00"/>
    <d v="2025-06-23T00:00:00"/>
    <x v="4"/>
    <s v="Breakfast"/>
    <x v="0"/>
    <x v="3"/>
    <s v="Extra Egg"/>
    <x v="0"/>
    <n v="4.5"/>
    <x v="506"/>
    <n v="0"/>
    <n v="0.36"/>
    <n v="4.8600000000000003"/>
    <s v="Card"/>
  </r>
  <r>
    <x v="735"/>
    <n v="201"/>
    <d v="2025-07-28T00:00:00"/>
    <d v="1899-12-30T11:38:23"/>
    <d v="2025-07-28T00:00:00"/>
    <x v="4"/>
    <s v="Late Night"/>
    <x v="0"/>
    <x v="6"/>
    <s v="No Modifier"/>
    <x v="0"/>
    <n v="2.97"/>
    <x v="124"/>
    <n v="0"/>
    <n v="0.27"/>
    <n v="3.24"/>
    <s v="MobilePay"/>
  </r>
  <r>
    <x v="736"/>
    <n v="202"/>
    <d v="2025-07-27T00:00:00"/>
    <d v="1899-12-30T08:43:11"/>
    <d v="2025-07-27T00:00:00"/>
    <x v="1"/>
    <s v="Dinner"/>
    <x v="3"/>
    <x v="5"/>
    <s v="No Modifier"/>
    <x v="0"/>
    <n v="5.8500000000000005"/>
    <x v="570"/>
    <n v="0"/>
    <n v="0.47"/>
    <n v="6.32"/>
    <s v="Card"/>
  </r>
  <r>
    <x v="737"/>
    <n v="102"/>
    <d v="2025-08-01T00:00:00"/>
    <d v="1899-12-30T04:15:23"/>
    <d v="2025-08-01T00:00:00"/>
    <x v="3"/>
    <s v="Afternoon"/>
    <x v="1"/>
    <x v="7"/>
    <s v="No Ice"/>
    <x v="0"/>
    <n v="1.82"/>
    <x v="571"/>
    <n v="0"/>
    <n v="0.16"/>
    <n v="1.98"/>
    <s v="GiftCard"/>
  </r>
  <r>
    <x v="738"/>
    <n v="403"/>
    <d v="2025-05-18T00:00:00"/>
    <d v="1899-12-30T07:58:33"/>
    <d v="2025-05-18T00:00:00"/>
    <x v="1"/>
    <s v="Breakfast"/>
    <x v="0"/>
    <x v="26"/>
    <s v="No Cheese"/>
    <x v="0"/>
    <n v="4.16"/>
    <x v="114"/>
    <n v="0"/>
    <n v="0.3"/>
    <n v="4.46"/>
    <s v="Cash"/>
  </r>
  <r>
    <x v="739"/>
    <n v="402"/>
    <d v="2025-05-30T00:00:00"/>
    <d v="1899-12-30T08:39:24"/>
    <d v="2025-05-30T00:00:00"/>
    <x v="3"/>
    <s v="Breakfast"/>
    <x v="2"/>
    <x v="11"/>
    <s v="Almond Milk"/>
    <x v="0"/>
    <n v="2.79"/>
    <x v="297"/>
    <n v="0"/>
    <n v="0.2"/>
    <n v="2.99"/>
    <s v="GiftCard"/>
  </r>
  <r>
    <x v="740"/>
    <n v="301"/>
    <d v="2025-06-02T00:00:00"/>
    <d v="1899-12-30T06:03:19"/>
    <d v="2025-06-02T00:00:00"/>
    <x v="4"/>
    <s v="Dinner"/>
    <x v="2"/>
    <x v="19"/>
    <s v="Extra Sauce"/>
    <x v="0"/>
    <n v="8.32"/>
    <x v="572"/>
    <n v="0"/>
    <n v="0.57999999999999996"/>
    <n v="8.9"/>
    <s v="Card"/>
  </r>
  <r>
    <x v="741"/>
    <n v="103"/>
    <d v="2025-05-10T00:00:00"/>
    <d v="1899-12-30T08:04:45"/>
    <d v="2025-05-10T00:00:00"/>
    <x v="0"/>
    <s v="Dinner"/>
    <x v="1"/>
    <x v="19"/>
    <s v="No Modifier"/>
    <x v="1"/>
    <n v="8.35"/>
    <x v="573"/>
    <n v="0"/>
    <n v="1.0900000000000001"/>
    <n v="17.79"/>
    <s v="Card"/>
  </r>
  <r>
    <x v="742"/>
    <n v="103"/>
    <d v="2025-04-26T00:00:00"/>
    <d v="1899-12-30T11:23:58"/>
    <d v="2025-04-26T00:00:00"/>
    <x v="0"/>
    <s v="Late Night"/>
    <x v="0"/>
    <x v="5"/>
    <s v="No Modifier"/>
    <x v="0"/>
    <n v="5.48"/>
    <x v="574"/>
    <n v="0"/>
    <n v="0.47"/>
    <n v="5.95"/>
    <s v="Card"/>
  </r>
  <r>
    <x v="743"/>
    <n v="202"/>
    <d v="2025-08-08T00:00:00"/>
    <d v="1899-12-30T02:52:26"/>
    <d v="2025-08-08T00:00:00"/>
    <x v="3"/>
    <s v="Lunch"/>
    <x v="2"/>
    <x v="1"/>
    <s v="No Modifier"/>
    <x v="0"/>
    <n v="6.4"/>
    <x v="575"/>
    <n v="0"/>
    <n v="0.54"/>
    <n v="6.94"/>
    <s v="MobilePay"/>
  </r>
  <r>
    <x v="744"/>
    <n v="102"/>
    <d v="2025-04-16T00:00:00"/>
    <d v="1899-12-30T08:04:11"/>
    <d v="2025-04-16T00:00:00"/>
    <x v="2"/>
    <s v="Breakfast"/>
    <x v="3"/>
    <x v="11"/>
    <s v="Almond Milk"/>
    <x v="1"/>
    <n v="2.69"/>
    <x v="154"/>
    <n v="0"/>
    <n v="0.51"/>
    <n v="5.89"/>
    <s v="Card"/>
  </r>
  <r>
    <x v="745"/>
    <n v="201"/>
    <d v="2025-05-30T00:00:00"/>
    <d v="1899-12-30T01:12:08"/>
    <d v="2025-05-30T00:00:00"/>
    <x v="3"/>
    <s v="Late Night"/>
    <x v="0"/>
    <x v="16"/>
    <s v="No Modifier"/>
    <x v="0"/>
    <n v="2.4299999999999997"/>
    <x v="576"/>
    <n v="0"/>
    <n v="0.16"/>
    <n v="2.59"/>
    <s v="Card"/>
  </r>
  <r>
    <x v="746"/>
    <n v="103"/>
    <d v="2025-05-03T00:00:00"/>
    <d v="1899-12-30T11:42:59"/>
    <d v="2025-05-03T00:00:00"/>
    <x v="0"/>
    <s v="Lunch"/>
    <x v="2"/>
    <x v="20"/>
    <s v="No Modifier"/>
    <x v="0"/>
    <n v="10.08"/>
    <x v="38"/>
    <n v="1.01"/>
    <n v="0.73"/>
    <n v="9.8000000000000007"/>
    <s v="GiftCard"/>
  </r>
  <r>
    <x v="747"/>
    <n v="101"/>
    <d v="2025-07-21T00:00:00"/>
    <d v="1899-12-30T01:32:04"/>
    <d v="2025-07-21T00:00:00"/>
    <x v="4"/>
    <s v="Lunch"/>
    <x v="1"/>
    <x v="14"/>
    <s v="No Pickles"/>
    <x v="1"/>
    <n v="5.35"/>
    <x v="577"/>
    <n v="1.07"/>
    <n v="0.91"/>
    <n v="10.54"/>
    <s v="Cash"/>
  </r>
  <r>
    <x v="748"/>
    <n v="102"/>
    <d v="2025-06-02T00:00:00"/>
    <d v="1899-12-30T11:39:46"/>
    <d v="2025-06-02T00:00:00"/>
    <x v="4"/>
    <s v="Lunch"/>
    <x v="1"/>
    <x v="27"/>
    <s v="No Modifier"/>
    <x v="0"/>
    <n v="5.03"/>
    <x v="578"/>
    <n v="0"/>
    <n v="0.43"/>
    <n v="5.46"/>
    <s v="MobilePay"/>
  </r>
  <r>
    <x v="749"/>
    <n v="101"/>
    <d v="2025-07-31T00:00:00"/>
    <d v="1899-12-30T03:41:52"/>
    <d v="2025-07-31T00:00:00"/>
    <x v="5"/>
    <s v="Afternoon"/>
    <x v="0"/>
    <x v="15"/>
    <s v="No Modifier"/>
    <x v="0"/>
    <n v="3.5199999999999996"/>
    <x v="579"/>
    <n v="0"/>
    <n v="0.26"/>
    <n v="3.78"/>
    <s v="MobilePay"/>
  </r>
  <r>
    <x v="750"/>
    <n v="103"/>
    <d v="2025-04-19T00:00:00"/>
    <d v="1899-12-30T01:14:09"/>
    <d v="2025-04-19T00:00:00"/>
    <x v="0"/>
    <s v="Lunch"/>
    <x v="1"/>
    <x v="7"/>
    <s v="Extra Ice"/>
    <x v="1"/>
    <n v="1.66"/>
    <x v="580"/>
    <n v="0"/>
    <n v="0.2"/>
    <n v="3.52"/>
    <s v="Cash"/>
  </r>
  <r>
    <x v="751"/>
    <n v="201"/>
    <d v="2025-07-24T00:00:00"/>
    <d v="1899-12-30T12:13:25"/>
    <d v="2025-07-24T00:00:00"/>
    <x v="5"/>
    <s v="Late Night"/>
    <x v="3"/>
    <x v="6"/>
    <s v="No Modifier"/>
    <x v="0"/>
    <n v="3.01"/>
    <x v="581"/>
    <n v="0"/>
    <n v="0.26"/>
    <n v="3.27"/>
    <s v="Card"/>
  </r>
  <r>
    <x v="752"/>
    <n v="501"/>
    <d v="2025-06-11T00:00:00"/>
    <d v="1899-12-30T02:23:41"/>
    <d v="2025-06-11T00:00:00"/>
    <x v="2"/>
    <s v="Lunch"/>
    <x v="1"/>
    <x v="17"/>
    <s v="No Modifier"/>
    <x v="0"/>
    <n v="8"/>
    <x v="582"/>
    <n v="0"/>
    <n v="0.68"/>
    <n v="8.68"/>
    <s v="Card"/>
  </r>
  <r>
    <x v="753"/>
    <n v="403"/>
    <d v="2025-04-11T00:00:00"/>
    <d v="1899-12-30T02:01:44"/>
    <d v="2025-04-11T00:00:00"/>
    <x v="3"/>
    <s v="Lunch"/>
    <x v="1"/>
    <x v="1"/>
    <s v="No Modifier"/>
    <x v="0"/>
    <n v="5.78"/>
    <x v="583"/>
    <n v="0"/>
    <n v="0.42"/>
    <n v="6.2"/>
    <s v="Cash"/>
  </r>
  <r>
    <x v="754"/>
    <n v="402"/>
    <d v="2025-04-12T00:00:00"/>
    <d v="1899-12-30T11:43:06"/>
    <d v="2025-04-12T00:00:00"/>
    <x v="0"/>
    <s v="Lunch"/>
    <x v="0"/>
    <x v="12"/>
    <s v="No Modifier"/>
    <x v="0"/>
    <n v="4.17"/>
    <x v="584"/>
    <n v="0"/>
    <n v="0.33"/>
    <n v="4.5"/>
    <s v="Card"/>
  </r>
  <r>
    <x v="755"/>
    <n v="102"/>
    <d v="2025-04-15T00:00:00"/>
    <d v="1899-12-30T01:37:57"/>
    <d v="2025-04-15T00:00:00"/>
    <x v="6"/>
    <s v="Lunch"/>
    <x v="0"/>
    <x v="4"/>
    <s v="No Modifier"/>
    <x v="0"/>
    <n v="10.61"/>
    <x v="585"/>
    <n v="0"/>
    <n v="0.74"/>
    <n v="11.35"/>
    <s v="Card"/>
  </r>
  <r>
    <x v="756"/>
    <n v="402"/>
    <d v="2025-07-05T00:00:00"/>
    <d v="1899-12-30T05:54:57"/>
    <d v="2025-07-05T00:00:00"/>
    <x v="0"/>
    <s v="Afternoon"/>
    <x v="1"/>
    <x v="13"/>
    <s v="Caramel Topping"/>
    <x v="0"/>
    <n v="2.2000000000000002"/>
    <x v="317"/>
    <n v="0"/>
    <n v="0.19"/>
    <n v="2.39"/>
    <s v="Card"/>
  </r>
  <r>
    <x v="757"/>
    <n v="301"/>
    <d v="2025-05-27T00:00:00"/>
    <d v="1899-12-30T07:28:57"/>
    <d v="2025-05-27T00:00:00"/>
    <x v="6"/>
    <s v="Dinner"/>
    <x v="1"/>
    <x v="4"/>
    <s v="No Modifier"/>
    <x v="0"/>
    <n v="9.3800000000000008"/>
    <x v="586"/>
    <n v="1.41"/>
    <n v="0.52"/>
    <n v="8.49"/>
    <s v="Card"/>
  </r>
  <r>
    <x v="758"/>
    <n v="201"/>
    <d v="2025-06-29T00:00:00"/>
    <d v="1899-12-30T12:45:50"/>
    <d v="2025-06-29T00:00:00"/>
    <x v="1"/>
    <s v="Late Night"/>
    <x v="0"/>
    <x v="16"/>
    <s v="Large Size"/>
    <x v="0"/>
    <n v="3"/>
    <x v="568"/>
    <n v="0"/>
    <n v="0.21"/>
    <n v="3.21"/>
    <s v="Card"/>
  </r>
  <r>
    <x v="759"/>
    <n v="101"/>
    <d v="2025-04-16T00:00:00"/>
    <d v="1899-12-30T12:03:41"/>
    <d v="2025-04-16T00:00:00"/>
    <x v="2"/>
    <s v="Lunch"/>
    <x v="1"/>
    <x v="17"/>
    <s v="No Modifier"/>
    <x v="0"/>
    <n v="8.84"/>
    <x v="437"/>
    <n v="0"/>
    <n v="0.8"/>
    <n v="9.64"/>
    <s v="Card"/>
  </r>
  <r>
    <x v="760"/>
    <n v="101"/>
    <d v="2025-08-07T00:00:00"/>
    <d v="1899-12-30T08:24:12"/>
    <d v="2025-08-07T00:00:00"/>
    <x v="5"/>
    <s v="Dinner"/>
    <x v="0"/>
    <x v="12"/>
    <s v="No Modifier"/>
    <x v="0"/>
    <n v="4.3"/>
    <x v="587"/>
    <n v="0"/>
    <n v="0.41"/>
    <n v="4.71"/>
    <s v="Card"/>
  </r>
  <r>
    <x v="761"/>
    <n v="202"/>
    <d v="2025-06-08T00:00:00"/>
    <d v="1899-12-30T01:17:05"/>
    <d v="2025-06-08T00:00:00"/>
    <x v="1"/>
    <s v="Lunch"/>
    <x v="0"/>
    <x v="12"/>
    <s v="No Modifier"/>
    <x v="0"/>
    <n v="4.53"/>
    <x v="588"/>
    <n v="0"/>
    <n v="0.28999999999999998"/>
    <n v="4.82"/>
    <s v="MobilePay"/>
  </r>
  <r>
    <x v="762"/>
    <n v="102"/>
    <d v="2025-04-29T00:00:00"/>
    <d v="1899-12-30T06:49:05"/>
    <d v="2025-04-29T00:00:00"/>
    <x v="6"/>
    <s v="Breakfast"/>
    <x v="0"/>
    <x v="3"/>
    <s v="Extra Egg"/>
    <x v="0"/>
    <n v="4.88"/>
    <x v="450"/>
    <n v="0"/>
    <n v="0.44"/>
    <n v="5.32"/>
    <s v="Card"/>
  </r>
  <r>
    <x v="763"/>
    <n v="103"/>
    <d v="2025-05-06T00:00:00"/>
    <d v="1899-12-30T10:11:05"/>
    <d v="2025-05-06T00:00:00"/>
    <x v="6"/>
    <s v="Morning"/>
    <x v="3"/>
    <x v="0"/>
    <s v="Light Ice"/>
    <x v="0"/>
    <n v="1.4300000000000002"/>
    <x v="348"/>
    <n v="0.21"/>
    <n v="0.12"/>
    <n v="1.34"/>
    <s v="Card"/>
  </r>
  <r>
    <x v="764"/>
    <n v="402"/>
    <d v="2025-05-15T00:00:00"/>
    <d v="1899-12-30T11:28:11"/>
    <d v="2025-05-15T00:00:00"/>
    <x v="5"/>
    <s v="Lunch"/>
    <x v="2"/>
    <x v="7"/>
    <s v="No Modifier"/>
    <x v="1"/>
    <n v="1.84"/>
    <x v="589"/>
    <n v="0"/>
    <n v="0.27"/>
    <n v="3.95"/>
    <s v="Card"/>
  </r>
  <r>
    <x v="765"/>
    <n v="201"/>
    <d v="2025-05-20T00:00:00"/>
    <d v="1899-12-30T09:18:38"/>
    <d v="2025-05-20T00:00:00"/>
    <x v="6"/>
    <s v="Breakfast"/>
    <x v="2"/>
    <x v="8"/>
    <s v="No Modifier"/>
    <x v="0"/>
    <n v="1.75"/>
    <x v="21"/>
    <n v="0"/>
    <n v="0.1"/>
    <n v="1.85"/>
    <s v="Cash"/>
  </r>
  <r>
    <x v="766"/>
    <n v="102"/>
    <d v="2025-04-16T00:00:00"/>
    <d v="1899-12-30T11:39:48"/>
    <d v="2025-04-16T00:00:00"/>
    <x v="2"/>
    <s v="Lunch"/>
    <x v="0"/>
    <x v="20"/>
    <s v="No Modifier"/>
    <x v="0"/>
    <n v="9.9699999999999989"/>
    <x v="66"/>
    <n v="0"/>
    <n v="0.65"/>
    <n v="10.62"/>
    <s v="Card"/>
  </r>
  <r>
    <x v="767"/>
    <n v="102"/>
    <d v="2025-05-08T00:00:00"/>
    <d v="1899-12-30T04:28:22"/>
    <d v="2025-05-08T00:00:00"/>
    <x v="5"/>
    <s v="Afternoon"/>
    <x v="3"/>
    <x v="7"/>
    <s v="Extra Ice"/>
    <x v="0"/>
    <n v="1.8899999999999997"/>
    <x v="590"/>
    <n v="0"/>
    <n v="0.14000000000000001"/>
    <n v="2.0299999999999998"/>
    <s v="Card"/>
  </r>
  <r>
    <x v="768"/>
    <n v="401"/>
    <d v="2025-04-16T00:00:00"/>
    <d v="1899-12-30T02:28:09"/>
    <d v="2025-04-16T00:00:00"/>
    <x v="2"/>
    <s v="Lunch"/>
    <x v="1"/>
    <x v="17"/>
    <s v="No Modifier"/>
    <x v="0"/>
    <n v="8.18"/>
    <x v="591"/>
    <n v="0"/>
    <n v="0.56999999999999995"/>
    <n v="8.75"/>
    <s v="Card"/>
  </r>
  <r>
    <x v="769"/>
    <n v="501"/>
    <d v="2025-07-13T00:00:00"/>
    <d v="1899-12-30T10:01:25"/>
    <d v="2025-07-13T00:00:00"/>
    <x v="1"/>
    <s v="Late Night"/>
    <x v="3"/>
    <x v="5"/>
    <s v="No Modifier"/>
    <x v="0"/>
    <n v="6.5"/>
    <x v="310"/>
    <n v="0"/>
    <n v="0.62"/>
    <n v="7.12"/>
    <s v="Card"/>
  </r>
  <r>
    <x v="770"/>
    <n v="103"/>
    <d v="2025-05-16T00:00:00"/>
    <d v="1899-12-30T11:22:06"/>
    <d v="2025-05-16T00:00:00"/>
    <x v="3"/>
    <s v="Lunch"/>
    <x v="1"/>
    <x v="17"/>
    <s v="No Modifier"/>
    <x v="0"/>
    <n v="8.84"/>
    <x v="437"/>
    <n v="0"/>
    <n v="0.64"/>
    <n v="9.48"/>
    <s v="Card"/>
  </r>
  <r>
    <x v="771"/>
    <n v="501"/>
    <d v="2025-07-25T00:00:00"/>
    <d v="1899-12-30T12:33:18"/>
    <d v="2025-07-25T00:00:00"/>
    <x v="3"/>
    <s v="Lunch"/>
    <x v="1"/>
    <x v="4"/>
    <s v="No Modifier"/>
    <x v="0"/>
    <n v="9.0100000000000016"/>
    <x v="592"/>
    <n v="0"/>
    <n v="0.54"/>
    <n v="9.5500000000000007"/>
    <s v="Card"/>
  </r>
  <r>
    <x v="772"/>
    <n v="301"/>
    <d v="2025-04-16T00:00:00"/>
    <d v="1899-12-30T04:50:17"/>
    <d v="2025-04-16T00:00:00"/>
    <x v="2"/>
    <s v="Afternoon"/>
    <x v="2"/>
    <x v="16"/>
    <s v="No Modifier"/>
    <x v="0"/>
    <n v="2.82"/>
    <x v="593"/>
    <n v="0"/>
    <n v="0.2"/>
    <n v="3.02"/>
    <s v="Cash"/>
  </r>
  <r>
    <x v="773"/>
    <n v="101"/>
    <d v="2025-04-19T00:00:00"/>
    <d v="1899-12-30T11:24:48"/>
    <d v="2025-04-19T00:00:00"/>
    <x v="0"/>
    <s v="Lunch"/>
    <x v="1"/>
    <x v="17"/>
    <s v="No Modifier"/>
    <x v="1"/>
    <n v="8.9799999999999986"/>
    <x v="594"/>
    <n v="0"/>
    <n v="1.35"/>
    <n v="19.309999999999999"/>
    <s v="Card"/>
  </r>
  <r>
    <x v="774"/>
    <n v="301"/>
    <d v="2025-08-02T00:00:00"/>
    <d v="1899-12-30T09:15:14"/>
    <d v="2025-08-02T00:00:00"/>
    <x v="0"/>
    <s v="Dinner"/>
    <x v="3"/>
    <x v="20"/>
    <s v="No Modifier"/>
    <x v="0"/>
    <n v="10.299999999999999"/>
    <x v="346"/>
    <n v="0"/>
    <n v="0.82"/>
    <n v="11.12"/>
    <s v="Card"/>
  </r>
  <r>
    <x v="775"/>
    <n v="201"/>
    <d v="2025-05-25T00:00:00"/>
    <d v="1899-12-30T10:18:46"/>
    <d v="2025-05-25T00:00:00"/>
    <x v="1"/>
    <s v="Late Night"/>
    <x v="1"/>
    <x v="16"/>
    <s v="Small Size"/>
    <x v="1"/>
    <n v="1.9000000000000001"/>
    <x v="595"/>
    <n v="0"/>
    <n v="0.23"/>
    <n v="4.03"/>
    <s v="MobilePay"/>
  </r>
  <r>
    <x v="776"/>
    <n v="401"/>
    <d v="2025-06-11T00:00:00"/>
    <d v="1899-12-30T06:28:40"/>
    <d v="2025-06-11T00:00:00"/>
    <x v="2"/>
    <s v="Breakfast"/>
    <x v="2"/>
    <x v="26"/>
    <s v="No Modifier"/>
    <x v="1"/>
    <n v="3.5599999999999996"/>
    <x v="596"/>
    <n v="0"/>
    <n v="0.52"/>
    <n v="7.64"/>
    <s v="Card"/>
  </r>
  <r>
    <x v="777"/>
    <n v="102"/>
    <d v="2025-06-29T00:00:00"/>
    <d v="1899-12-30T09:30:23"/>
    <d v="2025-06-29T00:00:00"/>
    <x v="1"/>
    <s v="Breakfast"/>
    <x v="1"/>
    <x v="10"/>
    <s v="No Modifier"/>
    <x v="0"/>
    <n v="2.98"/>
    <x v="93"/>
    <n v="0"/>
    <n v="0.21"/>
    <n v="3.19"/>
    <s v="MobilePay"/>
  </r>
  <r>
    <x v="778"/>
    <n v="501"/>
    <d v="2025-06-05T00:00:00"/>
    <d v="1899-12-30T05:46:45"/>
    <d v="2025-06-05T00:00:00"/>
    <x v="5"/>
    <s v="Breakfast"/>
    <x v="0"/>
    <x v="22"/>
    <s v="No Modifier"/>
    <x v="0"/>
    <n v="1.5299999999999998"/>
    <x v="11"/>
    <n v="0"/>
    <n v="0.11"/>
    <n v="1.64"/>
    <s v="Card"/>
  </r>
  <r>
    <x v="779"/>
    <n v="102"/>
    <d v="2025-06-01T00:00:00"/>
    <d v="1899-12-30T11:33:26"/>
    <d v="2025-06-01T00:00:00"/>
    <x v="1"/>
    <s v="Lunch"/>
    <x v="3"/>
    <x v="5"/>
    <s v="No Modifier"/>
    <x v="0"/>
    <n v="6"/>
    <x v="448"/>
    <n v="0"/>
    <n v="0.39"/>
    <n v="6.39"/>
    <s v="Card"/>
  </r>
  <r>
    <x v="780"/>
    <n v="101"/>
    <d v="2025-04-24T00:00:00"/>
    <d v="1899-12-30T10:14:30"/>
    <d v="2025-04-24T00:00:00"/>
    <x v="5"/>
    <s v="Breakfast"/>
    <x v="1"/>
    <x v="8"/>
    <s v="No Modifier"/>
    <x v="1"/>
    <n v="1.93"/>
    <x v="171"/>
    <n v="0"/>
    <n v="0.31"/>
    <n v="4.17"/>
    <s v="Card"/>
  </r>
  <r>
    <x v="781"/>
    <n v="101"/>
    <d v="2025-05-12T00:00:00"/>
    <d v="1899-12-30T04:35:04"/>
    <d v="2025-05-12T00:00:00"/>
    <x v="4"/>
    <s v="Afternoon"/>
    <x v="1"/>
    <x v="16"/>
    <s v="Large Size"/>
    <x v="0"/>
    <n v="2.8600000000000003"/>
    <x v="597"/>
    <n v="0.43"/>
    <n v="0.23"/>
    <n v="2.66"/>
    <s v="Cash"/>
  </r>
  <r>
    <x v="782"/>
    <n v="501"/>
    <d v="2025-05-30T00:00:00"/>
    <d v="1899-12-30T01:32:24"/>
    <d v="2025-05-30T00:00:00"/>
    <x v="3"/>
    <s v="Lunch"/>
    <x v="1"/>
    <x v="19"/>
    <s v="No Modifier"/>
    <x v="0"/>
    <n v="9.18"/>
    <x v="598"/>
    <n v="0"/>
    <n v="0.6"/>
    <n v="9.7799999999999994"/>
    <s v="Card"/>
  </r>
  <r>
    <x v="783"/>
    <n v="401"/>
    <d v="2025-07-26T00:00:00"/>
    <d v="1899-12-30T10:24:51"/>
    <d v="2025-07-26T00:00:00"/>
    <x v="0"/>
    <s v="Morning"/>
    <x v="1"/>
    <x v="11"/>
    <s v="Almond Milk"/>
    <x v="0"/>
    <n v="2.71"/>
    <x v="158"/>
    <n v="0"/>
    <n v="0.2"/>
    <n v="2.91"/>
    <s v="MobilePay"/>
  </r>
  <r>
    <x v="784"/>
    <n v="501"/>
    <d v="2025-04-24T00:00:00"/>
    <d v="1899-12-30T08:13:32"/>
    <d v="2025-04-24T00:00:00"/>
    <x v="5"/>
    <s v="Dinner"/>
    <x v="1"/>
    <x v="20"/>
    <s v="No Modifier"/>
    <x v="0"/>
    <n v="10.270000000000001"/>
    <x v="599"/>
    <n v="0"/>
    <n v="0.87"/>
    <n v="11.14"/>
    <s v="Card"/>
  </r>
  <r>
    <x v="785"/>
    <n v="402"/>
    <d v="2025-07-04T00:00:00"/>
    <d v="1899-12-30T05:54:15"/>
    <d v="2025-07-04T00:00:00"/>
    <x v="3"/>
    <s v="Afternoon"/>
    <x v="1"/>
    <x v="24"/>
    <s v="No Modifier"/>
    <x v="0"/>
    <n v="4.01"/>
    <x v="440"/>
    <n v="0.6"/>
    <n v="0.2"/>
    <n v="3.61"/>
    <s v="Card"/>
  </r>
  <r>
    <x v="786"/>
    <n v="201"/>
    <d v="2025-06-16T00:00:00"/>
    <d v="1899-12-30T05:56:23"/>
    <d v="2025-06-16T00:00:00"/>
    <x v="4"/>
    <s v="Afternoon"/>
    <x v="1"/>
    <x v="24"/>
    <s v="No Modifier"/>
    <x v="1"/>
    <n v="3.95"/>
    <x v="600"/>
    <n v="0"/>
    <n v="0.59"/>
    <n v="8.49"/>
    <s v="Card"/>
  </r>
  <r>
    <x v="787"/>
    <n v="101"/>
    <d v="2025-04-12T00:00:00"/>
    <d v="1899-12-30T09:11:00"/>
    <d v="2025-04-12T00:00:00"/>
    <x v="0"/>
    <s v="Dinner"/>
    <x v="1"/>
    <x v="17"/>
    <s v="No Modifier"/>
    <x v="0"/>
    <n v="8.7200000000000006"/>
    <x v="601"/>
    <n v="0"/>
    <n v="0.52"/>
    <n v="9.24"/>
    <s v="Cash"/>
  </r>
  <r>
    <x v="788"/>
    <n v="401"/>
    <d v="2025-06-07T00:00:00"/>
    <d v="1899-12-30T08:53:29"/>
    <d v="2025-06-07T00:00:00"/>
    <x v="0"/>
    <s v="Breakfast"/>
    <x v="2"/>
    <x v="26"/>
    <s v="No Modifier"/>
    <x v="0"/>
    <n v="3.7199999999999998"/>
    <x v="602"/>
    <n v="0"/>
    <n v="0.28000000000000003"/>
    <n v="4"/>
    <s v="GiftCard"/>
  </r>
  <r>
    <x v="789"/>
    <n v="201"/>
    <d v="2025-06-13T00:00:00"/>
    <d v="1899-12-30T10:41:02"/>
    <d v="2025-06-13T00:00:00"/>
    <x v="3"/>
    <s v="Morning"/>
    <x v="0"/>
    <x v="0"/>
    <s v="Sugar-Free Syrup"/>
    <x v="0"/>
    <n v="1.5999999999999999"/>
    <x v="603"/>
    <n v="0"/>
    <n v="0.1"/>
    <n v="1.7"/>
    <s v="Cash"/>
  </r>
  <r>
    <x v="790"/>
    <n v="301"/>
    <d v="2025-06-23T00:00:00"/>
    <d v="1899-12-30T05:35:34"/>
    <d v="2025-06-23T00:00:00"/>
    <x v="4"/>
    <s v="Afternoon"/>
    <x v="1"/>
    <x v="6"/>
    <s v="No Modifier"/>
    <x v="0"/>
    <n v="3.26"/>
    <x v="604"/>
    <n v="0"/>
    <n v="0.26"/>
    <n v="3.52"/>
    <s v="Cash"/>
  </r>
  <r>
    <x v="791"/>
    <n v="401"/>
    <d v="2025-06-15T00:00:00"/>
    <d v="1899-12-30T11:38:16"/>
    <d v="2025-06-15T00:00:00"/>
    <x v="1"/>
    <s v="Lunch"/>
    <x v="0"/>
    <x v="14"/>
    <s v="Add Jalapenos"/>
    <x v="1"/>
    <n v="6.12"/>
    <x v="605"/>
    <n v="0"/>
    <n v="0.73"/>
    <n v="12.97"/>
    <s v="Card"/>
  </r>
  <r>
    <x v="792"/>
    <n v="103"/>
    <d v="2025-05-28T00:00:00"/>
    <d v="1899-12-30T07:52:50"/>
    <d v="2025-05-28T00:00:00"/>
    <x v="2"/>
    <s v="Dinner"/>
    <x v="1"/>
    <x v="5"/>
    <s v="No Modifier"/>
    <x v="0"/>
    <n v="5.8500000000000005"/>
    <x v="570"/>
    <n v="0"/>
    <n v="0.35"/>
    <n v="6.2"/>
    <s v="Cash"/>
  </r>
  <r>
    <x v="793"/>
    <n v="201"/>
    <d v="2025-05-01T00:00:00"/>
    <d v="1899-12-30T04:31:07"/>
    <d v="2025-05-01T00:00:00"/>
    <x v="5"/>
    <s v="Afternoon"/>
    <x v="2"/>
    <x v="6"/>
    <s v="Extra Sauce"/>
    <x v="0"/>
    <n v="3.0300000000000002"/>
    <x v="606"/>
    <n v="0"/>
    <n v="0.26"/>
    <n v="3.29"/>
    <s v="MobilePay"/>
  </r>
  <r>
    <x v="794"/>
    <n v="201"/>
    <d v="2025-04-17T00:00:00"/>
    <d v="1899-12-30T06:31:09"/>
    <d v="2025-04-17T00:00:00"/>
    <x v="5"/>
    <s v="Dinner"/>
    <x v="0"/>
    <x v="14"/>
    <s v="Gluten-Free Bun"/>
    <x v="1"/>
    <n v="6.2299999999999995"/>
    <x v="607"/>
    <n v="0"/>
    <n v="0.81"/>
    <n v="13.27"/>
    <s v="Cash"/>
  </r>
  <r>
    <x v="795"/>
    <n v="102"/>
    <d v="2025-06-13T00:00:00"/>
    <d v="1899-12-30T05:27:22"/>
    <d v="2025-06-13T00:00:00"/>
    <x v="3"/>
    <s v="Breakfast"/>
    <x v="0"/>
    <x v="26"/>
    <s v="No Modifier"/>
    <x v="0"/>
    <n v="4"/>
    <x v="608"/>
    <n v="0"/>
    <n v="0.36"/>
    <n v="4.3600000000000003"/>
    <s v="Card"/>
  </r>
  <r>
    <x v="796"/>
    <n v="301"/>
    <d v="2025-05-12T00:00:00"/>
    <d v="1899-12-30T08:55:51"/>
    <d v="2025-05-12T00:00:00"/>
    <x v="4"/>
    <s v="Breakfast"/>
    <x v="2"/>
    <x v="3"/>
    <s v="Sausage Patty"/>
    <x v="1"/>
    <n v="4.4300000000000006"/>
    <x v="609"/>
    <n v="0"/>
    <n v="0.53"/>
    <n v="9.39"/>
    <s v="Cash"/>
  </r>
  <r>
    <x v="797"/>
    <n v="102"/>
    <d v="2025-05-09T00:00:00"/>
    <d v="1899-12-30T10:40:59"/>
    <d v="2025-05-09T00:00:00"/>
    <x v="3"/>
    <s v="Breakfast"/>
    <x v="1"/>
    <x v="10"/>
    <s v="Cinnamon"/>
    <x v="0"/>
    <n v="3.31"/>
    <x v="610"/>
    <n v="0"/>
    <n v="0.3"/>
    <n v="3.61"/>
    <s v="Card"/>
  </r>
  <r>
    <x v="798"/>
    <n v="101"/>
    <d v="2025-06-14T00:00:00"/>
    <d v="1899-12-30T06:32:11"/>
    <d v="2025-06-14T00:00:00"/>
    <x v="0"/>
    <s v="Dinner"/>
    <x v="2"/>
    <x v="17"/>
    <s v="No Modifier"/>
    <x v="0"/>
    <n v="8.5"/>
    <x v="611"/>
    <n v="0.43"/>
    <n v="0.77"/>
    <n v="8.84"/>
    <s v="Cash"/>
  </r>
  <r>
    <x v="799"/>
    <n v="301"/>
    <d v="2025-05-14T00:00:00"/>
    <d v="1899-12-30T12:53:04"/>
    <d v="2025-05-14T00:00:00"/>
    <x v="2"/>
    <s v="Lunch"/>
    <x v="1"/>
    <x v="12"/>
    <s v="No Modifier"/>
    <x v="0"/>
    <n v="4.5"/>
    <x v="506"/>
    <n v="0"/>
    <n v="0.38"/>
    <n v="4.88"/>
    <s v="Card"/>
  </r>
  <r>
    <x v="800"/>
    <n v="201"/>
    <d v="2025-04-28T00:00:00"/>
    <d v="1899-12-30T06:06:10"/>
    <d v="2025-04-28T00:00:00"/>
    <x v="4"/>
    <s v="Dinner"/>
    <x v="1"/>
    <x v="6"/>
    <s v="No Modifier"/>
    <x v="0"/>
    <n v="3.66"/>
    <x v="612"/>
    <n v="0"/>
    <n v="0.31"/>
    <n v="3.97"/>
    <s v="Cash"/>
  </r>
  <r>
    <x v="801"/>
    <n v="402"/>
    <d v="2025-06-15T00:00:00"/>
    <d v="1899-12-30T09:44:27"/>
    <d v="2025-06-15T00:00:00"/>
    <x v="1"/>
    <s v="Breakfast"/>
    <x v="1"/>
    <x v="25"/>
    <s v="No Modifier"/>
    <x v="0"/>
    <n v="3.41"/>
    <x v="613"/>
    <n v="0"/>
    <n v="0.24"/>
    <n v="3.65"/>
    <s v="Card"/>
  </r>
  <r>
    <x v="802"/>
    <n v="403"/>
    <d v="2025-07-07T00:00:00"/>
    <d v="1899-12-30T02:04:50"/>
    <d v="2025-07-07T00:00:00"/>
    <x v="4"/>
    <s v="Lunch"/>
    <x v="3"/>
    <x v="5"/>
    <s v="No Modifier"/>
    <x v="0"/>
    <n v="5.7799999999999994"/>
    <x v="614"/>
    <n v="0"/>
    <n v="0.49"/>
    <n v="6.27"/>
    <s v="Card"/>
  </r>
  <r>
    <x v="803"/>
    <n v="501"/>
    <d v="2025-07-02T00:00:00"/>
    <d v="1899-12-30T12:20:58"/>
    <d v="2025-07-02T00:00:00"/>
    <x v="2"/>
    <s v="Lunch"/>
    <x v="1"/>
    <x v="1"/>
    <s v="Extra Patty"/>
    <x v="0"/>
    <n v="7.2200000000000006"/>
    <x v="615"/>
    <n v="1.44"/>
    <n v="0.55000000000000004"/>
    <n v="6.33"/>
    <s v="Card"/>
  </r>
  <r>
    <x v="804"/>
    <n v="403"/>
    <d v="2025-05-04T00:00:00"/>
    <d v="1899-12-30T05:30:32"/>
    <d v="2025-05-04T00:00:00"/>
    <x v="1"/>
    <s v="Breakfast"/>
    <x v="0"/>
    <x v="3"/>
    <s v="Cinnamon"/>
    <x v="1"/>
    <n v="3.23"/>
    <x v="250"/>
    <n v="0"/>
    <n v="0.47"/>
    <n v="6.93"/>
    <s v="Card"/>
  </r>
  <r>
    <x v="805"/>
    <n v="401"/>
    <d v="2025-05-16T00:00:00"/>
    <d v="1899-12-30T10:59:23"/>
    <d v="2025-05-16T00:00:00"/>
    <x v="3"/>
    <s v="Breakfast"/>
    <x v="2"/>
    <x v="25"/>
    <s v="Light Ice"/>
    <x v="0"/>
    <n v="3.16"/>
    <x v="476"/>
    <n v="0"/>
    <n v="0.3"/>
    <n v="3.46"/>
    <s v="Cash"/>
  </r>
  <r>
    <x v="806"/>
    <n v="202"/>
    <d v="2025-07-31T00:00:00"/>
    <d v="1899-12-30T02:38:01"/>
    <d v="2025-07-31T00:00:00"/>
    <x v="5"/>
    <s v="Lunch"/>
    <x v="2"/>
    <x v="4"/>
    <s v="No Modifier"/>
    <x v="0"/>
    <n v="9.4"/>
    <x v="616"/>
    <n v="1.41"/>
    <n v="0.68"/>
    <n v="8.67"/>
    <s v="Cash"/>
  </r>
  <r>
    <x v="807"/>
    <n v="501"/>
    <d v="2025-07-01T00:00:00"/>
    <d v="1899-12-30T02:32:31"/>
    <d v="2025-07-01T00:00:00"/>
    <x v="6"/>
    <s v="Lunch"/>
    <x v="2"/>
    <x v="4"/>
    <s v="No Modifier"/>
    <x v="1"/>
    <n v="9.0500000000000007"/>
    <x v="617"/>
    <n v="0"/>
    <n v="1.27"/>
    <n v="19.37"/>
    <s v="MobilePay"/>
  </r>
  <r>
    <x v="808"/>
    <n v="102"/>
    <d v="2025-07-06T00:00:00"/>
    <d v="1899-12-30T11:55:18"/>
    <d v="2025-07-06T00:00:00"/>
    <x v="1"/>
    <s v="Morning"/>
    <x v="2"/>
    <x v="24"/>
    <s v="No Modifier"/>
    <x v="0"/>
    <n v="4.05"/>
    <x v="35"/>
    <n v="0"/>
    <n v="0.3"/>
    <n v="4.3499999999999996"/>
    <s v="Card"/>
  </r>
  <r>
    <x v="809"/>
    <n v="201"/>
    <d v="2025-04-18T00:00:00"/>
    <d v="1899-12-30T07:51:49"/>
    <d v="2025-04-18T00:00:00"/>
    <x v="3"/>
    <s v="Dinner"/>
    <x v="3"/>
    <x v="4"/>
    <s v="No Modifier"/>
    <x v="0"/>
    <n v="8.84"/>
    <x v="437"/>
    <n v="0"/>
    <n v="0.8"/>
    <n v="9.64"/>
    <s v="Card"/>
  </r>
  <r>
    <x v="810"/>
    <n v="201"/>
    <d v="2025-05-20T00:00:00"/>
    <d v="1899-12-30T04:11:56"/>
    <d v="2025-05-20T00:00:00"/>
    <x v="6"/>
    <s v="Afternoon"/>
    <x v="2"/>
    <x v="16"/>
    <s v="No Modifier"/>
    <x v="2"/>
    <n v="2.5900000000000003"/>
    <x v="618"/>
    <n v="0"/>
    <n v="0.62"/>
    <n v="8.39"/>
    <s v="Card"/>
  </r>
  <r>
    <x v="811"/>
    <n v="401"/>
    <d v="2025-07-16T00:00:00"/>
    <d v="1899-12-30T07:59:31"/>
    <d v="2025-07-16T00:00:00"/>
    <x v="2"/>
    <s v="Breakfast"/>
    <x v="2"/>
    <x v="26"/>
    <s v="No Modifier"/>
    <x v="0"/>
    <n v="3.63"/>
    <x v="619"/>
    <n v="0"/>
    <n v="0.22"/>
    <n v="3.85"/>
    <s v="GiftCard"/>
  </r>
  <r>
    <x v="812"/>
    <n v="301"/>
    <d v="2025-07-17T00:00:00"/>
    <d v="1899-12-30T05:23:48"/>
    <d v="2025-07-17T00:00:00"/>
    <x v="5"/>
    <s v="Breakfast"/>
    <x v="0"/>
    <x v="25"/>
    <s v="No Modifier"/>
    <x v="0"/>
    <n v="3.6"/>
    <x v="428"/>
    <n v="0"/>
    <n v="0.23"/>
    <n v="3.83"/>
    <s v="Card"/>
  </r>
  <r>
    <x v="813"/>
    <n v="101"/>
    <d v="2025-05-22T00:00:00"/>
    <d v="1899-12-30T10:17:18"/>
    <d v="2025-05-22T00:00:00"/>
    <x v="5"/>
    <s v="Breakfast"/>
    <x v="2"/>
    <x v="23"/>
    <s v="No Modifier"/>
    <x v="1"/>
    <n v="6.26"/>
    <x v="620"/>
    <n v="0"/>
    <n v="0.91"/>
    <n v="13.43"/>
    <s v="Card"/>
  </r>
  <r>
    <x v="814"/>
    <n v="401"/>
    <d v="2025-05-23T00:00:00"/>
    <d v="1899-12-30T10:10:05"/>
    <d v="2025-05-23T00:00:00"/>
    <x v="3"/>
    <s v="Morning"/>
    <x v="2"/>
    <x v="24"/>
    <s v="No Modifier"/>
    <x v="0"/>
    <n v="4"/>
    <x v="608"/>
    <n v="0"/>
    <n v="0.34"/>
    <n v="4.34"/>
    <s v="Cash"/>
  </r>
  <r>
    <x v="815"/>
    <n v="102"/>
    <d v="2025-05-16T00:00:00"/>
    <d v="1899-12-30T07:27:37"/>
    <d v="2025-05-16T00:00:00"/>
    <x v="3"/>
    <s v="Breakfast"/>
    <x v="0"/>
    <x v="26"/>
    <s v="No Modifier"/>
    <x v="1"/>
    <n v="3.3699999999999997"/>
    <x v="621"/>
    <n v="0"/>
    <n v="0.61"/>
    <n v="7.35"/>
    <s v="Cash"/>
  </r>
  <r>
    <x v="816"/>
    <n v="403"/>
    <d v="2025-07-14T00:00:00"/>
    <d v="1899-12-30T09:27:50"/>
    <d v="2025-07-14T00:00:00"/>
    <x v="4"/>
    <s v="Dinner"/>
    <x v="0"/>
    <x v="12"/>
    <s v="No Modifier"/>
    <x v="0"/>
    <n v="4.58"/>
    <x v="247"/>
    <n v="0"/>
    <n v="0.33"/>
    <n v="4.91"/>
    <s v="Card"/>
  </r>
  <r>
    <x v="817"/>
    <n v="401"/>
    <d v="2025-06-30T00:00:00"/>
    <d v="1899-12-30T11:25:17"/>
    <d v="2025-06-30T00:00:00"/>
    <x v="4"/>
    <s v="Morning"/>
    <x v="1"/>
    <x v="11"/>
    <s v="Sugar-Free Syrup"/>
    <x v="1"/>
    <n v="2.37"/>
    <x v="622"/>
    <n v="0"/>
    <n v="0.34"/>
    <n v="5.08"/>
    <s v="Card"/>
  </r>
  <r>
    <x v="818"/>
    <n v="301"/>
    <d v="2025-06-08T00:00:00"/>
    <d v="1899-12-30T02:46:28"/>
    <d v="2025-06-08T00:00:00"/>
    <x v="1"/>
    <s v="Lunch"/>
    <x v="0"/>
    <x v="1"/>
    <s v="No Modifier"/>
    <x v="0"/>
    <n v="5.42"/>
    <x v="142"/>
    <n v="0"/>
    <n v="0.49"/>
    <n v="5.91"/>
    <s v="Card"/>
  </r>
  <r>
    <x v="819"/>
    <n v="201"/>
    <d v="2025-06-22T00:00:00"/>
    <d v="1899-12-30T08:03:48"/>
    <d v="2025-06-22T00:00:00"/>
    <x v="1"/>
    <s v="Dinner"/>
    <x v="1"/>
    <x v="1"/>
    <s v="No Modifier"/>
    <x v="0"/>
    <n v="6.18"/>
    <x v="216"/>
    <n v="0.93"/>
    <n v="0.47"/>
    <n v="5.72"/>
    <s v="Cash"/>
  </r>
  <r>
    <x v="820"/>
    <n v="401"/>
    <d v="2025-06-04T00:00:00"/>
    <d v="1899-12-30T11:14:55"/>
    <d v="2025-06-04T00:00:00"/>
    <x v="2"/>
    <s v="Lunch"/>
    <x v="1"/>
    <x v="4"/>
    <s v="No Modifier"/>
    <x v="1"/>
    <n v="9.0299999999999994"/>
    <x v="623"/>
    <n v="0"/>
    <n v="1.26"/>
    <n v="19.32"/>
    <s v="Card"/>
  </r>
  <r>
    <x v="821"/>
    <n v="201"/>
    <d v="2025-07-31T00:00:00"/>
    <d v="1899-12-30T03:49:06"/>
    <d v="2025-07-31T00:00:00"/>
    <x v="5"/>
    <s v="Afternoon"/>
    <x v="1"/>
    <x v="7"/>
    <s v="Oat Milk"/>
    <x v="1"/>
    <n v="2.56"/>
    <x v="18"/>
    <n v="0"/>
    <n v="0.36"/>
    <n v="5.48"/>
    <s v="MobilePay"/>
  </r>
  <r>
    <x v="822"/>
    <n v="202"/>
    <d v="2025-08-07T00:00:00"/>
    <d v="1899-12-30T11:25:08"/>
    <d v="2025-08-07T00:00:00"/>
    <x v="5"/>
    <s v="Lunch"/>
    <x v="1"/>
    <x v="16"/>
    <s v="No Modifier"/>
    <x v="0"/>
    <n v="3.29"/>
    <x v="624"/>
    <n v="0"/>
    <n v="0.25"/>
    <n v="3.54"/>
    <s v="Card"/>
  </r>
  <r>
    <x v="823"/>
    <n v="501"/>
    <d v="2025-08-01T00:00:00"/>
    <d v="1899-12-30T09:08:00"/>
    <d v="2025-08-01T00:00:00"/>
    <x v="3"/>
    <s v="Dinner"/>
    <x v="1"/>
    <x v="17"/>
    <s v="No Modifier"/>
    <x v="0"/>
    <n v="8.3099999999999987"/>
    <x v="625"/>
    <n v="0"/>
    <n v="0.79"/>
    <n v="9.1"/>
    <s v="Card"/>
  </r>
  <r>
    <x v="824"/>
    <n v="401"/>
    <d v="2025-06-03T00:00:00"/>
    <d v="1899-12-30T09:10:32"/>
    <d v="2025-06-03T00:00:00"/>
    <x v="6"/>
    <s v="Dinner"/>
    <x v="0"/>
    <x v="12"/>
    <s v="No Modifier"/>
    <x v="2"/>
    <n v="4.34"/>
    <x v="626"/>
    <n v="0"/>
    <n v="0.85"/>
    <n v="13.87"/>
    <s v="Card"/>
  </r>
  <r>
    <x v="825"/>
    <n v="201"/>
    <d v="2025-07-13T00:00:00"/>
    <d v="1899-12-30T09:49:40"/>
    <d v="2025-07-13T00:00:00"/>
    <x v="1"/>
    <s v="Dinner"/>
    <x v="0"/>
    <x v="19"/>
    <s v="No Modifier"/>
    <x v="0"/>
    <n v="9.7200000000000006"/>
    <x v="565"/>
    <n v="0"/>
    <n v="0.7"/>
    <n v="10.42"/>
    <s v="Card"/>
  </r>
  <r>
    <x v="826"/>
    <n v="402"/>
    <d v="2025-07-14T00:00:00"/>
    <d v="1899-12-30T02:08:26"/>
    <d v="2025-07-14T00:00:00"/>
    <x v="4"/>
    <s v="Lunch"/>
    <x v="0"/>
    <x v="5"/>
    <s v="No Modifier"/>
    <x v="0"/>
    <n v="6.4"/>
    <x v="575"/>
    <n v="0"/>
    <n v="0.51"/>
    <n v="6.91"/>
    <s v="Card"/>
  </r>
  <r>
    <x v="827"/>
    <n v="301"/>
    <d v="2025-05-31T00:00:00"/>
    <d v="1899-12-30T09:02:59"/>
    <d v="2025-05-31T00:00:00"/>
    <x v="0"/>
    <s v="Dinner"/>
    <x v="0"/>
    <x v="12"/>
    <s v="No Modifier"/>
    <x v="0"/>
    <n v="4.32"/>
    <x v="627"/>
    <n v="0"/>
    <n v="0.26"/>
    <n v="4.58"/>
    <s v="Cash"/>
  </r>
  <r>
    <x v="828"/>
    <n v="201"/>
    <d v="2025-06-23T00:00:00"/>
    <d v="1899-12-30T03:28:25"/>
    <d v="2025-06-23T00:00:00"/>
    <x v="4"/>
    <s v="Afternoon"/>
    <x v="2"/>
    <x v="6"/>
    <s v="No Modifier"/>
    <x v="0"/>
    <n v="3.02"/>
    <x v="174"/>
    <n v="0"/>
    <n v="0.2"/>
    <n v="3.22"/>
    <s v="Cash"/>
  </r>
  <r>
    <x v="829"/>
    <n v="403"/>
    <d v="2025-05-29T00:00:00"/>
    <d v="1899-12-30T06:09:59"/>
    <d v="2025-05-29T00:00:00"/>
    <x v="5"/>
    <s v="Dinner"/>
    <x v="0"/>
    <x v="4"/>
    <s v="No Modifier"/>
    <x v="0"/>
    <n v="9.15"/>
    <x v="628"/>
    <n v="0"/>
    <n v="0.66"/>
    <n v="9.81"/>
    <s v="Card"/>
  </r>
  <r>
    <x v="830"/>
    <n v="103"/>
    <d v="2025-05-29T00:00:00"/>
    <d v="1899-12-30T10:26:51"/>
    <d v="2025-05-29T00:00:00"/>
    <x v="5"/>
    <s v="Morning"/>
    <x v="0"/>
    <x v="7"/>
    <s v="No Modifier"/>
    <x v="2"/>
    <n v="1.6300000000000001"/>
    <x v="629"/>
    <n v="0.24"/>
    <n v="0.33"/>
    <n v="4.9800000000000004"/>
    <s v="Card"/>
  </r>
  <r>
    <x v="831"/>
    <n v="103"/>
    <d v="2025-06-07T00:00:00"/>
    <d v="1899-12-30T06:05:42"/>
    <d v="2025-06-07T00:00:00"/>
    <x v="0"/>
    <s v="Dinner"/>
    <x v="2"/>
    <x v="19"/>
    <s v="Extra Patty"/>
    <x v="1"/>
    <n v="10.53"/>
    <x v="630"/>
    <n v="0"/>
    <n v="2"/>
    <n v="23.06"/>
    <s v="MobilePay"/>
  </r>
  <r>
    <x v="832"/>
    <n v="103"/>
    <d v="2025-04-25T00:00:00"/>
    <d v="1899-12-30T05:37:33"/>
    <d v="2025-04-25T00:00:00"/>
    <x v="3"/>
    <s v="Afternoon"/>
    <x v="3"/>
    <x v="0"/>
    <s v="No Modifier"/>
    <x v="0"/>
    <n v="1.3599999999999999"/>
    <x v="631"/>
    <n v="0"/>
    <n v="0.1"/>
    <n v="1.46"/>
    <s v="MobilePay"/>
  </r>
  <r>
    <x v="833"/>
    <n v="501"/>
    <d v="2025-04-21T00:00:00"/>
    <d v="1899-12-30T01:06:52"/>
    <d v="2025-04-21T00:00:00"/>
    <x v="4"/>
    <s v="Lunch"/>
    <x v="1"/>
    <x v="20"/>
    <s v="No Modifier"/>
    <x v="0"/>
    <n v="9.6100000000000012"/>
    <x v="632"/>
    <n v="0"/>
    <n v="0.62"/>
    <n v="10.23"/>
    <s v="Card"/>
  </r>
  <r>
    <x v="834"/>
    <n v="202"/>
    <d v="2025-07-20T00:00:00"/>
    <d v="1899-12-30T09:30:59"/>
    <d v="2025-07-20T00:00:00"/>
    <x v="1"/>
    <s v="Breakfast"/>
    <x v="0"/>
    <x v="22"/>
    <s v="No Modifier"/>
    <x v="0"/>
    <n v="1.54"/>
    <x v="633"/>
    <n v="0"/>
    <n v="0.13"/>
    <n v="1.67"/>
    <s v="Cash"/>
  </r>
  <r>
    <x v="835"/>
    <n v="402"/>
    <d v="2025-06-20T00:00:00"/>
    <d v="1899-12-30T07:25:27"/>
    <d v="2025-06-20T00:00:00"/>
    <x v="3"/>
    <s v="Dinner"/>
    <x v="0"/>
    <x v="19"/>
    <s v="No Modifier"/>
    <x v="0"/>
    <n v="9.1100000000000012"/>
    <x v="634"/>
    <n v="0"/>
    <n v="0.77"/>
    <n v="9.8800000000000008"/>
    <s v="Card"/>
  </r>
  <r>
    <x v="836"/>
    <n v="401"/>
    <d v="2025-07-29T00:00:00"/>
    <d v="1899-12-30T12:03:00"/>
    <d v="2025-07-29T00:00:00"/>
    <x v="6"/>
    <s v="Lunch"/>
    <x v="2"/>
    <x v="14"/>
    <s v="No Sauce"/>
    <x v="0"/>
    <n v="6.23"/>
    <x v="635"/>
    <n v="0.62"/>
    <n v="0.42"/>
    <n v="6.03"/>
    <s v="Card"/>
  </r>
  <r>
    <x v="837"/>
    <n v="201"/>
    <d v="2025-04-17T00:00:00"/>
    <d v="1899-12-30T09:52:31"/>
    <d v="2025-04-17T00:00:00"/>
    <x v="5"/>
    <s v="Dinner"/>
    <x v="1"/>
    <x v="19"/>
    <s v="Spicy"/>
    <x v="0"/>
    <n v="8.49"/>
    <x v="636"/>
    <n v="1.27"/>
    <n v="0.51"/>
    <n v="7.73"/>
    <s v="Cash"/>
  </r>
  <r>
    <x v="838"/>
    <n v="101"/>
    <d v="2025-06-27T00:00:00"/>
    <d v="1899-12-30T12:44:30"/>
    <d v="2025-06-27T00:00:00"/>
    <x v="3"/>
    <s v="Lunch"/>
    <x v="0"/>
    <x v="17"/>
    <s v="No Modifier"/>
    <x v="0"/>
    <n v="8.98"/>
    <x v="637"/>
    <n v="0"/>
    <n v="0.65"/>
    <n v="9.6300000000000008"/>
    <s v="Card"/>
  </r>
  <r>
    <x v="839"/>
    <n v="103"/>
    <d v="2025-08-02T00:00:00"/>
    <d v="1899-12-30T09:56:07"/>
    <d v="2025-08-02T00:00:00"/>
    <x v="0"/>
    <s v="Breakfast"/>
    <x v="1"/>
    <x v="3"/>
    <s v="Sausage Patty"/>
    <x v="0"/>
    <n v="4.3899999999999997"/>
    <x v="638"/>
    <n v="0"/>
    <n v="0.32"/>
    <n v="4.71"/>
    <s v="GiftCard"/>
  </r>
  <r>
    <x v="840"/>
    <n v="403"/>
    <d v="2025-07-02T00:00:00"/>
    <d v="1899-12-30T07:57:30"/>
    <d v="2025-07-02T00:00:00"/>
    <x v="2"/>
    <s v="Dinner"/>
    <x v="3"/>
    <x v="17"/>
    <s v="No Modifier"/>
    <x v="0"/>
    <n v="8.4699999999999989"/>
    <x v="639"/>
    <n v="0"/>
    <n v="0.64"/>
    <n v="9.11"/>
    <s v="Card"/>
  </r>
  <r>
    <x v="841"/>
    <n v="301"/>
    <d v="2025-04-27T00:00:00"/>
    <d v="1899-12-30T01:47:45"/>
    <d v="2025-04-27T00:00:00"/>
    <x v="1"/>
    <s v="Lunch"/>
    <x v="2"/>
    <x v="21"/>
    <s v="No Modifier"/>
    <x v="1"/>
    <n v="5.2100000000000009"/>
    <x v="640"/>
    <n v="1.04"/>
    <n v="0.7"/>
    <n v="10.08"/>
    <s v="Card"/>
  </r>
  <r>
    <x v="842"/>
    <n v="201"/>
    <d v="2025-06-07T00:00:00"/>
    <d v="1899-12-30T01:58:12"/>
    <d v="2025-06-07T00:00:00"/>
    <x v="0"/>
    <s v="Lunch"/>
    <x v="0"/>
    <x v="20"/>
    <s v="No Modifier"/>
    <x v="0"/>
    <n v="9.43"/>
    <x v="334"/>
    <n v="0"/>
    <n v="0.75"/>
    <n v="10.18"/>
    <s v="Card"/>
  </r>
  <r>
    <x v="843"/>
    <n v="103"/>
    <d v="2025-05-17T00:00:00"/>
    <d v="1899-12-30T01:33:25"/>
    <d v="2025-05-17T00:00:00"/>
    <x v="0"/>
    <s v="Lunch"/>
    <x v="0"/>
    <x v="19"/>
    <s v="Extra Sauce"/>
    <x v="0"/>
    <n v="9.43"/>
    <x v="334"/>
    <n v="0"/>
    <n v="0.56999999999999995"/>
    <n v="10"/>
    <s v="GiftCard"/>
  </r>
  <r>
    <x v="844"/>
    <n v="101"/>
    <d v="2025-08-07T00:00:00"/>
    <d v="1899-12-30T02:37:40"/>
    <d v="2025-08-07T00:00:00"/>
    <x v="5"/>
    <s v="Lunch"/>
    <x v="0"/>
    <x v="16"/>
    <s v="Extra Sauce"/>
    <x v="2"/>
    <n v="2.94"/>
    <x v="641"/>
    <n v="0"/>
    <n v="0.64"/>
    <n v="9.4600000000000009"/>
    <s v="Card"/>
  </r>
  <r>
    <x v="845"/>
    <n v="101"/>
    <d v="2025-05-16T00:00:00"/>
    <d v="1899-12-30T08:25:16"/>
    <d v="2025-05-16T00:00:00"/>
    <x v="3"/>
    <s v="Dinner"/>
    <x v="1"/>
    <x v="1"/>
    <s v="Add Bacon"/>
    <x v="0"/>
    <n v="6.57"/>
    <x v="642"/>
    <n v="0"/>
    <n v="0.43"/>
    <n v="7"/>
    <s v="Card"/>
  </r>
  <r>
    <x v="846"/>
    <n v="403"/>
    <d v="2025-05-08T00:00:00"/>
    <d v="1899-12-30T08:49:38"/>
    <d v="2025-05-08T00:00:00"/>
    <x v="5"/>
    <s v="Dinner"/>
    <x v="3"/>
    <x v="19"/>
    <s v="Add Jalapenos"/>
    <x v="0"/>
    <n v="9.5300000000000011"/>
    <x v="643"/>
    <n v="0"/>
    <n v="0.69"/>
    <n v="10.220000000000001"/>
    <s v="Card"/>
  </r>
  <r>
    <x v="847"/>
    <n v="101"/>
    <d v="2025-07-30T00:00:00"/>
    <d v="1899-12-30T04:41:15"/>
    <d v="2025-07-30T00:00:00"/>
    <x v="2"/>
    <s v="Afternoon"/>
    <x v="0"/>
    <x v="21"/>
    <s v="No Modifier"/>
    <x v="0"/>
    <n v="5.81"/>
    <x v="644"/>
    <n v="0"/>
    <n v="0.44"/>
    <n v="6.25"/>
    <s v="Card"/>
  </r>
  <r>
    <x v="848"/>
    <n v="202"/>
    <d v="2025-06-01T00:00:00"/>
    <d v="1899-12-30T11:04:09"/>
    <d v="2025-06-01T00:00:00"/>
    <x v="1"/>
    <s v="Lunch"/>
    <x v="0"/>
    <x v="12"/>
    <s v="No Modifier"/>
    <x v="0"/>
    <n v="4.2799999999999994"/>
    <x v="645"/>
    <n v="0"/>
    <n v="0.32"/>
    <n v="4.5999999999999996"/>
    <s v="MobilePay"/>
  </r>
  <r>
    <x v="849"/>
    <n v="403"/>
    <d v="2025-07-25T00:00:00"/>
    <d v="1899-12-30T02:42:39"/>
    <d v="2025-07-25T00:00:00"/>
    <x v="3"/>
    <s v="Lunch"/>
    <x v="1"/>
    <x v="20"/>
    <s v="No Modifier"/>
    <x v="0"/>
    <n v="9.7199999999999989"/>
    <x v="646"/>
    <n v="0"/>
    <n v="0.73"/>
    <n v="10.45"/>
    <s v="Card"/>
  </r>
  <r>
    <x v="850"/>
    <n v="102"/>
    <d v="2025-06-27T00:00:00"/>
    <d v="1899-12-30T06:33:52"/>
    <d v="2025-06-27T00:00:00"/>
    <x v="3"/>
    <s v="Breakfast"/>
    <x v="0"/>
    <x v="9"/>
    <s v="No Modifier"/>
    <x v="0"/>
    <n v="2.0100000000000002"/>
    <x v="293"/>
    <n v="0"/>
    <n v="0.17"/>
    <n v="2.1800000000000002"/>
    <s v="Card"/>
  </r>
  <r>
    <x v="851"/>
    <n v="402"/>
    <d v="2025-05-06T00:00:00"/>
    <d v="1899-12-30T06:47:14"/>
    <d v="2025-05-06T00:00:00"/>
    <x v="6"/>
    <s v="Dinner"/>
    <x v="0"/>
    <x v="20"/>
    <s v="No Modifier"/>
    <x v="0"/>
    <n v="1.4799999999999998"/>
    <x v="0"/>
    <n v="0.15"/>
    <n v="0.78"/>
    <n v="10.49"/>
    <s v="MobilePay"/>
  </r>
  <r>
    <x v="852"/>
    <n v="301"/>
    <d v="2025-06-17T00:00:00"/>
    <d v="1899-12-30T05:53:00"/>
    <d v="2025-06-17T00:00:00"/>
    <x v="6"/>
    <s v="Afternoon"/>
    <x v="0"/>
    <x v="24"/>
    <s v="No Modifier"/>
    <x v="0"/>
    <n v="3.58"/>
    <x v="647"/>
    <n v="0"/>
    <n v="0.23"/>
    <n v="3.81"/>
    <s v="MobilePay"/>
  </r>
  <r>
    <x v="853"/>
    <n v="102"/>
    <d v="2025-08-05T00:00:00"/>
    <d v="1899-12-30T05:20:15"/>
    <d v="2025-08-05T00:00:00"/>
    <x v="6"/>
    <s v="Afternoon"/>
    <x v="2"/>
    <x v="16"/>
    <s v="Large Size"/>
    <x v="2"/>
    <n v="3.58"/>
    <x v="648"/>
    <n v="0"/>
    <n v="0.75"/>
    <n v="11.49"/>
    <s v="MobilePay"/>
  </r>
  <r>
    <x v="854"/>
    <n v="102"/>
    <d v="2025-06-24T00:00:00"/>
    <d v="1899-12-30T10:31:19"/>
    <d v="2025-06-24T00:00:00"/>
    <x v="6"/>
    <s v="Late Night"/>
    <x v="0"/>
    <x v="12"/>
    <s v="No Modifier"/>
    <x v="0"/>
    <n v="4.96"/>
    <x v="137"/>
    <n v="0.5"/>
    <n v="0.42"/>
    <n v="4.88"/>
    <s v="Card"/>
  </r>
  <r>
    <x v="855"/>
    <n v="301"/>
    <d v="2025-07-25T00:00:00"/>
    <d v="1899-12-30T12:36:13"/>
    <d v="2025-07-25T00:00:00"/>
    <x v="3"/>
    <s v="Lunch"/>
    <x v="2"/>
    <x v="12"/>
    <s v="No Modifier"/>
    <x v="0"/>
    <n v="4.3"/>
    <x v="587"/>
    <n v="0"/>
    <n v="0.28000000000000003"/>
    <n v="4.58"/>
    <s v="Card"/>
  </r>
  <r>
    <x v="856"/>
    <n v="403"/>
    <d v="2025-07-28T00:00:00"/>
    <d v="1899-12-30T04:48:59"/>
    <d v="2025-07-28T00:00:00"/>
    <x v="4"/>
    <s v="Afternoon"/>
    <x v="1"/>
    <x v="6"/>
    <s v="No Sauce"/>
    <x v="1"/>
    <n v="2.9"/>
    <x v="172"/>
    <n v="0"/>
    <n v="0.38"/>
    <n v="6.18"/>
    <s v="MobilePay"/>
  </r>
  <r>
    <x v="857"/>
    <n v="301"/>
    <d v="2025-07-27T00:00:00"/>
    <d v="1899-12-30T01:10:37"/>
    <d v="2025-07-27T00:00:00"/>
    <x v="1"/>
    <s v="Lunch"/>
    <x v="0"/>
    <x v="1"/>
    <s v="No Modifier"/>
    <x v="0"/>
    <n v="5.56"/>
    <x v="649"/>
    <n v="0"/>
    <n v="0.36"/>
    <n v="5.92"/>
    <s v="Card"/>
  </r>
  <r>
    <x v="858"/>
    <n v="403"/>
    <d v="2025-06-18T00:00:00"/>
    <d v="1899-12-30T10:43:33"/>
    <d v="2025-06-18T00:00:00"/>
    <x v="2"/>
    <s v="Morning"/>
    <x v="0"/>
    <x v="3"/>
    <s v="Cinnamon"/>
    <x v="0"/>
    <n v="3.1999999999999997"/>
    <x v="650"/>
    <n v="0.32"/>
    <n v="0.24"/>
    <n v="3.12"/>
    <s v="Card"/>
  </r>
  <r>
    <x v="859"/>
    <n v="501"/>
    <d v="2025-07-09T00:00:00"/>
    <d v="1899-12-30T11:45:26"/>
    <d v="2025-07-09T00:00:00"/>
    <x v="2"/>
    <s v="Lunch"/>
    <x v="1"/>
    <x v="12"/>
    <s v="No Modifier"/>
    <x v="0"/>
    <n v="4.7"/>
    <x v="217"/>
    <n v="0"/>
    <n v="0.33"/>
    <n v="5.03"/>
    <s v="Cash"/>
  </r>
  <r>
    <x v="860"/>
    <n v="101"/>
    <d v="2025-07-09T00:00:00"/>
    <d v="1899-12-30T10:46:04"/>
    <d v="2025-07-09T00:00:00"/>
    <x v="2"/>
    <s v="Morning"/>
    <x v="3"/>
    <x v="11"/>
    <s v="Oat Milk"/>
    <x v="0"/>
    <n v="2.63"/>
    <x v="651"/>
    <n v="0"/>
    <n v="0.17"/>
    <n v="2.8"/>
    <s v="Card"/>
  </r>
  <r>
    <x v="861"/>
    <n v="102"/>
    <d v="2025-06-29T00:00:00"/>
    <d v="1899-12-30T09:24:42"/>
    <d v="2025-06-29T00:00:00"/>
    <x v="1"/>
    <s v="Dinner"/>
    <x v="2"/>
    <x v="4"/>
    <s v="No Modifier"/>
    <x v="0"/>
    <n v="8.5300000000000011"/>
    <x v="652"/>
    <n v="0"/>
    <n v="0.62"/>
    <n v="9.15"/>
    <s v="Card"/>
  </r>
  <r>
    <x v="862"/>
    <n v="401"/>
    <d v="2025-08-09T00:00:00"/>
    <d v="1899-12-30T08:29:10"/>
    <d v="2025-08-09T00:00:00"/>
    <x v="0"/>
    <s v="Breakfast"/>
    <x v="1"/>
    <x v="3"/>
    <s v="No Modifier"/>
    <x v="0"/>
    <n v="1.4799999999999998"/>
    <x v="0"/>
    <n v="0.15"/>
    <n v="0.36"/>
    <n v="5.19"/>
    <s v="MobilePay"/>
  </r>
  <r>
    <x v="863"/>
    <n v="403"/>
    <d v="2025-06-12T00:00:00"/>
    <d v="1899-12-30T07:19:41"/>
    <d v="2025-06-12T00:00:00"/>
    <x v="5"/>
    <s v="Breakfast"/>
    <x v="1"/>
    <x v="25"/>
    <s v="Sugar-Free Syrup"/>
    <x v="0"/>
    <n v="3.9899999999999998"/>
    <x v="653"/>
    <n v="0"/>
    <n v="0.36"/>
    <n v="4.3499999999999996"/>
    <s v="Card"/>
  </r>
  <r>
    <x v="864"/>
    <n v="403"/>
    <d v="2025-04-12T00:00:00"/>
    <d v="1899-12-30T12:07:17"/>
    <d v="2025-04-12T00:00:00"/>
    <x v="0"/>
    <s v="Lunch"/>
    <x v="0"/>
    <x v="4"/>
    <s v="No Modifier"/>
    <x v="0"/>
    <n v="8.98"/>
    <x v="637"/>
    <n v="0"/>
    <n v="0.76"/>
    <n v="9.74"/>
    <s v="Card"/>
  </r>
  <r>
    <x v="865"/>
    <n v="201"/>
    <d v="2025-05-16T00:00:00"/>
    <d v="1899-12-30T07:40:31"/>
    <d v="2025-05-16T00:00:00"/>
    <x v="3"/>
    <s v="Dinner"/>
    <x v="0"/>
    <x v="18"/>
    <s v="No Modifier"/>
    <x v="0"/>
    <n v="1.84"/>
    <x v="654"/>
    <n v="0"/>
    <n v="0.15"/>
    <n v="1.99"/>
    <s v="Card"/>
  </r>
  <r>
    <x v="866"/>
    <n v="202"/>
    <d v="2025-07-06T00:00:00"/>
    <d v="1899-12-30T05:12:40"/>
    <d v="2025-07-06T00:00:00"/>
    <x v="1"/>
    <s v="Afternoon"/>
    <x v="2"/>
    <x v="18"/>
    <s v="No Ice"/>
    <x v="0"/>
    <n v="1.9299999999999997"/>
    <x v="655"/>
    <n v="0"/>
    <n v="0.14000000000000001"/>
    <n v="2.0699999999999998"/>
    <s v="MobilePay"/>
  </r>
  <r>
    <x v="867"/>
    <n v="402"/>
    <d v="2025-05-30T00:00:00"/>
    <d v="1899-12-30T10:44:04"/>
    <d v="2025-05-30T00:00:00"/>
    <x v="3"/>
    <s v="Morning"/>
    <x v="1"/>
    <x v="11"/>
    <s v="No Modifier"/>
    <x v="0"/>
    <n v="1.96"/>
    <x v="656"/>
    <n v="0"/>
    <n v="0.13"/>
    <n v="2.09"/>
    <s v="MobilePay"/>
  </r>
  <r>
    <x v="868"/>
    <n v="201"/>
    <d v="2025-07-28T00:00:00"/>
    <d v="1899-12-30T10:16:00"/>
    <d v="2025-07-28T00:00:00"/>
    <x v="4"/>
    <s v="Morning"/>
    <x v="0"/>
    <x v="24"/>
    <s v="No Modifier"/>
    <x v="1"/>
    <n v="3.9000000000000004"/>
    <x v="270"/>
    <n v="0"/>
    <n v="0.51"/>
    <n v="8.31"/>
    <s v="Card"/>
  </r>
  <r>
    <x v="869"/>
    <n v="403"/>
    <d v="2025-04-11T00:00:00"/>
    <d v="1899-12-30T07:02:30"/>
    <d v="2025-04-11T00:00:00"/>
    <x v="3"/>
    <s v="Dinner"/>
    <x v="3"/>
    <x v="4"/>
    <s v="No Modifier"/>
    <x v="0"/>
    <n v="10.3"/>
    <x v="497"/>
    <n v="0"/>
    <n v="0.75"/>
    <n v="11.05"/>
    <s v="Card"/>
  </r>
  <r>
    <x v="870"/>
    <n v="501"/>
    <d v="2025-06-16T00:00:00"/>
    <d v="1899-12-30T11:59:22"/>
    <d v="2025-06-16T00:00:00"/>
    <x v="4"/>
    <s v="Morning"/>
    <x v="0"/>
    <x v="11"/>
    <s v="No Modifier"/>
    <x v="0"/>
    <n v="2.5499999999999998"/>
    <x v="197"/>
    <n v="0"/>
    <n v="0.18"/>
    <n v="2.73"/>
    <s v="Card"/>
  </r>
  <r>
    <x v="871"/>
    <n v="201"/>
    <d v="2025-07-03T00:00:00"/>
    <d v="1899-12-30T11:03:42"/>
    <d v="2025-07-03T00:00:00"/>
    <x v="5"/>
    <s v="Morning"/>
    <x v="2"/>
    <x v="11"/>
    <s v="Almond Milk"/>
    <x v="0"/>
    <n v="2.4299999999999997"/>
    <x v="576"/>
    <n v="0"/>
    <n v="0.18"/>
    <n v="2.61"/>
    <s v="Cash"/>
  </r>
  <r>
    <x v="872"/>
    <n v="401"/>
    <d v="2025-06-23T00:00:00"/>
    <d v="1899-12-30T05:34:11"/>
    <d v="2025-06-23T00:00:00"/>
    <x v="4"/>
    <s v="Breakfast"/>
    <x v="0"/>
    <x v="3"/>
    <s v="No Cheese"/>
    <x v="0"/>
    <n v="2.9"/>
    <x v="560"/>
    <n v="0"/>
    <n v="0.25"/>
    <n v="3.15"/>
    <s v="MobilePay"/>
  </r>
  <r>
    <x v="873"/>
    <n v="403"/>
    <d v="2025-04-12T00:00:00"/>
    <d v="1899-12-30T12:56:28"/>
    <d v="2025-04-12T00:00:00"/>
    <x v="0"/>
    <s v="Late Night"/>
    <x v="2"/>
    <x v="16"/>
    <s v="Extra Sauce"/>
    <x v="0"/>
    <n v="2.6799999999999997"/>
    <x v="657"/>
    <n v="0"/>
    <n v="0.24"/>
    <n v="2.92"/>
    <s v="GiftCard"/>
  </r>
  <r>
    <x v="874"/>
    <n v="101"/>
    <d v="2025-07-03T00:00:00"/>
    <d v="1899-12-30T11:49:34"/>
    <d v="2025-07-03T00:00:00"/>
    <x v="5"/>
    <s v="Morning"/>
    <x v="2"/>
    <x v="7"/>
    <s v="Light Ice"/>
    <x v="2"/>
    <n v="1.74"/>
    <x v="211"/>
    <n v="0"/>
    <n v="0.5"/>
    <n v="5.72"/>
    <s v="Card"/>
  </r>
  <r>
    <x v="875"/>
    <n v="103"/>
    <d v="2025-07-17T00:00:00"/>
    <d v="1899-12-30T09:56:14"/>
    <d v="2025-07-17T00:00:00"/>
    <x v="5"/>
    <s v="Breakfast"/>
    <x v="0"/>
    <x v="3"/>
    <s v="Extra Egg"/>
    <x v="0"/>
    <n v="4.6900000000000004"/>
    <x v="104"/>
    <n v="0"/>
    <n v="0.38"/>
    <n v="5.07"/>
    <s v="Card"/>
  </r>
  <r>
    <x v="876"/>
    <n v="101"/>
    <d v="2025-04-23T00:00:00"/>
    <d v="1899-12-30T12:08:51"/>
    <d v="2025-04-23T00:00:00"/>
    <x v="2"/>
    <s v="Lunch"/>
    <x v="0"/>
    <x v="12"/>
    <s v="No Modifier"/>
    <x v="0"/>
    <n v="4.32"/>
    <x v="627"/>
    <n v="0"/>
    <n v="0.41"/>
    <n v="4.7300000000000004"/>
    <s v="Cash"/>
  </r>
  <r>
    <x v="877"/>
    <n v="301"/>
    <d v="2025-05-04T00:00:00"/>
    <d v="1899-12-30T05:49:01"/>
    <d v="2025-05-04T00:00:00"/>
    <x v="1"/>
    <s v="Breakfast"/>
    <x v="0"/>
    <x v="25"/>
    <s v="No Modifier"/>
    <x v="0"/>
    <n v="3.3"/>
    <x v="507"/>
    <n v="0"/>
    <n v="0.21"/>
    <n v="3.51"/>
    <s v="Cash"/>
  </r>
  <r>
    <x v="878"/>
    <n v="403"/>
    <d v="2025-08-02T00:00:00"/>
    <d v="1899-12-30T05:47:38"/>
    <d v="2025-08-02T00:00:00"/>
    <x v="0"/>
    <s v="Afternoon"/>
    <x v="1"/>
    <x v="6"/>
    <s v="Large Size"/>
    <x v="1"/>
    <n v="3.7399999999999993"/>
    <x v="658"/>
    <n v="0"/>
    <n v="0.56000000000000005"/>
    <n v="8.0399999999999991"/>
    <s v="Card"/>
  </r>
  <r>
    <x v="879"/>
    <n v="501"/>
    <d v="2025-07-04T00:00:00"/>
    <d v="1899-12-30T02:33:58"/>
    <d v="2025-07-04T00:00:00"/>
    <x v="3"/>
    <s v="Lunch"/>
    <x v="4"/>
    <x v="16"/>
    <s v="No Modifier"/>
    <x v="0"/>
    <n v="2.98"/>
    <x v="93"/>
    <n v="0.6"/>
    <n v="0.21"/>
    <n v="2.59"/>
    <s v="Card"/>
  </r>
  <r>
    <x v="880"/>
    <n v="202"/>
    <d v="2025-06-22T00:00:00"/>
    <d v="1899-12-30T08:40:21"/>
    <d v="2025-06-22T00:00:00"/>
    <x v="1"/>
    <s v="Dinner"/>
    <x v="1"/>
    <x v="14"/>
    <s v="No Modifier"/>
    <x v="0"/>
    <n v="6.6099999999999994"/>
    <x v="659"/>
    <n v="0"/>
    <n v="0.56000000000000005"/>
    <n v="7.17"/>
    <s v="Cash"/>
  </r>
  <r>
    <x v="881"/>
    <n v="301"/>
    <d v="2025-07-19T00:00:00"/>
    <d v="1899-12-30T02:46:02"/>
    <d v="2025-07-19T00:00:00"/>
    <x v="0"/>
    <s v="Lunch"/>
    <x v="2"/>
    <x v="17"/>
    <s v="No Modifier"/>
    <x v="0"/>
    <n v="8.2200000000000006"/>
    <x v="490"/>
    <n v="0"/>
    <n v="0.78"/>
    <n v="9"/>
    <s v="Card"/>
  </r>
  <r>
    <x v="882"/>
    <n v="403"/>
    <d v="2025-08-01T00:00:00"/>
    <d v="1899-12-30T10:17:51"/>
    <d v="2025-08-01T00:00:00"/>
    <x v="3"/>
    <s v="Morning"/>
    <x v="1"/>
    <x v="0"/>
    <s v="No Ice"/>
    <x v="1"/>
    <n v="1.4000000000000001"/>
    <x v="660"/>
    <n v="0"/>
    <n v="0.17"/>
    <n v="2.97"/>
    <s v="Card"/>
  </r>
  <r>
    <x v="883"/>
    <n v="402"/>
    <d v="2025-04-12T00:00:00"/>
    <d v="1899-12-30T12:33:12"/>
    <d v="2025-04-12T00:00:00"/>
    <x v="0"/>
    <s v="Lunch"/>
    <x v="2"/>
    <x v="17"/>
    <s v="No Modifier"/>
    <x v="0"/>
    <n v="9.01"/>
    <x v="436"/>
    <n v="0"/>
    <n v="0.59"/>
    <n v="9.6"/>
    <s v="Cash"/>
  </r>
  <r>
    <x v="884"/>
    <n v="202"/>
    <d v="2025-07-20T00:00:00"/>
    <d v="1899-12-30T11:15:56"/>
    <d v="2025-07-20T00:00:00"/>
    <x v="1"/>
    <s v="Lunch"/>
    <x v="2"/>
    <x v="27"/>
    <s v="No Modifier"/>
    <x v="0"/>
    <n v="5.88"/>
    <x v="661"/>
    <n v="0"/>
    <n v="0.44"/>
    <n v="6.32"/>
    <s v="Cash"/>
  </r>
  <r>
    <x v="885"/>
    <n v="401"/>
    <d v="2025-05-05T00:00:00"/>
    <d v="1899-12-30T07:48:18"/>
    <d v="2025-05-05T00:00:00"/>
    <x v="4"/>
    <s v="Breakfast"/>
    <x v="0"/>
    <x v="10"/>
    <s v="No Modifier"/>
    <x v="0"/>
    <n v="3.5"/>
    <x v="662"/>
    <n v="0"/>
    <n v="0.25"/>
    <n v="3.75"/>
    <s v="Card"/>
  </r>
  <r>
    <x v="886"/>
    <n v="401"/>
    <d v="2025-04-30T00:00:00"/>
    <d v="1899-12-30T01:55:18"/>
    <d v="2025-04-30T00:00:00"/>
    <x v="2"/>
    <s v="Lunch"/>
    <x v="2"/>
    <x v="19"/>
    <s v="No Pickles"/>
    <x v="0"/>
    <n v="9.2799999999999994"/>
    <x v="256"/>
    <n v="0"/>
    <n v="0.74"/>
    <n v="10.02"/>
    <s v="GiftCard"/>
  </r>
  <r>
    <x v="887"/>
    <n v="103"/>
    <d v="2025-04-25T00:00:00"/>
    <d v="1899-12-30T11:43:44"/>
    <d v="2025-04-25T00:00:00"/>
    <x v="3"/>
    <s v="Lunch"/>
    <x v="1"/>
    <x v="19"/>
    <s v="Gluten-Free Bun"/>
    <x v="0"/>
    <n v="9.8099999999999987"/>
    <x v="663"/>
    <n v="0"/>
    <n v="0.71"/>
    <n v="10.52"/>
    <s v="Card"/>
  </r>
  <r>
    <x v="888"/>
    <n v="102"/>
    <d v="2025-07-12T00:00:00"/>
    <d v="1899-12-30T12:51:06"/>
    <d v="2025-07-12T00:00:00"/>
    <x v="0"/>
    <s v="Lunch"/>
    <x v="1"/>
    <x v="17"/>
    <s v="No Modifier"/>
    <x v="1"/>
    <n v="8.7899999999999991"/>
    <x v="664"/>
    <n v="0"/>
    <n v="1.05"/>
    <n v="18.63"/>
    <s v="Cash"/>
  </r>
  <r>
    <x v="889"/>
    <n v="201"/>
    <d v="2025-05-19T00:00:00"/>
    <d v="1899-12-30T07:14:02"/>
    <d v="2025-05-19T00:00:00"/>
    <x v="4"/>
    <s v="Breakfast"/>
    <x v="0"/>
    <x v="11"/>
    <s v="Oat Milk"/>
    <x v="0"/>
    <n v="2.8099999999999996"/>
    <x v="234"/>
    <n v="0"/>
    <n v="0.22"/>
    <n v="3.03"/>
    <s v="MobilePay"/>
  </r>
  <r>
    <x v="890"/>
    <n v="403"/>
    <d v="2025-08-08T00:00:00"/>
    <d v="1899-12-30T07:13:52"/>
    <d v="2025-08-08T00:00:00"/>
    <x v="3"/>
    <s v="Dinner"/>
    <x v="1"/>
    <x v="19"/>
    <s v="No Modifier"/>
    <x v="0"/>
    <n v="9.3999999999999986"/>
    <x v="475"/>
    <n v="0"/>
    <n v="0.89"/>
    <n v="10.29"/>
    <s v="MobilePay"/>
  </r>
  <r>
    <x v="891"/>
    <n v="202"/>
    <d v="2025-04-26T00:00:00"/>
    <d v="1899-12-30T06:46:58"/>
    <d v="2025-04-26T00:00:00"/>
    <x v="0"/>
    <s v="Dinner"/>
    <x v="2"/>
    <x v="19"/>
    <s v="No Modifier"/>
    <x v="0"/>
    <n v="9.24"/>
    <x v="373"/>
    <n v="0"/>
    <n v="0.65"/>
    <n v="9.89"/>
    <s v="Card"/>
  </r>
  <r>
    <x v="892"/>
    <n v="501"/>
    <d v="2025-06-01T00:00:00"/>
    <d v="1899-12-30T01:14:14"/>
    <d v="2025-06-01T00:00:00"/>
    <x v="1"/>
    <s v="Lunch"/>
    <x v="2"/>
    <x v="16"/>
    <s v="Extra Sauce"/>
    <x v="0"/>
    <n v="3.19"/>
    <x v="193"/>
    <n v="0"/>
    <n v="0.22"/>
    <n v="3.41"/>
    <s v="Card"/>
  </r>
  <r>
    <x v="893"/>
    <n v="301"/>
    <d v="2025-07-31T00:00:00"/>
    <d v="1899-12-30T11:16:59"/>
    <d v="2025-07-31T00:00:00"/>
    <x v="5"/>
    <s v="Lunch"/>
    <x v="1"/>
    <x v="20"/>
    <s v="No Modifier"/>
    <x v="0"/>
    <n v="10.569999999999999"/>
    <x v="665"/>
    <n v="0"/>
    <n v="0.63"/>
    <n v="11.2"/>
    <s v="Cash"/>
  </r>
  <r>
    <x v="894"/>
    <n v="401"/>
    <d v="2025-04-30T00:00:00"/>
    <d v="1899-12-30T11:33:44"/>
    <d v="2025-04-30T00:00:00"/>
    <x v="2"/>
    <s v="Lunch"/>
    <x v="1"/>
    <x v="17"/>
    <s v="No Modifier"/>
    <x v="1"/>
    <n v="9.18"/>
    <x v="666"/>
    <n v="0"/>
    <n v="1.1000000000000001"/>
    <n v="19.46"/>
    <s v="Cash"/>
  </r>
  <r>
    <x v="895"/>
    <n v="101"/>
    <d v="2025-05-14T00:00:00"/>
    <d v="1899-12-30T02:04:20"/>
    <d v="2025-05-14T00:00:00"/>
    <x v="2"/>
    <s v="Lunch"/>
    <x v="0"/>
    <x v="7"/>
    <s v="Extra Ice"/>
    <x v="1"/>
    <n v="1.79"/>
    <x v="647"/>
    <n v="0"/>
    <n v="0.3"/>
    <n v="3.88"/>
    <s v="Card"/>
  </r>
  <r>
    <x v="896"/>
    <n v="401"/>
    <d v="2025-05-19T00:00:00"/>
    <d v="1899-12-30T07:39:13"/>
    <d v="2025-05-19T00:00:00"/>
    <x v="4"/>
    <s v="Dinner"/>
    <x v="0"/>
    <x v="14"/>
    <s v="Extra Cheese"/>
    <x v="0"/>
    <n v="6.08"/>
    <x v="155"/>
    <n v="0"/>
    <n v="0.36"/>
    <n v="6.44"/>
    <s v="Cash"/>
  </r>
  <r>
    <x v="897"/>
    <n v="403"/>
    <d v="2025-06-03T00:00:00"/>
    <d v="1899-12-30T07:26:02"/>
    <d v="2025-06-03T00:00:00"/>
    <x v="6"/>
    <s v="Dinner"/>
    <x v="1"/>
    <x v="19"/>
    <s v="No Modifier"/>
    <x v="0"/>
    <n v="9.0599999999999987"/>
    <x v="667"/>
    <n v="0"/>
    <n v="0.54"/>
    <n v="9.6"/>
    <s v="Cash"/>
  </r>
  <r>
    <x v="898"/>
    <n v="202"/>
    <d v="2025-07-17T00:00:00"/>
    <d v="1899-12-30T11:45:28"/>
    <d v="2025-07-17T00:00:00"/>
    <x v="5"/>
    <s v="Lunch"/>
    <x v="0"/>
    <x v="1"/>
    <s v="Spicy"/>
    <x v="0"/>
    <n v="5.83"/>
    <x v="353"/>
    <n v="0"/>
    <n v="0.5"/>
    <n v="6.33"/>
    <s v="Card"/>
  </r>
  <r>
    <x v="899"/>
    <n v="402"/>
    <d v="2025-06-04T00:00:00"/>
    <d v="1899-12-30T07:09:34"/>
    <d v="2025-06-04T00:00:00"/>
    <x v="2"/>
    <s v="Breakfast"/>
    <x v="0"/>
    <x v="23"/>
    <s v="No Cheese"/>
    <x v="0"/>
    <n v="4.72"/>
    <x v="320"/>
    <n v="0"/>
    <n v="0.28000000000000003"/>
    <n v="5"/>
    <s v="Card"/>
  </r>
  <r>
    <x v="900"/>
    <n v="103"/>
    <d v="2025-07-27T00:00:00"/>
    <d v="1899-12-30T07:53:49"/>
    <d v="2025-07-27T00:00:00"/>
    <x v="1"/>
    <s v="Dinner"/>
    <x v="0"/>
    <x v="20"/>
    <s v="No Modifier"/>
    <x v="0"/>
    <n v="10.17"/>
    <x v="668"/>
    <n v="0"/>
    <n v="0.61"/>
    <n v="10.78"/>
    <s v="Card"/>
  </r>
  <r>
    <x v="901"/>
    <n v="102"/>
    <d v="2025-06-17T00:00:00"/>
    <d v="1899-12-30T11:41:28"/>
    <d v="2025-06-17T00:00:00"/>
    <x v="6"/>
    <s v="Lunch"/>
    <x v="1"/>
    <x v="19"/>
    <s v="Add Bacon"/>
    <x v="0"/>
    <n v="9.7900000000000009"/>
    <x v="669"/>
    <n v="0"/>
    <n v="0.78"/>
    <n v="10.57"/>
    <s v="Card"/>
  </r>
  <r>
    <x v="902"/>
    <n v="101"/>
    <d v="2025-07-04T00:00:00"/>
    <d v="1899-12-30T06:57:22"/>
    <d v="2025-07-04T00:00:00"/>
    <x v="3"/>
    <s v="Dinner"/>
    <x v="0"/>
    <x v="5"/>
    <s v="No Modifier"/>
    <x v="0"/>
    <n v="5.75"/>
    <x v="285"/>
    <n v="0"/>
    <n v="0.46"/>
    <n v="6.21"/>
    <s v="MobilePay"/>
  </r>
  <r>
    <x v="903"/>
    <n v="403"/>
    <d v="2025-06-15T00:00:00"/>
    <d v="1899-12-30T05:17:05"/>
    <d v="2025-06-15T00:00:00"/>
    <x v="1"/>
    <s v="Afternoon"/>
    <x v="3"/>
    <x v="6"/>
    <s v="Large Size"/>
    <x v="2"/>
    <n v="4.1000000000000005"/>
    <x v="670"/>
    <n v="0"/>
    <n v="1.17"/>
    <n v="13.47"/>
    <s v="Card"/>
  </r>
  <r>
    <x v="904"/>
    <n v="201"/>
    <d v="2025-06-30T00:00:00"/>
    <d v="1899-12-30T08:59:48"/>
    <d v="2025-06-30T00:00:00"/>
    <x v="4"/>
    <s v="Dinner"/>
    <x v="1"/>
    <x v="20"/>
    <s v="No Modifier"/>
    <x v="0"/>
    <n v="10.09"/>
    <x v="500"/>
    <n v="0"/>
    <n v="0.76"/>
    <n v="10.85"/>
    <s v="MobilePay"/>
  </r>
  <r>
    <x v="905"/>
    <n v="103"/>
    <d v="2025-07-12T00:00:00"/>
    <d v="1899-12-30T11:00:42"/>
    <d v="2025-07-12T00:00:00"/>
    <x v="0"/>
    <s v="Lunch"/>
    <x v="0"/>
    <x v="27"/>
    <s v="Extra Cheese"/>
    <x v="2"/>
    <n v="5.7600000000000007"/>
    <x v="671"/>
    <n v="0"/>
    <n v="1.47"/>
    <n v="18.75"/>
    <s v="Card"/>
  </r>
  <r>
    <x v="906"/>
    <n v="101"/>
    <d v="2025-08-01T00:00:00"/>
    <d v="1899-12-30T08:33:03"/>
    <d v="2025-08-01T00:00:00"/>
    <x v="3"/>
    <s v="Breakfast"/>
    <x v="0"/>
    <x v="8"/>
    <s v="Sausage Patty"/>
    <x v="0"/>
    <n v="2.82"/>
    <x v="593"/>
    <n v="0"/>
    <n v="0.2"/>
    <n v="3.02"/>
    <s v="Card"/>
  </r>
  <r>
    <x v="907"/>
    <n v="103"/>
    <d v="2025-06-23T00:00:00"/>
    <d v="1899-12-30T06:40:17"/>
    <d v="2025-06-23T00:00:00"/>
    <x v="4"/>
    <s v="Breakfast"/>
    <x v="2"/>
    <x v="26"/>
    <s v="Cinnamon"/>
    <x v="0"/>
    <n v="4.0299999999999994"/>
    <x v="672"/>
    <n v="0"/>
    <n v="0.36"/>
    <n v="4.3899999999999997"/>
    <s v="MobilePay"/>
  </r>
  <r>
    <x v="908"/>
    <n v="103"/>
    <d v="2025-05-30T00:00:00"/>
    <d v="1899-12-30T11:47:55"/>
    <d v="2025-05-30T00:00:00"/>
    <x v="3"/>
    <s v="Lunch"/>
    <x v="2"/>
    <x v="17"/>
    <s v="No Modifier"/>
    <x v="0"/>
    <n v="8.81"/>
    <x v="673"/>
    <n v="0"/>
    <n v="0.56999999999999995"/>
    <n v="9.3800000000000008"/>
    <s v="Cash"/>
  </r>
  <r>
    <x v="909"/>
    <n v="102"/>
    <d v="2025-07-15T00:00:00"/>
    <d v="1899-12-30T11:29:14"/>
    <d v="2025-07-15T00:00:00"/>
    <x v="6"/>
    <s v="Late Night"/>
    <x v="1"/>
    <x v="15"/>
    <s v="No Modifier"/>
    <x v="0"/>
    <n v="1.4799999999999998"/>
    <x v="0"/>
    <n v="0.15"/>
    <n v="0.4"/>
    <n v="5.1100000000000003"/>
    <s v="Card"/>
  </r>
  <r>
    <x v="910"/>
    <n v="103"/>
    <d v="2025-07-30T00:00:00"/>
    <d v="1899-12-30T05:10:00"/>
    <d v="2025-07-30T00:00:00"/>
    <x v="2"/>
    <s v="Afternoon"/>
    <x v="2"/>
    <x v="6"/>
    <s v="No Sauce"/>
    <x v="0"/>
    <n v="3.05"/>
    <x v="87"/>
    <n v="0"/>
    <n v="0.24"/>
    <n v="3.29"/>
    <s v="Card"/>
  </r>
  <r>
    <x v="911"/>
    <n v="202"/>
    <d v="2025-08-03T00:00:00"/>
    <d v="1899-12-30T10:55:37"/>
    <d v="2025-08-03T00:00:00"/>
    <x v="1"/>
    <s v="Morning"/>
    <x v="2"/>
    <x v="0"/>
    <s v="No Ice"/>
    <x v="0"/>
    <n v="1.46"/>
    <x v="674"/>
    <n v="0"/>
    <n v="0.09"/>
    <n v="1.55"/>
    <s v="Card"/>
  </r>
  <r>
    <x v="912"/>
    <n v="102"/>
    <d v="2025-04-16T00:00:00"/>
    <d v="1899-12-30T09:47:50"/>
    <d v="2025-04-16T00:00:00"/>
    <x v="2"/>
    <s v="Dinner"/>
    <x v="2"/>
    <x v="6"/>
    <s v="No Modifier"/>
    <x v="1"/>
    <n v="3.21"/>
    <x v="331"/>
    <n v="0"/>
    <n v="0.57999999999999996"/>
    <n v="7"/>
    <s v="Cash"/>
  </r>
  <r>
    <x v="913"/>
    <n v="403"/>
    <d v="2025-06-17T00:00:00"/>
    <d v="1899-12-30T07:36:34"/>
    <d v="2025-06-17T00:00:00"/>
    <x v="6"/>
    <s v="Dinner"/>
    <x v="2"/>
    <x v="20"/>
    <s v="No Modifier"/>
    <x v="0"/>
    <n v="10.780000000000001"/>
    <x v="675"/>
    <n v="0"/>
    <n v="0.78"/>
    <n v="11.56"/>
    <s v="MobilePay"/>
  </r>
  <r>
    <x v="914"/>
    <n v="301"/>
    <d v="2025-06-27T00:00:00"/>
    <d v="1899-12-30T12:36:48"/>
    <d v="2025-06-27T00:00:00"/>
    <x v="3"/>
    <s v="Lunch"/>
    <x v="2"/>
    <x v="17"/>
    <s v="No Modifier"/>
    <x v="0"/>
    <n v="8.44"/>
    <x v="676"/>
    <n v="0"/>
    <n v="0.72"/>
    <n v="9.16"/>
    <s v="Cash"/>
  </r>
  <r>
    <x v="915"/>
    <n v="402"/>
    <d v="2025-06-19T00:00:00"/>
    <d v="1899-12-30T10:55:50"/>
    <d v="2025-06-19T00:00:00"/>
    <x v="5"/>
    <s v="Morning"/>
    <x v="1"/>
    <x v="25"/>
    <s v="No Modifier"/>
    <x v="0"/>
    <n v="3.3099999999999996"/>
    <x v="458"/>
    <n v="0"/>
    <n v="0.24"/>
    <n v="3.55"/>
    <s v="MobilePay"/>
  </r>
  <r>
    <x v="916"/>
    <n v="301"/>
    <d v="2025-06-28T00:00:00"/>
    <d v="1899-12-30T09:28:59"/>
    <d v="2025-06-28T00:00:00"/>
    <x v="0"/>
    <s v="Breakfast"/>
    <x v="1"/>
    <x v="26"/>
    <s v="No Cheese"/>
    <x v="0"/>
    <n v="3.89"/>
    <x v="677"/>
    <n v="0"/>
    <n v="0.31"/>
    <n v="4.2"/>
    <s v="Card"/>
  </r>
  <r>
    <x v="917"/>
    <n v="403"/>
    <d v="2025-07-06T00:00:00"/>
    <d v="1899-12-30T07:27:39"/>
    <d v="2025-07-06T00:00:00"/>
    <x v="1"/>
    <s v="Dinner"/>
    <x v="3"/>
    <x v="19"/>
    <s v="No Modifier"/>
    <x v="0"/>
    <n v="9.0799999999999983"/>
    <x v="678"/>
    <n v="0"/>
    <n v="0.54"/>
    <n v="9.6199999999999992"/>
    <s v="Card"/>
  </r>
  <r>
    <x v="918"/>
    <n v="403"/>
    <d v="2025-05-09T00:00:00"/>
    <d v="1899-12-30T01:32:18"/>
    <d v="2025-05-09T00:00:00"/>
    <x v="3"/>
    <s v="Lunch"/>
    <x v="3"/>
    <x v="19"/>
    <s v="Spicy"/>
    <x v="0"/>
    <n v="8.77"/>
    <x v="679"/>
    <n v="0"/>
    <n v="0.56999999999999995"/>
    <n v="9.34"/>
    <s v="Card"/>
  </r>
  <r>
    <x v="919"/>
    <n v="101"/>
    <d v="2025-06-14T00:00:00"/>
    <d v="1899-12-30T03:22:59"/>
    <d v="2025-06-14T00:00:00"/>
    <x v="0"/>
    <s v="Afternoon"/>
    <x v="1"/>
    <x v="6"/>
    <s v="No Modifier"/>
    <x v="0"/>
    <n v="2.8899999999999997"/>
    <x v="680"/>
    <n v="0"/>
    <n v="0.2"/>
    <n v="3.09"/>
    <s v="MobilePay"/>
  </r>
  <r>
    <x v="920"/>
    <n v="102"/>
    <d v="2025-05-17T00:00:00"/>
    <d v="1899-12-30T09:31:39"/>
    <d v="2025-05-17T00:00:00"/>
    <x v="0"/>
    <s v="Dinner"/>
    <x v="2"/>
    <x v="1"/>
    <s v="Extra Sauce"/>
    <x v="0"/>
    <n v="6.03"/>
    <x v="681"/>
    <n v="0"/>
    <n v="0.42"/>
    <n v="6.45"/>
    <s v="Card"/>
  </r>
  <r>
    <x v="921"/>
    <n v="101"/>
    <d v="2025-06-02T00:00:00"/>
    <d v="1899-12-30T08:43:33"/>
    <d v="2025-06-02T00:00:00"/>
    <x v="4"/>
    <s v="Dinner"/>
    <x v="1"/>
    <x v="4"/>
    <s v="No Modifier"/>
    <x v="0"/>
    <n v="8.7800000000000011"/>
    <x v="682"/>
    <n v="0"/>
    <n v="0.53"/>
    <n v="9.31"/>
    <s v="Cash"/>
  </r>
  <r>
    <x v="922"/>
    <n v="301"/>
    <d v="2025-05-29T00:00:00"/>
    <d v="1899-12-30T03:01:43"/>
    <d v="2025-05-29T00:00:00"/>
    <x v="5"/>
    <s v="Afternoon"/>
    <x v="1"/>
    <x v="7"/>
    <s v="Extra Ice"/>
    <x v="1"/>
    <n v="1.75"/>
    <x v="662"/>
    <n v="0"/>
    <n v="0.25"/>
    <n v="3.75"/>
    <s v="Card"/>
  </r>
  <r>
    <x v="923"/>
    <n v="501"/>
    <d v="2025-05-20T00:00:00"/>
    <d v="1899-12-30T12:40:08"/>
    <d v="2025-05-20T00:00:00"/>
    <x v="6"/>
    <s v="Lunch"/>
    <x v="3"/>
    <x v="16"/>
    <s v="Small Size"/>
    <x v="1"/>
    <n v="2.1399999999999997"/>
    <x v="645"/>
    <n v="0"/>
    <n v="0.28000000000000003"/>
    <n v="4.5599999999999996"/>
    <s v="Cash"/>
  </r>
  <r>
    <x v="924"/>
    <n v="403"/>
    <d v="2025-05-09T00:00:00"/>
    <d v="1899-12-30T09:11:58"/>
    <d v="2025-05-09T00:00:00"/>
    <x v="3"/>
    <s v="Dinner"/>
    <x v="0"/>
    <x v="18"/>
    <s v="No Modifier"/>
    <x v="1"/>
    <n v="2.0500000000000003"/>
    <x v="683"/>
    <n v="0"/>
    <n v="0.3"/>
    <n v="4.4000000000000004"/>
    <s v="Card"/>
  </r>
  <r>
    <x v="925"/>
    <n v="403"/>
    <d v="2025-05-11T00:00:00"/>
    <d v="1899-12-30T08:23:23"/>
    <d v="2025-05-11T00:00:00"/>
    <x v="1"/>
    <s v="Breakfast"/>
    <x v="1"/>
    <x v="26"/>
    <s v="Sausage Patty"/>
    <x v="0"/>
    <n v="1.4799999999999998"/>
    <x v="0"/>
    <n v="0.15"/>
    <n v="0.41"/>
    <n v="4.97"/>
    <s v="Cash"/>
  </r>
  <r>
    <x v="926"/>
    <n v="501"/>
    <d v="2025-05-15T00:00:00"/>
    <d v="1899-12-30T09:52:36"/>
    <d v="2025-05-15T00:00:00"/>
    <x v="5"/>
    <s v="Breakfast"/>
    <x v="1"/>
    <x v="22"/>
    <s v="Light Ice"/>
    <x v="0"/>
    <n v="1.4900000000000002"/>
    <x v="684"/>
    <n v="0"/>
    <n v="0.12"/>
    <n v="1.61"/>
    <s v="MobilePay"/>
  </r>
  <r>
    <x v="927"/>
    <n v="202"/>
    <d v="2025-07-03T00:00:00"/>
    <d v="1899-12-30T08:06:20"/>
    <d v="2025-07-03T00:00:00"/>
    <x v="5"/>
    <s v="Breakfast"/>
    <x v="0"/>
    <x v="8"/>
    <s v="No Modifier"/>
    <x v="0"/>
    <n v="1.9700000000000002"/>
    <x v="556"/>
    <n v="0"/>
    <n v="0.17"/>
    <n v="2.14"/>
    <s v="Card"/>
  </r>
  <r>
    <x v="928"/>
    <n v="301"/>
    <d v="2025-05-22T00:00:00"/>
    <d v="1899-12-30T07:54:09"/>
    <d v="2025-05-22T00:00:00"/>
    <x v="5"/>
    <s v="Breakfast"/>
    <x v="0"/>
    <x v="3"/>
    <s v="Extra Egg"/>
    <x v="0"/>
    <n v="4.63"/>
    <x v="299"/>
    <n v="0"/>
    <n v="0.42"/>
    <n v="5.05"/>
    <s v="Cash"/>
  </r>
  <r>
    <x v="929"/>
    <n v="403"/>
    <d v="2025-05-08T00:00:00"/>
    <d v="1899-12-30T06:48:30"/>
    <d v="2025-05-08T00:00:00"/>
    <x v="5"/>
    <s v="Breakfast"/>
    <x v="1"/>
    <x v="8"/>
    <s v="Sausage Patty"/>
    <x v="0"/>
    <n v="3.08"/>
    <x v="20"/>
    <n v="0"/>
    <n v="0.25"/>
    <n v="3.33"/>
    <s v="Card"/>
  </r>
  <r>
    <x v="930"/>
    <n v="501"/>
    <d v="2025-04-30T00:00:00"/>
    <d v="1899-12-30T02:34:28"/>
    <d v="2025-04-30T00:00:00"/>
    <x v="2"/>
    <s v="Lunch"/>
    <x v="1"/>
    <x v="5"/>
    <s v="No Modifier"/>
    <x v="0"/>
    <n v="5.51"/>
    <x v="685"/>
    <n v="0"/>
    <n v="0.41"/>
    <n v="5.92"/>
    <s v="MobilePay"/>
  </r>
  <r>
    <x v="931"/>
    <n v="301"/>
    <d v="2025-04-24T00:00:00"/>
    <d v="1899-12-30T08:11:32"/>
    <d v="2025-04-24T00:00:00"/>
    <x v="5"/>
    <s v="Dinner"/>
    <x v="1"/>
    <x v="6"/>
    <s v="No Modifier"/>
    <x v="3"/>
    <n v="3.9199999999999995"/>
    <x v="686"/>
    <n v="0.78"/>
    <n v="0.89"/>
    <n v="15.79"/>
    <s v="GiftCard"/>
  </r>
  <r>
    <x v="932"/>
    <n v="201"/>
    <d v="2025-07-10T00:00:00"/>
    <d v="1899-12-30T06:41:56"/>
    <d v="2025-07-10T00:00:00"/>
    <x v="5"/>
    <s v="Breakfast"/>
    <x v="0"/>
    <x v="3"/>
    <s v="No Modifier"/>
    <x v="0"/>
    <n v="2.88"/>
    <x v="243"/>
    <n v="0"/>
    <n v="0.23"/>
    <n v="3.11"/>
    <s v="GiftCard"/>
  </r>
  <r>
    <x v="933"/>
    <n v="103"/>
    <d v="2025-07-04T00:00:00"/>
    <d v="1899-12-30T04:18:54"/>
    <d v="2025-07-04T00:00:00"/>
    <x v="3"/>
    <s v="Afternoon"/>
    <x v="2"/>
    <x v="6"/>
    <s v="Extra Sauce"/>
    <x v="0"/>
    <n v="2.77"/>
    <x v="687"/>
    <n v="0"/>
    <n v="0.2"/>
    <n v="2.97"/>
    <s v="Cash"/>
  </r>
  <r>
    <x v="934"/>
    <n v="401"/>
    <d v="2025-08-09T00:00:00"/>
    <d v="1899-12-30T06:23:54"/>
    <d v="2025-08-09T00:00:00"/>
    <x v="0"/>
    <s v="Breakfast"/>
    <x v="3"/>
    <x v="3"/>
    <s v="No Cheese"/>
    <x v="1"/>
    <n v="3.35"/>
    <x v="688"/>
    <n v="0.67"/>
    <n v="0.42"/>
    <n v="6.45"/>
    <s v="Cash"/>
  </r>
  <r>
    <x v="935"/>
    <n v="103"/>
    <d v="2025-07-22T00:00:00"/>
    <d v="1899-12-30T10:40:19"/>
    <d v="2025-07-22T00:00:00"/>
    <x v="6"/>
    <s v="Morning"/>
    <x v="2"/>
    <x v="3"/>
    <s v="No Cheese"/>
    <x v="0"/>
    <n v="3.11"/>
    <x v="474"/>
    <n v="0"/>
    <n v="0.23"/>
    <n v="3.34"/>
    <s v="Card"/>
  </r>
  <r>
    <x v="936"/>
    <n v="403"/>
    <d v="2025-05-16T00:00:00"/>
    <d v="1899-12-30T09:11:50"/>
    <d v="2025-05-16T00:00:00"/>
    <x v="3"/>
    <s v="Dinner"/>
    <x v="1"/>
    <x v="17"/>
    <s v="No Modifier"/>
    <x v="2"/>
    <n v="7.9799999999999995"/>
    <x v="689"/>
    <n v="0"/>
    <n v="1.8"/>
    <n v="25.74"/>
    <s v="Card"/>
  </r>
  <r>
    <x v="937"/>
    <n v="501"/>
    <d v="2025-04-27T00:00:00"/>
    <d v="1899-12-30T10:47:29"/>
    <d v="2025-04-27T00:00:00"/>
    <x v="1"/>
    <s v="Breakfast"/>
    <x v="2"/>
    <x v="8"/>
    <s v="No Modifier"/>
    <x v="0"/>
    <n v="2.0299999999999998"/>
    <x v="690"/>
    <n v="0"/>
    <n v="0.18"/>
    <n v="2.21"/>
    <s v="Cash"/>
  </r>
  <r>
    <x v="938"/>
    <n v="402"/>
    <d v="2025-05-08T00:00:00"/>
    <d v="1899-12-30T07:59:36"/>
    <d v="2025-05-08T00:00:00"/>
    <x v="5"/>
    <s v="Dinner"/>
    <x v="3"/>
    <x v="18"/>
    <s v="Extra Ice"/>
    <x v="0"/>
    <n v="1.92"/>
    <x v="322"/>
    <n v="0"/>
    <n v="0.14000000000000001"/>
    <n v="2.06"/>
    <s v="GiftCard"/>
  </r>
  <r>
    <x v="939"/>
    <n v="501"/>
    <d v="2025-07-02T00:00:00"/>
    <d v="1899-12-30T06:35:35"/>
    <d v="2025-07-02T00:00:00"/>
    <x v="2"/>
    <s v="Breakfast"/>
    <x v="1"/>
    <x v="10"/>
    <s v="No Cheese"/>
    <x v="0"/>
    <n v="2.9000000000000004"/>
    <x v="691"/>
    <n v="0"/>
    <n v="0.28000000000000003"/>
    <n v="3.18"/>
    <s v="MobilePay"/>
  </r>
  <r>
    <x v="940"/>
    <n v="402"/>
    <d v="2025-04-19T00:00:00"/>
    <d v="1899-12-30T09:14:10"/>
    <d v="2025-04-19T00:00:00"/>
    <x v="0"/>
    <s v="Dinner"/>
    <x v="0"/>
    <x v="6"/>
    <s v="No Sauce"/>
    <x v="1"/>
    <n v="2.78"/>
    <x v="649"/>
    <n v="0"/>
    <n v="0.5"/>
    <n v="6.06"/>
    <s v="Card"/>
  </r>
  <r>
    <x v="941"/>
    <n v="501"/>
    <d v="2025-07-17T00:00:00"/>
    <d v="1899-12-30T12:28:04"/>
    <d v="2025-07-17T00:00:00"/>
    <x v="5"/>
    <s v="Lunch"/>
    <x v="1"/>
    <x v="4"/>
    <s v="No Modifier"/>
    <x v="0"/>
    <n v="9.7299999999999986"/>
    <x v="480"/>
    <n v="0"/>
    <n v="0.63"/>
    <n v="10.36"/>
    <s v="Card"/>
  </r>
  <r>
    <x v="942"/>
    <n v="403"/>
    <d v="2025-07-21T00:00:00"/>
    <d v="1899-12-30T10:51:43"/>
    <d v="2025-07-21T00:00:00"/>
    <x v="4"/>
    <s v="Morning"/>
    <x v="0"/>
    <x v="3"/>
    <s v="Extra Egg"/>
    <x v="0"/>
    <n v="4.4000000000000004"/>
    <x v="692"/>
    <n v="0"/>
    <n v="0.26"/>
    <n v="4.66"/>
    <s v="Card"/>
  </r>
  <r>
    <x v="943"/>
    <n v="403"/>
    <d v="2025-04-21T00:00:00"/>
    <d v="1899-12-30T02:22:43"/>
    <d v="2025-04-21T00:00:00"/>
    <x v="4"/>
    <s v="Lunch"/>
    <x v="1"/>
    <x v="4"/>
    <s v="No Modifier"/>
    <x v="0"/>
    <n v="9.2399999999999984"/>
    <x v="693"/>
    <n v="0"/>
    <n v="0.88"/>
    <n v="10.119999999999999"/>
    <s v="Cash"/>
  </r>
  <r>
    <x v="944"/>
    <n v="101"/>
    <d v="2025-07-05T00:00:00"/>
    <d v="1899-12-30T11:15:59"/>
    <d v="2025-07-05T00:00:00"/>
    <x v="0"/>
    <s v="Morning"/>
    <x v="2"/>
    <x v="7"/>
    <s v="Extra Ice"/>
    <x v="0"/>
    <n v="1.8900000000000001"/>
    <x v="694"/>
    <n v="0.19"/>
    <n v="0.12"/>
    <n v="1.82"/>
    <s v="Card"/>
  </r>
  <r>
    <x v="945"/>
    <n v="501"/>
    <d v="2025-04-13T00:00:00"/>
    <d v="1899-12-30T10:37:47"/>
    <d v="2025-04-13T00:00:00"/>
    <x v="1"/>
    <s v="Breakfast"/>
    <x v="2"/>
    <x v="10"/>
    <s v="No Cheese"/>
    <x v="0"/>
    <n v="2.77"/>
    <x v="687"/>
    <n v="0"/>
    <n v="0.17"/>
    <n v="2.94"/>
    <s v="Card"/>
  </r>
  <r>
    <x v="946"/>
    <n v="501"/>
    <d v="2025-07-22T00:00:00"/>
    <d v="1899-12-30T01:03:40"/>
    <d v="2025-07-22T00:00:00"/>
    <x v="6"/>
    <s v="Late Night"/>
    <x v="2"/>
    <x v="5"/>
    <s v="No Modifier"/>
    <x v="0"/>
    <n v="5.0999999999999996"/>
    <x v="695"/>
    <n v="0"/>
    <n v="0.46"/>
    <n v="5.56"/>
    <s v="Card"/>
  </r>
  <r>
    <x v="947"/>
    <n v="102"/>
    <d v="2025-06-22T00:00:00"/>
    <d v="1899-12-30T08:06:08"/>
    <d v="2025-06-22T00:00:00"/>
    <x v="1"/>
    <s v="Breakfast"/>
    <x v="0"/>
    <x v="23"/>
    <s v="No Modifier"/>
    <x v="0"/>
    <n v="4.76"/>
    <x v="510"/>
    <n v="0"/>
    <n v="0.45"/>
    <n v="5.21"/>
    <s v="Card"/>
  </r>
  <r>
    <x v="948"/>
    <n v="101"/>
    <d v="2025-07-16T00:00:00"/>
    <d v="1899-12-30T02:24:21"/>
    <d v="2025-07-16T00:00:00"/>
    <x v="2"/>
    <s v="Lunch"/>
    <x v="1"/>
    <x v="1"/>
    <s v="No Modifier"/>
    <x v="0"/>
    <n v="6.3699999999999992"/>
    <x v="696"/>
    <n v="0"/>
    <n v="0.48"/>
    <n v="6.85"/>
    <s v="Card"/>
  </r>
  <r>
    <x v="949"/>
    <n v="403"/>
    <d v="2025-06-27T00:00:00"/>
    <d v="1899-12-30T05:36:42"/>
    <d v="2025-06-27T00:00:00"/>
    <x v="3"/>
    <s v="Breakfast"/>
    <x v="2"/>
    <x v="26"/>
    <s v="Extra Egg"/>
    <x v="1"/>
    <n v="4.8"/>
    <x v="393"/>
    <n v="0"/>
    <n v="0.77"/>
    <n v="10.37"/>
    <s v="Card"/>
  </r>
  <r>
    <x v="950"/>
    <n v="101"/>
    <d v="2025-07-13T00:00:00"/>
    <d v="1899-12-30T08:08:49"/>
    <d v="2025-07-13T00:00:00"/>
    <x v="1"/>
    <s v="Dinner"/>
    <x v="3"/>
    <x v="12"/>
    <s v="No Modifier"/>
    <x v="1"/>
    <n v="4.41"/>
    <x v="641"/>
    <n v="0"/>
    <n v="0.66"/>
    <n v="9.48"/>
    <s v="Card"/>
  </r>
  <r>
    <x v="951"/>
    <n v="103"/>
    <d v="2025-08-06T00:00:00"/>
    <d v="1899-12-30T11:04:56"/>
    <d v="2025-08-06T00:00:00"/>
    <x v="2"/>
    <s v="Morning"/>
    <x v="3"/>
    <x v="11"/>
    <s v="No Ice"/>
    <x v="0"/>
    <n v="1.96"/>
    <x v="656"/>
    <n v="0"/>
    <n v="0.14000000000000001"/>
    <n v="2.1"/>
    <s v="Card"/>
  </r>
  <r>
    <x v="952"/>
    <n v="402"/>
    <d v="2025-07-30T00:00:00"/>
    <d v="1899-12-30T09:27:55"/>
    <d v="2025-07-30T00:00:00"/>
    <x v="2"/>
    <s v="Dinner"/>
    <x v="3"/>
    <x v="5"/>
    <s v="No Modifier"/>
    <x v="0"/>
    <n v="5.22"/>
    <x v="211"/>
    <n v="0"/>
    <n v="0.34"/>
    <n v="5.56"/>
    <s v="Card"/>
  </r>
  <r>
    <x v="953"/>
    <n v="101"/>
    <d v="2025-05-11T00:00:00"/>
    <d v="1899-12-30T11:02:15"/>
    <d v="2025-05-11T00:00:00"/>
    <x v="1"/>
    <s v="Morning"/>
    <x v="1"/>
    <x v="25"/>
    <s v="Sugar-Free Syrup"/>
    <x v="0"/>
    <n v="3.9"/>
    <x v="697"/>
    <n v="0"/>
    <n v="0.35"/>
    <n v="4.25"/>
    <s v="Card"/>
  </r>
  <r>
    <x v="954"/>
    <n v="301"/>
    <d v="2025-06-16T00:00:00"/>
    <d v="1899-12-30T12:15:16"/>
    <d v="2025-06-16T00:00:00"/>
    <x v="4"/>
    <s v="Lunch"/>
    <x v="2"/>
    <x v="16"/>
    <s v="No Modifier"/>
    <x v="0"/>
    <n v="2.62"/>
    <x v="698"/>
    <n v="0"/>
    <n v="0.25"/>
    <n v="2.87"/>
    <s v="Card"/>
  </r>
  <r>
    <x v="955"/>
    <n v="401"/>
    <d v="2025-07-28T00:00:00"/>
    <d v="1899-12-30T02:25:17"/>
    <d v="2025-07-28T00:00:00"/>
    <x v="4"/>
    <s v="Lunch"/>
    <x v="0"/>
    <x v="1"/>
    <s v="No Modifier"/>
    <x v="0"/>
    <n v="6.2"/>
    <x v="699"/>
    <n v="0.93"/>
    <n v="0.47"/>
    <n v="5.74"/>
    <s v="Card"/>
  </r>
  <r>
    <x v="956"/>
    <n v="101"/>
    <d v="2025-07-15T00:00:00"/>
    <d v="1899-12-30T11:26:28"/>
    <d v="2025-07-15T00:00:00"/>
    <x v="6"/>
    <s v="Lunch"/>
    <x v="1"/>
    <x v="4"/>
    <s v="No Modifier"/>
    <x v="1"/>
    <n v="9.4600000000000009"/>
    <x v="700"/>
    <n v="0"/>
    <n v="1.42"/>
    <n v="20.34"/>
    <s v="Card"/>
  </r>
  <r>
    <x v="957"/>
    <n v="103"/>
    <d v="2025-07-15T00:00:00"/>
    <d v="1899-12-30T05:01:36"/>
    <d v="2025-07-15T00:00:00"/>
    <x v="6"/>
    <s v="Breakfast"/>
    <x v="2"/>
    <x v="25"/>
    <s v="Sugar-Free Syrup"/>
    <x v="0"/>
    <n v="3.65"/>
    <x v="701"/>
    <n v="0"/>
    <n v="0.27"/>
    <n v="3.92"/>
    <s v="Card"/>
  </r>
  <r>
    <x v="958"/>
    <n v="201"/>
    <d v="2025-07-20T00:00:00"/>
    <d v="1899-12-30T04:59:16"/>
    <d v="2025-07-20T00:00:00"/>
    <x v="1"/>
    <s v="Afternoon"/>
    <x v="0"/>
    <x v="6"/>
    <s v="No Modifier"/>
    <x v="0"/>
    <n v="3.3000000000000003"/>
    <x v="702"/>
    <n v="0.33"/>
    <n v="0.21"/>
    <n v="3.18"/>
    <s v="MobilePay"/>
  </r>
  <r>
    <x v="959"/>
    <n v="401"/>
    <d v="2025-06-28T00:00:00"/>
    <d v="1899-12-30T10:37:01"/>
    <d v="2025-06-28T00:00:00"/>
    <x v="0"/>
    <s v="Breakfast"/>
    <x v="0"/>
    <x v="3"/>
    <s v="Cinnamon"/>
    <x v="0"/>
    <n v="3.45"/>
    <x v="186"/>
    <n v="0"/>
    <n v="0.21"/>
    <n v="3.66"/>
    <s v="Cash"/>
  </r>
  <r>
    <x v="960"/>
    <n v="501"/>
    <d v="2025-04-22T00:00:00"/>
    <d v="1899-12-30T08:36:00"/>
    <d v="2025-04-22T00:00:00"/>
    <x v="6"/>
    <s v="Dinner"/>
    <x v="1"/>
    <x v="4"/>
    <s v="No Modifier"/>
    <x v="0"/>
    <n v="9.61"/>
    <x v="703"/>
    <n v="0"/>
    <n v="0.91"/>
    <n v="10.52"/>
    <s v="Cash"/>
  </r>
  <r>
    <x v="961"/>
    <n v="401"/>
    <d v="2025-06-03T00:00:00"/>
    <d v="1899-12-30T09:40:14"/>
    <d v="2025-06-03T00:00:00"/>
    <x v="6"/>
    <s v="Dinner"/>
    <x v="3"/>
    <x v="19"/>
    <s v="No Modifier"/>
    <x v="0"/>
    <n v="9.9"/>
    <x v="704"/>
    <n v="0"/>
    <n v="0.74"/>
    <n v="10.64"/>
    <s v="Card"/>
  </r>
  <r>
    <x v="962"/>
    <n v="101"/>
    <d v="2025-05-28T00:00:00"/>
    <d v="1899-12-30T01:15:14"/>
    <d v="2025-05-28T00:00:00"/>
    <x v="2"/>
    <s v="Lunch"/>
    <x v="0"/>
    <x v="17"/>
    <s v="No Modifier"/>
    <x v="0"/>
    <n v="8.59"/>
    <x v="705"/>
    <n v="0"/>
    <n v="0.64"/>
    <n v="9.23"/>
    <s v="Cash"/>
  </r>
  <r>
    <x v="963"/>
    <n v="202"/>
    <d v="2025-06-15T00:00:00"/>
    <d v="1899-12-30T10:08:01"/>
    <d v="2025-06-15T00:00:00"/>
    <x v="1"/>
    <s v="Breakfast"/>
    <x v="1"/>
    <x v="26"/>
    <s v="No Cheese"/>
    <x v="0"/>
    <n v="3.9200000000000004"/>
    <x v="494"/>
    <n v="0"/>
    <n v="0.27"/>
    <n v="4.1900000000000004"/>
    <s v="Card"/>
  </r>
  <r>
    <x v="964"/>
    <n v="403"/>
    <d v="2025-04-29T00:00:00"/>
    <d v="1899-12-30T10:15:23"/>
    <d v="2025-04-29T00:00:00"/>
    <x v="6"/>
    <s v="Late Night"/>
    <x v="0"/>
    <x v="16"/>
    <s v="Extra Sauce"/>
    <x v="2"/>
    <n v="2.86"/>
    <x v="562"/>
    <n v="0"/>
    <n v="0.56000000000000005"/>
    <n v="9.14"/>
    <s v="Cash"/>
  </r>
  <r>
    <x v="965"/>
    <n v="202"/>
    <d v="2025-06-05T00:00:00"/>
    <d v="1899-12-30T06:52:52"/>
    <d v="2025-06-05T00:00:00"/>
    <x v="5"/>
    <s v="Dinner"/>
    <x v="0"/>
    <x v="6"/>
    <s v="No Sauce"/>
    <x v="0"/>
    <n v="3.55"/>
    <x v="706"/>
    <n v="0"/>
    <n v="0.23"/>
    <n v="3.78"/>
    <s v="GiftCard"/>
  </r>
  <r>
    <x v="966"/>
    <n v="501"/>
    <d v="2025-06-06T00:00:00"/>
    <d v="1899-12-30T12:28:59"/>
    <d v="2025-06-06T00:00:00"/>
    <x v="3"/>
    <s v="Late Night"/>
    <x v="1"/>
    <x v="28"/>
    <s v="No Modifier"/>
    <x v="0"/>
    <n v="1.92"/>
    <x v="322"/>
    <n v="0"/>
    <n v="0.17"/>
    <n v="2.09"/>
    <s v="Card"/>
  </r>
  <r>
    <x v="967"/>
    <n v="202"/>
    <d v="2025-07-29T00:00:00"/>
    <d v="1899-12-30T05:42:05"/>
    <d v="2025-07-29T00:00:00"/>
    <x v="6"/>
    <s v="Afternoon"/>
    <x v="0"/>
    <x v="7"/>
    <s v="Extra Ice"/>
    <x v="1"/>
    <n v="1.89"/>
    <x v="707"/>
    <n v="0"/>
    <n v="0.32"/>
    <n v="4.0999999999999996"/>
    <s v="Card"/>
  </r>
  <r>
    <x v="968"/>
    <n v="402"/>
    <d v="2025-08-03T00:00:00"/>
    <d v="1899-12-30T04:02:37"/>
    <d v="2025-08-03T00:00:00"/>
    <x v="1"/>
    <s v="Afternoon"/>
    <x v="2"/>
    <x v="16"/>
    <s v="Extra Sauce"/>
    <x v="0"/>
    <n v="2.88"/>
    <x v="243"/>
    <n v="0"/>
    <n v="0.26"/>
    <n v="3.14"/>
    <s v="Cash"/>
  </r>
  <r>
    <x v="969"/>
    <n v="403"/>
    <d v="2025-06-28T00:00:00"/>
    <d v="1899-12-30T02:22:06"/>
    <d v="2025-06-28T00:00:00"/>
    <x v="0"/>
    <s v="Lunch"/>
    <x v="0"/>
    <x v="20"/>
    <s v="No Modifier"/>
    <x v="0"/>
    <n v="9.2700000000000014"/>
    <x v="708"/>
    <n v="0"/>
    <n v="0.7"/>
    <n v="9.9700000000000006"/>
    <s v="Card"/>
  </r>
  <r>
    <x v="970"/>
    <n v="501"/>
    <d v="2025-06-01T00:00:00"/>
    <d v="1899-12-30T12:46:16"/>
    <d v="2025-06-01T00:00:00"/>
    <x v="1"/>
    <s v="Lunch"/>
    <x v="0"/>
    <x v="1"/>
    <s v="No Onions"/>
    <x v="0"/>
    <n v="5.44"/>
    <x v="709"/>
    <n v="0.82"/>
    <n v="0.3"/>
    <n v="4.92"/>
    <s v="Card"/>
  </r>
  <r>
    <x v="971"/>
    <n v="401"/>
    <d v="2025-06-01T00:00:00"/>
    <d v="1899-12-30T10:00:32"/>
    <d v="2025-06-01T00:00:00"/>
    <x v="1"/>
    <s v="Morning"/>
    <x v="0"/>
    <x v="3"/>
    <s v="No Modifier"/>
    <x v="0"/>
    <n v="3.07"/>
    <x v="141"/>
    <n v="0"/>
    <n v="0.22"/>
    <n v="3.29"/>
    <s v="GiftCard"/>
  </r>
  <r>
    <x v="972"/>
    <n v="403"/>
    <d v="2025-05-28T00:00:00"/>
    <d v="1899-12-30T11:27:01"/>
    <d v="2025-05-28T00:00:00"/>
    <x v="2"/>
    <s v="Lunch"/>
    <x v="3"/>
    <x v="14"/>
    <s v="No Modifier"/>
    <x v="1"/>
    <n v="5.96"/>
    <x v="710"/>
    <n v="0"/>
    <n v="0.86"/>
    <n v="12.78"/>
    <s v="Card"/>
  </r>
  <r>
    <x v="973"/>
    <n v="201"/>
    <d v="2025-07-27T00:00:00"/>
    <d v="1899-12-30T07:13:30"/>
    <d v="2025-07-27T00:00:00"/>
    <x v="1"/>
    <s v="Dinner"/>
    <x v="3"/>
    <x v="27"/>
    <s v="No Modifier"/>
    <x v="1"/>
    <n v="5.0100000000000007"/>
    <x v="711"/>
    <n v="0"/>
    <n v="0.95"/>
    <n v="10.97"/>
    <s v="MobilePay"/>
  </r>
  <r>
    <x v="974"/>
    <n v="202"/>
    <d v="2025-06-07T00:00:00"/>
    <d v="1899-12-30T07:16:07"/>
    <d v="2025-06-07T00:00:00"/>
    <x v="0"/>
    <s v="Dinner"/>
    <x v="3"/>
    <x v="4"/>
    <s v="No Modifier"/>
    <x v="0"/>
    <n v="9.07"/>
    <x v="712"/>
    <n v="0"/>
    <n v="0.77"/>
    <n v="9.84"/>
    <s v="Card"/>
  </r>
  <r>
    <x v="975"/>
    <n v="102"/>
    <d v="2025-07-24T00:00:00"/>
    <d v="1899-12-30T08:38:34"/>
    <d v="2025-07-24T00:00:00"/>
    <x v="5"/>
    <s v="Dinner"/>
    <x v="3"/>
    <x v="12"/>
    <s v="No Modifier"/>
    <x v="1"/>
    <n v="3.86"/>
    <x v="713"/>
    <n v="1.54"/>
    <n v="0.56000000000000005"/>
    <n v="6.74"/>
    <s v="Card"/>
  </r>
  <r>
    <x v="976"/>
    <n v="102"/>
    <d v="2025-04-24T00:00:00"/>
    <d v="1899-12-30T08:39:11"/>
    <d v="2025-04-24T00:00:00"/>
    <x v="5"/>
    <s v="Dinner"/>
    <x v="0"/>
    <x v="6"/>
    <s v="Small Size"/>
    <x v="1"/>
    <n v="2.71"/>
    <x v="142"/>
    <n v="0"/>
    <n v="0.51"/>
    <n v="5.93"/>
    <s v="Cash"/>
  </r>
  <r>
    <x v="977"/>
    <n v="102"/>
    <d v="2025-05-26T00:00:00"/>
    <d v="1899-12-30T01:20:51"/>
    <d v="2025-05-26T00:00:00"/>
    <x v="4"/>
    <s v="Lunch"/>
    <x v="3"/>
    <x v="19"/>
    <s v="No Onions"/>
    <x v="0"/>
    <n v="7.78"/>
    <x v="714"/>
    <n v="0"/>
    <n v="0.7"/>
    <n v="8.48"/>
    <s v="Card"/>
  </r>
  <r>
    <x v="978"/>
    <n v="102"/>
    <d v="2025-07-30T00:00:00"/>
    <d v="1899-12-30T08:43:46"/>
    <d v="2025-07-30T00:00:00"/>
    <x v="2"/>
    <s v="Breakfast"/>
    <x v="1"/>
    <x v="26"/>
    <s v="Cinnamon"/>
    <x v="0"/>
    <n v="3.44"/>
    <x v="715"/>
    <n v="0"/>
    <n v="0.28999999999999998"/>
    <n v="3.73"/>
    <s v="MobilePay"/>
  </r>
  <r>
    <x v="979"/>
    <n v="501"/>
    <d v="2025-06-08T00:00:00"/>
    <d v="1899-12-30T05:03:01"/>
    <d v="2025-06-08T00:00:00"/>
    <x v="1"/>
    <s v="Breakfast"/>
    <x v="0"/>
    <x v="10"/>
    <s v="No Modifier"/>
    <x v="0"/>
    <n v="3.23"/>
    <x v="716"/>
    <n v="0"/>
    <n v="0.23"/>
    <n v="3.46"/>
    <s v="Cash"/>
  </r>
  <r>
    <x v="980"/>
    <n v="403"/>
    <d v="2025-06-15T00:00:00"/>
    <d v="1899-12-30T04:26:03"/>
    <d v="2025-06-15T00:00:00"/>
    <x v="1"/>
    <s v="Afternoon"/>
    <x v="2"/>
    <x v="21"/>
    <s v="No Modifier"/>
    <x v="2"/>
    <n v="5.2500000000000009"/>
    <x v="717"/>
    <n v="0"/>
    <n v="1.26"/>
    <n v="17.010000000000002"/>
    <s v="Card"/>
  </r>
  <r>
    <x v="981"/>
    <n v="202"/>
    <d v="2025-07-12T00:00:00"/>
    <d v="1899-12-30T07:50:32"/>
    <d v="2025-07-12T00:00:00"/>
    <x v="0"/>
    <s v="Dinner"/>
    <x v="0"/>
    <x v="5"/>
    <s v="No Modifier"/>
    <x v="0"/>
    <n v="5.92"/>
    <x v="421"/>
    <n v="0"/>
    <n v="0.5"/>
    <n v="6.42"/>
    <s v="Card"/>
  </r>
  <r>
    <x v="982"/>
    <n v="101"/>
    <d v="2025-05-21T00:00:00"/>
    <d v="1899-12-30T07:38:38"/>
    <d v="2025-05-21T00:00:00"/>
    <x v="2"/>
    <s v="Breakfast"/>
    <x v="2"/>
    <x v="3"/>
    <s v="No Modifier"/>
    <x v="0"/>
    <n v="3.0999999999999996"/>
    <x v="718"/>
    <n v="0"/>
    <n v="0.22"/>
    <n v="3.32"/>
    <s v="MobilePay"/>
  </r>
  <r>
    <x v="983"/>
    <n v="402"/>
    <d v="2025-06-10T00:00:00"/>
    <d v="1899-12-30T04:25:08"/>
    <d v="2025-06-10T00:00:00"/>
    <x v="6"/>
    <s v="Afternoon"/>
    <x v="3"/>
    <x v="6"/>
    <s v="No Modifier"/>
    <x v="0"/>
    <n v="3.13"/>
    <x v="719"/>
    <n v="0"/>
    <n v="0.2"/>
    <n v="3.33"/>
    <s v="Card"/>
  </r>
  <r>
    <x v="984"/>
    <n v="403"/>
    <d v="2025-08-02T00:00:00"/>
    <d v="1899-12-30T03:48:57"/>
    <d v="2025-08-02T00:00:00"/>
    <x v="0"/>
    <s v="Afternoon"/>
    <x v="0"/>
    <x v="7"/>
    <s v="No Modifier"/>
    <x v="0"/>
    <n v="2.04"/>
    <x v="131"/>
    <n v="0"/>
    <n v="0.19"/>
    <n v="2.23"/>
    <s v="Card"/>
  </r>
  <r>
    <x v="985"/>
    <n v="402"/>
    <d v="2025-04-17T00:00:00"/>
    <d v="1899-12-30T06:59:51"/>
    <d v="2025-04-17T00:00:00"/>
    <x v="5"/>
    <s v="Dinner"/>
    <x v="1"/>
    <x v="4"/>
    <s v="No Modifier"/>
    <x v="1"/>
    <n v="8.7099999999999991"/>
    <x v="720"/>
    <n v="0"/>
    <n v="1.48"/>
    <n v="18.899999999999999"/>
    <s v="Card"/>
  </r>
  <r>
    <x v="986"/>
    <n v="201"/>
    <d v="2025-04-18T00:00:00"/>
    <d v="1899-12-30T09:21:14"/>
    <d v="2025-04-18T00:00:00"/>
    <x v="3"/>
    <s v="Dinner"/>
    <x v="2"/>
    <x v="4"/>
    <s v="No Modifier"/>
    <x v="0"/>
    <n v="10.039999999999999"/>
    <x v="721"/>
    <n v="0"/>
    <n v="0.8"/>
    <n v="10.84"/>
    <s v="Cash"/>
  </r>
  <r>
    <x v="987"/>
    <n v="202"/>
    <d v="2025-05-16T00:00:00"/>
    <d v="1899-12-30T09:44:48"/>
    <d v="2025-05-16T00:00:00"/>
    <x v="3"/>
    <s v="Breakfast"/>
    <x v="1"/>
    <x v="8"/>
    <s v="Sausage Patty"/>
    <x v="0"/>
    <n v="3.2699999999999996"/>
    <x v="722"/>
    <n v="0"/>
    <n v="0.28000000000000003"/>
    <n v="3.55"/>
    <s v="Card"/>
  </r>
  <r>
    <x v="988"/>
    <n v="201"/>
    <d v="2025-07-31T00:00:00"/>
    <d v="1899-12-30T06:08:12"/>
    <d v="2025-07-31T00:00:00"/>
    <x v="5"/>
    <s v="Dinner"/>
    <x v="1"/>
    <x v="17"/>
    <s v="No Modifier"/>
    <x v="0"/>
    <n v="8.3800000000000008"/>
    <x v="465"/>
    <n v="0"/>
    <n v="0.75"/>
    <n v="9.1300000000000008"/>
    <s v="Cash"/>
  </r>
  <r>
    <x v="989"/>
    <n v="401"/>
    <d v="2025-07-09T00:00:00"/>
    <d v="1899-12-30T08:41:41"/>
    <d v="2025-07-09T00:00:00"/>
    <x v="2"/>
    <s v="Dinner"/>
    <x v="3"/>
    <x v="1"/>
    <s v="No Modifier"/>
    <x v="1"/>
    <n v="1.4799999999999998"/>
    <x v="0"/>
    <n v="0.15"/>
    <n v="0.76"/>
    <n v="11.56"/>
    <s v="Card"/>
  </r>
  <r>
    <x v="990"/>
    <n v="102"/>
    <d v="2025-06-21T00:00:00"/>
    <d v="1899-12-30T03:52:02"/>
    <d v="2025-06-21T00:00:00"/>
    <x v="0"/>
    <s v="Afternoon"/>
    <x v="1"/>
    <x v="21"/>
    <s v="No Modifier"/>
    <x v="3"/>
    <n v="5.0599999999999996"/>
    <x v="723"/>
    <n v="0"/>
    <n v="1.62"/>
    <n v="21.86"/>
    <s v="Cash"/>
  </r>
  <r>
    <x v="991"/>
    <n v="201"/>
    <d v="2025-08-08T00:00:00"/>
    <d v="1899-12-30T06:54:58"/>
    <d v="2025-08-08T00:00:00"/>
    <x v="3"/>
    <s v="Dinner"/>
    <x v="0"/>
    <x v="4"/>
    <s v="No Modifier"/>
    <x v="0"/>
    <n v="8.27"/>
    <x v="398"/>
    <n v="0"/>
    <n v="0.74"/>
    <n v="9.01"/>
    <s v="Cash"/>
  </r>
  <r>
    <x v="992"/>
    <n v="202"/>
    <d v="2025-04-14T00:00:00"/>
    <d v="1899-12-30T11:16:16"/>
    <d v="2025-04-14T00:00:00"/>
    <x v="4"/>
    <s v="Morning"/>
    <x v="2"/>
    <x v="11"/>
    <s v="Extra Ice"/>
    <x v="0"/>
    <n v="1.8399999999999999"/>
    <x v="112"/>
    <n v="0"/>
    <n v="0.13"/>
    <n v="1.97"/>
    <s v="MobilePay"/>
  </r>
  <r>
    <x v="993"/>
    <n v="301"/>
    <d v="2025-05-25T00:00:00"/>
    <d v="1899-12-30T10:09:34"/>
    <d v="2025-05-25T00:00:00"/>
    <x v="1"/>
    <s v="Morning"/>
    <x v="2"/>
    <x v="8"/>
    <s v="Cinnamon"/>
    <x v="0"/>
    <n v="1.8499999999999999"/>
    <x v="724"/>
    <n v="0"/>
    <n v="0.16"/>
    <n v="2.0099999999999998"/>
    <s v="Cash"/>
  </r>
  <r>
    <x v="994"/>
    <n v="501"/>
    <d v="2025-06-30T00:00:00"/>
    <d v="1899-12-30T08:37:44"/>
    <d v="2025-06-30T00:00:00"/>
    <x v="4"/>
    <s v="Breakfast"/>
    <x v="1"/>
    <x v="8"/>
    <s v="No Cheese"/>
    <x v="0"/>
    <n v="1.69"/>
    <x v="423"/>
    <n v="0"/>
    <n v="0.11"/>
    <n v="1.8"/>
    <s v="Card"/>
  </r>
  <r>
    <x v="995"/>
    <n v="103"/>
    <d v="2025-04-16T00:00:00"/>
    <d v="1899-12-30T10:53:35"/>
    <d v="2025-04-16T00:00:00"/>
    <x v="2"/>
    <s v="Morning"/>
    <x v="2"/>
    <x v="11"/>
    <s v="No Modifier"/>
    <x v="0"/>
    <n v="1.83"/>
    <x v="235"/>
    <n v="0"/>
    <n v="0.12"/>
    <n v="1.95"/>
    <s v="Cash"/>
  </r>
  <r>
    <x v="996"/>
    <n v="501"/>
    <d v="2025-07-18T00:00:00"/>
    <d v="1899-12-30T10:45:36"/>
    <d v="2025-07-18T00:00:00"/>
    <x v="3"/>
    <s v="Morning"/>
    <x v="2"/>
    <x v="11"/>
    <s v="No Modifier"/>
    <x v="0"/>
    <n v="2.25"/>
    <x v="725"/>
    <n v="0"/>
    <n v="0.16"/>
    <n v="2.41"/>
    <s v="Card"/>
  </r>
  <r>
    <x v="997"/>
    <n v="102"/>
    <d v="2025-08-06T00:00:00"/>
    <d v="1899-12-30T09:53:40"/>
    <d v="2025-08-06T00:00:00"/>
    <x v="2"/>
    <s v="Breakfast"/>
    <x v="0"/>
    <x v="22"/>
    <s v="Almond Milk"/>
    <x v="0"/>
    <n v="2.2899999999999996"/>
    <x v="726"/>
    <n v="0.11"/>
    <n v="0.16"/>
    <n v="2.34"/>
    <s v="MobilePay"/>
  </r>
  <r>
    <x v="998"/>
    <n v="403"/>
    <d v="2025-06-30T00:00:00"/>
    <d v="1899-12-30T12:41:05"/>
    <d v="2025-06-30T00:00:00"/>
    <x v="4"/>
    <s v="Lunch"/>
    <x v="2"/>
    <x v="20"/>
    <s v="No Modifier"/>
    <x v="0"/>
    <n v="9.6999999999999993"/>
    <x v="265"/>
    <n v="0"/>
    <n v="0.92"/>
    <n v="10.62"/>
    <s v="Cash"/>
  </r>
  <r>
    <x v="999"/>
    <n v="102"/>
    <d v="2025-07-15T00:00:00"/>
    <d v="1899-12-30T10:49:01"/>
    <d v="2025-07-15T00:00:00"/>
    <x v="6"/>
    <s v="Breakfast"/>
    <x v="2"/>
    <x v="22"/>
    <s v="No Modifier"/>
    <x v="1"/>
    <n v="1.59"/>
    <x v="727"/>
    <n v="0"/>
    <n v="0.25"/>
    <n v="3.43"/>
    <s v="Cash"/>
  </r>
  <r>
    <x v="1000"/>
    <n v="101"/>
    <d v="2025-04-17T00:00:00"/>
    <d v="1899-12-30T02:27:17"/>
    <d v="2025-04-17T00:00:00"/>
    <x v="5"/>
    <s v="Lunch"/>
    <x v="1"/>
    <x v="19"/>
    <s v="Gluten-Free Bun"/>
    <x v="1"/>
    <n v="10.69"/>
    <x v="728"/>
    <n v="0"/>
    <n v="1.55"/>
    <n v="22.93"/>
    <s v="Card"/>
  </r>
  <r>
    <x v="1001"/>
    <n v="501"/>
    <d v="2025-05-22T00:00:00"/>
    <d v="1899-12-30T11:02:33"/>
    <d v="2025-05-22T00:00:00"/>
    <x v="5"/>
    <s v="Morning"/>
    <x v="2"/>
    <x v="7"/>
    <s v="No Modifier"/>
    <x v="0"/>
    <n v="1.82"/>
    <x v="571"/>
    <n v="0"/>
    <n v="0.17"/>
    <n v="1.99"/>
    <s v="Card"/>
  </r>
  <r>
    <x v="1002"/>
    <n v="501"/>
    <d v="2025-08-08T00:00:00"/>
    <d v="1899-12-30T12:34:27"/>
    <d v="2025-08-08T00:00:00"/>
    <x v="3"/>
    <s v="Lunch"/>
    <x v="2"/>
    <x v="19"/>
    <s v="No Modifier"/>
    <x v="0"/>
    <n v="9.02"/>
    <x v="252"/>
    <n v="0"/>
    <n v="0.81"/>
    <n v="9.83"/>
    <s v="Cash"/>
  </r>
  <r>
    <x v="1003"/>
    <n v="301"/>
    <d v="2025-07-31T00:00:00"/>
    <d v="1899-12-30T02:57:24"/>
    <d v="2025-07-31T00:00:00"/>
    <x v="5"/>
    <s v="Lunch"/>
    <x v="1"/>
    <x v="5"/>
    <s v="No Modifier"/>
    <x v="0"/>
    <n v="5.47"/>
    <x v="246"/>
    <n v="0"/>
    <n v="0.44"/>
    <n v="5.91"/>
    <s v="Cash"/>
  </r>
  <r>
    <x v="1004"/>
    <n v="401"/>
    <d v="2025-07-30T00:00:00"/>
    <d v="1899-12-30T09:54:00"/>
    <d v="2025-07-30T00:00:00"/>
    <x v="2"/>
    <s v="Breakfast"/>
    <x v="0"/>
    <x v="26"/>
    <s v="Extra Egg"/>
    <x v="0"/>
    <n v="4.91"/>
    <x v="136"/>
    <n v="0"/>
    <n v="0.47"/>
    <n v="5.38"/>
    <s v="GiftCard"/>
  </r>
  <r>
    <x v="1005"/>
    <n v="103"/>
    <d v="2025-06-21T00:00:00"/>
    <d v="1899-12-30T12:50:04"/>
    <d v="2025-06-21T00:00:00"/>
    <x v="0"/>
    <s v="Lunch"/>
    <x v="1"/>
    <x v="16"/>
    <s v="No Sauce"/>
    <x v="0"/>
    <n v="2.75"/>
    <x v="121"/>
    <n v="0"/>
    <n v="0.23"/>
    <n v="2.98"/>
    <s v="Cash"/>
  </r>
  <r>
    <x v="1006"/>
    <n v="301"/>
    <d v="2025-07-31T00:00:00"/>
    <d v="1899-12-30T02:03:51"/>
    <d v="2025-07-31T00:00:00"/>
    <x v="5"/>
    <s v="Lunch"/>
    <x v="0"/>
    <x v="6"/>
    <s v="No Sauce"/>
    <x v="0"/>
    <n v="3.39"/>
    <x v="729"/>
    <n v="0"/>
    <n v="0.32"/>
    <n v="3.71"/>
    <s v="GiftCard"/>
  </r>
  <r>
    <x v="1007"/>
    <n v="403"/>
    <d v="2025-04-23T00:00:00"/>
    <d v="1899-12-30T09:09:08"/>
    <d v="2025-04-23T00:00:00"/>
    <x v="2"/>
    <s v="Breakfast"/>
    <x v="0"/>
    <x v="25"/>
    <s v="No Ice"/>
    <x v="1"/>
    <n v="3.4000000000000004"/>
    <x v="730"/>
    <n v="1.36"/>
    <n v="0.39"/>
    <n v="5.83"/>
    <s v="Card"/>
  </r>
  <r>
    <x v="1008"/>
    <n v="201"/>
    <d v="2025-07-05T00:00:00"/>
    <d v="1899-12-30T09:11:32"/>
    <d v="2025-07-05T00:00:00"/>
    <x v="0"/>
    <s v="Dinner"/>
    <x v="1"/>
    <x v="27"/>
    <s v="Gluten-Free Bun"/>
    <x v="0"/>
    <n v="6.61"/>
    <x v="290"/>
    <n v="0.66"/>
    <n v="0.42"/>
    <n v="6.37"/>
    <s v="Cash"/>
  </r>
  <r>
    <x v="1009"/>
    <n v="401"/>
    <d v="2025-06-01T00:00:00"/>
    <d v="1899-12-30T12:00:30"/>
    <d v="2025-06-01T00:00:00"/>
    <x v="1"/>
    <s v="Late Night"/>
    <x v="1"/>
    <x v="15"/>
    <s v="No Ice"/>
    <x v="0"/>
    <n v="3.81"/>
    <x v="218"/>
    <n v="0"/>
    <n v="0.23"/>
    <n v="4.04"/>
    <s v="MobilePay"/>
  </r>
  <r>
    <x v="1010"/>
    <n v="102"/>
    <d v="2025-06-16T00:00:00"/>
    <d v="1899-12-30T11:47:56"/>
    <d v="2025-06-16T00:00:00"/>
    <x v="4"/>
    <s v="Lunch"/>
    <x v="1"/>
    <x v="21"/>
    <s v="No Modifier"/>
    <x v="0"/>
    <n v="5.43"/>
    <x v="731"/>
    <n v="0"/>
    <n v="0.38"/>
    <n v="5.81"/>
    <s v="Card"/>
  </r>
  <r>
    <x v="1011"/>
    <n v="101"/>
    <d v="2025-06-09T00:00:00"/>
    <d v="1899-12-30T07:57:44"/>
    <d v="2025-06-09T00:00:00"/>
    <x v="4"/>
    <s v="Breakfast"/>
    <x v="0"/>
    <x v="25"/>
    <s v="Extra Ice"/>
    <x v="0"/>
    <n v="3.29"/>
    <x v="624"/>
    <n v="0"/>
    <n v="0.25"/>
    <n v="3.54"/>
    <s v="Cash"/>
  </r>
  <r>
    <x v="1012"/>
    <n v="403"/>
    <d v="2025-04-21T00:00:00"/>
    <d v="1899-12-30T04:22:08"/>
    <d v="2025-04-21T00:00:00"/>
    <x v="4"/>
    <s v="Afternoon"/>
    <x v="2"/>
    <x v="7"/>
    <s v="No Modifier"/>
    <x v="1"/>
    <n v="1.91"/>
    <x v="53"/>
    <n v="0.38"/>
    <n v="0.31"/>
    <n v="3.75"/>
    <s v="Card"/>
  </r>
  <r>
    <x v="1013"/>
    <n v="102"/>
    <d v="2025-06-28T00:00:00"/>
    <d v="1899-12-30T05:09:22"/>
    <d v="2025-06-28T00:00:00"/>
    <x v="0"/>
    <s v="Breakfast"/>
    <x v="0"/>
    <x v="10"/>
    <s v="Extra Egg"/>
    <x v="0"/>
    <n v="3.8699999999999997"/>
    <x v="732"/>
    <n v="0"/>
    <n v="0.31"/>
    <n v="4.18"/>
    <s v="Cash"/>
  </r>
  <r>
    <x v="1014"/>
    <n v="103"/>
    <d v="2025-08-02T00:00:00"/>
    <d v="1899-12-30T02:55:17"/>
    <d v="2025-08-02T00:00:00"/>
    <x v="0"/>
    <s v="Lunch"/>
    <x v="0"/>
    <x v="20"/>
    <s v="No Modifier"/>
    <x v="0"/>
    <n v="10.86"/>
    <x v="157"/>
    <n v="0"/>
    <n v="0.81"/>
    <n v="11.67"/>
    <s v="Card"/>
  </r>
  <r>
    <x v="1015"/>
    <n v="301"/>
    <d v="2025-06-22T00:00:00"/>
    <d v="1899-12-30T08:25:58"/>
    <d v="2025-06-22T00:00:00"/>
    <x v="1"/>
    <s v="Dinner"/>
    <x v="1"/>
    <x v="27"/>
    <s v="Extra Patty"/>
    <x v="1"/>
    <n v="7.31"/>
    <x v="733"/>
    <n v="0"/>
    <n v="1.24"/>
    <n v="15.86"/>
    <s v="Card"/>
  </r>
  <r>
    <x v="1016"/>
    <n v="201"/>
    <d v="2025-05-08T00:00:00"/>
    <d v="1899-12-30T03:38:02"/>
    <d v="2025-05-08T00:00:00"/>
    <x v="5"/>
    <s v="Afternoon"/>
    <x v="2"/>
    <x v="0"/>
    <s v="No Modifier"/>
    <x v="0"/>
    <n v="1.39"/>
    <x v="734"/>
    <n v="0"/>
    <n v="0.08"/>
    <n v="1.47"/>
    <s v="Card"/>
  </r>
  <r>
    <x v="1017"/>
    <n v="102"/>
    <d v="2025-06-06T00:00:00"/>
    <d v="1899-12-30T02:06:38"/>
    <d v="2025-06-06T00:00:00"/>
    <x v="3"/>
    <s v="Lunch"/>
    <x v="0"/>
    <x v="14"/>
    <s v="No Modifier"/>
    <x v="1"/>
    <n v="5.45"/>
    <x v="735"/>
    <n v="0"/>
    <n v="0.65"/>
    <n v="11.55"/>
    <s v="Card"/>
  </r>
  <r>
    <x v="1018"/>
    <n v="201"/>
    <d v="2025-04-14T00:00:00"/>
    <d v="1899-12-30T01:44:05"/>
    <d v="2025-04-14T00:00:00"/>
    <x v="4"/>
    <s v="Lunch"/>
    <x v="3"/>
    <x v="6"/>
    <s v="Small Size"/>
    <x v="0"/>
    <n v="2.75"/>
    <x v="121"/>
    <n v="0"/>
    <n v="0.22"/>
    <n v="2.97"/>
    <s v="GiftCard"/>
  </r>
  <r>
    <x v="1019"/>
    <n v="101"/>
    <d v="2025-07-26T00:00:00"/>
    <d v="1899-12-30T07:13:55"/>
    <d v="2025-07-26T00:00:00"/>
    <x v="0"/>
    <s v="Breakfast"/>
    <x v="0"/>
    <x v="25"/>
    <s v="Almond Milk"/>
    <x v="0"/>
    <n v="4.05"/>
    <x v="35"/>
    <n v="0"/>
    <n v="0.36"/>
    <n v="4.41"/>
    <s v="Card"/>
  </r>
  <r>
    <x v="1020"/>
    <n v="402"/>
    <d v="2025-06-14T00:00:00"/>
    <d v="1899-12-30T10:12:54"/>
    <d v="2025-06-14T00:00:00"/>
    <x v="0"/>
    <s v="Breakfast"/>
    <x v="1"/>
    <x v="3"/>
    <s v="No Modifier"/>
    <x v="0"/>
    <n v="4.57"/>
    <x v="736"/>
    <n v="0"/>
    <n v="0.3"/>
    <n v="4.87"/>
    <s v="Cash"/>
  </r>
  <r>
    <x v="1021"/>
    <n v="202"/>
    <d v="2025-08-08T00:00:00"/>
    <d v="1899-12-30T07:44:57"/>
    <d v="2025-08-08T00:00:00"/>
    <x v="3"/>
    <s v="Dinner"/>
    <x v="3"/>
    <x v="27"/>
    <s v="No Modifier"/>
    <x v="0"/>
    <n v="6.04"/>
    <x v="345"/>
    <n v="0"/>
    <n v="0.45"/>
    <n v="6.49"/>
    <s v="Card"/>
  </r>
  <r>
    <x v="1022"/>
    <n v="301"/>
    <d v="2025-05-23T00:00:00"/>
    <d v="1899-12-30T07:34:22"/>
    <d v="2025-05-23T00:00:00"/>
    <x v="3"/>
    <s v="Dinner"/>
    <x v="2"/>
    <x v="16"/>
    <s v="No Modifier"/>
    <x v="0"/>
    <n v="2.63"/>
    <x v="651"/>
    <n v="0"/>
    <n v="0.17"/>
    <n v="2.8"/>
    <s v="Cash"/>
  </r>
  <r>
    <x v="1023"/>
    <n v="101"/>
    <d v="2025-06-16T00:00:00"/>
    <d v="1899-12-30T11:04:34"/>
    <d v="2025-06-16T00:00:00"/>
    <x v="4"/>
    <s v="Lunch"/>
    <x v="2"/>
    <x v="1"/>
    <s v="Add Bacon"/>
    <x v="2"/>
    <n v="7.18"/>
    <x v="737"/>
    <n v="0"/>
    <n v="1.51"/>
    <n v="23.05"/>
    <s v="Card"/>
  </r>
  <r>
    <x v="1024"/>
    <n v="501"/>
    <d v="2025-06-23T00:00:00"/>
    <d v="1899-12-30T03:01:00"/>
    <d v="2025-06-23T00:00:00"/>
    <x v="4"/>
    <s v="Afternoon"/>
    <x v="2"/>
    <x v="0"/>
    <s v="Extra Ice"/>
    <x v="0"/>
    <n v="1.58"/>
    <x v="738"/>
    <n v="0"/>
    <n v="0.13"/>
    <n v="1.71"/>
    <s v="Card"/>
  </r>
  <r>
    <x v="1025"/>
    <n v="401"/>
    <d v="2025-07-27T00:00:00"/>
    <d v="1899-12-30T11:34:16"/>
    <d v="2025-07-27T00:00:00"/>
    <x v="1"/>
    <s v="Morning"/>
    <x v="1"/>
    <x v="11"/>
    <s v="Almond Milk"/>
    <x v="0"/>
    <n v="2.68"/>
    <x v="739"/>
    <n v="0"/>
    <n v="0.19"/>
    <n v="2.87"/>
    <s v="Card"/>
  </r>
  <r>
    <x v="1026"/>
    <n v="101"/>
    <d v="2025-04-17T00:00:00"/>
    <d v="1899-12-30T04:53:43"/>
    <d v="2025-04-17T00:00:00"/>
    <x v="5"/>
    <s v="Afternoon"/>
    <x v="1"/>
    <x v="18"/>
    <s v="No Modifier"/>
    <x v="1"/>
    <n v="2.6"/>
    <x v="740"/>
    <n v="0"/>
    <n v="0.38"/>
    <n v="5.58"/>
    <s v="Card"/>
  </r>
  <r>
    <x v="1027"/>
    <n v="103"/>
    <d v="2025-08-09T00:00:00"/>
    <d v="1899-12-30T04:57:43"/>
    <d v="2025-08-09T00:00:00"/>
    <x v="0"/>
    <s v="Afternoon"/>
    <x v="2"/>
    <x v="13"/>
    <s v="No Modifier"/>
    <x v="1"/>
    <n v="1.65"/>
    <x v="507"/>
    <n v="0"/>
    <n v="0.31"/>
    <n v="3.61"/>
    <s v="GiftCard"/>
  </r>
  <r>
    <x v="1028"/>
    <n v="501"/>
    <d v="2025-07-01T00:00:00"/>
    <d v="1899-12-30T07:25:02"/>
    <d v="2025-07-01T00:00:00"/>
    <x v="6"/>
    <s v="Dinner"/>
    <x v="1"/>
    <x v="17"/>
    <s v="No Modifier"/>
    <x v="0"/>
    <n v="8.8000000000000007"/>
    <x v="741"/>
    <n v="0.88"/>
    <n v="0.71"/>
    <n v="8.6300000000000008"/>
    <s v="MobilePay"/>
  </r>
  <r>
    <x v="1029"/>
    <n v="101"/>
    <d v="2025-07-24T00:00:00"/>
    <d v="1899-12-30T03:58:28"/>
    <d v="2025-07-24T00:00:00"/>
    <x v="5"/>
    <s v="Afternoon"/>
    <x v="1"/>
    <x v="30"/>
    <s v="No Modifier"/>
    <x v="0"/>
    <n v="1.7499999999999998"/>
    <x v="742"/>
    <n v="0.18"/>
    <n v="0.13"/>
    <n v="1.7"/>
    <s v="MobilePay"/>
  </r>
  <r>
    <x v="1030"/>
    <n v="102"/>
    <d v="2025-04-15T00:00:00"/>
    <d v="1899-12-30T11:33:36"/>
    <d v="2025-04-15T00:00:00"/>
    <x v="6"/>
    <s v="Lunch"/>
    <x v="0"/>
    <x v="4"/>
    <s v="No Modifier"/>
    <x v="0"/>
    <n v="9.16"/>
    <x v="481"/>
    <n v="0"/>
    <n v="0.87"/>
    <n v="10.029999999999999"/>
    <s v="Cash"/>
  </r>
  <r>
    <x v="1031"/>
    <n v="301"/>
    <d v="2025-06-11T00:00:00"/>
    <d v="1899-12-30T05:30:10"/>
    <d v="2025-06-11T00:00:00"/>
    <x v="2"/>
    <s v="Afternoon"/>
    <x v="3"/>
    <x v="7"/>
    <s v="No Modifier"/>
    <x v="0"/>
    <n v="1.6"/>
    <x v="341"/>
    <n v="0"/>
    <n v="0.13"/>
    <n v="1.73"/>
    <s v="Card"/>
  </r>
  <r>
    <x v="1032"/>
    <n v="102"/>
    <d v="2025-06-22T00:00:00"/>
    <d v="1899-12-30T12:32:58"/>
    <d v="2025-06-22T00:00:00"/>
    <x v="1"/>
    <s v="Lunch"/>
    <x v="2"/>
    <x v="16"/>
    <s v="No Modifier"/>
    <x v="2"/>
    <n v="2.75"/>
    <x v="743"/>
    <n v="0"/>
    <n v="0.5"/>
    <n v="8.75"/>
    <s v="MobilePay"/>
  </r>
  <r>
    <x v="1033"/>
    <n v="101"/>
    <d v="2025-05-31T00:00:00"/>
    <d v="1899-12-30T06:39:18"/>
    <d v="2025-05-31T00:00:00"/>
    <x v="0"/>
    <s v="Breakfast"/>
    <x v="3"/>
    <x v="25"/>
    <s v="No Modifier"/>
    <x v="0"/>
    <n v="3.4000000000000004"/>
    <x v="744"/>
    <n v="0"/>
    <n v="0.26"/>
    <n v="3.66"/>
    <s v="Card"/>
  </r>
  <r>
    <x v="1034"/>
    <n v="403"/>
    <d v="2025-08-01T00:00:00"/>
    <d v="1899-12-30T09:23:36"/>
    <d v="2025-08-01T00:00:00"/>
    <x v="3"/>
    <s v="Dinner"/>
    <x v="3"/>
    <x v="12"/>
    <s v="No Modifier"/>
    <x v="0"/>
    <n v="4.33"/>
    <x v="201"/>
    <n v="0.22"/>
    <n v="0.3"/>
    <n v="4.41"/>
    <s v="Card"/>
  </r>
  <r>
    <x v="1035"/>
    <n v="103"/>
    <d v="2025-06-07T00:00:00"/>
    <d v="1899-12-30T08:54:59"/>
    <d v="2025-06-07T00:00:00"/>
    <x v="0"/>
    <s v="Dinner"/>
    <x v="1"/>
    <x v="14"/>
    <s v="No Modifier"/>
    <x v="1"/>
    <n v="6.24"/>
    <x v="745"/>
    <n v="0"/>
    <n v="1.19"/>
    <n v="13.67"/>
    <s v="MobilePay"/>
  </r>
  <r>
    <x v="1036"/>
    <n v="101"/>
    <d v="2025-04-30T00:00:00"/>
    <d v="1899-12-30T12:59:53"/>
    <d v="2025-04-30T00:00:00"/>
    <x v="2"/>
    <s v="Lunch"/>
    <x v="2"/>
    <x v="27"/>
    <s v="Spicy"/>
    <x v="0"/>
    <n v="4.8100000000000005"/>
    <x v="746"/>
    <n v="0"/>
    <n v="0.31"/>
    <n v="5.12"/>
    <s v="Card"/>
  </r>
  <r>
    <x v="1037"/>
    <n v="102"/>
    <d v="2025-06-22T00:00:00"/>
    <d v="1899-12-30T11:55:10"/>
    <d v="2025-06-22T00:00:00"/>
    <x v="1"/>
    <s v="Lunch"/>
    <x v="2"/>
    <x v="1"/>
    <s v="No Pickles"/>
    <x v="0"/>
    <n v="4.8499999999999996"/>
    <x v="96"/>
    <n v="0"/>
    <n v="0.46"/>
    <n v="5.31"/>
    <s v="GiftCard"/>
  </r>
  <r>
    <x v="1038"/>
    <n v="201"/>
    <d v="2025-06-17T00:00:00"/>
    <d v="1899-12-30T09:00:32"/>
    <d v="2025-06-17T00:00:00"/>
    <x v="6"/>
    <s v="Dinner"/>
    <x v="1"/>
    <x v="16"/>
    <s v="Extra Sauce"/>
    <x v="1"/>
    <n v="2.9499999999999997"/>
    <x v="747"/>
    <n v="0"/>
    <n v="0.53"/>
    <n v="6.43"/>
    <s v="Card"/>
  </r>
  <r>
    <x v="1039"/>
    <n v="103"/>
    <d v="2025-06-05T00:00:00"/>
    <d v="1899-12-30T08:23:23"/>
    <d v="2025-06-05T00:00:00"/>
    <x v="5"/>
    <s v="Breakfast"/>
    <x v="1"/>
    <x v="11"/>
    <s v="Extra Ice"/>
    <x v="0"/>
    <n v="2.0999999999999996"/>
    <x v="340"/>
    <n v="0"/>
    <n v="0.18"/>
    <n v="2.2799999999999998"/>
    <s v="Cash"/>
  </r>
  <r>
    <x v="1040"/>
    <n v="501"/>
    <d v="2025-08-08T00:00:00"/>
    <d v="1899-12-30T01:41:38"/>
    <d v="2025-08-08T00:00:00"/>
    <x v="3"/>
    <s v="Lunch"/>
    <x v="2"/>
    <x v="5"/>
    <s v="No Modifier"/>
    <x v="0"/>
    <n v="6.44"/>
    <x v="748"/>
    <n v="0"/>
    <n v="0.42"/>
    <n v="6.86"/>
    <s v="Card"/>
  </r>
  <r>
    <x v="1041"/>
    <n v="301"/>
    <d v="2025-05-30T00:00:00"/>
    <d v="1899-12-30T12:17:43"/>
    <d v="2025-05-30T00:00:00"/>
    <x v="3"/>
    <s v="Late Night"/>
    <x v="2"/>
    <x v="28"/>
    <s v="No Ice"/>
    <x v="0"/>
    <n v="1.94"/>
    <x v="749"/>
    <n v="0"/>
    <n v="0.13"/>
    <n v="2.0699999999999998"/>
    <s v="Cash"/>
  </r>
  <r>
    <x v="1042"/>
    <n v="102"/>
    <d v="2025-05-28T00:00:00"/>
    <d v="1899-12-30T05:24:16"/>
    <d v="2025-05-28T00:00:00"/>
    <x v="2"/>
    <s v="Afternoon"/>
    <x v="1"/>
    <x v="29"/>
    <s v="No Modifier"/>
    <x v="0"/>
    <n v="3.07"/>
    <x v="141"/>
    <n v="0"/>
    <n v="0.23"/>
    <n v="3.3"/>
    <s v="Cash"/>
  </r>
  <r>
    <x v="1043"/>
    <n v="403"/>
    <d v="2025-07-09T00:00:00"/>
    <d v="1899-12-30T11:12:52"/>
    <d v="2025-07-09T00:00:00"/>
    <x v="2"/>
    <s v="Morning"/>
    <x v="1"/>
    <x v="11"/>
    <s v="No Modifier"/>
    <x v="1"/>
    <n v="1.8800000000000001"/>
    <x v="523"/>
    <n v="0"/>
    <n v="0.32"/>
    <n v="4.08"/>
    <s v="Cash"/>
  </r>
  <r>
    <x v="1044"/>
    <n v="401"/>
    <d v="2025-05-29T00:00:00"/>
    <d v="1899-12-30T08:31:21"/>
    <d v="2025-05-29T00:00:00"/>
    <x v="5"/>
    <s v="Dinner"/>
    <x v="0"/>
    <x v="4"/>
    <s v="No Modifier"/>
    <x v="2"/>
    <n v="9.1999999999999993"/>
    <x v="750"/>
    <n v="0"/>
    <n v="2.21"/>
    <n v="29.81"/>
    <s v="Card"/>
  </r>
  <r>
    <x v="1045"/>
    <n v="202"/>
    <d v="2025-04-12T00:00:00"/>
    <d v="1899-12-30T02:51:04"/>
    <d v="2025-04-12T00:00:00"/>
    <x v="0"/>
    <s v="Lunch"/>
    <x v="2"/>
    <x v="5"/>
    <s v="No Modifier"/>
    <x v="0"/>
    <n v="6.1099999999999994"/>
    <x v="101"/>
    <n v="0.31"/>
    <n v="0.46"/>
    <n v="6.26"/>
    <s v="MobilePay"/>
  </r>
  <r>
    <x v="1046"/>
    <n v="301"/>
    <d v="2025-06-19T00:00:00"/>
    <d v="1899-12-30T10:20:50"/>
    <d v="2025-06-19T00:00:00"/>
    <x v="5"/>
    <s v="Morning"/>
    <x v="0"/>
    <x v="0"/>
    <s v="Light Ice"/>
    <x v="0"/>
    <n v="1.49"/>
    <x v="488"/>
    <n v="0"/>
    <n v="0.09"/>
    <n v="1.58"/>
    <s v="Card"/>
  </r>
  <r>
    <x v="1047"/>
    <n v="102"/>
    <d v="2025-06-21T00:00:00"/>
    <d v="1899-12-30T10:59:52"/>
    <d v="2025-06-21T00:00:00"/>
    <x v="0"/>
    <s v="Morning"/>
    <x v="1"/>
    <x v="24"/>
    <s v="No Modifier"/>
    <x v="0"/>
    <n v="3.35"/>
    <x v="483"/>
    <n v="0"/>
    <n v="0.23"/>
    <n v="3.58"/>
    <s v="GiftCard"/>
  </r>
  <r>
    <x v="1048"/>
    <n v="101"/>
    <d v="2025-06-18T00:00:00"/>
    <d v="1899-12-30T12:42:49"/>
    <d v="2025-06-18T00:00:00"/>
    <x v="2"/>
    <s v="Lunch"/>
    <x v="2"/>
    <x v="21"/>
    <s v="No Modifier"/>
    <x v="0"/>
    <n v="5.4799999999999995"/>
    <x v="751"/>
    <n v="0"/>
    <n v="0.36"/>
    <n v="5.84"/>
    <s v="Card"/>
  </r>
  <r>
    <x v="1049"/>
    <n v="102"/>
    <d v="2025-05-31T00:00:00"/>
    <d v="1899-12-30T02:05:58"/>
    <d v="2025-05-31T00:00:00"/>
    <x v="0"/>
    <s v="Lunch"/>
    <x v="0"/>
    <x v="5"/>
    <s v="No Modifier"/>
    <x v="1"/>
    <n v="6.3199999999999994"/>
    <x v="752"/>
    <n v="0"/>
    <n v="0.88"/>
    <n v="13.52"/>
    <s v="Card"/>
  </r>
  <r>
    <x v="1050"/>
    <n v="402"/>
    <d v="2025-06-07T00:00:00"/>
    <d v="1899-12-30T06:41:10"/>
    <d v="2025-06-07T00:00:00"/>
    <x v="0"/>
    <s v="Breakfast"/>
    <x v="0"/>
    <x v="23"/>
    <s v="Cinnamon"/>
    <x v="0"/>
    <n v="4.88"/>
    <x v="450"/>
    <n v="0"/>
    <n v="0.34"/>
    <n v="5.22"/>
    <s v="MobilePay"/>
  </r>
  <r>
    <x v="1051"/>
    <n v="301"/>
    <d v="2025-07-16T00:00:00"/>
    <d v="1899-12-30T02:00:07"/>
    <d v="2025-07-16T00:00:00"/>
    <x v="2"/>
    <s v="Lunch"/>
    <x v="1"/>
    <x v="16"/>
    <s v="No Modifier"/>
    <x v="1"/>
    <n v="2.75"/>
    <x v="413"/>
    <n v="0"/>
    <n v="0.52"/>
    <n v="6.02"/>
    <s v="Card"/>
  </r>
  <r>
    <x v="1052"/>
    <n v="101"/>
    <d v="2025-04-14T00:00:00"/>
    <d v="1899-12-30T06:30:54"/>
    <d v="2025-04-14T00:00:00"/>
    <x v="4"/>
    <s v="Breakfast"/>
    <x v="0"/>
    <x v="3"/>
    <s v="No Modifier"/>
    <x v="0"/>
    <n v="3.3600000000000003"/>
    <x v="753"/>
    <n v="0"/>
    <n v="0.24"/>
    <n v="3.6"/>
    <s v="Cash"/>
  </r>
  <r>
    <x v="1053"/>
    <n v="102"/>
    <d v="2025-07-13T00:00:00"/>
    <d v="1899-12-30T09:33:51"/>
    <d v="2025-07-13T00:00:00"/>
    <x v="1"/>
    <s v="Dinner"/>
    <x v="3"/>
    <x v="28"/>
    <s v="Light Ice"/>
    <x v="0"/>
    <n v="2.02"/>
    <x v="279"/>
    <n v="0"/>
    <n v="0.16"/>
    <n v="2.1800000000000002"/>
    <s v="Card"/>
  </r>
  <r>
    <x v="1054"/>
    <n v="501"/>
    <d v="2025-05-28T00:00:00"/>
    <d v="1899-12-30T05:40:54"/>
    <d v="2025-05-28T00:00:00"/>
    <x v="2"/>
    <s v="Afternoon"/>
    <x v="2"/>
    <x v="21"/>
    <s v="No Modifier"/>
    <x v="0"/>
    <n v="4.8100000000000005"/>
    <x v="746"/>
    <n v="0"/>
    <n v="0.35"/>
    <n v="5.16"/>
    <s v="Card"/>
  </r>
  <r>
    <x v="1055"/>
    <n v="201"/>
    <d v="2025-07-16T00:00:00"/>
    <d v="1899-12-30T05:38:38"/>
    <d v="2025-07-16T00:00:00"/>
    <x v="2"/>
    <s v="Afternoon"/>
    <x v="1"/>
    <x v="30"/>
    <s v="Caramel Topping"/>
    <x v="0"/>
    <n v="2.3000000000000003"/>
    <x v="754"/>
    <n v="0"/>
    <n v="0.17"/>
    <n v="2.4700000000000002"/>
    <s v="Card"/>
  </r>
  <r>
    <x v="1056"/>
    <n v="101"/>
    <d v="2025-06-12T00:00:00"/>
    <d v="1899-12-30T11:32:11"/>
    <d v="2025-06-12T00:00:00"/>
    <x v="5"/>
    <s v="Lunch"/>
    <x v="2"/>
    <x v="7"/>
    <s v="No Modifier"/>
    <x v="1"/>
    <n v="1.74"/>
    <x v="755"/>
    <n v="0"/>
    <n v="0.21"/>
    <n v="3.69"/>
    <s v="Card"/>
  </r>
  <r>
    <x v="1057"/>
    <n v="403"/>
    <d v="2025-05-30T00:00:00"/>
    <d v="1899-12-30T10:45:05"/>
    <d v="2025-05-30T00:00:00"/>
    <x v="3"/>
    <s v="Morning"/>
    <x v="0"/>
    <x v="3"/>
    <s v="Sausage Patty"/>
    <x v="0"/>
    <n v="4.7299999999999995"/>
    <x v="756"/>
    <n v="0"/>
    <n v="0.4"/>
    <n v="5.13"/>
    <s v="Card"/>
  </r>
  <r>
    <x v="1058"/>
    <n v="201"/>
    <d v="2025-07-21T00:00:00"/>
    <d v="1899-12-30T11:10:58"/>
    <d v="2025-07-21T00:00:00"/>
    <x v="4"/>
    <s v="Late Night"/>
    <x v="0"/>
    <x v="12"/>
    <s v="No Modifier"/>
    <x v="0"/>
    <n v="4.67"/>
    <x v="757"/>
    <n v="0"/>
    <n v="0.44"/>
    <n v="5.1100000000000003"/>
    <s v="Card"/>
  </r>
  <r>
    <x v="1059"/>
    <n v="103"/>
    <d v="2025-06-25T00:00:00"/>
    <d v="1899-12-30T08:03:24"/>
    <d v="2025-06-25T00:00:00"/>
    <x v="2"/>
    <s v="Breakfast"/>
    <x v="1"/>
    <x v="9"/>
    <s v="No Modifier"/>
    <x v="0"/>
    <n v="1.54"/>
    <x v="633"/>
    <n v="0.31"/>
    <n v="0.09"/>
    <n v="1.32"/>
    <s v="MobilePay"/>
  </r>
  <r>
    <x v="1060"/>
    <n v="102"/>
    <d v="2025-07-06T00:00:00"/>
    <d v="1899-12-30T02:43:50"/>
    <d v="2025-07-06T00:00:00"/>
    <x v="1"/>
    <s v="Lunch"/>
    <x v="2"/>
    <x v="1"/>
    <s v="No Sauce"/>
    <x v="0"/>
    <n v="1.4799999999999998"/>
    <x v="0"/>
    <n v="0.15"/>
    <n v="0.43"/>
    <n v="6.1"/>
    <s v="Card"/>
  </r>
  <r>
    <x v="1061"/>
    <n v="201"/>
    <d v="2025-07-18T00:00:00"/>
    <d v="1899-12-30T09:42:03"/>
    <d v="2025-07-18T00:00:00"/>
    <x v="3"/>
    <s v="Dinner"/>
    <x v="2"/>
    <x v="17"/>
    <s v="No Modifier"/>
    <x v="0"/>
    <n v="7.07"/>
    <x v="758"/>
    <n v="0"/>
    <n v="0.6"/>
    <n v="7.67"/>
    <s v="Card"/>
  </r>
  <r>
    <x v="1062"/>
    <n v="501"/>
    <d v="2025-07-18T00:00:00"/>
    <d v="1899-12-30T10:42:04"/>
    <d v="2025-07-18T00:00:00"/>
    <x v="3"/>
    <s v="Breakfast"/>
    <x v="2"/>
    <x v="11"/>
    <s v="No Modifier"/>
    <x v="0"/>
    <n v="2.12"/>
    <x v="327"/>
    <n v="0"/>
    <n v="0.17"/>
    <n v="2.29"/>
    <s v="Card"/>
  </r>
  <r>
    <x v="1063"/>
    <n v="401"/>
    <d v="2025-07-13T00:00:00"/>
    <d v="1899-12-30T05:20:28"/>
    <d v="2025-07-13T00:00:00"/>
    <x v="1"/>
    <s v="Afternoon"/>
    <x v="2"/>
    <x v="21"/>
    <s v="No Modifier"/>
    <x v="0"/>
    <n v="4.41"/>
    <x v="518"/>
    <n v="0"/>
    <n v="0.33"/>
    <n v="4.74"/>
    <s v="Card"/>
  </r>
  <r>
    <x v="1064"/>
    <n v="402"/>
    <d v="2025-05-08T00:00:00"/>
    <d v="1899-12-30T10:05:09"/>
    <d v="2025-05-08T00:00:00"/>
    <x v="5"/>
    <s v="Breakfast"/>
    <x v="2"/>
    <x v="26"/>
    <s v="Cinnamon"/>
    <x v="1"/>
    <n v="3.75"/>
    <x v="759"/>
    <n v="0"/>
    <n v="0.68"/>
    <n v="8.18"/>
    <s v="MobilePay"/>
  </r>
  <r>
    <x v="1065"/>
    <n v="201"/>
    <d v="2025-06-16T00:00:00"/>
    <d v="1899-12-30T08:57:30"/>
    <d v="2025-06-16T00:00:00"/>
    <x v="4"/>
    <s v="Breakfast"/>
    <x v="1"/>
    <x v="9"/>
    <s v="No Modifier"/>
    <x v="0"/>
    <n v="1.44"/>
    <x v="760"/>
    <n v="0"/>
    <n v="0.09"/>
    <n v="1.53"/>
    <s v="MobilePay"/>
  </r>
  <r>
    <x v="1066"/>
    <n v="403"/>
    <d v="2025-07-10T00:00:00"/>
    <d v="1899-12-30T12:40:43"/>
    <d v="2025-07-10T00:00:00"/>
    <x v="5"/>
    <s v="Lunch"/>
    <x v="2"/>
    <x v="4"/>
    <s v="No Modifier"/>
    <x v="0"/>
    <n v="8.6399999999999988"/>
    <x v="178"/>
    <n v="0"/>
    <n v="0.73"/>
    <n v="9.3699999999999992"/>
    <s v="MobilePay"/>
  </r>
  <r>
    <x v="1067"/>
    <n v="301"/>
    <d v="2025-07-25T00:00:00"/>
    <d v="1899-12-30T10:02:10"/>
    <d v="2025-07-25T00:00:00"/>
    <x v="3"/>
    <s v="Morning"/>
    <x v="1"/>
    <x v="30"/>
    <s v="Chocolate Topping"/>
    <x v="0"/>
    <n v="2.54"/>
    <x v="761"/>
    <n v="0"/>
    <n v="0.19"/>
    <n v="2.73"/>
    <s v="Card"/>
  </r>
  <r>
    <x v="1068"/>
    <n v="101"/>
    <d v="2025-05-30T00:00:00"/>
    <d v="1899-12-30T08:25:19"/>
    <d v="2025-05-30T00:00:00"/>
    <x v="3"/>
    <s v="Breakfast"/>
    <x v="2"/>
    <x v="10"/>
    <s v="Cinnamon"/>
    <x v="0"/>
    <n v="3.02"/>
    <x v="174"/>
    <n v="0"/>
    <n v="0.2"/>
    <n v="3.22"/>
    <s v="Cash"/>
  </r>
  <r>
    <x v="1069"/>
    <n v="202"/>
    <d v="2025-08-05T00:00:00"/>
    <d v="1899-12-30T06:26:15"/>
    <d v="2025-08-05T00:00:00"/>
    <x v="6"/>
    <s v="Dinner"/>
    <x v="2"/>
    <x v="17"/>
    <s v="No Modifier"/>
    <x v="0"/>
    <n v="8.66"/>
    <x v="44"/>
    <n v="0"/>
    <n v="0.74"/>
    <n v="9.4"/>
    <s v="Cash"/>
  </r>
  <r>
    <x v="1070"/>
    <n v="301"/>
    <d v="2025-05-12T00:00:00"/>
    <d v="1899-12-30T08:14:20"/>
    <d v="2025-05-12T00:00:00"/>
    <x v="4"/>
    <s v="Breakfast"/>
    <x v="1"/>
    <x v="26"/>
    <s v="No Modifier"/>
    <x v="0"/>
    <n v="3.73"/>
    <x v="374"/>
    <n v="0"/>
    <n v="0.35"/>
    <n v="4.08"/>
    <s v="Cash"/>
  </r>
  <r>
    <x v="1071"/>
    <n v="301"/>
    <d v="2025-04-14T00:00:00"/>
    <d v="1899-12-30T05:39:54"/>
    <d v="2025-04-14T00:00:00"/>
    <x v="4"/>
    <s v="Afternoon"/>
    <x v="2"/>
    <x v="16"/>
    <s v="No Sauce"/>
    <x v="0"/>
    <n v="2.7800000000000002"/>
    <x v="383"/>
    <n v="0"/>
    <n v="0.21"/>
    <n v="2.99"/>
    <s v="Cash"/>
  </r>
  <r>
    <x v="1072"/>
    <n v="201"/>
    <d v="2025-07-08T00:00:00"/>
    <d v="1899-12-30T11:50:57"/>
    <d v="2025-07-08T00:00:00"/>
    <x v="6"/>
    <s v="Lunch"/>
    <x v="1"/>
    <x v="19"/>
    <s v="Add Bacon"/>
    <x v="0"/>
    <n v="10.029999999999999"/>
    <x v="762"/>
    <n v="0"/>
    <n v="0.75"/>
    <n v="10.78"/>
    <s v="Card"/>
  </r>
  <r>
    <x v="1073"/>
    <n v="202"/>
    <d v="2025-05-04T00:00:00"/>
    <d v="1899-12-30T10:53:42"/>
    <d v="2025-05-04T00:00:00"/>
    <x v="1"/>
    <s v="Breakfast"/>
    <x v="0"/>
    <x v="8"/>
    <s v="Cinnamon"/>
    <x v="0"/>
    <n v="1.73"/>
    <x v="58"/>
    <n v="0"/>
    <n v="0.13"/>
    <n v="1.86"/>
    <s v="Card"/>
  </r>
  <r>
    <x v="1074"/>
    <n v="202"/>
    <d v="2025-07-20T00:00:00"/>
    <d v="1899-12-30T05:00:57"/>
    <d v="2025-07-20T00:00:00"/>
    <x v="1"/>
    <s v="Breakfast"/>
    <x v="0"/>
    <x v="3"/>
    <s v="No Modifier"/>
    <x v="1"/>
    <n v="3.49"/>
    <x v="763"/>
    <n v="0"/>
    <n v="0.63"/>
    <n v="7.61"/>
    <s v="Card"/>
  </r>
  <r>
    <x v="1075"/>
    <n v="401"/>
    <d v="2025-06-10T00:00:00"/>
    <d v="1899-12-30T12:54:49"/>
    <d v="2025-06-10T00:00:00"/>
    <x v="6"/>
    <s v="Lunch"/>
    <x v="1"/>
    <x v="12"/>
    <s v="No Modifier"/>
    <x v="0"/>
    <n v="4.33"/>
    <x v="201"/>
    <n v="0"/>
    <n v="0.28000000000000003"/>
    <n v="4.6100000000000003"/>
    <s v="Card"/>
  </r>
  <r>
    <x v="1076"/>
    <n v="301"/>
    <d v="2025-05-02T00:00:00"/>
    <d v="1899-12-30T05:13:46"/>
    <d v="2025-05-02T00:00:00"/>
    <x v="3"/>
    <s v="Breakfast"/>
    <x v="0"/>
    <x v="10"/>
    <s v="Cinnamon"/>
    <x v="0"/>
    <n v="2.75"/>
    <x v="121"/>
    <n v="0"/>
    <n v="0.25"/>
    <n v="3"/>
    <s v="Card"/>
  </r>
  <r>
    <x v="1077"/>
    <n v="501"/>
    <d v="2025-08-01T00:00:00"/>
    <d v="1899-12-30T11:45:23"/>
    <d v="2025-08-01T00:00:00"/>
    <x v="3"/>
    <s v="Morning"/>
    <x v="2"/>
    <x v="3"/>
    <s v="No Cheese"/>
    <x v="0"/>
    <n v="3.1300000000000003"/>
    <x v="764"/>
    <n v="0"/>
    <n v="0.3"/>
    <n v="3.43"/>
    <s v="Card"/>
  </r>
  <r>
    <x v="1078"/>
    <n v="401"/>
    <d v="2025-05-16T00:00:00"/>
    <d v="1899-12-30T10:08:02"/>
    <d v="2025-05-16T00:00:00"/>
    <x v="3"/>
    <s v="Breakfast"/>
    <x v="0"/>
    <x v="26"/>
    <s v="No Modifier"/>
    <x v="0"/>
    <n v="4.12"/>
    <x v="380"/>
    <n v="0"/>
    <n v="0.25"/>
    <n v="4.37"/>
    <s v="Card"/>
  </r>
  <r>
    <x v="1079"/>
    <n v="401"/>
    <d v="2025-06-01T00:00:00"/>
    <d v="1899-12-30T06:02:35"/>
    <d v="2025-06-01T00:00:00"/>
    <x v="1"/>
    <s v="Dinner"/>
    <x v="0"/>
    <x v="4"/>
    <s v="No Modifier"/>
    <x v="1"/>
    <n v="9.7199999999999989"/>
    <x v="765"/>
    <n v="0"/>
    <n v="1.46"/>
    <n v="20.9"/>
    <s v="GiftCard"/>
  </r>
  <r>
    <x v="1080"/>
    <n v="402"/>
    <d v="2025-07-04T00:00:00"/>
    <d v="1899-12-30T11:29:16"/>
    <d v="2025-07-04T00:00:00"/>
    <x v="3"/>
    <s v="Lunch"/>
    <x v="1"/>
    <x v="1"/>
    <s v="No Modifier"/>
    <x v="0"/>
    <n v="5.26"/>
    <x v="129"/>
    <n v="0"/>
    <n v="0.42"/>
    <n v="5.68"/>
    <s v="Card"/>
  </r>
  <r>
    <x v="1081"/>
    <n v="401"/>
    <d v="2025-06-13T00:00:00"/>
    <d v="1899-12-30T01:46:55"/>
    <d v="2025-06-13T00:00:00"/>
    <x v="3"/>
    <s v="Lunch"/>
    <x v="0"/>
    <x v="1"/>
    <s v="No Modifier"/>
    <x v="2"/>
    <n v="5.2600000000000007"/>
    <x v="766"/>
    <n v="0"/>
    <n v="1.1399999999999999"/>
    <n v="16.920000000000002"/>
    <s v="Card"/>
  </r>
  <r>
    <x v="1082"/>
    <n v="201"/>
    <d v="2025-07-11T00:00:00"/>
    <d v="1899-12-30T06:14:12"/>
    <d v="2025-07-11T00:00:00"/>
    <x v="3"/>
    <s v="Dinner"/>
    <x v="1"/>
    <x v="12"/>
    <s v="No Modifier"/>
    <x v="0"/>
    <n v="4.38"/>
    <x v="278"/>
    <n v="0"/>
    <n v="0.39"/>
    <n v="4.7699999999999996"/>
    <s v="Card"/>
  </r>
  <r>
    <x v="1083"/>
    <n v="501"/>
    <d v="2025-05-05T00:00:00"/>
    <d v="1899-12-30T04:15:57"/>
    <d v="2025-05-05T00:00:00"/>
    <x v="4"/>
    <s v="Afternoon"/>
    <x v="3"/>
    <x v="15"/>
    <s v="No Modifier"/>
    <x v="0"/>
    <n v="4.68"/>
    <x v="767"/>
    <n v="0"/>
    <n v="0.34"/>
    <n v="5.0199999999999996"/>
    <s v="Card"/>
  </r>
  <r>
    <x v="1084"/>
    <n v="201"/>
    <d v="2025-04-14T00:00:00"/>
    <d v="1899-12-30T10:02:08"/>
    <d v="2025-04-14T00:00:00"/>
    <x v="4"/>
    <s v="Morning"/>
    <x v="2"/>
    <x v="24"/>
    <s v="No Modifier"/>
    <x v="1"/>
    <n v="3.8400000000000003"/>
    <x v="768"/>
    <n v="0"/>
    <n v="0.46"/>
    <n v="8.14"/>
    <s v="Card"/>
  </r>
  <r>
    <x v="1085"/>
    <n v="101"/>
    <d v="2025-08-02T00:00:00"/>
    <d v="1899-12-30T09:52:56"/>
    <d v="2025-08-02T00:00:00"/>
    <x v="0"/>
    <s v="Dinner"/>
    <x v="0"/>
    <x v="14"/>
    <s v="Extra Patty"/>
    <x v="0"/>
    <n v="7.8"/>
    <x v="769"/>
    <n v="0"/>
    <n v="0.7"/>
    <n v="8.5"/>
    <s v="MobilePay"/>
  </r>
  <r>
    <x v="1086"/>
    <n v="501"/>
    <d v="2025-07-17T00:00:00"/>
    <d v="1899-12-30T08:03:24"/>
    <d v="2025-07-17T00:00:00"/>
    <x v="5"/>
    <s v="Dinner"/>
    <x v="2"/>
    <x v="19"/>
    <s v="No Onions"/>
    <x v="0"/>
    <n v="9.51"/>
    <x v="545"/>
    <n v="0"/>
    <n v="0.67"/>
    <n v="10.18"/>
    <s v="Cash"/>
  </r>
  <r>
    <x v="1087"/>
    <n v="501"/>
    <d v="2025-06-27T00:00:00"/>
    <d v="1899-12-30T09:25:48"/>
    <d v="2025-06-27T00:00:00"/>
    <x v="3"/>
    <s v="Dinner"/>
    <x v="2"/>
    <x v="6"/>
    <s v="Small Size"/>
    <x v="2"/>
    <n v="2.9099999999999997"/>
    <x v="501"/>
    <n v="0"/>
    <n v="0.63"/>
    <n v="9.36"/>
    <s v="Cash"/>
  </r>
  <r>
    <x v="1088"/>
    <n v="102"/>
    <d v="2025-07-25T00:00:00"/>
    <d v="1899-12-30T01:32:02"/>
    <d v="2025-07-25T00:00:00"/>
    <x v="3"/>
    <s v="Late Night"/>
    <x v="2"/>
    <x v="6"/>
    <s v="Large Size"/>
    <x v="1"/>
    <n v="3.67"/>
    <x v="770"/>
    <n v="0"/>
    <n v="0.48"/>
    <n v="7.82"/>
    <s v="Card"/>
  </r>
  <r>
    <x v="1089"/>
    <n v="201"/>
    <d v="2025-06-25T00:00:00"/>
    <d v="1899-12-30T03:37:39"/>
    <d v="2025-06-25T00:00:00"/>
    <x v="2"/>
    <s v="Afternoon"/>
    <x v="2"/>
    <x v="21"/>
    <s v="No Modifier"/>
    <x v="1"/>
    <n v="4.92"/>
    <x v="771"/>
    <n v="0"/>
    <n v="0.89"/>
    <n v="10.73"/>
    <s v="Cash"/>
  </r>
  <r>
    <x v="1090"/>
    <n v="201"/>
    <d v="2025-06-12T00:00:00"/>
    <d v="1899-12-30T10:10:01"/>
    <d v="2025-06-12T00:00:00"/>
    <x v="5"/>
    <s v="Morning"/>
    <x v="2"/>
    <x v="11"/>
    <s v="Sugar-Free Syrup"/>
    <x v="0"/>
    <n v="2.1799999999999997"/>
    <x v="772"/>
    <n v="0"/>
    <n v="0.16"/>
    <n v="2.34"/>
    <s v="Card"/>
  </r>
  <r>
    <x v="1091"/>
    <n v="101"/>
    <d v="2025-04-27T00:00:00"/>
    <d v="1899-12-30T03:12:18"/>
    <d v="2025-04-27T00:00:00"/>
    <x v="1"/>
    <s v="Afternoon"/>
    <x v="1"/>
    <x v="13"/>
    <s v="No Modifier"/>
    <x v="0"/>
    <n v="1.6400000000000001"/>
    <x v="180"/>
    <n v="0"/>
    <n v="0.16"/>
    <n v="1.8"/>
    <s v="Card"/>
  </r>
  <r>
    <x v="1092"/>
    <n v="101"/>
    <d v="2025-05-23T00:00:00"/>
    <d v="1899-12-30T09:49:32"/>
    <d v="2025-05-23T00:00:00"/>
    <x v="3"/>
    <s v="Dinner"/>
    <x v="3"/>
    <x v="20"/>
    <s v="No Modifier"/>
    <x v="0"/>
    <n v="10.350000000000001"/>
    <x v="773"/>
    <n v="0"/>
    <n v="0.78"/>
    <n v="11.13"/>
    <s v="Card"/>
  </r>
  <r>
    <x v="1093"/>
    <n v="501"/>
    <d v="2025-06-17T00:00:00"/>
    <d v="1899-12-30T07:17:11"/>
    <d v="2025-06-17T00:00:00"/>
    <x v="6"/>
    <s v="Dinner"/>
    <x v="2"/>
    <x v="14"/>
    <s v="No Modifier"/>
    <x v="1"/>
    <n v="5.66"/>
    <x v="774"/>
    <n v="0"/>
    <n v="0.68"/>
    <n v="12"/>
    <s v="Card"/>
  </r>
  <r>
    <x v="1094"/>
    <n v="103"/>
    <d v="2025-06-23T00:00:00"/>
    <d v="1899-12-30T09:46:59"/>
    <d v="2025-06-23T00:00:00"/>
    <x v="4"/>
    <s v="Breakfast"/>
    <x v="1"/>
    <x v="3"/>
    <s v="No Modifier"/>
    <x v="1"/>
    <n v="3.42"/>
    <x v="775"/>
    <n v="0"/>
    <n v="0.57999999999999996"/>
    <n v="7.42"/>
    <s v="Cash"/>
  </r>
  <r>
    <x v="1095"/>
    <n v="401"/>
    <d v="2025-07-09T00:00:00"/>
    <d v="1899-12-30T11:42:46"/>
    <d v="2025-07-09T00:00:00"/>
    <x v="2"/>
    <s v="Morning"/>
    <x v="0"/>
    <x v="11"/>
    <s v="Extra Ice"/>
    <x v="0"/>
    <n v="1.8699999999999999"/>
    <x v="468"/>
    <n v="0"/>
    <n v="0.11"/>
    <n v="1.98"/>
    <s v="Cash"/>
  </r>
  <r>
    <x v="1096"/>
    <n v="403"/>
    <d v="2025-07-16T00:00:00"/>
    <d v="1899-12-30T12:46:06"/>
    <d v="2025-07-16T00:00:00"/>
    <x v="2"/>
    <s v="Lunch"/>
    <x v="1"/>
    <x v="16"/>
    <s v="No Modifier"/>
    <x v="0"/>
    <n v="2.66"/>
    <x v="776"/>
    <n v="0"/>
    <n v="0.19"/>
    <n v="2.85"/>
    <s v="Card"/>
  </r>
  <r>
    <x v="1097"/>
    <n v="102"/>
    <d v="2025-07-18T00:00:00"/>
    <d v="1899-12-30T10:23:47"/>
    <d v="2025-07-18T00:00:00"/>
    <x v="3"/>
    <s v="Late Night"/>
    <x v="2"/>
    <x v="0"/>
    <s v="Oat Milk"/>
    <x v="0"/>
    <n v="1.4799999999999998"/>
    <x v="0"/>
    <n v="0.15"/>
    <n v="0.17"/>
    <n v="2.14"/>
    <s v="Cash"/>
  </r>
  <r>
    <x v="1098"/>
    <n v="102"/>
    <d v="2025-07-07T00:00:00"/>
    <d v="1899-12-30T11:24:19"/>
    <d v="2025-07-07T00:00:00"/>
    <x v="4"/>
    <s v="Lunch"/>
    <x v="0"/>
    <x v="16"/>
    <s v="Large Size"/>
    <x v="1"/>
    <n v="3.5"/>
    <x v="777"/>
    <n v="0"/>
    <n v="0.66"/>
    <n v="7.66"/>
    <s v="Cash"/>
  </r>
  <r>
    <x v="1099"/>
    <n v="403"/>
    <d v="2025-05-07T00:00:00"/>
    <d v="1899-12-30T02:40:25"/>
    <d v="2025-05-07T00:00:00"/>
    <x v="2"/>
    <s v="Lunch"/>
    <x v="1"/>
    <x v="20"/>
    <s v="No Modifier"/>
    <x v="0"/>
    <n v="10.16"/>
    <x v="778"/>
    <n v="0"/>
    <n v="0.71"/>
    <n v="10.87"/>
    <s v="MobilePay"/>
  </r>
  <r>
    <x v="1100"/>
    <n v="103"/>
    <d v="2025-07-16T00:00:00"/>
    <d v="1899-12-30T06:01:19"/>
    <d v="2025-07-16T00:00:00"/>
    <x v="2"/>
    <s v="Breakfast"/>
    <x v="0"/>
    <x v="3"/>
    <s v="No Modifier"/>
    <x v="0"/>
    <n v="3.49"/>
    <x v="447"/>
    <n v="0"/>
    <n v="0.26"/>
    <n v="3.75"/>
    <s v="Card"/>
  </r>
  <r>
    <x v="1101"/>
    <n v="102"/>
    <d v="2025-04-21T00:00:00"/>
    <d v="1899-12-30T09:28:09"/>
    <d v="2025-04-21T00:00:00"/>
    <x v="4"/>
    <s v="Breakfast"/>
    <x v="0"/>
    <x v="23"/>
    <s v="Sausage Patty"/>
    <x v="0"/>
    <n v="1.4799999999999998"/>
    <x v="0"/>
    <n v="0.15"/>
    <n v="0.37"/>
    <n v="5.59"/>
    <s v="Card"/>
  </r>
  <r>
    <x v="1102"/>
    <n v="401"/>
    <d v="2025-08-07T00:00:00"/>
    <d v="1899-12-30T12:45:00"/>
    <d v="2025-08-07T00:00:00"/>
    <x v="5"/>
    <s v="Lunch"/>
    <x v="1"/>
    <x v="1"/>
    <s v="No Modifier"/>
    <x v="0"/>
    <n v="6.16"/>
    <x v="521"/>
    <n v="0"/>
    <n v="0.45"/>
    <n v="6.61"/>
    <s v="Card"/>
  </r>
  <r>
    <x v="1103"/>
    <n v="201"/>
    <d v="2025-04-16T00:00:00"/>
    <d v="1899-12-30T07:35:45"/>
    <d v="2025-04-16T00:00:00"/>
    <x v="2"/>
    <s v="Dinner"/>
    <x v="1"/>
    <x v="4"/>
    <s v="No Modifier"/>
    <x v="1"/>
    <n v="9.2200000000000006"/>
    <x v="779"/>
    <n v="0"/>
    <n v="1.1100000000000001"/>
    <n v="19.55"/>
    <s v="Card"/>
  </r>
  <r>
    <x v="1104"/>
    <n v="401"/>
    <d v="2025-04-22T00:00:00"/>
    <d v="1899-12-30T07:11:54"/>
    <d v="2025-04-22T00:00:00"/>
    <x v="6"/>
    <s v="Dinner"/>
    <x v="3"/>
    <x v="16"/>
    <s v="Extra Sauce"/>
    <x v="1"/>
    <n v="3.2"/>
    <x v="575"/>
    <n v="0"/>
    <n v="0.46"/>
    <n v="6.86"/>
    <s v="MobilePay"/>
  </r>
  <r>
    <x v="1105"/>
    <n v="102"/>
    <d v="2025-06-01T00:00:00"/>
    <d v="1899-12-30T09:11:25"/>
    <d v="2025-06-01T00:00:00"/>
    <x v="1"/>
    <s v="Dinner"/>
    <x v="2"/>
    <x v="19"/>
    <s v="Extra Cheese"/>
    <x v="0"/>
    <n v="8.9700000000000006"/>
    <x v="780"/>
    <n v="0.9"/>
    <n v="0.77"/>
    <n v="8.84"/>
    <s v="Card"/>
  </r>
  <r>
    <x v="1106"/>
    <n v="403"/>
    <d v="2025-05-08T00:00:00"/>
    <d v="1899-12-30T07:22:57"/>
    <d v="2025-05-08T00:00:00"/>
    <x v="5"/>
    <s v="Dinner"/>
    <x v="1"/>
    <x v="4"/>
    <s v="No Modifier"/>
    <x v="0"/>
    <n v="9.6"/>
    <x v="393"/>
    <n v="0"/>
    <n v="0.57999999999999996"/>
    <n v="10.18"/>
    <s v="Cash"/>
  </r>
  <r>
    <x v="1107"/>
    <n v="301"/>
    <d v="2025-07-19T00:00:00"/>
    <d v="1899-12-30T06:40:57"/>
    <d v="2025-07-19T00:00:00"/>
    <x v="0"/>
    <s v="Dinner"/>
    <x v="0"/>
    <x v="16"/>
    <s v="Small Size"/>
    <x v="1"/>
    <n v="2.04"/>
    <x v="781"/>
    <n v="0"/>
    <n v="0.37"/>
    <n v="4.45"/>
    <s v="Card"/>
  </r>
  <r>
    <x v="1108"/>
    <n v="301"/>
    <d v="2025-06-17T00:00:00"/>
    <d v="1899-12-30T11:34:44"/>
    <d v="2025-06-17T00:00:00"/>
    <x v="6"/>
    <s v="Late Night"/>
    <x v="2"/>
    <x v="5"/>
    <s v="No Modifier"/>
    <x v="2"/>
    <n v="5.48"/>
    <x v="782"/>
    <n v="0"/>
    <n v="1.1499999999999999"/>
    <n v="17.59"/>
    <s v="Cash"/>
  </r>
  <r>
    <x v="1109"/>
    <n v="103"/>
    <d v="2025-06-25T00:00:00"/>
    <d v="1899-12-30T05:53:06"/>
    <d v="2025-06-25T00:00:00"/>
    <x v="2"/>
    <s v="Afternoon"/>
    <x v="1"/>
    <x v="16"/>
    <s v="Small Size"/>
    <x v="0"/>
    <n v="1.4799999999999998"/>
    <x v="0"/>
    <n v="0"/>
    <n v="0.1"/>
    <n v="1.43"/>
    <s v="Card"/>
  </r>
  <r>
    <x v="1110"/>
    <n v="501"/>
    <d v="2025-07-06T00:00:00"/>
    <d v="1899-12-30T10:30:09"/>
    <d v="2025-07-06T00:00:00"/>
    <x v="1"/>
    <s v="Breakfast"/>
    <x v="0"/>
    <x v="26"/>
    <s v="Extra Egg"/>
    <x v="0"/>
    <n v="4.6899999999999995"/>
    <x v="783"/>
    <n v="0"/>
    <n v="0.4"/>
    <n v="5.09"/>
    <s v="Card"/>
  </r>
  <r>
    <x v="1111"/>
    <n v="402"/>
    <d v="2025-06-25T00:00:00"/>
    <d v="1899-12-30T11:25:17"/>
    <d v="2025-06-25T00:00:00"/>
    <x v="2"/>
    <s v="Morning"/>
    <x v="1"/>
    <x v="29"/>
    <s v="No Modifier"/>
    <x v="1"/>
    <n v="2.8899999999999997"/>
    <x v="614"/>
    <n v="0"/>
    <n v="0.52"/>
    <n v="6.3"/>
    <s v="Card"/>
  </r>
  <r>
    <x v="1112"/>
    <n v="501"/>
    <d v="2025-06-02T00:00:00"/>
    <d v="1899-12-30T11:24:18"/>
    <d v="2025-06-02T00:00:00"/>
    <x v="4"/>
    <s v="Lunch"/>
    <x v="0"/>
    <x v="1"/>
    <s v="No Modifier"/>
    <x v="0"/>
    <n v="5.71"/>
    <x v="784"/>
    <n v="0"/>
    <n v="0.54"/>
    <n v="6.25"/>
    <s v="Card"/>
  </r>
  <r>
    <x v="1113"/>
    <n v="101"/>
    <d v="2025-07-23T00:00:00"/>
    <d v="1899-12-30T08:02:25"/>
    <d v="2025-07-23T00:00:00"/>
    <x v="2"/>
    <s v="Breakfast"/>
    <x v="2"/>
    <x v="0"/>
    <s v="No Modifier"/>
    <x v="0"/>
    <n v="1.48"/>
    <x v="48"/>
    <n v="0"/>
    <n v="0.11"/>
    <n v="1.59"/>
    <s v="Cash"/>
  </r>
  <r>
    <x v="1114"/>
    <n v="403"/>
    <d v="2025-05-16T00:00:00"/>
    <d v="1899-12-30T10:21:30"/>
    <d v="2025-05-16T00:00:00"/>
    <x v="3"/>
    <s v="Morning"/>
    <x v="2"/>
    <x v="7"/>
    <s v="Almond Milk"/>
    <x v="0"/>
    <n v="1.4799999999999998"/>
    <x v="0"/>
    <n v="0.15"/>
    <n v="0.16"/>
    <n v="2.61"/>
    <s v="MobilePay"/>
  </r>
  <r>
    <x v="1115"/>
    <n v="402"/>
    <d v="2025-04-14T00:00:00"/>
    <d v="1899-12-30T06:03:00"/>
    <d v="2025-04-14T00:00:00"/>
    <x v="4"/>
    <s v="Dinner"/>
    <x v="1"/>
    <x v="4"/>
    <s v="No Modifier"/>
    <x v="0"/>
    <n v="9.4700000000000006"/>
    <x v="785"/>
    <n v="0"/>
    <n v="0.76"/>
    <n v="10.23"/>
    <s v="Card"/>
  </r>
  <r>
    <x v="1116"/>
    <n v="403"/>
    <d v="2025-05-29T00:00:00"/>
    <d v="1899-12-30T10:52:28"/>
    <d v="2025-05-29T00:00:00"/>
    <x v="5"/>
    <s v="Morning"/>
    <x v="0"/>
    <x v="9"/>
    <s v="No Modifier"/>
    <x v="0"/>
    <n v="1.9100000000000001"/>
    <x v="84"/>
    <n v="0.38"/>
    <n v="0.09"/>
    <n v="1.62"/>
    <s v="Cash"/>
  </r>
  <r>
    <x v="1117"/>
    <n v="101"/>
    <d v="2025-05-05T00:00:00"/>
    <d v="1899-12-30T06:27:23"/>
    <d v="2025-05-05T00:00:00"/>
    <x v="4"/>
    <s v="Breakfast"/>
    <x v="0"/>
    <x v="8"/>
    <s v="Sausage Patty"/>
    <x v="1"/>
    <n v="3.08"/>
    <x v="521"/>
    <n v="0"/>
    <n v="0.37"/>
    <n v="6.53"/>
    <s v="Card"/>
  </r>
  <r>
    <x v="1118"/>
    <n v="401"/>
    <d v="2025-06-23T00:00:00"/>
    <d v="1899-12-30T07:19:02"/>
    <d v="2025-06-23T00:00:00"/>
    <x v="4"/>
    <s v="Dinner"/>
    <x v="2"/>
    <x v="5"/>
    <s v="No Modifier"/>
    <x v="0"/>
    <n v="5.82"/>
    <x v="477"/>
    <n v="0"/>
    <n v="0.52"/>
    <n v="6.34"/>
    <s v="Cash"/>
  </r>
  <r>
    <x v="1119"/>
    <n v="102"/>
    <d v="2025-06-28T00:00:00"/>
    <d v="1899-12-30T03:13:59"/>
    <d v="2025-06-28T00:00:00"/>
    <x v="0"/>
    <s v="Afternoon"/>
    <x v="2"/>
    <x v="6"/>
    <s v="No Modifier"/>
    <x v="0"/>
    <n v="3.44"/>
    <x v="715"/>
    <n v="0"/>
    <n v="0.28999999999999998"/>
    <n v="3.73"/>
    <s v="Cash"/>
  </r>
  <r>
    <x v="1120"/>
    <n v="401"/>
    <d v="2025-07-28T00:00:00"/>
    <d v="1899-12-30T12:34:14"/>
    <d v="2025-07-28T00:00:00"/>
    <x v="4"/>
    <s v="Lunch"/>
    <x v="1"/>
    <x v="12"/>
    <s v="No Modifier"/>
    <x v="0"/>
    <n v="4.8599999999999994"/>
    <x v="403"/>
    <n v="0"/>
    <n v="0.32"/>
    <n v="5.18"/>
    <s v="Card"/>
  </r>
  <r>
    <x v="1121"/>
    <n v="401"/>
    <d v="2025-07-17T00:00:00"/>
    <d v="1899-12-30T05:59:55"/>
    <d v="2025-07-17T00:00:00"/>
    <x v="5"/>
    <s v="Breakfast"/>
    <x v="1"/>
    <x v="26"/>
    <s v="No Cheese"/>
    <x v="0"/>
    <n v="4.04"/>
    <x v="85"/>
    <n v="0"/>
    <n v="0.28000000000000003"/>
    <n v="4.32"/>
    <s v="Cash"/>
  </r>
  <r>
    <x v="1122"/>
    <n v="403"/>
    <d v="2025-05-15T00:00:00"/>
    <d v="1899-12-30T01:35:20"/>
    <d v="2025-05-15T00:00:00"/>
    <x v="5"/>
    <s v="Lunch"/>
    <x v="1"/>
    <x v="14"/>
    <s v="No Sauce"/>
    <x v="0"/>
    <n v="5.88"/>
    <x v="661"/>
    <n v="0"/>
    <n v="0.38"/>
    <n v="6.26"/>
    <s v="Cash"/>
  </r>
  <r>
    <x v="1123"/>
    <n v="102"/>
    <d v="2025-04-14T00:00:00"/>
    <d v="1899-12-30T05:33:54"/>
    <d v="2025-04-14T00:00:00"/>
    <x v="4"/>
    <s v="Breakfast"/>
    <x v="0"/>
    <x v="26"/>
    <s v="No Modifier"/>
    <x v="0"/>
    <n v="3.45"/>
    <x v="186"/>
    <n v="0"/>
    <n v="0.25"/>
    <n v="3.7"/>
    <s v="Card"/>
  </r>
  <r>
    <x v="1124"/>
    <n v="403"/>
    <d v="2025-04-22T00:00:00"/>
    <d v="1899-12-30T08:07:53"/>
    <d v="2025-04-22T00:00:00"/>
    <x v="6"/>
    <s v="Dinner"/>
    <x v="0"/>
    <x v="27"/>
    <s v="No Modifier"/>
    <x v="0"/>
    <n v="5.8100000000000005"/>
    <x v="786"/>
    <n v="0"/>
    <n v="0.42"/>
    <n v="6.23"/>
    <s v="Card"/>
  </r>
  <r>
    <x v="1125"/>
    <n v="403"/>
    <d v="2025-07-12T00:00:00"/>
    <d v="1899-12-30T12:07:33"/>
    <d v="2025-07-12T00:00:00"/>
    <x v="0"/>
    <s v="Lunch"/>
    <x v="1"/>
    <x v="20"/>
    <s v="No Modifier"/>
    <x v="0"/>
    <n v="9.42"/>
    <x v="787"/>
    <n v="0"/>
    <n v="0.66"/>
    <n v="10.08"/>
    <s v="Card"/>
  </r>
  <r>
    <x v="1126"/>
    <n v="403"/>
    <d v="2025-04-30T00:00:00"/>
    <d v="1899-12-30T06:30:34"/>
    <d v="2025-04-30T00:00:00"/>
    <x v="2"/>
    <s v="Breakfast"/>
    <x v="2"/>
    <x v="25"/>
    <s v="Extra Ice"/>
    <x v="0"/>
    <n v="3.32"/>
    <x v="580"/>
    <n v="0"/>
    <n v="0.22"/>
    <n v="3.54"/>
    <s v="Card"/>
  </r>
  <r>
    <x v="1127"/>
    <n v="201"/>
    <d v="2025-04-28T00:00:00"/>
    <d v="1899-12-30T11:06:32"/>
    <d v="2025-04-28T00:00:00"/>
    <x v="4"/>
    <s v="Lunch"/>
    <x v="2"/>
    <x v="17"/>
    <s v="No Modifier"/>
    <x v="0"/>
    <n v="8.11"/>
    <x v="328"/>
    <n v="0"/>
    <n v="0.73"/>
    <n v="8.84"/>
    <s v="Card"/>
  </r>
  <r>
    <x v="1128"/>
    <n v="401"/>
    <d v="2025-08-01T00:00:00"/>
    <d v="1899-12-30T04:14:13"/>
    <d v="2025-08-01T00:00:00"/>
    <x v="3"/>
    <s v="Afternoon"/>
    <x v="0"/>
    <x v="18"/>
    <s v="No Modifier"/>
    <x v="0"/>
    <n v="1.88"/>
    <x v="372"/>
    <n v="0"/>
    <n v="0.14000000000000001"/>
    <n v="2.02"/>
    <s v="Card"/>
  </r>
  <r>
    <x v="1129"/>
    <n v="101"/>
    <d v="2025-06-02T00:00:00"/>
    <d v="1899-12-30T09:35:21"/>
    <d v="2025-06-02T00:00:00"/>
    <x v="4"/>
    <s v="Breakfast"/>
    <x v="2"/>
    <x v="26"/>
    <s v="No Modifier"/>
    <x v="1"/>
    <n v="3.82"/>
    <x v="788"/>
    <n v="0"/>
    <n v="0.53"/>
    <n v="8.17"/>
    <s v="Cash"/>
  </r>
  <r>
    <x v="1130"/>
    <n v="202"/>
    <d v="2025-07-03T00:00:00"/>
    <d v="1899-12-30T08:17:47"/>
    <d v="2025-07-03T00:00:00"/>
    <x v="5"/>
    <s v="Breakfast"/>
    <x v="0"/>
    <x v="8"/>
    <s v="Cinnamon"/>
    <x v="0"/>
    <n v="2.0500000000000003"/>
    <x v="143"/>
    <n v="0"/>
    <n v="0.19"/>
    <n v="2.2400000000000002"/>
    <s v="Cash"/>
  </r>
  <r>
    <x v="1131"/>
    <n v="501"/>
    <d v="2025-06-04T00:00:00"/>
    <d v="1899-12-30T12:33:47"/>
    <d v="2025-06-04T00:00:00"/>
    <x v="2"/>
    <s v="Lunch"/>
    <x v="1"/>
    <x v="1"/>
    <s v="No Modifier"/>
    <x v="0"/>
    <n v="5.54"/>
    <x v="319"/>
    <n v="0"/>
    <n v="0.53"/>
    <n v="6.07"/>
    <s v="Cash"/>
  </r>
  <r>
    <x v="1132"/>
    <n v="202"/>
    <d v="2025-07-16T00:00:00"/>
    <d v="1899-12-30T02:57:05"/>
    <d v="2025-07-16T00:00:00"/>
    <x v="2"/>
    <s v="Lunch"/>
    <x v="2"/>
    <x v="20"/>
    <s v="No Modifier"/>
    <x v="1"/>
    <n v="10.799999999999999"/>
    <x v="789"/>
    <n v="0"/>
    <n v="1.73"/>
    <n v="23.33"/>
    <s v="MobilePay"/>
  </r>
  <r>
    <x v="1133"/>
    <n v="103"/>
    <d v="2025-06-20T00:00:00"/>
    <d v="1899-12-30T11:05:11"/>
    <d v="2025-06-20T00:00:00"/>
    <x v="3"/>
    <s v="Lunch"/>
    <x v="0"/>
    <x v="1"/>
    <s v="Extra Sauce"/>
    <x v="1"/>
    <n v="5.8100000000000005"/>
    <x v="790"/>
    <n v="0"/>
    <n v="0.76"/>
    <n v="12.38"/>
    <s v="Cash"/>
  </r>
  <r>
    <x v="1134"/>
    <n v="301"/>
    <d v="2025-04-18T00:00:00"/>
    <d v="1899-12-30T03:47:50"/>
    <d v="2025-04-18T00:00:00"/>
    <x v="3"/>
    <s v="Afternoon"/>
    <x v="2"/>
    <x v="13"/>
    <s v="Cinnamon"/>
    <x v="1"/>
    <n v="1.71"/>
    <x v="791"/>
    <n v="0"/>
    <n v="0.31"/>
    <n v="3.73"/>
    <s v="MobilePay"/>
  </r>
  <r>
    <x v="1135"/>
    <n v="401"/>
    <d v="2025-07-12T00:00:00"/>
    <d v="1899-12-30T04:05:40"/>
    <d v="2025-07-12T00:00:00"/>
    <x v="0"/>
    <s v="Afternoon"/>
    <x v="0"/>
    <x v="7"/>
    <s v="Almond Milk"/>
    <x v="0"/>
    <n v="2.52"/>
    <x v="537"/>
    <n v="0"/>
    <n v="0.2"/>
    <n v="2.72"/>
    <s v="Card"/>
  </r>
  <r>
    <x v="1136"/>
    <n v="201"/>
    <d v="2025-07-30T00:00:00"/>
    <d v="1899-12-30T06:15:54"/>
    <d v="2025-07-30T00:00:00"/>
    <x v="2"/>
    <s v="Dinner"/>
    <x v="2"/>
    <x v="28"/>
    <s v="No Modifier"/>
    <x v="0"/>
    <n v="2.11"/>
    <x v="366"/>
    <n v="0"/>
    <n v="0.14000000000000001"/>
    <n v="2.25"/>
    <s v="MobilePay"/>
  </r>
  <r>
    <x v="1137"/>
    <n v="403"/>
    <d v="2025-04-22T00:00:00"/>
    <d v="1899-12-30T06:02:18"/>
    <d v="2025-04-22T00:00:00"/>
    <x v="6"/>
    <s v="Dinner"/>
    <x v="2"/>
    <x v="14"/>
    <s v="Add Bacon"/>
    <x v="0"/>
    <n v="6.17"/>
    <x v="792"/>
    <n v="0"/>
    <n v="0.59"/>
    <n v="6.76"/>
    <s v="MobilePay"/>
  </r>
  <r>
    <x v="1138"/>
    <n v="301"/>
    <d v="2025-05-25T00:00:00"/>
    <d v="1899-12-30T02:36:15"/>
    <d v="2025-05-25T00:00:00"/>
    <x v="1"/>
    <s v="Lunch"/>
    <x v="1"/>
    <x v="19"/>
    <s v="No Modifier"/>
    <x v="0"/>
    <n v="9.2899999999999991"/>
    <x v="793"/>
    <n v="0"/>
    <n v="0.79"/>
    <n v="10.08"/>
    <s v="Card"/>
  </r>
  <r>
    <x v="1139"/>
    <n v="301"/>
    <d v="2025-04-26T00:00:00"/>
    <d v="1899-12-30T09:15:37"/>
    <d v="2025-04-26T00:00:00"/>
    <x v="0"/>
    <s v="Dinner"/>
    <x v="2"/>
    <x v="27"/>
    <s v="Extra Cheese"/>
    <x v="0"/>
    <n v="5.9899999999999993"/>
    <x v="242"/>
    <n v="0"/>
    <n v="0.36"/>
    <n v="6.35"/>
    <s v="Card"/>
  </r>
  <r>
    <x v="1140"/>
    <n v="101"/>
    <d v="2025-06-01T00:00:00"/>
    <d v="1899-12-30T09:49:41"/>
    <d v="2025-06-01T00:00:00"/>
    <x v="1"/>
    <s v="Dinner"/>
    <x v="2"/>
    <x v="6"/>
    <s v="No Modifier"/>
    <x v="0"/>
    <n v="3.06"/>
    <x v="70"/>
    <n v="0"/>
    <n v="0.23"/>
    <n v="3.29"/>
    <s v="Card"/>
  </r>
  <r>
    <x v="1141"/>
    <n v="501"/>
    <d v="2025-06-11T00:00:00"/>
    <d v="1899-12-30T12:40:57"/>
    <d v="2025-06-11T00:00:00"/>
    <x v="2"/>
    <s v="Late Night"/>
    <x v="2"/>
    <x v="28"/>
    <s v="No Modifier"/>
    <x v="1"/>
    <n v="2.4300000000000006"/>
    <x v="794"/>
    <n v="0.73"/>
    <n v="0.27"/>
    <n v="4.4000000000000004"/>
    <s v="Cash"/>
  </r>
  <r>
    <x v="1142"/>
    <n v="101"/>
    <d v="2025-06-08T00:00:00"/>
    <d v="1899-12-30T11:13:27"/>
    <d v="2025-06-08T00:00:00"/>
    <x v="1"/>
    <s v="Morning"/>
    <x v="1"/>
    <x v="9"/>
    <s v="No Modifier"/>
    <x v="0"/>
    <n v="1.5699999999999998"/>
    <x v="795"/>
    <n v="0"/>
    <n v="0.1"/>
    <n v="1.67"/>
    <s v="MobilePay"/>
  </r>
  <r>
    <x v="1143"/>
    <n v="501"/>
    <d v="2025-04-29T00:00:00"/>
    <d v="1899-12-30T11:26:31"/>
    <d v="2025-04-29T00:00:00"/>
    <x v="6"/>
    <s v="Lunch"/>
    <x v="2"/>
    <x v="6"/>
    <s v="Large Size"/>
    <x v="0"/>
    <n v="3.78"/>
    <x v="707"/>
    <n v="0"/>
    <n v="0.36"/>
    <n v="4.1399999999999997"/>
    <s v="Cash"/>
  </r>
  <r>
    <x v="1144"/>
    <n v="301"/>
    <d v="2025-06-26T00:00:00"/>
    <d v="1899-12-30T06:54:45"/>
    <d v="2025-06-26T00:00:00"/>
    <x v="5"/>
    <s v="Dinner"/>
    <x v="1"/>
    <x v="27"/>
    <s v="Extra Patty"/>
    <x v="0"/>
    <n v="7.18"/>
    <x v="330"/>
    <n v="0"/>
    <n v="0.65"/>
    <n v="7.83"/>
    <s v="MobilePay"/>
  </r>
  <r>
    <x v="1145"/>
    <n v="403"/>
    <d v="2025-05-01T00:00:00"/>
    <d v="1899-12-30T10:48:24"/>
    <d v="2025-05-01T00:00:00"/>
    <x v="5"/>
    <s v="Late Night"/>
    <x v="0"/>
    <x v="28"/>
    <s v="No Ice"/>
    <x v="0"/>
    <n v="1.9900000000000002"/>
    <x v="130"/>
    <n v="0"/>
    <n v="0.19"/>
    <n v="2.1800000000000002"/>
    <s v="Cash"/>
  </r>
  <r>
    <x v="1146"/>
    <n v="301"/>
    <d v="2025-07-12T00:00:00"/>
    <d v="1899-12-30T11:13:25"/>
    <d v="2025-07-12T00:00:00"/>
    <x v="0"/>
    <s v="Late Night"/>
    <x v="2"/>
    <x v="12"/>
    <s v="No Modifier"/>
    <x v="0"/>
    <n v="4.12"/>
    <x v="380"/>
    <n v="0.21"/>
    <n v="0.25"/>
    <n v="4.16"/>
    <s v="Card"/>
  </r>
  <r>
    <x v="1147"/>
    <n v="101"/>
    <d v="2025-07-24T00:00:00"/>
    <d v="1899-12-30T11:08:22"/>
    <d v="2025-07-24T00:00:00"/>
    <x v="5"/>
    <s v="Morning"/>
    <x v="1"/>
    <x v="11"/>
    <s v="No Modifier"/>
    <x v="0"/>
    <n v="1.6"/>
    <x v="341"/>
    <n v="0"/>
    <n v="0.12"/>
    <n v="1.72"/>
    <s v="Card"/>
  </r>
  <r>
    <x v="1148"/>
    <n v="101"/>
    <d v="2025-07-05T00:00:00"/>
    <d v="1899-12-30T10:01:03"/>
    <d v="2025-07-05T00:00:00"/>
    <x v="0"/>
    <s v="Morning"/>
    <x v="3"/>
    <x v="7"/>
    <s v="No Ice"/>
    <x v="0"/>
    <n v="1.87"/>
    <x v="796"/>
    <n v="0"/>
    <n v="0.15"/>
    <n v="2.02"/>
    <s v="Card"/>
  </r>
  <r>
    <x v="1149"/>
    <n v="501"/>
    <d v="2025-05-20T00:00:00"/>
    <d v="1899-12-30T12:09:48"/>
    <d v="2025-05-20T00:00:00"/>
    <x v="6"/>
    <s v="Lunch"/>
    <x v="1"/>
    <x v="12"/>
    <s v="No Modifier"/>
    <x v="0"/>
    <n v="4.21"/>
    <x v="797"/>
    <n v="0"/>
    <n v="0.36"/>
    <n v="4.57"/>
    <s v="GiftCard"/>
  </r>
  <r>
    <x v="1150"/>
    <n v="102"/>
    <d v="2025-04-24T00:00:00"/>
    <d v="1899-12-30T12:50:09"/>
    <d v="2025-04-24T00:00:00"/>
    <x v="5"/>
    <s v="Late Night"/>
    <x v="2"/>
    <x v="28"/>
    <s v="Almond Milk"/>
    <x v="0"/>
    <n v="2.59"/>
    <x v="798"/>
    <n v="0"/>
    <n v="0.17"/>
    <n v="2.76"/>
    <s v="Card"/>
  </r>
  <r>
    <x v="1151"/>
    <n v="102"/>
    <d v="2025-07-13T00:00:00"/>
    <d v="1899-12-30T03:30:00"/>
    <d v="2025-07-13T00:00:00"/>
    <x v="1"/>
    <s v="Afternoon"/>
    <x v="1"/>
    <x v="15"/>
    <s v="No Modifier"/>
    <x v="1"/>
    <n v="3.27"/>
    <x v="799"/>
    <n v="0"/>
    <n v="0.39"/>
    <n v="6.93"/>
    <s v="Card"/>
  </r>
  <r>
    <x v="1152"/>
    <n v="103"/>
    <d v="2025-06-24T00:00:00"/>
    <d v="1899-12-30T06:26:34"/>
    <d v="2025-06-24T00:00:00"/>
    <x v="6"/>
    <s v="Breakfast"/>
    <x v="0"/>
    <x v="26"/>
    <s v="Extra Egg"/>
    <x v="0"/>
    <n v="4.58"/>
    <x v="247"/>
    <n v="0"/>
    <n v="0.32"/>
    <n v="4.9000000000000004"/>
    <s v="Card"/>
  </r>
  <r>
    <x v="1153"/>
    <n v="501"/>
    <d v="2025-07-16T00:00:00"/>
    <d v="1899-12-30T11:41:28"/>
    <d v="2025-07-16T00:00:00"/>
    <x v="2"/>
    <s v="Lunch"/>
    <x v="1"/>
    <x v="1"/>
    <s v="Spicy"/>
    <x v="0"/>
    <n v="4.8999999999999995"/>
    <x v="800"/>
    <n v="0"/>
    <n v="0.32"/>
    <n v="5.22"/>
    <s v="Card"/>
  </r>
  <r>
    <x v="1154"/>
    <n v="301"/>
    <d v="2025-05-11T00:00:00"/>
    <d v="1899-12-30T08:47:26"/>
    <d v="2025-05-11T00:00:00"/>
    <x v="1"/>
    <s v="Dinner"/>
    <x v="0"/>
    <x v="5"/>
    <s v="No Modifier"/>
    <x v="0"/>
    <n v="6.42"/>
    <x v="331"/>
    <n v="0"/>
    <n v="0.57999999999999996"/>
    <n v="7"/>
    <s v="GiftCard"/>
  </r>
  <r>
    <x v="1155"/>
    <n v="103"/>
    <d v="2025-05-04T00:00:00"/>
    <d v="1899-12-30T08:18:54"/>
    <d v="2025-05-04T00:00:00"/>
    <x v="1"/>
    <s v="Dinner"/>
    <x v="0"/>
    <x v="1"/>
    <s v="No Modifier"/>
    <x v="0"/>
    <n v="5.7600000000000007"/>
    <x v="801"/>
    <n v="0.86"/>
    <n v="0.34"/>
    <n v="5.24"/>
    <s v="MobilePay"/>
  </r>
  <r>
    <x v="1156"/>
    <n v="101"/>
    <d v="2025-07-01T00:00:00"/>
    <d v="1899-12-30T05:52:28"/>
    <d v="2025-07-01T00:00:00"/>
    <x v="6"/>
    <s v="Afternoon"/>
    <x v="3"/>
    <x v="21"/>
    <s v="No Modifier"/>
    <x v="0"/>
    <n v="4.76"/>
    <x v="510"/>
    <n v="0"/>
    <n v="0.38"/>
    <n v="5.14"/>
    <s v="Card"/>
  </r>
  <r>
    <x v="1157"/>
    <n v="501"/>
    <d v="2025-05-09T00:00:00"/>
    <d v="1899-12-30T06:43:08"/>
    <d v="2025-05-09T00:00:00"/>
    <x v="3"/>
    <s v="Dinner"/>
    <x v="1"/>
    <x v="4"/>
    <s v="No Modifier"/>
    <x v="0"/>
    <n v="10.42"/>
    <x v="377"/>
    <n v="0"/>
    <n v="0.73"/>
    <n v="11.15"/>
    <s v="Card"/>
  </r>
  <r>
    <x v="1158"/>
    <n v="102"/>
    <d v="2025-06-15T00:00:00"/>
    <d v="1899-12-30T09:56:25"/>
    <d v="2025-06-15T00:00:00"/>
    <x v="1"/>
    <s v="Breakfast"/>
    <x v="0"/>
    <x v="11"/>
    <s v="Sugar-Free Syrup"/>
    <x v="0"/>
    <n v="2.39"/>
    <x v="802"/>
    <n v="0"/>
    <n v="0.23"/>
    <n v="2.62"/>
    <s v="Cash"/>
  </r>
  <r>
    <x v="1159"/>
    <n v="403"/>
    <d v="2025-07-01T00:00:00"/>
    <d v="1899-12-30T02:16:01"/>
    <d v="2025-07-01T00:00:00"/>
    <x v="6"/>
    <s v="Lunch"/>
    <x v="2"/>
    <x v="16"/>
    <s v="Large Size"/>
    <x v="2"/>
    <n v="3.15"/>
    <x v="81"/>
    <n v="0"/>
    <n v="0.56999999999999995"/>
    <n v="10.02"/>
    <s v="Card"/>
  </r>
  <r>
    <x v="1160"/>
    <n v="101"/>
    <d v="2025-05-07T00:00:00"/>
    <d v="1899-12-30T12:25:38"/>
    <d v="2025-05-07T00:00:00"/>
    <x v="2"/>
    <s v="Lunch"/>
    <x v="0"/>
    <x v="16"/>
    <s v="Small Size"/>
    <x v="0"/>
    <n v="1.63"/>
    <x v="803"/>
    <n v="0"/>
    <n v="0.14000000000000001"/>
    <n v="1.77"/>
    <s v="Cash"/>
  </r>
  <r>
    <x v="1161"/>
    <n v="403"/>
    <d v="2025-07-05T00:00:00"/>
    <d v="1899-12-30T02:11:09"/>
    <d v="2025-07-05T00:00:00"/>
    <x v="0"/>
    <s v="Lunch"/>
    <x v="0"/>
    <x v="12"/>
    <s v="No Modifier"/>
    <x v="0"/>
    <n v="5.25"/>
    <x v="47"/>
    <n v="0"/>
    <n v="0.37"/>
    <n v="5.62"/>
    <s v="Card"/>
  </r>
  <r>
    <x v="1162"/>
    <n v="101"/>
    <d v="2025-08-07T00:00:00"/>
    <d v="1899-12-30T09:33:24"/>
    <d v="2025-08-07T00:00:00"/>
    <x v="5"/>
    <s v="Breakfast"/>
    <x v="1"/>
    <x v="11"/>
    <s v="Light Ice"/>
    <x v="0"/>
    <n v="1.6099999999999999"/>
    <x v="804"/>
    <n v="0"/>
    <n v="0.1"/>
    <n v="1.71"/>
    <s v="Card"/>
  </r>
  <r>
    <x v="1163"/>
    <n v="102"/>
    <d v="2025-08-09T00:00:00"/>
    <d v="1899-12-30T11:37:54"/>
    <d v="2025-08-09T00:00:00"/>
    <x v="0"/>
    <s v="Lunch"/>
    <x v="0"/>
    <x v="20"/>
    <s v="No Modifier"/>
    <x v="1"/>
    <n v="9.17"/>
    <x v="4"/>
    <n v="0"/>
    <n v="1.65"/>
    <n v="19.989999999999998"/>
    <s v="Card"/>
  </r>
  <r>
    <x v="1164"/>
    <n v="501"/>
    <d v="2025-05-07T00:00:00"/>
    <d v="1899-12-30T06:24:00"/>
    <d v="2025-05-07T00:00:00"/>
    <x v="2"/>
    <s v="Dinner"/>
    <x v="3"/>
    <x v="14"/>
    <s v="Extra Cheese"/>
    <x v="1"/>
    <n v="6.53"/>
    <x v="805"/>
    <n v="0"/>
    <n v="1.24"/>
    <n v="14.3"/>
    <s v="Cash"/>
  </r>
  <r>
    <x v="1165"/>
    <n v="501"/>
    <d v="2025-05-26T00:00:00"/>
    <d v="1899-12-30T08:43:14"/>
    <d v="2025-05-26T00:00:00"/>
    <x v="4"/>
    <s v="Dinner"/>
    <x v="1"/>
    <x v="5"/>
    <s v="No Modifier"/>
    <x v="1"/>
    <n v="6.76"/>
    <x v="806"/>
    <n v="0.68"/>
    <n v="1.22"/>
    <n v="14.06"/>
    <s v="Card"/>
  </r>
  <r>
    <x v="1166"/>
    <n v="202"/>
    <d v="2025-07-22T00:00:00"/>
    <d v="1899-12-30T01:09:01"/>
    <d v="2025-07-22T00:00:00"/>
    <x v="6"/>
    <s v="Lunch"/>
    <x v="1"/>
    <x v="16"/>
    <s v="No Modifier"/>
    <x v="0"/>
    <n v="3.03"/>
    <x v="807"/>
    <n v="0"/>
    <n v="0.22"/>
    <n v="3.25"/>
    <s v="Card"/>
  </r>
  <r>
    <x v="1167"/>
    <n v="501"/>
    <d v="2025-05-27T00:00:00"/>
    <d v="1899-12-30T11:55:25"/>
    <d v="2025-05-27T00:00:00"/>
    <x v="6"/>
    <s v="Morning"/>
    <x v="2"/>
    <x v="11"/>
    <s v="No Modifier"/>
    <x v="0"/>
    <n v="2"/>
    <x v="9"/>
    <n v="0"/>
    <n v="0.12"/>
    <n v="2.12"/>
    <s v="Card"/>
  </r>
  <r>
    <x v="1168"/>
    <n v="103"/>
    <d v="2025-06-05T00:00:00"/>
    <d v="1899-12-30T04:38:59"/>
    <d v="2025-06-05T00:00:00"/>
    <x v="5"/>
    <s v="Afternoon"/>
    <x v="3"/>
    <x v="21"/>
    <s v="No Modifier"/>
    <x v="0"/>
    <n v="5.1899999999999995"/>
    <x v="808"/>
    <n v="0"/>
    <n v="0.49"/>
    <n v="5.68"/>
    <s v="GiftCard"/>
  </r>
  <r>
    <x v="1169"/>
    <n v="301"/>
    <d v="2025-07-16T00:00:00"/>
    <d v="1899-12-30T04:19:10"/>
    <d v="2025-07-16T00:00:00"/>
    <x v="2"/>
    <s v="Afternoon"/>
    <x v="0"/>
    <x v="13"/>
    <s v="No Modifier"/>
    <x v="0"/>
    <n v="1.74"/>
    <x v="110"/>
    <n v="0"/>
    <n v="0.11"/>
    <n v="1.85"/>
    <s v="Card"/>
  </r>
  <r>
    <x v="1170"/>
    <n v="102"/>
    <d v="2025-04-11T00:00:00"/>
    <d v="1899-12-30T03:40:11"/>
    <d v="2025-04-11T00:00:00"/>
    <x v="3"/>
    <s v="Afternoon"/>
    <x v="3"/>
    <x v="6"/>
    <s v="No Modifier"/>
    <x v="1"/>
    <n v="3.36"/>
    <x v="809"/>
    <n v="0"/>
    <n v="0.44"/>
    <n v="7.16"/>
    <s v="GiftCard"/>
  </r>
  <r>
    <x v="1171"/>
    <n v="401"/>
    <d v="2025-07-30T00:00:00"/>
    <d v="1899-12-30T06:35:15"/>
    <d v="2025-07-30T00:00:00"/>
    <x v="2"/>
    <s v="Breakfast"/>
    <x v="3"/>
    <x v="3"/>
    <s v="No Modifier"/>
    <x v="0"/>
    <n v="3.3099999999999996"/>
    <x v="458"/>
    <n v="0"/>
    <n v="0.28000000000000003"/>
    <n v="3.59"/>
    <s v="Card"/>
  </r>
  <r>
    <x v="1172"/>
    <n v="301"/>
    <d v="2025-05-07T00:00:00"/>
    <d v="1899-12-30T08:27:48"/>
    <d v="2025-05-07T00:00:00"/>
    <x v="2"/>
    <s v="Breakfast"/>
    <x v="2"/>
    <x v="11"/>
    <s v="Extra Ice"/>
    <x v="0"/>
    <n v="1.9099999999999997"/>
    <x v="810"/>
    <n v="0"/>
    <n v="0.14000000000000001"/>
    <n v="2.0499999999999998"/>
    <s v="GiftCard"/>
  </r>
  <r>
    <x v="1173"/>
    <n v="202"/>
    <d v="2025-08-06T00:00:00"/>
    <d v="1899-12-30T11:39:05"/>
    <d v="2025-08-06T00:00:00"/>
    <x v="2"/>
    <s v="Lunch"/>
    <x v="1"/>
    <x v="17"/>
    <s v="No Modifier"/>
    <x v="0"/>
    <n v="8.4599999999999991"/>
    <x v="811"/>
    <n v="0"/>
    <n v="0.63"/>
    <n v="9.09"/>
    <s v="Card"/>
  </r>
  <r>
    <x v="1174"/>
    <n v="402"/>
    <d v="2025-06-02T00:00:00"/>
    <d v="1899-12-30T11:10:20"/>
    <d v="2025-06-02T00:00:00"/>
    <x v="4"/>
    <s v="Late Night"/>
    <x v="0"/>
    <x v="5"/>
    <s v="No Modifier"/>
    <x v="1"/>
    <n v="5.43"/>
    <x v="157"/>
    <n v="0"/>
    <n v="0.65"/>
    <n v="11.51"/>
    <s v="Cash"/>
  </r>
  <r>
    <x v="1175"/>
    <n v="401"/>
    <d v="2025-04-22T00:00:00"/>
    <d v="1899-12-30T11:17:04"/>
    <d v="2025-04-22T00:00:00"/>
    <x v="6"/>
    <s v="Late Night"/>
    <x v="0"/>
    <x v="16"/>
    <s v="Extra Sauce"/>
    <x v="0"/>
    <n v="2.81"/>
    <x v="812"/>
    <n v="0"/>
    <n v="0.21"/>
    <n v="3.02"/>
    <s v="Cash"/>
  </r>
  <r>
    <x v="1176"/>
    <n v="301"/>
    <d v="2025-06-18T00:00:00"/>
    <d v="1899-12-30T05:51:32"/>
    <d v="2025-06-18T00:00:00"/>
    <x v="2"/>
    <s v="Breakfast"/>
    <x v="2"/>
    <x v="9"/>
    <s v="Caramel Topping"/>
    <x v="0"/>
    <n v="1.8599999999999999"/>
    <x v="813"/>
    <n v="0"/>
    <n v="0.13"/>
    <n v="1.99"/>
    <s v="Cash"/>
  </r>
  <r>
    <x v="1177"/>
    <n v="103"/>
    <d v="2025-07-21T00:00:00"/>
    <d v="1899-12-30T10:21:50"/>
    <d v="2025-07-21T00:00:00"/>
    <x v="4"/>
    <s v="Late Night"/>
    <x v="0"/>
    <x v="16"/>
    <s v="No Modifier"/>
    <x v="0"/>
    <n v="2.31"/>
    <x v="814"/>
    <n v="0"/>
    <n v="0.16"/>
    <n v="2.4700000000000002"/>
    <s v="Cash"/>
  </r>
  <r>
    <x v="1178"/>
    <n v="102"/>
    <d v="2025-07-28T00:00:00"/>
    <d v="1899-12-30T09:49:12"/>
    <d v="2025-07-28T00:00:00"/>
    <x v="4"/>
    <s v="Dinner"/>
    <x v="3"/>
    <x v="1"/>
    <s v="No Modifier"/>
    <x v="1"/>
    <n v="5.03"/>
    <x v="815"/>
    <n v="0"/>
    <n v="0.75"/>
    <n v="10.81"/>
    <s v="Card"/>
  </r>
  <r>
    <x v="1179"/>
    <n v="103"/>
    <d v="2025-06-03T00:00:00"/>
    <d v="1899-12-30T08:37:51"/>
    <d v="2025-06-03T00:00:00"/>
    <x v="6"/>
    <s v="Dinner"/>
    <x v="2"/>
    <x v="17"/>
    <s v="No Modifier"/>
    <x v="0"/>
    <n v="7.9400000000000013"/>
    <x v="816"/>
    <n v="0"/>
    <n v="0.52"/>
    <n v="8.4600000000000009"/>
    <s v="Card"/>
  </r>
  <r>
    <x v="1180"/>
    <n v="202"/>
    <d v="2025-05-06T00:00:00"/>
    <d v="1899-12-30T11:05:51"/>
    <d v="2025-05-06T00:00:00"/>
    <x v="6"/>
    <s v="Morning"/>
    <x v="3"/>
    <x v="11"/>
    <s v="No Ice"/>
    <x v="0"/>
    <n v="1.93"/>
    <x v="401"/>
    <n v="0"/>
    <n v="0.18"/>
    <n v="2.11"/>
    <s v="Card"/>
  </r>
  <r>
    <x v="1181"/>
    <n v="403"/>
    <d v="2025-08-02T00:00:00"/>
    <d v="1899-12-30T12:10:03"/>
    <d v="2025-08-02T00:00:00"/>
    <x v="0"/>
    <s v="Lunch"/>
    <x v="0"/>
    <x v="19"/>
    <s v="No Modifier"/>
    <x v="0"/>
    <n v="1.4799999999999998"/>
    <x v="0"/>
    <n v="0.15"/>
    <n v="0.57999999999999996"/>
    <n v="10.27"/>
    <s v="Card"/>
  </r>
  <r>
    <x v="1182"/>
    <n v="402"/>
    <d v="2025-07-10T00:00:00"/>
    <d v="1899-12-30T06:48:44"/>
    <d v="2025-07-10T00:00:00"/>
    <x v="5"/>
    <s v="Dinner"/>
    <x v="2"/>
    <x v="20"/>
    <s v="No Modifier"/>
    <x v="0"/>
    <n v="10.45"/>
    <x v="817"/>
    <n v="0.52"/>
    <n v="0.84"/>
    <n v="10.77"/>
    <s v="Card"/>
  </r>
  <r>
    <x v="1183"/>
    <n v="101"/>
    <d v="2025-07-07T00:00:00"/>
    <d v="1899-12-30T06:37:41"/>
    <d v="2025-07-07T00:00:00"/>
    <x v="4"/>
    <s v="Dinner"/>
    <x v="1"/>
    <x v="17"/>
    <s v="No Modifier"/>
    <x v="1"/>
    <n v="7.6999999999999993"/>
    <x v="818"/>
    <n v="0"/>
    <n v="1"/>
    <n v="16.399999999999999"/>
    <s v="GiftCard"/>
  </r>
  <r>
    <x v="1184"/>
    <n v="102"/>
    <d v="2025-04-13T00:00:00"/>
    <d v="1899-12-30T06:35:33"/>
    <d v="2025-04-13T00:00:00"/>
    <x v="1"/>
    <s v="Breakfast"/>
    <x v="0"/>
    <x v="26"/>
    <s v="No Modifier"/>
    <x v="0"/>
    <n v="3.49"/>
    <x v="447"/>
    <n v="0"/>
    <n v="0.21"/>
    <n v="3.7"/>
    <s v="Cash"/>
  </r>
  <r>
    <x v="1185"/>
    <n v="403"/>
    <d v="2025-05-23T00:00:00"/>
    <d v="1899-12-30T08:53:09"/>
    <d v="2025-05-23T00:00:00"/>
    <x v="3"/>
    <s v="Breakfast"/>
    <x v="1"/>
    <x v="26"/>
    <s v="Cinnamon"/>
    <x v="0"/>
    <n v="4.08"/>
    <x v="781"/>
    <n v="0"/>
    <n v="0.27"/>
    <n v="4.3499999999999996"/>
    <s v="Card"/>
  </r>
  <r>
    <x v="1186"/>
    <n v="403"/>
    <d v="2025-04-16T00:00:00"/>
    <d v="1899-12-30T06:11:51"/>
    <d v="2025-04-16T00:00:00"/>
    <x v="2"/>
    <s v="Dinner"/>
    <x v="1"/>
    <x v="4"/>
    <s v="No Modifier"/>
    <x v="0"/>
    <n v="8.8000000000000007"/>
    <x v="741"/>
    <n v="0"/>
    <n v="0.84"/>
    <n v="9.64"/>
    <s v="Card"/>
  </r>
  <r>
    <x v="1187"/>
    <n v="103"/>
    <d v="2025-06-20T00:00:00"/>
    <d v="1899-12-30T10:10:52"/>
    <d v="2025-06-20T00:00:00"/>
    <x v="3"/>
    <s v="Morning"/>
    <x v="1"/>
    <x v="3"/>
    <s v="Cinnamon"/>
    <x v="0"/>
    <n v="3.28"/>
    <x v="819"/>
    <n v="0"/>
    <n v="0.25"/>
    <n v="3.53"/>
    <s v="Cash"/>
  </r>
  <r>
    <x v="1188"/>
    <n v="102"/>
    <d v="2025-05-13T00:00:00"/>
    <d v="1899-12-30T11:15:36"/>
    <d v="2025-05-13T00:00:00"/>
    <x v="6"/>
    <s v="Lunch"/>
    <x v="0"/>
    <x v="27"/>
    <s v="No Onions"/>
    <x v="0"/>
    <n v="1.4799999999999998"/>
    <x v="0"/>
    <n v="0.15"/>
    <n v="0.44"/>
    <n v="5.6"/>
    <s v="MobilePay"/>
  </r>
  <r>
    <x v="1189"/>
    <n v="201"/>
    <d v="2025-08-04T00:00:00"/>
    <d v="1899-12-30T11:57:50"/>
    <d v="2025-08-04T00:00:00"/>
    <x v="4"/>
    <s v="Morning"/>
    <x v="1"/>
    <x v="3"/>
    <s v="No Cheese"/>
    <x v="0"/>
    <n v="3"/>
    <x v="568"/>
    <n v="0"/>
    <n v="0.22"/>
    <n v="3.22"/>
    <s v="MobilePay"/>
  </r>
  <r>
    <x v="1190"/>
    <n v="501"/>
    <d v="2025-07-31T00:00:00"/>
    <d v="1899-12-30T06:20:54"/>
    <d v="2025-07-31T00:00:00"/>
    <x v="5"/>
    <s v="Dinner"/>
    <x v="1"/>
    <x v="27"/>
    <s v="No Modifier"/>
    <x v="0"/>
    <n v="5.28"/>
    <x v="525"/>
    <n v="0"/>
    <n v="0.5"/>
    <n v="5.78"/>
    <s v="Card"/>
  </r>
  <r>
    <x v="1191"/>
    <n v="501"/>
    <d v="2025-07-11T00:00:00"/>
    <d v="1899-12-30T08:35:05"/>
    <d v="2025-07-11T00:00:00"/>
    <x v="3"/>
    <s v="Dinner"/>
    <x v="1"/>
    <x v="20"/>
    <s v="No Modifier"/>
    <x v="0"/>
    <n v="9.32"/>
    <x v="530"/>
    <n v="0"/>
    <n v="0.7"/>
    <n v="10.02"/>
    <s v="Card"/>
  </r>
  <r>
    <x v="1192"/>
    <n v="102"/>
    <d v="2025-07-09T00:00:00"/>
    <d v="1899-12-30T01:20:47"/>
    <d v="2025-07-09T00:00:00"/>
    <x v="2"/>
    <s v="Lunch"/>
    <x v="0"/>
    <x v="5"/>
    <s v="No Modifier"/>
    <x v="1"/>
    <n v="5.4899999999999993"/>
    <x v="820"/>
    <n v="0"/>
    <n v="0.88"/>
    <n v="11.86"/>
    <s v="MobilePay"/>
  </r>
  <r>
    <x v="1193"/>
    <n v="102"/>
    <d v="2025-07-07T00:00:00"/>
    <d v="1899-12-30T12:24:54"/>
    <d v="2025-07-07T00:00:00"/>
    <x v="4"/>
    <s v="Lunch"/>
    <x v="0"/>
    <x v="4"/>
    <s v="No Modifier"/>
    <x v="0"/>
    <n v="9.4499999999999993"/>
    <x v="81"/>
    <n v="0"/>
    <n v="0.56999999999999995"/>
    <n v="10.02"/>
    <s v="Card"/>
  </r>
  <r>
    <x v="1194"/>
    <n v="202"/>
    <d v="2025-06-11T00:00:00"/>
    <d v="1899-12-30T02:09:02"/>
    <d v="2025-06-11T00:00:00"/>
    <x v="2"/>
    <s v="Lunch"/>
    <x v="2"/>
    <x v="12"/>
    <s v="No Modifier"/>
    <x v="1"/>
    <n v="3.9600000000000004"/>
    <x v="821"/>
    <n v="0"/>
    <n v="0.63"/>
    <n v="8.5500000000000007"/>
    <s v="Card"/>
  </r>
  <r>
    <x v="1195"/>
    <n v="201"/>
    <d v="2025-05-09T00:00:00"/>
    <d v="1899-12-30T11:13:06"/>
    <d v="2025-05-09T00:00:00"/>
    <x v="3"/>
    <s v="Lunch"/>
    <x v="2"/>
    <x v="1"/>
    <s v="No Modifier"/>
    <x v="0"/>
    <n v="5.55"/>
    <x v="10"/>
    <n v="0"/>
    <n v="0.36"/>
    <n v="5.91"/>
    <s v="Card"/>
  </r>
  <r>
    <x v="1196"/>
    <n v="101"/>
    <d v="2025-07-18T00:00:00"/>
    <d v="1899-12-30T07:16:49"/>
    <d v="2025-07-18T00:00:00"/>
    <x v="3"/>
    <s v="Breakfast"/>
    <x v="0"/>
    <x v="10"/>
    <s v="No Modifier"/>
    <x v="0"/>
    <n v="3.04"/>
    <x v="280"/>
    <n v="0"/>
    <n v="0.23"/>
    <n v="3.27"/>
    <s v="Cash"/>
  </r>
  <r>
    <x v="1197"/>
    <n v="401"/>
    <d v="2025-07-22T00:00:00"/>
    <d v="1899-12-30T04:04:55"/>
    <d v="2025-07-22T00:00:00"/>
    <x v="6"/>
    <s v="Afternoon"/>
    <x v="0"/>
    <x v="16"/>
    <s v="Extra Sauce"/>
    <x v="0"/>
    <n v="3.05"/>
    <x v="87"/>
    <n v="0"/>
    <n v="0.24"/>
    <n v="3.29"/>
    <s v="Card"/>
  </r>
  <r>
    <x v="1198"/>
    <n v="501"/>
    <d v="2025-04-17T00:00:00"/>
    <d v="1899-12-30T10:44:01"/>
    <d v="2025-04-17T00:00:00"/>
    <x v="5"/>
    <s v="Breakfast"/>
    <x v="0"/>
    <x v="22"/>
    <s v="Oat Milk"/>
    <x v="1"/>
    <n v="2.2599999999999998"/>
    <x v="822"/>
    <n v="0"/>
    <n v="0.36"/>
    <n v="4.88"/>
    <s v="Card"/>
  </r>
  <r>
    <x v="1199"/>
    <n v="403"/>
    <d v="2025-05-24T00:00:00"/>
    <d v="1899-12-30T11:30:12"/>
    <d v="2025-05-24T00:00:00"/>
    <x v="0"/>
    <s v="Late Night"/>
    <x v="0"/>
    <x v="15"/>
    <s v="No Modifier"/>
    <x v="1"/>
    <n v="4.4400000000000004"/>
    <x v="298"/>
    <n v="0"/>
    <n v="0.67"/>
    <n v="9.5500000000000007"/>
    <s v="Cash"/>
  </r>
  <r>
    <x v="1200"/>
    <n v="101"/>
    <d v="2025-06-06T00:00:00"/>
    <d v="1899-12-30T09:31:45"/>
    <d v="2025-06-06T00:00:00"/>
    <x v="3"/>
    <s v="Dinner"/>
    <x v="2"/>
    <x v="17"/>
    <s v="No Modifier"/>
    <x v="0"/>
    <n v="8.5500000000000007"/>
    <x v="823"/>
    <n v="1.28"/>
    <n v="0.51"/>
    <n v="7.78"/>
    <s v="Card"/>
  </r>
  <r>
    <x v="1201"/>
    <n v="201"/>
    <d v="2025-05-11T00:00:00"/>
    <d v="1899-12-30T10:11:41"/>
    <d v="2025-05-11T00:00:00"/>
    <x v="1"/>
    <s v="Morning"/>
    <x v="1"/>
    <x v="3"/>
    <s v="Sausage Patty"/>
    <x v="0"/>
    <n v="4.33"/>
    <x v="201"/>
    <n v="0"/>
    <n v="0.28000000000000003"/>
    <n v="4.6100000000000003"/>
    <s v="Card"/>
  </r>
  <r>
    <x v="1202"/>
    <n v="403"/>
    <d v="2025-07-04T00:00:00"/>
    <d v="1899-12-30T01:53:35"/>
    <d v="2025-07-04T00:00:00"/>
    <x v="3"/>
    <s v="Lunch"/>
    <x v="2"/>
    <x v="12"/>
    <s v="No Modifier"/>
    <x v="0"/>
    <n v="4.5299999999999994"/>
    <x v="824"/>
    <n v="0"/>
    <n v="0.27"/>
    <n v="4.8"/>
    <s v="Cash"/>
  </r>
  <r>
    <x v="1203"/>
    <n v="401"/>
    <d v="2025-05-29T00:00:00"/>
    <d v="1899-12-30T10:06:56"/>
    <d v="2025-05-29T00:00:00"/>
    <x v="5"/>
    <s v="Late Night"/>
    <x v="2"/>
    <x v="1"/>
    <s v="No Pickles"/>
    <x v="0"/>
    <n v="5.5900000000000007"/>
    <x v="825"/>
    <n v="0.28000000000000003"/>
    <n v="0.48"/>
    <n v="5.79"/>
    <s v="Cash"/>
  </r>
  <r>
    <x v="1204"/>
    <n v="401"/>
    <d v="2025-06-13T00:00:00"/>
    <d v="1899-12-30T06:56:21"/>
    <d v="2025-06-13T00:00:00"/>
    <x v="3"/>
    <s v="Dinner"/>
    <x v="3"/>
    <x v="14"/>
    <s v="No Modifier"/>
    <x v="0"/>
    <n v="5.6599999999999993"/>
    <x v="415"/>
    <n v="0"/>
    <n v="0.4"/>
    <n v="6.06"/>
    <s v="MobilePay"/>
  </r>
  <r>
    <x v="1205"/>
    <n v="402"/>
    <d v="2025-07-05T00:00:00"/>
    <d v="1899-12-30T08:27:15"/>
    <d v="2025-07-05T00:00:00"/>
    <x v="0"/>
    <s v="Breakfast"/>
    <x v="0"/>
    <x v="8"/>
    <s v="No Modifier"/>
    <x v="0"/>
    <n v="2"/>
    <x v="9"/>
    <n v="0"/>
    <n v="0.12"/>
    <n v="2.12"/>
    <s v="Card"/>
  </r>
  <r>
    <x v="1206"/>
    <n v="102"/>
    <d v="2025-07-12T00:00:00"/>
    <d v="1899-12-30T05:38:14"/>
    <d v="2025-07-12T00:00:00"/>
    <x v="0"/>
    <s v="Afternoon"/>
    <x v="1"/>
    <x v="13"/>
    <s v="Cinnamon"/>
    <x v="1"/>
    <n v="1.66"/>
    <x v="580"/>
    <n v="0"/>
    <n v="0.22"/>
    <n v="3.54"/>
    <s v="Cash"/>
  </r>
  <r>
    <x v="1207"/>
    <n v="401"/>
    <d v="2025-04-25T00:00:00"/>
    <d v="1899-12-30T08:45:26"/>
    <d v="2025-04-25T00:00:00"/>
    <x v="3"/>
    <s v="Breakfast"/>
    <x v="2"/>
    <x v="25"/>
    <s v="Light Ice"/>
    <x v="0"/>
    <n v="3.07"/>
    <x v="141"/>
    <n v="0"/>
    <n v="0.22"/>
    <n v="3.29"/>
    <s v="Cash"/>
  </r>
  <r>
    <x v="1208"/>
    <n v="101"/>
    <d v="2025-06-01T00:00:00"/>
    <d v="1899-12-30T02:19:52"/>
    <d v="2025-06-01T00:00:00"/>
    <x v="1"/>
    <s v="Lunch"/>
    <x v="1"/>
    <x v="18"/>
    <s v="No Ice"/>
    <x v="0"/>
    <n v="1.7"/>
    <x v="826"/>
    <n v="0"/>
    <n v="0.11"/>
    <n v="1.81"/>
    <s v="Cash"/>
  </r>
  <r>
    <x v="1209"/>
    <n v="102"/>
    <d v="2025-05-02T00:00:00"/>
    <d v="1899-12-30T08:56:52"/>
    <d v="2025-05-02T00:00:00"/>
    <x v="3"/>
    <s v="Dinner"/>
    <x v="1"/>
    <x v="14"/>
    <s v="No Pickles"/>
    <x v="0"/>
    <n v="1.4799999999999998"/>
    <x v="0"/>
    <n v="0.15"/>
    <n v="0.44"/>
    <n v="6.75"/>
    <s v="Card"/>
  </r>
  <r>
    <x v="1210"/>
    <n v="301"/>
    <d v="2025-07-21T00:00:00"/>
    <d v="1899-12-30T07:57:41"/>
    <d v="2025-07-21T00:00:00"/>
    <x v="4"/>
    <s v="Breakfast"/>
    <x v="0"/>
    <x v="16"/>
    <s v="No Modifier"/>
    <x v="1"/>
    <n v="2.29"/>
    <x v="247"/>
    <n v="0"/>
    <n v="0.37"/>
    <n v="4.95"/>
    <s v="Card"/>
  </r>
  <r>
    <x v="1211"/>
    <n v="501"/>
    <d v="2025-05-31T00:00:00"/>
    <d v="1899-12-30T01:44:50"/>
    <d v="2025-05-31T00:00:00"/>
    <x v="0"/>
    <s v="Lunch"/>
    <x v="1"/>
    <x v="20"/>
    <s v="No Modifier"/>
    <x v="0"/>
    <n v="9.64"/>
    <x v="390"/>
    <n v="0"/>
    <n v="0.82"/>
    <n v="10.46"/>
    <s v="Card"/>
  </r>
  <r>
    <x v="1212"/>
    <n v="501"/>
    <d v="2025-06-02T00:00:00"/>
    <d v="1899-12-30T07:07:08"/>
    <d v="2025-06-02T00:00:00"/>
    <x v="4"/>
    <s v="Dinner"/>
    <x v="0"/>
    <x v="20"/>
    <s v="No Modifier"/>
    <x v="1"/>
    <n v="9.6300000000000008"/>
    <x v="827"/>
    <n v="2.89"/>
    <n v="1.39"/>
    <n v="17.760000000000002"/>
    <s v="Cash"/>
  </r>
  <r>
    <x v="1213"/>
    <n v="103"/>
    <d v="2025-06-07T00:00:00"/>
    <d v="1899-12-30T11:12:04"/>
    <d v="2025-06-07T00:00:00"/>
    <x v="0"/>
    <s v="Morning"/>
    <x v="2"/>
    <x v="25"/>
    <s v="No Modifier"/>
    <x v="1"/>
    <n v="3.46"/>
    <x v="828"/>
    <n v="0"/>
    <n v="0.52"/>
    <n v="7.44"/>
    <s v="Card"/>
  </r>
  <r>
    <x v="1214"/>
    <n v="102"/>
    <d v="2025-07-17T00:00:00"/>
    <d v="1899-12-30T04:28:04"/>
    <d v="2025-07-17T00:00:00"/>
    <x v="5"/>
    <s v="Afternoon"/>
    <x v="3"/>
    <x v="6"/>
    <s v="Small Size"/>
    <x v="2"/>
    <n v="2.7600000000000002"/>
    <x v="94"/>
    <n v="0"/>
    <n v="0.62"/>
    <n v="8.9"/>
    <s v="Card"/>
  </r>
  <r>
    <x v="1215"/>
    <n v="401"/>
    <d v="2025-04-16T00:00:00"/>
    <d v="1899-12-30T06:44:01"/>
    <d v="2025-04-16T00:00:00"/>
    <x v="2"/>
    <s v="Breakfast"/>
    <x v="0"/>
    <x v="26"/>
    <s v="Extra Egg"/>
    <x v="0"/>
    <n v="5.0500000000000007"/>
    <x v="829"/>
    <n v="0"/>
    <n v="0.48"/>
    <n v="5.53"/>
    <s v="Card"/>
  </r>
  <r>
    <x v="1216"/>
    <n v="102"/>
    <d v="2025-05-13T00:00:00"/>
    <d v="1899-12-30T06:55:21"/>
    <d v="2025-05-13T00:00:00"/>
    <x v="6"/>
    <s v="Breakfast"/>
    <x v="2"/>
    <x v="8"/>
    <s v="No Cheese"/>
    <x v="0"/>
    <n v="1.7599999999999998"/>
    <x v="261"/>
    <n v="0"/>
    <n v="0.13"/>
    <n v="1.89"/>
    <s v="Card"/>
  </r>
  <r>
    <x v="1217"/>
    <n v="402"/>
    <d v="2025-07-07T00:00:00"/>
    <d v="1899-12-30T04:38:08"/>
    <d v="2025-07-07T00:00:00"/>
    <x v="4"/>
    <s v="Afternoon"/>
    <x v="2"/>
    <x v="30"/>
    <s v="No Modifier"/>
    <x v="0"/>
    <n v="1.9299999999999997"/>
    <x v="655"/>
    <n v="0"/>
    <n v="0.14000000000000001"/>
    <n v="2.0699999999999998"/>
    <s v="Cash"/>
  </r>
  <r>
    <x v="1218"/>
    <n v="103"/>
    <d v="2025-08-09T00:00:00"/>
    <d v="1899-12-30T08:49:34"/>
    <d v="2025-08-09T00:00:00"/>
    <x v="0"/>
    <s v="Dinner"/>
    <x v="2"/>
    <x v="17"/>
    <s v="No Modifier"/>
    <x v="0"/>
    <n v="8.07"/>
    <x v="830"/>
    <n v="0"/>
    <n v="0.59"/>
    <n v="8.66"/>
    <s v="Card"/>
  </r>
  <r>
    <x v="1219"/>
    <n v="501"/>
    <d v="2025-07-19T00:00:00"/>
    <d v="1899-12-30T12:29:45"/>
    <d v="2025-07-19T00:00:00"/>
    <x v="0"/>
    <s v="Late Night"/>
    <x v="0"/>
    <x v="14"/>
    <s v="No Modifier"/>
    <x v="0"/>
    <n v="6.4600000000000009"/>
    <x v="831"/>
    <n v="0"/>
    <n v="0.52"/>
    <n v="6.98"/>
    <s v="Card"/>
  </r>
  <r>
    <x v="1220"/>
    <n v="301"/>
    <d v="2025-05-11T00:00:00"/>
    <d v="1899-12-30T04:08:25"/>
    <d v="2025-05-11T00:00:00"/>
    <x v="1"/>
    <s v="Afternoon"/>
    <x v="3"/>
    <x v="7"/>
    <s v="Light Ice"/>
    <x v="1"/>
    <n v="1.6400000000000001"/>
    <x v="832"/>
    <n v="0"/>
    <n v="0.26"/>
    <n v="3.54"/>
    <s v="Card"/>
  </r>
  <r>
    <x v="1221"/>
    <n v="102"/>
    <d v="2025-06-20T00:00:00"/>
    <d v="1899-12-30T07:35:10"/>
    <d v="2025-06-20T00:00:00"/>
    <x v="3"/>
    <s v="Dinner"/>
    <x v="1"/>
    <x v="12"/>
    <s v="No Modifier"/>
    <x v="0"/>
    <n v="4.5900000000000007"/>
    <x v="833"/>
    <n v="0"/>
    <n v="0.39"/>
    <n v="4.9800000000000004"/>
    <s v="MobilePay"/>
  </r>
  <r>
    <x v="1222"/>
    <n v="501"/>
    <d v="2025-04-19T00:00:00"/>
    <d v="1899-12-30T07:41:00"/>
    <d v="2025-04-19T00:00:00"/>
    <x v="0"/>
    <s v="Dinner"/>
    <x v="1"/>
    <x v="20"/>
    <s v="No Modifier"/>
    <x v="0"/>
    <n v="10.309999999999999"/>
    <x v="834"/>
    <n v="0"/>
    <n v="0.72"/>
    <n v="11.03"/>
    <s v="MobilePay"/>
  </r>
  <r>
    <x v="1223"/>
    <n v="402"/>
    <d v="2025-06-18T00:00:00"/>
    <d v="1899-12-30T08:00:16"/>
    <d v="2025-06-18T00:00:00"/>
    <x v="2"/>
    <s v="Breakfast"/>
    <x v="0"/>
    <x v="25"/>
    <s v="No Modifier"/>
    <x v="0"/>
    <n v="1.4799999999999998"/>
    <x v="0"/>
    <n v="0.15"/>
    <n v="0.23"/>
    <n v="3.57"/>
    <s v="MobilePay"/>
  </r>
  <r>
    <x v="1224"/>
    <n v="102"/>
    <d v="2025-05-04T00:00:00"/>
    <d v="1899-12-30T05:36:14"/>
    <d v="2025-05-04T00:00:00"/>
    <x v="1"/>
    <s v="Breakfast"/>
    <x v="1"/>
    <x v="26"/>
    <s v="No Modifier"/>
    <x v="0"/>
    <n v="1.4799999999999998"/>
    <x v="0"/>
    <n v="0.15"/>
    <n v="0.24"/>
    <n v="3.93"/>
    <s v="MobilePay"/>
  </r>
  <r>
    <x v="1225"/>
    <n v="101"/>
    <d v="2025-07-22T00:00:00"/>
    <d v="1899-12-30T09:31:42"/>
    <d v="2025-07-22T00:00:00"/>
    <x v="6"/>
    <s v="Dinner"/>
    <x v="1"/>
    <x v="17"/>
    <s v="No Modifier"/>
    <x v="0"/>
    <n v="8.43"/>
    <x v="14"/>
    <n v="0"/>
    <n v="0.51"/>
    <n v="8.94"/>
    <s v="Card"/>
  </r>
  <r>
    <x v="1226"/>
    <n v="301"/>
    <d v="2025-05-28T00:00:00"/>
    <d v="1899-12-30T07:14:29"/>
    <d v="2025-05-28T00:00:00"/>
    <x v="2"/>
    <s v="Breakfast"/>
    <x v="1"/>
    <x v="3"/>
    <s v="No Cheese"/>
    <x v="1"/>
    <n v="3.25"/>
    <x v="310"/>
    <n v="0"/>
    <n v="0.47"/>
    <n v="6.97"/>
    <s v="Card"/>
  </r>
  <r>
    <x v="1227"/>
    <n v="501"/>
    <d v="2025-05-10T00:00:00"/>
    <d v="1899-12-30T10:27:19"/>
    <d v="2025-05-10T00:00:00"/>
    <x v="0"/>
    <s v="Morning"/>
    <x v="1"/>
    <x v="11"/>
    <s v="No Modifier"/>
    <x v="1"/>
    <n v="1.86"/>
    <x v="835"/>
    <n v="0"/>
    <n v="0.27"/>
    <n v="3.99"/>
    <s v="Card"/>
  </r>
  <r>
    <x v="1228"/>
    <n v="401"/>
    <d v="2025-05-05T00:00:00"/>
    <d v="1899-12-30T06:27:54"/>
    <d v="2025-05-05T00:00:00"/>
    <x v="4"/>
    <s v="Dinner"/>
    <x v="3"/>
    <x v="19"/>
    <s v="No Modifier"/>
    <x v="2"/>
    <n v="9.4700000000000006"/>
    <x v="836"/>
    <n v="0"/>
    <n v="2.41"/>
    <n v="30.82"/>
    <s v="MobilePay"/>
  </r>
  <r>
    <x v="1229"/>
    <n v="101"/>
    <d v="2025-04-25T00:00:00"/>
    <d v="1899-12-30T01:39:39"/>
    <d v="2025-04-25T00:00:00"/>
    <x v="3"/>
    <s v="Late Night"/>
    <x v="0"/>
    <x v="6"/>
    <s v="No Modifier"/>
    <x v="0"/>
    <n v="3.7700000000000005"/>
    <x v="837"/>
    <n v="0"/>
    <n v="0.34"/>
    <n v="4.1100000000000003"/>
    <s v="Card"/>
  </r>
  <r>
    <x v="1230"/>
    <n v="301"/>
    <d v="2025-06-28T00:00:00"/>
    <d v="1899-12-30T12:32:52"/>
    <d v="2025-06-28T00:00:00"/>
    <x v="0"/>
    <s v="Lunch"/>
    <x v="2"/>
    <x v="19"/>
    <s v="No Onions"/>
    <x v="0"/>
    <n v="8.7099999999999991"/>
    <x v="838"/>
    <n v="0"/>
    <n v="0.83"/>
    <n v="9.5399999999999991"/>
    <s v="Card"/>
  </r>
  <r>
    <x v="1231"/>
    <n v="101"/>
    <d v="2025-06-11T00:00:00"/>
    <d v="1899-12-30T12:12:33"/>
    <d v="2025-06-11T00:00:00"/>
    <x v="2"/>
    <s v="Lunch"/>
    <x v="2"/>
    <x v="12"/>
    <s v="No Modifier"/>
    <x v="1"/>
    <n v="4.03"/>
    <x v="839"/>
    <n v="0"/>
    <n v="0.57999999999999996"/>
    <n v="8.64"/>
    <s v="Cash"/>
  </r>
  <r>
    <x v="1232"/>
    <n v="103"/>
    <d v="2025-05-09T00:00:00"/>
    <d v="1899-12-30T07:15:20"/>
    <d v="2025-05-09T00:00:00"/>
    <x v="3"/>
    <s v="Breakfast"/>
    <x v="0"/>
    <x v="25"/>
    <s v="No Modifier"/>
    <x v="0"/>
    <n v="3.22"/>
    <x v="160"/>
    <n v="0"/>
    <n v="0.21"/>
    <n v="3.43"/>
    <s v="Cash"/>
  </r>
  <r>
    <x v="1233"/>
    <n v="102"/>
    <d v="2025-06-12T00:00:00"/>
    <d v="1899-12-30T01:17:13"/>
    <d v="2025-06-12T00:00:00"/>
    <x v="5"/>
    <s v="Lunch"/>
    <x v="2"/>
    <x v="27"/>
    <s v="Extra Patty"/>
    <x v="1"/>
    <n v="8.1399999999999988"/>
    <x v="840"/>
    <n v="0"/>
    <n v="1.3"/>
    <n v="17.579999999999998"/>
    <s v="Card"/>
  </r>
  <r>
    <x v="1234"/>
    <n v="401"/>
    <d v="2025-06-19T00:00:00"/>
    <d v="1899-12-30T06:23:42"/>
    <d v="2025-06-19T00:00:00"/>
    <x v="5"/>
    <s v="Dinner"/>
    <x v="1"/>
    <x v="19"/>
    <s v="Spicy"/>
    <x v="0"/>
    <n v="8.59"/>
    <x v="705"/>
    <n v="0"/>
    <n v="0.6"/>
    <n v="9.19"/>
    <s v="Cash"/>
  </r>
  <r>
    <x v="1235"/>
    <n v="403"/>
    <d v="2025-08-04T00:00:00"/>
    <d v="1899-12-30T02:41:53"/>
    <d v="2025-08-04T00:00:00"/>
    <x v="4"/>
    <s v="Lunch"/>
    <x v="0"/>
    <x v="14"/>
    <s v="No Modifier"/>
    <x v="0"/>
    <n v="6.2700000000000005"/>
    <x v="548"/>
    <n v="0"/>
    <n v="0.38"/>
    <n v="6.65"/>
    <s v="Card"/>
  </r>
  <r>
    <x v="1236"/>
    <n v="501"/>
    <d v="2025-07-13T00:00:00"/>
    <d v="1899-12-30T11:25:30"/>
    <d v="2025-07-13T00:00:00"/>
    <x v="1"/>
    <s v="Lunch"/>
    <x v="3"/>
    <x v="12"/>
    <s v="No Modifier"/>
    <x v="0"/>
    <n v="5.05"/>
    <x v="841"/>
    <n v="0"/>
    <n v="0.33"/>
    <n v="5.38"/>
    <s v="Card"/>
  </r>
  <r>
    <x v="1237"/>
    <n v="402"/>
    <d v="2025-05-19T00:00:00"/>
    <d v="1899-12-30T08:49:05"/>
    <d v="2025-05-19T00:00:00"/>
    <x v="4"/>
    <s v="Dinner"/>
    <x v="3"/>
    <x v="17"/>
    <s v="No Modifier"/>
    <x v="0"/>
    <n v="8.2099999999999991"/>
    <x v="842"/>
    <n v="0"/>
    <n v="0.66"/>
    <n v="8.8699999999999992"/>
    <s v="MobilePay"/>
  </r>
  <r>
    <x v="1238"/>
    <n v="401"/>
    <d v="2025-05-14T00:00:00"/>
    <d v="1899-12-30T10:44:32"/>
    <d v="2025-05-14T00:00:00"/>
    <x v="2"/>
    <s v="Morning"/>
    <x v="3"/>
    <x v="22"/>
    <s v="Sugar-Free Syrup"/>
    <x v="0"/>
    <n v="1.8900000000000001"/>
    <x v="694"/>
    <n v="0"/>
    <n v="0.15"/>
    <n v="2.04"/>
    <s v="MobilePay"/>
  </r>
  <r>
    <x v="1239"/>
    <n v="102"/>
    <d v="2025-08-02T00:00:00"/>
    <d v="1899-12-30T04:41:54"/>
    <d v="2025-08-02T00:00:00"/>
    <x v="0"/>
    <s v="Afternoon"/>
    <x v="2"/>
    <x v="0"/>
    <s v="Sugar-Free Syrup"/>
    <x v="0"/>
    <n v="1.8800000000000001"/>
    <x v="843"/>
    <n v="0"/>
    <n v="0.16"/>
    <n v="2.04"/>
    <s v="Cash"/>
  </r>
  <r>
    <x v="1240"/>
    <n v="501"/>
    <d v="2025-05-15T00:00:00"/>
    <d v="1899-12-30T06:30:12"/>
    <d v="2025-05-15T00:00:00"/>
    <x v="5"/>
    <s v="Dinner"/>
    <x v="0"/>
    <x v="1"/>
    <s v="Spicy"/>
    <x v="0"/>
    <n v="5.25"/>
    <x v="47"/>
    <n v="0"/>
    <n v="0.5"/>
    <n v="5.75"/>
    <s v="Card"/>
  </r>
  <r>
    <x v="1241"/>
    <n v="201"/>
    <d v="2025-07-11T00:00:00"/>
    <d v="1899-12-30T09:05:29"/>
    <d v="2025-07-11T00:00:00"/>
    <x v="3"/>
    <s v="Dinner"/>
    <x v="0"/>
    <x v="19"/>
    <s v="No Modifier"/>
    <x v="0"/>
    <n v="9.89"/>
    <x v="844"/>
    <n v="0"/>
    <n v="0.74"/>
    <n v="10.63"/>
    <s v="MobilePay"/>
  </r>
  <r>
    <x v="1242"/>
    <n v="201"/>
    <d v="2025-07-29T00:00:00"/>
    <d v="1899-12-30T11:20:19"/>
    <d v="2025-07-29T00:00:00"/>
    <x v="6"/>
    <s v="Late Night"/>
    <x v="0"/>
    <x v="6"/>
    <s v="No Modifier"/>
    <x v="0"/>
    <n v="2.98"/>
    <x v="93"/>
    <n v="0"/>
    <n v="0.25"/>
    <n v="3.23"/>
    <s v="Cash"/>
  </r>
  <r>
    <x v="1243"/>
    <n v="403"/>
    <d v="2025-08-09T00:00:00"/>
    <d v="1899-12-30T01:16:38"/>
    <d v="2025-08-09T00:00:00"/>
    <x v="0"/>
    <s v="Lunch"/>
    <x v="2"/>
    <x v="1"/>
    <s v="Add Jalapenos"/>
    <x v="0"/>
    <n v="5.42"/>
    <x v="142"/>
    <n v="0"/>
    <n v="0.39"/>
    <n v="5.81"/>
    <s v="GiftCard"/>
  </r>
  <r>
    <x v="1244"/>
    <n v="102"/>
    <d v="2025-06-02T00:00:00"/>
    <d v="1899-12-30T11:26:30"/>
    <d v="2025-06-02T00:00:00"/>
    <x v="4"/>
    <s v="Lunch"/>
    <x v="2"/>
    <x v="27"/>
    <s v="Gluten-Free Bun"/>
    <x v="0"/>
    <n v="6.01"/>
    <x v="845"/>
    <n v="0"/>
    <n v="0.48"/>
    <n v="6.49"/>
    <s v="MobilePay"/>
  </r>
  <r>
    <x v="1245"/>
    <n v="102"/>
    <d v="2025-04-23T00:00:00"/>
    <d v="1899-12-30T01:56:49"/>
    <d v="2025-04-23T00:00:00"/>
    <x v="2"/>
    <s v="Lunch"/>
    <x v="2"/>
    <x v="5"/>
    <s v="No Modifier"/>
    <x v="0"/>
    <n v="5.23"/>
    <x v="291"/>
    <n v="0"/>
    <n v="0.38"/>
    <n v="5.61"/>
    <s v="Cash"/>
  </r>
  <r>
    <x v="1246"/>
    <n v="103"/>
    <d v="2025-07-02T00:00:00"/>
    <d v="1899-12-30T11:28:56"/>
    <d v="2025-07-02T00:00:00"/>
    <x v="2"/>
    <s v="Lunch"/>
    <x v="1"/>
    <x v="19"/>
    <s v="No Modifier"/>
    <x v="0"/>
    <n v="9.01"/>
    <x v="436"/>
    <n v="0"/>
    <n v="0.59"/>
    <n v="9.6"/>
    <s v="Card"/>
  </r>
  <r>
    <x v="1247"/>
    <n v="103"/>
    <d v="2025-05-03T00:00:00"/>
    <d v="1899-12-30T04:53:19"/>
    <d v="2025-05-03T00:00:00"/>
    <x v="0"/>
    <s v="Afternoon"/>
    <x v="0"/>
    <x v="13"/>
    <s v="Caramel Topping"/>
    <x v="0"/>
    <n v="2.0499999999999998"/>
    <x v="59"/>
    <n v="0"/>
    <n v="0.16"/>
    <n v="2.21"/>
    <s v="Card"/>
  </r>
  <r>
    <x v="1248"/>
    <n v="401"/>
    <d v="2025-06-16T00:00:00"/>
    <d v="1899-12-30T11:46:38"/>
    <d v="2025-06-16T00:00:00"/>
    <x v="4"/>
    <s v="Lunch"/>
    <x v="0"/>
    <x v="5"/>
    <s v="No Modifier"/>
    <x v="0"/>
    <n v="5.84"/>
    <x v="352"/>
    <n v="0"/>
    <n v="0.55000000000000004"/>
    <n v="6.39"/>
    <s v="Card"/>
  </r>
  <r>
    <x v="1249"/>
    <n v="103"/>
    <d v="2025-06-17T00:00:00"/>
    <d v="1899-12-30T11:43:57"/>
    <d v="2025-06-17T00:00:00"/>
    <x v="6"/>
    <s v="Late Night"/>
    <x v="4"/>
    <x v="5"/>
    <s v="No Modifier"/>
    <x v="0"/>
    <n v="5.09"/>
    <x v="22"/>
    <n v="0"/>
    <n v="0.38"/>
    <n v="5.47"/>
    <s v="Card"/>
  </r>
  <r>
    <x v="1250"/>
    <n v="103"/>
    <d v="2025-05-06T00:00:00"/>
    <d v="1899-12-30T07:51:42"/>
    <d v="2025-05-06T00:00:00"/>
    <x v="6"/>
    <s v="Breakfast"/>
    <x v="0"/>
    <x v="3"/>
    <s v="No Cheese"/>
    <x v="0"/>
    <n v="3.32"/>
    <x v="580"/>
    <n v="0.17"/>
    <n v="0.22"/>
    <n v="3.37"/>
    <s v="Card"/>
  </r>
  <r>
    <x v="1251"/>
    <n v="501"/>
    <d v="2025-04-26T00:00:00"/>
    <d v="1899-12-30T11:15:39"/>
    <d v="2025-04-26T00:00:00"/>
    <x v="0"/>
    <s v="Lunch"/>
    <x v="2"/>
    <x v="12"/>
    <s v="No Modifier"/>
    <x v="0"/>
    <n v="4.7699999999999996"/>
    <x v="432"/>
    <n v="0"/>
    <n v="0.33"/>
    <n v="5.0999999999999996"/>
    <s v="Cash"/>
  </r>
  <r>
    <x v="1252"/>
    <n v="401"/>
    <d v="2025-05-05T00:00:00"/>
    <d v="1899-12-30T10:44:34"/>
    <d v="2025-05-05T00:00:00"/>
    <x v="4"/>
    <s v="Morning"/>
    <x v="0"/>
    <x v="3"/>
    <s v="No Modifier"/>
    <x v="0"/>
    <n v="2.74"/>
    <x v="73"/>
    <n v="0"/>
    <n v="0.23"/>
    <n v="2.97"/>
    <s v="Cash"/>
  </r>
  <r>
    <x v="1253"/>
    <n v="301"/>
    <d v="2025-05-29T00:00:00"/>
    <d v="1899-12-30T09:31:15"/>
    <d v="2025-05-29T00:00:00"/>
    <x v="5"/>
    <s v="Dinner"/>
    <x v="2"/>
    <x v="4"/>
    <s v="No Modifier"/>
    <x v="2"/>
    <n v="9.48"/>
    <x v="846"/>
    <n v="0"/>
    <n v="2.06"/>
    <n v="30.5"/>
    <s v="Card"/>
  </r>
  <r>
    <x v="1254"/>
    <n v="403"/>
    <d v="2025-05-27T00:00:00"/>
    <d v="1899-12-30T11:08:23"/>
    <d v="2025-05-27T00:00:00"/>
    <x v="6"/>
    <s v="Lunch"/>
    <x v="2"/>
    <x v="17"/>
    <s v="No Modifier"/>
    <x v="1"/>
    <n v="9.1"/>
    <x v="847"/>
    <n v="0"/>
    <n v="1.27"/>
    <n v="19.47"/>
    <s v="Cash"/>
  </r>
  <r>
    <x v="1255"/>
    <n v="401"/>
    <d v="2025-07-24T00:00:00"/>
    <d v="1899-12-30T03:24:26"/>
    <d v="2025-07-24T00:00:00"/>
    <x v="5"/>
    <s v="Afternoon"/>
    <x v="2"/>
    <x v="13"/>
    <s v="Chocolate Topping"/>
    <x v="0"/>
    <n v="2"/>
    <x v="9"/>
    <n v="0"/>
    <n v="0.17"/>
    <n v="2.17"/>
    <s v="GiftCard"/>
  </r>
  <r>
    <x v="1256"/>
    <n v="501"/>
    <d v="2025-05-24T00:00:00"/>
    <d v="1899-12-30T07:13:20"/>
    <d v="2025-05-24T00:00:00"/>
    <x v="0"/>
    <s v="Dinner"/>
    <x v="0"/>
    <x v="16"/>
    <s v="Extra Sauce"/>
    <x v="1"/>
    <n v="3.3600000000000003"/>
    <x v="848"/>
    <n v="0"/>
    <n v="0.47"/>
    <n v="7.19"/>
    <s v="Cash"/>
  </r>
  <r>
    <x v="1257"/>
    <n v="103"/>
    <d v="2025-04-21T00:00:00"/>
    <d v="1899-12-30T07:57:38"/>
    <d v="2025-04-21T00:00:00"/>
    <x v="4"/>
    <s v="Breakfast"/>
    <x v="0"/>
    <x v="8"/>
    <s v="No Cheese"/>
    <x v="2"/>
    <n v="1.97"/>
    <x v="849"/>
    <n v="0"/>
    <n v="0.41"/>
    <n v="6.32"/>
    <s v="Card"/>
  </r>
  <r>
    <x v="1258"/>
    <n v="101"/>
    <d v="2025-05-17T00:00:00"/>
    <d v="1899-12-30T05:29:59"/>
    <d v="2025-05-17T00:00:00"/>
    <x v="0"/>
    <s v="Afternoon"/>
    <x v="2"/>
    <x v="0"/>
    <s v="Extra Ice"/>
    <x v="0"/>
    <n v="1.38"/>
    <x v="850"/>
    <n v="0"/>
    <n v="0.08"/>
    <n v="1.46"/>
    <s v="MobilePay"/>
  </r>
  <r>
    <x v="1259"/>
    <n v="201"/>
    <d v="2025-05-28T00:00:00"/>
    <d v="1899-12-30T02:20:09"/>
    <d v="2025-05-28T00:00:00"/>
    <x v="2"/>
    <s v="Lunch"/>
    <x v="0"/>
    <x v="17"/>
    <s v="No Modifier"/>
    <x v="0"/>
    <n v="8.4600000000000009"/>
    <x v="175"/>
    <n v="0"/>
    <n v="0.68"/>
    <n v="9.14"/>
    <s v="Cash"/>
  </r>
  <r>
    <x v="1260"/>
    <n v="103"/>
    <d v="2025-08-08T00:00:00"/>
    <d v="1899-12-30T01:39:45"/>
    <d v="2025-08-08T00:00:00"/>
    <x v="3"/>
    <s v="Lunch"/>
    <x v="3"/>
    <x v="1"/>
    <s v="No Modifier"/>
    <x v="0"/>
    <n v="5.59"/>
    <x v="147"/>
    <n v="0"/>
    <n v="0.5"/>
    <n v="6.09"/>
    <s v="Card"/>
  </r>
  <r>
    <x v="1261"/>
    <n v="403"/>
    <d v="2025-06-19T00:00:00"/>
    <d v="1899-12-30T07:58:36"/>
    <d v="2025-06-19T00:00:00"/>
    <x v="5"/>
    <s v="Dinner"/>
    <x v="0"/>
    <x v="19"/>
    <s v="No Pickles"/>
    <x v="0"/>
    <n v="9.0300000000000011"/>
    <x v="851"/>
    <n v="0"/>
    <n v="0.77"/>
    <n v="9.8000000000000007"/>
    <s v="Cash"/>
  </r>
  <r>
    <x v="1262"/>
    <n v="101"/>
    <d v="2025-06-18T00:00:00"/>
    <d v="1899-12-30T02:06:59"/>
    <d v="2025-06-18T00:00:00"/>
    <x v="2"/>
    <s v="Lunch"/>
    <x v="2"/>
    <x v="7"/>
    <s v="No Modifier"/>
    <x v="1"/>
    <n v="1.78"/>
    <x v="307"/>
    <n v="0"/>
    <n v="0.27"/>
    <n v="3.83"/>
    <s v="Card"/>
  </r>
  <r>
    <x v="1263"/>
    <n v="102"/>
    <d v="2025-06-30T00:00:00"/>
    <d v="1899-12-30T07:04:42"/>
    <d v="2025-06-30T00:00:00"/>
    <x v="4"/>
    <s v="Dinner"/>
    <x v="1"/>
    <x v="14"/>
    <s v="No Pickles"/>
    <x v="0"/>
    <n v="5.29"/>
    <x v="258"/>
    <n v="0"/>
    <n v="0.38"/>
    <n v="5.67"/>
    <s v="Cash"/>
  </r>
  <r>
    <x v="1264"/>
    <n v="102"/>
    <d v="2025-05-04T00:00:00"/>
    <d v="1899-12-30T07:02:09"/>
    <d v="2025-05-04T00:00:00"/>
    <x v="1"/>
    <s v="Dinner"/>
    <x v="3"/>
    <x v="4"/>
    <s v="No Modifier"/>
    <x v="0"/>
    <n v="9.3699999999999992"/>
    <x v="852"/>
    <n v="0"/>
    <n v="0.89"/>
    <n v="10.26"/>
    <s v="MobilePay"/>
  </r>
  <r>
    <x v="1265"/>
    <n v="202"/>
    <d v="2025-07-01T00:00:00"/>
    <d v="1899-12-30T08:54:28"/>
    <d v="2025-07-01T00:00:00"/>
    <x v="6"/>
    <s v="Dinner"/>
    <x v="1"/>
    <x v="20"/>
    <s v="No Modifier"/>
    <x v="0"/>
    <n v="9.2799999999999994"/>
    <x v="256"/>
    <n v="0"/>
    <n v="0.88"/>
    <n v="10.16"/>
    <s v="Cash"/>
  </r>
  <r>
    <x v="1266"/>
    <n v="101"/>
    <d v="2025-06-10T00:00:00"/>
    <d v="1899-12-30T04:20:04"/>
    <d v="2025-06-10T00:00:00"/>
    <x v="6"/>
    <s v="Afternoon"/>
    <x v="3"/>
    <x v="29"/>
    <s v="No Modifier"/>
    <x v="2"/>
    <n v="2.8200000000000003"/>
    <x v="175"/>
    <n v="0"/>
    <n v="0.68"/>
    <n v="9.14"/>
    <s v="Card"/>
  </r>
  <r>
    <x v="1267"/>
    <n v="301"/>
    <d v="2025-06-25T00:00:00"/>
    <d v="1899-12-30T08:12:16"/>
    <d v="2025-06-25T00:00:00"/>
    <x v="2"/>
    <s v="Breakfast"/>
    <x v="1"/>
    <x v="26"/>
    <s v="Extra Egg"/>
    <x v="0"/>
    <n v="4.51"/>
    <x v="853"/>
    <n v="0"/>
    <n v="0.28999999999999998"/>
    <n v="4.8"/>
    <s v="MobilePay"/>
  </r>
  <r>
    <x v="1268"/>
    <n v="501"/>
    <d v="2025-06-24T00:00:00"/>
    <d v="1899-12-30T12:38:42"/>
    <d v="2025-06-24T00:00:00"/>
    <x v="6"/>
    <s v="Lunch"/>
    <x v="1"/>
    <x v="19"/>
    <s v="No Pickles"/>
    <x v="0"/>
    <n v="8.620000000000001"/>
    <x v="854"/>
    <n v="0.86"/>
    <n v="0.47"/>
    <n v="8.23"/>
    <s v="Card"/>
  </r>
  <r>
    <x v="1269"/>
    <n v="201"/>
    <d v="2025-05-01T00:00:00"/>
    <d v="1899-12-30T05:34:09"/>
    <d v="2025-05-01T00:00:00"/>
    <x v="5"/>
    <s v="Afternoon"/>
    <x v="1"/>
    <x v="24"/>
    <s v="No Modifier"/>
    <x v="0"/>
    <n v="4.05"/>
    <x v="35"/>
    <n v="0"/>
    <n v="0.24"/>
    <n v="4.29"/>
    <s v="MobilePay"/>
  </r>
  <r>
    <x v="1270"/>
    <n v="202"/>
    <d v="2025-05-13T00:00:00"/>
    <d v="1899-12-30T05:01:42"/>
    <d v="2025-05-13T00:00:00"/>
    <x v="6"/>
    <s v="Afternoon"/>
    <x v="2"/>
    <x v="21"/>
    <s v="No Modifier"/>
    <x v="0"/>
    <n v="5.35"/>
    <x v="342"/>
    <n v="0"/>
    <n v="0.45"/>
    <n v="5.8"/>
    <s v="Cash"/>
  </r>
  <r>
    <x v="1271"/>
    <n v="301"/>
    <d v="2025-07-24T00:00:00"/>
    <d v="1899-12-30T07:03:59"/>
    <d v="2025-07-24T00:00:00"/>
    <x v="5"/>
    <s v="Dinner"/>
    <x v="1"/>
    <x v="14"/>
    <s v="Add Jalapenos"/>
    <x v="1"/>
    <n v="6.27"/>
    <x v="855"/>
    <n v="0"/>
    <n v="1.07"/>
    <n v="13.61"/>
    <s v="GiftCard"/>
  </r>
  <r>
    <x v="1272"/>
    <n v="101"/>
    <d v="2025-08-04T00:00:00"/>
    <d v="1899-12-30T05:45:07"/>
    <d v="2025-08-04T00:00:00"/>
    <x v="4"/>
    <s v="Afternoon"/>
    <x v="2"/>
    <x v="7"/>
    <s v="No Modifier"/>
    <x v="0"/>
    <n v="2.35"/>
    <x v="856"/>
    <n v="0"/>
    <n v="0.17"/>
    <n v="2.52"/>
    <s v="Cash"/>
  </r>
  <r>
    <x v="1273"/>
    <n v="102"/>
    <d v="2025-06-02T00:00:00"/>
    <d v="1899-12-30T07:35:21"/>
    <d v="2025-06-02T00:00:00"/>
    <x v="4"/>
    <s v="Breakfast"/>
    <x v="0"/>
    <x v="11"/>
    <s v="No Modifier"/>
    <x v="0"/>
    <n v="1.83"/>
    <x v="235"/>
    <n v="0"/>
    <n v="0.16"/>
    <n v="1.99"/>
    <s v="Card"/>
  </r>
  <r>
    <x v="1274"/>
    <n v="101"/>
    <d v="2025-05-25T00:00:00"/>
    <d v="1899-12-30T02:43:00"/>
    <d v="2025-05-25T00:00:00"/>
    <x v="1"/>
    <s v="Lunch"/>
    <x v="2"/>
    <x v="27"/>
    <s v="No Modifier"/>
    <x v="0"/>
    <n v="5.66"/>
    <x v="208"/>
    <n v="0"/>
    <n v="0.34"/>
    <n v="6"/>
    <s v="GiftCard"/>
  </r>
  <r>
    <x v="1275"/>
    <n v="201"/>
    <d v="2025-05-05T00:00:00"/>
    <d v="1899-12-30T05:18:24"/>
    <d v="2025-05-05T00:00:00"/>
    <x v="4"/>
    <s v="Breakfast"/>
    <x v="0"/>
    <x v="26"/>
    <s v="Sausage Patty"/>
    <x v="0"/>
    <n v="4.9800000000000004"/>
    <x v="524"/>
    <n v="0"/>
    <n v="0.42"/>
    <n v="5.4"/>
    <s v="Cash"/>
  </r>
  <r>
    <x v="1276"/>
    <n v="501"/>
    <d v="2025-08-09T00:00:00"/>
    <d v="1899-12-30T01:14:00"/>
    <d v="2025-08-09T00:00:00"/>
    <x v="0"/>
    <s v="Lunch"/>
    <x v="1"/>
    <x v="20"/>
    <s v="No Modifier"/>
    <x v="0"/>
    <n v="11.15"/>
    <x v="857"/>
    <n v="0"/>
    <n v="1.06"/>
    <n v="12.21"/>
    <s v="Card"/>
  </r>
  <r>
    <x v="1277"/>
    <n v="101"/>
    <d v="2025-08-04T00:00:00"/>
    <d v="1899-12-30T02:25:15"/>
    <d v="2025-08-04T00:00:00"/>
    <x v="4"/>
    <s v="Lunch"/>
    <x v="2"/>
    <x v="12"/>
    <s v="No Modifier"/>
    <x v="1"/>
    <n v="1.4799999999999998"/>
    <x v="0"/>
    <n v="0.15"/>
    <n v="0.55000000000000004"/>
    <n v="7.94"/>
    <s v="Card"/>
  </r>
  <r>
    <x v="1278"/>
    <n v="101"/>
    <d v="2025-07-19T00:00:00"/>
    <d v="1899-12-30T03:51:47"/>
    <d v="2025-07-19T00:00:00"/>
    <x v="0"/>
    <s v="Afternoon"/>
    <x v="1"/>
    <x v="6"/>
    <s v="No Modifier"/>
    <x v="0"/>
    <n v="3.19"/>
    <x v="193"/>
    <n v="0"/>
    <n v="0.23"/>
    <n v="3.42"/>
    <s v="Card"/>
  </r>
  <r>
    <x v="1279"/>
    <n v="201"/>
    <d v="2025-05-28T00:00:00"/>
    <d v="1899-12-30T07:25:02"/>
    <d v="2025-05-28T00:00:00"/>
    <x v="2"/>
    <s v="Dinner"/>
    <x v="1"/>
    <x v="17"/>
    <s v="No Modifier"/>
    <x v="1"/>
    <n v="8.34"/>
    <x v="858"/>
    <n v="0"/>
    <n v="1.5"/>
    <n v="18.18"/>
    <s v="Cash"/>
  </r>
  <r>
    <x v="1280"/>
    <n v="103"/>
    <d v="2025-07-04T00:00:00"/>
    <d v="1899-12-30T10:35:38"/>
    <d v="2025-07-04T00:00:00"/>
    <x v="3"/>
    <s v="Breakfast"/>
    <x v="2"/>
    <x v="10"/>
    <s v="Extra Egg"/>
    <x v="0"/>
    <n v="4.07"/>
    <x v="859"/>
    <n v="0"/>
    <n v="0.26"/>
    <n v="4.33"/>
    <s v="Card"/>
  </r>
  <r>
    <x v="1281"/>
    <n v="202"/>
    <d v="2025-06-20T00:00:00"/>
    <d v="1899-12-30T09:10:55"/>
    <d v="2025-06-20T00:00:00"/>
    <x v="3"/>
    <s v="Dinner"/>
    <x v="1"/>
    <x v="17"/>
    <s v="No Modifier"/>
    <x v="0"/>
    <n v="8.41"/>
    <x v="860"/>
    <n v="1.68"/>
    <n v="0.56999999999999995"/>
    <n v="7.3"/>
    <s v="MobilePay"/>
  </r>
  <r>
    <x v="1282"/>
    <n v="202"/>
    <d v="2025-08-06T00:00:00"/>
    <d v="1899-12-30T02:00:18"/>
    <d v="2025-08-06T00:00:00"/>
    <x v="2"/>
    <s v="Lunch"/>
    <x v="2"/>
    <x v="20"/>
    <s v="No Modifier"/>
    <x v="0"/>
    <n v="10.34"/>
    <x v="861"/>
    <n v="0"/>
    <n v="0.83"/>
    <n v="11.17"/>
    <s v="Cash"/>
  </r>
  <r>
    <x v="1283"/>
    <n v="201"/>
    <d v="2025-08-01T00:00:00"/>
    <d v="1899-12-30T04:14:43"/>
    <d v="2025-08-01T00:00:00"/>
    <x v="3"/>
    <s v="Afternoon"/>
    <x v="3"/>
    <x v="6"/>
    <s v="No Sauce"/>
    <x v="0"/>
    <n v="3.41"/>
    <x v="613"/>
    <n v="0"/>
    <n v="0.31"/>
    <n v="3.72"/>
    <s v="GiftCard"/>
  </r>
  <r>
    <x v="1284"/>
    <n v="501"/>
    <d v="2025-06-14T00:00:00"/>
    <d v="1899-12-30T01:03:45"/>
    <d v="2025-06-14T00:00:00"/>
    <x v="0"/>
    <s v="Lunch"/>
    <x v="2"/>
    <x v="20"/>
    <s v="No Modifier"/>
    <x v="0"/>
    <n v="9.6000000000000014"/>
    <x v="862"/>
    <n v="0"/>
    <n v="0.86"/>
    <n v="10.46"/>
    <s v="Card"/>
  </r>
  <r>
    <x v="1285"/>
    <n v="403"/>
    <d v="2025-06-02T00:00:00"/>
    <d v="1899-12-30T04:27:47"/>
    <d v="2025-06-02T00:00:00"/>
    <x v="4"/>
    <s v="Afternoon"/>
    <x v="0"/>
    <x v="6"/>
    <s v="No Modifier"/>
    <x v="0"/>
    <n v="2.76"/>
    <x v="442"/>
    <n v="0"/>
    <n v="0.26"/>
    <n v="3.02"/>
    <s v="Cash"/>
  </r>
  <r>
    <x v="1286"/>
    <n v="403"/>
    <d v="2025-05-31T00:00:00"/>
    <d v="1899-12-30T11:23:43"/>
    <d v="2025-05-31T00:00:00"/>
    <x v="0"/>
    <s v="Lunch"/>
    <x v="2"/>
    <x v="7"/>
    <s v="Almond Milk"/>
    <x v="0"/>
    <n v="1.4799999999999998"/>
    <x v="0"/>
    <n v="0"/>
    <n v="0.1"/>
    <n v="1.43"/>
    <s v="Cash"/>
  </r>
  <r>
    <x v="1287"/>
    <n v="501"/>
    <d v="2025-06-08T00:00:00"/>
    <d v="1899-12-30T12:13:12"/>
    <d v="2025-06-08T00:00:00"/>
    <x v="1"/>
    <s v="Lunch"/>
    <x v="0"/>
    <x v="4"/>
    <s v="No Modifier"/>
    <x v="0"/>
    <n v="9.5400000000000009"/>
    <x v="863"/>
    <n v="0"/>
    <n v="0.69"/>
    <n v="10.23"/>
    <s v="Card"/>
  </r>
  <r>
    <x v="1288"/>
    <n v="103"/>
    <d v="2025-05-04T00:00:00"/>
    <d v="1899-12-30T12:52:25"/>
    <d v="2025-05-04T00:00:00"/>
    <x v="1"/>
    <s v="Lunch"/>
    <x v="0"/>
    <x v="17"/>
    <s v="No Modifier"/>
    <x v="0"/>
    <n v="7.9399999999999995"/>
    <x v="57"/>
    <n v="0"/>
    <n v="0.56000000000000005"/>
    <n v="8.5"/>
    <s v="MobilePay"/>
  </r>
  <r>
    <x v="1289"/>
    <n v="403"/>
    <d v="2025-05-18T00:00:00"/>
    <d v="1899-12-30T07:02:08"/>
    <d v="2025-05-18T00:00:00"/>
    <x v="1"/>
    <s v="Dinner"/>
    <x v="1"/>
    <x v="19"/>
    <s v="No Modifier"/>
    <x v="2"/>
    <n v="7.91"/>
    <x v="864"/>
    <n v="2.37"/>
    <n v="1.55"/>
    <n v="22.91"/>
    <s v="Card"/>
  </r>
  <r>
    <x v="1290"/>
    <n v="402"/>
    <d v="2025-05-24T00:00:00"/>
    <d v="1899-12-30T05:33:09"/>
    <d v="2025-05-24T00:00:00"/>
    <x v="0"/>
    <s v="Afternoon"/>
    <x v="0"/>
    <x v="15"/>
    <s v="No Modifier"/>
    <x v="0"/>
    <n v="4.12"/>
    <x v="380"/>
    <n v="0.62"/>
    <n v="0.28000000000000003"/>
    <n v="3.78"/>
    <s v="Card"/>
  </r>
  <r>
    <x v="1291"/>
    <n v="501"/>
    <d v="2025-07-15T00:00:00"/>
    <d v="1899-12-30T05:14:07"/>
    <d v="2025-07-15T00:00:00"/>
    <x v="6"/>
    <s v="Afternoon"/>
    <x v="1"/>
    <x v="6"/>
    <s v="No Modifier"/>
    <x v="0"/>
    <n v="3.85"/>
    <x v="865"/>
    <n v="0"/>
    <n v="0.27"/>
    <n v="4.12"/>
    <s v="Cash"/>
  </r>
  <r>
    <x v="1292"/>
    <n v="402"/>
    <d v="2025-06-11T00:00:00"/>
    <d v="1899-12-30T12:13:04"/>
    <d v="2025-06-11T00:00:00"/>
    <x v="2"/>
    <s v="Lunch"/>
    <x v="2"/>
    <x v="4"/>
    <s v="No Modifier"/>
    <x v="0"/>
    <n v="1.4799999999999998"/>
    <x v="0"/>
    <n v="0"/>
    <n v="0.1"/>
    <n v="1.43"/>
    <s v="Cash"/>
  </r>
  <r>
    <x v="1293"/>
    <n v="101"/>
    <d v="2025-06-30T00:00:00"/>
    <d v="1899-12-30T12:39:32"/>
    <d v="2025-06-30T00:00:00"/>
    <x v="4"/>
    <s v="Lunch"/>
    <x v="0"/>
    <x v="14"/>
    <s v="No Pickles"/>
    <x v="0"/>
    <n v="1.4799999999999998"/>
    <x v="0"/>
    <n v="0.15"/>
    <n v="0.45"/>
    <n v="6.41"/>
    <s v="Card"/>
  </r>
  <r>
    <x v="1294"/>
    <n v="401"/>
    <d v="2025-05-04T00:00:00"/>
    <d v="1899-12-30T01:32:10"/>
    <d v="2025-05-04T00:00:00"/>
    <x v="1"/>
    <s v="Lunch"/>
    <x v="2"/>
    <x v="27"/>
    <s v="Extra Sauce"/>
    <x v="1"/>
    <n v="5.5200000000000005"/>
    <x v="866"/>
    <n v="0.55000000000000004"/>
    <n v="0.76"/>
    <n v="11.25"/>
    <s v="Card"/>
  </r>
  <r>
    <x v="1295"/>
    <n v="401"/>
    <d v="2025-04-30T00:00:00"/>
    <d v="1899-12-30T08:26:46"/>
    <d v="2025-04-30T00:00:00"/>
    <x v="2"/>
    <s v="Dinner"/>
    <x v="1"/>
    <x v="14"/>
    <s v="Spicy"/>
    <x v="0"/>
    <n v="5.6"/>
    <x v="195"/>
    <n v="0"/>
    <n v="0.41"/>
    <n v="6.01"/>
    <s v="Cash"/>
  </r>
  <r>
    <x v="1296"/>
    <n v="403"/>
    <d v="2025-04-24T00:00:00"/>
    <d v="1899-12-30T06:16:38"/>
    <d v="2025-04-24T00:00:00"/>
    <x v="5"/>
    <s v="Dinner"/>
    <x v="0"/>
    <x v="12"/>
    <s v="No Modifier"/>
    <x v="1"/>
    <n v="4.8"/>
    <x v="393"/>
    <n v="0"/>
    <n v="0.57999999999999996"/>
    <n v="10.18"/>
    <s v="Card"/>
  </r>
  <r>
    <x v="1297"/>
    <n v="401"/>
    <d v="2025-07-24T00:00:00"/>
    <d v="1899-12-30T12:47:14"/>
    <d v="2025-07-24T00:00:00"/>
    <x v="5"/>
    <s v="Lunch"/>
    <x v="0"/>
    <x v="27"/>
    <s v="No Modifier"/>
    <x v="0"/>
    <n v="5.14"/>
    <x v="867"/>
    <n v="0"/>
    <n v="0.49"/>
    <n v="5.63"/>
    <s v="Card"/>
  </r>
  <r>
    <x v="1298"/>
    <n v="403"/>
    <d v="2025-07-11T00:00:00"/>
    <d v="1899-12-30T08:01:00"/>
    <d v="2025-07-11T00:00:00"/>
    <x v="3"/>
    <s v="Dinner"/>
    <x v="3"/>
    <x v="17"/>
    <s v="No Modifier"/>
    <x v="2"/>
    <n v="8.620000000000001"/>
    <x v="868"/>
    <n v="0"/>
    <n v="1.81"/>
    <n v="27.67"/>
    <s v="Card"/>
  </r>
  <r>
    <x v="1299"/>
    <n v="402"/>
    <d v="2025-04-26T00:00:00"/>
    <d v="1899-12-30T12:21:25"/>
    <d v="2025-04-26T00:00:00"/>
    <x v="0"/>
    <s v="Lunch"/>
    <x v="0"/>
    <x v="4"/>
    <s v="No Modifier"/>
    <x v="0"/>
    <n v="9.4499999999999993"/>
    <x v="81"/>
    <n v="0"/>
    <n v="0.66"/>
    <n v="10.11"/>
    <s v="Cash"/>
  </r>
  <r>
    <x v="1300"/>
    <n v="101"/>
    <d v="2025-06-01T00:00:00"/>
    <d v="1899-12-30T01:04:24"/>
    <d v="2025-06-01T00:00:00"/>
    <x v="1"/>
    <s v="Lunch"/>
    <x v="2"/>
    <x v="12"/>
    <s v="No Modifier"/>
    <x v="0"/>
    <n v="4.2700000000000005"/>
    <x v="869"/>
    <n v="0"/>
    <n v="0.34"/>
    <n v="4.6100000000000003"/>
    <s v="Card"/>
  </r>
  <r>
    <x v="1301"/>
    <n v="202"/>
    <d v="2025-05-05T00:00:00"/>
    <d v="1899-12-30T01:32:27"/>
    <d v="2025-05-05T00:00:00"/>
    <x v="4"/>
    <s v="Lunch"/>
    <x v="3"/>
    <x v="19"/>
    <s v="Add Bacon"/>
    <x v="1"/>
    <n v="10.489999999999998"/>
    <x v="870"/>
    <n v="0"/>
    <n v="1.26"/>
    <n v="22.24"/>
    <s v="Card"/>
  </r>
  <r>
    <x v="1302"/>
    <n v="101"/>
    <d v="2025-08-02T00:00:00"/>
    <d v="1899-12-30T07:26:05"/>
    <d v="2025-08-02T00:00:00"/>
    <x v="0"/>
    <s v="Dinner"/>
    <x v="2"/>
    <x v="5"/>
    <s v="No Modifier"/>
    <x v="1"/>
    <n v="5.67"/>
    <x v="411"/>
    <n v="0"/>
    <n v="1.08"/>
    <n v="12.42"/>
    <s v="Card"/>
  </r>
  <r>
    <x v="1303"/>
    <n v="301"/>
    <d v="2025-05-04T00:00:00"/>
    <d v="1899-12-30T01:56:31"/>
    <d v="2025-05-04T00:00:00"/>
    <x v="1"/>
    <s v="Lunch"/>
    <x v="2"/>
    <x v="1"/>
    <s v="Gluten-Free Bun"/>
    <x v="0"/>
    <n v="6.11"/>
    <x v="871"/>
    <n v="1.22"/>
    <n v="0.39"/>
    <n v="5.28"/>
    <s v="GiftCard"/>
  </r>
  <r>
    <x v="1304"/>
    <n v="101"/>
    <d v="2025-06-17T00:00:00"/>
    <d v="1899-12-30T02:22:16"/>
    <d v="2025-06-17T00:00:00"/>
    <x v="6"/>
    <s v="Lunch"/>
    <x v="1"/>
    <x v="6"/>
    <s v="No Sauce"/>
    <x v="0"/>
    <n v="3.29"/>
    <x v="624"/>
    <n v="0"/>
    <n v="0.3"/>
    <n v="3.59"/>
    <s v="Card"/>
  </r>
  <r>
    <x v="1305"/>
    <n v="401"/>
    <d v="2025-06-16T00:00:00"/>
    <d v="1899-12-30T06:32:49"/>
    <d v="2025-06-16T00:00:00"/>
    <x v="4"/>
    <s v="Dinner"/>
    <x v="1"/>
    <x v="17"/>
    <s v="No Modifier"/>
    <x v="0"/>
    <n v="8.0400000000000009"/>
    <x v="872"/>
    <n v="0.8"/>
    <n v="0.62"/>
    <n v="7.86"/>
    <s v="Card"/>
  </r>
  <r>
    <x v="1306"/>
    <n v="201"/>
    <d v="2025-06-18T00:00:00"/>
    <d v="1899-12-30T11:11:02"/>
    <d v="2025-06-18T00:00:00"/>
    <x v="2"/>
    <s v="Lunch"/>
    <x v="0"/>
    <x v="12"/>
    <s v="No Modifier"/>
    <x v="0"/>
    <n v="4.5"/>
    <x v="506"/>
    <n v="0.68"/>
    <n v="0.25"/>
    <n v="4.07"/>
    <s v="Card"/>
  </r>
  <r>
    <x v="1307"/>
    <n v="501"/>
    <d v="2025-06-08T00:00:00"/>
    <d v="1899-12-30T02:08:53"/>
    <d v="2025-06-08T00:00:00"/>
    <x v="1"/>
    <s v="Lunch"/>
    <x v="1"/>
    <x v="19"/>
    <s v="No Modifier"/>
    <x v="0"/>
    <n v="8.99"/>
    <x v="873"/>
    <n v="0"/>
    <n v="0.85"/>
    <n v="9.84"/>
    <s v="GiftCard"/>
  </r>
  <r>
    <x v="1308"/>
    <n v="401"/>
    <d v="2025-06-08T00:00:00"/>
    <d v="1899-12-30T08:32:00"/>
    <d v="2025-06-08T00:00:00"/>
    <x v="1"/>
    <s v="Dinner"/>
    <x v="3"/>
    <x v="19"/>
    <s v="No Modifier"/>
    <x v="0"/>
    <n v="9.5299999999999994"/>
    <x v="207"/>
    <n v="1.43"/>
    <n v="0.77"/>
    <n v="8.8699999999999992"/>
    <s v="Card"/>
  </r>
  <r>
    <x v="1309"/>
    <n v="202"/>
    <d v="2025-04-20T00:00:00"/>
    <d v="1899-12-30T05:51:14"/>
    <d v="2025-04-20T00:00:00"/>
    <x v="1"/>
    <s v="Breakfast"/>
    <x v="0"/>
    <x v="26"/>
    <s v="No Cheese"/>
    <x v="0"/>
    <n v="3.86"/>
    <x v="171"/>
    <n v="0"/>
    <n v="0.23"/>
    <n v="4.09"/>
    <s v="Card"/>
  </r>
  <r>
    <x v="1310"/>
    <n v="402"/>
    <d v="2025-06-10T00:00:00"/>
    <d v="1899-12-30T04:34:27"/>
    <d v="2025-06-10T00:00:00"/>
    <x v="6"/>
    <s v="Afternoon"/>
    <x v="2"/>
    <x v="13"/>
    <s v="No Modifier"/>
    <x v="0"/>
    <n v="1.6400000000000001"/>
    <x v="180"/>
    <n v="0"/>
    <n v="0.14000000000000001"/>
    <n v="1.78"/>
    <s v="Cash"/>
  </r>
  <r>
    <x v="1311"/>
    <n v="403"/>
    <d v="2025-05-09T00:00:00"/>
    <d v="1899-12-30T12:53:38"/>
    <d v="2025-05-09T00:00:00"/>
    <x v="3"/>
    <s v="Lunch"/>
    <x v="1"/>
    <x v="6"/>
    <s v="No Sauce"/>
    <x v="0"/>
    <n v="3.37"/>
    <x v="874"/>
    <n v="0"/>
    <n v="0.24"/>
    <n v="3.61"/>
    <s v="Cash"/>
  </r>
  <r>
    <x v="1312"/>
    <n v="301"/>
    <d v="2025-06-22T00:00:00"/>
    <d v="1899-12-30T08:10:29"/>
    <d v="2025-06-22T00:00:00"/>
    <x v="1"/>
    <s v="Dinner"/>
    <x v="2"/>
    <x v="6"/>
    <s v="No Modifier"/>
    <x v="1"/>
    <n v="3.5300000000000002"/>
    <x v="875"/>
    <n v="0"/>
    <n v="0.42"/>
    <n v="7.48"/>
    <s v="Card"/>
  </r>
  <r>
    <x v="1313"/>
    <n v="102"/>
    <d v="2025-04-28T00:00:00"/>
    <d v="1899-12-30T11:29:34"/>
    <d v="2025-04-28T00:00:00"/>
    <x v="4"/>
    <s v="Lunch"/>
    <x v="2"/>
    <x v="5"/>
    <s v="No Modifier"/>
    <x v="0"/>
    <n v="5.97"/>
    <x v="876"/>
    <n v="0"/>
    <n v="0.45"/>
    <n v="6.42"/>
    <s v="Card"/>
  </r>
  <r>
    <x v="1314"/>
    <n v="201"/>
    <d v="2025-05-09T00:00:00"/>
    <d v="1899-12-30T06:14:41"/>
    <d v="2025-05-09T00:00:00"/>
    <x v="3"/>
    <s v="Breakfast"/>
    <x v="2"/>
    <x v="26"/>
    <s v="No Modifier"/>
    <x v="1"/>
    <n v="3.7399999999999998"/>
    <x v="877"/>
    <n v="0"/>
    <n v="0.45"/>
    <n v="7.93"/>
    <s v="Card"/>
  </r>
  <r>
    <x v="1315"/>
    <n v="403"/>
    <d v="2025-06-13T00:00:00"/>
    <d v="1899-12-30T03:42:56"/>
    <d v="2025-06-13T00:00:00"/>
    <x v="3"/>
    <s v="Afternoon"/>
    <x v="2"/>
    <x v="13"/>
    <s v="Cinnamon"/>
    <x v="0"/>
    <n v="1.5899999999999999"/>
    <x v="878"/>
    <n v="0"/>
    <n v="0.14000000000000001"/>
    <n v="1.73"/>
    <s v="MobilePay"/>
  </r>
  <r>
    <x v="1316"/>
    <n v="403"/>
    <d v="2025-05-14T00:00:00"/>
    <d v="1899-12-30T11:53:28"/>
    <d v="2025-05-14T00:00:00"/>
    <x v="2"/>
    <s v="Lunch"/>
    <x v="0"/>
    <x v="12"/>
    <s v="No Modifier"/>
    <x v="0"/>
    <n v="4.13"/>
    <x v="879"/>
    <n v="0"/>
    <n v="0.39"/>
    <n v="4.5199999999999996"/>
    <s v="Card"/>
  </r>
  <r>
    <x v="1317"/>
    <n v="103"/>
    <d v="2025-05-31T00:00:00"/>
    <d v="1899-12-30T12:32:16"/>
    <d v="2025-05-31T00:00:00"/>
    <x v="0"/>
    <s v="Lunch"/>
    <x v="2"/>
    <x v="1"/>
    <s v="No Modifier"/>
    <x v="0"/>
    <n v="5.2799999999999994"/>
    <x v="880"/>
    <n v="1.06"/>
    <n v="0.36"/>
    <n v="4.58"/>
    <s v="Card"/>
  </r>
  <r>
    <x v="1318"/>
    <n v="501"/>
    <d v="2025-04-23T00:00:00"/>
    <d v="1899-12-30T07:47:05"/>
    <d v="2025-04-23T00:00:00"/>
    <x v="2"/>
    <s v="Breakfast"/>
    <x v="3"/>
    <x v="3"/>
    <s v="Cinnamon"/>
    <x v="1"/>
    <n v="3.19"/>
    <x v="181"/>
    <n v="0"/>
    <n v="0.41"/>
    <n v="6.79"/>
    <s v="MobilePay"/>
  </r>
  <r>
    <x v="1319"/>
    <n v="401"/>
    <d v="2025-05-04T00:00:00"/>
    <d v="1899-12-30T11:55:07"/>
    <d v="2025-05-04T00:00:00"/>
    <x v="1"/>
    <s v="Lunch"/>
    <x v="1"/>
    <x v="1"/>
    <s v="Spicy"/>
    <x v="0"/>
    <n v="5.32"/>
    <x v="547"/>
    <n v="0"/>
    <n v="0.39"/>
    <n v="5.71"/>
    <s v="Cash"/>
  </r>
  <r>
    <x v="1320"/>
    <n v="202"/>
    <d v="2025-06-12T00:00:00"/>
    <d v="1899-12-30T03:15:45"/>
    <d v="2025-06-12T00:00:00"/>
    <x v="5"/>
    <s v="Afternoon"/>
    <x v="2"/>
    <x v="16"/>
    <s v="Extra Sauce"/>
    <x v="1"/>
    <n v="2.91"/>
    <x v="477"/>
    <n v="0"/>
    <n v="0.42"/>
    <n v="6.24"/>
    <s v="Card"/>
  </r>
  <r>
    <x v="1321"/>
    <n v="402"/>
    <d v="2025-07-28T00:00:00"/>
    <d v="1899-12-30T10:53:51"/>
    <d v="2025-07-28T00:00:00"/>
    <x v="4"/>
    <s v="Morning"/>
    <x v="3"/>
    <x v="11"/>
    <s v="No Modifier"/>
    <x v="0"/>
    <n v="2"/>
    <x v="9"/>
    <n v="0"/>
    <n v="0.16"/>
    <n v="2.16"/>
    <s v="MobilePay"/>
  </r>
  <r>
    <x v="1322"/>
    <n v="501"/>
    <d v="2025-04-19T00:00:00"/>
    <d v="1899-12-30T05:14:33"/>
    <d v="2025-04-19T00:00:00"/>
    <x v="0"/>
    <s v="Afternoon"/>
    <x v="1"/>
    <x v="16"/>
    <s v="No Modifier"/>
    <x v="3"/>
    <n v="2.62"/>
    <x v="881"/>
    <n v="0"/>
    <n v="0.68"/>
    <n v="11.16"/>
    <s v="MobilePay"/>
  </r>
  <r>
    <x v="1323"/>
    <n v="102"/>
    <d v="2025-04-12T00:00:00"/>
    <d v="1899-12-30T07:41:50"/>
    <d v="2025-04-12T00:00:00"/>
    <x v="0"/>
    <s v="Dinner"/>
    <x v="2"/>
    <x v="17"/>
    <s v="No Modifier"/>
    <x v="0"/>
    <n v="8.73"/>
    <x v="882"/>
    <n v="0"/>
    <n v="0.74"/>
    <n v="9.4700000000000006"/>
    <s v="Card"/>
  </r>
  <r>
    <x v="1324"/>
    <n v="402"/>
    <d v="2025-06-13T00:00:00"/>
    <d v="1899-12-30T09:34:03"/>
    <d v="2025-06-13T00:00:00"/>
    <x v="3"/>
    <s v="Dinner"/>
    <x v="0"/>
    <x v="19"/>
    <s v="No Modifier"/>
    <x v="0"/>
    <n v="9.02"/>
    <x v="252"/>
    <n v="0"/>
    <n v="0.77"/>
    <n v="9.7899999999999991"/>
    <s v="Card"/>
  </r>
  <r>
    <x v="1325"/>
    <n v="201"/>
    <d v="2025-06-16T00:00:00"/>
    <d v="1899-12-30T09:19:52"/>
    <d v="2025-06-16T00:00:00"/>
    <x v="4"/>
    <s v="Dinner"/>
    <x v="1"/>
    <x v="6"/>
    <s v="Extra Sauce"/>
    <x v="0"/>
    <n v="2.83"/>
    <x v="274"/>
    <n v="0"/>
    <n v="0.21"/>
    <n v="3.04"/>
    <s v="Card"/>
  </r>
  <r>
    <x v="1326"/>
    <n v="103"/>
    <d v="2025-05-11T00:00:00"/>
    <d v="1899-12-30T05:09:42"/>
    <d v="2025-05-11T00:00:00"/>
    <x v="1"/>
    <s v="Afternoon"/>
    <x v="2"/>
    <x v="6"/>
    <s v="Small Size"/>
    <x v="1"/>
    <n v="2.57"/>
    <x v="867"/>
    <n v="0"/>
    <n v="0.33"/>
    <n v="5.47"/>
    <s v="Card"/>
  </r>
  <r>
    <x v="1327"/>
    <n v="201"/>
    <d v="2025-07-02T00:00:00"/>
    <d v="1899-12-30T10:24:54"/>
    <d v="2025-07-02T00:00:00"/>
    <x v="2"/>
    <s v="Morning"/>
    <x v="0"/>
    <x v="7"/>
    <s v="No Modifier"/>
    <x v="0"/>
    <n v="1.73"/>
    <x v="58"/>
    <n v="0"/>
    <n v="0.15"/>
    <n v="1.88"/>
    <s v="Card"/>
  </r>
  <r>
    <x v="1328"/>
    <n v="402"/>
    <d v="2025-06-21T00:00:00"/>
    <d v="1899-12-30T07:46:07"/>
    <d v="2025-06-21T00:00:00"/>
    <x v="0"/>
    <s v="Dinner"/>
    <x v="2"/>
    <x v="27"/>
    <s v="No Modifier"/>
    <x v="0"/>
    <n v="4.8199999999999994"/>
    <x v="883"/>
    <n v="0"/>
    <n v="0.36"/>
    <n v="5.18"/>
    <s v="Cash"/>
  </r>
  <r>
    <x v="1329"/>
    <n v="301"/>
    <d v="2025-07-20T00:00:00"/>
    <d v="1899-12-30T06:04:32"/>
    <d v="2025-07-20T00:00:00"/>
    <x v="1"/>
    <s v="Breakfast"/>
    <x v="0"/>
    <x v="26"/>
    <s v="Sausage Patty"/>
    <x v="1"/>
    <n v="5.09"/>
    <x v="884"/>
    <n v="1.53"/>
    <n v="0.65"/>
    <n v="9.3000000000000007"/>
    <s v="Card"/>
  </r>
  <r>
    <x v="1330"/>
    <n v="403"/>
    <d v="2025-06-08T00:00:00"/>
    <d v="1899-12-30T11:18:01"/>
    <d v="2025-06-08T00:00:00"/>
    <x v="1"/>
    <s v="Morning"/>
    <x v="3"/>
    <x v="29"/>
    <s v="No Modifier"/>
    <x v="0"/>
    <n v="3.17"/>
    <x v="100"/>
    <n v="0"/>
    <n v="0.23"/>
    <n v="3.4"/>
    <s v="Card"/>
  </r>
  <r>
    <x v="1331"/>
    <n v="301"/>
    <d v="2025-05-06T00:00:00"/>
    <d v="1899-12-30T10:36:46"/>
    <d v="2025-05-06T00:00:00"/>
    <x v="6"/>
    <s v="Late Night"/>
    <x v="0"/>
    <x v="28"/>
    <s v="No Modifier"/>
    <x v="1"/>
    <n v="2.11"/>
    <x v="885"/>
    <n v="0"/>
    <n v="0.38"/>
    <n v="4.5999999999999996"/>
    <s v="Card"/>
  </r>
  <r>
    <x v="1332"/>
    <n v="102"/>
    <d v="2025-06-30T00:00:00"/>
    <d v="1899-12-30T10:25:58"/>
    <d v="2025-06-30T00:00:00"/>
    <x v="4"/>
    <s v="Breakfast"/>
    <x v="1"/>
    <x v="15"/>
    <s v="No Modifier"/>
    <x v="0"/>
    <n v="3.9200000000000004"/>
    <x v="494"/>
    <n v="0"/>
    <n v="0.27"/>
    <n v="4.1900000000000004"/>
    <s v="Card"/>
  </r>
  <r>
    <x v="1333"/>
    <n v="201"/>
    <d v="2025-06-16T00:00:00"/>
    <d v="1899-12-30T07:57:26"/>
    <d v="2025-06-16T00:00:00"/>
    <x v="4"/>
    <s v="Dinner"/>
    <x v="2"/>
    <x v="12"/>
    <s v="No Modifier"/>
    <x v="0"/>
    <n v="4.99"/>
    <x v="886"/>
    <n v="0.5"/>
    <n v="0.34"/>
    <n v="4.83"/>
    <s v="Cash"/>
  </r>
  <r>
    <x v="1334"/>
    <n v="201"/>
    <d v="2025-06-26T00:00:00"/>
    <d v="1899-12-30T06:29:19"/>
    <d v="2025-06-26T00:00:00"/>
    <x v="5"/>
    <s v="Dinner"/>
    <x v="0"/>
    <x v="17"/>
    <s v="No Modifier"/>
    <x v="1"/>
    <n v="8.5599999999999987"/>
    <x v="887"/>
    <n v="0"/>
    <n v="1.03"/>
    <n v="18.149999999999999"/>
    <s v="MobilePay"/>
  </r>
  <r>
    <x v="1335"/>
    <n v="501"/>
    <d v="2025-05-05T00:00:00"/>
    <d v="1899-12-30T04:47:57"/>
    <d v="2025-05-05T00:00:00"/>
    <x v="4"/>
    <s v="Afternoon"/>
    <x v="2"/>
    <x v="18"/>
    <s v="Light Ice"/>
    <x v="0"/>
    <n v="1.85"/>
    <x v="888"/>
    <n v="0"/>
    <n v="0.17"/>
    <n v="2.02"/>
    <s v="MobilePay"/>
  </r>
  <r>
    <x v="1336"/>
    <n v="201"/>
    <d v="2025-04-30T00:00:00"/>
    <d v="1899-12-30T08:00:11"/>
    <d v="2025-04-30T00:00:00"/>
    <x v="2"/>
    <s v="Dinner"/>
    <x v="0"/>
    <x v="12"/>
    <s v="No Modifier"/>
    <x v="0"/>
    <n v="4.29"/>
    <x v="27"/>
    <n v="0"/>
    <n v="0.32"/>
    <n v="4.6100000000000003"/>
    <s v="Card"/>
  </r>
  <r>
    <x v="1337"/>
    <n v="103"/>
    <d v="2025-06-02T00:00:00"/>
    <d v="1899-12-30T12:36:00"/>
    <d v="2025-06-02T00:00:00"/>
    <x v="4"/>
    <s v="Lunch"/>
    <x v="1"/>
    <x v="7"/>
    <s v="No Modifier"/>
    <x v="2"/>
    <n v="1.71"/>
    <x v="889"/>
    <n v="0"/>
    <n v="0.33"/>
    <n v="5.46"/>
    <s v="MobilePay"/>
  </r>
  <r>
    <x v="1338"/>
    <n v="102"/>
    <d v="2025-05-01T00:00:00"/>
    <d v="1899-12-30T11:33:33"/>
    <d v="2025-05-01T00:00:00"/>
    <x v="5"/>
    <s v="Morning"/>
    <x v="2"/>
    <x v="11"/>
    <s v="No Modifier"/>
    <x v="0"/>
    <n v="1.81"/>
    <x v="890"/>
    <n v="0"/>
    <n v="0.14000000000000001"/>
    <n v="1.95"/>
    <s v="MobilePay"/>
  </r>
  <r>
    <x v="1339"/>
    <n v="101"/>
    <d v="2025-04-29T00:00:00"/>
    <d v="1899-12-30T04:32:03"/>
    <d v="2025-04-29T00:00:00"/>
    <x v="6"/>
    <s v="Afternoon"/>
    <x v="1"/>
    <x v="7"/>
    <s v="No Modifier"/>
    <x v="0"/>
    <n v="1.75"/>
    <x v="21"/>
    <n v="0"/>
    <n v="0.14000000000000001"/>
    <n v="1.89"/>
    <s v="Cash"/>
  </r>
  <r>
    <x v="1340"/>
    <n v="102"/>
    <d v="2025-08-08T00:00:00"/>
    <d v="1899-12-30T01:51:35"/>
    <d v="2025-08-08T00:00:00"/>
    <x v="3"/>
    <s v="Late Night"/>
    <x v="1"/>
    <x v="12"/>
    <s v="No Modifier"/>
    <x v="0"/>
    <n v="4.54"/>
    <x v="891"/>
    <n v="0"/>
    <n v="0.34"/>
    <n v="4.88"/>
    <s v="Card"/>
  </r>
  <r>
    <x v="1341"/>
    <n v="101"/>
    <d v="2025-06-16T00:00:00"/>
    <d v="1899-12-30T09:42:12"/>
    <d v="2025-06-16T00:00:00"/>
    <x v="4"/>
    <s v="Breakfast"/>
    <x v="1"/>
    <x v="3"/>
    <s v="No Modifier"/>
    <x v="0"/>
    <n v="3.24"/>
    <x v="92"/>
    <n v="0"/>
    <n v="0.28000000000000003"/>
    <n v="3.52"/>
    <s v="MobilePay"/>
  </r>
  <r>
    <x v="1342"/>
    <n v="301"/>
    <d v="2025-05-13T00:00:00"/>
    <d v="1899-12-30T12:58:44"/>
    <d v="2025-05-13T00:00:00"/>
    <x v="6"/>
    <s v="Late Night"/>
    <x v="1"/>
    <x v="28"/>
    <s v="No Modifier"/>
    <x v="1"/>
    <n v="2.0299999999999998"/>
    <x v="892"/>
    <n v="0.41"/>
    <n v="0.22"/>
    <n v="3.87"/>
    <s v="Card"/>
  </r>
  <r>
    <x v="1343"/>
    <n v="501"/>
    <d v="2025-08-07T00:00:00"/>
    <d v="1899-12-30T03:55:25"/>
    <d v="2025-08-07T00:00:00"/>
    <x v="5"/>
    <s v="Afternoon"/>
    <x v="2"/>
    <x v="30"/>
    <s v="No Modifier"/>
    <x v="0"/>
    <n v="2.5500000000000003"/>
    <x v="893"/>
    <n v="0"/>
    <n v="0.15"/>
    <n v="2.7"/>
    <s v="Card"/>
  </r>
  <r>
    <x v="1344"/>
    <n v="103"/>
    <d v="2025-06-22T00:00:00"/>
    <d v="1899-12-30T06:41:01"/>
    <d v="2025-06-22T00:00:00"/>
    <x v="1"/>
    <s v="Breakfast"/>
    <x v="1"/>
    <x v="23"/>
    <s v="No Modifier"/>
    <x v="0"/>
    <n v="5.31"/>
    <x v="308"/>
    <n v="0"/>
    <n v="0.4"/>
    <n v="5.71"/>
    <s v="Cash"/>
  </r>
  <r>
    <x v="1345"/>
    <n v="301"/>
    <d v="2025-06-22T00:00:00"/>
    <d v="1899-12-30T10:50:13"/>
    <d v="2025-06-22T00:00:00"/>
    <x v="1"/>
    <s v="Morning"/>
    <x v="1"/>
    <x v="25"/>
    <s v="Sugar-Free Syrup"/>
    <x v="0"/>
    <n v="3.17"/>
    <x v="100"/>
    <n v="0"/>
    <n v="0.23"/>
    <n v="3.4"/>
    <s v="Cash"/>
  </r>
  <r>
    <x v="1346"/>
    <n v="401"/>
    <d v="2025-07-18T00:00:00"/>
    <d v="1899-12-30T08:37:32"/>
    <d v="2025-07-18T00:00:00"/>
    <x v="3"/>
    <s v="Dinner"/>
    <x v="2"/>
    <x v="1"/>
    <s v="No Modifier"/>
    <x v="0"/>
    <n v="4.4499999999999993"/>
    <x v="894"/>
    <n v="0"/>
    <n v="0.32"/>
    <n v="4.7699999999999996"/>
    <s v="Card"/>
  </r>
  <r>
    <x v="1347"/>
    <n v="201"/>
    <d v="2025-05-28T00:00:00"/>
    <d v="1899-12-30T11:11:39"/>
    <d v="2025-05-28T00:00:00"/>
    <x v="2"/>
    <s v="Morning"/>
    <x v="2"/>
    <x v="0"/>
    <s v="Extra Ice"/>
    <x v="0"/>
    <n v="1.52"/>
    <x v="895"/>
    <n v="0"/>
    <n v="0.13"/>
    <n v="1.65"/>
    <s v="Card"/>
  </r>
  <r>
    <x v="1348"/>
    <n v="401"/>
    <d v="2025-06-23T00:00:00"/>
    <d v="1899-12-30T11:55:40"/>
    <d v="2025-06-23T00:00:00"/>
    <x v="4"/>
    <s v="Late Night"/>
    <x v="0"/>
    <x v="14"/>
    <s v="No Modifier"/>
    <x v="0"/>
    <n v="5.12"/>
    <x v="18"/>
    <n v="0"/>
    <n v="0.41"/>
    <n v="5.53"/>
    <s v="Cash"/>
  </r>
  <r>
    <x v="1349"/>
    <n v="402"/>
    <d v="2025-07-06T00:00:00"/>
    <d v="1899-12-30T09:27:46"/>
    <d v="2025-07-06T00:00:00"/>
    <x v="1"/>
    <s v="Dinner"/>
    <x v="1"/>
    <x v="1"/>
    <s v="Extra Sauce"/>
    <x v="0"/>
    <n v="5.56"/>
    <x v="649"/>
    <n v="0"/>
    <n v="0.53"/>
    <n v="6.09"/>
    <s v="Card"/>
  </r>
  <r>
    <x v="1350"/>
    <n v="401"/>
    <d v="2025-05-26T00:00:00"/>
    <d v="1899-12-30T12:19:06"/>
    <d v="2025-05-26T00:00:00"/>
    <x v="4"/>
    <s v="Lunch"/>
    <x v="1"/>
    <x v="19"/>
    <s v="Extra Sauce"/>
    <x v="1"/>
    <n v="8.65"/>
    <x v="896"/>
    <n v="0"/>
    <n v="1.64"/>
    <n v="18.940000000000001"/>
    <s v="Card"/>
  </r>
  <r>
    <x v="1351"/>
    <n v="301"/>
    <d v="2025-06-16T00:00:00"/>
    <d v="1899-12-30T12:42:36"/>
    <d v="2025-06-16T00:00:00"/>
    <x v="4"/>
    <s v="Lunch"/>
    <x v="1"/>
    <x v="27"/>
    <s v="Gluten-Free Bun"/>
    <x v="0"/>
    <n v="5.6099999999999994"/>
    <x v="356"/>
    <n v="0"/>
    <n v="0.41"/>
    <n v="6.02"/>
    <s v="MobilePay"/>
  </r>
  <r>
    <x v="1352"/>
    <n v="102"/>
    <d v="2025-07-12T00:00:00"/>
    <d v="1899-12-30T11:06:25"/>
    <d v="2025-07-12T00:00:00"/>
    <x v="0"/>
    <s v="Lunch"/>
    <x v="0"/>
    <x v="1"/>
    <s v="No Pickles"/>
    <x v="0"/>
    <n v="5.59"/>
    <x v="147"/>
    <n v="0"/>
    <n v="0.41"/>
    <n v="6"/>
    <s v="Card"/>
  </r>
  <r>
    <x v="1353"/>
    <n v="101"/>
    <d v="2025-07-05T00:00:00"/>
    <d v="1899-12-30T01:52:30"/>
    <d v="2025-07-05T00:00:00"/>
    <x v="0"/>
    <s v="Late Night"/>
    <x v="0"/>
    <x v="12"/>
    <s v="No Modifier"/>
    <x v="0"/>
    <n v="4.74"/>
    <x v="622"/>
    <n v="0"/>
    <n v="0.34"/>
    <n v="5.08"/>
    <s v="MobilePay"/>
  </r>
  <r>
    <x v="1354"/>
    <n v="202"/>
    <d v="2025-06-14T00:00:00"/>
    <d v="1899-12-30T09:11:20"/>
    <d v="2025-06-14T00:00:00"/>
    <x v="0"/>
    <s v="Dinner"/>
    <x v="3"/>
    <x v="4"/>
    <s v="No Modifier"/>
    <x v="0"/>
    <n v="9"/>
    <x v="463"/>
    <n v="0"/>
    <n v="0.68"/>
    <n v="9.68"/>
    <s v="MobilePay"/>
  </r>
  <r>
    <x v="1355"/>
    <n v="103"/>
    <d v="2025-05-27T00:00:00"/>
    <d v="1899-12-30T08:00:13"/>
    <d v="2025-05-27T00:00:00"/>
    <x v="6"/>
    <s v="Dinner"/>
    <x v="2"/>
    <x v="17"/>
    <s v="No Modifier"/>
    <x v="2"/>
    <n v="7.19"/>
    <x v="897"/>
    <n v="0"/>
    <n v="1.83"/>
    <n v="23.4"/>
    <s v="Cash"/>
  </r>
  <r>
    <x v="1356"/>
    <n v="402"/>
    <d v="2025-08-06T00:00:00"/>
    <d v="1899-12-30T01:43:56"/>
    <d v="2025-08-06T00:00:00"/>
    <x v="2"/>
    <s v="Late Night"/>
    <x v="0"/>
    <x v="1"/>
    <s v="No Modifier"/>
    <x v="0"/>
    <n v="5.1899999999999995"/>
    <x v="808"/>
    <n v="0"/>
    <n v="0.36"/>
    <n v="5.55"/>
    <s v="Card"/>
  </r>
  <r>
    <x v="1357"/>
    <n v="501"/>
    <d v="2025-05-08T00:00:00"/>
    <d v="1899-12-30T05:02:48"/>
    <d v="2025-05-08T00:00:00"/>
    <x v="5"/>
    <s v="Afternoon"/>
    <x v="3"/>
    <x v="16"/>
    <s v="Small Size"/>
    <x v="0"/>
    <n v="2.4499999999999997"/>
    <x v="898"/>
    <n v="0"/>
    <n v="0.22"/>
    <n v="2.67"/>
    <s v="Card"/>
  </r>
  <r>
    <x v="1358"/>
    <n v="101"/>
    <d v="2025-06-01T00:00:00"/>
    <d v="1899-12-30T08:05:46"/>
    <d v="2025-06-01T00:00:00"/>
    <x v="1"/>
    <s v="Dinner"/>
    <x v="1"/>
    <x v="17"/>
    <s v="No Modifier"/>
    <x v="0"/>
    <n v="7.75"/>
    <x v="899"/>
    <n v="0"/>
    <n v="0.74"/>
    <n v="8.49"/>
    <s v="Card"/>
  </r>
  <r>
    <x v="1359"/>
    <n v="102"/>
    <d v="2025-08-03T00:00:00"/>
    <d v="1899-12-30T08:41:57"/>
    <d v="2025-08-03T00:00:00"/>
    <x v="1"/>
    <s v="Dinner"/>
    <x v="0"/>
    <x v="12"/>
    <s v="No Modifier"/>
    <x v="1"/>
    <n v="4.55"/>
    <x v="900"/>
    <n v="0"/>
    <n v="0.77"/>
    <n v="9.8699999999999992"/>
    <s v="MobilePay"/>
  </r>
  <r>
    <x v="1360"/>
    <n v="501"/>
    <d v="2025-07-09T00:00:00"/>
    <d v="1899-12-30T04:09:07"/>
    <d v="2025-07-09T00:00:00"/>
    <x v="2"/>
    <s v="Afternoon"/>
    <x v="0"/>
    <x v="16"/>
    <s v="No Sauce"/>
    <x v="0"/>
    <n v="2.6399999999999997"/>
    <x v="901"/>
    <n v="0"/>
    <n v="0.18"/>
    <n v="2.82"/>
    <s v="Cash"/>
  </r>
  <r>
    <x v="1361"/>
    <n v="501"/>
    <d v="2025-07-28T00:00:00"/>
    <d v="1899-12-30T01:53:59"/>
    <d v="2025-07-28T00:00:00"/>
    <x v="4"/>
    <s v="Late Night"/>
    <x v="0"/>
    <x v="16"/>
    <s v="No Modifier"/>
    <x v="0"/>
    <n v="2.8"/>
    <x v="902"/>
    <n v="0"/>
    <n v="0.18"/>
    <n v="2.98"/>
    <s v="Card"/>
  </r>
  <r>
    <x v="1362"/>
    <n v="202"/>
    <d v="2025-04-27T00:00:00"/>
    <d v="1899-12-30T06:08:19"/>
    <d v="2025-04-27T00:00:00"/>
    <x v="1"/>
    <s v="Dinner"/>
    <x v="0"/>
    <x v="12"/>
    <s v="No Modifier"/>
    <x v="0"/>
    <n v="4.53"/>
    <x v="588"/>
    <n v="0"/>
    <n v="0.28999999999999998"/>
    <n v="4.82"/>
    <s v="Cash"/>
  </r>
  <r>
    <x v="1363"/>
    <n v="301"/>
    <d v="2025-06-08T00:00:00"/>
    <d v="1899-12-30T10:04:49"/>
    <d v="2025-06-08T00:00:00"/>
    <x v="1"/>
    <s v="Breakfast"/>
    <x v="0"/>
    <x v="10"/>
    <s v="Sausage Patty"/>
    <x v="0"/>
    <n v="4"/>
    <x v="608"/>
    <n v="0"/>
    <n v="0.34"/>
    <n v="4.34"/>
    <s v="Card"/>
  </r>
  <r>
    <x v="1364"/>
    <n v="402"/>
    <d v="2025-07-26T00:00:00"/>
    <d v="1899-12-30T02:07:50"/>
    <d v="2025-07-26T00:00:00"/>
    <x v="0"/>
    <s v="Lunch"/>
    <x v="2"/>
    <x v="1"/>
    <s v="No Modifier"/>
    <x v="0"/>
    <n v="5.83"/>
    <x v="353"/>
    <n v="0"/>
    <n v="0.38"/>
    <n v="6.21"/>
    <s v="Card"/>
  </r>
  <r>
    <x v="1365"/>
    <n v="401"/>
    <d v="2025-07-17T00:00:00"/>
    <d v="1899-12-30T01:04:26"/>
    <d v="2025-07-17T00:00:00"/>
    <x v="5"/>
    <s v="Late Night"/>
    <x v="0"/>
    <x v="1"/>
    <s v="No Onions"/>
    <x v="0"/>
    <n v="5.33"/>
    <x v="289"/>
    <n v="0"/>
    <n v="0.4"/>
    <n v="5.73"/>
    <s v="Card"/>
  </r>
  <r>
    <x v="1366"/>
    <n v="102"/>
    <d v="2025-06-11T00:00:00"/>
    <d v="1899-12-30T08:33:33"/>
    <d v="2025-06-11T00:00:00"/>
    <x v="2"/>
    <s v="Dinner"/>
    <x v="0"/>
    <x v="17"/>
    <s v="No Modifier"/>
    <x v="0"/>
    <n v="8.48"/>
    <x v="903"/>
    <n v="0"/>
    <n v="0.61"/>
    <n v="9.09"/>
    <s v="Card"/>
  </r>
  <r>
    <x v="1367"/>
    <n v="301"/>
    <d v="2025-06-26T00:00:00"/>
    <d v="1899-12-30T02:13:23"/>
    <d v="2025-06-26T00:00:00"/>
    <x v="5"/>
    <s v="Lunch"/>
    <x v="2"/>
    <x v="6"/>
    <s v="No Modifier"/>
    <x v="0"/>
    <n v="2.58"/>
    <x v="904"/>
    <n v="0"/>
    <n v="0.23"/>
    <n v="2.81"/>
    <s v="Cash"/>
  </r>
  <r>
    <x v="1368"/>
    <n v="202"/>
    <d v="2025-08-08T00:00:00"/>
    <d v="1899-12-30T02:01:42"/>
    <d v="2025-08-08T00:00:00"/>
    <x v="3"/>
    <s v="Lunch"/>
    <x v="1"/>
    <x v="18"/>
    <s v="No Ice"/>
    <x v="1"/>
    <n v="1.8299999999999998"/>
    <x v="905"/>
    <n v="0.73"/>
    <n v="0.28000000000000003"/>
    <n v="3.21"/>
    <s v="Card"/>
  </r>
  <r>
    <x v="1369"/>
    <n v="403"/>
    <d v="2025-04-28T00:00:00"/>
    <d v="1899-12-30T11:56:00"/>
    <d v="2025-04-28T00:00:00"/>
    <x v="4"/>
    <s v="Lunch"/>
    <x v="1"/>
    <x v="16"/>
    <s v="Large Size"/>
    <x v="1"/>
    <n v="1.4799999999999998"/>
    <x v="0"/>
    <n v="0"/>
    <n v="0.1"/>
    <n v="6.37"/>
    <s v="Cash"/>
  </r>
  <r>
    <x v="1370"/>
    <n v="102"/>
    <d v="2025-04-30T00:00:00"/>
    <d v="1899-12-30T12:08:14"/>
    <d v="2025-04-30T00:00:00"/>
    <x v="2"/>
    <s v="Lunch"/>
    <x v="1"/>
    <x v="1"/>
    <s v="No Modifier"/>
    <x v="0"/>
    <n v="5.33"/>
    <x v="289"/>
    <n v="0"/>
    <n v="0.43"/>
    <n v="5.76"/>
    <s v="Card"/>
  </r>
  <r>
    <x v="1371"/>
    <n v="101"/>
    <d v="2025-07-29T00:00:00"/>
    <d v="1899-12-30T05:46:48"/>
    <d v="2025-07-29T00:00:00"/>
    <x v="6"/>
    <s v="Breakfast"/>
    <x v="0"/>
    <x v="11"/>
    <s v="No Modifier"/>
    <x v="1"/>
    <n v="2.23"/>
    <x v="906"/>
    <n v="0"/>
    <n v="0.28999999999999998"/>
    <n v="4.75"/>
    <s v="Card"/>
  </r>
  <r>
    <x v="1372"/>
    <n v="201"/>
    <d v="2025-05-02T00:00:00"/>
    <d v="1899-12-30T02:59:09"/>
    <d v="2025-05-02T00:00:00"/>
    <x v="3"/>
    <s v="Lunch"/>
    <x v="1"/>
    <x v="19"/>
    <s v="No Pickles"/>
    <x v="0"/>
    <n v="8.3000000000000007"/>
    <x v="541"/>
    <n v="0"/>
    <n v="0.54"/>
    <n v="8.84"/>
    <s v="Cash"/>
  </r>
  <r>
    <x v="1373"/>
    <n v="501"/>
    <d v="2025-06-03T00:00:00"/>
    <d v="1899-12-30T07:01:08"/>
    <d v="2025-06-03T00:00:00"/>
    <x v="6"/>
    <s v="Dinner"/>
    <x v="0"/>
    <x v="12"/>
    <s v="No Modifier"/>
    <x v="0"/>
    <n v="3.9499999999999997"/>
    <x v="907"/>
    <n v="0"/>
    <n v="0.32"/>
    <n v="4.2699999999999996"/>
    <s v="Card"/>
  </r>
  <r>
    <x v="1374"/>
    <n v="403"/>
    <d v="2025-07-28T00:00:00"/>
    <d v="1899-12-30T08:18:30"/>
    <d v="2025-07-28T00:00:00"/>
    <x v="4"/>
    <s v="Dinner"/>
    <x v="3"/>
    <x v="14"/>
    <s v="No Onions"/>
    <x v="0"/>
    <n v="6.2"/>
    <x v="699"/>
    <n v="0"/>
    <n v="0.59"/>
    <n v="6.79"/>
    <s v="MobilePay"/>
  </r>
  <r>
    <x v="1375"/>
    <n v="402"/>
    <d v="2025-05-30T00:00:00"/>
    <d v="1899-12-30T10:43:14"/>
    <d v="2025-05-30T00:00:00"/>
    <x v="3"/>
    <s v="Late Night"/>
    <x v="3"/>
    <x v="12"/>
    <s v="No Modifier"/>
    <x v="0"/>
    <n v="4.42"/>
    <x v="13"/>
    <n v="0"/>
    <n v="0.4"/>
    <n v="4.82"/>
    <s v="Card"/>
  </r>
  <r>
    <x v="1376"/>
    <n v="101"/>
    <d v="2025-06-28T00:00:00"/>
    <d v="1899-12-30T01:22:58"/>
    <d v="2025-06-28T00:00:00"/>
    <x v="0"/>
    <s v="Lunch"/>
    <x v="2"/>
    <x v="19"/>
    <s v="No Pickles"/>
    <x v="0"/>
    <n v="8.66"/>
    <x v="44"/>
    <n v="0"/>
    <n v="0.52"/>
    <n v="9.18"/>
    <s v="Card"/>
  </r>
  <r>
    <x v="1377"/>
    <n v="301"/>
    <d v="2025-06-04T00:00:00"/>
    <d v="1899-12-30T09:00:24"/>
    <d v="2025-06-04T00:00:00"/>
    <x v="2"/>
    <s v="Dinner"/>
    <x v="1"/>
    <x v="27"/>
    <s v="Add Bacon"/>
    <x v="0"/>
    <n v="6.6000000000000005"/>
    <x v="908"/>
    <n v="0"/>
    <n v="0.59"/>
    <n v="7.19"/>
    <s v="Card"/>
  </r>
  <r>
    <x v="1378"/>
    <n v="201"/>
    <d v="2025-05-30T00:00:00"/>
    <d v="1899-12-30T11:19:37"/>
    <d v="2025-05-30T00:00:00"/>
    <x v="3"/>
    <s v="Lunch"/>
    <x v="0"/>
    <x v="14"/>
    <s v="Add Jalapenos"/>
    <x v="0"/>
    <n v="5.81"/>
    <x v="644"/>
    <n v="0"/>
    <n v="0.49"/>
    <n v="6.3"/>
    <s v="Card"/>
  </r>
  <r>
    <x v="1379"/>
    <n v="402"/>
    <d v="2025-06-07T00:00:00"/>
    <d v="1899-12-30T07:20:51"/>
    <d v="2025-06-07T00:00:00"/>
    <x v="0"/>
    <s v="Dinner"/>
    <x v="0"/>
    <x v="14"/>
    <s v="No Modifier"/>
    <x v="0"/>
    <n v="6.34"/>
    <x v="909"/>
    <n v="0"/>
    <n v="0.44"/>
    <n v="6.78"/>
    <s v="Card"/>
  </r>
  <r>
    <x v="1380"/>
    <n v="103"/>
    <d v="2025-05-09T00:00:00"/>
    <d v="1899-12-30T01:21:15"/>
    <d v="2025-05-09T00:00:00"/>
    <x v="3"/>
    <s v="Lunch"/>
    <x v="0"/>
    <x v="5"/>
    <s v="No Modifier"/>
    <x v="0"/>
    <n v="6.02"/>
    <x v="910"/>
    <n v="0"/>
    <n v="0.36"/>
    <n v="6.38"/>
    <s v="Card"/>
  </r>
  <r>
    <x v="1381"/>
    <n v="103"/>
    <d v="2025-08-02T00:00:00"/>
    <d v="1899-12-30T12:48:13"/>
    <d v="2025-08-02T00:00:00"/>
    <x v="0"/>
    <s v="Lunch"/>
    <x v="1"/>
    <x v="20"/>
    <s v="No Modifier"/>
    <x v="0"/>
    <n v="9.75"/>
    <x v="454"/>
    <n v="0"/>
    <n v="0.71"/>
    <n v="10.46"/>
    <s v="Card"/>
  </r>
  <r>
    <x v="1382"/>
    <n v="201"/>
    <d v="2025-08-07T00:00:00"/>
    <d v="1899-12-30T06:38:27"/>
    <d v="2025-08-07T00:00:00"/>
    <x v="5"/>
    <s v="Breakfast"/>
    <x v="2"/>
    <x v="11"/>
    <s v="Sugar-Free Syrup"/>
    <x v="0"/>
    <n v="2.6199999999999997"/>
    <x v="911"/>
    <n v="0"/>
    <n v="0.18"/>
    <n v="2.8"/>
    <s v="MobilePay"/>
  </r>
  <r>
    <x v="1383"/>
    <n v="103"/>
    <d v="2025-06-25T00:00:00"/>
    <d v="1899-12-30T07:37:11"/>
    <d v="2025-06-25T00:00:00"/>
    <x v="2"/>
    <s v="Dinner"/>
    <x v="0"/>
    <x v="1"/>
    <s v="No Pickles"/>
    <x v="0"/>
    <n v="5.17"/>
    <x v="912"/>
    <n v="0"/>
    <n v="0.41"/>
    <n v="5.58"/>
    <s v="Card"/>
  </r>
  <r>
    <x v="1384"/>
    <n v="101"/>
    <d v="2025-05-02T00:00:00"/>
    <d v="1899-12-30T01:00:11"/>
    <d v="2025-05-02T00:00:00"/>
    <x v="3"/>
    <s v="Lunch"/>
    <x v="1"/>
    <x v="4"/>
    <s v="No Modifier"/>
    <x v="0"/>
    <n v="9.66"/>
    <x v="913"/>
    <n v="0"/>
    <n v="0.7"/>
    <n v="10.36"/>
    <s v="Card"/>
  </r>
  <r>
    <x v="1385"/>
    <n v="101"/>
    <d v="2025-07-17T00:00:00"/>
    <d v="1899-12-30T05:37:41"/>
    <d v="2025-07-17T00:00:00"/>
    <x v="5"/>
    <s v="Afternoon"/>
    <x v="2"/>
    <x v="21"/>
    <s v="No Modifier"/>
    <x v="0"/>
    <n v="5.09"/>
    <x v="22"/>
    <n v="0"/>
    <n v="0.38"/>
    <n v="5.47"/>
    <s v="Card"/>
  </r>
  <r>
    <x v="1386"/>
    <n v="101"/>
    <d v="2025-05-27T00:00:00"/>
    <d v="1899-12-30T07:14:00"/>
    <d v="2025-05-27T00:00:00"/>
    <x v="6"/>
    <s v="Dinner"/>
    <x v="1"/>
    <x v="4"/>
    <s v="No Modifier"/>
    <x v="0"/>
    <n v="9.94"/>
    <x v="914"/>
    <n v="0"/>
    <n v="0.84"/>
    <n v="10.78"/>
    <s v="MobilePay"/>
  </r>
  <r>
    <x v="1387"/>
    <n v="301"/>
    <d v="2025-06-14T00:00:00"/>
    <d v="1899-12-30T01:53:15"/>
    <d v="2025-06-14T00:00:00"/>
    <x v="0"/>
    <s v="Lunch"/>
    <x v="2"/>
    <x v="5"/>
    <s v="No Modifier"/>
    <x v="0"/>
    <n v="6.39"/>
    <x v="915"/>
    <n v="0"/>
    <n v="0.42"/>
    <n v="6.81"/>
    <s v="Cash"/>
  </r>
  <r>
    <x v="1388"/>
    <n v="401"/>
    <d v="2025-06-26T00:00:00"/>
    <d v="1899-12-30T12:42:30"/>
    <d v="2025-06-26T00:00:00"/>
    <x v="5"/>
    <s v="Lunch"/>
    <x v="3"/>
    <x v="12"/>
    <s v="No Modifier"/>
    <x v="0"/>
    <n v="4.5"/>
    <x v="506"/>
    <n v="0"/>
    <n v="0.36"/>
    <n v="4.8600000000000003"/>
    <s v="MobilePay"/>
  </r>
  <r>
    <x v="1389"/>
    <n v="103"/>
    <d v="2025-08-01T00:00:00"/>
    <d v="1899-12-30T10:07:25"/>
    <d v="2025-08-01T00:00:00"/>
    <x v="3"/>
    <s v="Breakfast"/>
    <x v="2"/>
    <x v="22"/>
    <s v="No Modifier"/>
    <x v="0"/>
    <n v="1.48"/>
    <x v="48"/>
    <n v="0"/>
    <n v="0.13"/>
    <n v="1.61"/>
    <s v="Cash"/>
  </r>
  <r>
    <x v="1390"/>
    <n v="301"/>
    <d v="2025-07-31T00:00:00"/>
    <d v="1899-12-30T03:24:52"/>
    <d v="2025-07-31T00:00:00"/>
    <x v="5"/>
    <s v="Afternoon"/>
    <x v="2"/>
    <x v="15"/>
    <s v="Sugar-Free Syrup"/>
    <x v="1"/>
    <n v="4.4399999999999995"/>
    <x v="224"/>
    <n v="1.33"/>
    <n v="0.53"/>
    <n v="8.08"/>
    <s v="Cash"/>
  </r>
  <r>
    <x v="1391"/>
    <n v="301"/>
    <d v="2025-07-09T00:00:00"/>
    <d v="1899-12-30T07:55:15"/>
    <d v="2025-07-09T00:00:00"/>
    <x v="2"/>
    <s v="Dinner"/>
    <x v="3"/>
    <x v="1"/>
    <s v="Spicy"/>
    <x v="0"/>
    <n v="5.14"/>
    <x v="867"/>
    <n v="0"/>
    <n v="0.44"/>
    <n v="5.58"/>
    <s v="Card"/>
  </r>
  <r>
    <x v="1392"/>
    <n v="202"/>
    <d v="2025-05-17T00:00:00"/>
    <d v="1899-12-30T09:12:51"/>
    <d v="2025-05-17T00:00:00"/>
    <x v="0"/>
    <s v="Breakfast"/>
    <x v="0"/>
    <x v="26"/>
    <s v="No Modifier"/>
    <x v="1"/>
    <n v="5.44"/>
    <x v="916"/>
    <n v="0"/>
    <n v="0.76"/>
    <n v="11.64"/>
    <s v="Card"/>
  </r>
  <r>
    <x v="1393"/>
    <n v="301"/>
    <d v="2025-06-16T00:00:00"/>
    <d v="1899-12-30T08:18:11"/>
    <d v="2025-06-16T00:00:00"/>
    <x v="4"/>
    <s v="Breakfast"/>
    <x v="2"/>
    <x v="25"/>
    <s v="Extra Ice"/>
    <x v="0"/>
    <n v="3.27"/>
    <x v="917"/>
    <n v="0"/>
    <n v="0.23"/>
    <n v="3.5"/>
    <s v="MobilePay"/>
  </r>
  <r>
    <x v="1394"/>
    <n v="402"/>
    <d v="2025-06-24T00:00:00"/>
    <d v="1899-12-30T01:20:59"/>
    <d v="2025-06-24T00:00:00"/>
    <x v="6"/>
    <s v="Late Night"/>
    <x v="0"/>
    <x v="15"/>
    <s v="No Modifier"/>
    <x v="0"/>
    <n v="3.87"/>
    <x v="71"/>
    <n v="0"/>
    <n v="0.33"/>
    <n v="4.2"/>
    <s v="Cash"/>
  </r>
  <r>
    <x v="1395"/>
    <n v="102"/>
    <d v="2025-06-18T00:00:00"/>
    <d v="1899-12-30T10:08:20"/>
    <d v="2025-06-18T00:00:00"/>
    <x v="2"/>
    <s v="Breakfast"/>
    <x v="1"/>
    <x v="3"/>
    <s v="No Modifier"/>
    <x v="0"/>
    <n v="4.49"/>
    <x v="918"/>
    <n v="0"/>
    <n v="0.28999999999999998"/>
    <n v="4.78"/>
    <s v="Card"/>
  </r>
  <r>
    <x v="1396"/>
    <n v="401"/>
    <d v="2025-07-18T00:00:00"/>
    <d v="1899-12-30T07:47:20"/>
    <d v="2025-07-18T00:00:00"/>
    <x v="3"/>
    <s v="Dinner"/>
    <x v="3"/>
    <x v="19"/>
    <s v="No Modifier"/>
    <x v="0"/>
    <n v="8.32"/>
    <x v="572"/>
    <n v="0"/>
    <n v="0.57999999999999996"/>
    <n v="8.9"/>
    <s v="Card"/>
  </r>
  <r>
    <x v="1397"/>
    <n v="101"/>
    <d v="2025-05-01T00:00:00"/>
    <d v="1899-12-30T10:18:57"/>
    <d v="2025-05-01T00:00:00"/>
    <x v="5"/>
    <s v="Morning"/>
    <x v="2"/>
    <x v="30"/>
    <s v="Cinnamon"/>
    <x v="0"/>
    <n v="1.8599999999999999"/>
    <x v="813"/>
    <n v="0"/>
    <n v="0.14000000000000001"/>
    <n v="2"/>
    <s v="Cash"/>
  </r>
  <r>
    <x v="1398"/>
    <n v="301"/>
    <d v="2025-06-04T00:00:00"/>
    <d v="1899-12-30T07:44:41"/>
    <d v="2025-06-04T00:00:00"/>
    <x v="2"/>
    <s v="Breakfast"/>
    <x v="1"/>
    <x v="8"/>
    <s v="No Cheese"/>
    <x v="0"/>
    <n v="2.13"/>
    <x v="919"/>
    <n v="0"/>
    <n v="0.15"/>
    <n v="2.2799999999999998"/>
    <s v="Card"/>
  </r>
  <r>
    <x v="1399"/>
    <n v="501"/>
    <d v="2025-07-06T00:00:00"/>
    <d v="1899-12-30T04:04:45"/>
    <d v="2025-07-06T00:00:00"/>
    <x v="1"/>
    <s v="Afternoon"/>
    <x v="4"/>
    <x v="0"/>
    <s v="Sugar-Free Syrup"/>
    <x v="0"/>
    <n v="1.69"/>
    <x v="423"/>
    <n v="0"/>
    <n v="0.12"/>
    <n v="1.81"/>
    <s v="Card"/>
  </r>
  <r>
    <x v="1400"/>
    <n v="102"/>
    <d v="2025-04-18T00:00:00"/>
    <d v="1899-12-30T11:01:52"/>
    <d v="2025-04-18T00:00:00"/>
    <x v="3"/>
    <s v="Late Night"/>
    <x v="0"/>
    <x v="0"/>
    <s v="Extra Ice"/>
    <x v="0"/>
    <n v="1.3499999999999999"/>
    <x v="920"/>
    <n v="0"/>
    <n v="0.11"/>
    <n v="1.46"/>
    <s v="Card"/>
  </r>
  <r>
    <x v="1401"/>
    <n v="201"/>
    <d v="2025-06-13T00:00:00"/>
    <d v="1899-12-30T02:01:50"/>
    <d v="2025-06-13T00:00:00"/>
    <x v="3"/>
    <s v="Lunch"/>
    <x v="2"/>
    <x v="4"/>
    <s v="No Modifier"/>
    <x v="0"/>
    <n v="9.56"/>
    <x v="921"/>
    <n v="0"/>
    <n v="0.62"/>
    <n v="10.18"/>
    <s v="MobilePay"/>
  </r>
  <r>
    <x v="1402"/>
    <n v="202"/>
    <d v="2025-04-19T00:00:00"/>
    <d v="1899-12-30T07:01:35"/>
    <d v="2025-04-19T00:00:00"/>
    <x v="0"/>
    <s v="Dinner"/>
    <x v="0"/>
    <x v="14"/>
    <s v="No Pickles"/>
    <x v="0"/>
    <n v="6.09"/>
    <x v="922"/>
    <n v="0"/>
    <n v="0.46"/>
    <n v="6.55"/>
    <s v="MobilePay"/>
  </r>
  <r>
    <x v="1403"/>
    <n v="101"/>
    <d v="2025-04-18T00:00:00"/>
    <d v="1899-12-30T06:04:06"/>
    <d v="2025-04-18T00:00:00"/>
    <x v="3"/>
    <s v="Dinner"/>
    <x v="0"/>
    <x v="5"/>
    <s v="No Modifier"/>
    <x v="1"/>
    <n v="6.04"/>
    <x v="351"/>
    <n v="0"/>
    <n v="0.72"/>
    <n v="12.8"/>
    <s v="Card"/>
  </r>
  <r>
    <x v="1404"/>
    <n v="101"/>
    <d v="2025-05-20T00:00:00"/>
    <d v="1899-12-30T11:03:18"/>
    <d v="2025-05-20T00:00:00"/>
    <x v="6"/>
    <s v="Lunch"/>
    <x v="1"/>
    <x v="14"/>
    <s v="Add Jalapenos"/>
    <x v="0"/>
    <n v="6.42"/>
    <x v="331"/>
    <n v="0"/>
    <n v="0.51"/>
    <n v="6.93"/>
    <s v="Card"/>
  </r>
  <r>
    <x v="1405"/>
    <n v="202"/>
    <d v="2025-06-25T00:00:00"/>
    <d v="1899-12-30T11:12:02"/>
    <d v="2025-06-25T00:00:00"/>
    <x v="2"/>
    <s v="Lunch"/>
    <x v="3"/>
    <x v="21"/>
    <s v="No Modifier"/>
    <x v="0"/>
    <n v="4.74"/>
    <x v="622"/>
    <n v="0"/>
    <n v="0.31"/>
    <n v="5.05"/>
    <s v="Card"/>
  </r>
  <r>
    <x v="1406"/>
    <n v="501"/>
    <d v="2025-04-18T00:00:00"/>
    <d v="1899-12-30T08:50:58"/>
    <d v="2025-04-18T00:00:00"/>
    <x v="3"/>
    <s v="Breakfast"/>
    <x v="0"/>
    <x v="23"/>
    <s v="No Modifier"/>
    <x v="0"/>
    <n v="4.5199999999999996"/>
    <x v="822"/>
    <n v="0"/>
    <n v="0.28999999999999998"/>
    <n v="4.8099999999999996"/>
    <s v="Card"/>
  </r>
  <r>
    <x v="1407"/>
    <n v="401"/>
    <d v="2025-05-29T00:00:00"/>
    <d v="1899-12-30T09:30:52"/>
    <d v="2025-05-29T00:00:00"/>
    <x v="5"/>
    <s v="Breakfast"/>
    <x v="0"/>
    <x v="26"/>
    <s v="No Cheese"/>
    <x v="0"/>
    <n v="4.1199999999999992"/>
    <x v="923"/>
    <n v="0"/>
    <n v="0.27"/>
    <n v="4.3899999999999997"/>
    <s v="Card"/>
  </r>
  <r>
    <x v="1408"/>
    <n v="403"/>
    <d v="2025-07-16T00:00:00"/>
    <d v="1899-12-30T11:22:41"/>
    <d v="2025-07-16T00:00:00"/>
    <x v="2"/>
    <s v="Morning"/>
    <x v="2"/>
    <x v="0"/>
    <s v="Light Ice"/>
    <x v="0"/>
    <n v="1.41"/>
    <x v="924"/>
    <n v="0"/>
    <n v="0.1"/>
    <n v="1.51"/>
    <s v="Cash"/>
  </r>
  <r>
    <x v="1409"/>
    <n v="103"/>
    <d v="2025-05-17T00:00:00"/>
    <d v="1899-12-30T12:06:29"/>
    <d v="2025-05-17T00:00:00"/>
    <x v="0"/>
    <s v="Lunch"/>
    <x v="4"/>
    <x v="14"/>
    <s v="No Modifier"/>
    <x v="0"/>
    <n v="5.54"/>
    <x v="319"/>
    <n v="0"/>
    <n v="0.42"/>
    <n v="5.96"/>
    <s v="Cash"/>
  </r>
  <r>
    <x v="1410"/>
    <n v="201"/>
    <d v="2025-05-01T00:00:00"/>
    <d v="1899-12-30T09:21:13"/>
    <d v="2025-05-01T00:00:00"/>
    <x v="5"/>
    <s v="Breakfast"/>
    <x v="1"/>
    <x v="3"/>
    <s v="Cinnamon"/>
    <x v="0"/>
    <n v="3.67"/>
    <x v="925"/>
    <n v="0"/>
    <n v="0.27"/>
    <n v="3.94"/>
    <s v="MobilePay"/>
  </r>
  <r>
    <x v="1411"/>
    <n v="301"/>
    <d v="2025-06-04T00:00:00"/>
    <d v="1899-12-30T07:19:27"/>
    <d v="2025-06-04T00:00:00"/>
    <x v="2"/>
    <s v="Breakfast"/>
    <x v="1"/>
    <x v="11"/>
    <s v="Light Ice"/>
    <x v="1"/>
    <n v="2"/>
    <x v="608"/>
    <n v="0.8"/>
    <n v="0.22"/>
    <n v="3.42"/>
    <s v="Card"/>
  </r>
  <r>
    <x v="1412"/>
    <n v="103"/>
    <d v="2025-04-30T00:00:00"/>
    <d v="1899-12-30T01:30:29"/>
    <d v="2025-04-30T00:00:00"/>
    <x v="2"/>
    <s v="Late Night"/>
    <x v="4"/>
    <x v="12"/>
    <s v="No Modifier"/>
    <x v="0"/>
    <n v="4.6399999999999997"/>
    <x v="926"/>
    <n v="0"/>
    <n v="0.32"/>
    <n v="4.96"/>
    <s v="GiftCard"/>
  </r>
  <r>
    <x v="1413"/>
    <n v="501"/>
    <d v="2025-06-14T00:00:00"/>
    <d v="1899-12-30T05:09:04"/>
    <d v="2025-06-14T00:00:00"/>
    <x v="0"/>
    <s v="Breakfast"/>
    <x v="1"/>
    <x v="25"/>
    <s v="No Modifier"/>
    <x v="0"/>
    <n v="3.78"/>
    <x v="707"/>
    <n v="0"/>
    <n v="0.27"/>
    <n v="4.05"/>
    <s v="Card"/>
  </r>
  <r>
    <x v="1414"/>
    <n v="402"/>
    <d v="2025-07-28T00:00:00"/>
    <d v="1899-12-30T01:59:07"/>
    <d v="2025-07-28T00:00:00"/>
    <x v="4"/>
    <s v="Late Night"/>
    <x v="0"/>
    <x v="16"/>
    <s v="Extra Sauce"/>
    <x v="0"/>
    <n v="2.71"/>
    <x v="158"/>
    <n v="0"/>
    <n v="0.24"/>
    <n v="2.95"/>
    <s v="Card"/>
  </r>
  <r>
    <x v="1415"/>
    <n v="201"/>
    <d v="2025-05-02T00:00:00"/>
    <d v="1899-12-30T11:01:01"/>
    <d v="2025-05-02T00:00:00"/>
    <x v="3"/>
    <s v="Morning"/>
    <x v="2"/>
    <x v="11"/>
    <s v="Extra Ice"/>
    <x v="1"/>
    <n v="2.08"/>
    <x v="114"/>
    <n v="0"/>
    <n v="0.35"/>
    <n v="4.51"/>
    <s v="Card"/>
  </r>
  <r>
    <x v="1416"/>
    <n v="103"/>
    <d v="2025-07-29T00:00:00"/>
    <d v="1899-12-30T09:04:48"/>
    <d v="2025-07-29T00:00:00"/>
    <x v="6"/>
    <s v="Breakfast"/>
    <x v="2"/>
    <x v="11"/>
    <s v="Extra Ice"/>
    <x v="0"/>
    <n v="1.9"/>
    <x v="927"/>
    <n v="0"/>
    <n v="0.14000000000000001"/>
    <n v="2.04"/>
    <s v="GiftCard"/>
  </r>
  <r>
    <x v="1417"/>
    <n v="102"/>
    <d v="2025-06-28T00:00:00"/>
    <d v="1899-12-30T06:47:44"/>
    <d v="2025-06-28T00:00:00"/>
    <x v="0"/>
    <s v="Dinner"/>
    <x v="1"/>
    <x v="4"/>
    <s v="No Modifier"/>
    <x v="0"/>
    <n v="9.42"/>
    <x v="787"/>
    <n v="0.47"/>
    <n v="0.63"/>
    <n v="9.58"/>
    <s v="Card"/>
  </r>
  <r>
    <x v="1418"/>
    <n v="301"/>
    <d v="2025-04-21T00:00:00"/>
    <d v="1899-12-30T05:58:54"/>
    <d v="2025-04-21T00:00:00"/>
    <x v="4"/>
    <s v="Afternoon"/>
    <x v="1"/>
    <x v="7"/>
    <s v="Extra Ice"/>
    <x v="0"/>
    <n v="1.8699999999999999"/>
    <x v="468"/>
    <n v="0.19"/>
    <n v="0.11"/>
    <n v="1.79"/>
    <s v="Card"/>
  </r>
  <r>
    <x v="1419"/>
    <n v="403"/>
    <d v="2025-05-20T00:00:00"/>
    <d v="1899-12-30T09:54:18"/>
    <d v="2025-05-20T00:00:00"/>
    <x v="6"/>
    <s v="Dinner"/>
    <x v="3"/>
    <x v="1"/>
    <s v="Extra Cheese"/>
    <x v="1"/>
    <n v="6.08"/>
    <x v="928"/>
    <n v="0"/>
    <n v="0.85"/>
    <n v="13.01"/>
    <s v="Card"/>
  </r>
  <r>
    <x v="1420"/>
    <n v="401"/>
    <d v="2025-07-07T00:00:00"/>
    <d v="1899-12-30T12:46:31"/>
    <d v="2025-07-07T00:00:00"/>
    <x v="4"/>
    <s v="Lunch"/>
    <x v="3"/>
    <x v="12"/>
    <s v="No Modifier"/>
    <x v="1"/>
    <n v="4.67"/>
    <x v="929"/>
    <n v="0"/>
    <n v="0.65"/>
    <n v="9.99"/>
    <s v="Card"/>
  </r>
  <r>
    <x v="1421"/>
    <n v="101"/>
    <d v="2025-05-26T00:00:00"/>
    <d v="1899-12-30T11:35:49"/>
    <d v="2025-05-26T00:00:00"/>
    <x v="4"/>
    <s v="Lunch"/>
    <x v="1"/>
    <x v="5"/>
    <s v="No Modifier"/>
    <x v="0"/>
    <n v="6.1899999999999995"/>
    <x v="930"/>
    <n v="0"/>
    <n v="0.37"/>
    <n v="6.56"/>
    <s v="Card"/>
  </r>
  <r>
    <x v="1422"/>
    <n v="201"/>
    <d v="2025-05-10T00:00:00"/>
    <d v="1899-12-30T12:51:00"/>
    <d v="2025-05-10T00:00:00"/>
    <x v="0"/>
    <s v="Lunch"/>
    <x v="1"/>
    <x v="4"/>
    <s v="No Modifier"/>
    <x v="0"/>
    <n v="1.4799999999999998"/>
    <x v="0"/>
    <n v="0.15"/>
    <n v="0.66"/>
    <n v="9.77"/>
    <s v="Card"/>
  </r>
  <r>
    <x v="1423"/>
    <n v="403"/>
    <d v="2025-07-18T00:00:00"/>
    <d v="1899-12-30T11:21:44"/>
    <d v="2025-07-18T00:00:00"/>
    <x v="3"/>
    <s v="Late Night"/>
    <x v="0"/>
    <x v="16"/>
    <s v="Small Size"/>
    <x v="0"/>
    <n v="2.1"/>
    <x v="50"/>
    <n v="0.21"/>
    <n v="0.11"/>
    <n v="2"/>
    <s v="Card"/>
  </r>
  <r>
    <x v="1424"/>
    <n v="401"/>
    <d v="2025-06-02T00:00:00"/>
    <d v="1899-12-30T11:32:50"/>
    <d v="2025-06-02T00:00:00"/>
    <x v="4"/>
    <s v="Lunch"/>
    <x v="0"/>
    <x v="5"/>
    <s v="No Modifier"/>
    <x v="0"/>
    <n v="5.3"/>
    <x v="931"/>
    <n v="0"/>
    <n v="0.4"/>
    <n v="5.7"/>
    <s v="Card"/>
  </r>
  <r>
    <x v="1425"/>
    <n v="301"/>
    <d v="2025-07-12T00:00:00"/>
    <d v="1899-12-30T06:53:55"/>
    <d v="2025-07-12T00:00:00"/>
    <x v="0"/>
    <s v="Dinner"/>
    <x v="0"/>
    <x v="27"/>
    <s v="Add Bacon"/>
    <x v="0"/>
    <n v="5.55"/>
    <x v="10"/>
    <n v="0"/>
    <n v="0.33"/>
    <n v="5.88"/>
    <s v="Card"/>
  </r>
  <r>
    <x v="1426"/>
    <n v="202"/>
    <d v="2025-07-28T00:00:00"/>
    <d v="1899-12-30T10:47:19"/>
    <d v="2025-07-28T00:00:00"/>
    <x v="4"/>
    <s v="Late Night"/>
    <x v="2"/>
    <x v="1"/>
    <s v="No Sauce"/>
    <x v="0"/>
    <n v="6.14"/>
    <x v="335"/>
    <n v="0"/>
    <n v="0.4"/>
    <n v="6.54"/>
    <s v="Card"/>
  </r>
  <r>
    <x v="1427"/>
    <n v="402"/>
    <d v="2025-04-17T00:00:00"/>
    <d v="1899-12-30T12:42:33"/>
    <d v="2025-04-17T00:00:00"/>
    <x v="5"/>
    <s v="Lunch"/>
    <x v="2"/>
    <x v="27"/>
    <s v="No Modifier"/>
    <x v="0"/>
    <n v="4.8500000000000005"/>
    <x v="932"/>
    <n v="0"/>
    <n v="0.39"/>
    <n v="5.24"/>
    <s v="GiftCard"/>
  </r>
  <r>
    <x v="1428"/>
    <n v="402"/>
    <d v="2025-07-18T00:00:00"/>
    <d v="1899-12-30T07:11:27"/>
    <d v="2025-07-18T00:00:00"/>
    <x v="3"/>
    <s v="Dinner"/>
    <x v="2"/>
    <x v="20"/>
    <s v="No Modifier"/>
    <x v="0"/>
    <n v="9.879999999999999"/>
    <x v="522"/>
    <n v="0"/>
    <n v="0.89"/>
    <n v="10.77"/>
    <s v="Card"/>
  </r>
  <r>
    <x v="1429"/>
    <n v="403"/>
    <d v="2025-05-24T00:00:00"/>
    <d v="1899-12-30T06:29:18"/>
    <d v="2025-05-24T00:00:00"/>
    <x v="0"/>
    <s v="Dinner"/>
    <x v="3"/>
    <x v="14"/>
    <s v="No Onions"/>
    <x v="0"/>
    <n v="5.53"/>
    <x v="933"/>
    <n v="0"/>
    <n v="0.5"/>
    <n v="6.03"/>
    <s v="Card"/>
  </r>
  <r>
    <x v="1430"/>
    <n v="101"/>
    <d v="2025-07-16T00:00:00"/>
    <d v="1899-12-30T01:47:34"/>
    <d v="2025-07-16T00:00:00"/>
    <x v="2"/>
    <s v="Lunch"/>
    <x v="1"/>
    <x v="12"/>
    <s v="No Modifier"/>
    <x v="1"/>
    <n v="4.59"/>
    <x v="598"/>
    <n v="0"/>
    <n v="0.83"/>
    <n v="10.01"/>
    <s v="Card"/>
  </r>
  <r>
    <x v="1431"/>
    <n v="501"/>
    <d v="2025-04-26T00:00:00"/>
    <d v="1899-12-30T06:37:55"/>
    <d v="2025-04-26T00:00:00"/>
    <x v="0"/>
    <s v="Breakfast"/>
    <x v="2"/>
    <x v="11"/>
    <s v="Sugar-Free Syrup"/>
    <x v="0"/>
    <n v="2.3499999999999996"/>
    <x v="934"/>
    <n v="0"/>
    <n v="0.18"/>
    <n v="2.5299999999999998"/>
    <s v="Card"/>
  </r>
  <r>
    <x v="1432"/>
    <n v="501"/>
    <d v="2025-07-06T00:00:00"/>
    <d v="1899-12-30T10:33:28"/>
    <d v="2025-07-06T00:00:00"/>
    <x v="1"/>
    <s v="Morning"/>
    <x v="2"/>
    <x v="25"/>
    <s v="No Ice"/>
    <x v="0"/>
    <n v="3.46"/>
    <x v="935"/>
    <n v="0"/>
    <n v="0.24"/>
    <n v="3.7"/>
    <s v="Card"/>
  </r>
  <r>
    <x v="1433"/>
    <n v="101"/>
    <d v="2025-06-06T00:00:00"/>
    <d v="1899-12-30T08:53:40"/>
    <d v="2025-06-06T00:00:00"/>
    <x v="3"/>
    <s v="Breakfast"/>
    <x v="1"/>
    <x v="26"/>
    <s v="Cinnamon"/>
    <x v="0"/>
    <n v="3.6900000000000004"/>
    <x v="936"/>
    <n v="0"/>
    <n v="0.26"/>
    <n v="3.95"/>
    <s v="Card"/>
  </r>
  <r>
    <x v="1434"/>
    <n v="102"/>
    <d v="2025-08-07T00:00:00"/>
    <d v="1899-12-30T04:10:56"/>
    <d v="2025-08-07T00:00:00"/>
    <x v="5"/>
    <s v="Afternoon"/>
    <x v="1"/>
    <x v="7"/>
    <s v="No Modifier"/>
    <x v="2"/>
    <n v="1.7299999999999998"/>
    <x v="808"/>
    <n v="0"/>
    <n v="0.36"/>
    <n v="5.55"/>
    <s v="MobilePay"/>
  </r>
  <r>
    <x v="1435"/>
    <n v="402"/>
    <d v="2025-06-10T00:00:00"/>
    <d v="1899-12-30T01:01:44"/>
    <d v="2025-06-10T00:00:00"/>
    <x v="6"/>
    <s v="Lunch"/>
    <x v="0"/>
    <x v="20"/>
    <s v="No Modifier"/>
    <x v="0"/>
    <n v="10.130000000000001"/>
    <x v="937"/>
    <n v="0"/>
    <n v="0.86"/>
    <n v="10.99"/>
    <s v="Card"/>
  </r>
  <r>
    <x v="1436"/>
    <n v="402"/>
    <d v="2025-05-09T00:00:00"/>
    <d v="1899-12-30T11:34:57"/>
    <d v="2025-05-09T00:00:00"/>
    <x v="3"/>
    <s v="Morning"/>
    <x v="2"/>
    <x v="8"/>
    <s v="No Modifier"/>
    <x v="0"/>
    <n v="1.8399999999999999"/>
    <x v="112"/>
    <n v="0"/>
    <n v="0.12"/>
    <n v="1.96"/>
    <s v="Card"/>
  </r>
  <r>
    <x v="1437"/>
    <n v="401"/>
    <d v="2025-04-20T00:00:00"/>
    <d v="1899-12-30T12:42:47"/>
    <d v="2025-04-20T00:00:00"/>
    <x v="1"/>
    <s v="Lunch"/>
    <x v="0"/>
    <x v="20"/>
    <s v="No Modifier"/>
    <x v="1"/>
    <n v="10.79"/>
    <x v="938"/>
    <n v="0"/>
    <n v="1.73"/>
    <n v="23.31"/>
    <s v="Card"/>
  </r>
  <r>
    <x v="1438"/>
    <n v="201"/>
    <d v="2025-06-20T00:00:00"/>
    <d v="1899-12-30T01:33:20"/>
    <d v="2025-06-20T00:00:00"/>
    <x v="3"/>
    <s v="Lunch"/>
    <x v="1"/>
    <x v="4"/>
    <s v="No Modifier"/>
    <x v="0"/>
    <n v="9.5399999999999991"/>
    <x v="939"/>
    <n v="0"/>
    <n v="0.91"/>
    <n v="10.45"/>
    <s v="Card"/>
  </r>
  <r>
    <x v="1439"/>
    <n v="501"/>
    <d v="2025-05-17T00:00:00"/>
    <d v="1899-12-30T05:16:19"/>
    <d v="2025-05-17T00:00:00"/>
    <x v="0"/>
    <s v="Afternoon"/>
    <x v="1"/>
    <x v="6"/>
    <s v="No Sauce"/>
    <x v="1"/>
    <n v="3.3499999999999996"/>
    <x v="940"/>
    <n v="0.34"/>
    <n v="0.48"/>
    <n v="6.84"/>
    <s v="GiftCard"/>
  </r>
  <r>
    <x v="1440"/>
    <n v="202"/>
    <d v="2025-07-19T00:00:00"/>
    <d v="1899-12-30T11:03:29"/>
    <d v="2025-07-19T00:00:00"/>
    <x v="0"/>
    <s v="Lunch"/>
    <x v="1"/>
    <x v="18"/>
    <s v="Light Ice"/>
    <x v="0"/>
    <n v="1.9800000000000002"/>
    <x v="941"/>
    <n v="0"/>
    <n v="0.18"/>
    <n v="2.16"/>
    <s v="Card"/>
  </r>
  <r>
    <x v="1441"/>
    <n v="202"/>
    <d v="2025-04-13T00:00:00"/>
    <d v="1899-12-30T04:42:40"/>
    <d v="2025-04-13T00:00:00"/>
    <x v="1"/>
    <s v="Afternoon"/>
    <x v="4"/>
    <x v="18"/>
    <s v="No Modifier"/>
    <x v="0"/>
    <n v="2.0499999999999998"/>
    <x v="59"/>
    <n v="0"/>
    <n v="0.16"/>
    <n v="2.21"/>
    <s v="Card"/>
  </r>
  <r>
    <x v="1442"/>
    <n v="301"/>
    <d v="2025-07-17T00:00:00"/>
    <d v="1899-12-30T09:06:19"/>
    <d v="2025-07-17T00:00:00"/>
    <x v="5"/>
    <s v="Breakfast"/>
    <x v="1"/>
    <x v="3"/>
    <s v="Sausage Patty"/>
    <x v="0"/>
    <n v="4.49"/>
    <x v="918"/>
    <n v="0"/>
    <n v="0.33"/>
    <n v="4.82"/>
    <s v="Card"/>
  </r>
  <r>
    <x v="1443"/>
    <n v="102"/>
    <d v="2025-05-09T00:00:00"/>
    <d v="1899-12-30T06:07:09"/>
    <d v="2025-05-09T00:00:00"/>
    <x v="3"/>
    <s v="Dinner"/>
    <x v="1"/>
    <x v="12"/>
    <s v="No Modifier"/>
    <x v="0"/>
    <n v="4.0599999999999996"/>
    <x v="892"/>
    <n v="0"/>
    <n v="0.37"/>
    <n v="4.43"/>
    <s v="Card"/>
  </r>
  <r>
    <x v="1444"/>
    <n v="301"/>
    <d v="2025-08-03T00:00:00"/>
    <d v="1899-12-30T09:23:31"/>
    <d v="2025-08-03T00:00:00"/>
    <x v="1"/>
    <s v="Breakfast"/>
    <x v="1"/>
    <x v="11"/>
    <s v="Extra Ice"/>
    <x v="0"/>
    <n v="1.9699999999999998"/>
    <x v="942"/>
    <n v="0.39"/>
    <n v="0.09"/>
    <n v="1.67"/>
    <s v="Card"/>
  </r>
  <r>
    <x v="1445"/>
    <n v="102"/>
    <d v="2025-04-16T00:00:00"/>
    <d v="1899-12-30T01:22:53"/>
    <d v="2025-04-16T00:00:00"/>
    <x v="2"/>
    <s v="Lunch"/>
    <x v="2"/>
    <x v="1"/>
    <s v="No Pickles"/>
    <x v="1"/>
    <n v="5.15"/>
    <x v="497"/>
    <n v="0"/>
    <n v="0.93"/>
    <n v="11.23"/>
    <s v="Cash"/>
  </r>
  <r>
    <x v="1446"/>
    <n v="401"/>
    <d v="2025-04-24T00:00:00"/>
    <d v="1899-12-30T06:54:05"/>
    <d v="2025-04-24T00:00:00"/>
    <x v="5"/>
    <s v="Breakfast"/>
    <x v="0"/>
    <x v="10"/>
    <s v="No Modifier"/>
    <x v="0"/>
    <n v="2.91"/>
    <x v="943"/>
    <n v="0"/>
    <n v="0.19"/>
    <n v="3.1"/>
    <s v="Cash"/>
  </r>
  <r>
    <x v="1447"/>
    <n v="402"/>
    <d v="2025-08-08T00:00:00"/>
    <d v="1899-12-30T11:27:36"/>
    <d v="2025-08-08T00:00:00"/>
    <x v="3"/>
    <s v="Lunch"/>
    <x v="1"/>
    <x v="17"/>
    <s v="No Modifier"/>
    <x v="1"/>
    <n v="8.7800000000000011"/>
    <x v="944"/>
    <n v="0"/>
    <n v="1.4"/>
    <n v="18.96"/>
    <s v="Cash"/>
  </r>
  <r>
    <x v="1448"/>
    <n v="301"/>
    <d v="2025-04-26T00:00:00"/>
    <d v="1899-12-30T07:58:52"/>
    <d v="2025-04-26T00:00:00"/>
    <x v="0"/>
    <s v="Dinner"/>
    <x v="1"/>
    <x v="4"/>
    <s v="No Modifier"/>
    <x v="0"/>
    <n v="9.91"/>
    <x v="259"/>
    <n v="0.99"/>
    <n v="0.65"/>
    <n v="9.57"/>
    <s v="Cash"/>
  </r>
  <r>
    <x v="1449"/>
    <n v="101"/>
    <d v="2025-06-26T00:00:00"/>
    <d v="1899-12-30T11:42:18"/>
    <d v="2025-06-26T00:00:00"/>
    <x v="5"/>
    <s v="Lunch"/>
    <x v="3"/>
    <x v="27"/>
    <s v="No Modifier"/>
    <x v="0"/>
    <n v="5.5"/>
    <x v="413"/>
    <n v="0.55000000000000004"/>
    <n v="0.47"/>
    <n v="5.42"/>
    <s v="Card"/>
  </r>
  <r>
    <x v="1450"/>
    <n v="301"/>
    <d v="2025-06-11T00:00:00"/>
    <d v="1899-12-30T12:38:39"/>
    <d v="2025-06-11T00:00:00"/>
    <x v="2"/>
    <s v="Lunch"/>
    <x v="1"/>
    <x v="14"/>
    <s v="No Modifier"/>
    <x v="0"/>
    <n v="5.76"/>
    <x v="945"/>
    <n v="0"/>
    <n v="0.37"/>
    <n v="6.13"/>
    <s v="Cash"/>
  </r>
  <r>
    <x v="1451"/>
    <n v="301"/>
    <d v="2025-04-30T00:00:00"/>
    <d v="1899-12-30T10:56:02"/>
    <d v="2025-04-30T00:00:00"/>
    <x v="2"/>
    <s v="Morning"/>
    <x v="3"/>
    <x v="8"/>
    <s v="No Modifier"/>
    <x v="0"/>
    <n v="2.33"/>
    <x v="946"/>
    <n v="0"/>
    <n v="0.19"/>
    <n v="2.52"/>
    <s v="MobilePay"/>
  </r>
  <r>
    <x v="1452"/>
    <n v="501"/>
    <d v="2025-04-16T00:00:00"/>
    <d v="1899-12-30T07:51:04"/>
    <d v="2025-04-16T00:00:00"/>
    <x v="2"/>
    <s v="Breakfast"/>
    <x v="0"/>
    <x v="3"/>
    <s v="No Modifier"/>
    <x v="0"/>
    <n v="3.3"/>
    <x v="507"/>
    <n v="0"/>
    <n v="0.21"/>
    <n v="3.51"/>
    <s v="Card"/>
  </r>
  <r>
    <x v="1453"/>
    <n v="102"/>
    <d v="2025-07-09T00:00:00"/>
    <d v="1899-12-30T04:36:57"/>
    <d v="2025-07-09T00:00:00"/>
    <x v="2"/>
    <s v="Afternoon"/>
    <x v="1"/>
    <x v="16"/>
    <s v="Extra Sauce"/>
    <x v="0"/>
    <n v="3.63"/>
    <x v="619"/>
    <n v="0.36"/>
    <n v="0.31"/>
    <n v="3.58"/>
    <s v="Card"/>
  </r>
  <r>
    <x v="1454"/>
    <n v="501"/>
    <d v="2025-07-30T00:00:00"/>
    <d v="1899-12-30T08:55:12"/>
    <d v="2025-07-30T00:00:00"/>
    <x v="2"/>
    <s v="Dinner"/>
    <x v="1"/>
    <x v="12"/>
    <s v="No Modifier"/>
    <x v="0"/>
    <n v="4.68"/>
    <x v="767"/>
    <n v="0"/>
    <n v="0.4"/>
    <n v="5.08"/>
    <s v="Card"/>
  </r>
  <r>
    <x v="1455"/>
    <n v="201"/>
    <d v="2025-07-01T00:00:00"/>
    <d v="1899-12-30T08:56:03"/>
    <d v="2025-07-01T00:00:00"/>
    <x v="6"/>
    <s v="Dinner"/>
    <x v="1"/>
    <x v="17"/>
    <s v="No Modifier"/>
    <x v="0"/>
    <n v="7.61"/>
    <x v="947"/>
    <n v="0"/>
    <n v="0.46"/>
    <n v="8.07"/>
    <s v="Card"/>
  </r>
  <r>
    <x v="1456"/>
    <n v="402"/>
    <d v="2025-07-02T00:00:00"/>
    <d v="1899-12-30T05:04:34"/>
    <d v="2025-07-02T00:00:00"/>
    <x v="2"/>
    <s v="Afternoon"/>
    <x v="3"/>
    <x v="29"/>
    <s v="No Modifier"/>
    <x v="0"/>
    <n v="3"/>
    <x v="568"/>
    <n v="0.3"/>
    <n v="0.26"/>
    <n v="2.96"/>
    <s v="Card"/>
  </r>
  <r>
    <x v="1457"/>
    <n v="201"/>
    <d v="2025-06-22T00:00:00"/>
    <d v="1899-12-30T10:06:34"/>
    <d v="2025-06-22T00:00:00"/>
    <x v="1"/>
    <s v="Morning"/>
    <x v="2"/>
    <x v="11"/>
    <s v="No Modifier"/>
    <x v="0"/>
    <n v="2.67"/>
    <x v="948"/>
    <n v="0"/>
    <n v="0.19"/>
    <n v="2.86"/>
    <s v="Card"/>
  </r>
  <r>
    <x v="1458"/>
    <n v="401"/>
    <d v="2025-05-09T00:00:00"/>
    <d v="1899-12-30T02:14:26"/>
    <d v="2025-05-09T00:00:00"/>
    <x v="3"/>
    <s v="Lunch"/>
    <x v="0"/>
    <x v="19"/>
    <s v="Extra Cheese"/>
    <x v="0"/>
    <n v="10.129999999999999"/>
    <x v="949"/>
    <n v="0"/>
    <n v="0.73"/>
    <n v="10.86"/>
    <s v="Card"/>
  </r>
  <r>
    <x v="1459"/>
    <n v="402"/>
    <d v="2025-07-17T00:00:00"/>
    <d v="1899-12-30T11:02:01"/>
    <d v="2025-07-17T00:00:00"/>
    <x v="5"/>
    <s v="Lunch"/>
    <x v="2"/>
    <x v="4"/>
    <s v="No Modifier"/>
    <x v="0"/>
    <n v="9.6300000000000008"/>
    <x v="950"/>
    <n v="0"/>
    <n v="0.57999999999999996"/>
    <n v="10.210000000000001"/>
    <s v="Card"/>
  </r>
  <r>
    <x v="1460"/>
    <n v="403"/>
    <d v="2025-06-29T00:00:00"/>
    <d v="1899-12-30T06:11:13"/>
    <d v="2025-06-29T00:00:00"/>
    <x v="1"/>
    <s v="Dinner"/>
    <x v="2"/>
    <x v="5"/>
    <s v="No Modifier"/>
    <x v="0"/>
    <n v="5.6800000000000006"/>
    <x v="357"/>
    <n v="0"/>
    <n v="0.43"/>
    <n v="6.11"/>
    <s v="Cash"/>
  </r>
  <r>
    <x v="1461"/>
    <n v="103"/>
    <d v="2025-06-26T00:00:00"/>
    <d v="1899-12-30T04:24:52"/>
    <d v="2025-06-26T00:00:00"/>
    <x v="5"/>
    <s v="Afternoon"/>
    <x v="1"/>
    <x v="6"/>
    <s v="No Modifier"/>
    <x v="0"/>
    <n v="2.79"/>
    <x v="297"/>
    <n v="0"/>
    <n v="0.18"/>
    <n v="2.97"/>
    <s v="Card"/>
  </r>
  <r>
    <x v="1462"/>
    <n v="201"/>
    <d v="2025-06-19T00:00:00"/>
    <d v="1899-12-30T03:08:47"/>
    <d v="2025-06-19T00:00:00"/>
    <x v="5"/>
    <s v="Afternoon"/>
    <x v="2"/>
    <x v="13"/>
    <s v="Caramel Topping"/>
    <x v="1"/>
    <n v="2.12"/>
    <x v="151"/>
    <n v="0"/>
    <n v="0.38"/>
    <n v="4.62"/>
    <s v="MobilePay"/>
  </r>
  <r>
    <x v="1463"/>
    <n v="202"/>
    <d v="2025-08-04T00:00:00"/>
    <d v="1899-12-30T07:46:08"/>
    <d v="2025-08-04T00:00:00"/>
    <x v="4"/>
    <s v="Dinner"/>
    <x v="1"/>
    <x v="4"/>
    <s v="No Modifier"/>
    <x v="0"/>
    <n v="8.86"/>
    <x v="514"/>
    <n v="0"/>
    <n v="0.66"/>
    <n v="9.52"/>
    <s v="Cash"/>
  </r>
  <r>
    <x v="1464"/>
    <n v="201"/>
    <d v="2025-05-14T00:00:00"/>
    <d v="1899-12-30T05:04:51"/>
    <d v="2025-05-14T00:00:00"/>
    <x v="2"/>
    <s v="Breakfast"/>
    <x v="2"/>
    <x v="11"/>
    <s v="No Modifier"/>
    <x v="0"/>
    <n v="1.77"/>
    <x v="262"/>
    <n v="0"/>
    <n v="0.13"/>
    <n v="1.9"/>
    <s v="Cash"/>
  </r>
  <r>
    <x v="1465"/>
    <n v="401"/>
    <d v="2025-08-06T00:00:00"/>
    <d v="1899-12-30T11:24:20"/>
    <d v="2025-08-06T00:00:00"/>
    <x v="2"/>
    <s v="Morning"/>
    <x v="2"/>
    <x v="0"/>
    <s v="Sugar-Free Syrup"/>
    <x v="1"/>
    <n v="1.4799999999999998"/>
    <x v="0"/>
    <n v="0"/>
    <n v="0.1"/>
    <n v="3.92"/>
    <s v="GiftCard"/>
  </r>
  <r>
    <x v="1466"/>
    <n v="201"/>
    <d v="2025-07-11T00:00:00"/>
    <d v="1899-12-30T11:48:22"/>
    <d v="2025-07-11T00:00:00"/>
    <x v="3"/>
    <s v="Lunch"/>
    <x v="2"/>
    <x v="7"/>
    <s v="Almond Milk"/>
    <x v="3"/>
    <n v="2.5799999999999996"/>
    <x v="951"/>
    <n v="0"/>
    <n v="0.72"/>
    <n v="11.04"/>
    <s v="Card"/>
  </r>
  <r>
    <x v="1467"/>
    <n v="202"/>
    <d v="2025-05-06T00:00:00"/>
    <d v="1899-12-30T10:09:37"/>
    <d v="2025-05-06T00:00:00"/>
    <x v="6"/>
    <s v="Breakfast"/>
    <x v="1"/>
    <x v="3"/>
    <s v="No Modifier"/>
    <x v="0"/>
    <n v="4.5399999999999991"/>
    <x v="952"/>
    <n v="0"/>
    <n v="0.27"/>
    <n v="4.8099999999999996"/>
    <s v="Card"/>
  </r>
  <r>
    <x v="1468"/>
    <n v="101"/>
    <d v="2025-06-09T00:00:00"/>
    <d v="1899-12-30T08:43:28"/>
    <d v="2025-06-09T00:00:00"/>
    <x v="4"/>
    <s v="Dinner"/>
    <x v="2"/>
    <x v="20"/>
    <s v="No Modifier"/>
    <x v="0"/>
    <n v="9.39"/>
    <x v="953"/>
    <n v="0"/>
    <n v="0.7"/>
    <n v="10.09"/>
    <s v="Cash"/>
  </r>
  <r>
    <x v="1469"/>
    <n v="103"/>
    <d v="2025-07-25T00:00:00"/>
    <d v="1899-12-30T05:17:34"/>
    <d v="2025-07-25T00:00:00"/>
    <x v="3"/>
    <s v="Breakfast"/>
    <x v="0"/>
    <x v="9"/>
    <s v="Cinnamon"/>
    <x v="0"/>
    <n v="1.4799999999999998"/>
    <x v="0"/>
    <n v="0"/>
    <n v="0.1"/>
    <n v="1.86"/>
    <s v="Cash"/>
  </r>
  <r>
    <x v="1470"/>
    <n v="301"/>
    <d v="2025-07-09T00:00:00"/>
    <d v="1899-12-30T11:26:12"/>
    <d v="2025-07-09T00:00:00"/>
    <x v="2"/>
    <s v="Lunch"/>
    <x v="0"/>
    <x v="17"/>
    <s v="No Modifier"/>
    <x v="1"/>
    <n v="9.09"/>
    <x v="427"/>
    <n v="0"/>
    <n v="1.27"/>
    <n v="19.45"/>
    <s v="Card"/>
  </r>
  <r>
    <x v="1471"/>
    <n v="201"/>
    <d v="2025-05-30T00:00:00"/>
    <d v="1899-12-30T11:05:36"/>
    <d v="2025-05-30T00:00:00"/>
    <x v="3"/>
    <s v="Lunch"/>
    <x v="0"/>
    <x v="16"/>
    <s v="Large Size"/>
    <x v="0"/>
    <n v="3.07"/>
    <x v="141"/>
    <n v="0"/>
    <n v="0.21"/>
    <n v="3.28"/>
    <s v="Card"/>
  </r>
  <r>
    <x v="1472"/>
    <n v="401"/>
    <d v="2025-06-26T00:00:00"/>
    <d v="1899-12-30T11:50:43"/>
    <d v="2025-06-26T00:00:00"/>
    <x v="5"/>
    <s v="Late Night"/>
    <x v="0"/>
    <x v="1"/>
    <s v="No Modifier"/>
    <x v="0"/>
    <n v="6.34"/>
    <x v="909"/>
    <n v="0"/>
    <n v="0.46"/>
    <n v="6.8"/>
    <s v="Card"/>
  </r>
  <r>
    <x v="1473"/>
    <n v="101"/>
    <d v="2025-05-24T00:00:00"/>
    <d v="1899-12-30T11:15:30"/>
    <d v="2025-05-24T00:00:00"/>
    <x v="0"/>
    <s v="Lunch"/>
    <x v="3"/>
    <x v="20"/>
    <s v="No Modifier"/>
    <x v="0"/>
    <n v="10"/>
    <x v="954"/>
    <n v="0"/>
    <n v="0.8"/>
    <n v="10.8"/>
    <s v="Card"/>
  </r>
  <r>
    <x v="1474"/>
    <n v="501"/>
    <d v="2025-04-25T00:00:00"/>
    <d v="1899-12-30T11:09:30"/>
    <d v="2025-04-25T00:00:00"/>
    <x v="3"/>
    <s v="Lunch"/>
    <x v="0"/>
    <x v="1"/>
    <s v="No Modifier"/>
    <x v="1"/>
    <n v="5.0999999999999996"/>
    <x v="484"/>
    <n v="0"/>
    <n v="0.82"/>
    <n v="11.02"/>
    <s v="GiftCard"/>
  </r>
  <r>
    <x v="1475"/>
    <n v="301"/>
    <d v="2025-04-19T00:00:00"/>
    <d v="1899-12-30T11:40:47"/>
    <d v="2025-04-19T00:00:00"/>
    <x v="0"/>
    <s v="Lunch"/>
    <x v="0"/>
    <x v="16"/>
    <s v="Extra Sauce"/>
    <x v="1"/>
    <n v="3.07"/>
    <x v="335"/>
    <n v="0"/>
    <n v="0.4"/>
    <n v="6.54"/>
    <s v="MobilePay"/>
  </r>
  <r>
    <x v="1476"/>
    <n v="403"/>
    <d v="2025-05-28T00:00:00"/>
    <d v="1899-12-30T01:22:16"/>
    <d v="2025-05-28T00:00:00"/>
    <x v="2"/>
    <s v="Lunch"/>
    <x v="1"/>
    <x v="20"/>
    <s v="No Modifier"/>
    <x v="0"/>
    <n v="1.4799999999999998"/>
    <x v="0"/>
    <n v="0"/>
    <n v="0.1"/>
    <n v="1.43"/>
    <s v="Card"/>
  </r>
  <r>
    <x v="1477"/>
    <n v="301"/>
    <d v="2025-05-22T00:00:00"/>
    <d v="1899-12-30T06:41:37"/>
    <d v="2025-05-22T00:00:00"/>
    <x v="5"/>
    <s v="Dinner"/>
    <x v="2"/>
    <x v="27"/>
    <s v="Add Jalapenos"/>
    <x v="0"/>
    <n v="5.79"/>
    <x v="456"/>
    <n v="0"/>
    <n v="0.35"/>
    <n v="6.14"/>
    <s v="Cash"/>
  </r>
  <r>
    <x v="1478"/>
    <n v="402"/>
    <d v="2025-04-17T00:00:00"/>
    <d v="1899-12-30T03:21:41"/>
    <d v="2025-04-17T00:00:00"/>
    <x v="5"/>
    <s v="Afternoon"/>
    <x v="0"/>
    <x v="6"/>
    <s v="Large Size"/>
    <x v="1"/>
    <n v="3.49"/>
    <x v="763"/>
    <n v="0"/>
    <n v="0.63"/>
    <n v="7.61"/>
    <s v="MobilePay"/>
  </r>
  <r>
    <x v="1479"/>
    <n v="201"/>
    <d v="2025-08-08T00:00:00"/>
    <d v="1899-12-30T07:19:08"/>
    <d v="2025-08-08T00:00:00"/>
    <x v="3"/>
    <s v="Dinner"/>
    <x v="3"/>
    <x v="4"/>
    <s v="No Modifier"/>
    <x v="0"/>
    <n v="9.07"/>
    <x v="712"/>
    <n v="0"/>
    <n v="0.66"/>
    <n v="9.73"/>
    <s v="Card"/>
  </r>
  <r>
    <x v="1480"/>
    <n v="401"/>
    <d v="2025-04-16T00:00:00"/>
    <d v="1899-12-30T11:06:57"/>
    <d v="2025-04-16T00:00:00"/>
    <x v="2"/>
    <s v="Lunch"/>
    <x v="2"/>
    <x v="14"/>
    <s v="No Modifier"/>
    <x v="0"/>
    <n v="5.92"/>
    <x v="421"/>
    <n v="0"/>
    <n v="0.44"/>
    <n v="6.36"/>
    <s v="Cash"/>
  </r>
  <r>
    <x v="1481"/>
    <n v="301"/>
    <d v="2025-05-25T00:00:00"/>
    <d v="1899-12-30T07:28:26"/>
    <d v="2025-05-25T00:00:00"/>
    <x v="1"/>
    <s v="Breakfast"/>
    <x v="2"/>
    <x v="3"/>
    <s v="Cinnamon"/>
    <x v="0"/>
    <n v="3.25"/>
    <x v="266"/>
    <n v="0"/>
    <n v="0.28000000000000003"/>
    <n v="3.53"/>
    <s v="Card"/>
  </r>
  <r>
    <x v="1482"/>
    <n v="301"/>
    <d v="2025-06-01T00:00:00"/>
    <d v="1899-12-30T10:57:12"/>
    <d v="2025-06-01T00:00:00"/>
    <x v="1"/>
    <s v="Morning"/>
    <x v="2"/>
    <x v="29"/>
    <s v="No Modifier"/>
    <x v="1"/>
    <n v="3.21"/>
    <x v="331"/>
    <n v="0"/>
    <n v="0.39"/>
    <n v="6.81"/>
    <s v="Card"/>
  </r>
  <r>
    <x v="1483"/>
    <n v="102"/>
    <d v="2025-07-15T00:00:00"/>
    <d v="1899-12-30T07:24:20"/>
    <d v="2025-07-15T00:00:00"/>
    <x v="6"/>
    <s v="Breakfast"/>
    <x v="0"/>
    <x v="26"/>
    <s v="Extra Egg"/>
    <x v="0"/>
    <n v="4.6399999999999997"/>
    <x v="926"/>
    <n v="0"/>
    <n v="0.42"/>
    <n v="5.0599999999999996"/>
    <s v="Card"/>
  </r>
  <r>
    <x v="1484"/>
    <n v="103"/>
    <d v="2025-05-29T00:00:00"/>
    <d v="1899-12-30T08:14:14"/>
    <d v="2025-05-29T00:00:00"/>
    <x v="5"/>
    <s v="Dinner"/>
    <x v="2"/>
    <x v="14"/>
    <s v="Add Jalapenos"/>
    <x v="0"/>
    <n v="6.13"/>
    <x v="955"/>
    <n v="0"/>
    <n v="0.37"/>
    <n v="6.5"/>
    <s v="Card"/>
  </r>
  <r>
    <x v="1485"/>
    <n v="103"/>
    <d v="2025-06-22T00:00:00"/>
    <d v="1899-12-30T02:43:11"/>
    <d v="2025-06-22T00:00:00"/>
    <x v="1"/>
    <s v="Lunch"/>
    <x v="2"/>
    <x v="17"/>
    <s v="No Modifier"/>
    <x v="0"/>
    <n v="8.9599999999999991"/>
    <x v="227"/>
    <n v="0"/>
    <n v="0.65"/>
    <n v="9.61"/>
    <s v="Card"/>
  </r>
  <r>
    <x v="1486"/>
    <n v="403"/>
    <d v="2025-04-16T00:00:00"/>
    <d v="1899-12-30T01:46:02"/>
    <d v="2025-04-16T00:00:00"/>
    <x v="2"/>
    <s v="Lunch"/>
    <x v="2"/>
    <x v="27"/>
    <s v="No Modifier"/>
    <x v="0"/>
    <n v="4.74"/>
    <x v="622"/>
    <n v="0"/>
    <n v="0.33"/>
    <n v="5.07"/>
    <s v="Cash"/>
  </r>
  <r>
    <x v="1487"/>
    <n v="202"/>
    <d v="2025-04-26T00:00:00"/>
    <d v="1899-12-30T10:36:55"/>
    <d v="2025-04-26T00:00:00"/>
    <x v="0"/>
    <s v="Morning"/>
    <x v="2"/>
    <x v="30"/>
    <s v="Cinnamon"/>
    <x v="0"/>
    <n v="1.7599999999999998"/>
    <x v="261"/>
    <n v="0"/>
    <n v="0.13"/>
    <n v="1.89"/>
    <s v="GiftCard"/>
  </r>
  <r>
    <x v="1488"/>
    <n v="401"/>
    <d v="2025-05-24T00:00:00"/>
    <d v="1899-12-30T09:18:20"/>
    <d v="2025-05-24T00:00:00"/>
    <x v="0"/>
    <s v="Dinner"/>
    <x v="1"/>
    <x v="20"/>
    <s v="No Modifier"/>
    <x v="0"/>
    <n v="1.4799999999999998"/>
    <x v="0"/>
    <n v="0"/>
    <n v="0.1"/>
    <n v="1.43"/>
    <s v="Cash"/>
  </r>
  <r>
    <x v="1489"/>
    <n v="103"/>
    <d v="2025-06-12T00:00:00"/>
    <d v="1899-12-30T12:59:17"/>
    <d v="2025-06-12T00:00:00"/>
    <x v="5"/>
    <s v="Lunch"/>
    <x v="0"/>
    <x v="19"/>
    <s v="Extra Sauce"/>
    <x v="0"/>
    <n v="1.4799999999999998"/>
    <x v="0"/>
    <n v="0.15"/>
    <n v="0.89"/>
    <n v="10.76"/>
    <s v="Cash"/>
  </r>
  <r>
    <x v="1490"/>
    <n v="402"/>
    <d v="2025-04-22T00:00:00"/>
    <d v="1899-12-30T06:55:55"/>
    <d v="2025-04-22T00:00:00"/>
    <x v="6"/>
    <s v="Dinner"/>
    <x v="0"/>
    <x v="12"/>
    <s v="No Modifier"/>
    <x v="0"/>
    <n v="4.3099999999999996"/>
    <x v="956"/>
    <n v="0"/>
    <n v="0.28000000000000003"/>
    <n v="4.59"/>
    <s v="Card"/>
  </r>
  <r>
    <x v="1491"/>
    <n v="402"/>
    <d v="2025-06-20T00:00:00"/>
    <d v="1899-12-30T08:53:22"/>
    <d v="2025-06-20T00:00:00"/>
    <x v="3"/>
    <s v="Breakfast"/>
    <x v="2"/>
    <x v="3"/>
    <s v="No Modifier"/>
    <x v="0"/>
    <n v="3.8800000000000003"/>
    <x v="304"/>
    <n v="0"/>
    <n v="0.23"/>
    <n v="4.1100000000000003"/>
    <s v="Cash"/>
  </r>
  <r>
    <x v="1492"/>
    <n v="103"/>
    <d v="2025-05-13T00:00:00"/>
    <d v="1899-12-30T10:23:39"/>
    <d v="2025-05-13T00:00:00"/>
    <x v="6"/>
    <s v="Morning"/>
    <x v="0"/>
    <x v="7"/>
    <s v="No Modifier"/>
    <x v="1"/>
    <n v="1.69"/>
    <x v="957"/>
    <n v="0"/>
    <n v="0.25"/>
    <n v="3.63"/>
    <s v="GiftCard"/>
  </r>
  <r>
    <x v="1493"/>
    <n v="501"/>
    <d v="2025-07-11T00:00:00"/>
    <d v="1899-12-30T09:21:19"/>
    <d v="2025-07-11T00:00:00"/>
    <x v="3"/>
    <s v="Dinner"/>
    <x v="1"/>
    <x v="4"/>
    <s v="No Modifier"/>
    <x v="0"/>
    <n v="9.3800000000000008"/>
    <x v="586"/>
    <n v="0"/>
    <n v="0.61"/>
    <n v="9.99"/>
    <s v="MobilePay"/>
  </r>
  <r>
    <x v="1494"/>
    <n v="102"/>
    <d v="2025-08-05T00:00:00"/>
    <d v="1899-12-30T12:21:03"/>
    <d v="2025-08-05T00:00:00"/>
    <x v="6"/>
    <s v="Lunch"/>
    <x v="0"/>
    <x v="1"/>
    <s v="No Modifier"/>
    <x v="0"/>
    <n v="5.96"/>
    <x v="414"/>
    <n v="0"/>
    <n v="0.42"/>
    <n v="6.38"/>
    <s v="Cash"/>
  </r>
  <r>
    <x v="1495"/>
    <n v="401"/>
    <d v="2025-07-09T00:00:00"/>
    <d v="1899-12-30T08:36:15"/>
    <d v="2025-07-09T00:00:00"/>
    <x v="2"/>
    <s v="Dinner"/>
    <x v="0"/>
    <x v="19"/>
    <s v="No Modifier"/>
    <x v="0"/>
    <n v="9.9899999999999984"/>
    <x v="958"/>
    <n v="0"/>
    <n v="0.8"/>
    <n v="10.79"/>
    <s v="Card"/>
  </r>
  <r>
    <x v="1496"/>
    <n v="103"/>
    <d v="2025-05-28T00:00:00"/>
    <d v="1899-12-30T02:38:21"/>
    <d v="2025-05-28T00:00:00"/>
    <x v="2"/>
    <s v="Lunch"/>
    <x v="1"/>
    <x v="19"/>
    <s v="No Modifier"/>
    <x v="0"/>
    <n v="10.02"/>
    <x v="959"/>
    <n v="0"/>
    <n v="0.8"/>
    <n v="10.82"/>
    <s v="MobilePay"/>
  </r>
  <r>
    <x v="1497"/>
    <n v="402"/>
    <d v="2025-07-13T00:00:00"/>
    <d v="1899-12-30T08:20:26"/>
    <d v="2025-07-13T00:00:00"/>
    <x v="1"/>
    <s v="Breakfast"/>
    <x v="1"/>
    <x v="11"/>
    <s v="No Modifier"/>
    <x v="0"/>
    <n v="2.13"/>
    <x v="919"/>
    <n v="0"/>
    <n v="0.16"/>
    <n v="2.29"/>
    <s v="MobilePay"/>
  </r>
  <r>
    <x v="1498"/>
    <n v="102"/>
    <d v="2025-05-15T00:00:00"/>
    <d v="1899-12-30T12:12:14"/>
    <d v="2025-05-15T00:00:00"/>
    <x v="5"/>
    <s v="Lunch"/>
    <x v="2"/>
    <x v="12"/>
    <s v="No Modifier"/>
    <x v="0"/>
    <n v="4.83"/>
    <x v="960"/>
    <n v="0.48"/>
    <n v="0.28000000000000003"/>
    <n v="4.63"/>
    <s v="Cash"/>
  </r>
  <r>
    <x v="1499"/>
    <n v="103"/>
    <d v="2025-04-18T00:00:00"/>
    <d v="1899-12-30T03:24:15"/>
    <d v="2025-04-18T00:00:00"/>
    <x v="3"/>
    <s v="Afternoon"/>
    <x v="0"/>
    <x v="16"/>
    <s v="No Modifier"/>
    <x v="0"/>
    <n v="2.81"/>
    <x v="812"/>
    <n v="0"/>
    <n v="0.25"/>
    <n v="3.06"/>
    <s v="Card"/>
  </r>
  <r>
    <x v="1500"/>
    <n v="202"/>
    <d v="2025-05-18T00:00:00"/>
    <d v="1899-12-30T03:18:53"/>
    <d v="2025-05-18T00:00:00"/>
    <x v="1"/>
    <s v="Afternoon"/>
    <x v="2"/>
    <x v="18"/>
    <s v="Sugar-Free Syrup"/>
    <x v="0"/>
    <n v="2.29"/>
    <x v="961"/>
    <n v="0"/>
    <n v="0.14000000000000001"/>
    <n v="2.4300000000000002"/>
    <s v="Card"/>
  </r>
  <r>
    <x v="1501"/>
    <n v="202"/>
    <d v="2025-04-20T00:00:00"/>
    <d v="1899-12-30T06:01:55"/>
    <d v="2025-04-20T00:00:00"/>
    <x v="1"/>
    <s v="Breakfast"/>
    <x v="2"/>
    <x v="3"/>
    <s v="Sausage Patty"/>
    <x v="0"/>
    <n v="4.3"/>
    <x v="587"/>
    <n v="0.64"/>
    <n v="0.33"/>
    <n v="3.99"/>
    <s v="Card"/>
  </r>
  <r>
    <x v="1502"/>
    <n v="101"/>
    <d v="2025-08-04T00:00:00"/>
    <d v="1899-12-30T05:54:17"/>
    <d v="2025-08-04T00:00:00"/>
    <x v="4"/>
    <s v="Afternoon"/>
    <x v="3"/>
    <x v="6"/>
    <s v="Small Size"/>
    <x v="0"/>
    <n v="2.61"/>
    <x v="78"/>
    <n v="0"/>
    <n v="0.2"/>
    <n v="2.81"/>
    <s v="MobilePay"/>
  </r>
  <r>
    <x v="1503"/>
    <n v="301"/>
    <d v="2025-07-17T00:00:00"/>
    <d v="1899-12-30T10:55:43"/>
    <d v="2025-07-17T00:00:00"/>
    <x v="5"/>
    <s v="Morning"/>
    <x v="1"/>
    <x v="24"/>
    <s v="No Modifier"/>
    <x v="2"/>
    <n v="3.74"/>
    <x v="962"/>
    <n v="0"/>
    <n v="0.67"/>
    <n v="11.89"/>
    <s v="Card"/>
  </r>
  <r>
    <x v="1504"/>
    <n v="102"/>
    <d v="2025-05-07T00:00:00"/>
    <d v="1899-12-30T06:52:19"/>
    <d v="2025-05-07T00:00:00"/>
    <x v="2"/>
    <s v="Breakfast"/>
    <x v="0"/>
    <x v="10"/>
    <s v="Extra Egg"/>
    <x v="0"/>
    <n v="4"/>
    <x v="608"/>
    <n v="0"/>
    <n v="0.38"/>
    <n v="4.38"/>
    <s v="Cash"/>
  </r>
  <r>
    <x v="1505"/>
    <n v="102"/>
    <d v="2025-06-30T00:00:00"/>
    <d v="1899-12-30T05:13:47"/>
    <d v="2025-06-30T00:00:00"/>
    <x v="4"/>
    <s v="Afternoon"/>
    <x v="0"/>
    <x v="16"/>
    <s v="No Sauce"/>
    <x v="1"/>
    <n v="2.5100000000000002"/>
    <x v="963"/>
    <n v="0"/>
    <n v="0.43"/>
    <n v="5.45"/>
    <s v="Cash"/>
  </r>
  <r>
    <x v="1506"/>
    <n v="101"/>
    <d v="2025-06-11T00:00:00"/>
    <d v="1899-12-30T02:25:42"/>
    <d v="2025-06-11T00:00:00"/>
    <x v="2"/>
    <s v="Lunch"/>
    <x v="3"/>
    <x v="27"/>
    <s v="Spicy"/>
    <x v="0"/>
    <n v="5.48"/>
    <x v="574"/>
    <n v="0"/>
    <n v="0.38"/>
    <n v="5.86"/>
    <s v="MobilePay"/>
  </r>
  <r>
    <x v="1507"/>
    <n v="501"/>
    <d v="2025-05-10T00:00:00"/>
    <d v="1899-12-30T06:44:14"/>
    <d v="2025-05-10T00:00:00"/>
    <x v="0"/>
    <s v="Breakfast"/>
    <x v="0"/>
    <x v="8"/>
    <s v="Cinnamon"/>
    <x v="0"/>
    <n v="2.1800000000000002"/>
    <x v="964"/>
    <n v="0"/>
    <n v="0.13"/>
    <n v="2.31"/>
    <s v="Card"/>
  </r>
  <r>
    <x v="1508"/>
    <n v="103"/>
    <d v="2025-08-02T00:00:00"/>
    <d v="1899-12-30T07:04:13"/>
    <d v="2025-08-02T00:00:00"/>
    <x v="0"/>
    <s v="Breakfast"/>
    <x v="0"/>
    <x v="10"/>
    <s v="No Modifier"/>
    <x v="0"/>
    <n v="3.0599999999999996"/>
    <x v="965"/>
    <n v="0"/>
    <n v="0.22"/>
    <n v="3.28"/>
    <s v="Card"/>
  </r>
  <r>
    <x v="1509"/>
    <n v="103"/>
    <d v="2025-07-02T00:00:00"/>
    <d v="1899-12-30T11:52:08"/>
    <d v="2025-07-02T00:00:00"/>
    <x v="2"/>
    <s v="Morning"/>
    <x v="1"/>
    <x v="25"/>
    <s v="No Modifier"/>
    <x v="1"/>
    <n v="3.6100000000000003"/>
    <x v="615"/>
    <n v="0"/>
    <n v="0.51"/>
    <n v="7.73"/>
    <s v="Card"/>
  </r>
  <r>
    <x v="1510"/>
    <n v="102"/>
    <d v="2025-05-06T00:00:00"/>
    <d v="1899-12-30T02:26:19"/>
    <d v="2025-05-06T00:00:00"/>
    <x v="6"/>
    <s v="Lunch"/>
    <x v="0"/>
    <x v="17"/>
    <s v="No Modifier"/>
    <x v="0"/>
    <n v="1.4799999999999998"/>
    <x v="0"/>
    <n v="0"/>
    <n v="0.1"/>
    <n v="1.43"/>
    <s v="MobilePay"/>
  </r>
  <r>
    <x v="1511"/>
    <n v="401"/>
    <d v="2025-06-02T00:00:00"/>
    <d v="1899-12-30T06:22:13"/>
    <d v="2025-06-02T00:00:00"/>
    <x v="4"/>
    <s v="Dinner"/>
    <x v="0"/>
    <x v="20"/>
    <s v="No Modifier"/>
    <x v="0"/>
    <n v="9.89"/>
    <x v="844"/>
    <n v="0"/>
    <n v="0.94"/>
    <n v="10.83"/>
    <s v="MobilePay"/>
  </r>
  <r>
    <x v="1512"/>
    <n v="403"/>
    <d v="2025-04-18T00:00:00"/>
    <d v="1899-12-30T11:58:10"/>
    <d v="2025-04-18T00:00:00"/>
    <x v="3"/>
    <s v="Lunch"/>
    <x v="0"/>
    <x v="27"/>
    <s v="Add Jalapenos"/>
    <x v="1"/>
    <n v="5.3900000000000006"/>
    <x v="675"/>
    <n v="0"/>
    <n v="0.7"/>
    <n v="11.48"/>
    <s v="Card"/>
  </r>
  <r>
    <x v="1513"/>
    <n v="102"/>
    <d v="2025-07-01T00:00:00"/>
    <d v="1899-12-30T05:48:36"/>
    <d v="2025-07-01T00:00:00"/>
    <x v="6"/>
    <s v="Afternoon"/>
    <x v="1"/>
    <x v="0"/>
    <s v="Light Ice"/>
    <x v="1"/>
    <n v="1.28"/>
    <x v="966"/>
    <n v="0.38"/>
    <n v="0.19"/>
    <n v="2.37"/>
    <s v="MobilePay"/>
  </r>
  <r>
    <x v="1514"/>
    <n v="103"/>
    <d v="2025-05-24T00:00:00"/>
    <d v="1899-12-30T07:36:29"/>
    <d v="2025-05-24T00:00:00"/>
    <x v="0"/>
    <s v="Breakfast"/>
    <x v="0"/>
    <x v="11"/>
    <s v="No Modifier"/>
    <x v="0"/>
    <n v="1.87"/>
    <x v="796"/>
    <n v="0"/>
    <n v="0.13"/>
    <n v="2"/>
    <s v="Card"/>
  </r>
  <r>
    <x v="1515"/>
    <n v="102"/>
    <d v="2025-06-19T00:00:00"/>
    <d v="1899-12-30T11:12:15"/>
    <d v="2025-06-19T00:00:00"/>
    <x v="5"/>
    <s v="Lunch"/>
    <x v="1"/>
    <x v="14"/>
    <s v="No Modifier"/>
    <x v="0"/>
    <n v="5.59"/>
    <x v="147"/>
    <n v="0.56000000000000005"/>
    <n v="0.3"/>
    <n v="5.33"/>
    <s v="MobilePay"/>
  </r>
  <r>
    <x v="1516"/>
    <n v="102"/>
    <d v="2025-05-23T00:00:00"/>
    <d v="1899-12-30T09:23:39"/>
    <d v="2025-05-23T00:00:00"/>
    <x v="3"/>
    <s v="Dinner"/>
    <x v="3"/>
    <x v="14"/>
    <s v="Extra Sauce"/>
    <x v="0"/>
    <n v="6.4700000000000006"/>
    <x v="967"/>
    <n v="0"/>
    <n v="0.52"/>
    <n v="6.99"/>
    <s v="Card"/>
  </r>
  <r>
    <x v="1517"/>
    <n v="501"/>
    <d v="2025-06-18T00:00:00"/>
    <d v="1899-12-30T09:54:57"/>
    <d v="2025-06-18T00:00:00"/>
    <x v="2"/>
    <s v="Breakfast"/>
    <x v="0"/>
    <x v="3"/>
    <s v="No Modifier"/>
    <x v="0"/>
    <n v="3.4"/>
    <x v="968"/>
    <n v="0"/>
    <n v="0.22"/>
    <n v="3.62"/>
    <s v="Card"/>
  </r>
  <r>
    <x v="1518"/>
    <n v="401"/>
    <d v="2025-07-29T00:00:00"/>
    <d v="1899-12-30T03:03:57"/>
    <d v="2025-07-29T00:00:00"/>
    <x v="6"/>
    <s v="Afternoon"/>
    <x v="3"/>
    <x v="15"/>
    <s v="Extra Ice"/>
    <x v="0"/>
    <n v="3.6500000000000004"/>
    <x v="969"/>
    <n v="0"/>
    <n v="0.24"/>
    <n v="3.89"/>
    <s v="MobilePay"/>
  </r>
  <r>
    <x v="1519"/>
    <n v="102"/>
    <d v="2025-06-07T00:00:00"/>
    <d v="1899-12-30T04:59:40"/>
    <d v="2025-06-07T00:00:00"/>
    <x v="0"/>
    <s v="Afternoon"/>
    <x v="2"/>
    <x v="6"/>
    <s v="Extra Sauce"/>
    <x v="2"/>
    <n v="3.9199999999999995"/>
    <x v="970"/>
    <n v="1.18"/>
    <n v="0.79"/>
    <n v="11.37"/>
    <s v="Cash"/>
  </r>
  <r>
    <x v="1520"/>
    <n v="501"/>
    <d v="2025-05-17T00:00:00"/>
    <d v="1899-12-30T11:31:08"/>
    <d v="2025-05-17T00:00:00"/>
    <x v="0"/>
    <s v="Morning"/>
    <x v="0"/>
    <x v="0"/>
    <s v="Light Ice"/>
    <x v="0"/>
    <n v="1.54"/>
    <x v="633"/>
    <n v="0.31"/>
    <n v="0.09"/>
    <n v="1.32"/>
    <s v="Card"/>
  </r>
  <r>
    <x v="1521"/>
    <n v="402"/>
    <d v="2025-07-22T00:00:00"/>
    <d v="1899-12-30T08:05:18"/>
    <d v="2025-07-22T00:00:00"/>
    <x v="6"/>
    <s v="Dinner"/>
    <x v="2"/>
    <x v="20"/>
    <s v="No Modifier"/>
    <x v="2"/>
    <n v="10.28"/>
    <x v="971"/>
    <n v="0"/>
    <n v="1.85"/>
    <n v="32.69"/>
    <s v="MobilePay"/>
  </r>
  <r>
    <x v="1522"/>
    <n v="401"/>
    <d v="2025-05-31T00:00:00"/>
    <d v="1899-12-30T05:11:50"/>
    <d v="2025-05-31T00:00:00"/>
    <x v="0"/>
    <s v="Breakfast"/>
    <x v="0"/>
    <x v="3"/>
    <s v="Sausage Patty"/>
    <x v="1"/>
    <n v="4.38"/>
    <x v="972"/>
    <n v="0"/>
    <n v="0.74"/>
    <n v="9.5"/>
    <s v="Card"/>
  </r>
  <r>
    <x v="1523"/>
    <n v="102"/>
    <d v="2025-05-08T00:00:00"/>
    <d v="1899-12-30T05:32:21"/>
    <d v="2025-05-08T00:00:00"/>
    <x v="5"/>
    <s v="Afternoon"/>
    <x v="2"/>
    <x v="16"/>
    <s v="No Modifier"/>
    <x v="2"/>
    <n v="2.3699999999999997"/>
    <x v="973"/>
    <n v="0"/>
    <n v="0.56999999999999995"/>
    <n v="7.68"/>
    <s v="GiftCard"/>
  </r>
  <r>
    <x v="1524"/>
    <n v="403"/>
    <d v="2025-04-19T00:00:00"/>
    <d v="1899-12-30T02:22:27"/>
    <d v="2025-04-19T00:00:00"/>
    <x v="0"/>
    <s v="Lunch"/>
    <x v="3"/>
    <x v="19"/>
    <s v="Extra Cheese"/>
    <x v="0"/>
    <n v="9.2999999999999989"/>
    <x v="974"/>
    <n v="0"/>
    <n v="0.56000000000000005"/>
    <n v="9.86"/>
    <s v="MobilePay"/>
  </r>
  <r>
    <x v="1525"/>
    <n v="102"/>
    <d v="2025-04-29T00:00:00"/>
    <d v="1899-12-30T11:35:24"/>
    <d v="2025-04-29T00:00:00"/>
    <x v="6"/>
    <s v="Late Night"/>
    <x v="1"/>
    <x v="28"/>
    <s v="No Modifier"/>
    <x v="1"/>
    <n v="1.4799999999999998"/>
    <x v="0"/>
    <n v="0.15"/>
    <n v="0.27"/>
    <n v="4.47"/>
    <s v="Card"/>
  </r>
  <r>
    <x v="1526"/>
    <n v="202"/>
    <d v="2025-06-04T00:00:00"/>
    <d v="1899-12-30T08:46:15"/>
    <d v="2025-06-04T00:00:00"/>
    <x v="2"/>
    <s v="Dinner"/>
    <x v="3"/>
    <x v="19"/>
    <s v="No Modifier"/>
    <x v="0"/>
    <n v="9.93"/>
    <x v="503"/>
    <n v="0"/>
    <n v="0.74"/>
    <n v="10.67"/>
    <s v="GiftCard"/>
  </r>
  <r>
    <x v="1527"/>
    <n v="103"/>
    <d v="2025-05-26T00:00:00"/>
    <d v="1899-12-30T04:56:05"/>
    <d v="2025-05-26T00:00:00"/>
    <x v="4"/>
    <s v="Afternoon"/>
    <x v="0"/>
    <x v="16"/>
    <s v="No Modifier"/>
    <x v="0"/>
    <n v="1.4799999999999998"/>
    <x v="0"/>
    <n v="0"/>
    <n v="0.1"/>
    <n v="3.3"/>
    <s v="Card"/>
  </r>
  <r>
    <x v="1528"/>
    <n v="401"/>
    <d v="2025-06-03T00:00:00"/>
    <d v="1899-12-30T09:53:51"/>
    <d v="2025-06-03T00:00:00"/>
    <x v="6"/>
    <s v="Dinner"/>
    <x v="2"/>
    <x v="1"/>
    <s v="No Sauce"/>
    <x v="0"/>
    <n v="5.21"/>
    <x v="975"/>
    <n v="0"/>
    <n v="0.49"/>
    <n v="5.7"/>
    <s v="Cash"/>
  </r>
  <r>
    <x v="1529"/>
    <n v="101"/>
    <d v="2025-07-26T00:00:00"/>
    <d v="1899-12-30T07:09:15"/>
    <d v="2025-07-26T00:00:00"/>
    <x v="0"/>
    <s v="Dinner"/>
    <x v="2"/>
    <x v="16"/>
    <s v="Extra Sauce"/>
    <x v="0"/>
    <n v="1.4799999999999998"/>
    <x v="0"/>
    <n v="0.15"/>
    <n v="0.22"/>
    <n v="2.79"/>
    <s v="Card"/>
  </r>
  <r>
    <x v="1530"/>
    <n v="202"/>
    <d v="2025-05-31T00:00:00"/>
    <d v="1899-12-30T12:30:17"/>
    <d v="2025-05-31T00:00:00"/>
    <x v="0"/>
    <s v="Lunch"/>
    <x v="0"/>
    <x v="16"/>
    <s v="No Modifier"/>
    <x v="0"/>
    <n v="2.38"/>
    <x v="976"/>
    <n v="0"/>
    <n v="0.17"/>
    <n v="2.5499999999999998"/>
    <s v="Card"/>
  </r>
  <r>
    <x v="1531"/>
    <n v="501"/>
    <d v="2025-04-13T00:00:00"/>
    <d v="1899-12-30T05:44:39"/>
    <d v="2025-04-13T00:00:00"/>
    <x v="1"/>
    <s v="Afternoon"/>
    <x v="2"/>
    <x v="7"/>
    <s v="No Modifier"/>
    <x v="2"/>
    <n v="1.5899999999999999"/>
    <x v="432"/>
    <n v="0.72"/>
    <n v="0.38"/>
    <n v="4.43"/>
    <s v="Cash"/>
  </r>
  <r>
    <x v="1532"/>
    <n v="102"/>
    <d v="2025-05-18T00:00:00"/>
    <d v="1899-12-30T06:50:39"/>
    <d v="2025-05-18T00:00:00"/>
    <x v="1"/>
    <s v="Dinner"/>
    <x v="3"/>
    <x v="27"/>
    <s v="No Modifier"/>
    <x v="0"/>
    <n v="5.3500000000000005"/>
    <x v="977"/>
    <n v="0"/>
    <n v="0.35"/>
    <n v="5.7"/>
    <s v="Card"/>
  </r>
  <r>
    <x v="1533"/>
    <n v="402"/>
    <d v="2025-06-16T00:00:00"/>
    <d v="1899-12-30T12:59:46"/>
    <d v="2025-06-16T00:00:00"/>
    <x v="4"/>
    <s v="Lunch"/>
    <x v="1"/>
    <x v="19"/>
    <s v="No Modifier"/>
    <x v="0"/>
    <n v="8.9200000000000017"/>
    <x v="978"/>
    <n v="0"/>
    <n v="0.54"/>
    <n v="9.4600000000000009"/>
    <s v="MobilePay"/>
  </r>
  <r>
    <x v="1534"/>
    <n v="301"/>
    <d v="2025-05-18T00:00:00"/>
    <d v="1899-12-30T05:09:11"/>
    <d v="2025-05-18T00:00:00"/>
    <x v="1"/>
    <s v="Afternoon"/>
    <x v="0"/>
    <x v="7"/>
    <s v="Almond Milk"/>
    <x v="0"/>
    <n v="2.4"/>
    <x v="979"/>
    <n v="0"/>
    <n v="0.17"/>
    <n v="2.57"/>
    <s v="Card"/>
  </r>
  <r>
    <x v="1535"/>
    <n v="401"/>
    <d v="2025-08-03T00:00:00"/>
    <d v="1899-12-30T03:51:40"/>
    <d v="2025-08-03T00:00:00"/>
    <x v="1"/>
    <s v="Afternoon"/>
    <x v="0"/>
    <x v="16"/>
    <s v="Small Size"/>
    <x v="2"/>
    <n v="1.89"/>
    <x v="284"/>
    <n v="0"/>
    <n v="0.37"/>
    <n v="6.04"/>
    <s v="GiftCard"/>
  </r>
  <r>
    <x v="1536"/>
    <n v="403"/>
    <d v="2025-05-06T00:00:00"/>
    <d v="1899-12-30T02:06:59"/>
    <d v="2025-05-06T00:00:00"/>
    <x v="6"/>
    <s v="Lunch"/>
    <x v="1"/>
    <x v="17"/>
    <s v="No Modifier"/>
    <x v="0"/>
    <n v="8.75"/>
    <x v="194"/>
    <n v="0"/>
    <n v="0.74"/>
    <n v="9.49"/>
    <s v="Card"/>
  </r>
  <r>
    <x v="1537"/>
    <n v="401"/>
    <d v="2025-07-23T00:00:00"/>
    <d v="1899-12-30T04:08:03"/>
    <d v="2025-07-23T00:00:00"/>
    <x v="2"/>
    <s v="Afternoon"/>
    <x v="2"/>
    <x v="6"/>
    <s v="No Sauce"/>
    <x v="0"/>
    <n v="2.99"/>
    <x v="980"/>
    <n v="0.3"/>
    <n v="0.26"/>
    <n v="2.95"/>
    <s v="Cash"/>
  </r>
  <r>
    <x v="1538"/>
    <n v="403"/>
    <d v="2025-08-04T00:00:00"/>
    <d v="1899-12-30T12:05:56"/>
    <d v="2025-08-04T00:00:00"/>
    <x v="4"/>
    <s v="Lunch"/>
    <x v="0"/>
    <x v="14"/>
    <s v="Add Bacon"/>
    <x v="0"/>
    <n v="6.1899999999999995"/>
    <x v="930"/>
    <n v="0"/>
    <n v="0.56000000000000005"/>
    <n v="6.75"/>
    <s v="Card"/>
  </r>
  <r>
    <x v="1539"/>
    <n v="103"/>
    <d v="2025-07-13T00:00:00"/>
    <d v="1899-12-30T01:25:30"/>
    <d v="2025-07-13T00:00:00"/>
    <x v="1"/>
    <s v="Lunch"/>
    <x v="3"/>
    <x v="20"/>
    <s v="No Modifier"/>
    <x v="0"/>
    <n v="8.5500000000000007"/>
    <x v="823"/>
    <n v="0"/>
    <n v="0.51"/>
    <n v="9.06"/>
    <s v="Card"/>
  </r>
  <r>
    <x v="1540"/>
    <n v="501"/>
    <d v="2025-05-24T00:00:00"/>
    <d v="1899-12-30T06:29:30"/>
    <d v="2025-05-24T00:00:00"/>
    <x v="0"/>
    <s v="Dinner"/>
    <x v="2"/>
    <x v="19"/>
    <s v="Gluten-Free Bun"/>
    <x v="0"/>
    <n v="9.98"/>
    <x v="164"/>
    <n v="0"/>
    <n v="0.7"/>
    <n v="10.68"/>
    <s v="Card"/>
  </r>
  <r>
    <x v="1541"/>
    <n v="403"/>
    <d v="2025-05-04T00:00:00"/>
    <d v="1899-12-30T07:33:49"/>
    <d v="2025-05-04T00:00:00"/>
    <x v="1"/>
    <s v="Dinner"/>
    <x v="3"/>
    <x v="17"/>
    <s v="No Modifier"/>
    <x v="0"/>
    <n v="9.3800000000000008"/>
    <x v="586"/>
    <n v="0"/>
    <n v="0.75"/>
    <n v="10.130000000000001"/>
    <s v="Card"/>
  </r>
  <r>
    <x v="1542"/>
    <n v="202"/>
    <d v="2025-05-11T00:00:00"/>
    <d v="1899-12-30T03:40:53"/>
    <d v="2025-05-11T00:00:00"/>
    <x v="1"/>
    <s v="Afternoon"/>
    <x v="2"/>
    <x v="6"/>
    <s v="Extra Sauce"/>
    <x v="0"/>
    <n v="3.86"/>
    <x v="171"/>
    <n v="0"/>
    <n v="0.27"/>
    <n v="4.13"/>
    <s v="GiftCard"/>
  </r>
  <r>
    <x v="1543"/>
    <n v="101"/>
    <d v="2025-05-13T00:00:00"/>
    <d v="1899-12-30T12:19:55"/>
    <d v="2025-05-13T00:00:00"/>
    <x v="6"/>
    <s v="Lunch"/>
    <x v="1"/>
    <x v="19"/>
    <s v="No Pickles"/>
    <x v="0"/>
    <n v="8.7600000000000016"/>
    <x v="981"/>
    <n v="0"/>
    <n v="0.7"/>
    <n v="9.4600000000000009"/>
    <s v="Card"/>
  </r>
  <r>
    <x v="1544"/>
    <n v="202"/>
    <d v="2025-07-31T00:00:00"/>
    <d v="1899-12-30T11:44:34"/>
    <d v="2025-07-31T00:00:00"/>
    <x v="5"/>
    <s v="Morning"/>
    <x v="2"/>
    <x v="24"/>
    <s v="No Modifier"/>
    <x v="0"/>
    <n v="3.59"/>
    <x v="6"/>
    <n v="0"/>
    <n v="0.23"/>
    <n v="3.82"/>
    <s v="Card"/>
  </r>
  <r>
    <x v="1545"/>
    <n v="401"/>
    <d v="2025-04-19T00:00:00"/>
    <d v="1899-12-30T01:29:13"/>
    <d v="2025-04-19T00:00:00"/>
    <x v="0"/>
    <s v="Lunch"/>
    <x v="3"/>
    <x v="1"/>
    <s v="No Modifier"/>
    <x v="0"/>
    <n v="5.56"/>
    <x v="649"/>
    <n v="0"/>
    <n v="0.53"/>
    <n v="6.09"/>
    <s v="Card"/>
  </r>
  <r>
    <x v="1546"/>
    <n v="402"/>
    <d v="2025-07-02T00:00:00"/>
    <d v="1899-12-30T09:23:59"/>
    <d v="2025-07-02T00:00:00"/>
    <x v="2"/>
    <s v="Dinner"/>
    <x v="2"/>
    <x v="17"/>
    <s v="No Modifier"/>
    <x v="1"/>
    <n v="7.99"/>
    <x v="982"/>
    <n v="0"/>
    <n v="1.2"/>
    <n v="17.18"/>
    <s v="Cash"/>
  </r>
  <r>
    <x v="1547"/>
    <n v="202"/>
    <d v="2025-07-02T00:00:00"/>
    <d v="1899-12-30T11:29:06"/>
    <d v="2025-07-02T00:00:00"/>
    <x v="2"/>
    <s v="Lunch"/>
    <x v="1"/>
    <x v="18"/>
    <s v="Almond Milk"/>
    <x v="0"/>
    <n v="2.63"/>
    <x v="651"/>
    <n v="0"/>
    <n v="0.24"/>
    <n v="2.87"/>
    <s v="MobilePay"/>
  </r>
  <r>
    <x v="1548"/>
    <n v="202"/>
    <d v="2025-06-26T00:00:00"/>
    <d v="1899-12-30T10:20:36"/>
    <d v="2025-06-26T00:00:00"/>
    <x v="5"/>
    <s v="Breakfast"/>
    <x v="2"/>
    <x v="11"/>
    <s v="No Modifier"/>
    <x v="0"/>
    <n v="2.04"/>
    <x v="131"/>
    <n v="0"/>
    <n v="0.12"/>
    <n v="2.16"/>
    <s v="Card"/>
  </r>
  <r>
    <x v="1549"/>
    <n v="402"/>
    <d v="2025-05-15T00:00:00"/>
    <d v="1899-12-30T11:42:54"/>
    <d v="2025-05-15T00:00:00"/>
    <x v="5"/>
    <s v="Lunch"/>
    <x v="1"/>
    <x v="20"/>
    <s v="No Modifier"/>
    <x v="0"/>
    <n v="10.6"/>
    <x v="983"/>
    <n v="0"/>
    <n v="0.8"/>
    <n v="11.4"/>
    <s v="Card"/>
  </r>
  <r>
    <x v="1550"/>
    <n v="301"/>
    <d v="2025-07-28T00:00:00"/>
    <d v="1899-12-30T02:57:45"/>
    <d v="2025-07-28T00:00:00"/>
    <x v="4"/>
    <s v="Lunch"/>
    <x v="1"/>
    <x v="27"/>
    <s v="Add Bacon"/>
    <x v="0"/>
    <n v="6.2"/>
    <x v="699"/>
    <n v="0"/>
    <n v="0.53"/>
    <n v="6.73"/>
    <s v="Cash"/>
  </r>
  <r>
    <x v="1551"/>
    <n v="201"/>
    <d v="2025-05-15T00:00:00"/>
    <d v="1899-12-30T01:45:33"/>
    <d v="2025-05-15T00:00:00"/>
    <x v="5"/>
    <s v="Lunch"/>
    <x v="2"/>
    <x v="12"/>
    <s v="No Modifier"/>
    <x v="0"/>
    <n v="4.42"/>
    <x v="13"/>
    <n v="0"/>
    <n v="0.28999999999999998"/>
    <n v="4.71"/>
    <s v="Card"/>
  </r>
  <r>
    <x v="1552"/>
    <n v="101"/>
    <d v="2025-07-16T00:00:00"/>
    <d v="1899-12-30T05:38:29"/>
    <d v="2025-07-16T00:00:00"/>
    <x v="2"/>
    <s v="Breakfast"/>
    <x v="0"/>
    <x v="26"/>
    <s v="No Modifier"/>
    <x v="0"/>
    <n v="3.5199999999999996"/>
    <x v="579"/>
    <n v="0"/>
    <n v="0.26"/>
    <n v="3.78"/>
    <s v="Card"/>
  </r>
  <r>
    <x v="1553"/>
    <n v="102"/>
    <d v="2025-07-06T00:00:00"/>
    <d v="1899-12-30T10:12:45"/>
    <d v="2025-07-06T00:00:00"/>
    <x v="1"/>
    <s v="Late Night"/>
    <x v="0"/>
    <x v="6"/>
    <s v="Extra Sauce"/>
    <x v="1"/>
    <n v="3.16"/>
    <x v="984"/>
    <n v="0"/>
    <n v="0.51"/>
    <n v="6.83"/>
    <s v="GiftCard"/>
  </r>
  <r>
    <x v="1554"/>
    <n v="101"/>
    <d v="2025-04-23T00:00:00"/>
    <d v="1899-12-30T01:11:42"/>
    <d v="2025-04-23T00:00:00"/>
    <x v="2"/>
    <s v="Lunch"/>
    <x v="2"/>
    <x v="17"/>
    <s v="No Modifier"/>
    <x v="0"/>
    <n v="8.379999999999999"/>
    <x v="985"/>
    <n v="0"/>
    <n v="0.54"/>
    <n v="8.92"/>
    <s v="MobilePay"/>
  </r>
  <r>
    <x v="1555"/>
    <n v="102"/>
    <d v="2025-07-24T00:00:00"/>
    <d v="1899-12-30T10:08:12"/>
    <d v="2025-07-24T00:00:00"/>
    <x v="5"/>
    <s v="Breakfast"/>
    <x v="0"/>
    <x v="8"/>
    <s v="Sausage Patty"/>
    <x v="1"/>
    <n v="3.16"/>
    <x v="984"/>
    <n v="0"/>
    <n v="0.41"/>
    <n v="6.73"/>
    <s v="Card"/>
  </r>
  <r>
    <x v="1556"/>
    <n v="103"/>
    <d v="2025-04-28T00:00:00"/>
    <d v="1899-12-30T08:25:48"/>
    <d v="2025-04-28T00:00:00"/>
    <x v="4"/>
    <s v="Dinner"/>
    <x v="0"/>
    <x v="14"/>
    <s v="Extra Sauce"/>
    <x v="1"/>
    <n v="6.24"/>
    <x v="745"/>
    <n v="0"/>
    <n v="0.87"/>
    <n v="13.35"/>
    <s v="Card"/>
  </r>
  <r>
    <x v="1557"/>
    <n v="102"/>
    <d v="2025-05-13T00:00:00"/>
    <d v="1899-12-30T08:05:13"/>
    <d v="2025-05-13T00:00:00"/>
    <x v="6"/>
    <s v="Dinner"/>
    <x v="2"/>
    <x v="19"/>
    <s v="No Modifier"/>
    <x v="0"/>
    <n v="8.59"/>
    <x v="705"/>
    <n v="0.43"/>
    <n v="0.59"/>
    <n v="8.75"/>
    <s v="Card"/>
  </r>
  <r>
    <x v="1558"/>
    <n v="202"/>
    <d v="2025-04-11T00:00:00"/>
    <d v="1899-12-30T06:16:24"/>
    <d v="2025-04-11T00:00:00"/>
    <x v="3"/>
    <s v="Dinner"/>
    <x v="3"/>
    <x v="6"/>
    <s v="No Modifier"/>
    <x v="0"/>
    <n v="3.5599999999999996"/>
    <x v="986"/>
    <n v="0"/>
    <n v="0.28000000000000003"/>
    <n v="3.84"/>
    <s v="Card"/>
  </r>
  <r>
    <x v="1559"/>
    <n v="201"/>
    <d v="2025-08-08T00:00:00"/>
    <d v="1899-12-30T07:00:32"/>
    <d v="2025-08-08T00:00:00"/>
    <x v="3"/>
    <s v="Dinner"/>
    <x v="2"/>
    <x v="6"/>
    <s v="Extra Sauce"/>
    <x v="0"/>
    <n v="3.3099999999999996"/>
    <x v="458"/>
    <n v="0"/>
    <n v="0.28000000000000003"/>
    <n v="3.59"/>
    <s v="Cash"/>
  </r>
  <r>
    <x v="1560"/>
    <n v="401"/>
    <d v="2025-05-24T00:00:00"/>
    <d v="1899-12-30T07:00:30"/>
    <d v="2025-05-24T00:00:00"/>
    <x v="0"/>
    <s v="Breakfast"/>
    <x v="2"/>
    <x v="25"/>
    <s v="Light Ice"/>
    <x v="1"/>
    <n v="3.23"/>
    <x v="250"/>
    <n v="0"/>
    <n v="0.39"/>
    <n v="6.85"/>
    <s v="Card"/>
  </r>
  <r>
    <x v="1561"/>
    <n v="102"/>
    <d v="2025-04-27T00:00:00"/>
    <d v="1899-12-30T12:02:14"/>
    <d v="2025-04-27T00:00:00"/>
    <x v="1"/>
    <s v="Lunch"/>
    <x v="0"/>
    <x v="27"/>
    <s v="No Modifier"/>
    <x v="0"/>
    <n v="4.9800000000000004"/>
    <x v="524"/>
    <n v="0"/>
    <n v="0.42"/>
    <n v="5.4"/>
    <s v="Cash"/>
  </r>
  <r>
    <x v="1562"/>
    <n v="201"/>
    <d v="2025-08-07T00:00:00"/>
    <d v="1899-12-30T04:50:58"/>
    <d v="2025-08-07T00:00:00"/>
    <x v="5"/>
    <s v="Afternoon"/>
    <x v="1"/>
    <x v="24"/>
    <s v="No Modifier"/>
    <x v="1"/>
    <n v="3.13"/>
    <x v="63"/>
    <n v="0"/>
    <n v="0.38"/>
    <n v="6.64"/>
    <s v="MobilePay"/>
  </r>
  <r>
    <x v="1563"/>
    <n v="501"/>
    <d v="2025-08-03T00:00:00"/>
    <d v="1899-12-30T11:35:04"/>
    <d v="2025-08-03T00:00:00"/>
    <x v="1"/>
    <s v="Lunch"/>
    <x v="0"/>
    <x v="19"/>
    <s v="No Modifier"/>
    <x v="2"/>
    <n v="9.4300000000000015"/>
    <x v="987"/>
    <n v="0"/>
    <n v="2.4"/>
    <n v="30.69"/>
    <s v="Card"/>
  </r>
  <r>
    <x v="1564"/>
    <n v="201"/>
    <d v="2025-07-09T00:00:00"/>
    <d v="1899-12-30T10:57:25"/>
    <d v="2025-07-09T00:00:00"/>
    <x v="2"/>
    <s v="Breakfast"/>
    <x v="0"/>
    <x v="10"/>
    <s v="No Modifier"/>
    <x v="0"/>
    <n v="3.22"/>
    <x v="160"/>
    <n v="0"/>
    <n v="0.21"/>
    <n v="3.43"/>
    <s v="Cash"/>
  </r>
  <r>
    <x v="1565"/>
    <n v="301"/>
    <d v="2025-06-05T00:00:00"/>
    <d v="1899-12-30T06:09:55"/>
    <d v="2025-06-05T00:00:00"/>
    <x v="5"/>
    <s v="Dinner"/>
    <x v="0"/>
    <x v="1"/>
    <s v="Add Jalapenos"/>
    <x v="0"/>
    <n v="1.4799999999999998"/>
    <x v="0"/>
    <n v="0.15"/>
    <n v="0.43"/>
    <n v="6.12"/>
    <s v="Cash"/>
  </r>
  <r>
    <x v="1566"/>
    <n v="201"/>
    <d v="2025-06-29T00:00:00"/>
    <d v="1899-12-30T06:30:19"/>
    <d v="2025-06-29T00:00:00"/>
    <x v="1"/>
    <s v="Dinner"/>
    <x v="2"/>
    <x v="19"/>
    <s v="No Sauce"/>
    <x v="0"/>
    <n v="9.02"/>
    <x v="252"/>
    <n v="0"/>
    <n v="0.59"/>
    <n v="9.61"/>
    <s v="Card"/>
  </r>
  <r>
    <x v="1567"/>
    <n v="201"/>
    <d v="2025-06-28T00:00:00"/>
    <d v="1899-12-30T07:32:40"/>
    <d v="2025-06-28T00:00:00"/>
    <x v="0"/>
    <s v="Breakfast"/>
    <x v="0"/>
    <x v="26"/>
    <s v="No Modifier"/>
    <x v="0"/>
    <n v="5.07"/>
    <x v="988"/>
    <n v="0"/>
    <n v="0.46"/>
    <n v="5.53"/>
    <s v="Card"/>
  </r>
  <r>
    <x v="1568"/>
    <n v="101"/>
    <d v="2025-06-06T00:00:00"/>
    <d v="1899-12-30T02:58:03"/>
    <d v="2025-06-06T00:00:00"/>
    <x v="3"/>
    <s v="Lunch"/>
    <x v="0"/>
    <x v="5"/>
    <s v="No Modifier"/>
    <x v="0"/>
    <n v="5.09"/>
    <x v="22"/>
    <n v="0.25"/>
    <n v="0.41"/>
    <n v="5.25"/>
    <s v="Card"/>
  </r>
  <r>
    <x v="1569"/>
    <n v="201"/>
    <d v="2025-06-21T00:00:00"/>
    <d v="1899-12-30T11:07:48"/>
    <d v="2025-06-21T00:00:00"/>
    <x v="0"/>
    <s v="Morning"/>
    <x v="2"/>
    <x v="0"/>
    <s v="Almond Milk"/>
    <x v="0"/>
    <n v="2.1"/>
    <x v="50"/>
    <n v="0.42"/>
    <n v="0.13"/>
    <n v="1.81"/>
    <s v="Cash"/>
  </r>
  <r>
    <x v="1570"/>
    <n v="402"/>
    <d v="2025-05-16T00:00:00"/>
    <d v="1899-12-30T03:53:05"/>
    <d v="2025-05-16T00:00:00"/>
    <x v="3"/>
    <s v="Afternoon"/>
    <x v="2"/>
    <x v="16"/>
    <s v="No Modifier"/>
    <x v="0"/>
    <n v="2.87"/>
    <x v="989"/>
    <n v="0"/>
    <n v="0.24"/>
    <n v="3.11"/>
    <s v="Card"/>
  </r>
  <r>
    <x v="1571"/>
    <n v="202"/>
    <d v="2025-06-27T00:00:00"/>
    <d v="1899-12-30T10:49:00"/>
    <d v="2025-06-27T00:00:00"/>
    <x v="3"/>
    <s v="Late Night"/>
    <x v="3"/>
    <x v="16"/>
    <s v="No Modifier"/>
    <x v="0"/>
    <n v="2.2800000000000002"/>
    <x v="990"/>
    <n v="0"/>
    <n v="0.21"/>
    <n v="2.4900000000000002"/>
    <s v="Card"/>
  </r>
  <r>
    <x v="1572"/>
    <n v="101"/>
    <d v="2025-04-23T00:00:00"/>
    <d v="1899-12-30T08:10:30"/>
    <d v="2025-04-23T00:00:00"/>
    <x v="2"/>
    <s v="Dinner"/>
    <x v="1"/>
    <x v="20"/>
    <s v="No Modifier"/>
    <x v="0"/>
    <n v="10.14"/>
    <x v="90"/>
    <n v="0"/>
    <n v="0.76"/>
    <n v="10.9"/>
    <s v="Cash"/>
  </r>
  <r>
    <x v="1573"/>
    <n v="501"/>
    <d v="2025-07-01T00:00:00"/>
    <d v="1899-12-30T02:23:18"/>
    <d v="2025-07-01T00:00:00"/>
    <x v="6"/>
    <s v="Lunch"/>
    <x v="3"/>
    <x v="14"/>
    <s v="No Modifier"/>
    <x v="0"/>
    <n v="5.12"/>
    <x v="18"/>
    <n v="0"/>
    <n v="0.36"/>
    <n v="5.48"/>
    <s v="Card"/>
  </r>
  <r>
    <x v="1574"/>
    <n v="101"/>
    <d v="2025-05-27T00:00:00"/>
    <d v="1899-12-30T06:38:32"/>
    <d v="2025-05-27T00:00:00"/>
    <x v="6"/>
    <s v="Dinner"/>
    <x v="1"/>
    <x v="19"/>
    <s v="No Modifier"/>
    <x v="0"/>
    <n v="9.2200000000000006"/>
    <x v="991"/>
    <n v="0"/>
    <n v="0.78"/>
    <n v="10"/>
    <s v="Cash"/>
  </r>
  <r>
    <x v="1575"/>
    <n v="401"/>
    <d v="2025-06-04T00:00:00"/>
    <d v="1899-12-30T06:59:26"/>
    <d v="2025-06-04T00:00:00"/>
    <x v="2"/>
    <s v="Breakfast"/>
    <x v="0"/>
    <x v="23"/>
    <s v="Cinnamon"/>
    <x v="1"/>
    <n v="5.08"/>
    <x v="778"/>
    <n v="0"/>
    <n v="0.81"/>
    <n v="10.97"/>
    <s v="Card"/>
  </r>
  <r>
    <x v="1576"/>
    <n v="103"/>
    <d v="2025-06-07T00:00:00"/>
    <d v="1899-12-30T02:37:11"/>
    <d v="2025-06-07T00:00:00"/>
    <x v="0"/>
    <s v="Lunch"/>
    <x v="0"/>
    <x v="21"/>
    <s v="No Modifier"/>
    <x v="1"/>
    <n v="4.4499999999999993"/>
    <x v="992"/>
    <n v="1.78"/>
    <n v="0.52"/>
    <n v="7.64"/>
    <s v="Cash"/>
  </r>
  <r>
    <x v="1577"/>
    <n v="101"/>
    <d v="2025-04-16T00:00:00"/>
    <d v="1899-12-30T12:18:12"/>
    <d v="2025-04-16T00:00:00"/>
    <x v="2"/>
    <s v="Lunch"/>
    <x v="1"/>
    <x v="21"/>
    <s v="No Modifier"/>
    <x v="1"/>
    <n v="5.38"/>
    <x v="993"/>
    <n v="0"/>
    <n v="0.78"/>
    <n v="11.54"/>
    <s v="Card"/>
  </r>
  <r>
    <x v="1578"/>
    <n v="401"/>
    <d v="2025-07-07T00:00:00"/>
    <d v="1899-12-30T05:14:43"/>
    <d v="2025-07-07T00:00:00"/>
    <x v="4"/>
    <s v="Afternoon"/>
    <x v="0"/>
    <x v="6"/>
    <s v="No Modifier"/>
    <x v="0"/>
    <n v="2.93"/>
    <x v="994"/>
    <n v="0"/>
    <n v="0.25"/>
    <n v="3.18"/>
    <s v="Card"/>
  </r>
  <r>
    <x v="1579"/>
    <n v="402"/>
    <d v="2025-08-03T00:00:00"/>
    <d v="1899-12-30T06:50:24"/>
    <d v="2025-08-03T00:00:00"/>
    <x v="1"/>
    <s v="Dinner"/>
    <x v="0"/>
    <x v="19"/>
    <s v="No Sauce"/>
    <x v="0"/>
    <n v="8.58"/>
    <x v="562"/>
    <n v="0"/>
    <n v="0.69"/>
    <n v="9.27"/>
    <s v="Card"/>
  </r>
  <r>
    <x v="1580"/>
    <n v="101"/>
    <d v="2025-06-24T00:00:00"/>
    <d v="1899-12-30T11:19:57"/>
    <d v="2025-06-24T00:00:00"/>
    <x v="6"/>
    <s v="Morning"/>
    <x v="1"/>
    <x v="25"/>
    <s v="Sugar-Free Syrup"/>
    <x v="0"/>
    <n v="3.59"/>
    <x v="6"/>
    <n v="0"/>
    <n v="0.25"/>
    <n v="3.84"/>
    <s v="MobilePay"/>
  </r>
  <r>
    <x v="1581"/>
    <n v="403"/>
    <d v="2025-06-13T00:00:00"/>
    <d v="1899-12-30T02:01:43"/>
    <d v="2025-06-13T00:00:00"/>
    <x v="3"/>
    <s v="Lunch"/>
    <x v="1"/>
    <x v="19"/>
    <s v="No Modifier"/>
    <x v="0"/>
    <n v="9.56"/>
    <x v="921"/>
    <n v="0"/>
    <n v="0.86"/>
    <n v="10.42"/>
    <s v="Card"/>
  </r>
  <r>
    <x v="1582"/>
    <n v="401"/>
    <d v="2025-04-13T00:00:00"/>
    <d v="1899-12-30T11:37:49"/>
    <d v="2025-04-13T00:00:00"/>
    <x v="1"/>
    <s v="Late Night"/>
    <x v="0"/>
    <x v="28"/>
    <s v="Sugar-Free Syrup"/>
    <x v="0"/>
    <n v="2.19"/>
    <x v="396"/>
    <n v="0"/>
    <n v="0.2"/>
    <n v="2.39"/>
    <s v="Card"/>
  </r>
  <r>
    <x v="1583"/>
    <n v="501"/>
    <d v="2025-06-18T00:00:00"/>
    <d v="1899-12-30T12:36:52"/>
    <d v="2025-06-18T00:00:00"/>
    <x v="2"/>
    <s v="Lunch"/>
    <x v="1"/>
    <x v="19"/>
    <s v="No Modifier"/>
    <x v="0"/>
    <n v="1.4799999999999998"/>
    <x v="0"/>
    <n v="0.15"/>
    <n v="0.56999999999999995"/>
    <n v="8.69"/>
    <s v="MobilePay"/>
  </r>
  <r>
    <x v="1584"/>
    <n v="101"/>
    <d v="2025-06-08T00:00:00"/>
    <d v="1899-12-30T07:21:43"/>
    <d v="2025-06-08T00:00:00"/>
    <x v="1"/>
    <s v="Breakfast"/>
    <x v="1"/>
    <x v="3"/>
    <s v="No Modifier"/>
    <x v="0"/>
    <n v="3.3499999999999996"/>
    <x v="995"/>
    <n v="0"/>
    <n v="0.22"/>
    <n v="3.57"/>
    <s v="MobilePay"/>
  </r>
  <r>
    <x v="1585"/>
    <n v="202"/>
    <d v="2025-05-22T00:00:00"/>
    <d v="1899-12-30T12:42:55"/>
    <d v="2025-05-22T00:00:00"/>
    <x v="5"/>
    <s v="Lunch"/>
    <x v="3"/>
    <x v="6"/>
    <s v="Small Size"/>
    <x v="1"/>
    <n v="3.04"/>
    <x v="155"/>
    <n v="0"/>
    <n v="0.36"/>
    <n v="6.44"/>
    <s v="Card"/>
  </r>
  <r>
    <x v="1586"/>
    <n v="202"/>
    <d v="2025-08-03T00:00:00"/>
    <d v="1899-12-30T06:55:46"/>
    <d v="2025-08-03T00:00:00"/>
    <x v="1"/>
    <s v="Breakfast"/>
    <x v="2"/>
    <x v="0"/>
    <s v="No Modifier"/>
    <x v="0"/>
    <n v="1.45"/>
    <x v="996"/>
    <n v="0"/>
    <n v="0.11"/>
    <n v="1.56"/>
    <s v="Card"/>
  </r>
  <r>
    <x v="1587"/>
    <n v="201"/>
    <d v="2025-07-13T00:00:00"/>
    <d v="1899-12-30T04:34:45"/>
    <d v="2025-07-13T00:00:00"/>
    <x v="1"/>
    <s v="Afternoon"/>
    <x v="2"/>
    <x v="29"/>
    <s v="No Modifier"/>
    <x v="0"/>
    <n v="2.7600000000000002"/>
    <x v="997"/>
    <n v="0"/>
    <n v="0.19"/>
    <n v="2.95"/>
    <s v="Card"/>
  </r>
  <r>
    <x v="1588"/>
    <n v="403"/>
    <d v="2025-05-22T00:00:00"/>
    <d v="1899-12-30T09:00:06"/>
    <d v="2025-05-22T00:00:00"/>
    <x v="5"/>
    <s v="Dinner"/>
    <x v="2"/>
    <x v="19"/>
    <s v="No Modifier"/>
    <x v="0"/>
    <n v="10.58"/>
    <x v="339"/>
    <n v="1.06"/>
    <n v="0.76"/>
    <n v="10.28"/>
    <s v="Cash"/>
  </r>
  <r>
    <x v="1589"/>
    <n v="301"/>
    <d v="2025-07-11T00:00:00"/>
    <d v="1899-12-30T10:09:36"/>
    <d v="2025-07-11T00:00:00"/>
    <x v="3"/>
    <s v="Breakfast"/>
    <x v="2"/>
    <x v="8"/>
    <s v="No Modifier"/>
    <x v="0"/>
    <n v="1.91"/>
    <x v="998"/>
    <n v="0"/>
    <n v="0.18"/>
    <n v="2.09"/>
    <s v="Card"/>
  </r>
  <r>
    <x v="1590"/>
    <n v="301"/>
    <d v="2025-04-28T00:00:00"/>
    <d v="1899-12-30T06:04:27"/>
    <d v="2025-04-28T00:00:00"/>
    <x v="4"/>
    <s v="Dinner"/>
    <x v="0"/>
    <x v="19"/>
    <s v="No Modifier"/>
    <x v="0"/>
    <n v="8.4500000000000011"/>
    <x v="61"/>
    <n v="0"/>
    <n v="0.76"/>
    <n v="9.2100000000000009"/>
    <s v="Cash"/>
  </r>
  <r>
    <x v="1591"/>
    <n v="202"/>
    <d v="2025-07-02T00:00:00"/>
    <d v="1899-12-30T09:52:15"/>
    <d v="2025-07-02T00:00:00"/>
    <x v="2"/>
    <s v="Dinner"/>
    <x v="3"/>
    <x v="5"/>
    <s v="No Modifier"/>
    <x v="0"/>
    <n v="4.5199999999999996"/>
    <x v="822"/>
    <n v="0"/>
    <n v="0.28999999999999998"/>
    <n v="4.8099999999999996"/>
    <s v="Card"/>
  </r>
  <r>
    <x v="1592"/>
    <n v="402"/>
    <d v="2025-04-13T00:00:00"/>
    <d v="1899-12-30T11:45:50"/>
    <d v="2025-04-13T00:00:00"/>
    <x v="1"/>
    <s v="Morning"/>
    <x v="2"/>
    <x v="3"/>
    <s v="No Modifier"/>
    <x v="0"/>
    <n v="3.35"/>
    <x v="483"/>
    <n v="0"/>
    <n v="0.27"/>
    <n v="3.62"/>
    <s v="Card"/>
  </r>
  <r>
    <x v="1593"/>
    <n v="401"/>
    <d v="2025-07-26T00:00:00"/>
    <d v="1899-12-30T01:57:25"/>
    <d v="2025-07-26T00:00:00"/>
    <x v="0"/>
    <s v="Lunch"/>
    <x v="0"/>
    <x v="1"/>
    <s v="No Pickles"/>
    <x v="1"/>
    <n v="5.7200000000000006"/>
    <x v="999"/>
    <n v="0"/>
    <n v="0.69"/>
    <n v="12.13"/>
    <s v="MobilePay"/>
  </r>
  <r>
    <x v="1594"/>
    <n v="103"/>
    <d v="2025-05-27T00:00:00"/>
    <d v="1899-12-30T02:03:40"/>
    <d v="2025-05-27T00:00:00"/>
    <x v="6"/>
    <s v="Lunch"/>
    <x v="1"/>
    <x v="14"/>
    <s v="Extra Sauce"/>
    <x v="0"/>
    <n v="4.9799999999999995"/>
    <x v="1000"/>
    <n v="0"/>
    <n v="0.45"/>
    <n v="5.43"/>
    <s v="Card"/>
  </r>
  <r>
    <x v="1595"/>
    <n v="103"/>
    <d v="2025-07-07T00:00:00"/>
    <d v="1899-12-30T09:09:59"/>
    <d v="2025-07-07T00:00:00"/>
    <x v="4"/>
    <s v="Breakfast"/>
    <x v="1"/>
    <x v="26"/>
    <s v="No Modifier"/>
    <x v="0"/>
    <n v="3.49"/>
    <x v="447"/>
    <n v="0"/>
    <n v="0.26"/>
    <n v="3.75"/>
    <s v="Card"/>
  </r>
  <r>
    <x v="1596"/>
    <n v="402"/>
    <d v="2025-04-11T00:00:00"/>
    <d v="1899-12-30T10:48:29"/>
    <d v="2025-04-11T00:00:00"/>
    <x v="3"/>
    <s v="Morning"/>
    <x v="1"/>
    <x v="25"/>
    <s v="No Modifier"/>
    <x v="0"/>
    <n v="3.39"/>
    <x v="729"/>
    <n v="0"/>
    <n v="0.28999999999999998"/>
    <n v="3.68"/>
    <s v="Card"/>
  </r>
  <r>
    <x v="1597"/>
    <n v="103"/>
    <d v="2025-04-29T00:00:00"/>
    <d v="1899-12-30T07:13:21"/>
    <d v="2025-04-29T00:00:00"/>
    <x v="6"/>
    <s v="Dinner"/>
    <x v="3"/>
    <x v="14"/>
    <s v="No Onions"/>
    <x v="0"/>
    <n v="6.4300000000000006"/>
    <x v="1001"/>
    <n v="0"/>
    <n v="0.47"/>
    <n v="6.9"/>
    <s v="GiftCard"/>
  </r>
  <r>
    <x v="1598"/>
    <n v="401"/>
    <d v="2025-06-09T00:00:00"/>
    <d v="1899-12-30T09:51:59"/>
    <d v="2025-06-09T00:00:00"/>
    <x v="4"/>
    <s v="Dinner"/>
    <x v="1"/>
    <x v="16"/>
    <s v="No Modifier"/>
    <x v="0"/>
    <n v="2.65"/>
    <x v="549"/>
    <n v="0"/>
    <n v="0.19"/>
    <n v="2.84"/>
    <s v="Card"/>
  </r>
  <r>
    <x v="1599"/>
    <n v="201"/>
    <d v="2025-05-29T00:00:00"/>
    <d v="1899-12-30T05:36:02"/>
    <d v="2025-05-29T00:00:00"/>
    <x v="5"/>
    <s v="Breakfast"/>
    <x v="0"/>
    <x v="10"/>
    <s v="Cinnamon"/>
    <x v="0"/>
    <n v="2.96"/>
    <x v="139"/>
    <n v="0"/>
    <n v="0.22"/>
    <n v="3.18"/>
    <s v="Cash"/>
  </r>
  <r>
    <x v="1600"/>
    <n v="301"/>
    <d v="2025-04-11T00:00:00"/>
    <d v="1899-12-30T10:45:58"/>
    <d v="2025-04-11T00:00:00"/>
    <x v="3"/>
    <s v="Morning"/>
    <x v="1"/>
    <x v="11"/>
    <s v="Oat Milk"/>
    <x v="0"/>
    <n v="2.5500000000000003"/>
    <x v="893"/>
    <n v="0"/>
    <n v="0.15"/>
    <n v="2.7"/>
    <s v="Cash"/>
  </r>
  <r>
    <x v="1601"/>
    <n v="201"/>
    <d v="2025-07-01T00:00:00"/>
    <d v="1899-12-30T03:43:36"/>
    <d v="2025-07-01T00:00:00"/>
    <x v="6"/>
    <s v="Afternoon"/>
    <x v="2"/>
    <x v="16"/>
    <s v="No Modifier"/>
    <x v="1"/>
    <n v="3.0300000000000002"/>
    <x v="336"/>
    <n v="0"/>
    <n v="0.42"/>
    <n v="6.48"/>
    <s v="Card"/>
  </r>
  <r>
    <x v="1602"/>
    <n v="301"/>
    <d v="2025-07-09T00:00:00"/>
    <d v="1899-12-30T11:57:14"/>
    <d v="2025-07-09T00:00:00"/>
    <x v="2"/>
    <s v="Lunch"/>
    <x v="1"/>
    <x v="1"/>
    <s v="No Modifier"/>
    <x v="0"/>
    <n v="5.1499999999999995"/>
    <x v="306"/>
    <n v="0"/>
    <n v="0.37"/>
    <n v="5.52"/>
    <s v="MobilePay"/>
  </r>
  <r>
    <x v="1603"/>
    <n v="202"/>
    <d v="2025-04-12T00:00:00"/>
    <d v="1899-12-30T08:01:40"/>
    <d v="2025-04-12T00:00:00"/>
    <x v="0"/>
    <s v="Dinner"/>
    <x v="3"/>
    <x v="4"/>
    <s v="No Modifier"/>
    <x v="0"/>
    <n v="8.89"/>
    <x v="329"/>
    <n v="0"/>
    <n v="0.53"/>
    <n v="9.42"/>
    <s v="Card"/>
  </r>
  <r>
    <x v="1604"/>
    <n v="102"/>
    <d v="2025-06-08T00:00:00"/>
    <d v="1899-12-30T06:23:22"/>
    <d v="2025-06-08T00:00:00"/>
    <x v="1"/>
    <s v="Dinner"/>
    <x v="2"/>
    <x v="12"/>
    <s v="No Modifier"/>
    <x v="1"/>
    <n v="4.33"/>
    <x v="44"/>
    <n v="0"/>
    <n v="0.52"/>
    <n v="9.18"/>
    <s v="MobilePay"/>
  </r>
  <r>
    <x v="1605"/>
    <n v="301"/>
    <d v="2025-07-31T00:00:00"/>
    <d v="1899-12-30T11:37:39"/>
    <d v="2025-07-31T00:00:00"/>
    <x v="5"/>
    <s v="Lunch"/>
    <x v="1"/>
    <x v="16"/>
    <s v="No Modifier"/>
    <x v="0"/>
    <n v="2.3699999999999997"/>
    <x v="1002"/>
    <n v="0"/>
    <n v="0.14000000000000001"/>
    <n v="2.5099999999999998"/>
    <s v="MobilePay"/>
  </r>
  <r>
    <x v="1606"/>
    <n v="301"/>
    <d v="2025-06-26T00:00:00"/>
    <d v="1899-12-30T07:46:44"/>
    <d v="2025-06-26T00:00:00"/>
    <x v="5"/>
    <s v="Dinner"/>
    <x v="1"/>
    <x v="6"/>
    <s v="Extra Sauce"/>
    <x v="0"/>
    <n v="3.42"/>
    <x v="791"/>
    <n v="0"/>
    <n v="0.27"/>
    <n v="3.69"/>
    <s v="GiftCard"/>
  </r>
  <r>
    <x v="1607"/>
    <n v="103"/>
    <d v="2025-05-21T00:00:00"/>
    <d v="1899-12-30T11:17:26"/>
    <d v="2025-05-21T00:00:00"/>
    <x v="2"/>
    <s v="Late Night"/>
    <x v="2"/>
    <x v="14"/>
    <s v="No Onions"/>
    <x v="1"/>
    <n v="1.4799999999999998"/>
    <x v="0"/>
    <n v="0.15"/>
    <n v="0.9"/>
    <n v="11.54"/>
    <s v="MobilePay"/>
  </r>
  <r>
    <x v="1608"/>
    <n v="102"/>
    <d v="2025-07-03T00:00:00"/>
    <d v="1899-12-30T12:03:20"/>
    <d v="2025-07-03T00:00:00"/>
    <x v="5"/>
    <s v="Lunch"/>
    <x v="3"/>
    <x v="17"/>
    <s v="No Modifier"/>
    <x v="0"/>
    <n v="8.65"/>
    <x v="1003"/>
    <n v="0"/>
    <n v="0.78"/>
    <n v="9.43"/>
    <s v="Card"/>
  </r>
  <r>
    <x v="1609"/>
    <n v="403"/>
    <d v="2025-05-04T00:00:00"/>
    <d v="1899-12-30T09:02:06"/>
    <d v="2025-05-04T00:00:00"/>
    <x v="1"/>
    <s v="Breakfast"/>
    <x v="1"/>
    <x v="11"/>
    <s v="No Ice"/>
    <x v="1"/>
    <n v="1.8399999999999999"/>
    <x v="1004"/>
    <n v="0"/>
    <n v="0.26"/>
    <n v="3.94"/>
    <s v="MobilePay"/>
  </r>
  <r>
    <x v="1610"/>
    <n v="101"/>
    <d v="2025-04-17T00:00:00"/>
    <d v="1899-12-30T02:42:07"/>
    <d v="2025-04-17T00:00:00"/>
    <x v="5"/>
    <s v="Lunch"/>
    <x v="2"/>
    <x v="17"/>
    <s v="No Modifier"/>
    <x v="0"/>
    <n v="8.34"/>
    <x v="1005"/>
    <n v="0"/>
    <n v="0.67"/>
    <n v="9.01"/>
    <s v="Card"/>
  </r>
  <r>
    <x v="1611"/>
    <n v="301"/>
    <d v="2025-05-17T00:00:00"/>
    <d v="1899-12-30T05:24:21"/>
    <d v="2025-05-17T00:00:00"/>
    <x v="0"/>
    <s v="Afternoon"/>
    <x v="0"/>
    <x v="7"/>
    <s v="No Modifier"/>
    <x v="0"/>
    <n v="1.6099999999999999"/>
    <x v="804"/>
    <n v="0"/>
    <n v="0.1"/>
    <n v="1.71"/>
    <s v="Cash"/>
  </r>
  <r>
    <x v="1612"/>
    <n v="403"/>
    <d v="2025-05-16T00:00:00"/>
    <d v="1899-12-30T07:28:09"/>
    <d v="2025-05-16T00:00:00"/>
    <x v="3"/>
    <s v="Breakfast"/>
    <x v="0"/>
    <x v="10"/>
    <s v="No Modifier"/>
    <x v="0"/>
    <n v="3.26"/>
    <x v="604"/>
    <n v="0"/>
    <n v="0.2"/>
    <n v="3.46"/>
    <s v="Card"/>
  </r>
  <r>
    <x v="1613"/>
    <n v="403"/>
    <d v="2025-05-27T00:00:00"/>
    <d v="1899-12-30T08:06:41"/>
    <d v="2025-05-27T00:00:00"/>
    <x v="6"/>
    <s v="Dinner"/>
    <x v="1"/>
    <x v="19"/>
    <s v="No Modifier"/>
    <x v="0"/>
    <n v="8.9499999999999993"/>
    <x v="1006"/>
    <n v="1.79"/>
    <n v="0.64"/>
    <n v="7.8"/>
    <s v="GiftCard"/>
  </r>
  <r>
    <x v="1614"/>
    <n v="402"/>
    <d v="2025-04-20T00:00:00"/>
    <d v="1899-12-30T01:48:31"/>
    <d v="2025-04-20T00:00:00"/>
    <x v="1"/>
    <s v="Lunch"/>
    <x v="0"/>
    <x v="14"/>
    <s v="No Sauce"/>
    <x v="0"/>
    <n v="5.57"/>
    <x v="1007"/>
    <n v="0"/>
    <n v="0.47"/>
    <n v="6.04"/>
    <s v="Card"/>
  </r>
  <r>
    <x v="1615"/>
    <n v="402"/>
    <d v="2025-04-12T00:00:00"/>
    <d v="1899-12-30T10:01:46"/>
    <d v="2025-04-12T00:00:00"/>
    <x v="0"/>
    <s v="Morning"/>
    <x v="1"/>
    <x v="29"/>
    <s v="No Modifier"/>
    <x v="0"/>
    <n v="3.49"/>
    <x v="447"/>
    <n v="0"/>
    <n v="0.25"/>
    <n v="3.74"/>
    <s v="Card"/>
  </r>
  <r>
    <x v="1616"/>
    <n v="102"/>
    <d v="2025-05-13T00:00:00"/>
    <d v="1899-12-30T02:06:37"/>
    <d v="2025-05-13T00:00:00"/>
    <x v="6"/>
    <s v="Lunch"/>
    <x v="0"/>
    <x v="5"/>
    <s v="No Modifier"/>
    <x v="0"/>
    <n v="5.86"/>
    <x v="1008"/>
    <n v="0"/>
    <n v="0.38"/>
    <n v="6.24"/>
    <s v="Cash"/>
  </r>
  <r>
    <x v="1617"/>
    <n v="301"/>
    <d v="2025-05-17T00:00:00"/>
    <d v="1899-12-30T11:21:18"/>
    <d v="2025-05-17T00:00:00"/>
    <x v="0"/>
    <s v="Lunch"/>
    <x v="2"/>
    <x v="18"/>
    <s v="Almond Milk"/>
    <x v="0"/>
    <n v="2.4899999999999998"/>
    <x v="1009"/>
    <n v="0"/>
    <n v="0.18"/>
    <n v="2.67"/>
    <s v="Card"/>
  </r>
  <r>
    <x v="1618"/>
    <n v="103"/>
    <d v="2025-07-28T00:00:00"/>
    <d v="1899-12-30T02:13:00"/>
    <d v="2025-07-28T00:00:00"/>
    <x v="4"/>
    <s v="Lunch"/>
    <x v="1"/>
    <x v="14"/>
    <s v="No Pickles"/>
    <x v="0"/>
    <n v="5.4799999999999995"/>
    <x v="751"/>
    <n v="0"/>
    <n v="0.41"/>
    <n v="5.89"/>
    <s v="MobilePay"/>
  </r>
  <r>
    <x v="1619"/>
    <n v="402"/>
    <d v="2025-05-10T00:00:00"/>
    <d v="1899-12-30T04:06:28"/>
    <d v="2025-05-10T00:00:00"/>
    <x v="0"/>
    <s v="Afternoon"/>
    <x v="0"/>
    <x v="15"/>
    <s v="No Modifier"/>
    <x v="0"/>
    <n v="4.37"/>
    <x v="203"/>
    <n v="0"/>
    <n v="0.31"/>
    <n v="4.68"/>
    <s v="Card"/>
  </r>
  <r>
    <x v="1620"/>
    <n v="401"/>
    <d v="2025-06-27T00:00:00"/>
    <d v="1899-12-30T06:28:49"/>
    <d v="2025-06-27T00:00:00"/>
    <x v="3"/>
    <s v="Breakfast"/>
    <x v="2"/>
    <x v="3"/>
    <s v="No Modifier"/>
    <x v="0"/>
    <n v="3.27"/>
    <x v="917"/>
    <n v="0"/>
    <n v="0.25"/>
    <n v="3.52"/>
    <s v="Card"/>
  </r>
  <r>
    <x v="1621"/>
    <n v="102"/>
    <d v="2025-07-30T00:00:00"/>
    <d v="1899-12-30T11:33:36"/>
    <d v="2025-07-30T00:00:00"/>
    <x v="2"/>
    <s v="Morning"/>
    <x v="3"/>
    <x v="11"/>
    <s v="Almond Milk"/>
    <x v="0"/>
    <n v="2.2999999999999998"/>
    <x v="1010"/>
    <n v="0"/>
    <n v="0.14000000000000001"/>
    <n v="2.44"/>
    <s v="MobilePay"/>
  </r>
  <r>
    <x v="1622"/>
    <n v="103"/>
    <d v="2025-07-24T00:00:00"/>
    <d v="1899-12-30T11:33:35"/>
    <d v="2025-07-24T00:00:00"/>
    <x v="5"/>
    <s v="Morning"/>
    <x v="1"/>
    <x v="8"/>
    <s v="No Modifier"/>
    <x v="0"/>
    <n v="2.0699999999999998"/>
    <x v="552"/>
    <n v="0"/>
    <n v="0.18"/>
    <n v="2.25"/>
    <s v="Card"/>
  </r>
  <r>
    <x v="1623"/>
    <n v="202"/>
    <d v="2025-07-21T00:00:00"/>
    <d v="1899-12-30T11:09:10"/>
    <d v="2025-07-21T00:00:00"/>
    <x v="4"/>
    <s v="Lunch"/>
    <x v="0"/>
    <x v="19"/>
    <s v="No Modifier"/>
    <x v="0"/>
    <n v="8.66"/>
    <x v="44"/>
    <n v="0"/>
    <n v="0.56000000000000005"/>
    <n v="9.2200000000000006"/>
    <s v="Card"/>
  </r>
  <r>
    <x v="1624"/>
    <n v="102"/>
    <d v="2025-04-20T00:00:00"/>
    <d v="1899-12-30T06:58:34"/>
    <d v="2025-04-20T00:00:00"/>
    <x v="1"/>
    <s v="Dinner"/>
    <x v="1"/>
    <x v="4"/>
    <s v="No Modifier"/>
    <x v="0"/>
    <n v="1.4799999999999998"/>
    <x v="0"/>
    <n v="0.15"/>
    <n v="0.66"/>
    <n v="10.89"/>
    <s v="Card"/>
  </r>
  <r>
    <x v="1625"/>
    <n v="202"/>
    <d v="2025-05-01T00:00:00"/>
    <d v="1899-12-30T11:55:32"/>
    <d v="2025-05-01T00:00:00"/>
    <x v="5"/>
    <s v="Lunch"/>
    <x v="2"/>
    <x v="16"/>
    <s v="Small Size"/>
    <x v="1"/>
    <n v="2.65"/>
    <x v="931"/>
    <n v="0"/>
    <n v="0.45"/>
    <n v="5.75"/>
    <s v="Cash"/>
  </r>
  <r>
    <x v="1626"/>
    <n v="403"/>
    <d v="2025-05-02T00:00:00"/>
    <d v="1899-12-30T12:18:04"/>
    <d v="2025-05-02T00:00:00"/>
    <x v="3"/>
    <s v="Lunch"/>
    <x v="4"/>
    <x v="12"/>
    <s v="No Modifier"/>
    <x v="0"/>
    <n v="4.34"/>
    <x v="446"/>
    <n v="0"/>
    <n v="0.28000000000000003"/>
    <n v="4.62"/>
    <s v="Card"/>
  </r>
  <r>
    <x v="1627"/>
    <n v="301"/>
    <d v="2025-05-12T00:00:00"/>
    <d v="1899-12-30T07:10:20"/>
    <d v="2025-05-12T00:00:00"/>
    <x v="4"/>
    <s v="Dinner"/>
    <x v="3"/>
    <x v="19"/>
    <s v="No Modifier"/>
    <x v="0"/>
    <n v="9.6300000000000008"/>
    <x v="950"/>
    <n v="1.44"/>
    <n v="0.7"/>
    <n v="8.89"/>
    <s v="Card"/>
  </r>
  <r>
    <x v="1628"/>
    <n v="402"/>
    <d v="2025-05-17T00:00:00"/>
    <d v="1899-12-30T09:29:33"/>
    <d v="2025-05-17T00:00:00"/>
    <x v="0"/>
    <s v="Breakfast"/>
    <x v="1"/>
    <x v="3"/>
    <s v="Sausage Patty"/>
    <x v="0"/>
    <n v="4.46"/>
    <x v="906"/>
    <n v="0"/>
    <n v="0.36"/>
    <n v="4.82"/>
    <s v="Card"/>
  </r>
  <r>
    <x v="1629"/>
    <n v="501"/>
    <d v="2025-08-03T00:00:00"/>
    <d v="1899-12-30T11:46:17"/>
    <d v="2025-08-03T00:00:00"/>
    <x v="1"/>
    <s v="Morning"/>
    <x v="1"/>
    <x v="24"/>
    <s v="No Modifier"/>
    <x v="0"/>
    <n v="3.95"/>
    <x v="1011"/>
    <n v="0"/>
    <n v="0.38"/>
    <n v="4.33"/>
    <s v="Card"/>
  </r>
  <r>
    <x v="1630"/>
    <n v="401"/>
    <d v="2025-05-23T00:00:00"/>
    <d v="1899-12-30T08:05:11"/>
    <d v="2025-05-23T00:00:00"/>
    <x v="3"/>
    <s v="Dinner"/>
    <x v="0"/>
    <x v="14"/>
    <s v="No Modifier"/>
    <x v="0"/>
    <n v="5.83"/>
    <x v="353"/>
    <n v="0"/>
    <n v="0.5"/>
    <n v="6.33"/>
    <s v="Card"/>
  </r>
  <r>
    <x v="1631"/>
    <n v="101"/>
    <d v="2025-04-13T00:00:00"/>
    <d v="1899-12-30T02:15:05"/>
    <d v="2025-04-13T00:00:00"/>
    <x v="1"/>
    <s v="Lunch"/>
    <x v="3"/>
    <x v="12"/>
    <s v="No Modifier"/>
    <x v="0"/>
    <n v="4.21"/>
    <x v="797"/>
    <n v="0"/>
    <n v="0.36"/>
    <n v="4.57"/>
    <s v="Card"/>
  </r>
  <r>
    <x v="1632"/>
    <n v="101"/>
    <d v="2025-06-14T00:00:00"/>
    <d v="1899-12-30T07:33:25"/>
    <d v="2025-06-14T00:00:00"/>
    <x v="0"/>
    <s v="Breakfast"/>
    <x v="2"/>
    <x v="26"/>
    <s v="No Modifier"/>
    <x v="0"/>
    <n v="4.78"/>
    <x v="430"/>
    <n v="0"/>
    <n v="0.43"/>
    <n v="5.21"/>
    <s v="Card"/>
  </r>
  <r>
    <x v="1633"/>
    <n v="402"/>
    <d v="2025-08-09T00:00:00"/>
    <d v="1899-12-30T06:28:31"/>
    <d v="2025-08-09T00:00:00"/>
    <x v="0"/>
    <s v="Dinner"/>
    <x v="0"/>
    <x v="1"/>
    <s v="Spicy"/>
    <x v="1"/>
    <n v="5.7700000000000005"/>
    <x v="1012"/>
    <n v="0"/>
    <n v="0.84"/>
    <n v="12.38"/>
    <s v="Cash"/>
  </r>
  <r>
    <x v="1634"/>
    <n v="102"/>
    <d v="2025-05-28T00:00:00"/>
    <d v="1899-12-30T02:53:03"/>
    <d v="2025-05-28T00:00:00"/>
    <x v="2"/>
    <s v="Lunch"/>
    <x v="0"/>
    <x v="12"/>
    <s v="No Modifier"/>
    <x v="0"/>
    <n v="4.3800000000000008"/>
    <x v="1013"/>
    <n v="0"/>
    <n v="0.35"/>
    <n v="4.7300000000000004"/>
    <s v="Card"/>
  </r>
  <r>
    <x v="1635"/>
    <n v="403"/>
    <d v="2025-05-29T00:00:00"/>
    <d v="1899-12-30T02:44:59"/>
    <d v="2025-05-29T00:00:00"/>
    <x v="5"/>
    <s v="Lunch"/>
    <x v="1"/>
    <x v="1"/>
    <s v="Extra Patty"/>
    <x v="0"/>
    <n v="7.24"/>
    <x v="1014"/>
    <n v="0.72"/>
    <n v="0.47"/>
    <n v="6.99"/>
    <s v="MobilePay"/>
  </r>
  <r>
    <x v="1636"/>
    <n v="501"/>
    <d v="2025-06-21T00:00:00"/>
    <d v="1899-12-30T05:25:22"/>
    <d v="2025-06-21T00:00:00"/>
    <x v="0"/>
    <s v="Afternoon"/>
    <x v="1"/>
    <x v="21"/>
    <s v="No Modifier"/>
    <x v="0"/>
    <n v="4.67"/>
    <x v="757"/>
    <n v="0"/>
    <n v="0.34"/>
    <n v="5.01"/>
    <s v="Card"/>
  </r>
  <r>
    <x v="1637"/>
    <n v="103"/>
    <d v="2025-06-07T00:00:00"/>
    <d v="1899-12-30T10:59:58"/>
    <d v="2025-06-07T00:00:00"/>
    <x v="0"/>
    <s v="Morning"/>
    <x v="1"/>
    <x v="7"/>
    <s v="No Modifier"/>
    <x v="0"/>
    <n v="1.7799999999999998"/>
    <x v="271"/>
    <n v="0"/>
    <n v="0.13"/>
    <n v="1.91"/>
    <s v="Cash"/>
  </r>
  <r>
    <x v="1638"/>
    <n v="102"/>
    <d v="2025-07-30T00:00:00"/>
    <d v="1899-12-30T10:17:36"/>
    <d v="2025-07-30T00:00:00"/>
    <x v="2"/>
    <s v="Morning"/>
    <x v="1"/>
    <x v="3"/>
    <s v="Cinnamon"/>
    <x v="0"/>
    <n v="3.86"/>
    <x v="171"/>
    <n v="0.19"/>
    <n v="0.28999999999999998"/>
    <n v="3.96"/>
    <s v="Card"/>
  </r>
  <r>
    <x v="1639"/>
    <n v="501"/>
    <d v="2025-04-19T00:00:00"/>
    <d v="1899-12-30T10:07:24"/>
    <d v="2025-04-19T00:00:00"/>
    <x v="0"/>
    <s v="Breakfast"/>
    <x v="1"/>
    <x v="11"/>
    <s v="Oat Milk"/>
    <x v="0"/>
    <n v="2.38"/>
    <x v="976"/>
    <n v="0"/>
    <n v="0.18"/>
    <n v="2.56"/>
    <s v="Card"/>
  </r>
  <r>
    <x v="1640"/>
    <n v="101"/>
    <d v="2025-07-03T00:00:00"/>
    <d v="1899-12-30T10:40:41"/>
    <d v="2025-07-03T00:00:00"/>
    <x v="5"/>
    <s v="Breakfast"/>
    <x v="2"/>
    <x v="25"/>
    <s v="No Modifier"/>
    <x v="0"/>
    <n v="3.25"/>
    <x v="266"/>
    <n v="0"/>
    <n v="0.23"/>
    <n v="3.48"/>
    <s v="Card"/>
  </r>
  <r>
    <x v="1641"/>
    <n v="501"/>
    <d v="2025-06-24T00:00:00"/>
    <d v="1899-12-30T12:08:38"/>
    <d v="2025-06-24T00:00:00"/>
    <x v="6"/>
    <s v="Late Night"/>
    <x v="0"/>
    <x v="1"/>
    <s v="No Onions"/>
    <x v="0"/>
    <n v="5.9099999999999993"/>
    <x v="1015"/>
    <n v="0.3"/>
    <n v="0.36"/>
    <n v="5.97"/>
    <s v="Cash"/>
  </r>
  <r>
    <x v="1642"/>
    <n v="301"/>
    <d v="2025-06-17T00:00:00"/>
    <d v="1899-12-30T11:54:37"/>
    <d v="2025-06-17T00:00:00"/>
    <x v="6"/>
    <s v="Lunch"/>
    <x v="2"/>
    <x v="20"/>
    <s v="No Modifier"/>
    <x v="0"/>
    <n v="9.9499999999999993"/>
    <x v="103"/>
    <n v="0"/>
    <n v="0.65"/>
    <n v="10.6"/>
    <s v="Cash"/>
  </r>
  <r>
    <x v="1643"/>
    <n v="403"/>
    <d v="2025-05-04T00:00:00"/>
    <d v="1899-12-30T06:33:54"/>
    <d v="2025-05-04T00:00:00"/>
    <x v="1"/>
    <s v="Breakfast"/>
    <x v="2"/>
    <x v="25"/>
    <s v="Almond Milk"/>
    <x v="0"/>
    <n v="4.05"/>
    <x v="35"/>
    <n v="0"/>
    <n v="0.38"/>
    <n v="4.43"/>
    <s v="GiftCard"/>
  </r>
  <r>
    <x v="1644"/>
    <n v="202"/>
    <d v="2025-06-03T00:00:00"/>
    <d v="1899-12-30T03:31:43"/>
    <d v="2025-06-03T00:00:00"/>
    <x v="6"/>
    <s v="Afternoon"/>
    <x v="0"/>
    <x v="13"/>
    <s v="No Modifier"/>
    <x v="2"/>
    <n v="1.5199999999999998"/>
    <x v="36"/>
    <n v="0"/>
    <n v="0.36"/>
    <n v="4.92"/>
    <s v="GiftCard"/>
  </r>
  <r>
    <x v="1645"/>
    <n v="403"/>
    <d v="2025-04-19T00:00:00"/>
    <d v="1899-12-30T12:01:26"/>
    <d v="2025-04-19T00:00:00"/>
    <x v="0"/>
    <s v="Lunch"/>
    <x v="1"/>
    <x v="4"/>
    <s v="No Modifier"/>
    <x v="0"/>
    <n v="9.5"/>
    <x v="1016"/>
    <n v="0"/>
    <n v="0.62"/>
    <n v="10.119999999999999"/>
    <s v="Card"/>
  </r>
  <r>
    <x v="1646"/>
    <n v="401"/>
    <d v="2025-07-26T00:00:00"/>
    <d v="1899-12-30T11:38:15"/>
    <d v="2025-07-26T00:00:00"/>
    <x v="0"/>
    <s v="Morning"/>
    <x v="2"/>
    <x v="13"/>
    <s v="No Modifier"/>
    <x v="0"/>
    <n v="2.1199999999999997"/>
    <x v="1017"/>
    <n v="0"/>
    <n v="0.16"/>
    <n v="2.2799999999999998"/>
    <s v="Card"/>
  </r>
  <r>
    <x v="1647"/>
    <n v="501"/>
    <d v="2025-05-17T00:00:00"/>
    <d v="1899-12-30T07:21:08"/>
    <d v="2025-05-17T00:00:00"/>
    <x v="0"/>
    <s v="Dinner"/>
    <x v="0"/>
    <x v="16"/>
    <s v="Extra Sauce"/>
    <x v="1"/>
    <n v="3.17"/>
    <x v="909"/>
    <n v="0"/>
    <n v="0.44"/>
    <n v="6.78"/>
    <s v="Card"/>
  </r>
  <r>
    <x v="1648"/>
    <n v="501"/>
    <d v="2025-04-21T00:00:00"/>
    <d v="1899-12-30T12:59:11"/>
    <d v="2025-04-21T00:00:00"/>
    <x v="4"/>
    <s v="Lunch"/>
    <x v="1"/>
    <x v="17"/>
    <s v="No Modifier"/>
    <x v="0"/>
    <n v="9.08"/>
    <x v="358"/>
    <n v="0"/>
    <n v="0.66"/>
    <n v="9.74"/>
    <s v="MobilePay"/>
  </r>
  <r>
    <x v="1649"/>
    <n v="403"/>
    <d v="2025-04-18T00:00:00"/>
    <d v="1899-12-30T05:04:19"/>
    <d v="2025-04-18T00:00:00"/>
    <x v="3"/>
    <s v="Breakfast"/>
    <x v="0"/>
    <x v="3"/>
    <s v="No Modifier"/>
    <x v="0"/>
    <n v="3.89"/>
    <x v="677"/>
    <n v="0"/>
    <n v="0.31"/>
    <n v="4.2"/>
    <s v="Card"/>
  </r>
  <r>
    <x v="1650"/>
    <n v="101"/>
    <d v="2025-04-15T00:00:00"/>
    <d v="1899-12-30T09:44:56"/>
    <d v="2025-04-15T00:00:00"/>
    <x v="6"/>
    <s v="Dinner"/>
    <x v="1"/>
    <x v="17"/>
    <s v="No Modifier"/>
    <x v="0"/>
    <n v="8.7799999999999994"/>
    <x v="1018"/>
    <n v="0"/>
    <n v="0.56999999999999995"/>
    <n v="9.35"/>
    <s v="Card"/>
  </r>
  <r>
    <x v="1651"/>
    <n v="402"/>
    <d v="2025-06-18T00:00:00"/>
    <d v="1899-12-30T06:56:46"/>
    <d v="2025-06-18T00:00:00"/>
    <x v="2"/>
    <s v="Breakfast"/>
    <x v="0"/>
    <x v="3"/>
    <s v="No Modifier"/>
    <x v="0"/>
    <n v="3.3200000000000003"/>
    <x v="1019"/>
    <n v="0"/>
    <n v="0.32"/>
    <n v="3.64"/>
    <s v="Card"/>
  </r>
  <r>
    <x v="1652"/>
    <n v="402"/>
    <d v="2025-07-11T00:00:00"/>
    <d v="1899-12-30T02:58:50"/>
    <d v="2025-07-11T00:00:00"/>
    <x v="3"/>
    <s v="Lunch"/>
    <x v="2"/>
    <x v="14"/>
    <s v="Spicy"/>
    <x v="0"/>
    <n v="5.71"/>
    <x v="784"/>
    <n v="0"/>
    <n v="0.4"/>
    <n v="6.11"/>
    <s v="Cash"/>
  </r>
  <r>
    <x v="1653"/>
    <n v="201"/>
    <d v="2025-04-13T00:00:00"/>
    <d v="1899-12-30T01:00:13"/>
    <d v="2025-04-13T00:00:00"/>
    <x v="1"/>
    <s v="Late Night"/>
    <x v="0"/>
    <x v="15"/>
    <s v="Chocolate Topping"/>
    <x v="1"/>
    <n v="4.37"/>
    <x v="264"/>
    <n v="0"/>
    <n v="0.61"/>
    <n v="9.35"/>
    <s v="Card"/>
  </r>
  <r>
    <x v="1654"/>
    <n v="101"/>
    <d v="2025-06-24T00:00:00"/>
    <d v="1899-12-30T02:15:02"/>
    <d v="2025-06-24T00:00:00"/>
    <x v="6"/>
    <s v="Lunch"/>
    <x v="0"/>
    <x v="5"/>
    <s v="No Modifier"/>
    <x v="0"/>
    <n v="5.8800000000000008"/>
    <x v="1020"/>
    <n v="0"/>
    <n v="0.56000000000000005"/>
    <n v="6.44"/>
    <s v="Card"/>
  </r>
  <r>
    <x v="1655"/>
    <n v="102"/>
    <d v="2025-06-10T00:00:00"/>
    <d v="1899-12-30T10:45:33"/>
    <d v="2025-06-10T00:00:00"/>
    <x v="6"/>
    <s v="Breakfast"/>
    <x v="3"/>
    <x v="23"/>
    <s v="No Modifier"/>
    <x v="0"/>
    <n v="1.4799999999999998"/>
    <x v="0"/>
    <n v="0"/>
    <n v="0.1"/>
    <n v="1.43"/>
    <s v="Card"/>
  </r>
  <r>
    <x v="1656"/>
    <n v="101"/>
    <d v="2025-07-23T00:00:00"/>
    <d v="1899-12-30T02:16:53"/>
    <d v="2025-07-23T00:00:00"/>
    <x v="2"/>
    <s v="Lunch"/>
    <x v="3"/>
    <x v="4"/>
    <s v="No Modifier"/>
    <x v="0"/>
    <n v="9.370000000000001"/>
    <x v="1021"/>
    <n v="0"/>
    <n v="0.68"/>
    <n v="10.050000000000001"/>
    <s v="Card"/>
  </r>
  <r>
    <x v="1657"/>
    <n v="301"/>
    <d v="2025-05-11T00:00:00"/>
    <d v="1899-12-30T05:01:23"/>
    <d v="2025-05-11T00:00:00"/>
    <x v="1"/>
    <s v="Breakfast"/>
    <x v="0"/>
    <x v="3"/>
    <s v="No Modifier"/>
    <x v="0"/>
    <n v="3.57"/>
    <x v="1022"/>
    <n v="0"/>
    <n v="0.25"/>
    <n v="3.82"/>
    <s v="Card"/>
  </r>
  <r>
    <x v="1658"/>
    <n v="101"/>
    <d v="2025-07-23T00:00:00"/>
    <d v="1899-12-30T11:15:20"/>
    <d v="2025-07-23T00:00:00"/>
    <x v="2"/>
    <s v="Late Night"/>
    <x v="1"/>
    <x v="16"/>
    <s v="No Modifier"/>
    <x v="2"/>
    <n v="2.35"/>
    <x v="1023"/>
    <n v="0"/>
    <n v="0.49"/>
    <n v="7.54"/>
    <s v="Cash"/>
  </r>
  <r>
    <x v="1659"/>
    <n v="501"/>
    <d v="2025-06-15T00:00:00"/>
    <d v="1899-12-30T09:09:54"/>
    <d v="2025-06-15T00:00:00"/>
    <x v="1"/>
    <s v="Breakfast"/>
    <x v="4"/>
    <x v="23"/>
    <s v="Cinnamon"/>
    <x v="0"/>
    <n v="5.47"/>
    <x v="246"/>
    <n v="0"/>
    <n v="0.46"/>
    <n v="5.93"/>
    <s v="Card"/>
  </r>
  <r>
    <x v="1660"/>
    <n v="201"/>
    <d v="2025-07-08T00:00:00"/>
    <d v="1899-12-30T08:17:58"/>
    <d v="2025-07-08T00:00:00"/>
    <x v="6"/>
    <s v="Dinner"/>
    <x v="1"/>
    <x v="17"/>
    <s v="No Modifier"/>
    <x v="0"/>
    <n v="9.1499999999999986"/>
    <x v="395"/>
    <n v="0"/>
    <n v="0.55000000000000004"/>
    <n v="9.6999999999999993"/>
    <s v="MobilePay"/>
  </r>
  <r>
    <x v="1661"/>
    <n v="301"/>
    <d v="2025-07-28T00:00:00"/>
    <d v="1899-12-30T09:26:19"/>
    <d v="2025-07-28T00:00:00"/>
    <x v="4"/>
    <s v="Dinner"/>
    <x v="1"/>
    <x v="20"/>
    <s v="No Modifier"/>
    <x v="0"/>
    <n v="9.93"/>
    <x v="503"/>
    <n v="0"/>
    <n v="0.65"/>
    <n v="10.58"/>
    <s v="Card"/>
  </r>
  <r>
    <x v="1662"/>
    <n v="401"/>
    <d v="2025-05-11T00:00:00"/>
    <d v="1899-12-30T04:06:46"/>
    <d v="2025-05-11T00:00:00"/>
    <x v="1"/>
    <s v="Afternoon"/>
    <x v="3"/>
    <x v="16"/>
    <s v="No Modifier"/>
    <x v="0"/>
    <n v="2.04"/>
    <x v="131"/>
    <n v="0"/>
    <n v="0.15"/>
    <n v="2.19"/>
    <s v="Card"/>
  </r>
  <r>
    <x v="1663"/>
    <n v="403"/>
    <d v="2025-07-16T00:00:00"/>
    <d v="1899-12-30T09:41:28"/>
    <d v="2025-07-16T00:00:00"/>
    <x v="2"/>
    <s v="Dinner"/>
    <x v="3"/>
    <x v="6"/>
    <s v="No Sauce"/>
    <x v="0"/>
    <n v="2.9699999999999998"/>
    <x v="1024"/>
    <n v="0"/>
    <n v="0.24"/>
    <n v="3.21"/>
    <s v="Card"/>
  </r>
  <r>
    <x v="1664"/>
    <n v="102"/>
    <d v="2025-05-02T00:00:00"/>
    <d v="1899-12-30T07:52:20"/>
    <d v="2025-05-02T00:00:00"/>
    <x v="3"/>
    <s v="Dinner"/>
    <x v="1"/>
    <x v="20"/>
    <s v="No Modifier"/>
    <x v="0"/>
    <n v="10.64"/>
    <x v="1025"/>
    <n v="0"/>
    <n v="0.74"/>
    <n v="11.38"/>
    <s v="Cash"/>
  </r>
  <r>
    <x v="1665"/>
    <n v="201"/>
    <d v="2025-04-15T00:00:00"/>
    <d v="1899-12-30T07:51:57"/>
    <d v="2025-04-15T00:00:00"/>
    <x v="6"/>
    <s v="Breakfast"/>
    <x v="3"/>
    <x v="3"/>
    <s v="Cinnamon"/>
    <x v="0"/>
    <n v="3.3299999999999996"/>
    <x v="1026"/>
    <n v="0"/>
    <n v="0.22"/>
    <n v="3.55"/>
    <s v="MobilePay"/>
  </r>
  <r>
    <x v="1666"/>
    <n v="201"/>
    <d v="2025-05-12T00:00:00"/>
    <d v="1899-12-30T01:44:49"/>
    <d v="2025-05-12T00:00:00"/>
    <x v="4"/>
    <s v="Lunch"/>
    <x v="1"/>
    <x v="19"/>
    <s v="No Modifier"/>
    <x v="0"/>
    <n v="8.49"/>
    <x v="636"/>
    <n v="0"/>
    <n v="0.72"/>
    <n v="9.2100000000000009"/>
    <s v="Cash"/>
  </r>
  <r>
    <x v="1667"/>
    <n v="201"/>
    <d v="2025-05-26T00:00:00"/>
    <d v="1899-12-30T07:01:45"/>
    <d v="2025-05-26T00:00:00"/>
    <x v="4"/>
    <s v="Dinner"/>
    <x v="1"/>
    <x v="17"/>
    <s v="No Modifier"/>
    <x v="1"/>
    <n v="8.24"/>
    <x v="1027"/>
    <n v="0"/>
    <n v="1.07"/>
    <n v="17.55"/>
    <s v="Card"/>
  </r>
  <r>
    <x v="1668"/>
    <n v="403"/>
    <d v="2025-04-15T00:00:00"/>
    <d v="1899-12-30T03:51:48"/>
    <d v="2025-04-15T00:00:00"/>
    <x v="6"/>
    <s v="Afternoon"/>
    <x v="1"/>
    <x v="13"/>
    <s v="No Modifier"/>
    <x v="0"/>
    <n v="1.4799999999999998"/>
    <x v="0"/>
    <n v="0.15"/>
    <n v="0.15"/>
    <n v="1.89"/>
    <s v="Card"/>
  </r>
  <r>
    <x v="1669"/>
    <n v="202"/>
    <d v="2025-05-14T00:00:00"/>
    <d v="1899-12-30T11:08:42"/>
    <d v="2025-05-14T00:00:00"/>
    <x v="2"/>
    <s v="Lunch"/>
    <x v="2"/>
    <x v="17"/>
    <s v="No Modifier"/>
    <x v="0"/>
    <n v="8.7600000000000016"/>
    <x v="981"/>
    <n v="0"/>
    <n v="0.79"/>
    <n v="9.5500000000000007"/>
    <s v="Cash"/>
  </r>
  <r>
    <x v="1670"/>
    <n v="501"/>
    <d v="2025-05-20T00:00:00"/>
    <d v="1899-12-30T04:36:56"/>
    <d v="2025-05-20T00:00:00"/>
    <x v="6"/>
    <s v="Afternoon"/>
    <x v="0"/>
    <x v="7"/>
    <s v="Extra Ice"/>
    <x v="1"/>
    <n v="1.72"/>
    <x v="715"/>
    <n v="0"/>
    <n v="0.25"/>
    <n v="3.69"/>
    <s v="Card"/>
  </r>
  <r>
    <x v="1671"/>
    <n v="103"/>
    <d v="2025-05-08T00:00:00"/>
    <d v="1899-12-30T02:32:41"/>
    <d v="2025-05-08T00:00:00"/>
    <x v="5"/>
    <s v="Lunch"/>
    <x v="1"/>
    <x v="1"/>
    <s v="No Modifier"/>
    <x v="0"/>
    <n v="5.26"/>
    <x v="129"/>
    <n v="0"/>
    <n v="0.38"/>
    <n v="5.64"/>
    <s v="MobilePay"/>
  </r>
  <r>
    <x v="1672"/>
    <n v="402"/>
    <d v="2025-05-23T00:00:00"/>
    <d v="1899-12-30T05:39:54"/>
    <d v="2025-05-23T00:00:00"/>
    <x v="3"/>
    <s v="Afternoon"/>
    <x v="3"/>
    <x v="29"/>
    <s v="No Modifier"/>
    <x v="0"/>
    <n v="2.7600000000000002"/>
    <x v="997"/>
    <n v="0"/>
    <n v="0.21"/>
    <n v="2.97"/>
    <s v="Cash"/>
  </r>
  <r>
    <x v="1673"/>
    <n v="501"/>
    <d v="2025-07-19T00:00:00"/>
    <d v="1899-12-30T09:08:24"/>
    <d v="2025-07-19T00:00:00"/>
    <x v="0"/>
    <s v="Dinner"/>
    <x v="3"/>
    <x v="14"/>
    <s v="No Modifier"/>
    <x v="0"/>
    <n v="5.29"/>
    <x v="258"/>
    <n v="0"/>
    <n v="0.34"/>
    <n v="5.63"/>
    <s v="MobilePay"/>
  </r>
  <r>
    <x v="1674"/>
    <n v="403"/>
    <d v="2025-05-23T00:00:00"/>
    <d v="1899-12-30T11:40:40"/>
    <d v="2025-05-23T00:00:00"/>
    <x v="3"/>
    <s v="Morning"/>
    <x v="3"/>
    <x v="11"/>
    <s v="Almond Milk"/>
    <x v="0"/>
    <n v="2.91"/>
    <x v="943"/>
    <n v="0"/>
    <n v="0.23"/>
    <n v="3.14"/>
    <s v="Card"/>
  </r>
  <r>
    <x v="1675"/>
    <n v="301"/>
    <d v="2025-04-29T00:00:00"/>
    <d v="1899-12-30T11:24:30"/>
    <d v="2025-04-29T00:00:00"/>
    <x v="6"/>
    <s v="Lunch"/>
    <x v="2"/>
    <x v="1"/>
    <s v="No Modifier"/>
    <x v="0"/>
    <n v="5.2700000000000005"/>
    <x v="1028"/>
    <n v="0"/>
    <n v="0.38"/>
    <n v="5.65"/>
    <s v="GiftCard"/>
  </r>
  <r>
    <x v="1676"/>
    <n v="402"/>
    <d v="2025-07-28T00:00:00"/>
    <d v="1899-12-30T11:20:42"/>
    <d v="2025-07-28T00:00:00"/>
    <x v="4"/>
    <s v="Late Night"/>
    <x v="1"/>
    <x v="16"/>
    <s v="Extra Sauce"/>
    <x v="0"/>
    <n v="3.23"/>
    <x v="716"/>
    <n v="0"/>
    <n v="0.23"/>
    <n v="3.46"/>
    <s v="Cash"/>
  </r>
  <r>
    <x v="1677"/>
    <n v="501"/>
    <d v="2025-06-27T00:00:00"/>
    <d v="1899-12-30T03:35:21"/>
    <d v="2025-06-27T00:00:00"/>
    <x v="3"/>
    <s v="Afternoon"/>
    <x v="3"/>
    <x v="21"/>
    <s v="No Modifier"/>
    <x v="3"/>
    <n v="5.5"/>
    <x v="1029"/>
    <n v="0"/>
    <n v="1.87"/>
    <n v="23.87"/>
    <s v="Card"/>
  </r>
  <r>
    <x v="1678"/>
    <n v="102"/>
    <d v="2025-06-13T00:00:00"/>
    <d v="1899-12-30T12:16:38"/>
    <d v="2025-06-13T00:00:00"/>
    <x v="3"/>
    <s v="Lunch"/>
    <x v="3"/>
    <x v="7"/>
    <s v="No Modifier"/>
    <x v="0"/>
    <n v="1.8199999999999998"/>
    <x v="1030"/>
    <n v="0.36"/>
    <n v="0.12"/>
    <n v="1.58"/>
    <s v="Card"/>
  </r>
  <r>
    <x v="1679"/>
    <n v="402"/>
    <d v="2025-08-04T00:00:00"/>
    <d v="1899-12-30T11:02:02"/>
    <d v="2025-08-04T00:00:00"/>
    <x v="4"/>
    <s v="Late Night"/>
    <x v="3"/>
    <x v="12"/>
    <s v="No Modifier"/>
    <x v="0"/>
    <n v="4.3500000000000005"/>
    <x v="1031"/>
    <n v="0"/>
    <n v="0.35"/>
    <n v="4.7"/>
    <s v="Card"/>
  </r>
  <r>
    <x v="1680"/>
    <n v="403"/>
    <d v="2025-04-13T00:00:00"/>
    <d v="1899-12-30T05:38:05"/>
    <d v="2025-04-13T00:00:00"/>
    <x v="1"/>
    <s v="Afternoon"/>
    <x v="0"/>
    <x v="15"/>
    <s v="No Ice"/>
    <x v="1"/>
    <n v="4.12"/>
    <x v="1032"/>
    <n v="0"/>
    <n v="0.74"/>
    <n v="8.98"/>
    <s v="Card"/>
  </r>
  <r>
    <x v="1681"/>
    <n v="403"/>
    <d v="2025-05-18T00:00:00"/>
    <d v="1899-12-30T05:40:01"/>
    <d v="2025-05-18T00:00:00"/>
    <x v="1"/>
    <s v="Afternoon"/>
    <x v="2"/>
    <x v="6"/>
    <s v="Small Size"/>
    <x v="1"/>
    <n v="2.83"/>
    <x v="208"/>
    <n v="0"/>
    <n v="0.45"/>
    <n v="6.11"/>
    <s v="Card"/>
  </r>
  <r>
    <x v="1682"/>
    <n v="401"/>
    <d v="2025-06-28T00:00:00"/>
    <d v="1899-12-30T11:00:31"/>
    <d v="2025-06-28T00:00:00"/>
    <x v="0"/>
    <s v="Morning"/>
    <x v="2"/>
    <x v="8"/>
    <s v="No Cheese"/>
    <x v="0"/>
    <n v="1.7100000000000002"/>
    <x v="1033"/>
    <n v="0"/>
    <n v="0.15"/>
    <n v="1.86"/>
    <s v="Cash"/>
  </r>
  <r>
    <x v="1683"/>
    <n v="401"/>
    <d v="2025-06-04T00:00:00"/>
    <d v="1899-12-30T06:44:47"/>
    <d v="2025-06-04T00:00:00"/>
    <x v="2"/>
    <s v="Breakfast"/>
    <x v="0"/>
    <x v="10"/>
    <s v="No Cheese"/>
    <x v="1"/>
    <n v="3.12"/>
    <x v="1034"/>
    <n v="0"/>
    <n v="0.37"/>
    <n v="6.61"/>
    <s v="Card"/>
  </r>
  <r>
    <x v="1684"/>
    <n v="301"/>
    <d v="2025-06-19T00:00:00"/>
    <d v="1899-12-30T03:29:49"/>
    <d v="2025-06-19T00:00:00"/>
    <x v="5"/>
    <s v="Afternoon"/>
    <x v="2"/>
    <x v="13"/>
    <s v="No Modifier"/>
    <x v="0"/>
    <n v="1.5999999999999999"/>
    <x v="603"/>
    <n v="0"/>
    <n v="0.1"/>
    <n v="1.7"/>
    <s v="Card"/>
  </r>
  <r>
    <x v="1685"/>
    <n v="101"/>
    <d v="2025-05-25T00:00:00"/>
    <d v="1899-12-30T02:57:10"/>
    <d v="2025-05-25T00:00:00"/>
    <x v="1"/>
    <s v="Lunch"/>
    <x v="0"/>
    <x v="4"/>
    <s v="No Modifier"/>
    <x v="0"/>
    <n v="9.879999999999999"/>
    <x v="522"/>
    <n v="0"/>
    <n v="0.72"/>
    <n v="10.6"/>
    <s v="Card"/>
  </r>
  <r>
    <x v="1686"/>
    <n v="401"/>
    <d v="2025-05-23T00:00:00"/>
    <d v="1899-12-30T07:07:00"/>
    <d v="2025-05-23T00:00:00"/>
    <x v="3"/>
    <s v="Dinner"/>
    <x v="0"/>
    <x v="17"/>
    <s v="No Modifier"/>
    <x v="1"/>
    <n v="8.26"/>
    <x v="1035"/>
    <n v="0.83"/>
    <n v="1.49"/>
    <n v="17.18"/>
    <s v="Card"/>
  </r>
  <r>
    <x v="1687"/>
    <n v="103"/>
    <d v="2025-08-03T00:00:00"/>
    <d v="1899-12-30T01:18:39"/>
    <d v="2025-08-03T00:00:00"/>
    <x v="1"/>
    <s v="Lunch"/>
    <x v="2"/>
    <x v="19"/>
    <s v="No Onions"/>
    <x v="1"/>
    <n v="9.09"/>
    <x v="427"/>
    <n v="0"/>
    <n v="1.0900000000000001"/>
    <n v="19.27"/>
    <s v="Card"/>
  </r>
  <r>
    <x v="1688"/>
    <n v="101"/>
    <d v="2025-07-19T00:00:00"/>
    <d v="1899-12-30T01:36:35"/>
    <d v="2025-07-19T00:00:00"/>
    <x v="0"/>
    <s v="Late Night"/>
    <x v="1"/>
    <x v="14"/>
    <s v="Add Jalapenos"/>
    <x v="0"/>
    <n v="6.15"/>
    <x v="1036"/>
    <n v="0"/>
    <n v="0.46"/>
    <n v="6.61"/>
    <s v="Card"/>
  </r>
  <r>
    <x v="1689"/>
    <n v="401"/>
    <d v="2025-07-07T00:00:00"/>
    <d v="1899-12-30T09:09:44"/>
    <d v="2025-07-07T00:00:00"/>
    <x v="4"/>
    <s v="Dinner"/>
    <x v="3"/>
    <x v="28"/>
    <s v="No Modifier"/>
    <x v="0"/>
    <n v="1.9600000000000002"/>
    <x v="1037"/>
    <n v="0"/>
    <n v="0.18"/>
    <n v="2.14"/>
    <s v="MobilePay"/>
  </r>
  <r>
    <x v="1690"/>
    <n v="101"/>
    <d v="2025-05-12T00:00:00"/>
    <d v="1899-12-30T08:26:20"/>
    <d v="2025-05-12T00:00:00"/>
    <x v="4"/>
    <s v="Dinner"/>
    <x v="2"/>
    <x v="16"/>
    <s v="Large Size"/>
    <x v="0"/>
    <n v="3.41"/>
    <x v="613"/>
    <n v="0"/>
    <n v="0.32"/>
    <n v="3.73"/>
    <s v="Card"/>
  </r>
  <r>
    <x v="1691"/>
    <n v="101"/>
    <d v="2025-07-23T00:00:00"/>
    <d v="1899-12-30T07:57:25"/>
    <d v="2025-07-23T00:00:00"/>
    <x v="2"/>
    <s v="Dinner"/>
    <x v="3"/>
    <x v="19"/>
    <s v="No Modifier"/>
    <x v="0"/>
    <n v="9.25"/>
    <x v="40"/>
    <n v="0.92"/>
    <n v="0.75"/>
    <n v="9.08"/>
    <s v="Card"/>
  </r>
  <r>
    <x v="1692"/>
    <n v="401"/>
    <d v="2025-08-08T00:00:00"/>
    <d v="1899-12-30T12:04:44"/>
    <d v="2025-08-08T00:00:00"/>
    <x v="3"/>
    <s v="Lunch"/>
    <x v="0"/>
    <x v="27"/>
    <s v="Spicy"/>
    <x v="1"/>
    <n v="5.54"/>
    <x v="337"/>
    <n v="0"/>
    <n v="0.78"/>
    <n v="11.86"/>
    <s v="Cash"/>
  </r>
  <r>
    <x v="1693"/>
    <n v="202"/>
    <d v="2025-05-14T00:00:00"/>
    <d v="1899-12-30T07:15:23"/>
    <d v="2025-05-14T00:00:00"/>
    <x v="2"/>
    <s v="Breakfast"/>
    <x v="4"/>
    <x v="25"/>
    <s v="No Modifier"/>
    <x v="0"/>
    <n v="2.9"/>
    <x v="560"/>
    <n v="0.44"/>
    <n v="0.23"/>
    <n v="2.69"/>
    <s v="Card"/>
  </r>
  <r>
    <x v="1694"/>
    <n v="403"/>
    <d v="2025-05-14T00:00:00"/>
    <d v="1899-12-30T09:31:55"/>
    <d v="2025-05-14T00:00:00"/>
    <x v="2"/>
    <s v="Dinner"/>
    <x v="0"/>
    <x v="12"/>
    <s v="No Modifier"/>
    <x v="0"/>
    <n v="4.53"/>
    <x v="588"/>
    <n v="0"/>
    <n v="0.41"/>
    <n v="4.9400000000000004"/>
    <s v="Card"/>
  </r>
  <r>
    <x v="1695"/>
    <n v="301"/>
    <d v="2025-05-25T00:00:00"/>
    <d v="1899-12-30T09:28:44"/>
    <d v="2025-05-25T00:00:00"/>
    <x v="1"/>
    <s v="Dinner"/>
    <x v="1"/>
    <x v="17"/>
    <s v="No Modifier"/>
    <x v="0"/>
    <n v="9.4599999999999991"/>
    <x v="354"/>
    <n v="0.47"/>
    <n v="0.54"/>
    <n v="9.5299999999999994"/>
    <s v="MobilePay"/>
  </r>
  <r>
    <x v="1696"/>
    <n v="101"/>
    <d v="2025-08-08T00:00:00"/>
    <d v="1899-12-30T08:03:09"/>
    <d v="2025-08-08T00:00:00"/>
    <x v="3"/>
    <s v="Dinner"/>
    <x v="2"/>
    <x v="17"/>
    <s v="No Modifier"/>
    <x v="1"/>
    <n v="7.99"/>
    <x v="982"/>
    <n v="0"/>
    <n v="1.1200000000000001"/>
    <n v="17.100000000000001"/>
    <s v="Card"/>
  </r>
  <r>
    <x v="1697"/>
    <n v="301"/>
    <d v="2025-04-30T00:00:00"/>
    <d v="1899-12-30T09:17:41"/>
    <d v="2025-04-30T00:00:00"/>
    <x v="2"/>
    <s v="Dinner"/>
    <x v="2"/>
    <x v="4"/>
    <s v="No Modifier"/>
    <x v="0"/>
    <n v="8.9500000000000011"/>
    <x v="1038"/>
    <n v="0"/>
    <n v="0.76"/>
    <n v="9.7100000000000009"/>
    <s v="Cash"/>
  </r>
  <r>
    <x v="1698"/>
    <n v="103"/>
    <d v="2025-06-21T00:00:00"/>
    <d v="1899-12-30T01:42:41"/>
    <d v="2025-06-21T00:00:00"/>
    <x v="0"/>
    <s v="Lunch"/>
    <x v="1"/>
    <x v="27"/>
    <s v="No Modifier"/>
    <x v="0"/>
    <n v="5.42"/>
    <x v="142"/>
    <n v="0"/>
    <n v="0.41"/>
    <n v="5.83"/>
    <s v="Card"/>
  </r>
  <r>
    <x v="1699"/>
    <n v="201"/>
    <d v="2025-04-12T00:00:00"/>
    <d v="1899-12-30T10:55:28"/>
    <d v="2025-04-12T00:00:00"/>
    <x v="0"/>
    <s v="Morning"/>
    <x v="0"/>
    <x v="0"/>
    <s v="Almond Milk"/>
    <x v="0"/>
    <n v="1.4799999999999998"/>
    <x v="0"/>
    <n v="0.15"/>
    <n v="0.14000000000000001"/>
    <n v="2.29"/>
    <s v="Cash"/>
  </r>
  <r>
    <x v="1700"/>
    <n v="301"/>
    <d v="2025-07-29T00:00:00"/>
    <d v="1899-12-30T02:19:38"/>
    <d v="2025-07-29T00:00:00"/>
    <x v="6"/>
    <s v="Lunch"/>
    <x v="3"/>
    <x v="17"/>
    <s v="No Modifier"/>
    <x v="0"/>
    <n v="8.67"/>
    <x v="64"/>
    <n v="0"/>
    <n v="0.65"/>
    <n v="9.32"/>
    <s v="MobilePay"/>
  </r>
  <r>
    <x v="1701"/>
    <n v="301"/>
    <d v="2025-07-19T00:00:00"/>
    <d v="1899-12-30T01:47:02"/>
    <d v="2025-07-19T00:00:00"/>
    <x v="0"/>
    <s v="Lunch"/>
    <x v="3"/>
    <x v="1"/>
    <s v="No Modifier"/>
    <x v="0"/>
    <n v="5.5699999999999994"/>
    <x v="1039"/>
    <n v="0"/>
    <n v="0.4"/>
    <n v="5.97"/>
    <s v="Card"/>
  </r>
  <r>
    <x v="1702"/>
    <n v="501"/>
    <d v="2025-04-16T00:00:00"/>
    <d v="1899-12-30T05:05:44"/>
    <d v="2025-04-16T00:00:00"/>
    <x v="2"/>
    <s v="Breakfast"/>
    <x v="0"/>
    <x v="26"/>
    <s v="Extra Egg"/>
    <x v="1"/>
    <n v="4.9000000000000004"/>
    <x v="1040"/>
    <n v="0"/>
    <n v="0.83"/>
    <n v="10.63"/>
    <s v="MobilePay"/>
  </r>
  <r>
    <x v="1703"/>
    <n v="103"/>
    <d v="2025-06-25T00:00:00"/>
    <d v="1899-12-30T09:26:07"/>
    <d v="2025-06-25T00:00:00"/>
    <x v="2"/>
    <s v="Breakfast"/>
    <x v="3"/>
    <x v="11"/>
    <s v="No Modifier"/>
    <x v="0"/>
    <n v="2.81"/>
    <x v="812"/>
    <n v="0"/>
    <n v="0.27"/>
    <n v="3.08"/>
    <s v="Card"/>
  </r>
  <r>
    <x v="1704"/>
    <n v="202"/>
    <d v="2025-05-23T00:00:00"/>
    <d v="1899-12-30T08:42:59"/>
    <d v="2025-05-23T00:00:00"/>
    <x v="3"/>
    <s v="Breakfast"/>
    <x v="1"/>
    <x v="10"/>
    <s v="No Cheese"/>
    <x v="1"/>
    <n v="3.1399999999999997"/>
    <x v="1041"/>
    <n v="0"/>
    <n v="0.56999999999999995"/>
    <n v="6.85"/>
    <s v="Card"/>
  </r>
  <r>
    <x v="1705"/>
    <n v="202"/>
    <d v="2025-05-14T00:00:00"/>
    <d v="1899-12-30T01:38:46"/>
    <d v="2025-05-14T00:00:00"/>
    <x v="2"/>
    <s v="Lunch"/>
    <x v="2"/>
    <x v="27"/>
    <s v="No Modifier"/>
    <x v="0"/>
    <n v="5.16"/>
    <x v="419"/>
    <n v="0"/>
    <n v="0.34"/>
    <n v="5.5"/>
    <s v="Card"/>
  </r>
  <r>
    <x v="1706"/>
    <n v="103"/>
    <d v="2025-06-15T00:00:00"/>
    <d v="1899-12-30T05:29:11"/>
    <d v="2025-06-15T00:00:00"/>
    <x v="1"/>
    <s v="Breakfast"/>
    <x v="2"/>
    <x v="11"/>
    <s v="No Modifier"/>
    <x v="0"/>
    <n v="2.02"/>
    <x v="279"/>
    <n v="0"/>
    <n v="0.14000000000000001"/>
    <n v="2.16"/>
    <s v="Cash"/>
  </r>
  <r>
    <x v="1707"/>
    <n v="501"/>
    <d v="2025-06-01T00:00:00"/>
    <d v="1899-12-30T02:30:21"/>
    <d v="2025-06-01T00:00:00"/>
    <x v="1"/>
    <s v="Lunch"/>
    <x v="1"/>
    <x v="1"/>
    <s v="No Modifier"/>
    <x v="1"/>
    <n v="7.09"/>
    <x v="1042"/>
    <n v="0"/>
    <n v="0.85"/>
    <n v="15.03"/>
    <s v="Card"/>
  </r>
  <r>
    <x v="1708"/>
    <n v="201"/>
    <d v="2025-04-18T00:00:00"/>
    <d v="1899-12-30T11:44:21"/>
    <d v="2025-04-18T00:00:00"/>
    <x v="3"/>
    <s v="Lunch"/>
    <x v="0"/>
    <x v="4"/>
    <s v="No Modifier"/>
    <x v="2"/>
    <n v="9.2200000000000006"/>
    <x v="1043"/>
    <n v="0"/>
    <n v="2.0099999999999998"/>
    <n v="29.67"/>
    <s v="Card"/>
  </r>
  <r>
    <x v="1709"/>
    <n v="202"/>
    <d v="2025-06-03T00:00:00"/>
    <d v="1899-12-30T08:50:18"/>
    <d v="2025-06-03T00:00:00"/>
    <x v="6"/>
    <s v="Dinner"/>
    <x v="2"/>
    <x v="4"/>
    <s v="No Modifier"/>
    <x v="0"/>
    <n v="8.7999999999999989"/>
    <x v="1044"/>
    <n v="0"/>
    <n v="0.56999999999999995"/>
    <n v="9.3699999999999992"/>
    <s v="Card"/>
  </r>
  <r>
    <x v="1710"/>
    <n v="201"/>
    <d v="2025-08-02T00:00:00"/>
    <d v="1899-12-30T09:01:42"/>
    <d v="2025-08-02T00:00:00"/>
    <x v="0"/>
    <s v="Dinner"/>
    <x v="2"/>
    <x v="19"/>
    <s v="Add Bacon"/>
    <x v="0"/>
    <n v="10.540000000000001"/>
    <x v="527"/>
    <n v="1.05"/>
    <n v="0.85"/>
    <n v="10.34"/>
    <s v="Cash"/>
  </r>
  <r>
    <x v="1711"/>
    <n v="103"/>
    <d v="2025-04-15T00:00:00"/>
    <d v="1899-12-30T09:04:34"/>
    <d v="2025-04-15T00:00:00"/>
    <x v="6"/>
    <s v="Dinner"/>
    <x v="2"/>
    <x v="14"/>
    <s v="No Modifier"/>
    <x v="0"/>
    <n v="1.4799999999999998"/>
    <x v="0"/>
    <n v="0.15"/>
    <n v="0.36"/>
    <n v="5.95"/>
    <s v="Cash"/>
  </r>
  <r>
    <x v="1712"/>
    <n v="103"/>
    <d v="2025-06-08T00:00:00"/>
    <d v="1899-12-30T11:57:25"/>
    <d v="2025-06-08T00:00:00"/>
    <x v="1"/>
    <s v="Lunch"/>
    <x v="2"/>
    <x v="6"/>
    <s v="No Modifier"/>
    <x v="1"/>
    <n v="2.52"/>
    <x v="1045"/>
    <n v="0"/>
    <n v="0.43"/>
    <n v="5.47"/>
    <s v="Card"/>
  </r>
  <r>
    <x v="1713"/>
    <n v="101"/>
    <d v="2025-04-22T00:00:00"/>
    <d v="1899-12-30T09:43:33"/>
    <d v="2025-04-22T00:00:00"/>
    <x v="6"/>
    <s v="Breakfast"/>
    <x v="1"/>
    <x v="22"/>
    <s v="Oat Milk"/>
    <x v="1"/>
    <n v="2.31"/>
    <x v="520"/>
    <n v="0"/>
    <n v="0.28000000000000003"/>
    <n v="4.9000000000000004"/>
    <s v="Card"/>
  </r>
  <r>
    <x v="1714"/>
    <n v="501"/>
    <d v="2025-07-01T00:00:00"/>
    <d v="1899-12-30T12:34:32"/>
    <d v="2025-07-01T00:00:00"/>
    <x v="6"/>
    <s v="Lunch"/>
    <x v="0"/>
    <x v="16"/>
    <s v="Extra Sauce"/>
    <x v="1"/>
    <n v="2.7399999999999998"/>
    <x v="751"/>
    <n v="0"/>
    <n v="0.33"/>
    <n v="5.81"/>
    <s v="GiftCard"/>
  </r>
  <r>
    <x v="1715"/>
    <n v="403"/>
    <d v="2025-06-12T00:00:00"/>
    <d v="1899-12-30T06:50:46"/>
    <d v="2025-06-12T00:00:00"/>
    <x v="5"/>
    <s v="Dinner"/>
    <x v="0"/>
    <x v="4"/>
    <s v="No Modifier"/>
    <x v="0"/>
    <n v="9.2399999999999984"/>
    <x v="693"/>
    <n v="0"/>
    <n v="0.79"/>
    <n v="10.029999999999999"/>
    <s v="Card"/>
  </r>
  <r>
    <x v="1716"/>
    <n v="402"/>
    <d v="2025-07-23T00:00:00"/>
    <d v="1899-12-30T02:34:44"/>
    <d v="2025-07-23T00:00:00"/>
    <x v="2"/>
    <s v="Lunch"/>
    <x v="3"/>
    <x v="17"/>
    <s v="No Modifier"/>
    <x v="0"/>
    <n v="8.6599999999999984"/>
    <x v="1046"/>
    <n v="0"/>
    <n v="0.63"/>
    <n v="9.2899999999999991"/>
    <s v="Card"/>
  </r>
  <r>
    <x v="1717"/>
    <n v="202"/>
    <d v="2025-07-30T00:00:00"/>
    <d v="1899-12-30T11:26:11"/>
    <d v="2025-07-30T00:00:00"/>
    <x v="2"/>
    <s v="Lunch"/>
    <x v="3"/>
    <x v="1"/>
    <s v="No Sauce"/>
    <x v="0"/>
    <n v="5.46"/>
    <x v="1047"/>
    <n v="0"/>
    <n v="0.44"/>
    <n v="5.9"/>
    <s v="Card"/>
  </r>
  <r>
    <x v="1718"/>
    <n v="402"/>
    <d v="2025-05-10T00:00:00"/>
    <d v="1899-12-30T11:03:16"/>
    <d v="2025-05-10T00:00:00"/>
    <x v="0"/>
    <s v="Lunch"/>
    <x v="1"/>
    <x v="14"/>
    <s v="Add Bacon"/>
    <x v="0"/>
    <n v="6.91"/>
    <x v="1048"/>
    <n v="0"/>
    <n v="0.62"/>
    <n v="7.53"/>
    <s v="Card"/>
  </r>
  <r>
    <x v="1719"/>
    <n v="402"/>
    <d v="2025-08-07T00:00:00"/>
    <d v="1899-12-30T08:45:10"/>
    <d v="2025-08-07T00:00:00"/>
    <x v="5"/>
    <s v="Dinner"/>
    <x v="0"/>
    <x v="4"/>
    <s v="No Modifier"/>
    <x v="0"/>
    <n v="9.07"/>
    <x v="712"/>
    <n v="0"/>
    <n v="0.77"/>
    <n v="9.84"/>
    <s v="Card"/>
  </r>
  <r>
    <x v="1720"/>
    <n v="402"/>
    <d v="2025-06-12T00:00:00"/>
    <d v="1899-12-30T06:18:06"/>
    <d v="2025-06-12T00:00:00"/>
    <x v="5"/>
    <s v="Dinner"/>
    <x v="1"/>
    <x v="19"/>
    <s v="Extra Cheese"/>
    <x v="0"/>
    <n v="9.75"/>
    <x v="454"/>
    <n v="0"/>
    <n v="0.73"/>
    <n v="10.48"/>
    <s v="Card"/>
  </r>
  <r>
    <x v="1721"/>
    <n v="301"/>
    <d v="2025-08-08T00:00:00"/>
    <d v="1899-12-30T01:17:32"/>
    <d v="2025-08-08T00:00:00"/>
    <x v="3"/>
    <s v="Lunch"/>
    <x v="3"/>
    <x v="20"/>
    <s v="No Modifier"/>
    <x v="0"/>
    <n v="9.8600000000000012"/>
    <x v="1049"/>
    <n v="0"/>
    <n v="0.69"/>
    <n v="10.55"/>
    <s v="MobilePay"/>
  </r>
  <r>
    <x v="1722"/>
    <n v="301"/>
    <d v="2025-04-14T00:00:00"/>
    <d v="1899-12-30T02:01:00"/>
    <d v="2025-04-14T00:00:00"/>
    <x v="4"/>
    <s v="Lunch"/>
    <x v="3"/>
    <x v="1"/>
    <s v="Gluten-Free Bun"/>
    <x v="1"/>
    <n v="6.66"/>
    <x v="1050"/>
    <n v="0"/>
    <n v="1"/>
    <n v="14.32"/>
    <s v="Card"/>
  </r>
  <r>
    <x v="1723"/>
    <n v="501"/>
    <d v="2025-08-02T00:00:00"/>
    <d v="1899-12-30T11:08:45"/>
    <d v="2025-08-02T00:00:00"/>
    <x v="0"/>
    <s v="Lunch"/>
    <x v="1"/>
    <x v="1"/>
    <s v="No Modifier"/>
    <x v="0"/>
    <n v="6.12"/>
    <x v="1051"/>
    <n v="0"/>
    <n v="0.55000000000000004"/>
    <n v="6.67"/>
    <s v="MobilePay"/>
  </r>
  <r>
    <x v="1724"/>
    <n v="403"/>
    <d v="2025-06-29T00:00:00"/>
    <d v="1899-12-30T05:49:04"/>
    <d v="2025-06-29T00:00:00"/>
    <x v="1"/>
    <s v="Afternoon"/>
    <x v="1"/>
    <x v="13"/>
    <s v="Caramel Topping"/>
    <x v="0"/>
    <n v="2.0300000000000002"/>
    <x v="473"/>
    <n v="0"/>
    <n v="0.15"/>
    <n v="2.1800000000000002"/>
    <s v="Cash"/>
  </r>
  <r>
    <x v="1725"/>
    <n v="403"/>
    <d v="2025-07-31T00:00:00"/>
    <d v="1899-12-30T08:59:24"/>
    <d v="2025-07-31T00:00:00"/>
    <x v="5"/>
    <s v="Dinner"/>
    <x v="2"/>
    <x v="19"/>
    <s v="Spicy"/>
    <x v="0"/>
    <n v="9.5300000000000011"/>
    <x v="643"/>
    <n v="0"/>
    <n v="0.86"/>
    <n v="10.39"/>
    <s v="Card"/>
  </r>
  <r>
    <x v="1726"/>
    <n v="301"/>
    <d v="2025-05-18T00:00:00"/>
    <d v="1899-12-30T12:44:40"/>
    <d v="2025-05-18T00:00:00"/>
    <x v="1"/>
    <s v="Lunch"/>
    <x v="2"/>
    <x v="19"/>
    <s v="Gluten-Free Bun"/>
    <x v="0"/>
    <n v="9.7199999999999989"/>
    <x v="646"/>
    <n v="0"/>
    <n v="0.73"/>
    <n v="10.45"/>
    <s v="Cash"/>
  </r>
  <r>
    <x v="1727"/>
    <n v="103"/>
    <d v="2025-05-17T00:00:00"/>
    <d v="1899-12-30T08:09:51"/>
    <d v="2025-05-17T00:00:00"/>
    <x v="0"/>
    <s v="Dinner"/>
    <x v="0"/>
    <x v="16"/>
    <s v="Small Size"/>
    <x v="1"/>
    <n v="2.5700000000000003"/>
    <x v="1052"/>
    <n v="0.77"/>
    <n v="0.28000000000000003"/>
    <n v="4.6500000000000004"/>
    <s v="MobilePay"/>
  </r>
  <r>
    <x v="1728"/>
    <n v="301"/>
    <d v="2025-05-11T00:00:00"/>
    <d v="1899-12-30T01:20:09"/>
    <d v="2025-05-11T00:00:00"/>
    <x v="1"/>
    <s v="Lunch"/>
    <x v="1"/>
    <x v="20"/>
    <s v="No Modifier"/>
    <x v="0"/>
    <n v="10.17"/>
    <x v="668"/>
    <n v="0"/>
    <n v="0.76"/>
    <n v="10.93"/>
    <s v="Card"/>
  </r>
  <r>
    <x v="1729"/>
    <n v="101"/>
    <d v="2025-05-08T00:00:00"/>
    <d v="1899-12-30T11:43:54"/>
    <d v="2025-05-08T00:00:00"/>
    <x v="5"/>
    <s v="Morning"/>
    <x v="1"/>
    <x v="11"/>
    <s v="No Modifier"/>
    <x v="2"/>
    <n v="2.2600000000000002"/>
    <x v="1053"/>
    <n v="0"/>
    <n v="0.51"/>
    <n v="7.29"/>
    <s v="Cash"/>
  </r>
  <r>
    <x v="1730"/>
    <n v="202"/>
    <d v="2025-04-30T00:00:00"/>
    <d v="1899-12-30T03:36:16"/>
    <d v="2025-04-30T00:00:00"/>
    <x v="2"/>
    <s v="Afternoon"/>
    <x v="1"/>
    <x v="24"/>
    <s v="No Modifier"/>
    <x v="0"/>
    <n v="3.6799999999999997"/>
    <x v="1004"/>
    <n v="0"/>
    <n v="0.26"/>
    <n v="3.94"/>
    <s v="MobilePay"/>
  </r>
  <r>
    <x v="1731"/>
    <n v="402"/>
    <d v="2025-07-08T00:00:00"/>
    <d v="1899-12-30T03:08:51"/>
    <d v="2025-07-08T00:00:00"/>
    <x v="6"/>
    <s v="Afternoon"/>
    <x v="0"/>
    <x v="21"/>
    <s v="No Modifier"/>
    <x v="0"/>
    <n v="4.87"/>
    <x v="1054"/>
    <n v="0"/>
    <n v="0.32"/>
    <n v="5.19"/>
    <s v="Card"/>
  </r>
  <r>
    <x v="1732"/>
    <n v="201"/>
    <d v="2025-06-06T00:00:00"/>
    <d v="1899-12-30T11:30:04"/>
    <d v="2025-06-06T00:00:00"/>
    <x v="3"/>
    <s v="Morning"/>
    <x v="1"/>
    <x v="3"/>
    <s v="No Modifier"/>
    <x v="1"/>
    <n v="3.24"/>
    <x v="1055"/>
    <n v="0"/>
    <n v="0.55000000000000004"/>
    <n v="7.03"/>
    <s v="Cash"/>
  </r>
  <r>
    <x v="1733"/>
    <n v="103"/>
    <d v="2025-07-19T00:00:00"/>
    <d v="1899-12-30T09:05:56"/>
    <d v="2025-07-19T00:00:00"/>
    <x v="0"/>
    <s v="Breakfast"/>
    <x v="0"/>
    <x v="3"/>
    <s v="No Modifier"/>
    <x v="0"/>
    <n v="3.16"/>
    <x v="476"/>
    <n v="0"/>
    <n v="0.24"/>
    <n v="3.4"/>
    <s v="Card"/>
  </r>
  <r>
    <x v="1734"/>
    <n v="403"/>
    <d v="2025-05-27T00:00:00"/>
    <d v="1899-12-30T09:43:26"/>
    <d v="2025-05-27T00:00:00"/>
    <x v="6"/>
    <s v="Dinner"/>
    <x v="1"/>
    <x v="1"/>
    <s v="Extra Cheese"/>
    <x v="0"/>
    <n v="6.18"/>
    <x v="216"/>
    <n v="0"/>
    <n v="0.37"/>
    <n v="6.55"/>
    <s v="Card"/>
  </r>
  <r>
    <x v="1735"/>
    <n v="201"/>
    <d v="2025-07-21T00:00:00"/>
    <d v="1899-12-30T06:48:27"/>
    <d v="2025-07-21T00:00:00"/>
    <x v="4"/>
    <s v="Breakfast"/>
    <x v="0"/>
    <x v="26"/>
    <s v="Extra Egg"/>
    <x v="1"/>
    <n v="4.34"/>
    <x v="1056"/>
    <n v="0.87"/>
    <n v="0.74"/>
    <n v="8.5500000000000007"/>
    <s v="Cash"/>
  </r>
  <r>
    <x v="1736"/>
    <n v="202"/>
    <d v="2025-04-27T00:00:00"/>
    <d v="1899-12-30T05:07:15"/>
    <d v="2025-04-27T00:00:00"/>
    <x v="1"/>
    <s v="Breakfast"/>
    <x v="0"/>
    <x v="3"/>
    <s v="No Cheese"/>
    <x v="0"/>
    <n v="2.9800000000000004"/>
    <x v="1057"/>
    <n v="0"/>
    <n v="0.24"/>
    <n v="3.22"/>
    <s v="Cash"/>
  </r>
  <r>
    <x v="1737"/>
    <n v="401"/>
    <d v="2025-04-26T00:00:00"/>
    <d v="1899-12-30T02:29:22"/>
    <d v="2025-04-26T00:00:00"/>
    <x v="0"/>
    <s v="Lunch"/>
    <x v="0"/>
    <x v="4"/>
    <s v="No Modifier"/>
    <x v="0"/>
    <n v="8.76"/>
    <x v="972"/>
    <n v="1.75"/>
    <n v="0.51"/>
    <n v="7.52"/>
    <s v="Card"/>
  </r>
  <r>
    <x v="1738"/>
    <n v="102"/>
    <d v="2025-04-22T00:00:00"/>
    <d v="1899-12-30T10:47:49"/>
    <d v="2025-04-22T00:00:00"/>
    <x v="6"/>
    <s v="Breakfast"/>
    <x v="1"/>
    <x v="11"/>
    <s v="No Ice"/>
    <x v="1"/>
    <n v="2.08"/>
    <x v="114"/>
    <n v="0"/>
    <n v="0.35"/>
    <n v="4.51"/>
    <s v="MobilePay"/>
  </r>
  <r>
    <x v="1739"/>
    <n v="301"/>
    <d v="2025-07-05T00:00:00"/>
    <d v="1899-12-30T04:58:38"/>
    <d v="2025-07-05T00:00:00"/>
    <x v="0"/>
    <s v="Afternoon"/>
    <x v="0"/>
    <x v="6"/>
    <s v="No Modifier"/>
    <x v="3"/>
    <n v="3.3200000000000003"/>
    <x v="1058"/>
    <n v="0"/>
    <n v="1.2"/>
    <n v="14.48"/>
    <s v="GiftCard"/>
  </r>
  <r>
    <x v="1740"/>
    <n v="101"/>
    <d v="2025-04-21T00:00:00"/>
    <d v="1899-12-30T03:17:41"/>
    <d v="2025-04-21T00:00:00"/>
    <x v="4"/>
    <s v="Afternoon"/>
    <x v="1"/>
    <x v="16"/>
    <s v="No Modifier"/>
    <x v="0"/>
    <n v="2.61"/>
    <x v="78"/>
    <n v="0.52"/>
    <n v="0.17"/>
    <n v="2.2599999999999998"/>
    <s v="Card"/>
  </r>
  <r>
    <x v="1741"/>
    <n v="403"/>
    <d v="2025-05-22T00:00:00"/>
    <d v="1899-12-30T12:15:29"/>
    <d v="2025-05-22T00:00:00"/>
    <x v="5"/>
    <s v="Lunch"/>
    <x v="1"/>
    <x v="16"/>
    <s v="Small Size"/>
    <x v="0"/>
    <n v="2.2899999999999996"/>
    <x v="726"/>
    <n v="0"/>
    <n v="0.22"/>
    <n v="2.5099999999999998"/>
    <s v="Cash"/>
  </r>
  <r>
    <x v="1742"/>
    <n v="301"/>
    <d v="2025-04-20T00:00:00"/>
    <d v="1899-12-30T11:13:39"/>
    <d v="2025-04-20T00:00:00"/>
    <x v="1"/>
    <s v="Lunch"/>
    <x v="0"/>
    <x v="7"/>
    <s v="Light Ice"/>
    <x v="2"/>
    <n v="1.75"/>
    <x v="47"/>
    <n v="0"/>
    <n v="0.37"/>
    <n v="5.62"/>
    <s v="MobileP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3">
  <r>
    <s v="Breakfast"/>
    <s v="Drive-Thru"/>
    <s v="Bottled Water"/>
    <s v="No Modifier"/>
    <n v="1"/>
    <n v="1.4799999999999998"/>
    <n v="1.4799999999999998"/>
    <n v="0.15"/>
    <n v="0.1"/>
    <n v="1.43"/>
    <x v="0"/>
  </r>
  <r>
    <s v="Lunch"/>
    <s v="Dine-In"/>
    <s v="Chicken Sandwich"/>
    <s v="No Modifier"/>
    <n v="1"/>
    <n v="5.34"/>
    <n v="5.34"/>
    <n v="0"/>
    <n v="0.45"/>
    <n v="5.79"/>
    <x v="1"/>
  </r>
  <r>
    <s v="Breakfast"/>
    <s v="Takeout"/>
    <s v=" Bottled Water"/>
    <s v="Light Ice"/>
    <n v="1"/>
    <n v="1.4899999999999998"/>
    <n v="1.4899999999999998"/>
    <n v="0.15"/>
    <n v="0.1"/>
    <n v="1.44"/>
    <x v="0"/>
  </r>
  <r>
    <s v="Breakfast"/>
    <s v="Drive-Thru"/>
    <s v="Egg Muffin"/>
    <s v="No Cheese"/>
    <n v="1"/>
    <n v="3.62"/>
    <n v="3.62"/>
    <n v="0"/>
    <n v="0.34"/>
    <n v="3.96"/>
    <x v="0"/>
  </r>
  <r>
    <s v="Lunch"/>
    <s v="Drive-Thru"/>
    <s v="Spicy Chicken Combo"/>
    <s v="No Modifier"/>
    <n v="2"/>
    <n v="9.17"/>
    <n v="18.34"/>
    <n v="0"/>
    <n v="1.38"/>
    <n v="19.72"/>
    <x v="1"/>
  </r>
  <r>
    <s v="Lunch"/>
    <s v="Dine-In"/>
    <s v="Double Cheeseburger"/>
    <s v="No Modifier"/>
    <n v="1"/>
    <n v="5.64"/>
    <n v="5.64"/>
    <n v="0"/>
    <n v="0.37"/>
    <n v="6.01"/>
    <x v="1"/>
  </r>
  <r>
    <s v="Afternoon"/>
    <s v="Delivery"/>
    <s v="Onion Rings"/>
    <s v="No Modifier"/>
    <n v="1"/>
    <n v="3.59"/>
    <n v="3.59"/>
    <n v="0.54"/>
    <n v="0.28999999999999998"/>
    <n v="3.34"/>
    <x v="2"/>
  </r>
  <r>
    <s v="Afternoon"/>
    <s v="Takeout"/>
    <s v="Soft Drink (Medium)"/>
    <s v="No Modifier"/>
    <n v="1"/>
    <n v="1.7999999999999998"/>
    <n v="1.7999999999999998"/>
    <n v="0.27"/>
    <n v="0.11"/>
    <n v="1.64"/>
    <x v="0"/>
  </r>
  <r>
    <s v="Late Night"/>
    <s v="Delivery"/>
    <s v="Chicken Sandwich"/>
    <s v="Extra Sauce"/>
    <n v="2"/>
    <n v="5.4700000000000006"/>
    <n v="10.940000000000001"/>
    <n v="0"/>
    <n v="0.79"/>
    <n v="11.73"/>
    <x v="1"/>
  </r>
  <r>
    <s v="Breakfast"/>
    <s v="Drive-Thru"/>
    <s v="Hash Browns"/>
    <s v="No Modifier"/>
    <n v="1"/>
    <n v="2"/>
    <n v="2"/>
    <n v="0"/>
    <n v="0.12"/>
    <n v="2.12"/>
    <x v="1"/>
  </r>
  <r>
    <s v="Dinner"/>
    <s v="Takeout"/>
    <s v="Double Cheeseburger"/>
    <s v="No Modifier"/>
    <n v="1"/>
    <n v="5.55"/>
    <n v="5.55"/>
    <n v="0"/>
    <n v="0.33"/>
    <n v="5.88"/>
    <x v="1"/>
  </r>
  <r>
    <s v="Morning"/>
    <s v="Dine-In"/>
    <s v="Apple Pie"/>
    <s v="No Modifier"/>
    <n v="1"/>
    <n v="1.5299999999999998"/>
    <n v="1.5299999999999998"/>
    <n v="0"/>
    <n v="0.1"/>
    <n v="1.63"/>
    <x v="1"/>
  </r>
  <r>
    <s v="Breakfast"/>
    <s v="Takeout"/>
    <s v="Sausage Biscuit"/>
    <s v="Sausage Patty"/>
    <n v="2"/>
    <n v="4.3"/>
    <n v="8.6"/>
    <n v="0"/>
    <n v="0.64"/>
    <n v="9.24"/>
    <x v="1"/>
  </r>
  <r>
    <s v="Morning"/>
    <s v="Takeout"/>
    <s v="Coffee"/>
    <s v="Oat Milk"/>
    <n v="2"/>
    <n v="2.21"/>
    <n v="4.42"/>
    <n v="0"/>
    <n v="0.27"/>
    <n v="4.6900000000000004"/>
    <x v="0"/>
  </r>
  <r>
    <s v="Lunch"/>
    <s v="Dine-In"/>
    <s v="Spicy Chicken Combo"/>
    <s v="No Modifier"/>
    <n v="1"/>
    <n v="8.43"/>
    <n v="8.43"/>
    <n v="0"/>
    <n v="0.67"/>
    <n v="9.1"/>
    <x v="1"/>
  </r>
  <r>
    <s v="Breakfast"/>
    <s v="Delivery"/>
    <s v="Egg Muffin"/>
    <s v="No Modifier"/>
    <n v="1"/>
    <n v="3.1"/>
    <n v="3.1"/>
    <n v="0"/>
    <n v="0.23"/>
    <n v="3.33"/>
    <x v="1"/>
  </r>
  <r>
    <s v="Breakfast"/>
    <s v="Drive-Thru"/>
    <s v="Egg Muffin"/>
    <s v="No Modifier"/>
    <n v="1"/>
    <n v="2.9899999999999998"/>
    <n v="2.9899999999999998"/>
    <n v="0"/>
    <n v="0.22"/>
    <n v="3.21"/>
    <x v="2"/>
  </r>
  <r>
    <s v="Lunch"/>
    <s v="Takeout"/>
    <s v="Cheeseburger"/>
    <s v="No Modifier"/>
    <n v="1"/>
    <n v="1.4799999999999998"/>
    <n v="1.4799999999999998"/>
    <n v="0"/>
    <n v="0.1"/>
    <n v="5"/>
    <x v="1"/>
  </r>
  <r>
    <s v="Breakfast"/>
    <s v="Takeout"/>
    <s v="Sausage Biscuit"/>
    <s v="Extra Egg"/>
    <n v="2"/>
    <n v="3.81"/>
    <n v="7.62"/>
    <n v="0"/>
    <n v="0.55000000000000004"/>
    <n v="8.17"/>
    <x v="1"/>
  </r>
  <r>
    <s v="Dinner"/>
    <s v="Dine-In"/>
    <s v="Chicken Sandwich"/>
    <s v="Extra Sauce"/>
    <n v="1"/>
    <n v="5.12"/>
    <n v="5.12"/>
    <n v="0"/>
    <n v="0.37"/>
    <n v="5.49"/>
    <x v="1"/>
  </r>
  <r>
    <s v="Morning"/>
    <s v="Drive-Thru"/>
    <s v="Coffee"/>
    <s v="Sugar-Free Syrup"/>
    <n v="1"/>
    <n v="2.48"/>
    <n v="2.48"/>
    <n v="0"/>
    <n v="0.19"/>
    <n v="2.67"/>
    <x v="2"/>
  </r>
  <r>
    <s v="Breakfast"/>
    <s v="Dine-In"/>
    <s v="Sausage Biscuit"/>
    <s v="Cinnamon"/>
    <n v="1"/>
    <n v="3.08"/>
    <n v="3.08"/>
    <n v="0"/>
    <n v="0.26"/>
    <n v="3.34"/>
    <x v="0"/>
  </r>
  <r>
    <s v="Afternoon"/>
    <s v="Dine-In"/>
    <s v="Ice Cream Cone"/>
    <s v="Cinnamon"/>
    <n v="1"/>
    <n v="1.75"/>
    <n v="1.75"/>
    <n v="0"/>
    <n v="0.13"/>
    <n v="1.88"/>
    <x v="1"/>
  </r>
  <r>
    <s v="Lunch"/>
    <s v="Drive-Thru"/>
    <s v="Spicy Chicken Sandwich"/>
    <s v="No Pickles"/>
    <n v="1"/>
    <n v="5.09"/>
    <n v="5.09"/>
    <n v="0"/>
    <n v="0.41"/>
    <n v="5.5"/>
    <x v="0"/>
  </r>
  <r>
    <s v="Afternoon"/>
    <s v="Takeout"/>
    <s v="Ice Cream Cone"/>
    <s v="No Modifier"/>
    <n v="1"/>
    <n v="1.5799999999999998"/>
    <n v="1.5799999999999998"/>
    <n v="0"/>
    <n v="0.11"/>
    <n v="1.69"/>
    <x v="1"/>
  </r>
  <r>
    <s v="Dinner"/>
    <s v="Takeout"/>
    <s v="Chicken Sandwich"/>
    <s v="Extra Cheese"/>
    <n v="1"/>
    <n v="5.93"/>
    <n v="5.93"/>
    <n v="0"/>
    <n v="0.56000000000000005"/>
    <n v="6.49"/>
    <x v="1"/>
  </r>
  <r>
    <s v="Afternoon"/>
    <s v="Drive-Thru"/>
    <s v="Milkshake"/>
    <s v="Cinnamon"/>
    <n v="1"/>
    <n v="3.71"/>
    <n v="3.71"/>
    <n v="0"/>
    <n v="0.33"/>
    <n v="4.04"/>
    <x v="0"/>
  </r>
  <r>
    <s v="Afternoon"/>
    <s v="Dine-In"/>
    <s v="French Fries"/>
    <s v="Small Size"/>
    <n v="1"/>
    <n v="2.4500000000000002"/>
    <n v="2.4500000000000002"/>
    <n v="0"/>
    <n v="0.17"/>
    <n v="2.62"/>
    <x v="1"/>
  </r>
  <r>
    <s v="Dinner"/>
    <s v="Drive-Thru"/>
    <s v="Cheeseburger"/>
    <s v="No Modifier"/>
    <n v="1"/>
    <n v="4.29"/>
    <n v="4.29"/>
    <n v="0"/>
    <n v="0.36"/>
    <n v="4.6500000000000004"/>
    <x v="1"/>
  </r>
  <r>
    <s v="Lunch"/>
    <s v="Delivery"/>
    <s v="Chicken Sandwich"/>
    <s v="No Onions"/>
    <n v="3"/>
    <n v="5.28"/>
    <n v="15.84"/>
    <n v="0"/>
    <n v="1.35"/>
    <n v="17.190000000000001"/>
    <x v="1"/>
  </r>
  <r>
    <s v="Breakfast"/>
    <s v="Takeout"/>
    <s v="Sausage Biscuit"/>
    <s v="No Modifier"/>
    <n v="1"/>
    <n v="2.9899999999999998"/>
    <n v="2.9899999999999998"/>
    <n v="0.15"/>
    <n v="0.27"/>
    <n v="3.11"/>
    <x v="0"/>
  </r>
  <r>
    <s v="Dinner"/>
    <s v="Delivery"/>
    <s v="Cheeseburger Combo"/>
    <s v="No Modifier"/>
    <n v="2"/>
    <n v="9.42"/>
    <n v="18.84"/>
    <n v="0"/>
    <n v="1.41"/>
    <n v="20.25"/>
    <x v="1"/>
  </r>
  <r>
    <s v="Late Night"/>
    <s v="Drive-Thru"/>
    <s v="Spicy Chicken Sandwich"/>
    <s v="No Modifier"/>
    <n v="1"/>
    <n v="6.6300000000000008"/>
    <n v="6.6300000000000008"/>
    <n v="0"/>
    <n v="0.48"/>
    <n v="7.11"/>
    <x v="2"/>
  </r>
  <r>
    <s v="Dinner"/>
    <s v="Dine-In"/>
    <s v="Cheeseburger"/>
    <s v="No Modifier"/>
    <n v="1"/>
    <n v="4.1399999999999997"/>
    <n v="4.1399999999999997"/>
    <n v="0"/>
    <n v="0.33"/>
    <n v="4.47"/>
    <x v="0"/>
  </r>
  <r>
    <s v="Afternoon"/>
    <s v="Takeout"/>
    <s v="Iced Tea"/>
    <s v="No Modifier"/>
    <n v="1"/>
    <n v="2"/>
    <n v="2"/>
    <n v="0"/>
    <n v="0.15"/>
    <n v="2.15"/>
    <x v="2"/>
  </r>
  <r>
    <s v="Lunch"/>
    <s v="Takeout"/>
    <s v="Chicken Sandwich"/>
    <s v="No Modifier"/>
    <n v="1"/>
    <n v="5.94"/>
    <n v="5.94"/>
    <n v="0"/>
    <n v="0.43"/>
    <n v="6.37"/>
    <x v="1"/>
  </r>
  <r>
    <s v="Lunch"/>
    <s v="Takeout"/>
    <s v="Spicy Chicken Combo"/>
    <s v="No Modifier"/>
    <n v="1"/>
    <n v="9.3899999999999988"/>
    <n v="9.3899999999999988"/>
    <n v="0"/>
    <n v="0.89"/>
    <n v="10.28"/>
    <x v="1"/>
  </r>
  <r>
    <s v="Lunch"/>
    <s v="Drive-Thru"/>
    <s v="Chicken Sandwich Combo"/>
    <s v="Spicy"/>
    <n v="1"/>
    <n v="8.01"/>
    <n v="8.01"/>
    <n v="0"/>
    <n v="0.57999999999999996"/>
    <n v="8.59"/>
    <x v="1"/>
  </r>
  <r>
    <s v="Late Night"/>
    <s v="Drive-Thru"/>
    <s v="Cheeseburger"/>
    <s v="No Modifier"/>
    <n v="1"/>
    <n v="4.05"/>
    <n v="4.05"/>
    <n v="0"/>
    <n v="0.32"/>
    <n v="4.37"/>
    <x v="0"/>
  </r>
  <r>
    <s v="Lunch"/>
    <s v="Drive-Thru"/>
    <s v="Cheeseburger"/>
    <s v="No Modifier"/>
    <n v="1"/>
    <n v="4.5599999999999996"/>
    <n v="4.5599999999999996"/>
    <n v="0"/>
    <n v="0.33"/>
    <n v="4.8899999999999997"/>
    <x v="2"/>
  </r>
  <r>
    <s v="Lunch"/>
    <s v="Dine-In"/>
    <s v="Chicken Sandwich Combo"/>
    <s v="No Modifier"/>
    <n v="1"/>
    <n v="9.36"/>
    <n v="9.36"/>
    <n v="0"/>
    <n v="0.89"/>
    <n v="10.25"/>
    <x v="1"/>
  </r>
  <r>
    <s v="Lunch"/>
    <s v="Dine-In"/>
    <s v="Double Cheeseburger Combo"/>
    <s v="No Modifier"/>
    <n v="1"/>
    <n v="10.08"/>
    <n v="10.08"/>
    <n v="0"/>
    <n v="0.66"/>
    <n v="10.74"/>
    <x v="1"/>
  </r>
  <r>
    <s v="Dinner"/>
    <s v="Takeout"/>
    <s v="Cheeseburger Combo"/>
    <s v="No Modifier"/>
    <n v="1"/>
    <n v="8.43"/>
    <n v="8.43"/>
    <n v="0"/>
    <n v="0.51"/>
    <n v="8.94"/>
    <x v="1"/>
  </r>
  <r>
    <s v="Afternoon"/>
    <s v="Takeout"/>
    <s v="Chicken Nuggets (10pc)"/>
    <s v="No Modifier"/>
    <n v="1"/>
    <n v="4.8899999999999997"/>
    <n v="4.8899999999999997"/>
    <n v="0"/>
    <n v="0.42"/>
    <n v="5.31"/>
    <x v="0"/>
  </r>
  <r>
    <s v="Dinner"/>
    <s v="Unknown"/>
    <s v="Double Cheeseburger Combo"/>
    <s v="No Modifier"/>
    <n v="1"/>
    <n v="9.25"/>
    <n v="9.25"/>
    <n v="0"/>
    <n v="0.74"/>
    <n v="9.99"/>
    <x v="2"/>
  </r>
  <r>
    <s v="Lunch"/>
    <s v="Delivery"/>
    <s v="Cheeseburger Combo"/>
    <s v="No Modifier"/>
    <n v="1"/>
    <n v="8.1300000000000008"/>
    <n v="8.1300000000000008"/>
    <n v="0"/>
    <n v="0.61"/>
    <n v="8.74"/>
    <x v="1"/>
  </r>
  <r>
    <s v="Dinner"/>
    <s v="Dine-In"/>
    <s v="Onion Rings"/>
    <s v="Large Size"/>
    <n v="1"/>
    <n v="3.61"/>
    <n v="3.61"/>
    <n v="0"/>
    <n v="0.27"/>
    <n v="3.88"/>
    <x v="3"/>
  </r>
  <r>
    <s v="Breakfast"/>
    <s v="Drive-Thru"/>
    <s v="Hash Browns"/>
    <s v="Cinnamon"/>
    <n v="1"/>
    <n v="2.1999999999999997"/>
    <n v="2.1999999999999997"/>
    <n v="0"/>
    <n v="0.16"/>
    <n v="2.36"/>
    <x v="2"/>
  </r>
  <r>
    <s v="Dinner"/>
    <s v="Delivery"/>
    <s v="Cheeseburger Combo"/>
    <s v="No Modifier"/>
    <n v="1"/>
    <n v="8.66"/>
    <n v="8.66"/>
    <n v="0"/>
    <n v="0.74"/>
    <n v="9.4"/>
    <x v="1"/>
  </r>
  <r>
    <s v="Lunch"/>
    <s v="Dine-In"/>
    <s v="Spicy Chicken Sandwich"/>
    <s v="No Modifier"/>
    <n v="2"/>
    <n v="4.96"/>
    <n v="9.92"/>
    <n v="1.98"/>
    <n v="0.48"/>
    <n v="8.42"/>
    <x v="3"/>
  </r>
  <r>
    <s v="Lunch"/>
    <s v="Drive-Thru"/>
    <s v="French Fries"/>
    <s v="No Sauce"/>
    <n v="1"/>
    <n v="2.73"/>
    <n v="2.73"/>
    <n v="0"/>
    <n v="0.25"/>
    <n v="2.98"/>
    <x v="2"/>
  </r>
  <r>
    <s v="Dinner"/>
    <s v="Delivery"/>
    <s v="Chicken Sandwich"/>
    <s v="No Modifier"/>
    <n v="1"/>
    <n v="5.25"/>
    <n v="5.25"/>
    <n v="0"/>
    <n v="0.32"/>
    <n v="5.57"/>
    <x v="1"/>
  </r>
  <r>
    <s v="Breakfast"/>
    <s v="Drive-Thru"/>
    <s v="Soft Drink (Small)"/>
    <s v="No Modifier"/>
    <n v="1"/>
    <n v="1.48"/>
    <n v="1.48"/>
    <n v="0"/>
    <n v="0.11"/>
    <n v="1.59"/>
    <x v="1"/>
  </r>
  <r>
    <s v="Lunch"/>
    <s v="Delivery"/>
    <s v="Spicy Chicken Sandwich"/>
    <s v="Extra Patty"/>
    <n v="1"/>
    <n v="7.87"/>
    <n v="7.87"/>
    <n v="0"/>
    <n v="0.63"/>
    <n v="8.5"/>
    <x v="1"/>
  </r>
  <r>
    <s v="Breakfast"/>
    <s v="Drive-Thru"/>
    <s v="Coffee"/>
    <s v="Extra Ice"/>
    <n v="1"/>
    <n v="2.1"/>
    <n v="2.1"/>
    <n v="0"/>
    <n v="0.17"/>
    <n v="2.27"/>
    <x v="2"/>
  </r>
  <r>
    <s v="Afternoon"/>
    <s v="Takeout"/>
    <s v="Iced Tea"/>
    <s v="No Modifier"/>
    <n v="2"/>
    <n v="2.0100000000000002"/>
    <n v="4.0200000000000005"/>
    <n v="0"/>
    <n v="0.34"/>
    <n v="4.3600000000000003"/>
    <x v="1"/>
  </r>
  <r>
    <s v="Dinner"/>
    <s v="Drive-Thru"/>
    <s v="Double Cheeseburger"/>
    <s v="No Modifier"/>
    <n v="1"/>
    <n v="5.39"/>
    <n v="5.39"/>
    <n v="0"/>
    <n v="0.46"/>
    <n v="5.85"/>
    <x v="1"/>
  </r>
  <r>
    <s v="Breakfast"/>
    <s v="Takeout"/>
    <s v="Pancake Platter"/>
    <s v="No Cheese"/>
    <n v="1"/>
    <n v="4.8899999999999997"/>
    <n v="4.8899999999999997"/>
    <n v="0"/>
    <n v="0.46"/>
    <n v="5.35"/>
    <x v="1"/>
  </r>
  <r>
    <s v="Afternoon"/>
    <s v="Takeout"/>
    <s v="Chicken Nuggets (6pc)"/>
    <s v="No Modifier"/>
    <n v="1"/>
    <n v="3.82"/>
    <n v="3.82"/>
    <n v="0"/>
    <n v="0.36"/>
    <n v="4.18"/>
    <x v="1"/>
  </r>
  <r>
    <s v="Afternoon"/>
    <s v="Takeout"/>
    <s v="Ice Cream Cone"/>
    <s v="No Modifier"/>
    <n v="3"/>
    <n v="2.25"/>
    <n v="6.75"/>
    <n v="0"/>
    <n v="0.54"/>
    <n v="7.29"/>
    <x v="1"/>
  </r>
  <r>
    <s v="Afternoon"/>
    <s v="Dine-In"/>
    <s v="Ice Cream Cone"/>
    <s v="Caramel Topping"/>
    <n v="1"/>
    <n v="2.08"/>
    <n v="2.08"/>
    <n v="0"/>
    <n v="0.15"/>
    <n v="2.23"/>
    <x v="1"/>
  </r>
  <r>
    <s v="Breakfast"/>
    <s v="Takeout"/>
    <s v="Pancake Platter"/>
    <s v="No Modifier"/>
    <n v="1"/>
    <n v="4.93"/>
    <n v="4.93"/>
    <n v="0"/>
    <n v="0.36"/>
    <n v="5.29"/>
    <x v="1"/>
  </r>
  <r>
    <s v="Dinner"/>
    <s v="Takeout"/>
    <s v="Cheeseburger Combo"/>
    <s v="No Modifier"/>
    <n v="1"/>
    <n v="7.9399999999999995"/>
    <n v="7.9399999999999995"/>
    <n v="0"/>
    <n v="0.75"/>
    <n v="8.69"/>
    <x v="1"/>
  </r>
  <r>
    <s v="Afternoon"/>
    <s v="Dine-In"/>
    <s v="Iced Tea"/>
    <s v="No Modifier"/>
    <n v="1"/>
    <n v="1.73"/>
    <n v="1.73"/>
    <n v="0"/>
    <n v="0.16"/>
    <n v="1.89"/>
    <x v="1"/>
  </r>
  <r>
    <s v="Breakfast"/>
    <s v="Drive-Thru"/>
    <s v="Coffee"/>
    <s v="No Modifier"/>
    <n v="1"/>
    <n v="2.0499999999999998"/>
    <n v="2.0499999999999998"/>
    <n v="0"/>
    <n v="0.16"/>
    <n v="2.21"/>
    <x v="0"/>
  </r>
  <r>
    <s v="Lunch"/>
    <s v="Drive-Thru"/>
    <s v="Cheeseburger"/>
    <s v="No Modifier"/>
    <n v="1"/>
    <n v="4.9400000000000004"/>
    <n v="4.9400000000000004"/>
    <n v="0"/>
    <n v="0.47"/>
    <n v="5.41"/>
    <x v="1"/>
  </r>
  <r>
    <s v="Dinner"/>
    <s v="Dine-In"/>
    <s v="Cheeseburger Combo"/>
    <s v="No Modifier"/>
    <n v="1"/>
    <n v="8.4500000000000011"/>
    <n v="8.4500000000000011"/>
    <n v="0"/>
    <n v="0.68"/>
    <n v="9.1300000000000008"/>
    <x v="1"/>
  </r>
  <r>
    <s v="Late Night"/>
    <s v="Drive-Thru"/>
    <s v="Cheeseburger"/>
    <s v="No Modifier"/>
    <n v="1"/>
    <n v="4.82"/>
    <n v="4.82"/>
    <n v="0"/>
    <n v="0.39"/>
    <n v="5.21"/>
    <x v="0"/>
  </r>
  <r>
    <s v="Breakfast"/>
    <s v="Takeout"/>
    <s v="Sausage Biscuit"/>
    <s v="No Modifier"/>
    <n v="2"/>
    <n v="3.13"/>
    <n v="6.26"/>
    <n v="0"/>
    <n v="0.38"/>
    <n v="6.64"/>
    <x v="1"/>
  </r>
  <r>
    <s v="Lunch"/>
    <s v="Drive-Thru"/>
    <s v="Cheeseburger Combo"/>
    <s v="No Modifier"/>
    <n v="1"/>
    <n v="1.4799999999999998"/>
    <n v="1.4799999999999998"/>
    <n v="0.15"/>
    <n v="0.61"/>
    <n v="8.7799999999999994"/>
    <x v="1"/>
  </r>
  <r>
    <s v="Dinner"/>
    <s v="Dine-In"/>
    <s v="Cheeseburger Combo"/>
    <s v="No Modifier"/>
    <n v="1"/>
    <n v="8.67"/>
    <n v="8.67"/>
    <n v="0"/>
    <n v="0.82"/>
    <n v="9.49"/>
    <x v="1"/>
  </r>
  <r>
    <s v="Lunch"/>
    <s v="Takeout"/>
    <s v="Cheeseburger Combo"/>
    <s v="No Modifier"/>
    <n v="1"/>
    <n v="9.26"/>
    <n v="9.26"/>
    <n v="0"/>
    <n v="0.83"/>
    <n v="10.09"/>
    <x v="0"/>
  </r>
  <r>
    <s v="Lunch"/>
    <s v="Drive-Thru"/>
    <s v="Double Cheeseburger Combo"/>
    <s v="No Modifier"/>
    <n v="1"/>
    <n v="9.9699999999999989"/>
    <n v="9.9699999999999989"/>
    <n v="0"/>
    <n v="0.72"/>
    <n v="10.69"/>
    <x v="1"/>
  </r>
  <r>
    <s v="Breakfast"/>
    <s v="Dine-In"/>
    <s v="Egg Muffin"/>
    <s v="Cinnamon"/>
    <n v="1"/>
    <n v="3.7300000000000004"/>
    <n v="3.7300000000000004"/>
    <n v="0"/>
    <n v="0.34"/>
    <n v="4.07"/>
    <x v="2"/>
  </r>
  <r>
    <s v="Breakfast"/>
    <s v="Takeout"/>
    <s v="Egg Muffin"/>
    <s v="No Modifier"/>
    <n v="1"/>
    <n v="3.7899999999999996"/>
    <n v="3.7899999999999996"/>
    <n v="0.56999999999999995"/>
    <n v="0.24"/>
    <n v="3.46"/>
    <x v="1"/>
  </r>
  <r>
    <s v="Afternoon"/>
    <s v="Takeout"/>
    <s v="Milkshake"/>
    <s v="No Modifier"/>
    <n v="1"/>
    <n v="4.26"/>
    <n v="4.26"/>
    <n v="0"/>
    <n v="0.26"/>
    <n v="4.5199999999999996"/>
    <x v="2"/>
  </r>
  <r>
    <s v="Breakfast"/>
    <s v="Delivery"/>
    <s v="Sausage Biscuit"/>
    <s v="No Modifier"/>
    <n v="1"/>
    <n v="3.06"/>
    <n v="3.06"/>
    <n v="0"/>
    <n v="0.18"/>
    <n v="3.24"/>
    <x v="1"/>
  </r>
  <r>
    <s v="Morning"/>
    <s v="Takeout"/>
    <s v="Latte"/>
    <s v="Almond Milk"/>
    <n v="1"/>
    <n v="3.87"/>
    <n v="3.87"/>
    <n v="0"/>
    <n v="0.25"/>
    <n v="4.12"/>
    <x v="1"/>
  </r>
  <r>
    <s v="Breakfast"/>
    <s v="Dine-In"/>
    <s v="Milkshake"/>
    <s v="No Modifier"/>
    <n v="1"/>
    <n v="4.0199999999999996"/>
    <n v="4.0199999999999996"/>
    <n v="0"/>
    <n v="0.28000000000000003"/>
    <n v="4.3"/>
    <x v="1"/>
  </r>
  <r>
    <s v="Breakfast"/>
    <s v="Takeout"/>
    <s v="Latte"/>
    <s v="Light Ice"/>
    <n v="1"/>
    <n v="2.74"/>
    <n v="2.74"/>
    <n v="0.41"/>
    <n v="0.17"/>
    <n v="2.5"/>
    <x v="1"/>
  </r>
  <r>
    <s v="Lunch"/>
    <s v="Dine-In"/>
    <s v="Chicken Sandwich Combo"/>
    <s v="Gluten-Free Bun"/>
    <n v="1"/>
    <n v="9.8800000000000008"/>
    <n v="9.8800000000000008"/>
    <n v="0"/>
    <n v="0.84"/>
    <n v="10.72"/>
    <x v="0"/>
  </r>
  <r>
    <s v="Dinner"/>
    <s v="Takeout"/>
    <s v="Double Cheeseburger"/>
    <s v="No Modifier"/>
    <n v="1"/>
    <n v="5.89"/>
    <n v="5.89"/>
    <n v="0"/>
    <n v="0.5"/>
    <n v="6.39"/>
    <x v="1"/>
  </r>
  <r>
    <s v="Breakfast"/>
    <s v="Drive-Thru"/>
    <s v="Egg Muffin"/>
    <s v="Sausage Patty"/>
    <n v="1"/>
    <n v="4.8099999999999996"/>
    <n v="4.8099999999999996"/>
    <n v="0"/>
    <n v="0.36"/>
    <n v="5.17"/>
    <x v="1"/>
  </r>
  <r>
    <s v="Breakfast"/>
    <s v="Drive-Thru"/>
    <s v="Coffee"/>
    <s v="No Modifier"/>
    <n v="1"/>
    <n v="1.79"/>
    <n v="1.79"/>
    <n v="0"/>
    <n v="0.12"/>
    <n v="1.91"/>
    <x v="1"/>
  </r>
  <r>
    <s v="Afternoon"/>
    <s v="Dine-In"/>
    <s v="Onion Rings"/>
    <s v="Small Size"/>
    <n v="1"/>
    <n v="2.61"/>
    <n v="2.61"/>
    <n v="0"/>
    <n v="0.17"/>
    <n v="2.78"/>
    <x v="1"/>
  </r>
  <r>
    <s v="Lunch"/>
    <s v="Takeout"/>
    <s v="Double Cheeseburger Combo"/>
    <s v="No Modifier"/>
    <n v="1"/>
    <n v="9.7399999999999984"/>
    <n v="9.7399999999999984"/>
    <n v="0"/>
    <n v="0.63"/>
    <n v="10.37"/>
    <x v="1"/>
  </r>
  <r>
    <s v="Dinner"/>
    <s v="Delivery"/>
    <s v="Cheeseburger"/>
    <s v="No Modifier"/>
    <n v="1"/>
    <n v="4.8"/>
    <n v="4.8"/>
    <n v="0"/>
    <n v="0.28999999999999998"/>
    <n v="5.09"/>
    <x v="2"/>
  </r>
  <r>
    <s v="Lunch"/>
    <s v="Drive-Thru"/>
    <s v="Spicy Chicken Combo"/>
    <s v="No Modifier"/>
    <n v="1"/>
    <n v="9.4499999999999993"/>
    <n v="9.4499999999999993"/>
    <n v="0"/>
    <n v="0.8"/>
    <n v="10.25"/>
    <x v="1"/>
  </r>
  <r>
    <s v="Lunch"/>
    <s v="Drive-Thru"/>
    <s v="Chicken Sandwich Combo"/>
    <s v="Add Jalapenos"/>
    <n v="1"/>
    <n v="9.129999999999999"/>
    <n v="9.129999999999999"/>
    <n v="0"/>
    <n v="0.73"/>
    <n v="9.86"/>
    <x v="1"/>
  </r>
  <r>
    <s v="Lunch"/>
    <s v="Dine-In"/>
    <s v="Chicken Nuggets (10pc)"/>
    <s v="No Modifier"/>
    <n v="1"/>
    <n v="5.1599999999999993"/>
    <n v="5.1599999999999993"/>
    <n v="0"/>
    <n v="0.36"/>
    <n v="5.52"/>
    <x v="3"/>
  </r>
  <r>
    <s v="Morning"/>
    <s v="Drive-Thru"/>
    <s v="Coffee"/>
    <s v="Extra Ice"/>
    <n v="1"/>
    <n v="1.9100000000000001"/>
    <n v="1.9100000000000001"/>
    <n v="0"/>
    <n v="0.13"/>
    <n v="2.04"/>
    <x v="1"/>
  </r>
  <r>
    <s v="Lunch"/>
    <s v="Dine-In"/>
    <s v="Iced Tea"/>
    <s v="No Modifier"/>
    <n v="2"/>
    <n v="2.02"/>
    <n v="4.04"/>
    <n v="0"/>
    <n v="0.26"/>
    <n v="4.3"/>
    <x v="1"/>
  </r>
  <r>
    <s v="Afternoon"/>
    <s v="Dine-In"/>
    <s v="Chicken Nuggets (10pc)"/>
    <s v="No Modifier"/>
    <n v="2"/>
    <n v="4.76"/>
    <n v="9.52"/>
    <n v="0"/>
    <n v="0.76"/>
    <n v="10.28"/>
    <x v="1"/>
  </r>
  <r>
    <s v="Lunch"/>
    <s v="Drive-Thru"/>
    <s v="Onion Rings"/>
    <s v="No Modifier"/>
    <n v="1"/>
    <n v="3.05"/>
    <n v="3.05"/>
    <n v="0"/>
    <n v="0.27"/>
    <n v="3.32"/>
    <x v="1"/>
  </r>
  <r>
    <s v="Lunch"/>
    <s v="Drive-Thru"/>
    <s v="Chicken Sandwich Combo"/>
    <s v="No Onions"/>
    <n v="1"/>
    <n v="8.7900000000000009"/>
    <n v="8.7900000000000009"/>
    <n v="0"/>
    <n v="0.53"/>
    <n v="9.32"/>
    <x v="1"/>
  </r>
  <r>
    <s v="Lunch"/>
    <s v="Dine-In"/>
    <s v="Chicken Sandwich Combo"/>
    <s v="No Modifier"/>
    <n v="1"/>
    <n v="8.26"/>
    <n v="8.26"/>
    <n v="0"/>
    <n v="0.78"/>
    <n v="9.0399999999999991"/>
    <x v="0"/>
  </r>
  <r>
    <s v="Lunch"/>
    <s v="Dine-In"/>
    <s v="Chicken Sandwich Combo"/>
    <s v="Add Bacon"/>
    <n v="1"/>
    <n v="10.14"/>
    <n v="10.14"/>
    <n v="0"/>
    <n v="0.61"/>
    <n v="10.75"/>
    <x v="1"/>
  </r>
  <r>
    <s v="Lunch"/>
    <s v="Takeout"/>
    <s v="Spicy Chicken Sandwich"/>
    <s v="No Modifier"/>
    <n v="2"/>
    <n v="5.74"/>
    <n v="11.48"/>
    <n v="0"/>
    <n v="0.92"/>
    <n v="12.4"/>
    <x v="1"/>
  </r>
  <r>
    <s v="Breakfast"/>
    <s v="Dine-In"/>
    <s v="Latte"/>
    <s v="Light Ice"/>
    <n v="1"/>
    <n v="3.24"/>
    <n v="3.24"/>
    <n v="0"/>
    <n v="0.26"/>
    <n v="3.5"/>
    <x v="2"/>
  </r>
  <r>
    <s v="Breakfast"/>
    <s v="Drive-Thru"/>
    <s v="Sausage Biscuit"/>
    <s v="No Modifier"/>
    <n v="1"/>
    <n v="2.98"/>
    <n v="2.98"/>
    <n v="0"/>
    <n v="0.27"/>
    <n v="3.25"/>
    <x v="1"/>
  </r>
  <r>
    <s v="Dinner"/>
    <s v="Delivery"/>
    <s v="Chicken Sandwich Combo"/>
    <s v="No Modifier"/>
    <n v="1"/>
    <n v="8.2800000000000011"/>
    <n v="8.2800000000000011"/>
    <n v="0"/>
    <n v="0.62"/>
    <n v="8.9"/>
    <x v="1"/>
  </r>
  <r>
    <s v="Dinner"/>
    <s v="Dine-In"/>
    <s v="Cheeseburger Combo"/>
    <s v="No Modifier"/>
    <n v="1"/>
    <n v="8.2799999999999994"/>
    <n v="8.2799999999999994"/>
    <n v="0"/>
    <n v="0.75"/>
    <n v="9.0299999999999994"/>
    <x v="1"/>
  </r>
  <r>
    <s v="Breakfast"/>
    <s v="Drive-Thru"/>
    <s v="Breakfast Burrito"/>
    <s v="Sausage Patty"/>
    <n v="1"/>
    <n v="4.8499999999999996"/>
    <n v="4.8499999999999996"/>
    <n v="0.73"/>
    <n v="0.27"/>
    <n v="4.3899999999999997"/>
    <x v="1"/>
  </r>
  <r>
    <s v="Afternoon"/>
    <s v="Takeout"/>
    <s v="Chicken Nuggets (6pc)"/>
    <s v="No Modifier"/>
    <n v="1"/>
    <n v="3.54"/>
    <n v="3.54"/>
    <n v="0"/>
    <n v="0.3"/>
    <n v="3.84"/>
    <x v="1"/>
  </r>
  <r>
    <s v="Lunch"/>
    <s v="Dine-In"/>
    <s v="Chicken Sandwich Combo"/>
    <s v="No Pickles"/>
    <n v="1"/>
    <n v="8.91"/>
    <n v="8.91"/>
    <n v="0"/>
    <n v="0.85"/>
    <n v="9.76"/>
    <x v="1"/>
  </r>
  <r>
    <s v="Lunch"/>
    <s v="Dine-In"/>
    <s v="Chicken Sandwich Combo"/>
    <s v="No Modifier"/>
    <n v="3"/>
    <n v="9.19"/>
    <n v="27.57"/>
    <n v="0"/>
    <n v="2.0699999999999998"/>
    <n v="29.64"/>
    <x v="1"/>
  </r>
  <r>
    <s v="Lunch"/>
    <s v="Drive-Thru"/>
    <s v="French Fries"/>
    <s v="No Modifier"/>
    <n v="1"/>
    <n v="3.17"/>
    <n v="3.17"/>
    <n v="0"/>
    <n v="0.25"/>
    <n v="3.42"/>
    <x v="3"/>
  </r>
  <r>
    <s v="Dinner"/>
    <s v="Unknown"/>
    <s v="Spicy Chicken Sandwich"/>
    <s v="Add Jalapenos"/>
    <n v="1"/>
    <n v="6.1099999999999994"/>
    <n v="6.1099999999999994"/>
    <n v="0"/>
    <n v="0.4"/>
    <n v="6.51"/>
    <x v="1"/>
  </r>
  <r>
    <s v="Late Night"/>
    <s v="Drive-Thru"/>
    <s v="Onion Rings"/>
    <s v="No Sauce"/>
    <n v="1"/>
    <n v="3.21"/>
    <n v="3.21"/>
    <n v="0"/>
    <n v="0.21"/>
    <n v="3.42"/>
    <x v="1"/>
  </r>
  <r>
    <s v="Lunch"/>
    <s v="Dine-In"/>
    <s v="Double Cheeseburger Combo"/>
    <s v="No Modifier"/>
    <n v="1"/>
    <n v="9.9499999999999993"/>
    <n v="9.9499999999999993"/>
    <n v="0"/>
    <n v="0.75"/>
    <n v="10.7"/>
    <x v="1"/>
  </r>
  <r>
    <s v="Lunch"/>
    <s v="Drive-Thru"/>
    <s v="Chicken Sandwich"/>
    <s v="No Modifier"/>
    <n v="1"/>
    <n v="4.6900000000000004"/>
    <n v="4.6900000000000004"/>
    <n v="0"/>
    <n v="0.35"/>
    <n v="5.04"/>
    <x v="1"/>
  </r>
  <r>
    <s v="Breakfast"/>
    <s v="Drive-Thru"/>
    <s v="Egg Muffin"/>
    <s v="No Modifier"/>
    <n v="3"/>
    <n v="3.2300000000000004"/>
    <n v="9.6900000000000013"/>
    <n v="0"/>
    <n v="0.7"/>
    <n v="10.39"/>
    <x v="1"/>
  </r>
  <r>
    <s v="Dinner"/>
    <s v="Delivery"/>
    <s v="Double Cheeseburger"/>
    <s v="No Modifier"/>
    <n v="1"/>
    <n v="5.7700000000000005"/>
    <n v="5.7700000000000005"/>
    <n v="0"/>
    <n v="0.43"/>
    <n v="6.2"/>
    <x v="1"/>
  </r>
  <r>
    <s v="Lunch"/>
    <s v="Takeout"/>
    <s v="Chicken Sandwich Combo"/>
    <s v="Add Bacon"/>
    <n v="1"/>
    <n v="11.219999999999999"/>
    <n v="11.219999999999999"/>
    <n v="0"/>
    <n v="0.73"/>
    <n v="11.95"/>
    <x v="1"/>
  </r>
  <r>
    <s v="Dinner"/>
    <s v="Drive-Thru"/>
    <s v="Spicy Chicken Combo"/>
    <s v="No Modifier"/>
    <n v="1"/>
    <n v="9.19"/>
    <n v="9.19"/>
    <n v="0"/>
    <n v="0.83"/>
    <n v="10.02"/>
    <x v="1"/>
  </r>
  <r>
    <s v="Afternoon"/>
    <s v="Dine-In"/>
    <s v="French Fries"/>
    <s v="No Modifier"/>
    <n v="1"/>
    <n v="2.7300000000000004"/>
    <n v="2.7300000000000004"/>
    <n v="0"/>
    <n v="0.26"/>
    <n v="2.99"/>
    <x v="1"/>
  </r>
  <r>
    <s v="Breakfast"/>
    <s v="Drive-Thru"/>
    <s v="Bottled Water"/>
    <s v="No Modifier"/>
    <n v="1"/>
    <n v="1.74"/>
    <n v="1.74"/>
    <n v="0"/>
    <n v="0.17"/>
    <n v="1.91"/>
    <x v="1"/>
  </r>
  <r>
    <s v="Dinner"/>
    <s v="Drive-Thru"/>
    <s v="Spicy Chicken Combo"/>
    <s v="No Modifier"/>
    <n v="1"/>
    <n v="8.7100000000000009"/>
    <n v="8.7100000000000009"/>
    <n v="0"/>
    <n v="0.78"/>
    <n v="9.49"/>
    <x v="1"/>
  </r>
  <r>
    <s v="Afternoon"/>
    <s v="Dine-In"/>
    <s v="Soft Drink (Medium)"/>
    <s v="No Ice"/>
    <n v="1"/>
    <n v="1.8399999999999999"/>
    <n v="1.8399999999999999"/>
    <n v="0.37"/>
    <n v="0.11"/>
    <n v="1.58"/>
    <x v="0"/>
  </r>
  <r>
    <s v="Dinner"/>
    <s v="Drive-Thru"/>
    <s v="Chicken Sandwich"/>
    <s v="Add Jalapenos"/>
    <n v="1"/>
    <n v="6.0699999999999994"/>
    <n v="6.0699999999999994"/>
    <n v="0"/>
    <n v="0.36"/>
    <n v="6.43"/>
    <x v="0"/>
  </r>
  <r>
    <s v="Lunch"/>
    <s v="Dine-In"/>
    <s v="Double Cheeseburger"/>
    <s v="No Modifier"/>
    <n v="1"/>
    <n v="6.0699999999999994"/>
    <n v="6.0699999999999994"/>
    <n v="0"/>
    <n v="0.44"/>
    <n v="6.51"/>
    <x v="1"/>
  </r>
  <r>
    <s v="Lunch"/>
    <s v="Dine-In"/>
    <s v="Chicken Nuggets (10pc)"/>
    <s v="No Modifier"/>
    <n v="1"/>
    <n v="4.6900000000000004"/>
    <n v="4.6900000000000004"/>
    <n v="0"/>
    <n v="0.34"/>
    <n v="5.03"/>
    <x v="0"/>
  </r>
  <r>
    <s v="Dinner"/>
    <s v="Drive-Thru"/>
    <s v="Iced Tea"/>
    <s v="No Modifier"/>
    <n v="2"/>
    <n v="2.08"/>
    <n v="4.16"/>
    <n v="0"/>
    <n v="0.27"/>
    <n v="4.43"/>
    <x v="1"/>
  </r>
  <r>
    <s v="Dinner"/>
    <s v="Takeout"/>
    <s v="Veggie Burger"/>
    <s v="No Modifier"/>
    <n v="1"/>
    <n v="4.75"/>
    <n v="4.75"/>
    <n v="0"/>
    <n v="0.31"/>
    <n v="5.0599999999999996"/>
    <x v="0"/>
  </r>
  <r>
    <s v="Lunch"/>
    <s v="Dine-In"/>
    <s v="Chicken Sandwich Combo"/>
    <s v="Gluten-Free Bun"/>
    <n v="1"/>
    <n v="10.280000000000001"/>
    <n v="10.280000000000001"/>
    <n v="0"/>
    <n v="0.87"/>
    <n v="11.15"/>
    <x v="0"/>
  </r>
  <r>
    <s v="Late Night"/>
    <s v="Drive-Thru"/>
    <s v="Double Cheeseburger"/>
    <s v="No Modifier"/>
    <n v="1"/>
    <n v="6.6499999999999995"/>
    <n v="6.6499999999999995"/>
    <n v="0"/>
    <n v="0.4"/>
    <n v="7.05"/>
    <x v="1"/>
  </r>
  <r>
    <s v="Lunch"/>
    <s v="Dine-In"/>
    <s v="Cheeseburger Combo"/>
    <s v="No Modifier"/>
    <n v="1"/>
    <n v="7.9900000000000011"/>
    <n v="7.9900000000000011"/>
    <n v="0"/>
    <n v="0.72"/>
    <n v="8.7100000000000009"/>
    <x v="1"/>
  </r>
  <r>
    <s v="Lunch"/>
    <s v="Delivery"/>
    <s v="Chicken Nuggets (10pc)"/>
    <s v="No Modifier"/>
    <n v="3"/>
    <n v="4.8"/>
    <n v="14.399999999999999"/>
    <n v="0"/>
    <n v="1.04"/>
    <n v="15.44"/>
    <x v="1"/>
  </r>
  <r>
    <s v="Late Night"/>
    <s v="Takeout"/>
    <s v="Cheeseburger"/>
    <s v="No Modifier"/>
    <n v="1"/>
    <n v="4.5200000000000005"/>
    <n v="4.5200000000000005"/>
    <n v="0.9"/>
    <n v="0.31"/>
    <n v="3.93"/>
    <x v="2"/>
  </r>
  <r>
    <s v="Afternoon"/>
    <s v="Drive-Thru"/>
    <s v="French Fries"/>
    <s v="Extra Sauce"/>
    <n v="1"/>
    <n v="2.75"/>
    <n v="2.75"/>
    <n v="0"/>
    <n v="0.21"/>
    <n v="2.96"/>
    <x v="2"/>
  </r>
  <r>
    <s v="Afternoon"/>
    <s v="Drive-Thru"/>
    <s v="Iced Tea"/>
    <s v="Sugar-Free Syrup"/>
    <n v="1"/>
    <n v="1.98"/>
    <n v="1.98"/>
    <n v="0"/>
    <n v="0.17"/>
    <n v="2.15"/>
    <x v="1"/>
  </r>
  <r>
    <s v="Breakfast"/>
    <s v="Takeout"/>
    <s v="Milkshake"/>
    <s v="Almond Milk"/>
    <n v="1"/>
    <n v="4.71"/>
    <n v="4.71"/>
    <n v="0"/>
    <n v="0.42"/>
    <n v="5.13"/>
    <x v="0"/>
  </r>
  <r>
    <s v="Breakfast"/>
    <s v="Drive-Thru"/>
    <s v="Egg Muffin"/>
    <s v="No Modifier"/>
    <n v="1"/>
    <n v="2.97"/>
    <n v="2.97"/>
    <n v="0"/>
    <n v="0.19"/>
    <n v="3.16"/>
    <x v="1"/>
  </r>
  <r>
    <s v="Morning"/>
    <s v="Dine-In"/>
    <s v="Soft Drink (Medium)"/>
    <s v="Sugar-Free Syrup"/>
    <n v="1"/>
    <n v="2.08"/>
    <n v="2.08"/>
    <n v="0"/>
    <n v="0.14000000000000001"/>
    <n v="2.2200000000000002"/>
    <x v="0"/>
  </r>
  <r>
    <s v="Breakfast"/>
    <s v="Dine-In"/>
    <s v="Hash Browns"/>
    <s v="No Modifier"/>
    <n v="1"/>
    <n v="1.71"/>
    <n v="1.71"/>
    <n v="0"/>
    <n v="0.12"/>
    <n v="1.83"/>
    <x v="1"/>
  </r>
  <r>
    <s v="Late Night"/>
    <s v="Delivery"/>
    <s v="Soft Drink (Large)"/>
    <s v="Oat Milk"/>
    <n v="1"/>
    <n v="2.84"/>
    <n v="2.84"/>
    <n v="0"/>
    <n v="0.21"/>
    <n v="3.05"/>
    <x v="1"/>
  </r>
  <r>
    <s v="Late Night"/>
    <s v="Takeout"/>
    <s v="Spicy Chicken Sandwich"/>
    <s v="No Modifier"/>
    <n v="1"/>
    <n v="6.3400000000000007"/>
    <n v="6.3400000000000007"/>
    <n v="0"/>
    <n v="0.6"/>
    <n v="6.94"/>
    <x v="0"/>
  </r>
  <r>
    <s v="Dinner"/>
    <s v="Dine-In"/>
    <s v="Spicy Chicken Sandwich"/>
    <s v="No Modifier"/>
    <n v="1"/>
    <n v="5.52"/>
    <n v="5.52"/>
    <n v="0"/>
    <n v="0.5"/>
    <n v="6.02"/>
    <x v="1"/>
  </r>
  <r>
    <s v="Lunch"/>
    <s v="Drive-Thru"/>
    <s v="Chicken Nuggets (10pc)"/>
    <s v="No Modifier"/>
    <n v="1"/>
    <n v="5.26"/>
    <n v="5.26"/>
    <n v="0"/>
    <n v="0.37"/>
    <n v="5.63"/>
    <x v="1"/>
  </r>
  <r>
    <s v="Late Night"/>
    <s v="Takeout"/>
    <s v="French Fries"/>
    <s v="No Modifier"/>
    <n v="1"/>
    <n v="1.9900000000000002"/>
    <n v="1.9900000000000002"/>
    <n v="0"/>
    <n v="0.19"/>
    <n v="2.1800000000000002"/>
    <x v="0"/>
  </r>
  <r>
    <s v="Breakfast"/>
    <s v="Takeout"/>
    <s v="Hash Browns"/>
    <s v="Cinnamon"/>
    <n v="1"/>
    <n v="2.04"/>
    <n v="2.04"/>
    <n v="0"/>
    <n v="0.18"/>
    <n v="2.2200000000000002"/>
    <x v="1"/>
  </r>
  <r>
    <s v="Afternoon"/>
    <s v="Dine-In"/>
    <s v="Soft Drink (Medium)"/>
    <s v="Light Ice"/>
    <n v="2"/>
    <n v="1.85"/>
    <n v="3.7"/>
    <n v="0"/>
    <n v="0.26"/>
    <n v="3.96"/>
    <x v="1"/>
  </r>
  <r>
    <s v="Lunch"/>
    <s v="Drive-Thru"/>
    <s v="Cheeseburger"/>
    <s v="No Modifier"/>
    <n v="2"/>
    <n v="3.9499999999999997"/>
    <n v="7.8999999999999995"/>
    <n v="0"/>
    <n v="0.63"/>
    <n v="8.5299999999999994"/>
    <x v="0"/>
  </r>
  <r>
    <s v="Afternoon"/>
    <s v="Takeout"/>
    <s v="Iced Tea"/>
    <s v="Almond Milk"/>
    <n v="1"/>
    <n v="2.61"/>
    <n v="2.61"/>
    <n v="0"/>
    <n v="0.17"/>
    <n v="2.78"/>
    <x v="2"/>
  </r>
  <r>
    <s v="Lunch"/>
    <s v="Takeout"/>
    <s v="Chicken Sandwich Combo"/>
    <s v="No Onions"/>
    <n v="1"/>
    <n v="9.1199999999999992"/>
    <n v="9.1199999999999992"/>
    <n v="0"/>
    <n v="0.64"/>
    <n v="9.76"/>
    <x v="1"/>
  </r>
  <r>
    <s v="Breakfast"/>
    <s v="Drive-Thru"/>
    <s v="Breakfast Burrito"/>
    <s v="Cinnamon"/>
    <n v="1"/>
    <n v="4.04"/>
    <n v="4.04"/>
    <n v="0.2"/>
    <n v="0.28000000000000003"/>
    <n v="4.12"/>
    <x v="1"/>
  </r>
  <r>
    <s v="Lunch"/>
    <s v="Takeout"/>
    <s v="Chicken Sandwich Combo"/>
    <s v="Extra Patty"/>
    <n v="1"/>
    <n v="10.37"/>
    <n v="10.37"/>
    <n v="0"/>
    <n v="0.67"/>
    <n v="11.04"/>
    <x v="3"/>
  </r>
  <r>
    <s v="Lunch"/>
    <s v="Drive-Thru"/>
    <s v="Chicken Sandwich"/>
    <s v="No Modifier"/>
    <n v="1"/>
    <n v="4.91"/>
    <n v="4.91"/>
    <n v="0"/>
    <n v="0.42"/>
    <n v="5.33"/>
    <x v="0"/>
  </r>
  <r>
    <s v="Lunch"/>
    <s v="Dine-In"/>
    <s v="Soft Drink (Medium)"/>
    <s v="Almond Milk"/>
    <n v="2"/>
    <n v="2.48"/>
    <n v="4.96"/>
    <n v="0"/>
    <n v="0.42"/>
    <n v="5.38"/>
    <x v="0"/>
  </r>
  <r>
    <s v="Breakfast"/>
    <s v="Drive-Thru"/>
    <s v="Breakfast Burrito"/>
    <s v="No Modifier"/>
    <n v="1"/>
    <n v="3.8099999999999996"/>
    <n v="3.8099999999999996"/>
    <n v="0"/>
    <n v="0.25"/>
    <n v="4.0599999999999996"/>
    <x v="1"/>
  </r>
  <r>
    <s v="Lunch"/>
    <s v="Delivery"/>
    <s v="French Fries"/>
    <s v="Extra Sauce"/>
    <n v="1"/>
    <n v="2.96"/>
    <n v="2.96"/>
    <n v="0"/>
    <n v="0.21"/>
    <n v="3.17"/>
    <x v="1"/>
  </r>
  <r>
    <s v="Dinner"/>
    <s v="Delivery"/>
    <s v="Cheeseburger"/>
    <s v="No Modifier"/>
    <n v="1"/>
    <n v="4.6100000000000003"/>
    <n v="4.6100000000000003"/>
    <n v="0"/>
    <n v="0.39"/>
    <n v="5"/>
    <x v="2"/>
  </r>
  <r>
    <s v="Breakfast"/>
    <s v="Drive-Thru"/>
    <s v="Egg Muffin"/>
    <s v="No Cheese"/>
    <n v="1"/>
    <n v="3.07"/>
    <n v="3.07"/>
    <n v="0.15"/>
    <n v="0.18"/>
    <n v="3.1"/>
    <x v="0"/>
  </r>
  <r>
    <s v="Afternoon"/>
    <s v="Delivery"/>
    <s v="French Fries"/>
    <s v="No Modifier"/>
    <n v="2"/>
    <n v="2.71"/>
    <n v="5.42"/>
    <n v="0"/>
    <n v="0.43"/>
    <n v="5.85"/>
    <x v="1"/>
  </r>
  <r>
    <s v="Breakfast"/>
    <s v="Dine-In"/>
    <s v="Hash Browns"/>
    <s v="No Modifier"/>
    <n v="1"/>
    <n v="2.0500000000000003"/>
    <n v="2.0500000000000003"/>
    <n v="0"/>
    <n v="0.15"/>
    <n v="2.2000000000000002"/>
    <x v="1"/>
  </r>
  <r>
    <s v="Lunch"/>
    <s v="Dine-In"/>
    <s v="Chicken Sandwich Combo"/>
    <s v="No Pickles"/>
    <n v="2"/>
    <n v="8.6300000000000008"/>
    <n v="17.260000000000002"/>
    <n v="0"/>
    <n v="1.29"/>
    <n v="18.55"/>
    <x v="0"/>
  </r>
  <r>
    <s v="Lunch"/>
    <s v="Takeout"/>
    <s v="Soft Drink (Medium)"/>
    <s v="Extra Ice"/>
    <n v="1"/>
    <n v="1.9000000000000001"/>
    <n v="1.9000000000000001"/>
    <n v="0"/>
    <n v="0.16"/>
    <n v="2.06"/>
    <x v="0"/>
  </r>
  <r>
    <s v="Afternoon"/>
    <s v="Drive-Thru"/>
    <s v="Onion Rings"/>
    <s v="No Modifier"/>
    <n v="2"/>
    <n v="3.2699999999999996"/>
    <n v="6.5399999999999991"/>
    <n v="0"/>
    <n v="0.56000000000000005"/>
    <n v="7.1"/>
    <x v="2"/>
  </r>
  <r>
    <s v="Breakfast"/>
    <s v="Delivery"/>
    <s v="Pancake Platter"/>
    <s v="No Modifier"/>
    <n v="1"/>
    <n v="5.59"/>
    <n v="5.59"/>
    <n v="0"/>
    <n v="0.41"/>
    <n v="6"/>
    <x v="1"/>
  </r>
  <r>
    <s v="Afternoon"/>
    <s v="Dine-In"/>
    <s v="Chicken Nuggets (6pc)"/>
    <s v="No Modifier"/>
    <n v="1"/>
    <n v="3.9000000000000004"/>
    <n v="3.9000000000000004"/>
    <n v="0"/>
    <n v="0.28999999999999998"/>
    <n v="4.1900000000000004"/>
    <x v="1"/>
  </r>
  <r>
    <s v="Lunch"/>
    <s v="Dine-In"/>
    <s v="Chicken Sandwich Combo"/>
    <s v="Add Jalapenos"/>
    <n v="1"/>
    <n v="8.9"/>
    <n v="8.9"/>
    <n v="0"/>
    <n v="0.62"/>
    <n v="9.52"/>
    <x v="3"/>
  </r>
  <r>
    <s v="Dinner"/>
    <s v="Dine-In"/>
    <s v="Veggie Burger"/>
    <s v="No Onions"/>
    <n v="2"/>
    <n v="5.52"/>
    <n v="11.04"/>
    <n v="0"/>
    <n v="1.05"/>
    <n v="12.09"/>
    <x v="1"/>
  </r>
  <r>
    <s v="Morning"/>
    <s v="Delivery"/>
    <s v="Coffee"/>
    <s v="No Ice"/>
    <n v="2"/>
    <n v="2.12"/>
    <n v="4.24"/>
    <n v="0.85"/>
    <n v="0.25"/>
    <n v="3.64"/>
    <x v="1"/>
  </r>
  <r>
    <s v="Afternoon"/>
    <s v="Takeout"/>
    <s v="Soft Drink (Medium)"/>
    <s v="No Modifier"/>
    <n v="2"/>
    <n v="1.67"/>
    <n v="3.34"/>
    <n v="0"/>
    <n v="0.24"/>
    <n v="3.58"/>
    <x v="0"/>
  </r>
  <r>
    <s v="Late Night"/>
    <s v="Drive-Thru"/>
    <s v="French Fries"/>
    <s v="No Modifier"/>
    <n v="1"/>
    <n v="2.9099999999999997"/>
    <n v="2.9099999999999997"/>
    <n v="0.28999999999999998"/>
    <n v="0.2"/>
    <n v="2.82"/>
    <x v="1"/>
  </r>
  <r>
    <s v="Lunch"/>
    <s v="Takeout"/>
    <s v="Veggie Burger"/>
    <s v="No Pickles"/>
    <n v="1"/>
    <n v="5.38"/>
    <n v="5.38"/>
    <n v="0"/>
    <n v="0.39"/>
    <n v="5.77"/>
    <x v="0"/>
  </r>
  <r>
    <s v="Lunch"/>
    <s v="Dine-In"/>
    <s v="Double Cheeseburger"/>
    <s v="No Modifier"/>
    <n v="1"/>
    <n v="6.08"/>
    <n v="6.08"/>
    <n v="0"/>
    <n v="0.4"/>
    <n v="6.48"/>
    <x v="2"/>
  </r>
  <r>
    <s v="Breakfast"/>
    <s v="Drive-Thru"/>
    <s v="Hash Browns"/>
    <s v="No Cheese"/>
    <n v="1"/>
    <n v="2.27"/>
    <n v="2.27"/>
    <n v="0"/>
    <n v="0.18"/>
    <n v="2.4500000000000002"/>
    <x v="0"/>
  </r>
  <r>
    <s v="Dinner"/>
    <s v="Dine-In"/>
    <s v="Double Cheeseburger"/>
    <s v="No Modifier"/>
    <n v="1"/>
    <n v="5.64"/>
    <n v="5.64"/>
    <n v="0"/>
    <n v="0.41"/>
    <n v="6.05"/>
    <x v="2"/>
  </r>
  <r>
    <s v="Dinner"/>
    <s v="Drive-Thru"/>
    <s v="Double Cheeseburger"/>
    <s v="No Modifier"/>
    <n v="2"/>
    <n v="5.43"/>
    <n v="10.86"/>
    <n v="0"/>
    <n v="0.65"/>
    <n v="11.51"/>
    <x v="1"/>
  </r>
  <r>
    <s v="Breakfast"/>
    <s v="Dine-In"/>
    <s v="Hash Browns"/>
    <s v="Extra Egg"/>
    <n v="1"/>
    <n v="2.71"/>
    <n v="2.71"/>
    <n v="0"/>
    <n v="0.2"/>
    <n v="2.91"/>
    <x v="1"/>
  </r>
  <r>
    <s v="Morning"/>
    <s v="Takeout"/>
    <s v="Bottled Water"/>
    <s v="Sugar-Free Syrup"/>
    <n v="1"/>
    <n v="1.6700000000000002"/>
    <n v="1.6700000000000002"/>
    <n v="0"/>
    <n v="0.16"/>
    <n v="1.83"/>
    <x v="1"/>
  </r>
  <r>
    <s v="Breakfast"/>
    <s v="Drive-Thru"/>
    <s v="Egg Muffin"/>
    <s v="No Modifier"/>
    <n v="1"/>
    <n v="3.22"/>
    <n v="3.22"/>
    <n v="0"/>
    <n v="0.19"/>
    <n v="3.41"/>
    <x v="1"/>
  </r>
  <r>
    <s v="Breakfast"/>
    <s v="Drive-Thru"/>
    <s v="Egg Muffin"/>
    <s v="No Cheese"/>
    <n v="1"/>
    <n v="3.33"/>
    <n v="3.33"/>
    <n v="0"/>
    <n v="0.3"/>
    <n v="3.63"/>
    <x v="2"/>
  </r>
  <r>
    <s v="Lunch"/>
    <s v="Dine-In"/>
    <s v="Spicy Chicken Combo"/>
    <s v="No Modifier"/>
    <n v="2"/>
    <n v="9.43"/>
    <n v="18.86"/>
    <n v="0"/>
    <n v="1.1299999999999999"/>
    <n v="19.989999999999998"/>
    <x v="1"/>
  </r>
  <r>
    <s v="Late Night"/>
    <s v="Delivery"/>
    <s v="Milkshake"/>
    <s v="No Modifier"/>
    <n v="1"/>
    <n v="4.7700000000000005"/>
    <n v="4.7700000000000005"/>
    <n v="0"/>
    <n v="0.38"/>
    <n v="5.15"/>
    <x v="1"/>
  </r>
  <r>
    <s v="Afternoon"/>
    <s v="Delivery"/>
    <s v="Chicken Nuggets (10pc)"/>
    <s v="No Modifier"/>
    <n v="2"/>
    <n v="4.99"/>
    <n v="9.98"/>
    <n v="0"/>
    <n v="0.6"/>
    <n v="10.58"/>
    <x v="1"/>
  </r>
  <r>
    <s v="Dinner"/>
    <s v="Dine-In"/>
    <s v="Chicken Sandwich"/>
    <s v="Extra Cheese"/>
    <n v="2"/>
    <n v="6.42"/>
    <n v="12.84"/>
    <n v="0"/>
    <n v="1.03"/>
    <n v="13.87"/>
    <x v="3"/>
  </r>
  <r>
    <s v="Dinner"/>
    <s v="Takeout"/>
    <s v="Cheeseburger Combo"/>
    <s v="No Modifier"/>
    <n v="1"/>
    <n v="8.36"/>
    <n v="8.36"/>
    <n v="0"/>
    <n v="0.75"/>
    <n v="9.11"/>
    <x v="1"/>
  </r>
  <r>
    <s v="Lunch"/>
    <s v="Dine-In"/>
    <s v="Chicken Sandwich"/>
    <s v="No Modifier"/>
    <n v="2"/>
    <n v="6.3900000000000006"/>
    <n v="12.780000000000001"/>
    <n v="0"/>
    <n v="1.02"/>
    <n v="13.8"/>
    <x v="2"/>
  </r>
  <r>
    <s v="Afternoon"/>
    <s v="Takeout"/>
    <s v="Onion Rings"/>
    <s v="No Modifier"/>
    <n v="2"/>
    <n v="3.3200000000000003"/>
    <n v="6.6400000000000006"/>
    <n v="0"/>
    <n v="0.43"/>
    <n v="7.07"/>
    <x v="3"/>
  </r>
  <r>
    <s v="Breakfast"/>
    <s v="Takeout"/>
    <s v="Hash Browns"/>
    <s v="Extra Egg"/>
    <n v="1"/>
    <n v="2.72"/>
    <n v="2.72"/>
    <n v="0"/>
    <n v="0.23"/>
    <n v="2.95"/>
    <x v="1"/>
  </r>
  <r>
    <s v="Dinner"/>
    <s v="Dine-In"/>
    <s v="Chicken Sandwich"/>
    <s v="No Modifier"/>
    <n v="1"/>
    <n v="5"/>
    <n v="5"/>
    <n v="0"/>
    <n v="0.32"/>
    <n v="5.32"/>
    <x v="1"/>
  </r>
  <r>
    <s v="Breakfast"/>
    <s v="Drive-Thru"/>
    <s v="Breakfast Burrito"/>
    <s v="No Modifier"/>
    <n v="1"/>
    <n v="3.86"/>
    <n v="3.86"/>
    <n v="0"/>
    <n v="0.23"/>
    <n v="4.09"/>
    <x v="2"/>
  </r>
  <r>
    <s v="Late Night"/>
    <s v="Drive-Thru"/>
    <s v="Spicy Chicken Sandwich"/>
    <s v="Extra Sauce"/>
    <n v="1"/>
    <n v="5.8"/>
    <n v="5.8"/>
    <n v="0"/>
    <n v="0.41"/>
    <n v="6.21"/>
    <x v="1"/>
  </r>
  <r>
    <s v="Lunch"/>
    <s v="Takeout"/>
    <s v="Cheeseburger"/>
    <s v="No Modifier"/>
    <n v="1"/>
    <n v="4.7300000000000004"/>
    <n v="4.7300000000000004"/>
    <n v="0"/>
    <n v="0.31"/>
    <n v="5.04"/>
    <x v="2"/>
  </r>
  <r>
    <s v="Afternoon"/>
    <s v="Drive-Thru"/>
    <s v="French Fries"/>
    <s v="Extra Sauce"/>
    <n v="1"/>
    <n v="3.02"/>
    <n v="3.02"/>
    <n v="0"/>
    <n v="0.21"/>
    <n v="3.23"/>
    <x v="2"/>
  </r>
  <r>
    <s v="Breakfast"/>
    <s v="Dine-In"/>
    <s v="Sausage Biscuit"/>
    <s v="No Modifier"/>
    <n v="1"/>
    <n v="3.02"/>
    <n v="3.02"/>
    <n v="0"/>
    <n v="0.2"/>
    <n v="3.22"/>
    <x v="2"/>
  </r>
  <r>
    <s v="Morning"/>
    <s v="Dine-In"/>
    <s v="Egg Muffin"/>
    <s v="No Modifier"/>
    <n v="2"/>
    <n v="4.2300000000000004"/>
    <n v="8.4600000000000009"/>
    <n v="0"/>
    <n v="0.59"/>
    <n v="9.0500000000000007"/>
    <x v="2"/>
  </r>
  <r>
    <s v="Breakfast"/>
    <s v="Dine-In"/>
    <s v="Soft Drink (Small)"/>
    <s v="Extra Ice"/>
    <n v="1"/>
    <n v="1.4100000000000001"/>
    <n v="1.4100000000000001"/>
    <n v="0"/>
    <n v="0.12"/>
    <n v="1.53"/>
    <x v="1"/>
  </r>
  <r>
    <s v="Late Night"/>
    <s v="Drive-Thru"/>
    <s v="Soft Drink (Large)"/>
    <s v="No Modifier"/>
    <n v="1"/>
    <n v="1.95"/>
    <n v="1.95"/>
    <n v="0.2"/>
    <n v="0.13"/>
    <n v="1.88"/>
    <x v="1"/>
  </r>
  <r>
    <s v="Lunch"/>
    <s v="Dine-In"/>
    <s v="French Fries"/>
    <s v="No Modifier"/>
    <n v="3"/>
    <n v="2.8799999999999994"/>
    <n v="8.6399999999999988"/>
    <n v="0"/>
    <n v="0.73"/>
    <n v="9.3699999999999992"/>
    <x v="1"/>
  </r>
  <r>
    <s v="Dinner"/>
    <s v="Drive-Thru"/>
    <s v="Double Cheeseburger Combo"/>
    <s v="No Modifier"/>
    <n v="1"/>
    <n v="10.1"/>
    <n v="10.1"/>
    <n v="0"/>
    <n v="0.66"/>
    <n v="10.76"/>
    <x v="3"/>
  </r>
  <r>
    <s v="Morning"/>
    <s v="Drive-Thru"/>
    <s v="Hash Browns"/>
    <s v="No Cheese"/>
    <n v="1"/>
    <n v="1.6400000000000001"/>
    <n v="1.6400000000000001"/>
    <n v="0"/>
    <n v="0.12"/>
    <n v="1.76"/>
    <x v="0"/>
  </r>
  <r>
    <s v="Dinner"/>
    <s v="Delivery"/>
    <s v="Onion Rings"/>
    <s v="No Sauce"/>
    <n v="2"/>
    <n v="3.19"/>
    <n v="6.38"/>
    <n v="0"/>
    <n v="0.61"/>
    <n v="6.99"/>
    <x v="1"/>
  </r>
  <r>
    <s v="Late Night"/>
    <s v="Takeout"/>
    <s v="Bottled Water"/>
    <s v="Extra Ice"/>
    <n v="1"/>
    <n v="1.4700000000000002"/>
    <n v="1.4700000000000002"/>
    <n v="0"/>
    <n v="0.13"/>
    <n v="1.6"/>
    <x v="1"/>
  </r>
  <r>
    <s v="Lunch"/>
    <s v="Takeout"/>
    <s v="Cheeseburger"/>
    <s v="No Modifier"/>
    <n v="1"/>
    <n v="4.1999999999999993"/>
    <n v="4.1999999999999993"/>
    <n v="0"/>
    <n v="0.36"/>
    <n v="4.5599999999999996"/>
    <x v="1"/>
  </r>
  <r>
    <s v="Dinner"/>
    <s v="Dine-In"/>
    <s v="Cheeseburger Combo"/>
    <s v="No Modifier"/>
    <n v="1"/>
    <n v="8.57"/>
    <n v="8.57"/>
    <n v="0"/>
    <n v="0.6"/>
    <n v="9.17"/>
    <x v="1"/>
  </r>
  <r>
    <s v="Lunch"/>
    <s v="Takeout"/>
    <s v="Soft Drink (Medium)"/>
    <s v="Oat Milk"/>
    <n v="1"/>
    <n v="2.44"/>
    <n v="2.44"/>
    <n v="0"/>
    <n v="0.18"/>
    <n v="2.62"/>
    <x v="0"/>
  </r>
  <r>
    <s v="Breakfast"/>
    <s v="Takeout"/>
    <s v="Breakfast Burrito"/>
    <s v="No Cheese"/>
    <n v="1"/>
    <n v="3.45"/>
    <n v="3.45"/>
    <n v="0"/>
    <n v="0.28000000000000003"/>
    <n v="3.73"/>
    <x v="0"/>
  </r>
  <r>
    <s v="Dinner"/>
    <s v="Delivery"/>
    <s v="Veggie Burger"/>
    <s v="No Pickles"/>
    <n v="1"/>
    <n v="5.37"/>
    <n v="5.37"/>
    <n v="0"/>
    <n v="0.51"/>
    <n v="5.88"/>
    <x v="1"/>
  </r>
  <r>
    <s v="Afternoon"/>
    <s v="Takeout"/>
    <s v="Chicken Nuggets (10pc)"/>
    <s v="No Modifier"/>
    <n v="1"/>
    <n v="5.18"/>
    <n v="5.18"/>
    <n v="0"/>
    <n v="0.34"/>
    <n v="5.52"/>
    <x v="1"/>
  </r>
  <r>
    <s v="Lunch"/>
    <s v="Drive-Thru"/>
    <s v="Chicken Sandwich Combo"/>
    <s v="Add Jalapenos"/>
    <n v="3"/>
    <n v="9.93"/>
    <n v="29.79"/>
    <n v="0"/>
    <n v="2.5299999999999998"/>
    <n v="32.32"/>
    <x v="1"/>
  </r>
  <r>
    <s v="Morning"/>
    <s v="Drive-Thru"/>
    <s v="Coffee"/>
    <s v="No Modifier"/>
    <n v="1"/>
    <n v="2.1"/>
    <n v="2.1"/>
    <n v="0"/>
    <n v="0.14000000000000001"/>
    <n v="2.2400000000000002"/>
    <x v="0"/>
  </r>
  <r>
    <s v="Breakfast"/>
    <s v="Takeout"/>
    <s v="Sausage Biscuit"/>
    <s v="No Modifier"/>
    <n v="2"/>
    <n v="2.6999999999999997"/>
    <n v="5.3999999999999995"/>
    <n v="0"/>
    <n v="0.32"/>
    <n v="5.72"/>
    <x v="0"/>
  </r>
  <r>
    <s v="Morning"/>
    <s v="Takeout"/>
    <s v="Bottled Water"/>
    <s v="Sugar-Free Syrup"/>
    <n v="1"/>
    <n v="1.6600000000000001"/>
    <n v="1.6600000000000001"/>
    <n v="0"/>
    <n v="0.14000000000000001"/>
    <n v="1.8"/>
    <x v="1"/>
  </r>
  <r>
    <s v="Breakfast"/>
    <s v="Drive-Thru"/>
    <s v="Pancake Platter"/>
    <s v="Extra Egg"/>
    <n v="2"/>
    <n v="6.16"/>
    <n v="12.32"/>
    <n v="0"/>
    <n v="0.86"/>
    <n v="13.18"/>
    <x v="1"/>
  </r>
  <r>
    <s v="Breakfast"/>
    <s v="Drive-Thru"/>
    <s v="Hash Browns"/>
    <s v="Sausage Patty"/>
    <n v="1"/>
    <n v="3.19"/>
    <n v="3.19"/>
    <n v="0"/>
    <n v="0.21"/>
    <n v="3.4"/>
    <x v="0"/>
  </r>
  <r>
    <s v="Dinner"/>
    <s v="Drive-Thru"/>
    <s v="Cheeseburger Combo"/>
    <s v="No Modifier"/>
    <n v="1"/>
    <n v="8.75"/>
    <n v="8.75"/>
    <n v="0"/>
    <n v="0.7"/>
    <n v="9.4499999999999993"/>
    <x v="1"/>
  </r>
  <r>
    <s v="Dinner"/>
    <s v="Delivery"/>
    <s v="Cheeseburger Combo"/>
    <s v="No Modifier"/>
    <n v="3"/>
    <n v="1.4799999999999998"/>
    <n v="1.4799999999999998"/>
    <n v="0.15"/>
    <n v="1.8"/>
    <n v="31.77"/>
    <x v="1"/>
  </r>
  <r>
    <s v="Late Night"/>
    <s v="Drive-Thru"/>
    <s v="French Fries"/>
    <s v="No Modifier"/>
    <n v="2"/>
    <n v="2.8"/>
    <n v="5.6"/>
    <n v="0"/>
    <n v="0.5"/>
    <n v="6.1"/>
    <x v="0"/>
  </r>
  <r>
    <s v="Breakfast"/>
    <s v="Takeout"/>
    <s v="French Fries"/>
    <s v="No Modifier"/>
    <n v="1"/>
    <n v="2.96"/>
    <n v="2.96"/>
    <n v="0"/>
    <n v="0.18"/>
    <n v="3.14"/>
    <x v="2"/>
  </r>
  <r>
    <s v="Afternoon"/>
    <s v="Takeout"/>
    <s v="Side Salad"/>
    <s v="No Modifier"/>
    <n v="1"/>
    <n v="3.05"/>
    <n v="3.05"/>
    <n v="0"/>
    <n v="0.2"/>
    <n v="3.25"/>
    <x v="1"/>
  </r>
  <r>
    <s v="Breakfast"/>
    <s v="Takeout"/>
    <s v="Soft Drink (Small)"/>
    <s v="No Modifier"/>
    <n v="2"/>
    <n v="1.5899999999999999"/>
    <n v="3.1799999999999997"/>
    <n v="0"/>
    <n v="0.22"/>
    <n v="3.4"/>
    <x v="0"/>
  </r>
  <r>
    <s v="Late Night"/>
    <s v="Drive-Thru"/>
    <s v="French Fries"/>
    <s v="No Modifier"/>
    <n v="1"/>
    <n v="2.5499999999999998"/>
    <n v="2.5499999999999998"/>
    <n v="0"/>
    <n v="0.24"/>
    <n v="2.79"/>
    <x v="3"/>
  </r>
  <r>
    <s v="Morning"/>
    <s v="Drive-Thru"/>
    <s v="Egg Muffin"/>
    <s v="No Cheese"/>
    <n v="1"/>
    <n v="3.43"/>
    <n v="3.43"/>
    <n v="0"/>
    <n v="0.27"/>
    <n v="3.7"/>
    <x v="1"/>
  </r>
  <r>
    <s v="Afternoon"/>
    <s v="Drive-Thru"/>
    <s v="Soft Drink (Medium)"/>
    <s v="No Modifier"/>
    <n v="1"/>
    <n v="1.6800000000000002"/>
    <n v="1.6800000000000002"/>
    <n v="0"/>
    <n v="0.12"/>
    <n v="1.8"/>
    <x v="0"/>
  </r>
  <r>
    <s v="Afternoon"/>
    <s v="Dine-In"/>
    <s v="Chicken Nuggets (10pc)"/>
    <s v="No Modifier"/>
    <n v="2"/>
    <n v="4.91"/>
    <n v="9.82"/>
    <n v="0"/>
    <n v="0.93"/>
    <n v="10.75"/>
    <x v="2"/>
  </r>
  <r>
    <s v="Dinner"/>
    <s v="Dine-In"/>
    <s v="Cheeseburger"/>
    <s v="No Modifier"/>
    <n v="1"/>
    <n v="4.33"/>
    <n v="4.33"/>
    <n v="0"/>
    <n v="0.39"/>
    <n v="4.72"/>
    <x v="0"/>
  </r>
  <r>
    <s v="Dinner"/>
    <s v="Unknown"/>
    <s v="Chicken Sandwich"/>
    <s v="No Modifier"/>
    <n v="1"/>
    <n v="5.42"/>
    <n v="5.42"/>
    <n v="0"/>
    <n v="0.46"/>
    <n v="5.88"/>
    <x v="0"/>
  </r>
  <r>
    <s v="Dinner"/>
    <s v="Takeout"/>
    <s v="Onion Rings"/>
    <s v="No Modifier"/>
    <n v="1"/>
    <n v="3.8"/>
    <n v="3.8"/>
    <n v="0"/>
    <n v="0.3"/>
    <n v="4.0999999999999996"/>
    <x v="1"/>
  </r>
  <r>
    <s v="Breakfast"/>
    <s v="Takeout"/>
    <s v="Pancake Platter"/>
    <s v="No Modifier"/>
    <n v="1"/>
    <n v="4.37"/>
    <n v="4.37"/>
    <n v="0"/>
    <n v="0.42"/>
    <n v="4.79"/>
    <x v="2"/>
  </r>
  <r>
    <s v="Lunch"/>
    <s v="Drive-Thru"/>
    <s v="Double Cheeseburger Combo"/>
    <s v="No Modifier"/>
    <n v="1"/>
    <n v="10.33"/>
    <n v="10.33"/>
    <n v="0"/>
    <n v="0.62"/>
    <n v="10.95"/>
    <x v="1"/>
  </r>
  <r>
    <s v="Lunch"/>
    <s v="Dine-In"/>
    <s v="Soft Drink (Medium)"/>
    <s v="Oat Milk"/>
    <n v="1"/>
    <n v="2.3099999999999996"/>
    <n v="2.3099999999999996"/>
    <n v="0.23"/>
    <n v="0.18"/>
    <n v="2.2599999999999998"/>
    <x v="1"/>
  </r>
  <r>
    <s v="Afternoon"/>
    <s v="Dine-In"/>
    <s v="French Fries"/>
    <s v="No Modifier"/>
    <n v="1"/>
    <n v="2.5099999999999998"/>
    <n v="2.5099999999999998"/>
    <n v="0"/>
    <n v="0.24"/>
    <n v="2.75"/>
    <x v="1"/>
  </r>
  <r>
    <s v="Lunch"/>
    <s v="Takeout"/>
    <s v="Chicken Sandwich Combo"/>
    <s v="Spicy"/>
    <n v="1"/>
    <n v="9.5299999999999994"/>
    <n v="9.5299999999999994"/>
    <n v="0"/>
    <n v="0.76"/>
    <n v="10.29"/>
    <x v="0"/>
  </r>
  <r>
    <s v="Lunch"/>
    <s v="Takeout"/>
    <s v="Veggie Burger"/>
    <s v="Add Jalapenos"/>
    <n v="1"/>
    <n v="5.66"/>
    <n v="5.66"/>
    <n v="0"/>
    <n v="0.42"/>
    <n v="6.08"/>
    <x v="1"/>
  </r>
  <r>
    <s v="Lunch"/>
    <s v="Dine-In"/>
    <s v="Chicken Sandwich Combo"/>
    <s v="Gluten-Free Bun"/>
    <n v="1"/>
    <n v="9.4500000000000011"/>
    <n v="9.4500000000000011"/>
    <n v="0"/>
    <n v="0.76"/>
    <n v="10.210000000000001"/>
    <x v="0"/>
  </r>
  <r>
    <s v="Dinner"/>
    <s v="Drive-Thru"/>
    <s v="French Fries"/>
    <s v="No Modifier"/>
    <n v="1"/>
    <n v="2.69"/>
    <n v="2.69"/>
    <n v="0.13"/>
    <n v="0.19"/>
    <n v="2.75"/>
    <x v="2"/>
  </r>
  <r>
    <s v="Breakfast"/>
    <s v="Takeout"/>
    <s v="Pancake Platter"/>
    <s v="No Modifier"/>
    <n v="1"/>
    <n v="5.22"/>
    <n v="5.22"/>
    <n v="0"/>
    <n v="0.42"/>
    <n v="5.64"/>
    <x v="1"/>
  </r>
  <r>
    <s v="Morning"/>
    <s v="Takeout"/>
    <s v="Bottled Water"/>
    <s v="Sugar-Free Syrup"/>
    <n v="1"/>
    <n v="1.68"/>
    <n v="1.68"/>
    <n v="0"/>
    <n v="0.11"/>
    <n v="1.79"/>
    <x v="1"/>
  </r>
  <r>
    <s v="Dinner"/>
    <s v="Delivery"/>
    <s v="Chicken Sandwich Combo"/>
    <s v="Add Bacon"/>
    <n v="2"/>
    <n v="10.100000000000001"/>
    <n v="20.200000000000003"/>
    <n v="0"/>
    <n v="1.92"/>
    <n v="22.12"/>
    <x v="2"/>
  </r>
  <r>
    <s v="Dinner"/>
    <s v="Takeout"/>
    <s v="Cheeseburger Combo"/>
    <s v="No Modifier"/>
    <n v="2"/>
    <n v="8.51"/>
    <n v="17.02"/>
    <n v="0"/>
    <n v="1.19"/>
    <n v="18.21"/>
    <x v="1"/>
  </r>
  <r>
    <s v="Dinner"/>
    <s v="Drive-Thru"/>
    <s v="Spicy Chicken Sandwich"/>
    <s v="No Modifier"/>
    <n v="1"/>
    <n v="5.3900000000000006"/>
    <n v="5.3900000000000006"/>
    <n v="0"/>
    <n v="0.43"/>
    <n v="5.82"/>
    <x v="1"/>
  </r>
  <r>
    <s v="Dinner"/>
    <s v="Dine-In"/>
    <s v="Chicken Sandwich"/>
    <s v="No Sauce"/>
    <n v="1"/>
    <n v="6.18"/>
    <n v="6.18"/>
    <n v="0"/>
    <n v="0.4"/>
    <n v="6.58"/>
    <x v="1"/>
  </r>
  <r>
    <s v="Lunch"/>
    <s v="Dine-In"/>
    <s v="Cheeseburger"/>
    <s v="No Modifier"/>
    <n v="1"/>
    <n v="4.7"/>
    <n v="4.7"/>
    <n v="0"/>
    <n v="0.38"/>
    <n v="5.08"/>
    <x v="1"/>
  </r>
  <r>
    <s v="Lunch"/>
    <s v="Dine-In"/>
    <s v="Cheeseburger"/>
    <s v="No Modifier"/>
    <n v="1"/>
    <n v="3.81"/>
    <n v="3.81"/>
    <n v="0"/>
    <n v="0.36"/>
    <n v="4.17"/>
    <x v="2"/>
  </r>
  <r>
    <s v="Afternoon"/>
    <s v="Delivery"/>
    <s v="French Fries"/>
    <s v="No Modifier"/>
    <n v="1"/>
    <n v="2.6900000000000004"/>
    <n v="2.6900000000000004"/>
    <n v="0"/>
    <n v="0.24"/>
    <n v="2.93"/>
    <x v="1"/>
  </r>
  <r>
    <s v="Afternoon"/>
    <s v="Delivery"/>
    <s v="Iced Tea"/>
    <s v="No Modifier"/>
    <n v="1"/>
    <n v="1.7999999999999998"/>
    <n v="1.7999999999999998"/>
    <n v="0"/>
    <n v="0.11"/>
    <n v="1.91"/>
    <x v="2"/>
  </r>
  <r>
    <s v="Breakfast"/>
    <s v="Drive-Thru"/>
    <s v="Coffee"/>
    <s v="No Modifier"/>
    <n v="1"/>
    <n v="2.0599999999999996"/>
    <n v="2.0599999999999996"/>
    <n v="0"/>
    <n v="0.2"/>
    <n v="2.2599999999999998"/>
    <x v="1"/>
  </r>
  <r>
    <s v="Dinner"/>
    <s v="Takeout"/>
    <s v="Veggie Burger"/>
    <s v="Spicy"/>
    <n v="1"/>
    <n v="4.96"/>
    <n v="4.96"/>
    <n v="0"/>
    <n v="0.45"/>
    <n v="5.41"/>
    <x v="0"/>
  </r>
  <r>
    <s v="Morning"/>
    <s v="Dine-In"/>
    <s v="Hash Browns"/>
    <s v="Sausage Patty"/>
    <n v="1"/>
    <n v="3.0700000000000003"/>
    <n v="3.0700000000000003"/>
    <n v="0"/>
    <n v="0.26"/>
    <n v="3.33"/>
    <x v="1"/>
  </r>
  <r>
    <s v="Late Night"/>
    <s v="Drive-Thru"/>
    <s v="Spicy Chicken Sandwich"/>
    <s v="Gluten-Free Bun"/>
    <n v="3"/>
    <n v="6.830000000000001"/>
    <n v="20.490000000000002"/>
    <n v="0"/>
    <n v="1.74"/>
    <n v="22.23"/>
    <x v="1"/>
  </r>
  <r>
    <s v="Breakfast"/>
    <s v="Drive-Thru"/>
    <s v="Coffee"/>
    <s v="No Modifier"/>
    <n v="1"/>
    <n v="2.06"/>
    <n v="2.06"/>
    <n v="0"/>
    <n v="0.13"/>
    <n v="2.19"/>
    <x v="0"/>
  </r>
  <r>
    <s v="Breakfast"/>
    <s v="Drive-Thru"/>
    <s v="Breakfast Burrito"/>
    <s v="Extra Egg"/>
    <n v="2"/>
    <n v="4.4399999999999995"/>
    <n v="8.879999999999999"/>
    <n v="0"/>
    <n v="0.8"/>
    <n v="9.68"/>
    <x v="0"/>
  </r>
  <r>
    <s v="Dinner"/>
    <s v="Delivery"/>
    <s v="Spicy Chicken Combo"/>
    <s v="No Modifier"/>
    <n v="1"/>
    <n v="9.120000000000001"/>
    <n v="9.120000000000001"/>
    <n v="0"/>
    <n v="0.78"/>
    <n v="9.9"/>
    <x v="1"/>
  </r>
  <r>
    <s v="Dinner"/>
    <s v="Delivery"/>
    <s v="Veggie Burger"/>
    <s v="Add Bacon"/>
    <n v="1"/>
    <n v="6.07"/>
    <n v="6.07"/>
    <n v="0"/>
    <n v="0.52"/>
    <n v="6.59"/>
    <x v="1"/>
  </r>
  <r>
    <s v="Lunch"/>
    <s v="Drive-Thru"/>
    <s v="Spicy Chicken Combo"/>
    <s v="No Modifier"/>
    <n v="1"/>
    <n v="8.9599999999999991"/>
    <n v="8.9599999999999991"/>
    <n v="0"/>
    <n v="0.72"/>
    <n v="9.68"/>
    <x v="1"/>
  </r>
  <r>
    <s v="Morning"/>
    <s v="Dine-In"/>
    <s v="Chicken Nuggets (6pc)"/>
    <s v="No Modifier"/>
    <n v="1"/>
    <n v="4.1800000000000006"/>
    <n v="4.1800000000000006"/>
    <n v="0"/>
    <n v="0.3"/>
    <n v="4.4800000000000004"/>
    <x v="1"/>
  </r>
  <r>
    <s v="Lunch"/>
    <s v="Dine-In"/>
    <s v="Spicy Chicken Combo"/>
    <s v="No Modifier"/>
    <n v="1"/>
    <n v="9.49"/>
    <n v="9.49"/>
    <n v="0"/>
    <n v="0.69"/>
    <n v="10.18"/>
    <x v="2"/>
  </r>
  <r>
    <s v="Dinner"/>
    <s v="Takeout"/>
    <s v="French Fries"/>
    <s v="Extra Sauce"/>
    <n v="1"/>
    <n v="2.5300000000000002"/>
    <n v="2.5300000000000002"/>
    <n v="0"/>
    <n v="0.19"/>
    <n v="2.72"/>
    <x v="1"/>
  </r>
  <r>
    <s v="Breakfast"/>
    <s v="Dine-In"/>
    <s v="Latte"/>
    <s v="Sugar-Free Syrup"/>
    <n v="3"/>
    <n v="3.77"/>
    <n v="11.31"/>
    <n v="0"/>
    <n v="1.02"/>
    <n v="12.33"/>
    <x v="1"/>
  </r>
  <r>
    <s v="Afternoon"/>
    <s v="Dine-In"/>
    <s v="Iced Tea"/>
    <s v="Sugar-Free Syrup"/>
    <n v="1"/>
    <n v="2.4699999999999998"/>
    <n v="2.4699999999999998"/>
    <n v="0"/>
    <n v="0.2"/>
    <n v="2.67"/>
    <x v="1"/>
  </r>
  <r>
    <s v="Dinner"/>
    <s v="Delivery"/>
    <s v="Chicken Sandwich"/>
    <s v="No Modifier"/>
    <n v="1"/>
    <n v="5.77"/>
    <n v="5.77"/>
    <n v="1.1499999999999999"/>
    <n v="0.42"/>
    <n v="5.04"/>
    <x v="2"/>
  </r>
  <r>
    <s v="Lunch"/>
    <s v="Delivery"/>
    <s v="French Fries"/>
    <s v="Large Size"/>
    <n v="1"/>
    <n v="2.8099999999999996"/>
    <n v="2.8099999999999996"/>
    <n v="0"/>
    <n v="0.22"/>
    <n v="3.03"/>
    <x v="1"/>
  </r>
  <r>
    <s v="Dinner"/>
    <s v="Delivery"/>
    <s v="Iced Tea"/>
    <s v="No Modifier"/>
    <n v="1"/>
    <n v="1.83"/>
    <n v="1.83"/>
    <n v="0"/>
    <n v="0.16"/>
    <n v="1.99"/>
    <x v="1"/>
  </r>
  <r>
    <s v="Afternoon"/>
    <s v="Takeout"/>
    <s v="Ice Cream Cone"/>
    <s v="No Modifier"/>
    <n v="1"/>
    <n v="1.79"/>
    <n v="1.79"/>
    <n v="0"/>
    <n v="0.13"/>
    <n v="1.92"/>
    <x v="1"/>
  </r>
  <r>
    <s v="Dinner"/>
    <s v="Dine-In"/>
    <s v="Spicy Chicken Combo"/>
    <s v="No Modifier"/>
    <n v="2"/>
    <n v="8.94"/>
    <n v="17.88"/>
    <n v="0"/>
    <n v="1.1599999999999999"/>
    <n v="19.04"/>
    <x v="1"/>
  </r>
  <r>
    <s v="Breakfast"/>
    <s v="Dine-In"/>
    <s v="Egg Muffin"/>
    <s v="Cinnamon"/>
    <n v="1"/>
    <n v="3.45"/>
    <n v="3.45"/>
    <n v="0"/>
    <n v="0.26"/>
    <n v="3.71"/>
    <x v="0"/>
  </r>
  <r>
    <s v="Dinner"/>
    <s v="Delivery"/>
    <s v="Cheeseburger Combo"/>
    <s v="No Modifier"/>
    <n v="1"/>
    <n v="8.879999999999999"/>
    <n v="8.879999999999999"/>
    <n v="0"/>
    <n v="0.8"/>
    <n v="9.68"/>
    <x v="1"/>
  </r>
  <r>
    <s v="Dinner"/>
    <s v="Takeout"/>
    <s v="Spicy Chicken Sandwich"/>
    <s v="No Modifier"/>
    <n v="1"/>
    <n v="1.4799999999999998"/>
    <n v="1.4799999999999998"/>
    <n v="0"/>
    <n v="0.1"/>
    <n v="1.43"/>
    <x v="1"/>
  </r>
  <r>
    <s v="Dinner"/>
    <s v="Drive-Thru"/>
    <s v="Chicken Sandwich"/>
    <s v="Extra Sauce"/>
    <n v="1"/>
    <n v="5.6199999999999992"/>
    <n v="5.6199999999999992"/>
    <n v="0"/>
    <n v="0.48"/>
    <n v="6.1"/>
    <x v="1"/>
  </r>
  <r>
    <s v="Dinner"/>
    <s v="Drive-Thru"/>
    <s v="Cheeseburger Combo"/>
    <s v="No Modifier"/>
    <n v="1"/>
    <n v="6.99"/>
    <n v="6.99"/>
    <n v="0"/>
    <n v="0.63"/>
    <n v="7.62"/>
    <x v="0"/>
  </r>
  <r>
    <s v="Late Night"/>
    <s v="Takeout"/>
    <s v="Onion Rings"/>
    <s v="No Modifier"/>
    <n v="1"/>
    <n v="2.85"/>
    <n v="2.85"/>
    <n v="0"/>
    <n v="0.23"/>
    <n v="3.08"/>
    <x v="0"/>
  </r>
  <r>
    <s v="Lunch"/>
    <s v="Drive-Thru"/>
    <s v="Cheeseburger Combo"/>
    <s v="No Modifier"/>
    <n v="2"/>
    <n v="8.36"/>
    <n v="16.72"/>
    <n v="0"/>
    <n v="1"/>
    <n v="17.72"/>
    <x v="1"/>
  </r>
  <r>
    <s v="Morning"/>
    <s v="Drive-Thru"/>
    <s v="Egg Muffin"/>
    <s v="No Modifier"/>
    <n v="1"/>
    <n v="2.9299999999999997"/>
    <n v="2.9299999999999997"/>
    <n v="0"/>
    <n v="0.18"/>
    <n v="3.11"/>
    <x v="1"/>
  </r>
  <r>
    <s v="Dinner"/>
    <s v="Delivery"/>
    <s v="Chicken Sandwich"/>
    <s v="No Modifier"/>
    <n v="1"/>
    <n v="5.9899999999999993"/>
    <n v="5.9899999999999993"/>
    <n v="0"/>
    <n v="0.36"/>
    <n v="6.35"/>
    <x v="1"/>
  </r>
  <r>
    <s v="Morning"/>
    <s v="Takeout"/>
    <s v="Egg Muffin"/>
    <s v="No Modifier"/>
    <n v="1"/>
    <n v="2.88"/>
    <n v="2.88"/>
    <n v="0"/>
    <n v="0.27"/>
    <n v="3.15"/>
    <x v="3"/>
  </r>
  <r>
    <s v="Dinner"/>
    <s v="Takeout"/>
    <s v="Spicy Chicken Sandwich"/>
    <s v="No Modifier"/>
    <n v="1"/>
    <n v="5.4700000000000006"/>
    <n v="5.4700000000000006"/>
    <n v="0"/>
    <n v="0.52"/>
    <n v="5.99"/>
    <x v="0"/>
  </r>
  <r>
    <s v="Dinner"/>
    <s v="Dine-In"/>
    <s v="Spicy Chicken Sandwich"/>
    <s v="No Pickles"/>
    <n v="1"/>
    <n v="5.6899999999999995"/>
    <n v="5.6899999999999995"/>
    <n v="0"/>
    <n v="0.4"/>
    <n v="6.09"/>
    <x v="1"/>
  </r>
  <r>
    <s v="Afternoon"/>
    <s v="Delivery"/>
    <s v="Chicken Nuggets (10pc)"/>
    <s v="No Modifier"/>
    <n v="1"/>
    <n v="5.47"/>
    <n v="5.47"/>
    <n v="0"/>
    <n v="0.36"/>
    <n v="5.83"/>
    <x v="2"/>
  </r>
  <r>
    <s v="Breakfast"/>
    <s v="Drive-Thru"/>
    <s v="Breakfast Burrito"/>
    <s v="No Modifier"/>
    <n v="1"/>
    <n v="4.58"/>
    <n v="4.58"/>
    <n v="0"/>
    <n v="0.3"/>
    <n v="4.88"/>
    <x v="1"/>
  </r>
  <r>
    <s v="Dinner"/>
    <s v="Drive-Thru"/>
    <s v="Veggie Burger"/>
    <s v="No Modifier"/>
    <n v="1"/>
    <n v="5.6499999999999995"/>
    <n v="5.6499999999999995"/>
    <n v="0.28000000000000003"/>
    <n v="0.4"/>
    <n v="5.77"/>
    <x v="1"/>
  </r>
  <r>
    <s v="Morning"/>
    <s v="Drive-Thru"/>
    <s v="Soft Drink (Medium)"/>
    <s v="Almond Milk"/>
    <n v="1"/>
    <n v="2.44"/>
    <n v="2.44"/>
    <n v="0"/>
    <n v="0.21"/>
    <n v="2.65"/>
    <x v="1"/>
  </r>
  <r>
    <s v="Lunch"/>
    <s v="Drive-Thru"/>
    <s v="Iced Tea"/>
    <s v="Sugar-Free Syrup"/>
    <n v="1"/>
    <n v="2.06"/>
    <n v="2.06"/>
    <n v="0"/>
    <n v="0.16"/>
    <n v="2.2200000000000002"/>
    <x v="1"/>
  </r>
  <r>
    <s v="Lunch"/>
    <s v="Drive-Thru"/>
    <s v="Chicken Sandwich Combo"/>
    <s v="Gluten-Free Bun"/>
    <n v="1"/>
    <n v="10.220000000000001"/>
    <n v="10.220000000000001"/>
    <n v="0"/>
    <n v="0.74"/>
    <n v="10.96"/>
    <x v="3"/>
  </r>
  <r>
    <s v="Lunch"/>
    <s v="Takeout"/>
    <s v="Chicken Sandwich"/>
    <s v="Add Bacon"/>
    <n v="1"/>
    <n v="6.46"/>
    <n v="6.46"/>
    <n v="0"/>
    <n v="0.42"/>
    <n v="6.88"/>
    <x v="1"/>
  </r>
  <r>
    <s v="Breakfast"/>
    <s v="Drive-Thru"/>
    <s v="Pancake Platter"/>
    <s v="No Modifier"/>
    <n v="1"/>
    <n v="4.79"/>
    <n v="4.79"/>
    <n v="0"/>
    <n v="0.28999999999999998"/>
    <n v="5.08"/>
    <x v="1"/>
  </r>
  <r>
    <s v="Dinner"/>
    <s v="Delivery"/>
    <s v="Chicken Sandwich Combo"/>
    <s v="No Modifier"/>
    <n v="1"/>
    <n v="9.02"/>
    <n v="9.02"/>
    <n v="0"/>
    <n v="0.65"/>
    <n v="9.67"/>
    <x v="1"/>
  </r>
  <r>
    <s v="Lunch"/>
    <s v="Takeout"/>
    <s v="Cheeseburger"/>
    <s v="No Modifier"/>
    <n v="1"/>
    <n v="4.3599999999999994"/>
    <n v="4.3599999999999994"/>
    <n v="0"/>
    <n v="0.28000000000000003"/>
    <n v="4.6399999999999997"/>
    <x v="1"/>
  </r>
  <r>
    <s v="Lunch"/>
    <s v="Drive-Thru"/>
    <s v="Chicken Sandwich"/>
    <s v="No Modifier"/>
    <n v="1"/>
    <n v="5.4300000000000006"/>
    <n v="5.4300000000000006"/>
    <n v="0"/>
    <n v="0.35"/>
    <n v="5.78"/>
    <x v="1"/>
  </r>
  <r>
    <s v="Dinner"/>
    <s v="Drive-Thru"/>
    <s v="Chicken Sandwich"/>
    <s v="No Modifier"/>
    <n v="1"/>
    <n v="5.63"/>
    <n v="5.63"/>
    <n v="0"/>
    <n v="0.45"/>
    <n v="6.08"/>
    <x v="1"/>
  </r>
  <r>
    <s v="Dinner"/>
    <s v="Delivery"/>
    <s v="Cheeseburger Combo"/>
    <s v="No Modifier"/>
    <n v="1"/>
    <n v="9.2799999999999994"/>
    <n v="9.2799999999999994"/>
    <n v="0"/>
    <n v="0.67"/>
    <n v="9.9499999999999993"/>
    <x v="1"/>
  </r>
  <r>
    <s v="Lunch"/>
    <s v="Dine-In"/>
    <s v="Spicy Chicken Combo"/>
    <s v="No Modifier"/>
    <n v="1"/>
    <n v="8.67"/>
    <n v="8.67"/>
    <n v="0"/>
    <n v="0.56000000000000005"/>
    <n v="9.23"/>
    <x v="1"/>
  </r>
  <r>
    <s v="Lunch"/>
    <s v="Takeout"/>
    <s v="Chicken Nuggets (10pc)"/>
    <s v="No Modifier"/>
    <n v="1"/>
    <n v="5.7"/>
    <n v="5.7"/>
    <n v="0.56999999999999995"/>
    <n v="0.49"/>
    <n v="5.62"/>
    <x v="0"/>
  </r>
  <r>
    <s v="Lunch"/>
    <s v="Delivery"/>
    <s v="Spicy Chicken Sandwich"/>
    <s v="Add Jalapenos"/>
    <n v="1"/>
    <n v="5.29"/>
    <n v="5.29"/>
    <n v="0.79"/>
    <n v="0.38"/>
    <n v="4.88"/>
    <x v="1"/>
  </r>
  <r>
    <s v="Lunch"/>
    <s v="Takeout"/>
    <s v="Chicken Sandwich Combo"/>
    <s v="Add Bacon"/>
    <n v="1"/>
    <n v="9.91"/>
    <n v="9.91"/>
    <n v="0"/>
    <n v="0.84"/>
    <n v="10.75"/>
    <x v="3"/>
  </r>
  <r>
    <s v="Afternoon"/>
    <s v="Takeout"/>
    <s v="Soft Drink (Medium)"/>
    <s v="No Modifier"/>
    <n v="4"/>
    <n v="1.79"/>
    <n v="7.16"/>
    <n v="0"/>
    <n v="0.5"/>
    <n v="7.66"/>
    <x v="0"/>
  </r>
  <r>
    <s v="Morning"/>
    <s v="Drive-Thru"/>
    <s v="Bottled Water"/>
    <s v="No Modifier"/>
    <n v="1"/>
    <n v="1.7599999999999998"/>
    <n v="1.7599999999999998"/>
    <n v="0"/>
    <n v="0.13"/>
    <n v="1.89"/>
    <x v="2"/>
  </r>
  <r>
    <s v="Morning"/>
    <s v="Dine-In"/>
    <s v="Coffee"/>
    <s v="Light Ice"/>
    <n v="1"/>
    <n v="1.77"/>
    <n v="1.77"/>
    <n v="0"/>
    <n v="0.14000000000000001"/>
    <n v="1.91"/>
    <x v="1"/>
  </r>
  <r>
    <s v="Dinner"/>
    <s v="Drive-Thru"/>
    <s v="Double Cheeseburger Combo"/>
    <s v="No Modifier"/>
    <n v="2"/>
    <n v="9.8899999999999988"/>
    <n v="19.779999999999998"/>
    <n v="0"/>
    <n v="1.78"/>
    <n v="21.56"/>
    <x v="3"/>
  </r>
  <r>
    <s v="Dinner"/>
    <s v="Drive-Thru"/>
    <s v="Chicken Sandwich Combo"/>
    <s v="No Pickles"/>
    <n v="1"/>
    <n v="8.74"/>
    <n v="8.74"/>
    <n v="0"/>
    <n v="0.52"/>
    <n v="9.26"/>
    <x v="1"/>
  </r>
  <r>
    <s v="Lunch"/>
    <s v="Takeout"/>
    <s v="Double Cheeseburger Combo"/>
    <s v="No Modifier"/>
    <n v="1"/>
    <n v="9.6999999999999993"/>
    <n v="9.6999999999999993"/>
    <n v="0"/>
    <n v="0.57999999999999996"/>
    <n v="10.28"/>
    <x v="2"/>
  </r>
  <r>
    <s v="Breakfast"/>
    <s v="Delivery"/>
    <s v="Sausage Biscuit"/>
    <s v="No Modifier"/>
    <n v="1"/>
    <n v="3.25"/>
    <n v="3.25"/>
    <n v="0"/>
    <n v="0.24"/>
    <n v="3.49"/>
    <x v="1"/>
  </r>
  <r>
    <s v="Dinner"/>
    <s v="Takeout"/>
    <s v="Chicken Sandwich Combo"/>
    <s v="Add Jalapenos"/>
    <n v="1"/>
    <n v="9.57"/>
    <n v="9.57"/>
    <n v="0"/>
    <n v="0.91"/>
    <n v="10.48"/>
    <x v="1"/>
  </r>
  <r>
    <s v="Breakfast"/>
    <s v="Dine-In"/>
    <s v="Coffee"/>
    <s v="Extra Ice"/>
    <n v="1"/>
    <n v="1.4799999999999998"/>
    <n v="1.4799999999999998"/>
    <n v="0.15"/>
    <n v="0.12"/>
    <n v="1.87"/>
    <x v="1"/>
  </r>
  <r>
    <s v="Lunch"/>
    <s v="Takeout"/>
    <s v="Cheeseburger Combo"/>
    <s v="No Modifier"/>
    <n v="1"/>
    <n v="8.94"/>
    <n v="8.94"/>
    <n v="0"/>
    <n v="0.85"/>
    <n v="9.7899999999999991"/>
    <x v="1"/>
  </r>
  <r>
    <s v="Afternoon"/>
    <s v="Delivery"/>
    <s v="French Fries"/>
    <s v="Large Size"/>
    <n v="1"/>
    <n v="3.33"/>
    <n v="3.33"/>
    <n v="0"/>
    <n v="0.23"/>
    <n v="3.56"/>
    <x v="2"/>
  </r>
  <r>
    <s v="Late Night"/>
    <s v="Dine-In"/>
    <s v="Spicy Chicken Sandwich"/>
    <s v="Extra Cheese"/>
    <n v="1"/>
    <n v="6.45"/>
    <n v="6.45"/>
    <n v="0"/>
    <n v="0.42"/>
    <n v="6.87"/>
    <x v="1"/>
  </r>
  <r>
    <s v="Morning"/>
    <s v="Delivery"/>
    <s v="Chicken Nuggets (6pc)"/>
    <s v="No Modifier"/>
    <n v="2"/>
    <n v="3.9000000000000004"/>
    <n v="7.8000000000000007"/>
    <n v="0"/>
    <n v="0.57999999999999996"/>
    <n v="8.3800000000000008"/>
    <x v="1"/>
  </r>
  <r>
    <s v="Afternoon"/>
    <s v="Takeout"/>
    <s v="Brownie"/>
    <s v="No Modifier"/>
    <n v="1"/>
    <n v="1.7799999999999998"/>
    <n v="1.7799999999999998"/>
    <n v="0"/>
    <n v="0.12"/>
    <n v="1.9"/>
    <x v="2"/>
  </r>
  <r>
    <s v="Lunch"/>
    <s v="Delivery"/>
    <s v="Chicken Sandwich"/>
    <s v="No Modifier"/>
    <n v="1"/>
    <n v="5.18"/>
    <n v="5.18"/>
    <n v="0"/>
    <n v="0.49"/>
    <n v="5.67"/>
    <x v="1"/>
  </r>
  <r>
    <s v="Afternoon"/>
    <s v="Drive-Thru"/>
    <s v="Soft Drink (Medium)"/>
    <s v="No Ice"/>
    <n v="1"/>
    <n v="1.8"/>
    <n v="1.8"/>
    <n v="0"/>
    <n v="0.16"/>
    <n v="1.96"/>
    <x v="2"/>
  </r>
  <r>
    <s v="Dinner"/>
    <s v="Dine-In"/>
    <s v="Veggie Burger"/>
    <s v="No Sauce"/>
    <n v="1"/>
    <n v="5.45"/>
    <n v="5.45"/>
    <n v="0"/>
    <n v="0.33"/>
    <n v="5.78"/>
    <x v="0"/>
  </r>
  <r>
    <s v="Afternoon"/>
    <s v="Takeout"/>
    <s v="Onion Rings"/>
    <s v="Small Size"/>
    <n v="1"/>
    <n v="2.83"/>
    <n v="2.83"/>
    <n v="0"/>
    <n v="0.21"/>
    <n v="3.04"/>
    <x v="1"/>
  </r>
  <r>
    <s v="Lunch"/>
    <s v="Dine-In"/>
    <s v="Cheeseburger Combo"/>
    <s v="No Modifier"/>
    <n v="1"/>
    <n v="8.5499999999999989"/>
    <n v="8.5499999999999989"/>
    <n v="0"/>
    <n v="0.56000000000000005"/>
    <n v="9.11"/>
    <x v="1"/>
  </r>
  <r>
    <s v="Lunch"/>
    <s v="Drive-Thru"/>
    <s v="Chicken Sandwich Combo"/>
    <s v="No Modifier"/>
    <n v="1"/>
    <n v="9.629999999999999"/>
    <n v="9.629999999999999"/>
    <n v="1.44"/>
    <n v="0.49"/>
    <n v="8.68"/>
    <x v="0"/>
  </r>
  <r>
    <s v="Lunch"/>
    <s v="Dine-In"/>
    <s v="Double Cheeseburger"/>
    <s v="No Modifier"/>
    <n v="1"/>
    <n v="5.49"/>
    <n v="5.49"/>
    <n v="0"/>
    <n v="0.52"/>
    <n v="6.01"/>
    <x v="1"/>
  </r>
  <r>
    <s v="Breakfast"/>
    <s v="Delivery"/>
    <s v="Egg Muffin"/>
    <s v="No Modifier"/>
    <n v="1"/>
    <n v="4.38"/>
    <n v="4.38"/>
    <n v="0.88"/>
    <n v="0.3"/>
    <n v="3.8"/>
    <x v="1"/>
  </r>
  <r>
    <s v="Lunch"/>
    <s v="Delivery"/>
    <s v="Soft Drink (Medium)"/>
    <s v="Sugar-Free Syrup"/>
    <n v="1"/>
    <n v="2.02"/>
    <n v="2.02"/>
    <n v="0.4"/>
    <n v="0.11"/>
    <n v="1.73"/>
    <x v="1"/>
  </r>
  <r>
    <s v="Breakfast"/>
    <s v="Takeout"/>
    <s v="Soft Drink (Small)"/>
    <s v="No Modifier"/>
    <n v="2"/>
    <n v="1.52"/>
    <n v="3.04"/>
    <n v="0"/>
    <n v="0.27"/>
    <n v="3.31"/>
    <x v="1"/>
  </r>
  <r>
    <s v="Afternoon"/>
    <s v="Drive-Thru"/>
    <s v="French Fries"/>
    <s v="No Sauce"/>
    <n v="1"/>
    <n v="2.95"/>
    <n v="2.95"/>
    <n v="0"/>
    <n v="0.25"/>
    <n v="3.2"/>
    <x v="0"/>
  </r>
  <r>
    <s v="Dinner"/>
    <s v="Delivery"/>
    <s v="Spicy Chicken Combo"/>
    <s v="No Modifier"/>
    <n v="1"/>
    <n v="9.7000000000000011"/>
    <n v="9.7000000000000011"/>
    <n v="0"/>
    <n v="0.87"/>
    <n v="10.57"/>
    <x v="1"/>
  </r>
  <r>
    <s v="Late Night"/>
    <s v="Drive-Thru"/>
    <s v="Chicken Sandwich"/>
    <s v="No Pickles"/>
    <n v="1"/>
    <n v="5.69"/>
    <n v="5.69"/>
    <n v="0"/>
    <n v="0.34"/>
    <n v="6.03"/>
    <x v="0"/>
  </r>
  <r>
    <s v="Morning"/>
    <s v="Drive-Thru"/>
    <s v="Ice Cream Cone"/>
    <s v="Cinnamon"/>
    <n v="3"/>
    <n v="1.89"/>
    <n v="5.67"/>
    <n v="0"/>
    <n v="0.37"/>
    <n v="6.04"/>
    <x v="0"/>
  </r>
  <r>
    <s v="Lunch"/>
    <s v="Takeout"/>
    <s v="Double Cheeseburger"/>
    <s v="No Modifier"/>
    <n v="1"/>
    <n v="5.75"/>
    <n v="5.75"/>
    <n v="0"/>
    <n v="0.49"/>
    <n v="6.24"/>
    <x v="3"/>
  </r>
  <r>
    <s v="Lunch"/>
    <s v="Takeout"/>
    <s v="Spicy Chicken Sandwich"/>
    <s v="No Onions"/>
    <n v="1"/>
    <n v="5.9"/>
    <n v="5.9"/>
    <n v="0.3"/>
    <n v="0.39"/>
    <n v="5.99"/>
    <x v="1"/>
  </r>
  <r>
    <s v="Dinner"/>
    <s v="Takeout"/>
    <s v="Double Cheeseburger Combo"/>
    <s v="No Modifier"/>
    <n v="1"/>
    <n v="9.83"/>
    <n v="9.83"/>
    <n v="0"/>
    <n v="0.59"/>
    <n v="10.42"/>
    <x v="1"/>
  </r>
  <r>
    <s v="Afternoon"/>
    <s v="Delivery"/>
    <s v="Soft Drink (Medium)"/>
    <s v="Light Ice"/>
    <n v="2"/>
    <n v="1.77"/>
    <n v="3.54"/>
    <n v="0"/>
    <n v="0.27"/>
    <n v="3.81"/>
    <x v="1"/>
  </r>
  <r>
    <s v="Afternoon"/>
    <s v="Dine-In"/>
    <s v="Bottled Water"/>
    <s v="Oat Milk"/>
    <n v="2"/>
    <n v="2.13"/>
    <n v="4.26"/>
    <n v="0"/>
    <n v="0.34"/>
    <n v="4.5999999999999996"/>
    <x v="1"/>
  </r>
  <r>
    <s v="Dinner"/>
    <s v="Takeout"/>
    <s v="Cheeseburger"/>
    <s v="No Modifier"/>
    <n v="1"/>
    <n v="4.5200000000000005"/>
    <n v="4.5200000000000005"/>
    <n v="0"/>
    <n v="0.34"/>
    <n v="4.8600000000000003"/>
    <x v="1"/>
  </r>
  <r>
    <s v="Lunch"/>
    <s v="Dine-In"/>
    <s v="Chicken Sandwich Combo"/>
    <s v="No Modifier"/>
    <n v="1"/>
    <n v="9.2900000000000009"/>
    <n v="9.2900000000000009"/>
    <n v="0"/>
    <n v="0.7"/>
    <n v="9.99"/>
    <x v="1"/>
  </r>
  <r>
    <s v="Late Night"/>
    <s v="Drive-Thru"/>
    <s v="Spicy Chicken Sandwich"/>
    <s v="No Modifier"/>
    <n v="1"/>
    <n v="5.33"/>
    <n v="5.33"/>
    <n v="0"/>
    <n v="0.43"/>
    <n v="5.76"/>
    <x v="1"/>
  </r>
  <r>
    <s v="Lunch"/>
    <s v="Drive-Thru"/>
    <s v="Double Cheeseburger"/>
    <s v="No Modifier"/>
    <n v="1"/>
    <n v="6.61"/>
    <n v="6.61"/>
    <n v="0"/>
    <n v="0.59"/>
    <n v="7.2"/>
    <x v="1"/>
  </r>
  <r>
    <s v="Afternoon"/>
    <s v="Delivery"/>
    <s v="French Fries"/>
    <s v="No Sauce"/>
    <n v="2"/>
    <n v="2.35"/>
    <n v="4.7"/>
    <n v="0"/>
    <n v="0.34"/>
    <n v="5.04"/>
    <x v="1"/>
  </r>
  <r>
    <s v="Lunch"/>
    <s v="Dine-In"/>
    <s v="Double Cheeseburger"/>
    <s v="No Modifier"/>
    <n v="1"/>
    <n v="5.23"/>
    <n v="5.23"/>
    <n v="0"/>
    <n v="0.38"/>
    <n v="5.61"/>
    <x v="1"/>
  </r>
  <r>
    <s v="Late Night"/>
    <s v="Dine-In"/>
    <s v="Spicy Chicken Sandwich"/>
    <s v="Spicy"/>
    <n v="1"/>
    <n v="6.08"/>
    <n v="6.08"/>
    <n v="0"/>
    <n v="0.4"/>
    <n v="6.48"/>
    <x v="0"/>
  </r>
  <r>
    <s v="Dinner"/>
    <s v="Drive-Thru"/>
    <s v="Cheeseburger"/>
    <s v="No Modifier"/>
    <n v="3"/>
    <n v="4.75"/>
    <n v="14.25"/>
    <n v="0"/>
    <n v="1.07"/>
    <n v="15.32"/>
    <x v="1"/>
  </r>
  <r>
    <s v="Breakfast"/>
    <s v="Unknown"/>
    <s v="Coffee"/>
    <s v="No Modifier"/>
    <n v="1"/>
    <n v="2.0100000000000002"/>
    <n v="2.0100000000000002"/>
    <n v="0"/>
    <n v="0.15"/>
    <n v="2.16"/>
    <x v="1"/>
  </r>
  <r>
    <s v="Afternoon"/>
    <s v="Drive-Thru"/>
    <s v="Soft Drink (Medium)"/>
    <s v="Sugar-Free Syrup"/>
    <n v="1"/>
    <n v="2.09"/>
    <n v="2.09"/>
    <n v="0"/>
    <n v="0.14000000000000001"/>
    <n v="2.23"/>
    <x v="1"/>
  </r>
  <r>
    <s v="Lunch"/>
    <s v="Takeout"/>
    <s v="Soft Drink (Medium)"/>
    <s v="No Modifier"/>
    <n v="1"/>
    <n v="1.74"/>
    <n v="1.74"/>
    <n v="0"/>
    <n v="0.11"/>
    <n v="1.85"/>
    <x v="0"/>
  </r>
  <r>
    <s v="Afternoon"/>
    <s v="Dine-In"/>
    <s v="Soft Drink (Medium)"/>
    <s v="No Modifier"/>
    <n v="2"/>
    <n v="1.9700000000000002"/>
    <n v="3.9400000000000004"/>
    <n v="0"/>
    <n v="0.28999999999999998"/>
    <n v="4.2300000000000004"/>
    <x v="0"/>
  </r>
  <r>
    <s v="Lunch"/>
    <s v="Dine-In"/>
    <s v="Spicy Chicken Combo"/>
    <s v="No Modifier"/>
    <n v="1"/>
    <n v="9.33"/>
    <n v="9.33"/>
    <n v="0"/>
    <n v="0.89"/>
    <n v="10.220000000000001"/>
    <x v="1"/>
  </r>
  <r>
    <s v="Breakfast"/>
    <s v="Takeout"/>
    <s v="Egg Muffin"/>
    <s v="No Cheese"/>
    <n v="1"/>
    <n v="3.07"/>
    <n v="3.07"/>
    <n v="0"/>
    <n v="0.23"/>
    <n v="3.3"/>
    <x v="2"/>
  </r>
  <r>
    <s v="Breakfast"/>
    <s v="Drive-Thru"/>
    <s v="Coffee"/>
    <s v="No Modifier"/>
    <n v="1"/>
    <n v="2.79"/>
    <n v="2.79"/>
    <n v="0"/>
    <n v="0.27"/>
    <n v="3.06"/>
    <x v="1"/>
  </r>
  <r>
    <s v="Breakfast"/>
    <s v="Dine-In"/>
    <s v="Egg Muffin"/>
    <s v="No Modifier"/>
    <n v="1"/>
    <n v="1.4799999999999998"/>
    <n v="1.4799999999999998"/>
    <n v="0.15"/>
    <n v="0.27"/>
    <n v="3.47"/>
    <x v="1"/>
  </r>
  <r>
    <s v="Dinner"/>
    <s v="Drive-Thru"/>
    <s v="Spicy Chicken Combo"/>
    <s v="No Modifier"/>
    <n v="1"/>
    <n v="8.8800000000000008"/>
    <n v="8.8800000000000008"/>
    <n v="0"/>
    <n v="0.75"/>
    <n v="9.6300000000000008"/>
    <x v="0"/>
  </r>
  <r>
    <s v="Late Night"/>
    <s v="Dine-In"/>
    <s v="Cheeseburger"/>
    <s v="No Modifier"/>
    <n v="1"/>
    <n v="4.38"/>
    <n v="4.38"/>
    <n v="0"/>
    <n v="0.42"/>
    <n v="4.8"/>
    <x v="1"/>
  </r>
  <r>
    <s v="Dinner"/>
    <s v="Dine-In"/>
    <s v="Cheeseburger"/>
    <s v="No Modifier"/>
    <n v="1"/>
    <n v="4.63"/>
    <n v="4.63"/>
    <n v="0"/>
    <n v="0.42"/>
    <n v="5.05"/>
    <x v="2"/>
  </r>
  <r>
    <s v="Lunch"/>
    <s v="Takeout"/>
    <s v="Chicken Sandwich"/>
    <s v="No Modifier"/>
    <n v="1"/>
    <n v="5.18"/>
    <n v="5.18"/>
    <n v="0"/>
    <n v="0.38"/>
    <n v="5.56"/>
    <x v="1"/>
  </r>
  <r>
    <s v="Afternoon"/>
    <s v="Drive-Thru"/>
    <s v="Onion Rings"/>
    <s v="No Modifier"/>
    <n v="2"/>
    <n v="2.9099999999999997"/>
    <n v="5.8199999999999994"/>
    <n v="0"/>
    <n v="0.44"/>
    <n v="6.26"/>
    <x v="1"/>
  </r>
  <r>
    <s v="Lunch"/>
    <s v="Dine-In"/>
    <s v="Double Cheeseburger Combo"/>
    <s v="No Modifier"/>
    <n v="2"/>
    <n v="10.11"/>
    <n v="20.22"/>
    <n v="0"/>
    <n v="1.92"/>
    <n v="22.14"/>
    <x v="1"/>
  </r>
  <r>
    <s v="Lunch"/>
    <s v="Takeout"/>
    <s v="Chicken Sandwich"/>
    <s v="Add Bacon"/>
    <n v="2"/>
    <n v="6.4799999999999995"/>
    <n v="12.959999999999999"/>
    <n v="0"/>
    <n v="0.91"/>
    <n v="13.87"/>
    <x v="2"/>
  </r>
  <r>
    <s v="Breakfast"/>
    <s v="Drive-Thru"/>
    <s v="Breakfast Burrito"/>
    <s v="No Modifier"/>
    <n v="1"/>
    <n v="3.6100000000000003"/>
    <n v="3.6100000000000003"/>
    <n v="0.72"/>
    <n v="0.21"/>
    <n v="3.1"/>
    <x v="0"/>
  </r>
  <r>
    <s v="Breakfast"/>
    <s v="Dine-In"/>
    <s v="Coffee"/>
    <s v="Sugar-Free Syrup"/>
    <n v="1"/>
    <n v="2.1"/>
    <n v="2.1"/>
    <n v="0"/>
    <n v="0.19"/>
    <n v="2.29"/>
    <x v="1"/>
  </r>
  <r>
    <s v="Breakfast"/>
    <s v="Delivery"/>
    <s v="Coffee"/>
    <s v="No Modifier"/>
    <n v="2"/>
    <n v="1.9400000000000002"/>
    <n v="3.8800000000000003"/>
    <n v="0"/>
    <n v="0.23"/>
    <n v="4.1100000000000003"/>
    <x v="2"/>
  </r>
  <r>
    <s v="Afternoon"/>
    <s v="Takeout"/>
    <s v="Milkshake"/>
    <s v="No Modifier"/>
    <n v="3"/>
    <n v="3.5100000000000002"/>
    <n v="10.530000000000001"/>
    <n v="0"/>
    <n v="0.68"/>
    <n v="11.21"/>
    <x v="1"/>
  </r>
  <r>
    <s v="Lunch"/>
    <s v="Takeout"/>
    <s v="Veggie Burger"/>
    <s v="Add Jalapenos"/>
    <n v="1"/>
    <n v="5.1499999999999995"/>
    <n v="5.1499999999999995"/>
    <n v="0"/>
    <n v="0.49"/>
    <n v="5.64"/>
    <x v="1"/>
  </r>
  <r>
    <s v="Morning"/>
    <s v="Takeout"/>
    <s v="Chicken Nuggets (6pc)"/>
    <s v="No Modifier"/>
    <n v="1"/>
    <n v="3.56"/>
    <n v="3.56"/>
    <n v="0"/>
    <n v="0.25"/>
    <n v="3.81"/>
    <x v="1"/>
  </r>
  <r>
    <s v="Dinner"/>
    <s v="Drive-Thru"/>
    <s v="Chicken Sandwich"/>
    <s v="No Modifier"/>
    <n v="1"/>
    <n v="5.31"/>
    <n v="5.31"/>
    <n v="0"/>
    <n v="0.5"/>
    <n v="5.81"/>
    <x v="1"/>
  </r>
  <r>
    <s v="Afternoon"/>
    <s v="Takeout"/>
    <s v="Side Salad"/>
    <s v="No Modifier"/>
    <n v="1"/>
    <n v="2.9099999999999997"/>
    <n v="2.9099999999999997"/>
    <n v="0"/>
    <n v="0.22"/>
    <n v="3.13"/>
    <x v="1"/>
  </r>
  <r>
    <s v="Dinner"/>
    <s v="Delivery"/>
    <s v="Double Cheeseburger Combo"/>
    <s v="No Modifier"/>
    <n v="1"/>
    <n v="10.73"/>
    <n v="10.73"/>
    <n v="0"/>
    <n v="0.75"/>
    <n v="11.48"/>
    <x v="2"/>
  </r>
  <r>
    <s v="Breakfast"/>
    <s v="Takeout"/>
    <s v="Sausage Biscuit"/>
    <s v="No Modifier"/>
    <n v="2"/>
    <n v="3.25"/>
    <n v="6.5"/>
    <n v="0"/>
    <n v="0.46"/>
    <n v="6.96"/>
    <x v="2"/>
  </r>
  <r>
    <s v="Dinner"/>
    <s v="Drive-Thru"/>
    <s v="Veggie Burger"/>
    <s v="No Modifier"/>
    <n v="1"/>
    <n v="5.18"/>
    <n v="5.18"/>
    <n v="0.26"/>
    <n v="0.37"/>
    <n v="5.29"/>
    <x v="2"/>
  </r>
  <r>
    <s v="Afternoon"/>
    <s v="Drive-Thru"/>
    <s v="Chicken Nuggets (6pc)"/>
    <s v="No Modifier"/>
    <n v="1"/>
    <n v="3.74"/>
    <n v="3.74"/>
    <n v="0"/>
    <n v="0.24"/>
    <n v="3.98"/>
    <x v="1"/>
  </r>
  <r>
    <s v="Dinner"/>
    <s v="Drive-Thru"/>
    <s v="Cheeseburger Combo"/>
    <s v="No Modifier"/>
    <n v="1"/>
    <n v="7.99"/>
    <n v="7.99"/>
    <n v="0"/>
    <n v="0.76"/>
    <n v="8.75"/>
    <x v="1"/>
  </r>
  <r>
    <s v="Breakfast"/>
    <s v="Takeout"/>
    <s v="Breakfast Burrito"/>
    <s v="No Modifier"/>
    <n v="1"/>
    <n v="3.7399999999999998"/>
    <n v="3.7399999999999998"/>
    <n v="0"/>
    <n v="0.36"/>
    <n v="4.0999999999999996"/>
    <x v="2"/>
  </r>
  <r>
    <s v="Afternoon"/>
    <s v="Takeout"/>
    <s v="Ice Cream Cone"/>
    <s v="No Modifier"/>
    <n v="2"/>
    <n v="1.6099999999999999"/>
    <n v="3.2199999999999998"/>
    <n v="0"/>
    <n v="0.28999999999999998"/>
    <n v="3.51"/>
    <x v="0"/>
  </r>
  <r>
    <s v="Morning"/>
    <s v="Takeout"/>
    <s v="Hash Browns"/>
    <s v="No Modifier"/>
    <n v="1"/>
    <n v="1.9499999999999997"/>
    <n v="1.9499999999999997"/>
    <n v="0"/>
    <n v="0.14000000000000001"/>
    <n v="2.09"/>
    <x v="0"/>
  </r>
  <r>
    <s v="Afternoon"/>
    <s v="Takeout"/>
    <s v="Milkshake"/>
    <s v="Light Ice"/>
    <n v="1"/>
    <n v="3.71"/>
    <n v="3.71"/>
    <n v="0"/>
    <n v="0.22"/>
    <n v="3.93"/>
    <x v="1"/>
  </r>
  <r>
    <s v="Lunch"/>
    <s v="Delivery"/>
    <s v="Cheeseburger"/>
    <s v="No Modifier"/>
    <n v="1"/>
    <n v="4.66"/>
    <n v="4.66"/>
    <n v="0.47"/>
    <n v="0.28999999999999998"/>
    <n v="4.4800000000000004"/>
    <x v="3"/>
  </r>
  <r>
    <s v="Morning"/>
    <s v="Takeout"/>
    <s v="Coffee"/>
    <s v="No Modifier"/>
    <n v="1"/>
    <n v="2.2000000000000002"/>
    <n v="2.2000000000000002"/>
    <n v="0"/>
    <n v="0.15"/>
    <n v="2.35"/>
    <x v="2"/>
  </r>
  <r>
    <s v="Afternoon"/>
    <s v="Delivery"/>
    <s v="Onion Rings"/>
    <s v="Large Size"/>
    <n v="2"/>
    <n v="3.71"/>
    <n v="7.42"/>
    <n v="0"/>
    <n v="0.67"/>
    <n v="8.09"/>
    <x v="2"/>
  </r>
  <r>
    <s v="Dinner"/>
    <s v="Dine-In"/>
    <s v="Chicken Sandwich"/>
    <s v="No Modifier"/>
    <n v="1"/>
    <n v="5.54"/>
    <n v="5.54"/>
    <n v="0"/>
    <n v="0.4"/>
    <n v="5.94"/>
    <x v="2"/>
  </r>
  <r>
    <s v="Dinner"/>
    <s v="Drive-Thru"/>
    <s v="Cheeseburger"/>
    <s v="No Modifier"/>
    <n v="1"/>
    <n v="4.72"/>
    <n v="4.72"/>
    <n v="0.24"/>
    <n v="0.28999999999999998"/>
    <n v="4.7699999999999996"/>
    <x v="1"/>
  </r>
  <r>
    <s v="Breakfast"/>
    <s v="Takeout"/>
    <s v="Breakfast Burrito"/>
    <s v="No Cheese"/>
    <n v="1"/>
    <n v="3.64"/>
    <n v="3.64"/>
    <n v="0.18"/>
    <n v="0.33"/>
    <n v="3.79"/>
    <x v="1"/>
  </r>
  <r>
    <s v="Dinner"/>
    <s v="Delivery"/>
    <s v="Iced Tea"/>
    <s v="No Modifier"/>
    <n v="1"/>
    <n v="1.92"/>
    <n v="1.92"/>
    <n v="0"/>
    <n v="0.14000000000000001"/>
    <n v="2.06"/>
    <x v="1"/>
  </r>
  <r>
    <s v="Breakfast"/>
    <s v="Drive-Thru"/>
    <s v="Sausage Biscuit"/>
    <s v="No Modifier"/>
    <n v="1"/>
    <n v="3.04"/>
    <n v="3.04"/>
    <n v="0"/>
    <n v="0.23"/>
    <n v="3.27"/>
    <x v="1"/>
  </r>
  <r>
    <s v="Morning"/>
    <s v="Dine-In"/>
    <s v="Soft Drink (Small)"/>
    <s v="No Modifier"/>
    <n v="1"/>
    <n v="1.5499999999999998"/>
    <n v="1.5499999999999998"/>
    <n v="0"/>
    <n v="0.1"/>
    <n v="1.65"/>
    <x v="3"/>
  </r>
  <r>
    <s v="Breakfast"/>
    <s v="Drive-Thru"/>
    <s v="Hash Browns"/>
    <s v="Cinnamon"/>
    <n v="1"/>
    <n v="1.8399999999999999"/>
    <n v="1.8399999999999999"/>
    <n v="0"/>
    <n v="0.14000000000000001"/>
    <n v="1.98"/>
    <x v="1"/>
  </r>
  <r>
    <s v="Late Night"/>
    <s v="Delivery"/>
    <s v="French Fries"/>
    <s v="No Modifier"/>
    <n v="3"/>
    <n v="2.65"/>
    <n v="7.9499999999999993"/>
    <n v="0.4"/>
    <n v="0.49"/>
    <n v="8.0399999999999991"/>
    <x v="1"/>
  </r>
  <r>
    <s v="Afternoon"/>
    <s v="Takeout"/>
    <s v="Soft Drink (Medium)"/>
    <s v="No Modifier"/>
    <n v="1"/>
    <n v="1.78"/>
    <n v="1.78"/>
    <n v="0"/>
    <n v="0.17"/>
    <n v="1.95"/>
    <x v="1"/>
  </r>
  <r>
    <s v="Dinner"/>
    <s v="Drive-Thru"/>
    <s v="Cheeseburger"/>
    <s v="No Modifier"/>
    <n v="1"/>
    <n v="4.9700000000000006"/>
    <n v="4.9700000000000006"/>
    <n v="0"/>
    <n v="0.35"/>
    <n v="5.32"/>
    <x v="1"/>
  </r>
  <r>
    <s v="Afternoon"/>
    <s v="Takeout"/>
    <s v="Soft Drink (Medium)"/>
    <s v="Sugar-Free Syrup"/>
    <n v="1"/>
    <n v="2.12"/>
    <n v="2.12"/>
    <n v="0"/>
    <n v="0.17"/>
    <n v="2.29"/>
    <x v="2"/>
  </r>
  <r>
    <s v="Lunch"/>
    <s v="Delivery"/>
    <s v="Cheeseburger Combo"/>
    <s v="No Modifier"/>
    <n v="1"/>
    <n v="9.57"/>
    <n v="9.57"/>
    <n v="0.96"/>
    <n v="0.62"/>
    <n v="9.23"/>
    <x v="1"/>
  </r>
  <r>
    <s v="Lunch"/>
    <s v="Delivery"/>
    <s v="Cheeseburger Combo"/>
    <s v="No Modifier"/>
    <n v="1"/>
    <n v="8.11"/>
    <n v="8.11"/>
    <n v="0"/>
    <n v="0.49"/>
    <n v="8.6"/>
    <x v="1"/>
  </r>
  <r>
    <s v="Afternoon"/>
    <s v="Drive-Thru"/>
    <s v="Chicken Nuggets (10pc)"/>
    <s v="No Modifier"/>
    <n v="3"/>
    <n v="5.28"/>
    <n v="15.84"/>
    <n v="0"/>
    <n v="1.03"/>
    <n v="16.87"/>
    <x v="0"/>
  </r>
  <r>
    <s v="Dinner"/>
    <s v="Delivery"/>
    <s v="Spicy Chicken Sandwich"/>
    <s v="Add Jalapenos"/>
    <n v="1"/>
    <n v="6.1099999999999994"/>
    <n v="6.1099999999999994"/>
    <n v="0"/>
    <n v="0.4"/>
    <n v="6.51"/>
    <x v="1"/>
  </r>
  <r>
    <s v="Lunch"/>
    <s v="Takeout"/>
    <s v="Chicken Sandwich Combo"/>
    <s v="No Onions"/>
    <n v="1"/>
    <n v="10.08"/>
    <n v="10.08"/>
    <n v="0"/>
    <n v="0.91"/>
    <n v="10.99"/>
    <x v="2"/>
  </r>
  <r>
    <s v="Dinner"/>
    <s v="Dine-In"/>
    <s v="Spicy Chicken Combo"/>
    <s v="No Modifier"/>
    <n v="1"/>
    <n v="8.89"/>
    <n v="8.89"/>
    <n v="0"/>
    <n v="0.57999999999999996"/>
    <n v="9.4700000000000006"/>
    <x v="1"/>
  </r>
  <r>
    <s v="Morning"/>
    <s v="Dine-In"/>
    <s v="Latte"/>
    <s v="No Modifier"/>
    <n v="1"/>
    <n v="3.33"/>
    <n v="3.33"/>
    <n v="0"/>
    <n v="0.24"/>
    <n v="3.57"/>
    <x v="2"/>
  </r>
  <r>
    <s v="Afternoon"/>
    <s v="Dine-In"/>
    <s v="Chicken Nuggets (6pc)"/>
    <s v="No Modifier"/>
    <n v="2"/>
    <n v="3.59"/>
    <n v="7.18"/>
    <n v="0"/>
    <n v="0.61"/>
    <n v="7.79"/>
    <x v="2"/>
  </r>
  <r>
    <s v="Morning"/>
    <s v="Drive-Thru"/>
    <s v="Chicken Nuggets (6pc)"/>
    <s v="No Modifier"/>
    <n v="2"/>
    <n v="3.21"/>
    <n v="6.42"/>
    <n v="0"/>
    <n v="0.42"/>
    <n v="6.84"/>
    <x v="2"/>
  </r>
  <r>
    <s v="Dinner"/>
    <s v="Dine-In"/>
    <s v="Cheeseburger Combo"/>
    <s v="No Modifier"/>
    <n v="1"/>
    <n v="8.23"/>
    <n v="8.23"/>
    <n v="0"/>
    <n v="0.53"/>
    <n v="8.76"/>
    <x v="1"/>
  </r>
  <r>
    <s v="Lunch"/>
    <s v="Dine-In"/>
    <s v="Chicken Sandwich Combo"/>
    <s v="No Pickles"/>
    <n v="1"/>
    <n v="8.6100000000000012"/>
    <n v="8.6100000000000012"/>
    <n v="0"/>
    <n v="0.62"/>
    <n v="9.23"/>
    <x v="3"/>
  </r>
  <r>
    <s v="Lunch"/>
    <s v="Drive-Thru"/>
    <s v="Soft Drink (Medium)"/>
    <s v="No Modifier"/>
    <n v="1"/>
    <n v="1.75"/>
    <n v="1.75"/>
    <n v="0"/>
    <n v="0.13"/>
    <n v="1.88"/>
    <x v="1"/>
  </r>
  <r>
    <s v="Dinner"/>
    <s v="Drive-Thru"/>
    <s v="Cheeseburger Combo"/>
    <s v="No Modifier"/>
    <n v="1"/>
    <n v="8.66"/>
    <n v="8.66"/>
    <n v="0"/>
    <n v="0.56000000000000005"/>
    <n v="9.2200000000000006"/>
    <x v="1"/>
  </r>
  <r>
    <s v="Dinner"/>
    <s v="Delivery"/>
    <s v="Cheeseburger Combo"/>
    <s v="No Modifier"/>
    <n v="1"/>
    <n v="9.43"/>
    <n v="9.43"/>
    <n v="0"/>
    <n v="0.71"/>
    <n v="10.14"/>
    <x v="1"/>
  </r>
  <r>
    <s v="Dinner"/>
    <s v="Takeout"/>
    <s v="Double Cheeseburger"/>
    <s v="No Modifier"/>
    <n v="1"/>
    <n v="6.14"/>
    <n v="6.14"/>
    <n v="0"/>
    <n v="0.46"/>
    <n v="6.6"/>
    <x v="2"/>
  </r>
  <r>
    <s v="Morning"/>
    <s v="Drive-Thru"/>
    <s v="Egg Muffin"/>
    <s v="No Modifier"/>
    <n v="1"/>
    <n v="3.1"/>
    <n v="3.1"/>
    <n v="0"/>
    <n v="0.23"/>
    <n v="3.33"/>
    <x v="1"/>
  </r>
  <r>
    <s v="Lunch"/>
    <s v="Takeout"/>
    <s v="Chicken Sandwich"/>
    <s v="Gluten-Free Bun"/>
    <n v="1"/>
    <n v="6.0600000000000005"/>
    <n v="6.0600000000000005"/>
    <n v="0"/>
    <n v="0.42"/>
    <n v="6.48"/>
    <x v="1"/>
  </r>
  <r>
    <s v="Lunch"/>
    <s v="Drive-Thru"/>
    <s v="Cheeseburger Combo"/>
    <s v="No Modifier"/>
    <n v="1"/>
    <n v="8.74"/>
    <n v="8.74"/>
    <n v="0"/>
    <n v="0.56999999999999995"/>
    <n v="9.31"/>
    <x v="1"/>
  </r>
  <r>
    <s v="Dinner"/>
    <s v="Delivery"/>
    <s v="Onion Rings"/>
    <s v="No Modifier"/>
    <n v="4"/>
    <n v="2.77"/>
    <n v="11.08"/>
    <n v="0"/>
    <n v="0.66"/>
    <n v="11.74"/>
    <x v="1"/>
  </r>
  <r>
    <s v="Late Night"/>
    <s v="Takeout"/>
    <s v="Milkshake"/>
    <s v="No Modifier"/>
    <n v="1"/>
    <n v="4.6000000000000005"/>
    <n v="4.6000000000000005"/>
    <n v="0"/>
    <n v="0.39"/>
    <n v="4.99"/>
    <x v="0"/>
  </r>
  <r>
    <s v="Dinner"/>
    <s v="Drive-Thru"/>
    <s v="Double Cheeseburger Combo"/>
    <s v="No Modifier"/>
    <n v="1"/>
    <n v="10.58"/>
    <n v="10.58"/>
    <n v="0"/>
    <n v="0.85"/>
    <n v="11.43"/>
    <x v="0"/>
  </r>
  <r>
    <s v="Breakfast"/>
    <s v="Dine-In"/>
    <s v="Coffee"/>
    <s v="Sugar-Free Syrup"/>
    <n v="1"/>
    <n v="2.0999999999999996"/>
    <n v="2.0999999999999996"/>
    <n v="0"/>
    <n v="0.2"/>
    <n v="2.2999999999999998"/>
    <x v="1"/>
  </r>
  <r>
    <s v="Morning"/>
    <s v="Delivery"/>
    <s v="Soft Drink (Medium)"/>
    <s v="Light Ice"/>
    <n v="1"/>
    <n v="1.6"/>
    <n v="1.6"/>
    <n v="0"/>
    <n v="0.15"/>
    <n v="1.75"/>
    <x v="2"/>
  </r>
  <r>
    <s v="Dinner"/>
    <s v="Dine-In"/>
    <s v="Onion Rings"/>
    <s v="No Modifier"/>
    <n v="1"/>
    <n v="1.4799999999999998"/>
    <n v="1.4799999999999998"/>
    <n v="0.15"/>
    <n v="0.25"/>
    <n v="3.07"/>
    <x v="1"/>
  </r>
  <r>
    <s v="Late Night"/>
    <s v="Dine-In"/>
    <s v="Chicken Sandwich"/>
    <s v="No Modifier"/>
    <n v="1"/>
    <n v="5.35"/>
    <n v="5.35"/>
    <n v="0"/>
    <n v="0.45"/>
    <n v="5.8"/>
    <x v="0"/>
  </r>
  <r>
    <s v="Dinner"/>
    <s v="Dine-In"/>
    <s v="Spicy Chicken Combo"/>
    <s v="No Modifier"/>
    <n v="1"/>
    <n v="9.91"/>
    <n v="9.91"/>
    <n v="0"/>
    <n v="0.74"/>
    <n v="10.65"/>
    <x v="2"/>
  </r>
  <r>
    <s v="Lunch"/>
    <s v="Takeout"/>
    <s v="Double Cheeseburger Combo"/>
    <s v="No Modifier"/>
    <n v="1"/>
    <n v="9.1900000000000013"/>
    <n v="9.1900000000000013"/>
    <n v="0"/>
    <n v="0.78"/>
    <n v="9.9700000000000006"/>
    <x v="1"/>
  </r>
  <r>
    <s v="Dinner"/>
    <s v="Takeout"/>
    <s v="Cheeseburger Combo"/>
    <s v="No Modifier"/>
    <n v="1"/>
    <n v="8.19"/>
    <n v="8.19"/>
    <n v="0"/>
    <n v="0.59"/>
    <n v="8.7799999999999994"/>
    <x v="2"/>
  </r>
  <r>
    <s v="Lunch"/>
    <s v="Drive-Thru"/>
    <s v="Spicy Chicken Sandwich"/>
    <s v="No Modifier"/>
    <n v="1"/>
    <n v="6.04"/>
    <n v="6.04"/>
    <n v="0"/>
    <n v="0.54"/>
    <n v="6.58"/>
    <x v="0"/>
  </r>
  <r>
    <s v="Lunch"/>
    <s v="Takeout"/>
    <s v="Spicy Chicken Sandwich"/>
    <s v="No Onions"/>
    <n v="1"/>
    <n v="1.4799999999999998"/>
    <n v="1.4799999999999998"/>
    <n v="0.15"/>
    <n v="0.31"/>
    <n v="5.12"/>
    <x v="1"/>
  </r>
  <r>
    <s v="Afternoon"/>
    <s v="Delivery"/>
    <s v="Side Salad"/>
    <s v="No Modifier"/>
    <n v="1"/>
    <n v="2.74"/>
    <n v="2.74"/>
    <n v="0"/>
    <n v="0.23"/>
    <n v="2.97"/>
    <x v="1"/>
  </r>
  <r>
    <s v="Dinner"/>
    <s v="Delivery"/>
    <s v="Chicken Sandwich Combo"/>
    <s v="Add Bacon"/>
    <n v="1"/>
    <n v="10.299999999999999"/>
    <n v="10.299999999999999"/>
    <n v="0"/>
    <n v="0.72"/>
    <n v="11.02"/>
    <x v="1"/>
  </r>
  <r>
    <s v="Lunch"/>
    <s v="Dine-In"/>
    <s v="French Fries"/>
    <s v="No Modifier"/>
    <n v="1"/>
    <n v="2.34"/>
    <n v="2.34"/>
    <n v="0"/>
    <n v="0.2"/>
    <n v="2.54"/>
    <x v="0"/>
  </r>
  <r>
    <s v="Breakfast"/>
    <s v="Drive-Thru"/>
    <s v="Bottled Water"/>
    <s v="Light Ice"/>
    <n v="1"/>
    <n v="1.4300000000000002"/>
    <n v="1.4300000000000002"/>
    <n v="0"/>
    <n v="0.12"/>
    <n v="1.55"/>
    <x v="2"/>
  </r>
  <r>
    <s v="Lunch"/>
    <s v="Takeout"/>
    <s v="Spicy Chicken Combo"/>
    <s v="No Modifier"/>
    <n v="1"/>
    <n v="9.35"/>
    <n v="9.35"/>
    <n v="0"/>
    <n v="0.75"/>
    <n v="10.1"/>
    <x v="1"/>
  </r>
  <r>
    <s v="Late Night"/>
    <s v="Drive-Thru"/>
    <s v="Onion Rings"/>
    <s v="No Modifier"/>
    <n v="2"/>
    <n v="3.29"/>
    <n v="6.58"/>
    <n v="0"/>
    <n v="0.46"/>
    <n v="7.04"/>
    <x v="0"/>
  </r>
  <r>
    <s v="Lunch"/>
    <s v="Drive-Thru"/>
    <s v="Double Cheeseburger"/>
    <s v="No Modifier"/>
    <n v="2"/>
    <n v="6.04"/>
    <n v="12.08"/>
    <n v="0.6"/>
    <n v="0.92"/>
    <n v="12.4"/>
    <x v="1"/>
  </r>
  <r>
    <s v="Dinner"/>
    <s v="Delivery"/>
    <s v="French Fries"/>
    <s v="Large Size"/>
    <n v="2"/>
    <n v="2.92"/>
    <n v="5.84"/>
    <n v="0"/>
    <n v="0.53"/>
    <n v="6.37"/>
    <x v="2"/>
  </r>
  <r>
    <s v="Dinner"/>
    <s v="Dine-In"/>
    <s v="Chicken Sandwich"/>
    <s v="Gluten-Free Bun"/>
    <n v="1"/>
    <n v="5.83"/>
    <n v="5.83"/>
    <n v="0"/>
    <n v="0.52"/>
    <n v="6.35"/>
    <x v="1"/>
  </r>
  <r>
    <s v="Lunch"/>
    <s v="Drive-Thru"/>
    <s v="Cheeseburger Combo"/>
    <s v="No Modifier"/>
    <n v="1"/>
    <n v="9.129999999999999"/>
    <n v="9.129999999999999"/>
    <n v="0"/>
    <n v="0.73"/>
    <n v="9.86"/>
    <x v="1"/>
  </r>
  <r>
    <s v="Dinner"/>
    <s v="Drive-Thru"/>
    <s v="Spicy Chicken Combo"/>
    <s v="No Modifier"/>
    <n v="1"/>
    <n v="9.4599999999999991"/>
    <n v="9.4599999999999991"/>
    <n v="0"/>
    <n v="0.9"/>
    <n v="10.36"/>
    <x v="1"/>
  </r>
  <r>
    <s v="Lunch"/>
    <s v="Dine-In"/>
    <s v="Spicy Chicken Combo"/>
    <s v="No Modifier"/>
    <n v="1"/>
    <n v="8.92"/>
    <n v="8.92"/>
    <n v="0"/>
    <n v="0.76"/>
    <n v="9.68"/>
    <x v="0"/>
  </r>
  <r>
    <s v="Breakfast"/>
    <s v="Dine-In"/>
    <s v="Pancake Platter"/>
    <s v="Cinnamon"/>
    <n v="1"/>
    <n v="5.6099999999999994"/>
    <n v="5.6099999999999994"/>
    <n v="0"/>
    <n v="0.48"/>
    <n v="6.09"/>
    <x v="1"/>
  </r>
  <r>
    <s v="Lunch"/>
    <s v="Takeout"/>
    <s v="Spicy Chicken Sandwich"/>
    <s v="No Pickles"/>
    <n v="1"/>
    <n v="5.6800000000000006"/>
    <n v="5.6800000000000006"/>
    <n v="0"/>
    <n v="0.43"/>
    <n v="6.11"/>
    <x v="1"/>
  </r>
  <r>
    <s v="Dinner"/>
    <s v="Drive-Thru"/>
    <s v="Cheeseburger Combo"/>
    <s v="No Modifier"/>
    <n v="1"/>
    <n v="9.08"/>
    <n v="9.08"/>
    <n v="0"/>
    <n v="0.66"/>
    <n v="9.74"/>
    <x v="2"/>
  </r>
  <r>
    <s v="Dinner"/>
    <s v="Delivery"/>
    <s v="Chicken Sandwich Combo"/>
    <s v="No Modifier"/>
    <n v="1"/>
    <n v="9.02"/>
    <n v="9.02"/>
    <n v="0"/>
    <n v="0.59"/>
    <n v="9.61"/>
    <x v="2"/>
  </r>
  <r>
    <s v="Dinner"/>
    <s v="Drive-Thru"/>
    <s v="Cheeseburger Combo"/>
    <s v="No Modifier"/>
    <n v="1"/>
    <n v="9.52"/>
    <n v="9.52"/>
    <n v="0"/>
    <n v="0.9"/>
    <n v="10.42"/>
    <x v="1"/>
  </r>
  <r>
    <s v="Dinner"/>
    <s v="Dine-In"/>
    <s v="Double Cheeseburger"/>
    <s v="No Modifier"/>
    <n v="2"/>
    <n v="6.4700000000000006"/>
    <n v="12.940000000000001"/>
    <n v="0"/>
    <n v="0.94"/>
    <n v="13.88"/>
    <x v="0"/>
  </r>
  <r>
    <s v="Afternoon"/>
    <s v="Takeout"/>
    <s v="Chicken Nuggets (10pc)"/>
    <s v="No Modifier"/>
    <n v="4"/>
    <n v="4.91"/>
    <n v="19.64"/>
    <n v="0"/>
    <n v="1.77"/>
    <n v="21.41"/>
    <x v="1"/>
  </r>
  <r>
    <s v="Dinner"/>
    <s v="Takeout"/>
    <s v="Veggie Burger"/>
    <s v="Extra Sauce"/>
    <n v="1"/>
    <n v="5.83"/>
    <n v="5.83"/>
    <n v="0"/>
    <n v="0.52"/>
    <n v="6.35"/>
    <x v="1"/>
  </r>
  <r>
    <s v="Lunch"/>
    <s v="Dine-In"/>
    <s v="Cheeseburger"/>
    <s v="No Modifier"/>
    <n v="1"/>
    <n v="4.71"/>
    <n v="4.71"/>
    <n v="0"/>
    <n v="0.4"/>
    <n v="5.1100000000000003"/>
    <x v="0"/>
  </r>
  <r>
    <s v="Dinner"/>
    <s v="Drive-Thru"/>
    <s v="Chicken Sandwich Combo"/>
    <s v="No Modifier"/>
    <n v="1"/>
    <n v="9.67"/>
    <n v="9.67"/>
    <n v="0"/>
    <n v="0.92"/>
    <n v="10.59"/>
    <x v="0"/>
  </r>
  <r>
    <s v="Breakfast"/>
    <s v="Takeout"/>
    <s v="Latte"/>
    <s v="Oat Milk"/>
    <n v="1"/>
    <n v="3.7"/>
    <n v="3.7"/>
    <n v="0"/>
    <n v="0.3"/>
    <n v="4"/>
    <x v="1"/>
  </r>
  <r>
    <s v="Breakfast"/>
    <s v="Dine-In"/>
    <s v="Breakfast Burrito"/>
    <s v="No Modifier"/>
    <n v="1"/>
    <n v="3.9099999999999997"/>
    <n v="3.9099999999999997"/>
    <n v="0"/>
    <n v="0.27"/>
    <n v="4.18"/>
    <x v="3"/>
  </r>
  <r>
    <s v="Dinner"/>
    <s v="Dine-In"/>
    <s v="Spicy Chicken Sandwich"/>
    <s v="Extra Cheese"/>
    <n v="1"/>
    <n v="6.55"/>
    <n v="6.55"/>
    <n v="0"/>
    <n v="0.47"/>
    <n v="7.02"/>
    <x v="2"/>
  </r>
  <r>
    <s v="Lunch"/>
    <s v="Delivery"/>
    <s v="Cheeseburger"/>
    <s v="No Modifier"/>
    <n v="1"/>
    <n v="3.8999999999999995"/>
    <n v="3.8999999999999995"/>
    <n v="0"/>
    <n v="0.37"/>
    <n v="4.2699999999999996"/>
    <x v="2"/>
  </r>
  <r>
    <s v="Morning"/>
    <s v="Drive-Thru"/>
    <s v="Bottled Water"/>
    <s v="Sugar-Free Syrup"/>
    <n v="1"/>
    <n v="1.6400000000000001"/>
    <n v="1.6400000000000001"/>
    <n v="0"/>
    <n v="0.12"/>
    <n v="1.76"/>
    <x v="1"/>
  </r>
  <r>
    <s v="Dinner"/>
    <s v="Dine-In"/>
    <s v="Spicy Chicken Sandwich"/>
    <s v="No Modifier"/>
    <n v="1"/>
    <n v="4.8600000000000003"/>
    <n v="4.8600000000000003"/>
    <n v="0.24"/>
    <n v="0.39"/>
    <n v="5.01"/>
    <x v="2"/>
  </r>
  <r>
    <s v="Afternoon"/>
    <s v="Drive-Thru"/>
    <s v="Ice Cream Cone"/>
    <s v="Chocolate Topping"/>
    <n v="1"/>
    <n v="2.11"/>
    <n v="2.11"/>
    <n v="0"/>
    <n v="0.17"/>
    <n v="2.2799999999999998"/>
    <x v="0"/>
  </r>
  <r>
    <s v="Afternoon"/>
    <s v="Takeout"/>
    <s v="Milkshake"/>
    <s v="Cinnamon"/>
    <n v="1"/>
    <n v="4.33"/>
    <n v="4.33"/>
    <n v="0"/>
    <n v="0.28000000000000003"/>
    <n v="4.6100000000000003"/>
    <x v="2"/>
  </r>
  <r>
    <s v="Dinner"/>
    <s v="Drive-Thru"/>
    <s v="Cheeseburger"/>
    <s v="No Modifier"/>
    <n v="2"/>
    <n v="4.9899999999999993"/>
    <n v="9.9799999999999986"/>
    <n v="0"/>
    <n v="0.72"/>
    <n v="10.7"/>
    <x v="0"/>
  </r>
  <r>
    <s v="Afternoon"/>
    <s v="Drive-Thru"/>
    <s v="Chicken Nuggets (6pc)"/>
    <s v="No Modifier"/>
    <n v="2"/>
    <n v="3.76"/>
    <n v="7.52"/>
    <n v="0"/>
    <n v="0.45"/>
    <n v="7.97"/>
    <x v="3"/>
  </r>
  <r>
    <s v="Breakfast"/>
    <s v="Drive-Thru"/>
    <s v="Egg Muffin"/>
    <s v="Extra Egg"/>
    <n v="1"/>
    <n v="4.6500000000000004"/>
    <n v="4.6500000000000004"/>
    <n v="0"/>
    <n v="0.34"/>
    <n v="4.99"/>
    <x v="0"/>
  </r>
  <r>
    <s v="Afternoon"/>
    <s v="Dine-In"/>
    <s v="Milkshake"/>
    <s v="No Modifier"/>
    <n v="1"/>
    <n v="4.2299999999999995"/>
    <n v="4.2299999999999995"/>
    <n v="0"/>
    <n v="0.32"/>
    <n v="4.55"/>
    <x v="1"/>
  </r>
  <r>
    <s v="Breakfast"/>
    <s v="Takeout"/>
    <s v="Sausage Biscuit"/>
    <s v="Extra Egg"/>
    <n v="3"/>
    <n v="3.61"/>
    <n v="10.83"/>
    <n v="0"/>
    <n v="0.92"/>
    <n v="11.75"/>
    <x v="1"/>
  </r>
  <r>
    <s v="Breakfast"/>
    <s v="Drive-Thru"/>
    <s v="Hash Browns"/>
    <s v="No Modifier"/>
    <n v="1"/>
    <n v="1.88"/>
    <n v="1.88"/>
    <n v="0"/>
    <n v="0.11"/>
    <n v="1.99"/>
    <x v="1"/>
  </r>
  <r>
    <s v="Dinner"/>
    <s v="Dine-In"/>
    <s v="Cheeseburger"/>
    <s v="No Modifier"/>
    <n v="2"/>
    <n v="4.62"/>
    <n v="9.24"/>
    <n v="0.92"/>
    <n v="0.5"/>
    <n v="8.82"/>
    <x v="1"/>
  </r>
  <r>
    <s v="Lunch"/>
    <s v="Delivery"/>
    <s v="Onion Rings"/>
    <s v="Large Size"/>
    <n v="1"/>
    <n v="3.73"/>
    <n v="3.73"/>
    <n v="0"/>
    <n v="0.32"/>
    <n v="4.05"/>
    <x v="1"/>
  </r>
  <r>
    <s v="Lunch"/>
    <s v="Dine-In"/>
    <s v="Chicken Sandwich Combo"/>
    <s v="Spicy"/>
    <n v="1"/>
    <n v="7.96"/>
    <n v="7.96"/>
    <n v="0"/>
    <n v="0.64"/>
    <n v="8.6"/>
    <x v="0"/>
  </r>
  <r>
    <s v="Breakfast"/>
    <s v="Drive-Thru"/>
    <s v="Bottled Water"/>
    <s v="Light Ice"/>
    <n v="1"/>
    <n v="1.43"/>
    <n v="1.43"/>
    <n v="0"/>
    <n v="0.11"/>
    <n v="1.54"/>
    <x v="1"/>
  </r>
  <r>
    <s v="Dinner"/>
    <s v="Dine-In"/>
    <s v="French Fries"/>
    <s v="No Sauce"/>
    <n v="1"/>
    <n v="2.27"/>
    <n v="2.27"/>
    <n v="0"/>
    <n v="0.2"/>
    <n v="2.4700000000000002"/>
    <x v="1"/>
  </r>
  <r>
    <s v="Lunch"/>
    <s v="Drive-Thru"/>
    <s v="Chicken Nuggets (10pc)"/>
    <s v="No Modifier"/>
    <n v="2"/>
    <n v="5.21"/>
    <n v="10.42"/>
    <n v="0"/>
    <n v="0.76"/>
    <n v="11.18"/>
    <x v="1"/>
  </r>
  <r>
    <s v="Lunch"/>
    <s v="Dine-In"/>
    <s v="Double Cheeseburger"/>
    <s v="No Modifier"/>
    <n v="1"/>
    <n v="5.8900000000000006"/>
    <n v="5.8900000000000006"/>
    <n v="0"/>
    <n v="0.47"/>
    <n v="6.36"/>
    <x v="1"/>
  </r>
  <r>
    <s v="Lunch"/>
    <s v="Dine-In"/>
    <s v="Chicken Nuggets (10pc)"/>
    <s v="No Modifier"/>
    <n v="2"/>
    <n v="4.6800000000000006"/>
    <n v="9.3600000000000012"/>
    <n v="0"/>
    <n v="0.61"/>
    <n v="9.9700000000000006"/>
    <x v="2"/>
  </r>
  <r>
    <s v="Late Night"/>
    <s v="Dine-In"/>
    <s v="Milkshake"/>
    <s v="Sugar-Free Syrup"/>
    <n v="1"/>
    <n v="4.12"/>
    <n v="4.12"/>
    <n v="0"/>
    <n v="0.33"/>
    <n v="4.45"/>
    <x v="1"/>
  </r>
  <r>
    <s v="Dinner"/>
    <s v="Dine-In"/>
    <s v="French Fries"/>
    <s v="No Modifier"/>
    <n v="1"/>
    <n v="2.5900000000000003"/>
    <n v="2.5900000000000003"/>
    <n v="0.52"/>
    <n v="0.13"/>
    <n v="2.2000000000000002"/>
    <x v="2"/>
  </r>
  <r>
    <s v="Lunch"/>
    <s v="Takeout"/>
    <s v="Cheeseburger Combo"/>
    <s v="No Modifier"/>
    <n v="1"/>
    <n v="8.4600000000000009"/>
    <n v="8.4600000000000009"/>
    <n v="0"/>
    <n v="0.51"/>
    <n v="8.9700000000000006"/>
    <x v="3"/>
  </r>
  <r>
    <s v="Dinner"/>
    <s v="Takeout"/>
    <s v="Double Cheeseburger"/>
    <s v="No Modifier"/>
    <n v="1"/>
    <n v="6.14"/>
    <n v="6.14"/>
    <n v="0"/>
    <n v="0.37"/>
    <n v="6.51"/>
    <x v="0"/>
  </r>
  <r>
    <s v="Lunch"/>
    <s v="Dine-In"/>
    <s v="Spicy Chicken Sandwich"/>
    <s v="No Modifier"/>
    <n v="2"/>
    <n v="5.26"/>
    <n v="10.52"/>
    <n v="0"/>
    <n v="0.68"/>
    <n v="11.2"/>
    <x v="0"/>
  </r>
  <r>
    <s v="Lunch"/>
    <s v="Drive-Thru"/>
    <s v="French Fries"/>
    <s v="No Modifier"/>
    <n v="1"/>
    <n v="2.7800000000000002"/>
    <n v="2.7800000000000002"/>
    <n v="0"/>
    <n v="0.26"/>
    <n v="3.04"/>
    <x v="1"/>
  </r>
  <r>
    <s v="Late Night"/>
    <s v="Drive-Thru"/>
    <s v="Double Cheeseburger"/>
    <s v="No Modifier"/>
    <n v="1"/>
    <n v="5.52"/>
    <n v="5.52"/>
    <n v="0"/>
    <n v="0.5"/>
    <n v="6.02"/>
    <x v="0"/>
  </r>
  <r>
    <s v="Dinner"/>
    <s v="Drive-Thru"/>
    <s v="Cheeseburger Combo"/>
    <s v="No Modifier"/>
    <n v="1"/>
    <n v="8.09"/>
    <n v="8.09"/>
    <n v="0"/>
    <n v="0.56999999999999995"/>
    <n v="8.66"/>
    <x v="1"/>
  </r>
  <r>
    <s v="Lunch"/>
    <s v="Delivery"/>
    <s v="Chicken Sandwich Combo"/>
    <s v="No Pickles"/>
    <n v="2"/>
    <n v="8.94"/>
    <n v="17.88"/>
    <n v="0"/>
    <n v="1.43"/>
    <n v="19.309999999999999"/>
    <x v="1"/>
  </r>
  <r>
    <s v="Morning"/>
    <s v="Dine-In"/>
    <s v="Soft Drink (Medium)"/>
    <s v="No Modifier"/>
    <n v="1"/>
    <n v="1.6500000000000001"/>
    <n v="1.6500000000000001"/>
    <n v="0"/>
    <n v="0.16"/>
    <n v="1.81"/>
    <x v="1"/>
  </r>
  <r>
    <s v="Lunch"/>
    <s v="Dine-In"/>
    <s v="Cheeseburger Combo"/>
    <s v="No Modifier"/>
    <n v="2"/>
    <n v="8.2100000000000009"/>
    <n v="16.420000000000002"/>
    <n v="0"/>
    <n v="1.1499999999999999"/>
    <n v="17.57"/>
    <x v="1"/>
  </r>
  <r>
    <s v="Breakfast"/>
    <s v="Drive-Thru"/>
    <s v="Pancake Platter"/>
    <s v="No Cheese"/>
    <n v="1"/>
    <n v="4.59"/>
    <n v="4.59"/>
    <n v="0"/>
    <n v="0.34"/>
    <n v="4.93"/>
    <x v="1"/>
  </r>
  <r>
    <s v="Lunch"/>
    <s v="Takeout"/>
    <s v="Spicy Chicken Sandwich"/>
    <s v="Extra Patty"/>
    <n v="1"/>
    <n v="8.3899999999999988"/>
    <n v="8.3899999999999988"/>
    <n v="0"/>
    <n v="0.63"/>
    <n v="9.02"/>
    <x v="0"/>
  </r>
  <r>
    <s v="Dinner"/>
    <s v="Dine-In"/>
    <s v="Cheeseburger Combo"/>
    <s v="No Modifier"/>
    <n v="1"/>
    <n v="8.51"/>
    <n v="8.51"/>
    <n v="0"/>
    <n v="0.64"/>
    <n v="9.15"/>
    <x v="0"/>
  </r>
  <r>
    <s v="Dinner"/>
    <s v="Drive-Thru"/>
    <s v="Double Cheeseburger Combo"/>
    <s v="No Modifier"/>
    <n v="1"/>
    <n v="9.64"/>
    <n v="9.64"/>
    <n v="0"/>
    <n v="0.57999999999999996"/>
    <n v="10.220000000000001"/>
    <x v="1"/>
  </r>
  <r>
    <s v="Dinner"/>
    <s v="Dine-In"/>
    <s v="Veggie Burger"/>
    <s v="No Modifier"/>
    <n v="1"/>
    <n v="7.3100000000000005"/>
    <n v="7.3100000000000005"/>
    <n v="0.73"/>
    <n v="0.59"/>
    <n v="7.17"/>
    <x v="2"/>
  </r>
  <r>
    <s v="Breakfast"/>
    <s v="Dine-In"/>
    <s v="Egg Muffin"/>
    <s v="No Modifier"/>
    <n v="1"/>
    <n v="3.21"/>
    <n v="3.21"/>
    <n v="0"/>
    <n v="0.19"/>
    <n v="3.4"/>
    <x v="0"/>
  </r>
  <r>
    <s v="Afternoon"/>
    <s v="Takeout"/>
    <s v="Chicken Nuggets (6pc)"/>
    <s v="No Modifier"/>
    <n v="2"/>
    <n v="3.6799999999999997"/>
    <n v="7.3599999999999994"/>
    <n v="0"/>
    <n v="0.53"/>
    <n v="7.89"/>
    <x v="1"/>
  </r>
  <r>
    <s v="Dinner"/>
    <s v="Dine-In"/>
    <s v="Spicy Chicken Combo"/>
    <s v="No Modifier"/>
    <n v="1"/>
    <n v="9.6"/>
    <n v="9.6"/>
    <n v="0"/>
    <n v="0.77"/>
    <n v="10.37"/>
    <x v="2"/>
  </r>
  <r>
    <s v="Breakfast"/>
    <s v="Dine-In"/>
    <s v="Sausage Biscuit"/>
    <s v="Cinnamon"/>
    <n v="1"/>
    <n v="3.33"/>
    <n v="3.33"/>
    <n v="0"/>
    <n v="0.25"/>
    <n v="3.58"/>
    <x v="1"/>
  </r>
  <r>
    <s v="Lunch"/>
    <s v="Takeout"/>
    <s v="Spicy Chicken Combo"/>
    <s v="No Modifier"/>
    <n v="3"/>
    <n v="9.02"/>
    <n v="27.06"/>
    <n v="0"/>
    <n v="2.16"/>
    <n v="29.22"/>
    <x v="3"/>
  </r>
  <r>
    <s v="Lunch"/>
    <s v="Delivery"/>
    <s v="Chicken Sandwich Combo"/>
    <s v="Add Bacon"/>
    <n v="1"/>
    <n v="9.6999999999999993"/>
    <n v="9.6999999999999993"/>
    <n v="0"/>
    <n v="0.63"/>
    <n v="10.33"/>
    <x v="1"/>
  </r>
  <r>
    <s v="Lunch"/>
    <s v="Delivery"/>
    <s v="Spicy Chicken Combo"/>
    <s v="No Modifier"/>
    <n v="1"/>
    <n v="9.1499999999999986"/>
    <n v="9.1499999999999986"/>
    <n v="0"/>
    <n v="0.64"/>
    <n v="9.7899999999999991"/>
    <x v="1"/>
  </r>
  <r>
    <s v="Dinner"/>
    <s v="Dine-In"/>
    <s v="Onion Rings"/>
    <s v="Small Size"/>
    <n v="1"/>
    <n v="2.19"/>
    <n v="2.19"/>
    <n v="0"/>
    <n v="0.18"/>
    <n v="2.37"/>
    <x v="1"/>
  </r>
  <r>
    <s v="Afternoon"/>
    <s v="Dine-In"/>
    <s v="Side Salad"/>
    <s v="No Modifier"/>
    <n v="1"/>
    <n v="2.5100000000000002"/>
    <n v="2.5100000000000002"/>
    <n v="0"/>
    <n v="0.23"/>
    <n v="2.74"/>
    <x v="1"/>
  </r>
  <r>
    <s v="Afternoon"/>
    <s v="Delivery"/>
    <s v="Ice Cream Cone"/>
    <s v="Caramel Topping"/>
    <n v="1"/>
    <n v="1.4799999999999998"/>
    <n v="1.4799999999999998"/>
    <n v="0.15"/>
    <n v="0.2"/>
    <n v="2.5"/>
    <x v="1"/>
  </r>
  <r>
    <s v="Dinner"/>
    <s v="Dine-In"/>
    <s v="Spicy Chicken Sandwich"/>
    <s v="No Modifier"/>
    <n v="1"/>
    <n v="8.27"/>
    <n v="8.27"/>
    <n v="0"/>
    <n v="0.74"/>
    <n v="9.01"/>
    <x v="0"/>
  </r>
  <r>
    <s v="Dinner"/>
    <s v="Drive-Thru"/>
    <s v="Iced Tea"/>
    <s v="Sugar-Free Syrup"/>
    <n v="1"/>
    <n v="2.1599999999999997"/>
    <n v="2.1599999999999997"/>
    <n v="0"/>
    <n v="0.14000000000000001"/>
    <n v="2.2999999999999998"/>
    <x v="2"/>
  </r>
  <r>
    <s v="Dinner"/>
    <s v="Takeout"/>
    <s v="Spicy Chicken Combo"/>
    <s v="No Modifier"/>
    <n v="2"/>
    <n v="9.58"/>
    <n v="19.16"/>
    <n v="0"/>
    <n v="1.39"/>
    <n v="20.55"/>
    <x v="0"/>
  </r>
  <r>
    <s v="Morning"/>
    <s v="Takeout"/>
    <s v="Brownie"/>
    <s v="No Modifier"/>
    <n v="1"/>
    <n v="1.93"/>
    <n v="1.93"/>
    <n v="0"/>
    <n v="0.16"/>
    <n v="2.09"/>
    <x v="3"/>
  </r>
  <r>
    <s v="Breakfast"/>
    <s v="Delivery"/>
    <s v="Bottled Water"/>
    <s v="No Modifier"/>
    <n v="1"/>
    <n v="2.3899999999999997"/>
    <n v="2.3899999999999997"/>
    <n v="0"/>
    <n v="0.16"/>
    <n v="2.5499999999999998"/>
    <x v="1"/>
  </r>
  <r>
    <s v="Dinner"/>
    <s v="Drive-Thru"/>
    <s v="Cheeseburger"/>
    <s v="No Modifier"/>
    <n v="1"/>
    <n v="4.8599999999999994"/>
    <n v="4.8599999999999994"/>
    <n v="0"/>
    <n v="0.41"/>
    <n v="5.27"/>
    <x v="1"/>
  </r>
  <r>
    <s v="Lunch"/>
    <s v="Dine-In"/>
    <s v="Double Cheeseburger Combo"/>
    <s v="No Modifier"/>
    <n v="2"/>
    <n v="9.93"/>
    <n v="19.86"/>
    <n v="0"/>
    <n v="1.29"/>
    <n v="21.15"/>
    <x v="1"/>
  </r>
  <r>
    <s v="Breakfast"/>
    <s v="Drive-Thru"/>
    <s v="Hash Browns"/>
    <s v="Extra Egg"/>
    <n v="1"/>
    <n v="2.6999999999999997"/>
    <n v="2.6999999999999997"/>
    <n v="0"/>
    <n v="0.16"/>
    <n v="2.86"/>
    <x v="1"/>
  </r>
  <r>
    <s v="Afternoon"/>
    <s v="Takeout"/>
    <s v="French Fries"/>
    <s v="Extra Sauce"/>
    <n v="1"/>
    <n v="2.4300000000000002"/>
    <n v="2.4300000000000002"/>
    <n v="0.36"/>
    <n v="0.17"/>
    <n v="2.2400000000000002"/>
    <x v="1"/>
  </r>
  <r>
    <s v="Breakfast"/>
    <s v="Drive-Thru"/>
    <s v="Breakfast Burrito"/>
    <s v="Cinnamon"/>
    <n v="1"/>
    <n v="1.4799999999999998"/>
    <n v="1.4799999999999998"/>
    <n v="0.15"/>
    <n v="0.23"/>
    <n v="4.12"/>
    <x v="1"/>
  </r>
  <r>
    <s v="Late Night"/>
    <s v="Takeout"/>
    <s v="Onion Rings"/>
    <s v="No Sauce"/>
    <n v="1"/>
    <n v="2.9299999999999997"/>
    <n v="2.9299999999999997"/>
    <n v="0"/>
    <n v="0.26"/>
    <n v="3.19"/>
    <x v="1"/>
  </r>
  <r>
    <s v="Dinner"/>
    <s v="Drive-Thru"/>
    <s v="Spicy Chicken Combo"/>
    <s v="No Modifier"/>
    <n v="2"/>
    <n v="8.58"/>
    <n v="17.16"/>
    <n v="0"/>
    <n v="1.54"/>
    <n v="18.7"/>
    <x v="1"/>
  </r>
  <r>
    <s v="Breakfast"/>
    <s v="Drive-Thru"/>
    <s v="Coffee"/>
    <s v="No Modifier"/>
    <n v="1"/>
    <n v="1.76"/>
    <n v="1.76"/>
    <n v="0"/>
    <n v="0.11"/>
    <n v="1.87"/>
    <x v="2"/>
  </r>
  <r>
    <s v="Dinner"/>
    <s v="Takeout"/>
    <s v="Spicy Chicken Combo"/>
    <s v="No Modifier"/>
    <n v="1"/>
    <n v="8.75"/>
    <n v="8.75"/>
    <n v="0"/>
    <n v="0.74"/>
    <n v="9.49"/>
    <x v="0"/>
  </r>
  <r>
    <s v="Dinner"/>
    <s v="Dine-In"/>
    <s v="Cheeseburger Combo"/>
    <s v="No Modifier"/>
    <n v="1"/>
    <n v="9.33"/>
    <n v="9.33"/>
    <n v="0"/>
    <n v="0.68"/>
    <n v="10.01"/>
    <x v="1"/>
  </r>
  <r>
    <s v="Lunch"/>
    <s v="Dine-In"/>
    <s v="Spicy Chicken Sandwich"/>
    <s v="No Modifier"/>
    <n v="2"/>
    <n v="6.98"/>
    <n v="13.96"/>
    <n v="0"/>
    <n v="1.26"/>
    <n v="15.22"/>
    <x v="2"/>
  </r>
  <r>
    <s v="Afternoon"/>
    <s v="Dine-In"/>
    <s v="Iced Tea"/>
    <s v="No Modifier"/>
    <n v="1"/>
    <n v="1.89"/>
    <n v="1.89"/>
    <n v="0"/>
    <n v="0.16"/>
    <n v="2.0499999999999998"/>
    <x v="2"/>
  </r>
  <r>
    <s v="Dinner"/>
    <s v="Drive-Thru"/>
    <s v="Double Cheeseburger Combo"/>
    <s v="No Modifier"/>
    <n v="1"/>
    <n v="10.73"/>
    <n v="10.73"/>
    <n v="2.15"/>
    <n v="0.69"/>
    <n v="9.27"/>
    <x v="1"/>
  </r>
  <r>
    <s v="Lunch"/>
    <s v="Takeout"/>
    <s v="Spicy Chicken Sandwich"/>
    <s v="No Pickles"/>
    <n v="2"/>
    <n v="5.67"/>
    <n v="11.34"/>
    <n v="0"/>
    <n v="1.02"/>
    <n v="12.36"/>
    <x v="1"/>
  </r>
  <r>
    <s v="Morning"/>
    <s v="Dine-In"/>
    <s v="Soft Drink (Medium)"/>
    <s v="Light Ice"/>
    <n v="1"/>
    <n v="1.67"/>
    <n v="1.67"/>
    <n v="0"/>
    <n v="0.12"/>
    <n v="1.79"/>
    <x v="0"/>
  </r>
  <r>
    <s v="Afternoon"/>
    <s v="Delivery"/>
    <s v="Chicken Nuggets (10pc)"/>
    <s v="No Modifier"/>
    <n v="1"/>
    <n v="5.5"/>
    <n v="5.5"/>
    <n v="0"/>
    <n v="0.38"/>
    <n v="5.88"/>
    <x v="1"/>
  </r>
  <r>
    <s v="Dinner"/>
    <s v="Delivery"/>
    <s v="Double Cheeseburger"/>
    <s v="No Modifier"/>
    <n v="1"/>
    <n v="5.96"/>
    <n v="5.96"/>
    <n v="0"/>
    <n v="0.56999999999999995"/>
    <n v="6.53"/>
    <x v="1"/>
  </r>
  <r>
    <s v="Dinner"/>
    <s v="Delivery"/>
    <s v="Double Cheeseburger"/>
    <s v="No Modifier"/>
    <n v="1"/>
    <n v="5.31"/>
    <n v="5.31"/>
    <n v="0"/>
    <n v="0.5"/>
    <n v="5.81"/>
    <x v="1"/>
  </r>
  <r>
    <s v="Lunch"/>
    <s v="Dine-In"/>
    <s v="Double Cheeseburger"/>
    <s v="No Modifier"/>
    <n v="1"/>
    <n v="5.6599999999999993"/>
    <n v="5.6599999999999993"/>
    <n v="1.1299999999999999"/>
    <n v="0.36"/>
    <n v="4.8899999999999997"/>
    <x v="0"/>
  </r>
  <r>
    <s v="Breakfast"/>
    <s v="Drive-Thru"/>
    <s v="French Fries"/>
    <s v="Small Size"/>
    <n v="1"/>
    <n v="2.09"/>
    <n v="2.09"/>
    <n v="0"/>
    <n v="0.2"/>
    <n v="2.29"/>
    <x v="1"/>
  </r>
  <r>
    <s v="Lunch"/>
    <s v="Delivery"/>
    <s v="Cheeseburger"/>
    <s v="No Modifier"/>
    <n v="2"/>
    <n v="4.0299999999999994"/>
    <n v="8.0599999999999987"/>
    <n v="0"/>
    <n v="0.56000000000000005"/>
    <n v="8.6199999999999992"/>
    <x v="1"/>
  </r>
  <r>
    <s v="Lunch"/>
    <s v="Dine-In"/>
    <s v="Chicken Nuggets (10pc)"/>
    <s v="No Modifier"/>
    <n v="3"/>
    <n v="5.3"/>
    <n v="15.899999999999999"/>
    <n v="0"/>
    <n v="1.1499999999999999"/>
    <n v="17.05"/>
    <x v="1"/>
  </r>
  <r>
    <s v="Afternoon"/>
    <s v="Takeout"/>
    <s v="Ice Cream Cone"/>
    <s v="No Modifier"/>
    <n v="2"/>
    <n v="2.3600000000000003"/>
    <n v="4.7200000000000006"/>
    <n v="0"/>
    <n v="0.35"/>
    <n v="5.07"/>
    <x v="1"/>
  </r>
  <r>
    <s v="Dinner"/>
    <s v="Drive-Thru"/>
    <s v="Double Cheeseburger"/>
    <s v="No Modifier"/>
    <n v="1"/>
    <n v="5.16"/>
    <n v="5.16"/>
    <n v="0"/>
    <n v="0.34"/>
    <n v="5.5"/>
    <x v="1"/>
  </r>
  <r>
    <s v="Lunch"/>
    <s v="Delivery"/>
    <s v="Chicken Sandwich"/>
    <s v="Extra Sauce"/>
    <n v="1"/>
    <n v="5.85"/>
    <n v="5.85"/>
    <n v="0"/>
    <n v="0.56000000000000005"/>
    <n v="6.41"/>
    <x v="2"/>
  </r>
  <r>
    <s v="Dinner"/>
    <s v="Delivery"/>
    <s v="Onion Rings"/>
    <s v="No Sauce"/>
    <n v="2"/>
    <n v="2.96"/>
    <n v="5.92"/>
    <n v="0"/>
    <n v="0.5"/>
    <n v="6.42"/>
    <x v="1"/>
  </r>
  <r>
    <s v="Late Night"/>
    <s v="Drive-Thru"/>
    <s v="Spicy Chicken Sandwich"/>
    <s v="No Modifier"/>
    <n v="1"/>
    <n v="5.4499999999999993"/>
    <n v="5.4499999999999993"/>
    <n v="0.55000000000000004"/>
    <n v="0.32"/>
    <n v="5.22"/>
    <x v="2"/>
  </r>
  <r>
    <s v="Late Night"/>
    <s v="Drive-Thru"/>
    <s v="Bottled Water"/>
    <s v="Sugar-Free Syrup"/>
    <n v="1"/>
    <n v="1.69"/>
    <n v="1.69"/>
    <n v="0"/>
    <n v="0.1"/>
    <n v="1.79"/>
    <x v="3"/>
  </r>
  <r>
    <s v="Afternoon"/>
    <s v="Delivery"/>
    <s v="Soft Drink (Medium)"/>
    <s v="No Modifier"/>
    <n v="1"/>
    <n v="1.6700000000000002"/>
    <n v="1.6700000000000002"/>
    <n v="0"/>
    <n v="0.16"/>
    <n v="1.83"/>
    <x v="2"/>
  </r>
  <r>
    <s v="Dinner"/>
    <s v="Takeout"/>
    <s v="Cheeseburger"/>
    <s v="No Modifier"/>
    <n v="1"/>
    <n v="4.5100000000000007"/>
    <n v="4.5100000000000007"/>
    <n v="0"/>
    <n v="0.43"/>
    <n v="4.9400000000000004"/>
    <x v="1"/>
  </r>
  <r>
    <s v="Breakfast"/>
    <s v="Unknown"/>
    <s v="Coffee"/>
    <s v="No Ice"/>
    <n v="1"/>
    <n v="1.72"/>
    <n v="1.72"/>
    <n v="0"/>
    <n v="0.11"/>
    <n v="1.83"/>
    <x v="1"/>
  </r>
  <r>
    <s v="Morning"/>
    <s v="Takeout"/>
    <s v="Side Salad"/>
    <s v="No Modifier"/>
    <n v="1"/>
    <n v="1.4799999999999998"/>
    <n v="1.4799999999999998"/>
    <n v="0"/>
    <n v="0.1"/>
    <n v="1.43"/>
    <x v="1"/>
  </r>
  <r>
    <s v="Breakfast"/>
    <s v="Drive-Thru"/>
    <s v="Hash Browns"/>
    <s v="Sausage Patty"/>
    <n v="1"/>
    <n v="3.08"/>
    <n v="3.08"/>
    <n v="0"/>
    <n v="0.28000000000000003"/>
    <n v="3.36"/>
    <x v="1"/>
  </r>
  <r>
    <s v="Dinner"/>
    <s v="Drive-Thru"/>
    <s v="Double Cheeseburger"/>
    <s v="No Modifier"/>
    <n v="1"/>
    <n v="5.6400000000000006"/>
    <n v="5.6400000000000006"/>
    <n v="0"/>
    <n v="0.34"/>
    <n v="5.98"/>
    <x v="0"/>
  </r>
  <r>
    <s v="Lunch"/>
    <s v="Dine-In"/>
    <s v="Chicken Sandwich"/>
    <s v="Gluten-Free Bun"/>
    <n v="3"/>
    <n v="6.06"/>
    <n v="18.18"/>
    <n v="0"/>
    <n v="1.55"/>
    <n v="19.73"/>
    <x v="1"/>
  </r>
  <r>
    <s v="Morning"/>
    <s v="Dine-In"/>
    <s v="Chicken Nuggets (6pc)"/>
    <s v="No Modifier"/>
    <n v="1"/>
    <n v="3.6"/>
    <n v="3.6"/>
    <n v="0"/>
    <n v="0.23"/>
    <n v="3.83"/>
    <x v="1"/>
  </r>
  <r>
    <s v="Lunch"/>
    <s v="Delivery"/>
    <s v="Chicken Sandwich"/>
    <s v="No Modifier"/>
    <n v="1"/>
    <n v="1.4799999999999998"/>
    <n v="1.4799999999999998"/>
    <n v="0"/>
    <n v="0.1"/>
    <n v="1.43"/>
    <x v="1"/>
  </r>
  <r>
    <s v="Dinner"/>
    <s v="Drive-Thru"/>
    <s v="Spicy Chicken Sandwich"/>
    <s v="No Modifier"/>
    <n v="1"/>
    <n v="5.83"/>
    <n v="5.83"/>
    <n v="0"/>
    <n v="0.41"/>
    <n v="6.24"/>
    <x v="1"/>
  </r>
  <r>
    <s v="Morning"/>
    <s v="Dine-In"/>
    <s v="Hash Browns"/>
    <s v="Extra Egg"/>
    <n v="1"/>
    <n v="2.69"/>
    <n v="2.69"/>
    <n v="0"/>
    <n v="0.2"/>
    <n v="2.89"/>
    <x v="1"/>
  </r>
  <r>
    <s v="Dinner"/>
    <s v="Dine-In"/>
    <s v="Cheeseburger Combo"/>
    <s v="No Modifier"/>
    <n v="2"/>
    <n v="8.5399999999999991"/>
    <n v="17.079999999999998"/>
    <n v="0"/>
    <n v="1.62"/>
    <n v="18.7"/>
    <x v="1"/>
  </r>
  <r>
    <s v="Lunch"/>
    <s v="Dine-In"/>
    <s v="Spicy Chicken Sandwich"/>
    <s v="No Pickles"/>
    <n v="1"/>
    <n v="5.93"/>
    <n v="5.93"/>
    <n v="0"/>
    <n v="0.5"/>
    <n v="6.43"/>
    <x v="3"/>
  </r>
  <r>
    <s v="Lunch"/>
    <s v="Dine-In"/>
    <s v="Chicken Sandwich"/>
    <s v="No Modifier"/>
    <n v="1"/>
    <n v="4.78"/>
    <n v="4.78"/>
    <n v="0"/>
    <n v="0.45"/>
    <n v="5.23"/>
    <x v="1"/>
  </r>
  <r>
    <s v="Lunch"/>
    <s v="Unknown"/>
    <s v="Double Cheeseburger"/>
    <s v="No Modifier"/>
    <n v="2"/>
    <n v="5.97"/>
    <n v="11.94"/>
    <n v="0"/>
    <n v="0.72"/>
    <n v="12.66"/>
    <x v="1"/>
  </r>
  <r>
    <s v="Afternoon"/>
    <s v="Drive-Thru"/>
    <s v="Chicken Nuggets (10pc)"/>
    <s v="No Modifier"/>
    <n v="1"/>
    <n v="4.7699999999999996"/>
    <n v="4.7699999999999996"/>
    <n v="0"/>
    <n v="0.28999999999999998"/>
    <n v="5.0599999999999996"/>
    <x v="1"/>
  </r>
  <r>
    <s v="Afternoon"/>
    <s v="Delivery"/>
    <s v="Milkshake"/>
    <s v="Cinnamon"/>
    <n v="1"/>
    <n v="4.28"/>
    <n v="4.28"/>
    <n v="0"/>
    <n v="0.34"/>
    <n v="4.62"/>
    <x v="1"/>
  </r>
  <r>
    <s v="Dinner"/>
    <s v="Takeout"/>
    <s v="Cheeseburger Combo"/>
    <s v="No Modifier"/>
    <n v="1"/>
    <n v="8.11"/>
    <n v="8.11"/>
    <n v="0"/>
    <n v="0.56999999999999995"/>
    <n v="8.68"/>
    <x v="1"/>
  </r>
  <r>
    <s v="Morning"/>
    <s v="Takeout"/>
    <s v="Bottled Water"/>
    <s v="Light Ice"/>
    <n v="1"/>
    <n v="1.29"/>
    <n v="1.29"/>
    <n v="0"/>
    <n v="0.08"/>
    <n v="1.37"/>
    <x v="0"/>
  </r>
  <r>
    <s v="Breakfast"/>
    <s v="Drive-Thru"/>
    <s v="Coffee"/>
    <s v="No Modifier"/>
    <n v="1"/>
    <n v="1.56"/>
    <n v="1.56"/>
    <n v="0"/>
    <n v="0.12"/>
    <n v="1.68"/>
    <x v="1"/>
  </r>
  <r>
    <s v="Lunch"/>
    <s v="Takeout"/>
    <s v="Chicken Sandwich Combo"/>
    <s v="No Modifier"/>
    <n v="1"/>
    <n v="9.01"/>
    <n v="9.01"/>
    <n v="0"/>
    <n v="0.59"/>
    <n v="9.6"/>
    <x v="1"/>
  </r>
  <r>
    <s v="Lunch"/>
    <s v="Drive-Thru"/>
    <s v="Onion Rings"/>
    <s v="No Modifier"/>
    <n v="1"/>
    <n v="3.8099999999999996"/>
    <n v="3.8099999999999996"/>
    <n v="0"/>
    <n v="0.28000000000000003"/>
    <n v="4.09"/>
    <x v="1"/>
  </r>
  <r>
    <s v="Dinner"/>
    <s v="Takeout"/>
    <s v="Spicy Chicken Combo"/>
    <s v="No Modifier"/>
    <n v="1"/>
    <n v="8.84"/>
    <n v="8.84"/>
    <n v="0"/>
    <n v="0.66"/>
    <n v="9.5"/>
    <x v="0"/>
  </r>
  <r>
    <s v="Dinner"/>
    <s v="Dine-In"/>
    <s v="Cheeseburger Combo"/>
    <s v="No Modifier"/>
    <n v="3"/>
    <n v="8.81"/>
    <n v="26.43"/>
    <n v="0"/>
    <n v="1.72"/>
    <n v="28.15"/>
    <x v="1"/>
  </r>
  <r>
    <s v="Dinner"/>
    <s v="Takeout"/>
    <s v="Chicken Sandwich Combo"/>
    <s v="No Onions"/>
    <n v="1"/>
    <n v="8.16"/>
    <n v="8.16"/>
    <n v="0"/>
    <n v="0.59"/>
    <n v="8.75"/>
    <x v="3"/>
  </r>
  <r>
    <s v="Lunch"/>
    <s v="Drive-Thru"/>
    <s v="Chicken Sandwich"/>
    <s v="No Modifier"/>
    <n v="1"/>
    <n v="5.37"/>
    <n v="5.37"/>
    <n v="0"/>
    <n v="0.32"/>
    <n v="5.69"/>
    <x v="0"/>
  </r>
  <r>
    <s v="Dinner"/>
    <s v="Dine-In"/>
    <s v="Iced Tea"/>
    <s v="No Modifier"/>
    <n v="1"/>
    <n v="1.73"/>
    <n v="1.73"/>
    <n v="0"/>
    <n v="0.12"/>
    <n v="1.85"/>
    <x v="2"/>
  </r>
  <r>
    <s v="Lunch"/>
    <s v="Dine-In"/>
    <s v="Onion Rings"/>
    <s v="No Modifier"/>
    <n v="1"/>
    <n v="2.96"/>
    <n v="2.96"/>
    <n v="0.15"/>
    <n v="0.17"/>
    <n v="2.98"/>
    <x v="2"/>
  </r>
  <r>
    <s v="Afternoon"/>
    <s v="Takeout"/>
    <s v="Milkshake"/>
    <s v="No Modifier"/>
    <n v="1"/>
    <n v="4.01"/>
    <n v="4.01"/>
    <n v="0"/>
    <n v="0.24"/>
    <n v="4.25"/>
    <x v="0"/>
  </r>
  <r>
    <s v="Lunch"/>
    <s v="Takeout"/>
    <s v="Cheeseburger Combo"/>
    <s v="No Modifier"/>
    <n v="3"/>
    <n v="8.06"/>
    <n v="24.18"/>
    <n v="0"/>
    <n v="1.69"/>
    <n v="25.87"/>
    <x v="0"/>
  </r>
  <r>
    <s v="Afternoon"/>
    <s v="Takeout"/>
    <s v="Side Salad"/>
    <s v="No Modifier"/>
    <n v="1"/>
    <n v="2.76"/>
    <n v="2.76"/>
    <n v="0"/>
    <n v="0.2"/>
    <n v="2.96"/>
    <x v="0"/>
  </r>
  <r>
    <s v="Lunch"/>
    <s v="Takeout"/>
    <s v="Spicy Chicken Sandwich"/>
    <s v="No Modifier"/>
    <n v="1"/>
    <n v="1.4799999999999998"/>
    <n v="1.4799999999999998"/>
    <n v="0.15"/>
    <n v="0.52"/>
    <n v="6.25"/>
    <x v="0"/>
  </r>
  <r>
    <s v="Late Night"/>
    <s v="Delivery"/>
    <s v="Double Cheeseburger"/>
    <s v="No Modifier"/>
    <n v="1"/>
    <n v="5.5"/>
    <n v="5.5"/>
    <n v="0"/>
    <n v="0.52"/>
    <n v="6.02"/>
    <x v="1"/>
  </r>
  <r>
    <s v="Dinner"/>
    <s v="Delivery"/>
    <s v="Chicken Sandwich Combo"/>
    <s v="Add Bacon"/>
    <n v="2"/>
    <n v="10.41"/>
    <n v="20.82"/>
    <n v="0"/>
    <n v="1.46"/>
    <n v="22.28"/>
    <x v="1"/>
  </r>
  <r>
    <s v="Dinner"/>
    <s v="Takeout"/>
    <s v="French Fries"/>
    <s v="Extra Sauce"/>
    <n v="1"/>
    <n v="2.5700000000000003"/>
    <n v="2.5700000000000003"/>
    <n v="0"/>
    <n v="0.17"/>
    <n v="2.74"/>
    <x v="1"/>
  </r>
  <r>
    <s v="Lunch"/>
    <s v="Takeout"/>
    <s v="Spicy Chicken Sandwich"/>
    <s v="No Modifier"/>
    <n v="1"/>
    <n v="5.84"/>
    <n v="5.84"/>
    <n v="0"/>
    <n v="0.38"/>
    <n v="6.22"/>
    <x v="1"/>
  </r>
  <r>
    <s v="Afternoon"/>
    <s v="Dine-In"/>
    <s v="Onion Rings"/>
    <s v="Small Size"/>
    <n v="1"/>
    <n v="3.25"/>
    <n v="3.25"/>
    <n v="0"/>
    <n v="0.26"/>
    <n v="3.51"/>
    <x v="2"/>
  </r>
  <r>
    <s v="Afternoon"/>
    <s v="Dine-In"/>
    <s v="Chicken Nuggets (6pc)"/>
    <s v="No Modifier"/>
    <n v="1"/>
    <n v="3.12"/>
    <n v="3.12"/>
    <n v="0"/>
    <n v="0.27"/>
    <n v="3.39"/>
    <x v="2"/>
  </r>
  <r>
    <s v="Afternoon"/>
    <s v="Dine-In"/>
    <s v="Ice Cream Cone"/>
    <s v="Chocolate Topping"/>
    <n v="1"/>
    <n v="2.0499999999999998"/>
    <n v="2.0499999999999998"/>
    <n v="0"/>
    <n v="0.16"/>
    <n v="2.21"/>
    <x v="1"/>
  </r>
  <r>
    <s v="Breakfast"/>
    <s v="Dine-In"/>
    <s v="Apple Pie"/>
    <s v="Caramel Topping"/>
    <n v="2"/>
    <n v="2.17"/>
    <n v="4.34"/>
    <n v="0"/>
    <n v="0.37"/>
    <n v="4.71"/>
    <x v="0"/>
  </r>
  <r>
    <s v="Morning"/>
    <s v="Dine-In"/>
    <s v="Latte"/>
    <s v="Sugar-Free Syrup"/>
    <n v="1"/>
    <n v="3.49"/>
    <n v="3.49"/>
    <n v="0"/>
    <n v="0.26"/>
    <n v="3.75"/>
    <x v="1"/>
  </r>
  <r>
    <s v="Breakfast"/>
    <s v="Delivery"/>
    <s v="French Fries"/>
    <s v="No Modifier"/>
    <n v="2"/>
    <n v="3"/>
    <n v="6"/>
    <n v="0"/>
    <n v="0.43"/>
    <n v="6.43"/>
    <x v="2"/>
  </r>
  <r>
    <s v="Breakfast"/>
    <s v="Takeout"/>
    <s v="Coffee"/>
    <s v="Extra Ice"/>
    <n v="1"/>
    <n v="1.77"/>
    <n v="1.77"/>
    <n v="0.35"/>
    <n v="0.1"/>
    <n v="1.52"/>
    <x v="1"/>
  </r>
  <r>
    <s v="Lunch"/>
    <s v="Dine-In"/>
    <s v="Chicken Sandwich"/>
    <s v="No Pickles"/>
    <n v="1"/>
    <n v="5.42"/>
    <n v="5.42"/>
    <n v="0"/>
    <n v="0.41"/>
    <n v="5.83"/>
    <x v="1"/>
  </r>
  <r>
    <s v="Lunch"/>
    <s v="Takeout"/>
    <s v="Spicy Chicken Sandwich"/>
    <s v="Extra Patty"/>
    <n v="1"/>
    <n v="7.5799999999999992"/>
    <n v="7.5799999999999992"/>
    <n v="0"/>
    <n v="0.53"/>
    <n v="8.11"/>
    <x v="3"/>
  </r>
  <r>
    <s v="Dinner"/>
    <s v="Drive-Thru"/>
    <s v="Cheeseburger"/>
    <s v="No Modifier"/>
    <n v="1"/>
    <n v="4.88"/>
    <n v="4.88"/>
    <n v="0"/>
    <n v="0.46"/>
    <n v="5.34"/>
    <x v="1"/>
  </r>
  <r>
    <s v="Morning"/>
    <s v="Dine-In"/>
    <s v="Chicken Nuggets (6pc)"/>
    <s v="No Modifier"/>
    <n v="2"/>
    <n v="3.8"/>
    <n v="7.6"/>
    <n v="0"/>
    <n v="0.65"/>
    <n v="8.25"/>
    <x v="2"/>
  </r>
  <r>
    <s v="Lunch"/>
    <s v="Dine-In"/>
    <s v="Cheeseburger"/>
    <s v="No Modifier"/>
    <n v="1"/>
    <n v="4.5999999999999996"/>
    <n v="4.5999999999999996"/>
    <n v="0"/>
    <n v="0.44"/>
    <n v="5.04"/>
    <x v="2"/>
  </r>
  <r>
    <s v="Lunch"/>
    <s v="Takeout"/>
    <s v="Chicken Nuggets (10pc)"/>
    <s v="No Modifier"/>
    <n v="3"/>
    <n v="4.8500000000000005"/>
    <n v="14.55"/>
    <n v="0"/>
    <n v="1.02"/>
    <n v="15.57"/>
    <x v="1"/>
  </r>
  <r>
    <s v="Lunch"/>
    <s v="Delivery"/>
    <s v="Chicken Sandwich Combo"/>
    <s v="No Modifier"/>
    <n v="1"/>
    <n v="9.75"/>
    <n v="9.75"/>
    <n v="0.49"/>
    <n v="0.65"/>
    <n v="9.91"/>
    <x v="1"/>
  </r>
  <r>
    <s v="Late Night"/>
    <s v="Drive-Thru"/>
    <s v="Double Cheeseburger"/>
    <s v="No Modifier"/>
    <n v="1"/>
    <n v="5.5600000000000005"/>
    <n v="5.5600000000000005"/>
    <n v="0"/>
    <n v="0.47"/>
    <n v="6.03"/>
    <x v="1"/>
  </r>
  <r>
    <s v="Dinner"/>
    <s v="Dine-In"/>
    <s v="Spicy Chicken Sandwich"/>
    <s v="No Modifier"/>
    <n v="1"/>
    <n v="5.79"/>
    <n v="5.79"/>
    <n v="0"/>
    <n v="0.42"/>
    <n v="6.21"/>
    <x v="1"/>
  </r>
  <r>
    <s v="Morning"/>
    <s v="Takeout"/>
    <s v="Coffee"/>
    <s v="No Modifier"/>
    <n v="2"/>
    <n v="1.8099999999999998"/>
    <n v="3.6199999999999997"/>
    <n v="0"/>
    <n v="0.22"/>
    <n v="3.84"/>
    <x v="1"/>
  </r>
  <r>
    <s v="Breakfast"/>
    <s v="Dine-In"/>
    <s v="Egg Muffin"/>
    <s v="No Modifier"/>
    <n v="1"/>
    <n v="3.3099999999999996"/>
    <n v="3.3099999999999996"/>
    <n v="0"/>
    <n v="0.24"/>
    <n v="3.55"/>
    <x v="1"/>
  </r>
  <r>
    <s v="Lunch"/>
    <s v="Delivery"/>
    <s v="French Fries"/>
    <s v="Extra Sauce"/>
    <n v="3"/>
    <n v="3.48"/>
    <n v="10.44"/>
    <n v="0"/>
    <n v="0.76"/>
    <n v="11.2"/>
    <x v="1"/>
  </r>
  <r>
    <s v="Lunch"/>
    <s v="Takeout"/>
    <s v="Chicken Sandwich Combo"/>
    <s v="No Modifier"/>
    <n v="1"/>
    <n v="9.43"/>
    <n v="9.43"/>
    <n v="0"/>
    <n v="0.8"/>
    <n v="10.23"/>
    <x v="1"/>
  </r>
  <r>
    <s v="Dinner"/>
    <s v="Dine-In"/>
    <s v="Chicken Sandwich Combo"/>
    <s v="No Sauce"/>
    <n v="1"/>
    <n v="8.8299999999999983"/>
    <n v="8.8299999999999983"/>
    <n v="0"/>
    <n v="0.71"/>
    <n v="9.5399999999999991"/>
    <x v="2"/>
  </r>
  <r>
    <s v="Dinner"/>
    <s v="Dine-In"/>
    <s v="Cheeseburger Combo"/>
    <s v="No Modifier"/>
    <n v="2"/>
    <n v="9.09"/>
    <n v="18.18"/>
    <n v="0"/>
    <n v="1.55"/>
    <n v="19.73"/>
    <x v="1"/>
  </r>
  <r>
    <s v="Afternoon"/>
    <s v="Takeout"/>
    <s v="Chicken Nuggets (10pc)"/>
    <s v="No Modifier"/>
    <n v="1"/>
    <n v="4.8499999999999996"/>
    <n v="4.8499999999999996"/>
    <n v="0.73"/>
    <n v="0.35"/>
    <n v="4.47"/>
    <x v="2"/>
  </r>
  <r>
    <s v="Lunch"/>
    <s v="Dine-In"/>
    <s v="Veggie Burger"/>
    <s v="Add Jalapenos"/>
    <n v="1"/>
    <n v="4.93"/>
    <n v="4.93"/>
    <n v="0"/>
    <n v="0.32"/>
    <n v="5.25"/>
    <x v="2"/>
  </r>
  <r>
    <s v="Lunch"/>
    <s v="Dine-In"/>
    <s v="Iced Tea"/>
    <s v="Almond Milk"/>
    <n v="2"/>
    <n v="2.46"/>
    <n v="4.92"/>
    <n v="0"/>
    <n v="0.39"/>
    <n v="5.31"/>
    <x v="1"/>
  </r>
  <r>
    <s v="Dinner"/>
    <s v="Dine-In"/>
    <s v="Double Cheeseburger Combo"/>
    <s v="No Modifier"/>
    <n v="1"/>
    <n v="9.0499999999999989"/>
    <n v="9.0499999999999989"/>
    <n v="0.45"/>
    <n v="0.65"/>
    <n v="9.25"/>
    <x v="0"/>
  </r>
  <r>
    <s v="Dinner"/>
    <s v="Drive-Thru"/>
    <s v="Double Cheeseburger"/>
    <s v="No Modifier"/>
    <n v="1"/>
    <n v="5.59"/>
    <n v="5.59"/>
    <n v="0"/>
    <n v="0.48"/>
    <n v="6.07"/>
    <x v="1"/>
  </r>
  <r>
    <s v="Late Night"/>
    <s v="Takeout"/>
    <s v="Cheeseburger"/>
    <s v="No Modifier"/>
    <n v="2"/>
    <n v="4.5"/>
    <n v="9"/>
    <n v="0"/>
    <n v="0.65"/>
    <n v="9.65"/>
    <x v="1"/>
  </r>
  <r>
    <s v="Dinner"/>
    <s v="Dine-In"/>
    <s v="Chicken Sandwich Combo"/>
    <s v="No Modifier"/>
    <n v="1"/>
    <n v="10.83"/>
    <n v="10.83"/>
    <n v="0"/>
    <n v="1.03"/>
    <n v="11.86"/>
    <x v="0"/>
  </r>
  <r>
    <s v="Lunch"/>
    <s v="Dine-In"/>
    <s v="Spicy Chicken Sandwich"/>
    <s v="Extra Cheese"/>
    <n v="1"/>
    <n v="6.27"/>
    <n v="6.27"/>
    <n v="0"/>
    <n v="0.41"/>
    <n v="6.68"/>
    <x v="1"/>
  </r>
  <r>
    <s v="Lunch"/>
    <s v="Dine-In"/>
    <s v="Cheeseburger Combo"/>
    <s v="No Modifier"/>
    <n v="1"/>
    <n v="8.3800000000000008"/>
    <n v="8.3800000000000008"/>
    <n v="0"/>
    <n v="0.5"/>
    <n v="8.8800000000000008"/>
    <x v="1"/>
  </r>
  <r>
    <s v="Morning"/>
    <s v="Dine-In"/>
    <s v="Latte"/>
    <s v="No Modifier"/>
    <n v="1"/>
    <n v="3.45"/>
    <n v="3.45"/>
    <n v="0"/>
    <n v="0.26"/>
    <n v="3.71"/>
    <x v="1"/>
  </r>
  <r>
    <s v="Lunch"/>
    <s v="Drive-Thru"/>
    <s v="Chicken Sandwich"/>
    <s v="No Sauce"/>
    <n v="1"/>
    <n v="4.58"/>
    <n v="4.58"/>
    <n v="0"/>
    <n v="0.34"/>
    <n v="4.92"/>
    <x v="1"/>
  </r>
  <r>
    <s v="Dinner"/>
    <s v="Delivery"/>
    <s v="Veggie Burger"/>
    <s v="No Modifier"/>
    <n v="1"/>
    <n v="5.3199999999999994"/>
    <n v="5.3199999999999994"/>
    <n v="0"/>
    <n v="0.32"/>
    <n v="5.64"/>
    <x v="1"/>
  </r>
  <r>
    <s v="Lunch"/>
    <s v="Dine-In"/>
    <s v="French Fries"/>
    <s v="No Sauce"/>
    <n v="2"/>
    <n v="2.86"/>
    <n v="5.72"/>
    <n v="0"/>
    <n v="0.4"/>
    <n v="6.12"/>
    <x v="1"/>
  </r>
  <r>
    <s v="Dinner"/>
    <s v="Dine-In"/>
    <s v="Double Cheeseburger Combo"/>
    <s v="No Modifier"/>
    <n v="1"/>
    <n v="9.25"/>
    <n v="9.25"/>
    <n v="0"/>
    <n v="0.83"/>
    <n v="10.08"/>
    <x v="1"/>
  </r>
  <r>
    <s v="Afternoon"/>
    <s v="Dine-In"/>
    <s v="Ice Cream Cone"/>
    <s v="Cinnamon"/>
    <n v="1"/>
    <n v="1.8699999999999999"/>
    <n v="1.8699999999999999"/>
    <n v="0"/>
    <n v="0.16"/>
    <n v="2.0299999999999998"/>
    <x v="0"/>
  </r>
  <r>
    <s v="Late Night"/>
    <s v="Drive-Thru"/>
    <s v="Spicy Chicken Sandwich"/>
    <s v="Gluten-Free Bun"/>
    <n v="1"/>
    <n v="6.77"/>
    <n v="6.77"/>
    <n v="1.02"/>
    <n v="0.37"/>
    <n v="6.12"/>
    <x v="2"/>
  </r>
  <r>
    <s v="Lunch"/>
    <s v="Dine-In"/>
    <s v="Chicken Sandwich Combo"/>
    <s v="Gluten-Free Bun"/>
    <n v="1"/>
    <n v="9.7800000000000011"/>
    <n v="9.7800000000000011"/>
    <n v="1.47"/>
    <n v="0.5"/>
    <n v="8.81"/>
    <x v="3"/>
  </r>
  <r>
    <s v="Lunch"/>
    <s v="Dine-In"/>
    <s v="Double Cheeseburger Combo"/>
    <s v="No Modifier"/>
    <n v="2"/>
    <n v="10.31"/>
    <n v="20.62"/>
    <n v="0"/>
    <n v="1.34"/>
    <n v="21.96"/>
    <x v="2"/>
  </r>
  <r>
    <s v="Morning"/>
    <s v="Delivery"/>
    <s v="Bottled Water"/>
    <s v="Extra Ice"/>
    <n v="2"/>
    <n v="1.6300000000000001"/>
    <n v="3.2600000000000002"/>
    <n v="0"/>
    <n v="0.23"/>
    <n v="3.49"/>
    <x v="1"/>
  </r>
  <r>
    <s v="Morning"/>
    <s v="Dine-In"/>
    <s v="Hash Browns"/>
    <s v="No Modifier"/>
    <n v="1"/>
    <n v="2.0300000000000002"/>
    <n v="2.0300000000000002"/>
    <n v="0"/>
    <n v="0.13"/>
    <n v="2.16"/>
    <x v="0"/>
  </r>
  <r>
    <s v="Lunch"/>
    <s v="Dine-In"/>
    <s v="Soft Drink (Medium)"/>
    <s v="Light Ice"/>
    <n v="1"/>
    <n v="1.7599999999999998"/>
    <n v="1.7599999999999998"/>
    <n v="0"/>
    <n v="0.13"/>
    <n v="1.89"/>
    <x v="0"/>
  </r>
  <r>
    <s v="Dinner"/>
    <s v="Dine-In"/>
    <s v="French Fries"/>
    <s v="Large Size"/>
    <n v="1"/>
    <n v="3.11"/>
    <n v="3.11"/>
    <n v="0"/>
    <n v="0.2"/>
    <n v="3.31"/>
    <x v="2"/>
  </r>
  <r>
    <s v="Breakfast"/>
    <s v="Drive-Thru"/>
    <s v="Breakfast Burrito"/>
    <s v="Cinnamon"/>
    <n v="1"/>
    <n v="1.4799999999999998"/>
    <n v="1.4799999999999998"/>
    <n v="0.15"/>
    <n v="0.25"/>
    <n v="3.88"/>
    <x v="0"/>
  </r>
  <r>
    <s v="Breakfast"/>
    <s v="Dine-In"/>
    <s v="Hash Browns"/>
    <s v="Cinnamon"/>
    <n v="1"/>
    <n v="2.1599999999999997"/>
    <n v="2.1599999999999997"/>
    <n v="0"/>
    <n v="0.16"/>
    <n v="2.3199999999999998"/>
    <x v="1"/>
  </r>
  <r>
    <s v="Afternoon"/>
    <s v="Takeout"/>
    <s v="Chicken Nuggets (10pc)"/>
    <s v="No Modifier"/>
    <n v="2"/>
    <n v="4.6999999999999993"/>
    <n v="9.3999999999999986"/>
    <n v="0"/>
    <n v="0.89"/>
    <n v="10.29"/>
    <x v="0"/>
  </r>
  <r>
    <s v="Afternoon"/>
    <s v="Dine-In"/>
    <s v="Onion Rings"/>
    <s v="No Modifier"/>
    <n v="1"/>
    <n v="3.16"/>
    <n v="3.16"/>
    <n v="0"/>
    <n v="0.19"/>
    <n v="3.35"/>
    <x v="1"/>
  </r>
  <r>
    <s v="Late Night"/>
    <s v="Drive-Thru"/>
    <s v="Soft Drink (Large)"/>
    <s v="No Modifier"/>
    <n v="3"/>
    <n v="1.9400000000000002"/>
    <n v="5.82"/>
    <n v="0"/>
    <n v="0.55000000000000004"/>
    <n v="6.37"/>
    <x v="1"/>
  </r>
  <r>
    <s v="Morning"/>
    <s v="Dine-In"/>
    <s v="Soft Drink (Small)"/>
    <s v="Oat Milk"/>
    <n v="2"/>
    <n v="2.2800000000000002"/>
    <n v="4.5600000000000005"/>
    <n v="0"/>
    <n v="0.43"/>
    <n v="4.99"/>
    <x v="2"/>
  </r>
  <r>
    <s v="Afternoon"/>
    <s v="Dine-In"/>
    <s v="French Fries"/>
    <s v="Extra Sauce"/>
    <n v="3"/>
    <n v="2.98"/>
    <n v="8.94"/>
    <n v="0"/>
    <n v="0.65"/>
    <n v="9.59"/>
    <x v="0"/>
  </r>
  <r>
    <s v="Dinner"/>
    <s v="Dine-In"/>
    <s v="Cheeseburger"/>
    <s v="No Modifier"/>
    <n v="1"/>
    <n v="4.84"/>
    <n v="4.84"/>
    <n v="0"/>
    <n v="0.28999999999999998"/>
    <n v="5.13"/>
    <x v="1"/>
  </r>
  <r>
    <s v="Lunch"/>
    <s v="Delivery"/>
    <s v="Double Cheeseburger Combo"/>
    <s v="No Modifier"/>
    <n v="1"/>
    <n v="9.7299999999999986"/>
    <n v="9.7299999999999986"/>
    <n v="0"/>
    <n v="0.63"/>
    <n v="10.36"/>
    <x v="1"/>
  </r>
  <r>
    <s v="Lunch"/>
    <s v="Delivery"/>
    <s v="Spicy Chicken Combo"/>
    <s v="No Modifier"/>
    <n v="1"/>
    <n v="9.16"/>
    <n v="9.16"/>
    <n v="0"/>
    <n v="0.82"/>
    <n v="9.98"/>
    <x v="3"/>
  </r>
  <r>
    <s v="Lunch"/>
    <s v="Dine-In"/>
    <s v="Double Cheeseburger"/>
    <s v="No Modifier"/>
    <n v="1"/>
    <n v="5.33"/>
    <n v="5.33"/>
    <n v="0"/>
    <n v="0.32"/>
    <n v="5.65"/>
    <x v="1"/>
  </r>
  <r>
    <s v="Dinner"/>
    <s v="Delivery"/>
    <s v="Onion Rings"/>
    <s v="Extra Sauce"/>
    <n v="1"/>
    <n v="3.2600000000000002"/>
    <n v="3.2600000000000002"/>
    <n v="0"/>
    <n v="0.21"/>
    <n v="3.47"/>
    <x v="2"/>
  </r>
  <r>
    <s v="Morning"/>
    <s v="Takeout"/>
    <s v="Chicken Nuggets (6pc)"/>
    <s v="No Modifier"/>
    <n v="2"/>
    <n v="3.83"/>
    <n v="7.66"/>
    <n v="0"/>
    <n v="0.5"/>
    <n v="8.16"/>
    <x v="0"/>
  </r>
  <r>
    <s v="Late Night"/>
    <s v="Delivery"/>
    <s v="Onion Rings"/>
    <s v="No Modifier"/>
    <n v="1"/>
    <n v="3.35"/>
    <n v="3.35"/>
    <n v="0"/>
    <n v="0.27"/>
    <n v="3.62"/>
    <x v="1"/>
  </r>
  <r>
    <s v="Breakfast"/>
    <s v="Drive-Thru"/>
    <s v="Coffee"/>
    <s v="No Ice"/>
    <n v="1"/>
    <n v="1.71"/>
    <n v="1.71"/>
    <n v="0"/>
    <n v="0.12"/>
    <n v="1.83"/>
    <x v="0"/>
  </r>
  <r>
    <s v="Lunch"/>
    <s v="Dine-In"/>
    <s v="Cheeseburger"/>
    <s v="No Modifier"/>
    <n v="1"/>
    <n v="4.78"/>
    <n v="4.78"/>
    <n v="0"/>
    <n v="0.45"/>
    <n v="5.23"/>
    <x v="1"/>
  </r>
  <r>
    <s v="Breakfast"/>
    <s v="Takeout"/>
    <s v="Bottled Water"/>
    <s v="Light Ice"/>
    <n v="1"/>
    <n v="1.5499999999999998"/>
    <n v="1.5499999999999998"/>
    <n v="0"/>
    <n v="0.1"/>
    <n v="1.65"/>
    <x v="0"/>
  </r>
  <r>
    <s v="Dinner"/>
    <s v="Dine-In"/>
    <s v="Chicken Sandwich Combo"/>
    <s v="Add Bacon"/>
    <n v="1"/>
    <n v="10.199999999999999"/>
    <n v="10.199999999999999"/>
    <n v="0"/>
    <n v="0.97"/>
    <n v="11.17"/>
    <x v="1"/>
  </r>
  <r>
    <s v="Breakfast"/>
    <s v="Dine-In"/>
    <s v="Hash Browns"/>
    <s v="No Cheese"/>
    <n v="1"/>
    <n v="2.27"/>
    <n v="2.27"/>
    <n v="0"/>
    <n v="0.2"/>
    <n v="2.4700000000000002"/>
    <x v="0"/>
  </r>
  <r>
    <s v="Afternoon"/>
    <s v="Drive-Thru"/>
    <s v="Chicken Nuggets (6pc)"/>
    <s v="No Modifier"/>
    <n v="1"/>
    <n v="3.5500000000000003"/>
    <n v="3.5500000000000003"/>
    <n v="0"/>
    <n v="0.3"/>
    <n v="3.85"/>
    <x v="1"/>
  </r>
  <r>
    <s v="Dinner"/>
    <s v="Drive-Thru"/>
    <s v="Chicken Sandwich Combo"/>
    <s v="No Sauce"/>
    <n v="1"/>
    <n v="8.370000000000001"/>
    <n v="8.370000000000001"/>
    <n v="0"/>
    <n v="0.71"/>
    <n v="9.08"/>
    <x v="0"/>
  </r>
  <r>
    <s v="Dinner"/>
    <s v="Delivery"/>
    <s v="Spicy Chicken Sandwich"/>
    <s v="Extra Patty"/>
    <n v="1"/>
    <n v="6.96"/>
    <n v="6.96"/>
    <n v="0"/>
    <n v="0.49"/>
    <n v="7.45"/>
    <x v="2"/>
  </r>
  <r>
    <s v="Lunch"/>
    <s v="Unknown"/>
    <s v="Chicken Sandwich"/>
    <s v="Spicy"/>
    <n v="1"/>
    <n v="1.4799999999999998"/>
    <n v="1.4799999999999998"/>
    <n v="0.15"/>
    <n v="0.48"/>
    <n v="6.42"/>
    <x v="1"/>
  </r>
  <r>
    <s v="Late Night"/>
    <s v="Drive-Thru"/>
    <s v="Bottled Water"/>
    <s v="No Ice"/>
    <n v="1"/>
    <n v="1.49"/>
    <n v="1.49"/>
    <n v="0"/>
    <n v="0.11"/>
    <n v="1.6"/>
    <x v="1"/>
  </r>
  <r>
    <s v="Morning"/>
    <s v="Takeout"/>
    <s v="Latte"/>
    <s v="Light Ice"/>
    <n v="1"/>
    <n v="3.2300000000000004"/>
    <n v="3.2300000000000004"/>
    <n v="0"/>
    <n v="0.24"/>
    <n v="3.47"/>
    <x v="1"/>
  </r>
  <r>
    <s v="Afternoon"/>
    <s v="Takeout"/>
    <s v="French Fries"/>
    <s v="No Modifier"/>
    <n v="1"/>
    <n v="2.72"/>
    <n v="2.72"/>
    <n v="0"/>
    <n v="0.23"/>
    <n v="2.95"/>
    <x v="0"/>
  </r>
  <r>
    <s v="Lunch"/>
    <s v="Delivery"/>
    <s v="Cheeseburger"/>
    <s v="No Modifier"/>
    <n v="2"/>
    <n v="4.1100000000000003"/>
    <n v="8.2200000000000006"/>
    <n v="0.82"/>
    <n v="0.59"/>
    <n v="7.99"/>
    <x v="1"/>
  </r>
  <r>
    <s v="Lunch"/>
    <s v="Dine-In"/>
    <s v="Chicken Sandwich Combo"/>
    <s v="Add Bacon"/>
    <n v="1"/>
    <n v="11.209999999999999"/>
    <n v="11.209999999999999"/>
    <n v="0"/>
    <n v="1.06"/>
    <n v="12.27"/>
    <x v="2"/>
  </r>
  <r>
    <s v="Lunch"/>
    <s v="Dine-In"/>
    <s v="Chicken Nuggets (10pc)"/>
    <s v="No Modifier"/>
    <n v="2"/>
    <n v="5.0299999999999994"/>
    <n v="10.059999999999999"/>
    <n v="0"/>
    <n v="0.73"/>
    <n v="10.79"/>
    <x v="0"/>
  </r>
  <r>
    <s v="Lunch"/>
    <s v="Delivery"/>
    <s v="Cheeseburger Combo"/>
    <s v="No Modifier"/>
    <n v="1"/>
    <n v="8.5400000000000009"/>
    <n v="8.5400000000000009"/>
    <n v="0"/>
    <n v="0.6"/>
    <n v="9.14"/>
    <x v="1"/>
  </r>
  <r>
    <s v="Morning"/>
    <s v="Dine-In"/>
    <s v="Chicken Nuggets (6pc)"/>
    <s v="No Modifier"/>
    <n v="1"/>
    <n v="3.9200000000000004"/>
    <n v="3.9200000000000004"/>
    <n v="0"/>
    <n v="0.27"/>
    <n v="4.1900000000000004"/>
    <x v="1"/>
  </r>
  <r>
    <s v="Dinner"/>
    <s v="Dine-In"/>
    <s v="Cheeseburger"/>
    <s v="No Modifier"/>
    <n v="1"/>
    <n v="4.6499999999999995"/>
    <n v="4.6499999999999995"/>
    <n v="0"/>
    <n v="0.4"/>
    <n v="5.05"/>
    <x v="1"/>
  </r>
  <r>
    <s v="Afternoon"/>
    <s v="Dine-In"/>
    <s v="Ice Cream Cone"/>
    <s v="Cinnamon"/>
    <n v="1"/>
    <n v="1.77"/>
    <n v="1.77"/>
    <n v="0"/>
    <n v="0.13"/>
    <n v="1.9"/>
    <x v="2"/>
  </r>
  <r>
    <s v="Breakfast"/>
    <s v="Takeout"/>
    <s v="Sausage Biscuit"/>
    <s v="Sausage Patty"/>
    <n v="2"/>
    <n v="4.04"/>
    <n v="8.08"/>
    <n v="1.21"/>
    <n v="0.62"/>
    <n v="7.49"/>
    <x v="0"/>
  </r>
  <r>
    <s v="Lunch"/>
    <s v="Drive-Thru"/>
    <s v="Chicken Nuggets (10pc)"/>
    <s v="No Modifier"/>
    <n v="2"/>
    <n v="5.15"/>
    <n v="10.3"/>
    <n v="0"/>
    <n v="0.77"/>
    <n v="11.07"/>
    <x v="1"/>
  </r>
  <r>
    <s v="Lunch"/>
    <s v="Dine-In"/>
    <s v="Double Cheeseburger"/>
    <s v="No Modifier"/>
    <n v="1"/>
    <n v="6.5200000000000005"/>
    <n v="6.5200000000000005"/>
    <n v="0.65"/>
    <n v="0.35"/>
    <n v="6.22"/>
    <x v="0"/>
  </r>
  <r>
    <s v="Dinner"/>
    <s v="Drive-Thru"/>
    <s v="Spicy Chicken Combo"/>
    <s v="No Modifier"/>
    <n v="2"/>
    <n v="9.9600000000000009"/>
    <n v="19.920000000000002"/>
    <n v="0"/>
    <n v="1.29"/>
    <n v="21.21"/>
    <x v="1"/>
  </r>
  <r>
    <s v="Dinner"/>
    <s v="Dine-In"/>
    <s v="Spicy Chicken Combo"/>
    <s v="No Modifier"/>
    <n v="1"/>
    <n v="10.09"/>
    <n v="10.09"/>
    <n v="0"/>
    <n v="0.96"/>
    <n v="11.05"/>
    <x v="2"/>
  </r>
  <r>
    <s v="Dinner"/>
    <s v="Delivery"/>
    <s v="Chicken Sandwich Combo"/>
    <s v="No Pickles"/>
    <n v="1"/>
    <n v="8.7299999999999986"/>
    <n v="8.7299999999999986"/>
    <n v="0"/>
    <n v="0.63"/>
    <n v="9.36"/>
    <x v="2"/>
  </r>
  <r>
    <s v="Breakfast"/>
    <s v="Drive-Thru"/>
    <s v="Sausage Biscuit"/>
    <s v="No Cheese"/>
    <n v="1"/>
    <n v="2.7899999999999996"/>
    <n v="2.7899999999999996"/>
    <n v="0.42"/>
    <n v="0.2"/>
    <n v="2.57"/>
    <x v="1"/>
  </r>
  <r>
    <s v="Dinner"/>
    <s v="Takeout"/>
    <s v="Chicken Sandwich Combo"/>
    <s v="Gluten-Free Bun"/>
    <n v="1"/>
    <n v="9.93"/>
    <n v="9.93"/>
    <n v="0"/>
    <n v="0.74"/>
    <n v="10.67"/>
    <x v="0"/>
  </r>
  <r>
    <s v="Afternoon"/>
    <s v="Dine-In"/>
    <s v="Brownie"/>
    <s v="Cinnamon"/>
    <n v="1"/>
    <n v="2"/>
    <n v="2"/>
    <n v="0"/>
    <n v="0.15"/>
    <n v="2.15"/>
    <x v="2"/>
  </r>
  <r>
    <s v="Morning"/>
    <s v="Takeout"/>
    <s v="Ice Cream Cone"/>
    <s v="No Modifier"/>
    <n v="1"/>
    <n v="1.7699999999999998"/>
    <n v="1.7699999999999998"/>
    <n v="0"/>
    <n v="0.11"/>
    <n v="1.88"/>
    <x v="1"/>
  </r>
  <r>
    <s v="Late Night"/>
    <s v="Drive-Thru"/>
    <s v="Cheeseburger"/>
    <s v="No Modifier"/>
    <n v="1"/>
    <n v="3.93"/>
    <n v="3.93"/>
    <n v="0"/>
    <n v="0.31"/>
    <n v="4.24"/>
    <x v="3"/>
  </r>
  <r>
    <s v="Late Night"/>
    <s v="Takeout"/>
    <s v="Milkshake"/>
    <s v="No Modifier"/>
    <n v="1"/>
    <n v="4.5"/>
    <n v="4.5"/>
    <n v="0"/>
    <n v="0.27"/>
    <n v="4.7699999999999996"/>
    <x v="2"/>
  </r>
  <r>
    <s v="Breakfast"/>
    <s v="Drive-Thru"/>
    <s v="Egg Muffin"/>
    <s v="Cinnamon"/>
    <n v="1"/>
    <n v="3.3"/>
    <n v="3.3"/>
    <n v="0"/>
    <n v="0.25"/>
    <n v="3.55"/>
    <x v="0"/>
  </r>
  <r>
    <s v="Breakfast"/>
    <s v="Dine-In"/>
    <s v="Coffee"/>
    <s v="No Modifier"/>
    <n v="1"/>
    <n v="1.7999999999999998"/>
    <n v="1.7999999999999998"/>
    <n v="0"/>
    <n v="0.14000000000000001"/>
    <n v="1.94"/>
    <x v="0"/>
  </r>
  <r>
    <s v="Lunch"/>
    <s v="Drive-Thru"/>
    <s v="Cheeseburger Combo"/>
    <s v="No Modifier"/>
    <n v="1"/>
    <n v="7.98"/>
    <n v="7.98"/>
    <n v="0"/>
    <n v="0.48"/>
    <n v="8.4600000000000009"/>
    <x v="1"/>
  </r>
  <r>
    <s v="Morning"/>
    <s v="Takeout"/>
    <s v="Coffee"/>
    <s v="No Modifier"/>
    <n v="1"/>
    <n v="1.5599999999999998"/>
    <n v="1.5599999999999998"/>
    <n v="0"/>
    <n v="0.1"/>
    <n v="1.66"/>
    <x v="1"/>
  </r>
  <r>
    <s v="Lunch"/>
    <s v="Drive-Thru"/>
    <s v="Cheeseburger"/>
    <s v="No Modifier"/>
    <n v="1"/>
    <n v="4.76"/>
    <n v="4.76"/>
    <n v="0"/>
    <n v="0.33"/>
    <n v="5.09"/>
    <x v="0"/>
  </r>
  <r>
    <s v="Dinner"/>
    <s v="Dine-In"/>
    <s v="Veggie Burger"/>
    <s v="Add Jalapenos"/>
    <n v="1"/>
    <n v="5.67"/>
    <n v="5.67"/>
    <n v="0"/>
    <n v="0.37"/>
    <n v="6.04"/>
    <x v="0"/>
  </r>
  <r>
    <s v="Dinner"/>
    <s v="Drive-Thru"/>
    <s v="Cheeseburger Combo"/>
    <s v="No Modifier"/>
    <n v="1"/>
    <n v="7.85"/>
    <n v="7.85"/>
    <n v="0"/>
    <n v="0.75"/>
    <n v="8.6"/>
    <x v="1"/>
  </r>
  <r>
    <s v="Lunch"/>
    <s v="Dine-In"/>
    <s v="Spicy Chicken Combo"/>
    <s v="No Modifier"/>
    <n v="2"/>
    <n v="8.6399999999999988"/>
    <n v="17.279999999999998"/>
    <n v="0"/>
    <n v="1.3"/>
    <n v="18.579999999999998"/>
    <x v="1"/>
  </r>
  <r>
    <s v="Breakfast"/>
    <s v="Takeout"/>
    <s v="Egg Muffin"/>
    <s v="Sausage Patty"/>
    <n v="1"/>
    <n v="4.3599999999999994"/>
    <n v="4.3599999999999994"/>
    <n v="0"/>
    <n v="0.28000000000000003"/>
    <n v="4.6399999999999997"/>
    <x v="1"/>
  </r>
  <r>
    <s v="Afternoon"/>
    <s v="Dine-In"/>
    <s v="French Fries"/>
    <s v="Extra Sauce"/>
    <n v="1"/>
    <n v="3.36"/>
    <n v="3.36"/>
    <n v="0"/>
    <n v="0.28999999999999998"/>
    <n v="3.65"/>
    <x v="1"/>
  </r>
  <r>
    <s v="Dinner"/>
    <s v="Dine-In"/>
    <s v="Chicken Sandwich Combo"/>
    <s v="No Sauce"/>
    <n v="1"/>
    <n v="8.86"/>
    <n v="8.86"/>
    <n v="0"/>
    <n v="0.66"/>
    <n v="9.52"/>
    <x v="2"/>
  </r>
  <r>
    <s v="Dinner"/>
    <s v="Delivery"/>
    <s v="Cheeseburger Combo"/>
    <s v="No Modifier"/>
    <n v="1"/>
    <n v="7.7399999999999993"/>
    <n v="7.7399999999999993"/>
    <n v="0"/>
    <n v="0.54"/>
    <n v="8.2799999999999994"/>
    <x v="1"/>
  </r>
  <r>
    <s v="Morning"/>
    <s v="Delivery"/>
    <s v="Side Salad"/>
    <s v="No Modifier"/>
    <n v="1"/>
    <n v="2.79"/>
    <n v="2.79"/>
    <n v="0"/>
    <n v="0.2"/>
    <n v="2.99"/>
    <x v="1"/>
  </r>
  <r>
    <s v="Lunch"/>
    <s v="Takeout"/>
    <s v="Spicy Chicken Sandwich"/>
    <s v="No Modifier"/>
    <n v="1"/>
    <n v="5.54"/>
    <n v="5.54"/>
    <n v="0"/>
    <n v="0.44"/>
    <n v="5.98"/>
    <x v="1"/>
  </r>
  <r>
    <s v="Lunch"/>
    <s v="Takeout"/>
    <s v="Chicken Sandwich Combo"/>
    <s v="No Modifier"/>
    <n v="2"/>
    <n v="7.6400000000000006"/>
    <n v="15.280000000000001"/>
    <n v="0"/>
    <n v="1.45"/>
    <n v="16.73"/>
    <x v="1"/>
  </r>
  <r>
    <s v="Late Night"/>
    <s v="Dine-In"/>
    <s v="Cheeseburger"/>
    <s v="No Modifier"/>
    <n v="1"/>
    <n v="4.47"/>
    <n v="4.47"/>
    <n v="0"/>
    <n v="0.4"/>
    <n v="4.87"/>
    <x v="0"/>
  </r>
  <r>
    <s v="Lunch"/>
    <s v="Dine-In"/>
    <s v="Cheeseburger"/>
    <s v="No Modifier"/>
    <n v="1"/>
    <n v="4.41"/>
    <n v="4.41"/>
    <n v="0"/>
    <n v="0.26"/>
    <n v="4.67"/>
    <x v="2"/>
  </r>
  <r>
    <s v="Lunch"/>
    <s v="Dine-In"/>
    <s v="Spicy Chicken Combo"/>
    <s v="No Modifier"/>
    <n v="1"/>
    <n v="9.64"/>
    <n v="9.64"/>
    <n v="0"/>
    <n v="0.82"/>
    <n v="10.46"/>
    <x v="3"/>
  </r>
  <r>
    <s v="Breakfast"/>
    <s v="Dine-In"/>
    <s v="Egg Muffin"/>
    <s v="Extra Egg"/>
    <n v="1"/>
    <n v="4.7"/>
    <n v="4.7"/>
    <n v="0"/>
    <n v="0.31"/>
    <n v="5.01"/>
    <x v="1"/>
  </r>
  <r>
    <s v="Dinner"/>
    <s v="Delivery"/>
    <s v="Double Cheeseburger Combo"/>
    <s v="No Modifier"/>
    <n v="1"/>
    <n v="10.55"/>
    <n v="10.55"/>
    <n v="0"/>
    <n v="0.69"/>
    <n v="11.24"/>
    <x v="3"/>
  </r>
  <r>
    <s v="Dinner"/>
    <s v="Takeout"/>
    <s v="Spicy Chicken Sandwich"/>
    <s v="No Modifier"/>
    <n v="1"/>
    <n v="5.79"/>
    <n v="5.79"/>
    <n v="0"/>
    <n v="0.42"/>
    <n v="6.21"/>
    <x v="1"/>
  </r>
  <r>
    <s v="Lunch"/>
    <s v="Delivery"/>
    <s v="Chicken Nuggets (10pc)"/>
    <s v="No Modifier"/>
    <n v="1"/>
    <n v="4.62"/>
    <n v="4.62"/>
    <n v="0"/>
    <n v="0.39"/>
    <n v="5.01"/>
    <x v="1"/>
  </r>
  <r>
    <s v="Lunch"/>
    <s v="Drive-Thru"/>
    <s v="Cheeseburger Combo"/>
    <s v="No Modifier"/>
    <n v="1"/>
    <n v="9.7800000000000011"/>
    <n v="9.7800000000000011"/>
    <n v="0"/>
    <n v="0.68"/>
    <n v="10.46"/>
    <x v="1"/>
  </r>
  <r>
    <s v="Lunch"/>
    <s v="Dine-In"/>
    <s v="Spicy Chicken Sandwich"/>
    <s v="Extra Cheese"/>
    <n v="1"/>
    <n v="6.16"/>
    <n v="6.16"/>
    <n v="0"/>
    <n v="0.43"/>
    <n v="6.59"/>
    <x v="1"/>
  </r>
  <r>
    <s v="Afternoon"/>
    <s v="Dine-In"/>
    <s v="Iced Tea"/>
    <s v="Sugar-Free Syrup"/>
    <n v="1"/>
    <n v="2.19"/>
    <n v="2.19"/>
    <n v="0"/>
    <n v="0.16"/>
    <n v="2.35"/>
    <x v="0"/>
  </r>
  <r>
    <s v="Lunch"/>
    <s v="Drive-Thru"/>
    <s v="Soft Drink (Medium)"/>
    <s v="No Modifier"/>
    <n v="3"/>
    <n v="1.74"/>
    <n v="5.22"/>
    <n v="0"/>
    <n v="0.37"/>
    <n v="5.59"/>
    <x v="2"/>
  </r>
  <r>
    <s v="Dinner"/>
    <s v="Dine-In"/>
    <s v="French Fries"/>
    <s v="No Modifier"/>
    <n v="1"/>
    <n v="2.6999999999999997"/>
    <n v="2.6999999999999997"/>
    <n v="0"/>
    <n v="0.2"/>
    <n v="2.9"/>
    <x v="1"/>
  </r>
  <r>
    <s v="Lunch"/>
    <s v="Delivery"/>
    <s v="Chicken Nuggets (10pc)"/>
    <s v="No Modifier"/>
    <n v="2"/>
    <n v="4.9399999999999995"/>
    <n v="9.879999999999999"/>
    <n v="0"/>
    <n v="0.64"/>
    <n v="10.52"/>
    <x v="1"/>
  </r>
  <r>
    <s v="Dinner"/>
    <s v="Takeout"/>
    <s v="Spicy Chicken Combo"/>
    <s v="No Modifier"/>
    <n v="1"/>
    <n v="9"/>
    <n v="9"/>
    <n v="0"/>
    <n v="0.63"/>
    <n v="9.6300000000000008"/>
    <x v="1"/>
  </r>
  <r>
    <s v="Dinner"/>
    <s v="Dine-In"/>
    <s v="Cheeseburger Combo"/>
    <s v="No Modifier"/>
    <n v="1"/>
    <n v="8.2200000000000006"/>
    <n v="8.2200000000000006"/>
    <n v="0"/>
    <n v="0.62"/>
    <n v="8.84"/>
    <x v="1"/>
  </r>
  <r>
    <s v="Breakfast"/>
    <s v="Takeout"/>
    <s v="Coffee"/>
    <s v="No Modifier"/>
    <n v="2"/>
    <n v="1.8800000000000001"/>
    <n v="3.7600000000000002"/>
    <n v="0"/>
    <n v="0.23"/>
    <n v="3.99"/>
    <x v="1"/>
  </r>
  <r>
    <s v="Lunch"/>
    <s v="Drive-Thru"/>
    <s v="French Fries"/>
    <s v="No Sauce"/>
    <n v="2"/>
    <n v="2.4900000000000002"/>
    <n v="4.9800000000000004"/>
    <n v="0"/>
    <n v="0.47"/>
    <n v="5.45"/>
    <x v="1"/>
  </r>
  <r>
    <s v="Breakfast"/>
    <s v="Dine-In"/>
    <s v="Coffee"/>
    <s v="No Ice"/>
    <n v="1"/>
    <n v="1.75"/>
    <n v="1.75"/>
    <n v="0.35"/>
    <n v="0.13"/>
    <n v="1.53"/>
    <x v="2"/>
  </r>
  <r>
    <s v="Dinner"/>
    <s v="Takeout"/>
    <s v="Veggie Burger"/>
    <s v="Spicy"/>
    <n v="1"/>
    <n v="5.28"/>
    <n v="5.28"/>
    <n v="0"/>
    <n v="0.5"/>
    <n v="5.78"/>
    <x v="1"/>
  </r>
  <r>
    <s v="Lunch"/>
    <s v="Delivery"/>
    <s v="Chicken Nuggets (10pc)"/>
    <s v="No Modifier"/>
    <n v="2"/>
    <n v="4.91"/>
    <n v="9.82"/>
    <n v="0"/>
    <n v="0.59"/>
    <n v="10.41"/>
    <x v="2"/>
  </r>
  <r>
    <s v="Lunch"/>
    <s v="Delivery"/>
    <s v="Veggie Burger"/>
    <s v="No Modifier"/>
    <n v="1"/>
    <n v="5.7700000000000005"/>
    <n v="5.7700000000000005"/>
    <n v="0"/>
    <n v="0.38"/>
    <n v="6.15"/>
    <x v="1"/>
  </r>
  <r>
    <s v="Afternoon"/>
    <s v="Dine-In"/>
    <s v="French Fries"/>
    <s v="No Sauce"/>
    <n v="2"/>
    <n v="1.8899999999999997"/>
    <n v="3.7799999999999994"/>
    <n v="0"/>
    <n v="0.28000000000000003"/>
    <n v="4.0599999999999996"/>
    <x v="0"/>
  </r>
  <r>
    <s v="Lunch"/>
    <s v="Dine-In"/>
    <s v="Double Cheeseburger Combo"/>
    <s v="No Modifier"/>
    <n v="1"/>
    <n v="10.540000000000001"/>
    <n v="10.540000000000001"/>
    <n v="0"/>
    <n v="0.84"/>
    <n v="11.38"/>
    <x v="1"/>
  </r>
  <r>
    <s v="Afternoon"/>
    <s v="Drive-Thru"/>
    <s v="Onion Rings"/>
    <s v="No Modifier"/>
    <n v="1"/>
    <n v="3.4899999999999998"/>
    <n v="3.4899999999999998"/>
    <n v="0"/>
    <n v="0.31"/>
    <n v="3.8"/>
    <x v="1"/>
  </r>
  <r>
    <s v="Late Night"/>
    <s v="Dine-In"/>
    <s v="French Fries"/>
    <s v="No Modifier"/>
    <n v="2"/>
    <n v="2.0499999999999998"/>
    <n v="4.0999999999999996"/>
    <n v="0"/>
    <n v="0.37"/>
    <n v="4.47"/>
    <x v="0"/>
  </r>
  <r>
    <s v="Dinner"/>
    <s v="Drive-Thru"/>
    <s v="Chicken Sandwich Combo"/>
    <s v="Extra Cheese"/>
    <n v="1"/>
    <n v="9.32"/>
    <n v="9.32"/>
    <n v="0"/>
    <n v="0.61"/>
    <n v="9.93"/>
    <x v="1"/>
  </r>
  <r>
    <s v="Lunch"/>
    <s v="Takeout"/>
    <s v="Veggie Burger"/>
    <s v="No Modifier"/>
    <n v="2"/>
    <n v="5.1099999999999994"/>
    <n v="10.219999999999999"/>
    <n v="0"/>
    <n v="0.82"/>
    <n v="11.04"/>
    <x v="1"/>
  </r>
  <r>
    <s v="Dinner"/>
    <s v="Dine-In"/>
    <s v="Chicken Sandwich Combo"/>
    <s v="No Modifier"/>
    <n v="1"/>
    <n v="8.2899999999999991"/>
    <n v="8.2899999999999991"/>
    <n v="0"/>
    <n v="0.54"/>
    <n v="8.83"/>
    <x v="1"/>
  </r>
  <r>
    <s v="Morning"/>
    <s v="Delivery"/>
    <s v="Latte"/>
    <s v="No Modifier"/>
    <n v="1"/>
    <n v="3.05"/>
    <n v="3.05"/>
    <n v="0"/>
    <n v="0.2"/>
    <n v="3.25"/>
    <x v="2"/>
  </r>
  <r>
    <s v="Dinner"/>
    <s v="Drive-Thru"/>
    <s v="Cheeseburger Combo"/>
    <s v="No Modifier"/>
    <n v="1"/>
    <n v="7.93"/>
    <n v="7.93"/>
    <n v="0"/>
    <n v="0.52"/>
    <n v="8.4499999999999993"/>
    <x v="1"/>
  </r>
  <r>
    <s v="Dinner"/>
    <s v="Drive-Thru"/>
    <s v="French Fries"/>
    <s v="No Modifier"/>
    <n v="2"/>
    <n v="3.14"/>
    <n v="6.28"/>
    <n v="0.31"/>
    <n v="0.51"/>
    <n v="6.48"/>
    <x v="2"/>
  </r>
  <r>
    <s v="Dinner"/>
    <s v="Delivery"/>
    <s v="Spicy Chicken Combo"/>
    <s v="No Modifier"/>
    <n v="2"/>
    <n v="9.76"/>
    <n v="19.52"/>
    <n v="3.9"/>
    <n v="0.94"/>
    <n v="16.559999999999999"/>
    <x v="3"/>
  </r>
  <r>
    <s v="Breakfast"/>
    <s v="Drive-Thru"/>
    <s v="Coffee"/>
    <s v="Almond Milk"/>
    <n v="1"/>
    <n v="2.84"/>
    <n v="2.84"/>
    <n v="0"/>
    <n v="0.26"/>
    <n v="3.1"/>
    <x v="0"/>
  </r>
  <r>
    <s v="Dinner"/>
    <s v="Delivery"/>
    <s v="Cheeseburger Combo"/>
    <s v="No Modifier"/>
    <n v="1"/>
    <n v="8.85"/>
    <n v="8.85"/>
    <n v="0.88"/>
    <n v="0.56000000000000005"/>
    <n v="8.5299999999999994"/>
    <x v="1"/>
  </r>
  <r>
    <s v="Late Night"/>
    <s v="Delivery"/>
    <s v="Onion Rings"/>
    <s v="Small Size"/>
    <n v="1"/>
    <n v="2.52"/>
    <n v="2.52"/>
    <n v="0"/>
    <n v="0.19"/>
    <n v="2.71"/>
    <x v="1"/>
  </r>
  <r>
    <s v="Lunch"/>
    <s v="Drive-Thru"/>
    <s v="Chicken Sandwich Combo"/>
    <s v="Add Jalapenos"/>
    <n v="1"/>
    <n v="9.129999999999999"/>
    <n v="9.129999999999999"/>
    <n v="0"/>
    <n v="0.82"/>
    <n v="9.9499999999999993"/>
    <x v="3"/>
  </r>
  <r>
    <s v="Lunch"/>
    <s v="Dine-In"/>
    <s v="Double Cheeseburger Combo"/>
    <s v="No Modifier"/>
    <n v="1"/>
    <n v="10.23"/>
    <n v="10.23"/>
    <n v="0"/>
    <n v="0.61"/>
    <n v="10.84"/>
    <x v="2"/>
  </r>
  <r>
    <s v="Lunch"/>
    <s v="Drive-Thru"/>
    <s v="Chicken Sandwich"/>
    <s v="Add Jalapenos"/>
    <n v="2"/>
    <n v="5.34"/>
    <n v="10.68"/>
    <n v="0"/>
    <n v="0.64"/>
    <n v="11.32"/>
    <x v="1"/>
  </r>
  <r>
    <s v="Morning"/>
    <s v="Drive-Thru"/>
    <s v="Latte"/>
    <s v="Almond Milk"/>
    <n v="2"/>
    <n v="4.1199999999999992"/>
    <n v="8.2399999999999984"/>
    <n v="0.82"/>
    <n v="0.7"/>
    <n v="8.1199999999999992"/>
    <x v="1"/>
  </r>
  <r>
    <s v="Lunch"/>
    <s v="Delivery"/>
    <s v="Double Cheeseburger"/>
    <s v="No Modifier"/>
    <n v="1"/>
    <n v="1.4799999999999998"/>
    <n v="1.4799999999999998"/>
    <n v="0"/>
    <n v="0.1"/>
    <n v="6.05"/>
    <x v="1"/>
  </r>
  <r>
    <s v="Dinner"/>
    <s v="Drive-Thru"/>
    <s v="Cheeseburger Combo"/>
    <s v="No Modifier"/>
    <n v="1"/>
    <n v="8.3000000000000007"/>
    <n v="8.3000000000000007"/>
    <n v="0"/>
    <n v="0.62"/>
    <n v="8.92"/>
    <x v="0"/>
  </r>
  <r>
    <s v="Breakfast"/>
    <s v="Takeout"/>
    <s v="Breakfast Burrito"/>
    <s v="No Modifier"/>
    <n v="1"/>
    <n v="3.92"/>
    <n v="3.92"/>
    <n v="0"/>
    <n v="0.28999999999999998"/>
    <n v="4.21"/>
    <x v="3"/>
  </r>
  <r>
    <s v="Dinner"/>
    <s v="Takeout"/>
    <s v="Chicken Sandwich Combo"/>
    <s v="No Modifier"/>
    <n v="1"/>
    <n v="9.2099999999999991"/>
    <n v="9.2099999999999991"/>
    <n v="0"/>
    <n v="0.64"/>
    <n v="9.85"/>
    <x v="1"/>
  </r>
  <r>
    <s v="Lunch"/>
    <s v="Drive-Thru"/>
    <s v="Chicken Sandwich"/>
    <s v="No Modifier"/>
    <n v="2"/>
    <n v="7.26"/>
    <n v="14.52"/>
    <n v="0"/>
    <n v="1.1599999999999999"/>
    <n v="15.68"/>
    <x v="0"/>
  </r>
  <r>
    <s v="Afternoon"/>
    <s v="Drive-Thru"/>
    <s v="Onion Rings"/>
    <s v="Small Size"/>
    <n v="3"/>
    <n v="3.17"/>
    <n v="9.51"/>
    <n v="0"/>
    <n v="0.56999999999999995"/>
    <n v="10.08"/>
    <x v="1"/>
  </r>
  <r>
    <s v="Lunch"/>
    <s v="Takeout"/>
    <s v="Chicken Sandwich"/>
    <s v="Gluten-Free Bun"/>
    <n v="1"/>
    <n v="5.99"/>
    <n v="5.99"/>
    <n v="0"/>
    <n v="0.48"/>
    <n v="6.47"/>
    <x v="1"/>
  </r>
  <r>
    <s v="Afternoon"/>
    <s v="Dine-In"/>
    <s v="Onion Rings"/>
    <s v="No Modifier"/>
    <n v="1"/>
    <n v="3.3099999999999996"/>
    <n v="3.3099999999999996"/>
    <n v="0"/>
    <n v="0.26"/>
    <n v="3.57"/>
    <x v="0"/>
  </r>
  <r>
    <s v="Dinner"/>
    <s v="Delivery"/>
    <s v="Cheeseburger Combo"/>
    <s v="No Modifier"/>
    <n v="1"/>
    <n v="8.7900000000000009"/>
    <n v="8.7900000000000009"/>
    <n v="0"/>
    <n v="0.84"/>
    <n v="9.6300000000000008"/>
    <x v="1"/>
  </r>
  <r>
    <s v="Late Night"/>
    <s v="Takeout"/>
    <s v="Chicken Sandwich"/>
    <s v="Add Bacon"/>
    <n v="1"/>
    <n v="6.28"/>
    <n v="6.28"/>
    <n v="0"/>
    <n v="0.47"/>
    <n v="6.75"/>
    <x v="1"/>
  </r>
  <r>
    <s v="Dinner"/>
    <s v="Takeout"/>
    <s v="Soft Drink (Large)"/>
    <s v="Extra Ice"/>
    <n v="2"/>
    <n v="2.02"/>
    <n v="4.04"/>
    <n v="0"/>
    <n v="0.32"/>
    <n v="4.3600000000000003"/>
    <x v="0"/>
  </r>
  <r>
    <s v="Breakfast"/>
    <s v="Takeout"/>
    <s v="Hash Browns"/>
    <s v="No Modifier"/>
    <n v="1"/>
    <n v="1.6400000000000001"/>
    <n v="1.6400000000000001"/>
    <n v="0"/>
    <n v="0.15"/>
    <n v="1.79"/>
    <x v="0"/>
  </r>
  <r>
    <s v="Lunch"/>
    <s v="Takeout"/>
    <s v="Chicken Sandwich Combo"/>
    <s v="No Pickles"/>
    <n v="1"/>
    <n v="9.4499999999999993"/>
    <n v="9.4499999999999993"/>
    <n v="0"/>
    <n v="0.71"/>
    <n v="10.16"/>
    <x v="1"/>
  </r>
  <r>
    <s v="Dinner"/>
    <s v="Delivery"/>
    <s v="Chicken Sandwich"/>
    <s v="No Modifier"/>
    <n v="1"/>
    <n v="5.32"/>
    <n v="5.32"/>
    <n v="0"/>
    <n v="0.51"/>
    <n v="5.83"/>
    <x v="1"/>
  </r>
  <r>
    <s v="Dinner"/>
    <s v="Dine-In"/>
    <s v="Soft Drink (Large)"/>
    <s v="No Modifier"/>
    <n v="3"/>
    <n v="1.9400000000000002"/>
    <n v="5.82"/>
    <n v="0"/>
    <n v="0.35"/>
    <n v="6.17"/>
    <x v="1"/>
  </r>
  <r>
    <s v="Dinner"/>
    <s v="Takeout"/>
    <s v="Chicken Sandwich"/>
    <s v="No Modifier"/>
    <n v="1"/>
    <n v="6.2700000000000005"/>
    <n v="6.2700000000000005"/>
    <n v="0"/>
    <n v="0.6"/>
    <n v="6.87"/>
    <x v="1"/>
  </r>
  <r>
    <s v="Lunch"/>
    <s v="Takeout"/>
    <s v="Double Cheeseburger"/>
    <s v="No Modifier"/>
    <n v="1"/>
    <n v="5.45"/>
    <n v="5.45"/>
    <n v="0"/>
    <n v="0.46"/>
    <n v="5.91"/>
    <x v="1"/>
  </r>
  <r>
    <s v="Morning"/>
    <s v="Drive-Thru"/>
    <s v="Coffee"/>
    <s v="Almond Milk"/>
    <n v="1"/>
    <n v="1.4799999999999998"/>
    <n v="1.4799999999999998"/>
    <n v="0"/>
    <n v="0.1"/>
    <n v="1.43"/>
    <x v="2"/>
  </r>
  <r>
    <s v="Breakfast"/>
    <s v="Drive-Thru"/>
    <s v="Sausage Biscuit"/>
    <s v="No Modifier"/>
    <n v="1"/>
    <n v="2.65"/>
    <n v="2.65"/>
    <n v="0"/>
    <n v="0.19"/>
    <n v="2.84"/>
    <x v="1"/>
  </r>
  <r>
    <s v="Breakfast"/>
    <s v="Takeout"/>
    <s v="Pancake Platter"/>
    <s v="No Modifier"/>
    <n v="1"/>
    <n v="5.19"/>
    <n v="5.19"/>
    <n v="1.04"/>
    <n v="0.25"/>
    <n v="4.4000000000000004"/>
    <x v="2"/>
  </r>
  <r>
    <s v="Breakfast"/>
    <s v="Dine-In"/>
    <s v="Egg Muffin"/>
    <s v="Cinnamon"/>
    <n v="3"/>
    <n v="1.4799999999999998"/>
    <n v="1.4799999999999998"/>
    <n v="0.15"/>
    <n v="0.86"/>
    <n v="9.92"/>
    <x v="1"/>
  </r>
  <r>
    <s v="Breakfast"/>
    <s v="Drive-Thru"/>
    <s v="Breakfast Burrito"/>
    <s v="No Cheese"/>
    <n v="1"/>
    <n v="4.18"/>
    <n v="4.18"/>
    <n v="0"/>
    <n v="0.28999999999999998"/>
    <n v="4.47"/>
    <x v="1"/>
  </r>
  <r>
    <s v="Morning"/>
    <s v="Takeout"/>
    <s v="Soft Drink (Small)"/>
    <s v="Oat Milk"/>
    <n v="1"/>
    <n v="2.0699999999999998"/>
    <n v="2.0699999999999998"/>
    <n v="0"/>
    <n v="0.14000000000000001"/>
    <n v="2.21"/>
    <x v="0"/>
  </r>
  <r>
    <s v="Afternoon"/>
    <s v="Dine-In"/>
    <s v="Side Salad"/>
    <s v="No Modifier"/>
    <n v="1"/>
    <n v="3.21"/>
    <n v="3.21"/>
    <n v="0"/>
    <n v="0.28999999999999998"/>
    <n v="3.5"/>
    <x v="1"/>
  </r>
  <r>
    <s v="Lunch"/>
    <s v="Dine-In"/>
    <s v="Chicken Nuggets (10pc)"/>
    <s v="No Modifier"/>
    <n v="2"/>
    <n v="5.0599999999999996"/>
    <n v="10.119999999999999"/>
    <n v="0"/>
    <n v="0.91"/>
    <n v="11.03"/>
    <x v="2"/>
  </r>
  <r>
    <s v="Breakfast"/>
    <s v="Drive-Thru"/>
    <s v="Hash Browns"/>
    <s v="Extra Egg"/>
    <n v="1"/>
    <n v="2.8699999999999997"/>
    <n v="2.8699999999999997"/>
    <n v="0"/>
    <n v="0.2"/>
    <n v="3.07"/>
    <x v="1"/>
  </r>
  <r>
    <s v="Morning"/>
    <s v="Delivery"/>
    <s v="Coffee"/>
    <s v="Oat Milk"/>
    <n v="1"/>
    <n v="2.4800000000000004"/>
    <n v="2.4800000000000004"/>
    <n v="0"/>
    <n v="0.24"/>
    <n v="2.72"/>
    <x v="2"/>
  </r>
  <r>
    <s v="Breakfast"/>
    <s v="Drive-Thru"/>
    <s v="Hash Browns"/>
    <s v="No Cheese"/>
    <n v="1"/>
    <n v="1.9700000000000002"/>
    <n v="1.9700000000000002"/>
    <n v="0"/>
    <n v="0.17"/>
    <n v="2.14"/>
    <x v="2"/>
  </r>
  <r>
    <s v="Late Night"/>
    <s v="Takeout"/>
    <s v="Cheeseburger"/>
    <s v="No Modifier"/>
    <n v="1"/>
    <n v="4.4799999999999995"/>
    <n v="4.4799999999999995"/>
    <n v="0"/>
    <n v="0.28999999999999998"/>
    <n v="4.7699999999999996"/>
    <x v="2"/>
  </r>
  <r>
    <s v="Lunch"/>
    <s v="Dine-In"/>
    <s v="Cheeseburger"/>
    <s v="No Modifier"/>
    <n v="1"/>
    <n v="4.8599999999999994"/>
    <n v="4.8599999999999994"/>
    <n v="0"/>
    <n v="0.32"/>
    <n v="5.18"/>
    <x v="2"/>
  </r>
  <r>
    <s v="Dinner"/>
    <s v="Takeout"/>
    <s v="Chicken Sandwich Combo"/>
    <s v="No Modifier"/>
    <n v="1"/>
    <n v="9.0500000000000007"/>
    <n v="9.0500000000000007"/>
    <n v="0"/>
    <n v="0.86"/>
    <n v="9.91"/>
    <x v="0"/>
  </r>
  <r>
    <s v="Dinner"/>
    <s v="Dine-In"/>
    <s v="Cheeseburger Combo"/>
    <s v="No Modifier"/>
    <n v="1"/>
    <n v="8.57"/>
    <n v="8.57"/>
    <n v="0"/>
    <n v="0.77"/>
    <n v="9.34"/>
    <x v="0"/>
  </r>
  <r>
    <s v="Dinner"/>
    <s v="Drive-Thru"/>
    <s v="Chicken Sandwich Combo"/>
    <s v="Gluten-Free Bun"/>
    <n v="2"/>
    <n v="9.81"/>
    <n v="19.62"/>
    <n v="0"/>
    <n v="1.47"/>
    <n v="21.09"/>
    <x v="1"/>
  </r>
  <r>
    <s v="Breakfast"/>
    <s v="Takeout"/>
    <s v="Pancake Platter"/>
    <s v="No Modifier"/>
    <n v="1"/>
    <n v="4.9700000000000006"/>
    <n v="4.9700000000000006"/>
    <n v="0"/>
    <n v="0.47"/>
    <n v="5.44"/>
    <x v="0"/>
  </r>
  <r>
    <s v="Afternoon"/>
    <s v="Dine-In"/>
    <s v="French Fries"/>
    <s v="Extra Sauce"/>
    <n v="2"/>
    <n v="2.98"/>
    <n v="5.96"/>
    <n v="0"/>
    <n v="0.36"/>
    <n v="6.32"/>
    <x v="3"/>
  </r>
  <r>
    <s v="Dinner"/>
    <s v="Dine-In"/>
    <s v="Cheeseburger"/>
    <s v="No Modifier"/>
    <n v="1"/>
    <n v="3.92"/>
    <n v="3.92"/>
    <n v="0"/>
    <n v="0.24"/>
    <n v="4.16"/>
    <x v="0"/>
  </r>
  <r>
    <s v="Morning"/>
    <s v="Delivery"/>
    <s v="Egg Muffin"/>
    <s v="No Modifier"/>
    <n v="1"/>
    <n v="2.9"/>
    <n v="2.9"/>
    <n v="0"/>
    <n v="0.23"/>
    <n v="3.13"/>
    <x v="1"/>
  </r>
  <r>
    <s v="Lunch"/>
    <s v="Dine-In"/>
    <s v="Cheeseburger"/>
    <s v="No Modifier"/>
    <n v="1"/>
    <n v="4.7399999999999993"/>
    <n v="4.7399999999999993"/>
    <n v="0"/>
    <n v="0.4"/>
    <n v="5.14"/>
    <x v="2"/>
  </r>
  <r>
    <s v="Dinner"/>
    <s v="Dine-In"/>
    <s v="Cheeseburger Combo"/>
    <s v="No Modifier"/>
    <n v="1"/>
    <n v="8.58"/>
    <n v="8.58"/>
    <n v="0"/>
    <n v="0.6"/>
    <n v="9.18"/>
    <x v="1"/>
  </r>
  <r>
    <s v="Dinner"/>
    <s v="Takeout"/>
    <s v="Double Cheeseburger"/>
    <s v="No Modifier"/>
    <n v="1"/>
    <n v="5.66"/>
    <n v="5.66"/>
    <n v="0"/>
    <n v="0.42"/>
    <n v="6.08"/>
    <x v="2"/>
  </r>
  <r>
    <s v="Lunch"/>
    <s v="Dine-In"/>
    <s v="Chicken Sandwich"/>
    <s v="Extra Patty"/>
    <n v="1"/>
    <n v="7.3999999999999995"/>
    <n v="7.3999999999999995"/>
    <n v="0"/>
    <n v="0.44"/>
    <n v="7.84"/>
    <x v="0"/>
  </r>
  <r>
    <s v="Lunch"/>
    <s v="Drive-Thru"/>
    <s v="Chicken Sandwich Combo"/>
    <s v="Extra Sauce"/>
    <n v="1"/>
    <n v="9.41"/>
    <n v="9.41"/>
    <n v="0"/>
    <n v="0.75"/>
    <n v="10.16"/>
    <x v="1"/>
  </r>
  <r>
    <s v="Lunch"/>
    <s v="Drive-Thru"/>
    <s v="Double Cheeseburger Combo"/>
    <s v="No Modifier"/>
    <n v="1"/>
    <n v="9.7200000000000006"/>
    <n v="9.7200000000000006"/>
    <n v="0"/>
    <n v="0.92"/>
    <n v="10.64"/>
    <x v="0"/>
  </r>
  <r>
    <s v="Dinner"/>
    <s v="Delivery"/>
    <s v="Chicken Sandwich Combo"/>
    <s v="Extra Sauce"/>
    <n v="1"/>
    <n v="8.8500000000000014"/>
    <n v="8.8500000000000014"/>
    <n v="0"/>
    <n v="0.53"/>
    <n v="9.3800000000000008"/>
    <x v="1"/>
  </r>
  <r>
    <s v="Breakfast"/>
    <s v="Drive-Thru"/>
    <s v="Coffee"/>
    <s v="Sugar-Free Syrup"/>
    <n v="1"/>
    <n v="2.23"/>
    <n v="2.23"/>
    <n v="0"/>
    <n v="0.16"/>
    <n v="2.39"/>
    <x v="2"/>
  </r>
  <r>
    <s v="Morning"/>
    <s v="Takeout"/>
    <s v="Latte"/>
    <s v="No Modifier"/>
    <n v="1"/>
    <n v="3"/>
    <n v="3"/>
    <n v="0"/>
    <n v="0.24"/>
    <n v="3.24"/>
    <x v="0"/>
  </r>
  <r>
    <s v="Dinner"/>
    <s v="Dine-In"/>
    <s v="Spicy Chicken Combo"/>
    <s v="No Modifier"/>
    <n v="1"/>
    <n v="9.49"/>
    <n v="9.49"/>
    <n v="0"/>
    <n v="0.81"/>
    <n v="10.3"/>
    <x v="2"/>
  </r>
  <r>
    <s v="Lunch"/>
    <s v="Takeout"/>
    <s v="Veggie Burger"/>
    <s v="No Modifier"/>
    <n v="3"/>
    <n v="4.6399999999999997"/>
    <n v="13.919999999999998"/>
    <n v="0"/>
    <n v="1.1100000000000001"/>
    <n v="15.03"/>
    <x v="1"/>
  </r>
  <r>
    <s v="Breakfast"/>
    <s v="Drive-Thru"/>
    <s v="Egg Muffin"/>
    <s v="Extra Egg"/>
    <n v="1"/>
    <n v="4.5"/>
    <n v="4.5"/>
    <n v="0"/>
    <n v="0.36"/>
    <n v="4.8600000000000003"/>
    <x v="1"/>
  </r>
  <r>
    <s v="Late Night"/>
    <s v="Drive-Thru"/>
    <s v="Onion Rings"/>
    <s v="No Modifier"/>
    <n v="1"/>
    <n v="2.97"/>
    <n v="2.97"/>
    <n v="0"/>
    <n v="0.27"/>
    <n v="3.24"/>
    <x v="2"/>
  </r>
  <r>
    <s v="Dinner"/>
    <s v="Delivery"/>
    <s v="Double Cheeseburger"/>
    <s v="No Modifier"/>
    <n v="1"/>
    <n v="5.8500000000000005"/>
    <n v="5.8500000000000005"/>
    <n v="0"/>
    <n v="0.47"/>
    <n v="6.32"/>
    <x v="1"/>
  </r>
  <r>
    <s v="Afternoon"/>
    <s v="Dine-In"/>
    <s v="Soft Drink (Medium)"/>
    <s v="No Ice"/>
    <n v="1"/>
    <n v="1.82"/>
    <n v="1.82"/>
    <n v="0"/>
    <n v="0.16"/>
    <n v="1.98"/>
    <x v="3"/>
  </r>
  <r>
    <s v="Breakfast"/>
    <s v="Drive-Thru"/>
    <s v="Breakfast Burrito"/>
    <s v="No Cheese"/>
    <n v="1"/>
    <n v="4.16"/>
    <n v="4.16"/>
    <n v="0"/>
    <n v="0.3"/>
    <n v="4.46"/>
    <x v="0"/>
  </r>
  <r>
    <s v="Breakfast"/>
    <s v="Takeout"/>
    <s v="Coffee"/>
    <s v="Almond Milk"/>
    <n v="1"/>
    <n v="2.79"/>
    <n v="2.79"/>
    <n v="0"/>
    <n v="0.2"/>
    <n v="2.99"/>
    <x v="3"/>
  </r>
  <r>
    <s v="Dinner"/>
    <s v="Takeout"/>
    <s v="Chicken Sandwich Combo"/>
    <s v="Extra Sauce"/>
    <n v="1"/>
    <n v="8.32"/>
    <n v="8.32"/>
    <n v="0"/>
    <n v="0.57999999999999996"/>
    <n v="8.9"/>
    <x v="1"/>
  </r>
  <r>
    <s v="Dinner"/>
    <s v="Dine-In"/>
    <s v="Chicken Sandwich Combo"/>
    <s v="No Modifier"/>
    <n v="2"/>
    <n v="8.35"/>
    <n v="16.7"/>
    <n v="0"/>
    <n v="1.0900000000000001"/>
    <n v="17.79"/>
    <x v="1"/>
  </r>
  <r>
    <s v="Late Night"/>
    <s v="Drive-Thru"/>
    <s v="Double Cheeseburger"/>
    <s v="No Modifier"/>
    <n v="1"/>
    <n v="5.48"/>
    <n v="5.48"/>
    <n v="0"/>
    <n v="0.47"/>
    <n v="5.95"/>
    <x v="1"/>
  </r>
  <r>
    <s v="Lunch"/>
    <s v="Takeout"/>
    <s v="Chicken Sandwich"/>
    <s v="No Modifier"/>
    <n v="1"/>
    <n v="6.4"/>
    <n v="6.4"/>
    <n v="0"/>
    <n v="0.54"/>
    <n v="6.94"/>
    <x v="2"/>
  </r>
  <r>
    <s v="Breakfast"/>
    <s v="Delivery"/>
    <s v="Coffee"/>
    <s v="Almond Milk"/>
    <n v="2"/>
    <n v="2.69"/>
    <n v="5.38"/>
    <n v="0"/>
    <n v="0.51"/>
    <n v="5.89"/>
    <x v="1"/>
  </r>
  <r>
    <s v="Late Night"/>
    <s v="Drive-Thru"/>
    <s v="French Fries"/>
    <s v="No Modifier"/>
    <n v="1"/>
    <n v="2.4299999999999997"/>
    <n v="2.4299999999999997"/>
    <n v="0"/>
    <n v="0.16"/>
    <n v="2.59"/>
    <x v="1"/>
  </r>
  <r>
    <s v="Lunch"/>
    <s v="Takeout"/>
    <s v="Double Cheeseburger Combo"/>
    <s v="No Modifier"/>
    <n v="1"/>
    <n v="10.08"/>
    <n v="10.08"/>
    <n v="1.01"/>
    <n v="0.73"/>
    <n v="9.8000000000000007"/>
    <x v="3"/>
  </r>
  <r>
    <s v="Lunch"/>
    <s v="Dine-In"/>
    <s v="Spicy Chicken Sandwich"/>
    <s v="No Pickles"/>
    <n v="2"/>
    <n v="5.35"/>
    <n v="10.7"/>
    <n v="1.07"/>
    <n v="0.91"/>
    <n v="10.54"/>
    <x v="0"/>
  </r>
  <r>
    <s v="Lunch"/>
    <s v="Dine-In"/>
    <s v="Veggie Burger"/>
    <s v="No Modifier"/>
    <n v="1"/>
    <n v="5.03"/>
    <n v="5.03"/>
    <n v="0"/>
    <n v="0.43"/>
    <n v="5.46"/>
    <x v="2"/>
  </r>
  <r>
    <s v="Afternoon"/>
    <s v="Drive-Thru"/>
    <s v="Milkshake"/>
    <s v="No Modifier"/>
    <n v="1"/>
    <n v="3.5199999999999996"/>
    <n v="3.5199999999999996"/>
    <n v="0"/>
    <n v="0.26"/>
    <n v="3.78"/>
    <x v="2"/>
  </r>
  <r>
    <s v="Lunch"/>
    <s v="Dine-In"/>
    <s v="Soft Drink (Medium)"/>
    <s v="Extra Ice"/>
    <n v="2"/>
    <n v="1.66"/>
    <n v="3.32"/>
    <n v="0"/>
    <n v="0.2"/>
    <n v="3.52"/>
    <x v="0"/>
  </r>
  <r>
    <s v="Late Night"/>
    <s v="Delivery"/>
    <s v="Onion Rings"/>
    <s v="No Modifier"/>
    <n v="1"/>
    <n v="3.01"/>
    <n v="3.01"/>
    <n v="0"/>
    <n v="0.26"/>
    <n v="3.27"/>
    <x v="1"/>
  </r>
  <r>
    <s v="Lunch"/>
    <s v="Dine-In"/>
    <s v="Cheeseburger Combo"/>
    <s v="No Modifier"/>
    <n v="1"/>
    <n v="8"/>
    <n v="8"/>
    <n v="0"/>
    <n v="0.68"/>
    <n v="8.68"/>
    <x v="1"/>
  </r>
  <r>
    <s v="Lunch"/>
    <s v="Dine-In"/>
    <s v="Chicken Sandwich"/>
    <s v="No Modifier"/>
    <n v="1"/>
    <n v="5.78"/>
    <n v="5.78"/>
    <n v="0"/>
    <n v="0.42"/>
    <n v="6.2"/>
    <x v="0"/>
  </r>
  <r>
    <s v="Lunch"/>
    <s v="Drive-Thru"/>
    <s v="Cheeseburger"/>
    <s v="No Modifier"/>
    <n v="1"/>
    <n v="4.17"/>
    <n v="4.17"/>
    <n v="0"/>
    <n v="0.33"/>
    <n v="4.5"/>
    <x v="1"/>
  </r>
  <r>
    <s v="Lunch"/>
    <s v="Drive-Thru"/>
    <s v="Spicy Chicken Combo"/>
    <s v="No Modifier"/>
    <n v="1"/>
    <n v="10.61"/>
    <n v="10.61"/>
    <n v="0"/>
    <n v="0.74"/>
    <n v="11.35"/>
    <x v="1"/>
  </r>
  <r>
    <s v="Afternoon"/>
    <s v="Dine-In"/>
    <s v="Ice Cream Cone"/>
    <s v="Caramel Topping"/>
    <n v="1"/>
    <n v="2.2000000000000002"/>
    <n v="2.2000000000000002"/>
    <n v="0"/>
    <n v="0.19"/>
    <n v="2.39"/>
    <x v="1"/>
  </r>
  <r>
    <s v="Dinner"/>
    <s v="Dine-In"/>
    <s v="Spicy Chicken Combo"/>
    <s v="No Modifier"/>
    <n v="1"/>
    <n v="9.3800000000000008"/>
    <n v="9.3800000000000008"/>
    <n v="1.41"/>
    <n v="0.52"/>
    <n v="8.49"/>
    <x v="1"/>
  </r>
  <r>
    <s v="Late Night"/>
    <s v="Drive-Thru"/>
    <s v="French Fries"/>
    <s v="Large Size"/>
    <n v="1"/>
    <n v="3"/>
    <n v="3"/>
    <n v="0"/>
    <n v="0.21"/>
    <n v="3.21"/>
    <x v="1"/>
  </r>
  <r>
    <s v="Lunch"/>
    <s v="Dine-In"/>
    <s v="Cheeseburger Combo"/>
    <s v="No Modifier"/>
    <n v="1"/>
    <n v="8.84"/>
    <n v="8.84"/>
    <n v="0"/>
    <n v="0.8"/>
    <n v="9.64"/>
    <x v="1"/>
  </r>
  <r>
    <s v="Dinner"/>
    <s v="Drive-Thru"/>
    <s v="Cheeseburger"/>
    <s v="No Modifier"/>
    <n v="1"/>
    <n v="4.3"/>
    <n v="4.3"/>
    <n v="0"/>
    <n v="0.41"/>
    <n v="4.71"/>
    <x v="1"/>
  </r>
  <r>
    <s v="Lunch"/>
    <s v="Drive-Thru"/>
    <s v="Cheeseburger"/>
    <s v="No Modifier"/>
    <n v="1"/>
    <n v="4.53"/>
    <n v="4.53"/>
    <n v="0"/>
    <n v="0.28999999999999998"/>
    <n v="4.82"/>
    <x v="2"/>
  </r>
  <r>
    <s v="Breakfast"/>
    <s v="Drive-Thru"/>
    <s v="Egg Muffin"/>
    <s v="Extra Egg"/>
    <n v="1"/>
    <n v="4.88"/>
    <n v="4.88"/>
    <n v="0"/>
    <n v="0.44"/>
    <n v="5.32"/>
    <x v="1"/>
  </r>
  <r>
    <s v="Morning"/>
    <s v="Delivery"/>
    <s v="Bottled Water"/>
    <s v="Light Ice"/>
    <n v="1"/>
    <n v="1.4300000000000002"/>
    <n v="1.4300000000000002"/>
    <n v="0.21"/>
    <n v="0.12"/>
    <n v="1.34"/>
    <x v="1"/>
  </r>
  <r>
    <s v="Lunch"/>
    <s v="Takeout"/>
    <s v="Soft Drink (Medium)"/>
    <s v="No Modifier"/>
    <n v="2"/>
    <n v="1.84"/>
    <n v="3.68"/>
    <n v="0"/>
    <n v="0.27"/>
    <n v="3.95"/>
    <x v="1"/>
  </r>
  <r>
    <s v="Breakfast"/>
    <s v="Takeout"/>
    <s v="Hash Browns"/>
    <s v="No Modifier"/>
    <n v="1"/>
    <n v="1.75"/>
    <n v="1.75"/>
    <n v="0"/>
    <n v="0.1"/>
    <n v="1.85"/>
    <x v="0"/>
  </r>
  <r>
    <s v="Lunch"/>
    <s v="Drive-Thru"/>
    <s v="Double Cheeseburger Combo"/>
    <s v="No Modifier"/>
    <n v="1"/>
    <n v="9.9699999999999989"/>
    <n v="9.9699999999999989"/>
    <n v="0"/>
    <n v="0.65"/>
    <n v="10.62"/>
    <x v="1"/>
  </r>
  <r>
    <s v="Afternoon"/>
    <s v="Delivery"/>
    <s v="Soft Drink (Medium)"/>
    <s v="Extra Ice"/>
    <n v="1"/>
    <n v="1.8899999999999997"/>
    <n v="1.8899999999999997"/>
    <n v="0"/>
    <n v="0.14000000000000001"/>
    <n v="2.0299999999999998"/>
    <x v="1"/>
  </r>
  <r>
    <s v="Lunch"/>
    <s v="Dine-In"/>
    <s v="Cheeseburger Combo"/>
    <s v="No Modifier"/>
    <n v="1"/>
    <n v="8.18"/>
    <n v="8.18"/>
    <n v="0"/>
    <n v="0.56999999999999995"/>
    <n v="8.75"/>
    <x v="1"/>
  </r>
  <r>
    <s v="Late Night"/>
    <s v="Delivery"/>
    <s v="Double Cheeseburger"/>
    <s v="No Modifier"/>
    <n v="1"/>
    <n v="6.5"/>
    <n v="6.5"/>
    <n v="0"/>
    <n v="0.62"/>
    <n v="7.12"/>
    <x v="1"/>
  </r>
  <r>
    <s v="Lunch"/>
    <s v="Dine-In"/>
    <s v="Cheeseburger Combo"/>
    <s v="No Modifier"/>
    <n v="1"/>
    <n v="8.84"/>
    <n v="8.84"/>
    <n v="0"/>
    <n v="0.64"/>
    <n v="9.48"/>
    <x v="1"/>
  </r>
  <r>
    <s v="Lunch"/>
    <s v="Dine-In"/>
    <s v="Spicy Chicken Combo"/>
    <s v="No Modifier"/>
    <n v="1"/>
    <n v="9.0100000000000016"/>
    <n v="9.0100000000000016"/>
    <n v="0"/>
    <n v="0.54"/>
    <n v="9.5500000000000007"/>
    <x v="1"/>
  </r>
  <r>
    <s v="Afternoon"/>
    <s v="Takeout"/>
    <s v="French Fries"/>
    <s v="No Modifier"/>
    <n v="1"/>
    <n v="2.82"/>
    <n v="2.82"/>
    <n v="0"/>
    <n v="0.2"/>
    <n v="3.02"/>
    <x v="0"/>
  </r>
  <r>
    <s v="Lunch"/>
    <s v="Dine-In"/>
    <s v="Cheeseburger Combo"/>
    <s v="No Modifier"/>
    <n v="2"/>
    <n v="8.9799999999999986"/>
    <n v="17.959999999999997"/>
    <n v="0"/>
    <n v="1.35"/>
    <n v="19.309999999999999"/>
    <x v="1"/>
  </r>
  <r>
    <s v="Dinner"/>
    <s v="Delivery"/>
    <s v="Double Cheeseburger Combo"/>
    <s v="No Modifier"/>
    <n v="1"/>
    <n v="10.299999999999999"/>
    <n v="10.299999999999999"/>
    <n v="0"/>
    <n v="0.82"/>
    <n v="11.12"/>
    <x v="1"/>
  </r>
  <r>
    <s v="Late Night"/>
    <s v="Dine-In"/>
    <s v="French Fries"/>
    <s v="Small Size"/>
    <n v="2"/>
    <n v="1.9000000000000001"/>
    <n v="3.8000000000000003"/>
    <n v="0"/>
    <n v="0.23"/>
    <n v="4.03"/>
    <x v="2"/>
  </r>
  <r>
    <s v="Breakfast"/>
    <s v="Takeout"/>
    <s v="Breakfast Burrito"/>
    <s v="No Modifier"/>
    <n v="2"/>
    <n v="3.5599999999999996"/>
    <n v="7.1199999999999992"/>
    <n v="0"/>
    <n v="0.52"/>
    <n v="7.64"/>
    <x v="1"/>
  </r>
  <r>
    <s v="Breakfast"/>
    <s v="Dine-In"/>
    <s v="Sausage Biscuit"/>
    <s v="No Modifier"/>
    <n v="1"/>
    <n v="2.98"/>
    <n v="2.98"/>
    <n v="0"/>
    <n v="0.21"/>
    <n v="3.19"/>
    <x v="2"/>
  </r>
  <r>
    <s v="Breakfast"/>
    <s v="Drive-Thru"/>
    <s v="Soft Drink (Small)"/>
    <s v="No Modifier"/>
    <n v="1"/>
    <n v="1.5299999999999998"/>
    <n v="1.5299999999999998"/>
    <n v="0"/>
    <n v="0.11"/>
    <n v="1.64"/>
    <x v="1"/>
  </r>
  <r>
    <s v="Lunch"/>
    <s v="Delivery"/>
    <s v="Double Cheeseburger"/>
    <s v="No Modifier"/>
    <n v="1"/>
    <n v="6"/>
    <n v="6"/>
    <n v="0"/>
    <n v="0.39"/>
    <n v="6.39"/>
    <x v="1"/>
  </r>
  <r>
    <s v="Breakfast"/>
    <s v="Dine-In"/>
    <s v="Hash Browns"/>
    <s v="No Modifier"/>
    <n v="2"/>
    <n v="1.93"/>
    <n v="3.86"/>
    <n v="0"/>
    <n v="0.31"/>
    <n v="4.17"/>
    <x v="1"/>
  </r>
  <r>
    <s v="Afternoon"/>
    <s v="Dine-In"/>
    <s v="French Fries"/>
    <s v="Large Size"/>
    <n v="1"/>
    <n v="2.8600000000000003"/>
    <n v="2.8600000000000003"/>
    <n v="0.43"/>
    <n v="0.23"/>
    <n v="2.66"/>
    <x v="0"/>
  </r>
  <r>
    <s v="Lunch"/>
    <s v="Dine-In"/>
    <s v="Chicken Sandwich Combo"/>
    <s v="No Modifier"/>
    <n v="1"/>
    <n v="9.18"/>
    <n v="9.18"/>
    <n v="0"/>
    <n v="0.6"/>
    <n v="9.7799999999999994"/>
    <x v="1"/>
  </r>
  <r>
    <s v="Morning"/>
    <s v="Dine-In"/>
    <s v="Coffee"/>
    <s v="Almond Milk"/>
    <n v="1"/>
    <n v="2.71"/>
    <n v="2.71"/>
    <n v="0"/>
    <n v="0.2"/>
    <n v="2.91"/>
    <x v="2"/>
  </r>
  <r>
    <s v="Dinner"/>
    <s v="Dine-In"/>
    <s v="Double Cheeseburger Combo"/>
    <s v="No Modifier"/>
    <n v="1"/>
    <n v="10.270000000000001"/>
    <n v="10.270000000000001"/>
    <n v="0"/>
    <n v="0.87"/>
    <n v="11.14"/>
    <x v="1"/>
  </r>
  <r>
    <s v="Afternoon"/>
    <s v="Dine-In"/>
    <s v="Chicken Nuggets (6pc)"/>
    <s v="No Modifier"/>
    <n v="1"/>
    <n v="4.01"/>
    <n v="4.01"/>
    <n v="0.6"/>
    <n v="0.2"/>
    <n v="3.61"/>
    <x v="1"/>
  </r>
  <r>
    <s v="Afternoon"/>
    <s v="Dine-In"/>
    <s v="Chicken Nuggets (6pc)"/>
    <s v="No Modifier"/>
    <n v="2"/>
    <n v="3.95"/>
    <n v="7.9"/>
    <n v="0"/>
    <n v="0.59"/>
    <n v="8.49"/>
    <x v="1"/>
  </r>
  <r>
    <s v="Dinner"/>
    <s v="Dine-In"/>
    <s v="Cheeseburger Combo"/>
    <s v="No Modifier"/>
    <n v="1"/>
    <n v="8.7200000000000006"/>
    <n v="8.7200000000000006"/>
    <n v="0"/>
    <n v="0.52"/>
    <n v="9.24"/>
    <x v="0"/>
  </r>
  <r>
    <s v="Breakfast"/>
    <s v="Takeout"/>
    <s v="Breakfast Burrito"/>
    <s v="No Modifier"/>
    <n v="1"/>
    <n v="3.7199999999999998"/>
    <n v="3.7199999999999998"/>
    <n v="0"/>
    <n v="0.28000000000000003"/>
    <n v="4"/>
    <x v="3"/>
  </r>
  <r>
    <s v="Morning"/>
    <s v="Drive-Thru"/>
    <s v="Bottled Water"/>
    <s v="Sugar-Free Syrup"/>
    <n v="1"/>
    <n v="1.5999999999999999"/>
    <n v="1.5999999999999999"/>
    <n v="0"/>
    <n v="0.1"/>
    <n v="1.7"/>
    <x v="0"/>
  </r>
  <r>
    <s v="Afternoon"/>
    <s v="Dine-In"/>
    <s v="Onion Rings"/>
    <s v="No Modifier"/>
    <n v="1"/>
    <n v="3.26"/>
    <n v="3.26"/>
    <n v="0"/>
    <n v="0.26"/>
    <n v="3.52"/>
    <x v="0"/>
  </r>
  <r>
    <s v="Lunch"/>
    <s v="Drive-Thru"/>
    <s v="Spicy Chicken Sandwich"/>
    <s v="Add Jalapenos"/>
    <n v="2"/>
    <n v="6.12"/>
    <n v="12.24"/>
    <n v="0"/>
    <n v="0.73"/>
    <n v="12.97"/>
    <x v="1"/>
  </r>
  <r>
    <s v="Dinner"/>
    <s v="Dine-In"/>
    <s v="Double Cheeseburger"/>
    <s v="No Modifier"/>
    <n v="1"/>
    <n v="5.8500000000000005"/>
    <n v="5.8500000000000005"/>
    <n v="0"/>
    <n v="0.35"/>
    <n v="6.2"/>
    <x v="0"/>
  </r>
  <r>
    <s v="Afternoon"/>
    <s v="Takeout"/>
    <s v="Onion Rings"/>
    <s v="Extra Sauce"/>
    <n v="1"/>
    <n v="3.0300000000000002"/>
    <n v="3.0300000000000002"/>
    <n v="0"/>
    <n v="0.26"/>
    <n v="3.29"/>
    <x v="2"/>
  </r>
  <r>
    <s v="Dinner"/>
    <s v="Drive-Thru"/>
    <s v="Spicy Chicken Sandwich"/>
    <s v="Gluten-Free Bun"/>
    <n v="2"/>
    <n v="6.2299999999999995"/>
    <n v="12.459999999999999"/>
    <n v="0"/>
    <n v="0.81"/>
    <n v="13.27"/>
    <x v="0"/>
  </r>
  <r>
    <s v="Breakfast"/>
    <s v="Drive-Thru"/>
    <s v="Breakfast Burrito"/>
    <s v="No Modifier"/>
    <n v="1"/>
    <n v="4"/>
    <n v="4"/>
    <n v="0"/>
    <n v="0.36"/>
    <n v="4.3600000000000003"/>
    <x v="1"/>
  </r>
  <r>
    <s v="Breakfast"/>
    <s v="Takeout"/>
    <s v="Egg Muffin"/>
    <s v="Sausage Patty"/>
    <n v="2"/>
    <n v="4.4300000000000006"/>
    <n v="8.8600000000000012"/>
    <n v="0"/>
    <n v="0.53"/>
    <n v="9.39"/>
    <x v="0"/>
  </r>
  <r>
    <s v="Breakfast"/>
    <s v="Dine-In"/>
    <s v="Sausage Biscuit"/>
    <s v="Cinnamon"/>
    <n v="1"/>
    <n v="3.31"/>
    <n v="3.31"/>
    <n v="0"/>
    <n v="0.3"/>
    <n v="3.61"/>
    <x v="1"/>
  </r>
  <r>
    <s v="Dinner"/>
    <s v="Takeout"/>
    <s v="Cheeseburger Combo"/>
    <s v="No Modifier"/>
    <n v="1"/>
    <n v="8.5"/>
    <n v="8.5"/>
    <n v="0.43"/>
    <n v="0.77"/>
    <n v="8.84"/>
    <x v="0"/>
  </r>
  <r>
    <s v="Lunch"/>
    <s v="Dine-In"/>
    <s v="Cheeseburger"/>
    <s v="No Modifier"/>
    <n v="1"/>
    <n v="4.5"/>
    <n v="4.5"/>
    <n v="0"/>
    <n v="0.38"/>
    <n v="4.88"/>
    <x v="1"/>
  </r>
  <r>
    <s v="Dinner"/>
    <s v="Dine-In"/>
    <s v="Onion Rings"/>
    <s v="No Modifier"/>
    <n v="1"/>
    <n v="3.66"/>
    <n v="3.66"/>
    <n v="0"/>
    <n v="0.31"/>
    <n v="3.97"/>
    <x v="0"/>
  </r>
  <r>
    <s v="Breakfast"/>
    <s v="Dine-In"/>
    <s v="Latte"/>
    <s v="No Modifier"/>
    <n v="1"/>
    <n v="3.41"/>
    <n v="3.41"/>
    <n v="0"/>
    <n v="0.24"/>
    <n v="3.65"/>
    <x v="1"/>
  </r>
  <r>
    <s v="Lunch"/>
    <s v="Delivery"/>
    <s v="Double Cheeseburger"/>
    <s v="No Modifier"/>
    <n v="1"/>
    <n v="5.7799999999999994"/>
    <n v="5.7799999999999994"/>
    <n v="0"/>
    <n v="0.49"/>
    <n v="6.27"/>
    <x v="1"/>
  </r>
  <r>
    <s v="Lunch"/>
    <s v="Dine-In"/>
    <s v="Chicken Sandwich"/>
    <s v="Extra Patty"/>
    <n v="1"/>
    <n v="7.2200000000000006"/>
    <n v="7.2200000000000006"/>
    <n v="1.44"/>
    <n v="0.55000000000000004"/>
    <n v="6.33"/>
    <x v="1"/>
  </r>
  <r>
    <s v="Breakfast"/>
    <s v="Drive-Thru"/>
    <s v="Egg Muffin"/>
    <s v="Cinnamon"/>
    <n v="2"/>
    <n v="3.23"/>
    <n v="6.46"/>
    <n v="0"/>
    <n v="0.47"/>
    <n v="6.93"/>
    <x v="1"/>
  </r>
  <r>
    <s v="Breakfast"/>
    <s v="Takeout"/>
    <s v="Latte"/>
    <s v="Light Ice"/>
    <n v="1"/>
    <n v="3.16"/>
    <n v="3.16"/>
    <n v="0"/>
    <n v="0.3"/>
    <n v="3.46"/>
    <x v="0"/>
  </r>
  <r>
    <s v="Lunch"/>
    <s v="Takeout"/>
    <s v="Spicy Chicken Combo"/>
    <s v="No Modifier"/>
    <n v="1"/>
    <n v="9.4"/>
    <n v="9.4"/>
    <n v="1.41"/>
    <n v="0.68"/>
    <n v="8.67"/>
    <x v="0"/>
  </r>
  <r>
    <s v="Lunch"/>
    <s v="Takeout"/>
    <s v="Spicy Chicken Combo"/>
    <s v="No Modifier"/>
    <n v="2"/>
    <n v="9.0500000000000007"/>
    <n v="18.100000000000001"/>
    <n v="0"/>
    <n v="1.27"/>
    <n v="19.37"/>
    <x v="2"/>
  </r>
  <r>
    <s v="Morning"/>
    <s v="Takeout"/>
    <s v="Chicken Nuggets (6pc)"/>
    <s v="No Modifier"/>
    <n v="1"/>
    <n v="4.05"/>
    <n v="4.05"/>
    <n v="0"/>
    <n v="0.3"/>
    <n v="4.3499999999999996"/>
    <x v="1"/>
  </r>
  <r>
    <s v="Dinner"/>
    <s v="Delivery"/>
    <s v="Spicy Chicken Combo"/>
    <s v="No Modifier"/>
    <n v="1"/>
    <n v="8.84"/>
    <n v="8.84"/>
    <n v="0"/>
    <n v="0.8"/>
    <n v="9.64"/>
    <x v="1"/>
  </r>
  <r>
    <s v="Afternoon"/>
    <s v="Takeout"/>
    <s v="French Fries"/>
    <s v="No Modifier"/>
    <n v="3"/>
    <n v="2.5900000000000003"/>
    <n v="7.7700000000000014"/>
    <n v="0"/>
    <n v="0.62"/>
    <n v="8.39"/>
    <x v="1"/>
  </r>
  <r>
    <s v="Breakfast"/>
    <s v="Takeout"/>
    <s v="Breakfast Burrito"/>
    <s v="No Modifier"/>
    <n v="1"/>
    <n v="3.63"/>
    <n v="3.63"/>
    <n v="0"/>
    <n v="0.22"/>
    <n v="3.85"/>
    <x v="3"/>
  </r>
  <r>
    <s v="Breakfast"/>
    <s v="Drive-Thru"/>
    <s v="Latte"/>
    <s v="No Modifier"/>
    <n v="1"/>
    <n v="3.6"/>
    <n v="3.6"/>
    <n v="0"/>
    <n v="0.23"/>
    <n v="3.83"/>
    <x v="1"/>
  </r>
  <r>
    <s v="Breakfast"/>
    <s v="Takeout"/>
    <s v="Pancake Platter"/>
    <s v="No Modifier"/>
    <n v="2"/>
    <n v="6.26"/>
    <n v="12.52"/>
    <n v="0"/>
    <n v="0.91"/>
    <n v="13.43"/>
    <x v="1"/>
  </r>
  <r>
    <s v="Morning"/>
    <s v="Takeout"/>
    <s v="Chicken Nuggets (6pc)"/>
    <s v="No Modifier"/>
    <n v="1"/>
    <n v="4"/>
    <n v="4"/>
    <n v="0"/>
    <n v="0.34"/>
    <n v="4.34"/>
    <x v="0"/>
  </r>
  <r>
    <s v="Breakfast"/>
    <s v="Drive-Thru"/>
    <s v="Breakfast Burrito"/>
    <s v="No Modifier"/>
    <n v="2"/>
    <n v="3.3699999999999997"/>
    <n v="6.7399999999999993"/>
    <n v="0"/>
    <n v="0.61"/>
    <n v="7.35"/>
    <x v="0"/>
  </r>
  <r>
    <s v="Dinner"/>
    <s v="Drive-Thru"/>
    <s v="Cheeseburger"/>
    <s v="No Modifier"/>
    <n v="1"/>
    <n v="4.58"/>
    <n v="4.58"/>
    <n v="0"/>
    <n v="0.33"/>
    <n v="4.91"/>
    <x v="1"/>
  </r>
  <r>
    <s v="Morning"/>
    <s v="Dine-In"/>
    <s v="Coffee"/>
    <s v="Sugar-Free Syrup"/>
    <n v="2"/>
    <n v="2.37"/>
    <n v="4.74"/>
    <n v="0"/>
    <n v="0.34"/>
    <n v="5.08"/>
    <x v="1"/>
  </r>
  <r>
    <s v="Lunch"/>
    <s v="Drive-Thru"/>
    <s v="Chicken Sandwich"/>
    <s v="No Modifier"/>
    <n v="1"/>
    <n v="5.42"/>
    <n v="5.42"/>
    <n v="0"/>
    <n v="0.49"/>
    <n v="5.91"/>
    <x v="1"/>
  </r>
  <r>
    <s v="Dinner"/>
    <s v="Dine-In"/>
    <s v="Chicken Sandwich"/>
    <s v="No Modifier"/>
    <n v="1"/>
    <n v="6.18"/>
    <n v="6.18"/>
    <n v="0.93"/>
    <n v="0.47"/>
    <n v="5.72"/>
    <x v="0"/>
  </r>
  <r>
    <s v="Lunch"/>
    <s v="Dine-In"/>
    <s v="Spicy Chicken Combo"/>
    <s v="No Modifier"/>
    <n v="2"/>
    <n v="9.0299999999999994"/>
    <n v="18.059999999999999"/>
    <n v="0"/>
    <n v="1.26"/>
    <n v="19.32"/>
    <x v="1"/>
  </r>
  <r>
    <s v="Afternoon"/>
    <s v="Dine-In"/>
    <s v="Soft Drink (Medium)"/>
    <s v="Oat Milk"/>
    <n v="2"/>
    <n v="2.56"/>
    <n v="5.12"/>
    <n v="0"/>
    <n v="0.36"/>
    <n v="5.48"/>
    <x v="2"/>
  </r>
  <r>
    <s v="Lunch"/>
    <s v="Dine-In"/>
    <s v="French Fries"/>
    <s v="No Modifier"/>
    <n v="1"/>
    <n v="3.29"/>
    <n v="3.29"/>
    <n v="0"/>
    <n v="0.25"/>
    <n v="3.54"/>
    <x v="1"/>
  </r>
  <r>
    <s v="Dinner"/>
    <s v="Dine-In"/>
    <s v="Cheeseburger Combo"/>
    <s v="No Modifier"/>
    <n v="1"/>
    <n v="8.3099999999999987"/>
    <n v="8.3099999999999987"/>
    <n v="0"/>
    <n v="0.79"/>
    <n v="9.1"/>
    <x v="1"/>
  </r>
  <r>
    <s v="Dinner"/>
    <s v="Drive-Thru"/>
    <s v="Cheeseburger"/>
    <s v="No Modifier"/>
    <n v="3"/>
    <n v="4.34"/>
    <n v="13.02"/>
    <n v="0"/>
    <n v="0.85"/>
    <n v="13.87"/>
    <x v="1"/>
  </r>
  <r>
    <s v="Dinner"/>
    <s v="Drive-Thru"/>
    <s v="Chicken Sandwich Combo"/>
    <s v="No Modifier"/>
    <n v="1"/>
    <n v="9.7200000000000006"/>
    <n v="9.7200000000000006"/>
    <n v="0"/>
    <n v="0.7"/>
    <n v="10.42"/>
    <x v="1"/>
  </r>
  <r>
    <s v="Lunch"/>
    <s v="Drive-Thru"/>
    <s v="Double Cheeseburger"/>
    <s v="No Modifier"/>
    <n v="1"/>
    <n v="6.4"/>
    <n v="6.4"/>
    <n v="0"/>
    <n v="0.51"/>
    <n v="6.91"/>
    <x v="1"/>
  </r>
  <r>
    <s v="Dinner"/>
    <s v="Drive-Thru"/>
    <s v="Cheeseburger"/>
    <s v="No Modifier"/>
    <n v="1"/>
    <n v="4.32"/>
    <n v="4.32"/>
    <n v="0"/>
    <n v="0.26"/>
    <n v="4.58"/>
    <x v="0"/>
  </r>
  <r>
    <s v="Afternoon"/>
    <s v="Takeout"/>
    <s v="Onion Rings"/>
    <s v="No Modifier"/>
    <n v="1"/>
    <n v="3.02"/>
    <n v="3.02"/>
    <n v="0"/>
    <n v="0.2"/>
    <n v="3.22"/>
    <x v="0"/>
  </r>
  <r>
    <s v="Dinner"/>
    <s v="Drive-Thru"/>
    <s v="Spicy Chicken Combo"/>
    <s v="No Modifier"/>
    <n v="1"/>
    <n v="9.15"/>
    <n v="9.15"/>
    <n v="0"/>
    <n v="0.66"/>
    <n v="9.81"/>
    <x v="1"/>
  </r>
  <r>
    <s v="Morning"/>
    <s v="Drive-Thru"/>
    <s v="Soft Drink (Medium)"/>
    <s v="No Modifier"/>
    <n v="3"/>
    <n v="1.6300000000000001"/>
    <n v="4.8900000000000006"/>
    <n v="0.24"/>
    <n v="0.33"/>
    <n v="4.9800000000000004"/>
    <x v="1"/>
  </r>
  <r>
    <s v="Dinner"/>
    <s v="Takeout"/>
    <s v="Chicken Sandwich Combo"/>
    <s v="Extra Patty"/>
    <n v="2"/>
    <n v="10.53"/>
    <n v="21.06"/>
    <n v="0"/>
    <n v="2"/>
    <n v="23.06"/>
    <x v="2"/>
  </r>
  <r>
    <s v="Afternoon"/>
    <s v="Delivery"/>
    <s v="Bottled Water"/>
    <s v="No Modifier"/>
    <n v="1"/>
    <n v="1.3599999999999999"/>
    <n v="1.3599999999999999"/>
    <n v="0"/>
    <n v="0.1"/>
    <n v="1.46"/>
    <x v="2"/>
  </r>
  <r>
    <s v="Lunch"/>
    <s v="Dine-In"/>
    <s v="Double Cheeseburger Combo"/>
    <s v="No Modifier"/>
    <n v="1"/>
    <n v="9.6100000000000012"/>
    <n v="9.6100000000000012"/>
    <n v="0"/>
    <n v="0.62"/>
    <n v="10.23"/>
    <x v="1"/>
  </r>
  <r>
    <s v="Breakfast"/>
    <s v="Drive-Thru"/>
    <s v="Soft Drink (Small)"/>
    <s v="No Modifier"/>
    <n v="1"/>
    <n v="1.54"/>
    <n v="1.54"/>
    <n v="0"/>
    <n v="0.13"/>
    <n v="1.67"/>
    <x v="0"/>
  </r>
  <r>
    <s v="Dinner"/>
    <s v="Drive-Thru"/>
    <s v="Chicken Sandwich Combo"/>
    <s v="No Modifier"/>
    <n v="1"/>
    <n v="9.1100000000000012"/>
    <n v="9.1100000000000012"/>
    <n v="0"/>
    <n v="0.77"/>
    <n v="9.8800000000000008"/>
    <x v="1"/>
  </r>
  <r>
    <s v="Lunch"/>
    <s v="Takeout"/>
    <s v="Spicy Chicken Sandwich"/>
    <s v="No Sauce"/>
    <n v="1"/>
    <n v="6.23"/>
    <n v="6.23"/>
    <n v="0.62"/>
    <n v="0.42"/>
    <n v="6.03"/>
    <x v="1"/>
  </r>
  <r>
    <s v="Dinner"/>
    <s v="Dine-In"/>
    <s v="Chicken Sandwich Combo"/>
    <s v="Spicy"/>
    <n v="1"/>
    <n v="8.49"/>
    <n v="8.49"/>
    <n v="1.27"/>
    <n v="0.51"/>
    <n v="7.73"/>
    <x v="0"/>
  </r>
  <r>
    <s v="Lunch"/>
    <s v="Drive-Thru"/>
    <s v="Cheeseburger Combo"/>
    <s v="No Modifier"/>
    <n v="1"/>
    <n v="8.98"/>
    <n v="8.98"/>
    <n v="0"/>
    <n v="0.65"/>
    <n v="9.6300000000000008"/>
    <x v="1"/>
  </r>
  <r>
    <s v="Breakfast"/>
    <s v="Dine-In"/>
    <s v="Egg Muffin"/>
    <s v="Sausage Patty"/>
    <n v="1"/>
    <n v="4.3899999999999997"/>
    <n v="4.3899999999999997"/>
    <n v="0"/>
    <n v="0.32"/>
    <n v="4.71"/>
    <x v="3"/>
  </r>
  <r>
    <s v="Dinner"/>
    <s v="Delivery"/>
    <s v="Cheeseburger Combo"/>
    <s v="No Modifier"/>
    <n v="1"/>
    <n v="8.4699999999999989"/>
    <n v="8.4699999999999989"/>
    <n v="0"/>
    <n v="0.64"/>
    <n v="9.11"/>
    <x v="1"/>
  </r>
  <r>
    <s v="Lunch"/>
    <s v="Takeout"/>
    <s v="Chicken Nuggets (10pc)"/>
    <s v="No Modifier"/>
    <n v="2"/>
    <n v="5.2100000000000009"/>
    <n v="10.420000000000002"/>
    <n v="1.04"/>
    <n v="0.7"/>
    <n v="10.08"/>
    <x v="1"/>
  </r>
  <r>
    <s v="Lunch"/>
    <s v="Drive-Thru"/>
    <s v="Double Cheeseburger Combo"/>
    <s v="No Modifier"/>
    <n v="1"/>
    <n v="9.43"/>
    <n v="9.43"/>
    <n v="0"/>
    <n v="0.75"/>
    <n v="10.18"/>
    <x v="1"/>
  </r>
  <r>
    <s v="Lunch"/>
    <s v="Drive-Thru"/>
    <s v="Chicken Sandwich Combo"/>
    <s v="Extra Sauce"/>
    <n v="1"/>
    <n v="9.43"/>
    <n v="9.43"/>
    <n v="0"/>
    <n v="0.56999999999999995"/>
    <n v="10"/>
    <x v="3"/>
  </r>
  <r>
    <s v="Lunch"/>
    <s v="Drive-Thru"/>
    <s v="French Fries"/>
    <s v="Extra Sauce"/>
    <n v="3"/>
    <n v="2.94"/>
    <n v="8.82"/>
    <n v="0"/>
    <n v="0.64"/>
    <n v="9.4600000000000009"/>
    <x v="1"/>
  </r>
  <r>
    <s v="Dinner"/>
    <s v="Dine-In"/>
    <s v="Chicken Sandwich"/>
    <s v="Add Bacon"/>
    <n v="1"/>
    <n v="6.57"/>
    <n v="6.57"/>
    <n v="0"/>
    <n v="0.43"/>
    <n v="7"/>
    <x v="1"/>
  </r>
  <r>
    <s v="Dinner"/>
    <s v="Delivery"/>
    <s v="Chicken Sandwich Combo"/>
    <s v="Add Jalapenos"/>
    <n v="1"/>
    <n v="9.5300000000000011"/>
    <n v="9.5300000000000011"/>
    <n v="0"/>
    <n v="0.69"/>
    <n v="10.220000000000001"/>
    <x v="1"/>
  </r>
  <r>
    <s v="Afternoon"/>
    <s v="Drive-Thru"/>
    <s v="Chicken Nuggets (10pc)"/>
    <s v="No Modifier"/>
    <n v="1"/>
    <n v="5.81"/>
    <n v="5.81"/>
    <n v="0"/>
    <n v="0.44"/>
    <n v="6.25"/>
    <x v="1"/>
  </r>
  <r>
    <s v="Lunch"/>
    <s v="Drive-Thru"/>
    <s v="Cheeseburger"/>
    <s v="No Modifier"/>
    <n v="1"/>
    <n v="4.2799999999999994"/>
    <n v="4.2799999999999994"/>
    <n v="0"/>
    <n v="0.32"/>
    <n v="4.5999999999999996"/>
    <x v="2"/>
  </r>
  <r>
    <s v="Lunch"/>
    <s v="Dine-In"/>
    <s v="Double Cheeseburger Combo"/>
    <s v="No Modifier"/>
    <n v="1"/>
    <n v="9.7199999999999989"/>
    <n v="9.7199999999999989"/>
    <n v="0"/>
    <n v="0.73"/>
    <n v="10.45"/>
    <x v="1"/>
  </r>
  <r>
    <s v="Breakfast"/>
    <s v="Drive-Thru"/>
    <s v="Apple Pie"/>
    <s v="No Modifier"/>
    <n v="1"/>
    <n v="2.0100000000000002"/>
    <n v="2.0100000000000002"/>
    <n v="0"/>
    <n v="0.17"/>
    <n v="2.1800000000000002"/>
    <x v="1"/>
  </r>
  <r>
    <s v="Dinner"/>
    <s v="Drive-Thru"/>
    <s v="Double Cheeseburger Combo"/>
    <s v="No Modifier"/>
    <n v="1"/>
    <n v="1.4799999999999998"/>
    <n v="1.4799999999999998"/>
    <n v="0.15"/>
    <n v="0.78"/>
    <n v="10.49"/>
    <x v="2"/>
  </r>
  <r>
    <s v="Afternoon"/>
    <s v="Drive-Thru"/>
    <s v="Chicken Nuggets (6pc)"/>
    <s v="No Modifier"/>
    <n v="1"/>
    <n v="3.58"/>
    <n v="3.58"/>
    <n v="0"/>
    <n v="0.23"/>
    <n v="3.81"/>
    <x v="2"/>
  </r>
  <r>
    <s v="Afternoon"/>
    <s v="Takeout"/>
    <s v="French Fries"/>
    <s v="Large Size"/>
    <n v="3"/>
    <n v="3.58"/>
    <n v="10.74"/>
    <n v="0"/>
    <n v="0.75"/>
    <n v="11.49"/>
    <x v="2"/>
  </r>
  <r>
    <s v="Late Night"/>
    <s v="Drive-Thru"/>
    <s v="Cheeseburger"/>
    <s v="No Modifier"/>
    <n v="1"/>
    <n v="4.96"/>
    <n v="4.96"/>
    <n v="0.5"/>
    <n v="0.42"/>
    <n v="4.88"/>
    <x v="1"/>
  </r>
  <r>
    <s v="Lunch"/>
    <s v="Takeout"/>
    <s v="Cheeseburger"/>
    <s v="No Modifier"/>
    <n v="1"/>
    <n v="4.3"/>
    <n v="4.3"/>
    <n v="0"/>
    <n v="0.28000000000000003"/>
    <n v="4.58"/>
    <x v="1"/>
  </r>
  <r>
    <s v="Afternoon"/>
    <s v="Dine-In"/>
    <s v="Onion Rings"/>
    <s v="No Sauce"/>
    <n v="2"/>
    <n v="2.9"/>
    <n v="5.8"/>
    <n v="0"/>
    <n v="0.38"/>
    <n v="6.18"/>
    <x v="2"/>
  </r>
  <r>
    <s v="Lunch"/>
    <s v="Drive-Thru"/>
    <s v="Chicken Sandwich"/>
    <s v="No Modifier"/>
    <n v="1"/>
    <n v="5.56"/>
    <n v="5.56"/>
    <n v="0"/>
    <n v="0.36"/>
    <n v="5.92"/>
    <x v="1"/>
  </r>
  <r>
    <s v="Morning"/>
    <s v="Drive-Thru"/>
    <s v="Egg Muffin"/>
    <s v="Cinnamon"/>
    <n v="1"/>
    <n v="3.1999999999999997"/>
    <n v="3.1999999999999997"/>
    <n v="0.32"/>
    <n v="0.24"/>
    <n v="3.12"/>
    <x v="1"/>
  </r>
  <r>
    <s v="Lunch"/>
    <s v="Dine-In"/>
    <s v="Cheeseburger"/>
    <s v="No Modifier"/>
    <n v="1"/>
    <n v="4.7"/>
    <n v="4.7"/>
    <n v="0"/>
    <n v="0.33"/>
    <n v="5.03"/>
    <x v="0"/>
  </r>
  <r>
    <s v="Morning"/>
    <s v="Delivery"/>
    <s v="Coffee"/>
    <s v="Oat Milk"/>
    <n v="1"/>
    <n v="2.63"/>
    <n v="2.63"/>
    <n v="0"/>
    <n v="0.17"/>
    <n v="2.8"/>
    <x v="1"/>
  </r>
  <r>
    <s v="Dinner"/>
    <s v="Takeout"/>
    <s v="Spicy Chicken Combo"/>
    <s v="No Modifier"/>
    <n v="1"/>
    <n v="8.5300000000000011"/>
    <n v="8.5300000000000011"/>
    <n v="0"/>
    <n v="0.62"/>
    <n v="9.15"/>
    <x v="1"/>
  </r>
  <r>
    <s v="Breakfast"/>
    <s v="Dine-In"/>
    <s v="Egg Muffin"/>
    <s v="No Modifier"/>
    <n v="1"/>
    <n v="1.4799999999999998"/>
    <n v="1.4799999999999998"/>
    <n v="0.15"/>
    <n v="0.36"/>
    <n v="5.19"/>
    <x v="2"/>
  </r>
  <r>
    <s v="Breakfast"/>
    <s v="Dine-In"/>
    <s v="Latte"/>
    <s v="Sugar-Free Syrup"/>
    <n v="1"/>
    <n v="3.9899999999999998"/>
    <n v="3.9899999999999998"/>
    <n v="0"/>
    <n v="0.36"/>
    <n v="4.3499999999999996"/>
    <x v="1"/>
  </r>
  <r>
    <s v="Lunch"/>
    <s v="Drive-Thru"/>
    <s v="Spicy Chicken Combo"/>
    <s v="No Modifier"/>
    <n v="1"/>
    <n v="8.98"/>
    <n v="8.98"/>
    <n v="0"/>
    <n v="0.76"/>
    <n v="9.74"/>
    <x v="1"/>
  </r>
  <r>
    <s v="Dinner"/>
    <s v="Drive-Thru"/>
    <s v="Iced Tea"/>
    <s v="No Modifier"/>
    <n v="1"/>
    <n v="1.84"/>
    <n v="1.84"/>
    <n v="0"/>
    <n v="0.15"/>
    <n v="1.99"/>
    <x v="1"/>
  </r>
  <r>
    <s v="Afternoon"/>
    <s v="Takeout"/>
    <s v="Iced Tea"/>
    <s v="No Ice"/>
    <n v="1"/>
    <n v="1.9299999999999997"/>
    <n v="1.9299999999999997"/>
    <n v="0"/>
    <n v="0.14000000000000001"/>
    <n v="2.0699999999999998"/>
    <x v="2"/>
  </r>
  <r>
    <s v="Morning"/>
    <s v="Dine-In"/>
    <s v="Coffee"/>
    <s v="No Modifier"/>
    <n v="1"/>
    <n v="1.96"/>
    <n v="1.96"/>
    <n v="0"/>
    <n v="0.13"/>
    <n v="2.09"/>
    <x v="2"/>
  </r>
  <r>
    <s v="Morning"/>
    <s v="Drive-Thru"/>
    <s v="Chicken Nuggets (6pc)"/>
    <s v="No Modifier"/>
    <n v="2"/>
    <n v="3.9000000000000004"/>
    <n v="7.8000000000000007"/>
    <n v="0"/>
    <n v="0.51"/>
    <n v="8.31"/>
    <x v="1"/>
  </r>
  <r>
    <s v="Dinner"/>
    <s v="Delivery"/>
    <s v="Spicy Chicken Combo"/>
    <s v="No Modifier"/>
    <n v="1"/>
    <n v="10.3"/>
    <n v="10.3"/>
    <n v="0"/>
    <n v="0.75"/>
    <n v="11.05"/>
    <x v="1"/>
  </r>
  <r>
    <s v="Morning"/>
    <s v="Drive-Thru"/>
    <s v="Coffee"/>
    <s v="No Modifier"/>
    <n v="1"/>
    <n v="2.5499999999999998"/>
    <n v="2.5499999999999998"/>
    <n v="0"/>
    <n v="0.18"/>
    <n v="2.73"/>
    <x v="1"/>
  </r>
  <r>
    <s v="Morning"/>
    <s v="Takeout"/>
    <s v="Coffee"/>
    <s v="Almond Milk"/>
    <n v="1"/>
    <n v="2.4299999999999997"/>
    <n v="2.4299999999999997"/>
    <n v="0"/>
    <n v="0.18"/>
    <n v="2.61"/>
    <x v="0"/>
  </r>
  <r>
    <s v="Breakfast"/>
    <s v="Drive-Thru"/>
    <s v="Egg Muffin"/>
    <s v="No Cheese"/>
    <n v="1"/>
    <n v="2.9"/>
    <n v="2.9"/>
    <n v="0"/>
    <n v="0.25"/>
    <n v="3.15"/>
    <x v="2"/>
  </r>
  <r>
    <s v="Late Night"/>
    <s v="Takeout"/>
    <s v="French Fries"/>
    <s v="Extra Sauce"/>
    <n v="1"/>
    <n v="2.6799999999999997"/>
    <n v="2.6799999999999997"/>
    <n v="0"/>
    <n v="0.24"/>
    <n v="2.92"/>
    <x v="3"/>
  </r>
  <r>
    <s v="Morning"/>
    <s v="Takeout"/>
    <s v="Soft Drink (Medium)"/>
    <s v="Light Ice"/>
    <n v="3"/>
    <n v="1.74"/>
    <n v="5.22"/>
    <n v="0"/>
    <n v="0.5"/>
    <n v="5.72"/>
    <x v="1"/>
  </r>
  <r>
    <s v="Breakfast"/>
    <s v="Drive-Thru"/>
    <s v="Egg Muffin"/>
    <s v="Extra Egg"/>
    <n v="1"/>
    <n v="4.6900000000000004"/>
    <n v="4.6900000000000004"/>
    <n v="0"/>
    <n v="0.38"/>
    <n v="5.07"/>
    <x v="1"/>
  </r>
  <r>
    <s v="Lunch"/>
    <s v="Drive-Thru"/>
    <s v="Cheeseburger"/>
    <s v="No Modifier"/>
    <n v="1"/>
    <n v="4.32"/>
    <n v="4.32"/>
    <n v="0"/>
    <n v="0.41"/>
    <n v="4.7300000000000004"/>
    <x v="0"/>
  </r>
  <r>
    <s v="Breakfast"/>
    <s v="Drive-Thru"/>
    <s v="Latte"/>
    <s v="No Modifier"/>
    <n v="1"/>
    <n v="3.3"/>
    <n v="3.3"/>
    <n v="0"/>
    <n v="0.21"/>
    <n v="3.51"/>
    <x v="0"/>
  </r>
  <r>
    <s v="Afternoon"/>
    <s v="Dine-In"/>
    <s v="Onion Rings"/>
    <s v="Large Size"/>
    <n v="2"/>
    <n v="3.7399999999999993"/>
    <n v="7.4799999999999986"/>
    <n v="0"/>
    <n v="0.56000000000000005"/>
    <n v="8.0399999999999991"/>
    <x v="1"/>
  </r>
  <r>
    <s v="Lunch"/>
    <s v="Unknown"/>
    <s v="French Fries"/>
    <s v="No Modifier"/>
    <n v="1"/>
    <n v="2.98"/>
    <n v="2.98"/>
    <n v="0.6"/>
    <n v="0.21"/>
    <n v="2.59"/>
    <x v="1"/>
  </r>
  <r>
    <s v="Dinner"/>
    <s v="Dine-In"/>
    <s v="Spicy Chicken Sandwich"/>
    <s v="No Modifier"/>
    <n v="1"/>
    <n v="6.6099999999999994"/>
    <n v="6.6099999999999994"/>
    <n v="0"/>
    <n v="0.56000000000000005"/>
    <n v="7.17"/>
    <x v="0"/>
  </r>
  <r>
    <s v="Lunch"/>
    <s v="Takeout"/>
    <s v="Cheeseburger Combo"/>
    <s v="No Modifier"/>
    <n v="1"/>
    <n v="8.2200000000000006"/>
    <n v="8.2200000000000006"/>
    <n v="0"/>
    <n v="0.78"/>
    <n v="9"/>
    <x v="1"/>
  </r>
  <r>
    <s v="Morning"/>
    <s v="Dine-In"/>
    <s v="Bottled Water"/>
    <s v="No Ice"/>
    <n v="2"/>
    <n v="1.4000000000000001"/>
    <n v="2.8000000000000003"/>
    <n v="0"/>
    <n v="0.17"/>
    <n v="2.97"/>
    <x v="1"/>
  </r>
  <r>
    <s v="Lunch"/>
    <s v="Takeout"/>
    <s v="Cheeseburger Combo"/>
    <s v="No Modifier"/>
    <n v="1"/>
    <n v="9.01"/>
    <n v="9.01"/>
    <n v="0"/>
    <n v="0.59"/>
    <n v="9.6"/>
    <x v="0"/>
  </r>
  <r>
    <s v="Lunch"/>
    <s v="Takeout"/>
    <s v="Veggie Burger"/>
    <s v="No Modifier"/>
    <n v="1"/>
    <n v="5.88"/>
    <n v="5.88"/>
    <n v="0"/>
    <n v="0.44"/>
    <n v="6.32"/>
    <x v="0"/>
  </r>
  <r>
    <s v="Breakfast"/>
    <s v="Drive-Thru"/>
    <s v="Sausage Biscuit"/>
    <s v="No Modifier"/>
    <n v="1"/>
    <n v="3.5"/>
    <n v="3.5"/>
    <n v="0"/>
    <n v="0.25"/>
    <n v="3.75"/>
    <x v="1"/>
  </r>
  <r>
    <s v="Lunch"/>
    <s v="Takeout"/>
    <s v="Chicken Sandwich Combo"/>
    <s v="No Pickles"/>
    <n v="1"/>
    <n v="9.2799999999999994"/>
    <n v="9.2799999999999994"/>
    <n v="0"/>
    <n v="0.74"/>
    <n v="10.02"/>
    <x v="3"/>
  </r>
  <r>
    <s v="Lunch"/>
    <s v="Dine-In"/>
    <s v="Chicken Sandwich Combo"/>
    <s v="Gluten-Free Bun"/>
    <n v="1"/>
    <n v="9.8099999999999987"/>
    <n v="9.8099999999999987"/>
    <n v="0"/>
    <n v="0.71"/>
    <n v="10.52"/>
    <x v="1"/>
  </r>
  <r>
    <s v="Lunch"/>
    <s v="Dine-In"/>
    <s v="Cheeseburger Combo"/>
    <s v="No Modifier"/>
    <n v="2"/>
    <n v="8.7899999999999991"/>
    <n v="17.579999999999998"/>
    <n v="0"/>
    <n v="1.05"/>
    <n v="18.63"/>
    <x v="0"/>
  </r>
  <r>
    <s v="Breakfast"/>
    <s v="Drive-Thru"/>
    <s v="Coffee"/>
    <s v="Oat Milk"/>
    <n v="1"/>
    <n v="2.8099999999999996"/>
    <n v="2.8099999999999996"/>
    <n v="0"/>
    <n v="0.22"/>
    <n v="3.03"/>
    <x v="2"/>
  </r>
  <r>
    <s v="Dinner"/>
    <s v="Dine-In"/>
    <s v="Chicken Sandwich Combo"/>
    <s v="No Modifier"/>
    <n v="1"/>
    <n v="9.3999999999999986"/>
    <n v="9.3999999999999986"/>
    <n v="0"/>
    <n v="0.89"/>
    <n v="10.29"/>
    <x v="2"/>
  </r>
  <r>
    <s v="Dinner"/>
    <s v="Takeout"/>
    <s v="Chicken Sandwich Combo"/>
    <s v="No Modifier"/>
    <n v="1"/>
    <n v="9.24"/>
    <n v="9.24"/>
    <n v="0"/>
    <n v="0.65"/>
    <n v="9.89"/>
    <x v="1"/>
  </r>
  <r>
    <s v="Lunch"/>
    <s v="Takeout"/>
    <s v="French Fries"/>
    <s v="Extra Sauce"/>
    <n v="1"/>
    <n v="3.19"/>
    <n v="3.19"/>
    <n v="0"/>
    <n v="0.22"/>
    <n v="3.41"/>
    <x v="1"/>
  </r>
  <r>
    <s v="Lunch"/>
    <s v="Dine-In"/>
    <s v="Double Cheeseburger Combo"/>
    <s v="No Modifier"/>
    <n v="1"/>
    <n v="10.569999999999999"/>
    <n v="10.569999999999999"/>
    <n v="0"/>
    <n v="0.63"/>
    <n v="11.2"/>
    <x v="0"/>
  </r>
  <r>
    <s v="Lunch"/>
    <s v="Dine-In"/>
    <s v="Cheeseburger Combo"/>
    <s v="No Modifier"/>
    <n v="2"/>
    <n v="9.18"/>
    <n v="18.36"/>
    <n v="0"/>
    <n v="1.1000000000000001"/>
    <n v="19.46"/>
    <x v="0"/>
  </r>
  <r>
    <s v="Lunch"/>
    <s v="Drive-Thru"/>
    <s v="Soft Drink (Medium)"/>
    <s v="Extra Ice"/>
    <n v="2"/>
    <n v="1.79"/>
    <n v="3.58"/>
    <n v="0"/>
    <n v="0.3"/>
    <n v="3.88"/>
    <x v="1"/>
  </r>
  <r>
    <s v="Dinner"/>
    <s v="Drive-Thru"/>
    <s v="Spicy Chicken Sandwich"/>
    <s v="Extra Cheese"/>
    <n v="1"/>
    <n v="6.08"/>
    <n v="6.08"/>
    <n v="0"/>
    <n v="0.36"/>
    <n v="6.44"/>
    <x v="0"/>
  </r>
  <r>
    <s v="Dinner"/>
    <s v="Dine-In"/>
    <s v="Chicken Sandwich Combo"/>
    <s v="No Modifier"/>
    <n v="1"/>
    <n v="9.0599999999999987"/>
    <n v="9.0599999999999987"/>
    <n v="0"/>
    <n v="0.54"/>
    <n v="9.6"/>
    <x v="0"/>
  </r>
  <r>
    <s v="Lunch"/>
    <s v="Drive-Thru"/>
    <s v="Chicken Sandwich"/>
    <s v="Spicy"/>
    <n v="1"/>
    <n v="5.83"/>
    <n v="5.83"/>
    <n v="0"/>
    <n v="0.5"/>
    <n v="6.33"/>
    <x v="1"/>
  </r>
  <r>
    <s v="Breakfast"/>
    <s v="Drive-Thru"/>
    <s v="Pancake Platter"/>
    <s v="No Cheese"/>
    <n v="1"/>
    <n v="4.72"/>
    <n v="4.72"/>
    <n v="0"/>
    <n v="0.28000000000000003"/>
    <n v="5"/>
    <x v="1"/>
  </r>
  <r>
    <s v="Dinner"/>
    <s v="Drive-Thru"/>
    <s v="Double Cheeseburger Combo"/>
    <s v="No Modifier"/>
    <n v="1"/>
    <n v="10.17"/>
    <n v="10.17"/>
    <n v="0"/>
    <n v="0.61"/>
    <n v="10.78"/>
    <x v="1"/>
  </r>
  <r>
    <s v="Lunch"/>
    <s v="Dine-In"/>
    <s v="Chicken Sandwich Combo"/>
    <s v="Add Bacon"/>
    <n v="1"/>
    <n v="9.7900000000000009"/>
    <n v="9.7900000000000009"/>
    <n v="0"/>
    <n v="0.78"/>
    <n v="10.57"/>
    <x v="1"/>
  </r>
  <r>
    <s v="Dinner"/>
    <s v="Drive-Thru"/>
    <s v="Double Cheeseburger"/>
    <s v="No Modifier"/>
    <n v="1"/>
    <n v="5.75"/>
    <n v="5.75"/>
    <n v="0"/>
    <n v="0.46"/>
    <n v="6.21"/>
    <x v="2"/>
  </r>
  <r>
    <s v="Afternoon"/>
    <s v="Delivery"/>
    <s v="Onion Rings"/>
    <s v="Large Size"/>
    <n v="3"/>
    <n v="4.1000000000000005"/>
    <n v="12.3"/>
    <n v="0"/>
    <n v="1.17"/>
    <n v="13.47"/>
    <x v="1"/>
  </r>
  <r>
    <s v="Dinner"/>
    <s v="Dine-In"/>
    <s v="Double Cheeseburger Combo"/>
    <s v="No Modifier"/>
    <n v="1"/>
    <n v="10.09"/>
    <n v="10.09"/>
    <n v="0"/>
    <n v="0.76"/>
    <n v="10.85"/>
    <x v="2"/>
  </r>
  <r>
    <s v="Lunch"/>
    <s v="Drive-Thru"/>
    <s v="Veggie Burger"/>
    <s v="Extra Cheese"/>
    <n v="3"/>
    <n v="5.7600000000000007"/>
    <n v="17.28"/>
    <n v="0"/>
    <n v="1.47"/>
    <n v="18.75"/>
    <x v="1"/>
  </r>
  <r>
    <s v="Breakfast"/>
    <s v="Drive-Thru"/>
    <s v="Hash Browns"/>
    <s v="Sausage Patty"/>
    <n v="1"/>
    <n v="2.82"/>
    <n v="2.82"/>
    <n v="0"/>
    <n v="0.2"/>
    <n v="3.02"/>
    <x v="1"/>
  </r>
  <r>
    <s v="Breakfast"/>
    <s v="Takeout"/>
    <s v="Breakfast Burrito"/>
    <s v="Cinnamon"/>
    <n v="1"/>
    <n v="4.0299999999999994"/>
    <n v="4.0299999999999994"/>
    <n v="0"/>
    <n v="0.36"/>
    <n v="4.3899999999999997"/>
    <x v="2"/>
  </r>
  <r>
    <s v="Lunch"/>
    <s v="Takeout"/>
    <s v="Cheeseburger Combo"/>
    <s v="No Modifier"/>
    <n v="1"/>
    <n v="8.81"/>
    <n v="8.81"/>
    <n v="0"/>
    <n v="0.56999999999999995"/>
    <n v="9.3800000000000008"/>
    <x v="0"/>
  </r>
  <r>
    <s v="Late Night"/>
    <s v="Dine-In"/>
    <s v="Milkshake"/>
    <s v="No Modifier"/>
    <n v="1"/>
    <n v="1.4799999999999998"/>
    <n v="1.4799999999999998"/>
    <n v="0.15"/>
    <n v="0.4"/>
    <n v="5.1100000000000003"/>
    <x v="1"/>
  </r>
  <r>
    <s v="Afternoon"/>
    <s v="Takeout"/>
    <s v="Onion Rings"/>
    <s v="No Sauce"/>
    <n v="1"/>
    <n v="3.05"/>
    <n v="3.05"/>
    <n v="0"/>
    <n v="0.24"/>
    <n v="3.29"/>
    <x v="1"/>
  </r>
  <r>
    <s v="Morning"/>
    <s v="Takeout"/>
    <s v="Bottled Water"/>
    <s v="No Ice"/>
    <n v="1"/>
    <n v="1.46"/>
    <n v="1.46"/>
    <n v="0"/>
    <n v="0.09"/>
    <n v="1.55"/>
    <x v="1"/>
  </r>
  <r>
    <s v="Dinner"/>
    <s v="Takeout"/>
    <s v="Onion Rings"/>
    <s v="No Modifier"/>
    <n v="2"/>
    <n v="3.21"/>
    <n v="6.42"/>
    <n v="0"/>
    <n v="0.57999999999999996"/>
    <n v="7"/>
    <x v="0"/>
  </r>
  <r>
    <s v="Dinner"/>
    <s v="Takeout"/>
    <s v="Double Cheeseburger Combo"/>
    <s v="No Modifier"/>
    <n v="1"/>
    <n v="10.780000000000001"/>
    <n v="10.780000000000001"/>
    <n v="0"/>
    <n v="0.78"/>
    <n v="11.56"/>
    <x v="2"/>
  </r>
  <r>
    <s v="Lunch"/>
    <s v="Takeout"/>
    <s v="Cheeseburger Combo"/>
    <s v="No Modifier"/>
    <n v="1"/>
    <n v="8.44"/>
    <n v="8.44"/>
    <n v="0"/>
    <n v="0.72"/>
    <n v="9.16"/>
    <x v="0"/>
  </r>
  <r>
    <s v="Morning"/>
    <s v="Dine-In"/>
    <s v="Latte"/>
    <s v="No Modifier"/>
    <n v="1"/>
    <n v="3.3099999999999996"/>
    <n v="3.3099999999999996"/>
    <n v="0"/>
    <n v="0.24"/>
    <n v="3.55"/>
    <x v="2"/>
  </r>
  <r>
    <s v="Breakfast"/>
    <s v="Dine-In"/>
    <s v="Breakfast Burrito"/>
    <s v="No Cheese"/>
    <n v="1"/>
    <n v="3.89"/>
    <n v="3.89"/>
    <n v="0"/>
    <n v="0.31"/>
    <n v="4.2"/>
    <x v="1"/>
  </r>
  <r>
    <s v="Dinner"/>
    <s v="Delivery"/>
    <s v="Chicken Sandwich Combo"/>
    <s v="No Modifier"/>
    <n v="1"/>
    <n v="9.0799999999999983"/>
    <n v="9.0799999999999983"/>
    <n v="0"/>
    <n v="0.54"/>
    <n v="9.6199999999999992"/>
    <x v="1"/>
  </r>
  <r>
    <s v="Lunch"/>
    <s v="Delivery"/>
    <s v="Chicken Sandwich Combo"/>
    <s v="Spicy"/>
    <n v="1"/>
    <n v="8.77"/>
    <n v="8.77"/>
    <n v="0"/>
    <n v="0.56999999999999995"/>
    <n v="9.34"/>
    <x v="1"/>
  </r>
  <r>
    <s v="Afternoon"/>
    <s v="Dine-In"/>
    <s v="Onion Rings"/>
    <s v="No Modifier"/>
    <n v="1"/>
    <n v="2.8899999999999997"/>
    <n v="2.8899999999999997"/>
    <n v="0"/>
    <n v="0.2"/>
    <n v="3.09"/>
    <x v="2"/>
  </r>
  <r>
    <s v="Dinner"/>
    <s v="Takeout"/>
    <s v="Chicken Sandwich"/>
    <s v="Extra Sauce"/>
    <n v="1"/>
    <n v="6.03"/>
    <n v="6.03"/>
    <n v="0"/>
    <n v="0.42"/>
    <n v="6.45"/>
    <x v="1"/>
  </r>
  <r>
    <s v="Dinner"/>
    <s v="Dine-In"/>
    <s v="Spicy Chicken Combo"/>
    <s v="No Modifier"/>
    <n v="1"/>
    <n v="8.7800000000000011"/>
    <n v="8.7800000000000011"/>
    <n v="0"/>
    <n v="0.53"/>
    <n v="9.31"/>
    <x v="0"/>
  </r>
  <r>
    <s v="Afternoon"/>
    <s v="Dine-In"/>
    <s v="Soft Drink (Medium)"/>
    <s v="Extra Ice"/>
    <n v="2"/>
    <n v="1.75"/>
    <n v="3.5"/>
    <n v="0"/>
    <n v="0.25"/>
    <n v="3.75"/>
    <x v="1"/>
  </r>
  <r>
    <s v="Lunch"/>
    <s v="Delivery"/>
    <s v="French Fries"/>
    <s v="Small Size"/>
    <n v="2"/>
    <n v="2.1399999999999997"/>
    <n v="4.2799999999999994"/>
    <n v="0"/>
    <n v="0.28000000000000003"/>
    <n v="4.5599999999999996"/>
    <x v="0"/>
  </r>
  <r>
    <s v="Dinner"/>
    <s v="Drive-Thru"/>
    <s v="Iced Tea"/>
    <s v="No Modifier"/>
    <n v="2"/>
    <n v="2.0500000000000003"/>
    <n v="4.1000000000000005"/>
    <n v="0"/>
    <n v="0.3"/>
    <n v="4.4000000000000004"/>
    <x v="1"/>
  </r>
  <r>
    <s v="Breakfast"/>
    <s v="Dine-In"/>
    <s v="Breakfast Burrito"/>
    <s v="Sausage Patty"/>
    <n v="1"/>
    <n v="1.4799999999999998"/>
    <n v="1.4799999999999998"/>
    <n v="0.15"/>
    <n v="0.41"/>
    <n v="4.97"/>
    <x v="0"/>
  </r>
  <r>
    <s v="Breakfast"/>
    <s v="Dine-In"/>
    <s v="Soft Drink (Small)"/>
    <s v="Light Ice"/>
    <n v="1"/>
    <n v="1.4900000000000002"/>
    <n v="1.4900000000000002"/>
    <n v="0"/>
    <n v="0.12"/>
    <n v="1.61"/>
    <x v="2"/>
  </r>
  <r>
    <s v="Breakfast"/>
    <s v="Drive-Thru"/>
    <s v="Hash Browns"/>
    <s v="No Modifier"/>
    <n v="1"/>
    <n v="1.9700000000000002"/>
    <n v="1.9700000000000002"/>
    <n v="0"/>
    <n v="0.17"/>
    <n v="2.14"/>
    <x v="1"/>
  </r>
  <r>
    <s v="Breakfast"/>
    <s v="Drive-Thru"/>
    <s v="Egg Muffin"/>
    <s v="Extra Egg"/>
    <n v="1"/>
    <n v="4.63"/>
    <n v="4.63"/>
    <n v="0"/>
    <n v="0.42"/>
    <n v="5.05"/>
    <x v="0"/>
  </r>
  <r>
    <s v="Breakfast"/>
    <s v="Dine-In"/>
    <s v="Hash Browns"/>
    <s v="Sausage Patty"/>
    <n v="1"/>
    <n v="3.08"/>
    <n v="3.08"/>
    <n v="0"/>
    <n v="0.25"/>
    <n v="3.33"/>
    <x v="1"/>
  </r>
  <r>
    <s v="Lunch"/>
    <s v="Dine-In"/>
    <s v="Double Cheeseburger"/>
    <s v="No Modifier"/>
    <n v="1"/>
    <n v="5.51"/>
    <n v="5.51"/>
    <n v="0"/>
    <n v="0.41"/>
    <n v="5.92"/>
    <x v="2"/>
  </r>
  <r>
    <s v="Dinner"/>
    <s v="Dine-In"/>
    <s v="Onion Rings"/>
    <s v="No Modifier"/>
    <n v="4"/>
    <n v="3.9199999999999995"/>
    <n v="15.679999999999998"/>
    <n v="0.78"/>
    <n v="0.89"/>
    <n v="15.79"/>
    <x v="3"/>
  </r>
  <r>
    <s v="Breakfast"/>
    <s v="Drive-Thru"/>
    <s v="Egg Muffin"/>
    <s v="No Modifier"/>
    <n v="1"/>
    <n v="2.88"/>
    <n v="2.88"/>
    <n v="0"/>
    <n v="0.23"/>
    <n v="3.11"/>
    <x v="3"/>
  </r>
  <r>
    <s v="Afternoon"/>
    <s v="Takeout"/>
    <s v="Onion Rings"/>
    <s v="Extra Sauce"/>
    <n v="1"/>
    <n v="2.77"/>
    <n v="2.77"/>
    <n v="0"/>
    <n v="0.2"/>
    <n v="2.97"/>
    <x v="0"/>
  </r>
  <r>
    <s v="Breakfast"/>
    <s v="Delivery"/>
    <s v="Egg Muffin"/>
    <s v="No Cheese"/>
    <n v="2"/>
    <n v="3.35"/>
    <n v="6.7"/>
    <n v="0.67"/>
    <n v="0.42"/>
    <n v="6.45"/>
    <x v="0"/>
  </r>
  <r>
    <s v="Morning"/>
    <s v="Takeout"/>
    <s v="Egg Muffin"/>
    <s v="No Cheese"/>
    <n v="1"/>
    <n v="3.11"/>
    <n v="3.11"/>
    <n v="0"/>
    <n v="0.23"/>
    <n v="3.34"/>
    <x v="1"/>
  </r>
  <r>
    <s v="Dinner"/>
    <s v="Dine-In"/>
    <s v="Cheeseburger Combo"/>
    <s v="No Modifier"/>
    <n v="3"/>
    <n v="7.9799999999999995"/>
    <n v="23.939999999999998"/>
    <n v="0"/>
    <n v="1.8"/>
    <n v="25.74"/>
    <x v="1"/>
  </r>
  <r>
    <s v="Breakfast"/>
    <s v="Takeout"/>
    <s v="Hash Browns"/>
    <s v="No Modifier"/>
    <n v="1"/>
    <n v="2.0299999999999998"/>
    <n v="2.0299999999999998"/>
    <n v="0"/>
    <n v="0.18"/>
    <n v="2.21"/>
    <x v="0"/>
  </r>
  <r>
    <s v="Dinner"/>
    <s v="Delivery"/>
    <s v="Iced Tea"/>
    <s v="Extra Ice"/>
    <n v="1"/>
    <n v="1.92"/>
    <n v="1.92"/>
    <n v="0"/>
    <n v="0.14000000000000001"/>
    <n v="2.06"/>
    <x v="3"/>
  </r>
  <r>
    <s v="Breakfast"/>
    <s v="Dine-In"/>
    <s v="Sausage Biscuit"/>
    <s v="No Cheese"/>
    <n v="1"/>
    <n v="2.9000000000000004"/>
    <n v="2.9000000000000004"/>
    <n v="0"/>
    <n v="0.28000000000000003"/>
    <n v="3.18"/>
    <x v="2"/>
  </r>
  <r>
    <s v="Dinner"/>
    <s v="Drive-Thru"/>
    <s v="Onion Rings"/>
    <s v="No Sauce"/>
    <n v="2"/>
    <n v="2.78"/>
    <n v="5.56"/>
    <n v="0"/>
    <n v="0.5"/>
    <n v="6.06"/>
    <x v="1"/>
  </r>
  <r>
    <s v="Lunch"/>
    <s v="Dine-In"/>
    <s v="Spicy Chicken Combo"/>
    <s v="No Modifier"/>
    <n v="1"/>
    <n v="9.7299999999999986"/>
    <n v="9.7299999999999986"/>
    <n v="0"/>
    <n v="0.63"/>
    <n v="10.36"/>
    <x v="1"/>
  </r>
  <r>
    <s v="Morning"/>
    <s v="Drive-Thru"/>
    <s v="Egg Muffin"/>
    <s v="Extra Egg"/>
    <n v="1"/>
    <n v="4.4000000000000004"/>
    <n v="4.4000000000000004"/>
    <n v="0"/>
    <n v="0.26"/>
    <n v="4.66"/>
    <x v="1"/>
  </r>
  <r>
    <s v="Lunch"/>
    <s v="Dine-In"/>
    <s v="Spicy Chicken Combo"/>
    <s v="No Modifier"/>
    <n v="1"/>
    <n v="9.2399999999999984"/>
    <n v="9.2399999999999984"/>
    <n v="0"/>
    <n v="0.88"/>
    <n v="10.119999999999999"/>
    <x v="0"/>
  </r>
  <r>
    <s v="Morning"/>
    <s v="Takeout"/>
    <s v="Soft Drink (Medium)"/>
    <s v="Extra Ice"/>
    <n v="1"/>
    <n v="1.8900000000000001"/>
    <n v="1.8900000000000001"/>
    <n v="0.19"/>
    <n v="0.12"/>
    <n v="1.82"/>
    <x v="1"/>
  </r>
  <r>
    <s v="Breakfast"/>
    <s v="Takeout"/>
    <s v="Sausage Biscuit"/>
    <s v="No Cheese"/>
    <n v="1"/>
    <n v="2.77"/>
    <n v="2.77"/>
    <n v="0"/>
    <n v="0.17"/>
    <n v="2.94"/>
    <x v="1"/>
  </r>
  <r>
    <s v="Late Night"/>
    <s v="Takeout"/>
    <s v="Double Cheeseburger"/>
    <s v="No Modifier"/>
    <n v="1"/>
    <n v="5.0999999999999996"/>
    <n v="5.0999999999999996"/>
    <n v="0"/>
    <n v="0.46"/>
    <n v="5.56"/>
    <x v="1"/>
  </r>
  <r>
    <s v="Breakfast"/>
    <s v="Drive-Thru"/>
    <s v="Pancake Platter"/>
    <s v="No Modifier"/>
    <n v="1"/>
    <n v="4.76"/>
    <n v="4.76"/>
    <n v="0"/>
    <n v="0.45"/>
    <n v="5.21"/>
    <x v="1"/>
  </r>
  <r>
    <s v="Lunch"/>
    <s v="Dine-In"/>
    <s v="Chicken Sandwich"/>
    <s v="No Modifier"/>
    <n v="1"/>
    <n v="6.3699999999999992"/>
    <n v="6.3699999999999992"/>
    <n v="0"/>
    <n v="0.48"/>
    <n v="6.85"/>
    <x v="1"/>
  </r>
  <r>
    <s v="Breakfast"/>
    <s v="Takeout"/>
    <s v="Breakfast Burrito"/>
    <s v="Extra Egg"/>
    <n v="2"/>
    <n v="4.8"/>
    <n v="9.6"/>
    <n v="0"/>
    <n v="0.77"/>
    <n v="10.37"/>
    <x v="1"/>
  </r>
  <r>
    <s v="Dinner"/>
    <s v="Delivery"/>
    <s v="Cheeseburger"/>
    <s v="No Modifier"/>
    <n v="2"/>
    <n v="4.41"/>
    <n v="8.82"/>
    <n v="0"/>
    <n v="0.66"/>
    <n v="9.48"/>
    <x v="1"/>
  </r>
  <r>
    <s v="Morning"/>
    <s v="Delivery"/>
    <s v="Coffee"/>
    <s v="No Ice"/>
    <n v="1"/>
    <n v="1.96"/>
    <n v="1.96"/>
    <n v="0"/>
    <n v="0.14000000000000001"/>
    <n v="2.1"/>
    <x v="1"/>
  </r>
  <r>
    <s v="Dinner"/>
    <s v="Delivery"/>
    <s v="Double Cheeseburger"/>
    <s v="No Modifier"/>
    <n v="1"/>
    <n v="5.22"/>
    <n v="5.22"/>
    <n v="0"/>
    <n v="0.34"/>
    <n v="5.56"/>
    <x v="1"/>
  </r>
  <r>
    <s v="Morning"/>
    <s v="Dine-In"/>
    <s v="Latte"/>
    <s v="Sugar-Free Syrup"/>
    <n v="1"/>
    <n v="3.9"/>
    <n v="3.9"/>
    <n v="0"/>
    <n v="0.35"/>
    <n v="4.25"/>
    <x v="1"/>
  </r>
  <r>
    <s v="Lunch"/>
    <s v="Takeout"/>
    <s v="French Fries"/>
    <s v="No Modifier"/>
    <n v="1"/>
    <n v="2.62"/>
    <n v="2.62"/>
    <n v="0"/>
    <n v="0.25"/>
    <n v="2.87"/>
    <x v="1"/>
  </r>
  <r>
    <s v="Lunch"/>
    <s v="Drive-Thru"/>
    <s v="Chicken Sandwich"/>
    <s v="No Modifier"/>
    <n v="1"/>
    <n v="6.2"/>
    <n v="6.2"/>
    <n v="0.93"/>
    <n v="0.47"/>
    <n v="5.74"/>
    <x v="1"/>
  </r>
  <r>
    <s v="Lunch"/>
    <s v="Dine-In"/>
    <s v="Spicy Chicken Combo"/>
    <s v="No Modifier"/>
    <n v="2"/>
    <n v="9.4600000000000009"/>
    <n v="18.920000000000002"/>
    <n v="0"/>
    <n v="1.42"/>
    <n v="20.34"/>
    <x v="1"/>
  </r>
  <r>
    <s v="Breakfast"/>
    <s v="Takeout"/>
    <s v="Latte"/>
    <s v="Sugar-Free Syrup"/>
    <n v="1"/>
    <n v="3.65"/>
    <n v="3.65"/>
    <n v="0"/>
    <n v="0.27"/>
    <n v="3.92"/>
    <x v="1"/>
  </r>
  <r>
    <s v="Afternoon"/>
    <s v="Drive-Thru"/>
    <s v="Onion Rings"/>
    <s v="No Modifier"/>
    <n v="1"/>
    <n v="3.3000000000000003"/>
    <n v="3.3000000000000003"/>
    <n v="0.33"/>
    <n v="0.21"/>
    <n v="3.18"/>
    <x v="2"/>
  </r>
  <r>
    <s v="Breakfast"/>
    <s v="Drive-Thru"/>
    <s v="Egg Muffin"/>
    <s v="Cinnamon"/>
    <n v="1"/>
    <n v="3.45"/>
    <n v="3.45"/>
    <n v="0"/>
    <n v="0.21"/>
    <n v="3.66"/>
    <x v="0"/>
  </r>
  <r>
    <s v="Dinner"/>
    <s v="Dine-In"/>
    <s v="Spicy Chicken Combo"/>
    <s v="No Modifier"/>
    <n v="1"/>
    <n v="9.61"/>
    <n v="9.61"/>
    <n v="0"/>
    <n v="0.91"/>
    <n v="10.52"/>
    <x v="0"/>
  </r>
  <r>
    <s v="Dinner"/>
    <s v="Delivery"/>
    <s v="Chicken Sandwich Combo"/>
    <s v="No Modifier"/>
    <n v="1"/>
    <n v="9.9"/>
    <n v="9.9"/>
    <n v="0"/>
    <n v="0.74"/>
    <n v="10.64"/>
    <x v="1"/>
  </r>
  <r>
    <s v="Lunch"/>
    <s v="Drive-Thru"/>
    <s v="Cheeseburger Combo"/>
    <s v="No Modifier"/>
    <n v="1"/>
    <n v="8.59"/>
    <n v="8.59"/>
    <n v="0"/>
    <n v="0.64"/>
    <n v="9.23"/>
    <x v="0"/>
  </r>
  <r>
    <s v="Breakfast"/>
    <s v="Dine-In"/>
    <s v="Breakfast Burrito"/>
    <s v="No Cheese"/>
    <n v="1"/>
    <n v="3.9200000000000004"/>
    <n v="3.9200000000000004"/>
    <n v="0"/>
    <n v="0.27"/>
    <n v="4.1900000000000004"/>
    <x v="1"/>
  </r>
  <r>
    <s v="Late Night"/>
    <s v="Drive-Thru"/>
    <s v="French Fries"/>
    <s v="Extra Sauce"/>
    <n v="3"/>
    <n v="2.86"/>
    <n v="8.58"/>
    <n v="0"/>
    <n v="0.56000000000000005"/>
    <n v="9.14"/>
    <x v="0"/>
  </r>
  <r>
    <s v="Dinner"/>
    <s v="Drive-Thru"/>
    <s v="Onion Rings"/>
    <s v="No Sauce"/>
    <n v="1"/>
    <n v="3.55"/>
    <n v="3.55"/>
    <n v="0"/>
    <n v="0.23"/>
    <n v="3.78"/>
    <x v="3"/>
  </r>
  <r>
    <s v="Late Night"/>
    <s v="Dine-In"/>
    <s v="Soft Drink (Large)"/>
    <s v="No Modifier"/>
    <n v="1"/>
    <n v="1.92"/>
    <n v="1.92"/>
    <n v="0"/>
    <n v="0.17"/>
    <n v="2.09"/>
    <x v="1"/>
  </r>
  <r>
    <s v="Afternoon"/>
    <s v="Drive-Thru"/>
    <s v="Soft Drink (Medium)"/>
    <s v="Extra Ice"/>
    <n v="2"/>
    <n v="1.89"/>
    <n v="3.78"/>
    <n v="0"/>
    <n v="0.32"/>
    <n v="4.0999999999999996"/>
    <x v="1"/>
  </r>
  <r>
    <s v="Afternoon"/>
    <s v="Takeout"/>
    <s v="French Fries"/>
    <s v="Extra Sauce"/>
    <n v="1"/>
    <n v="2.88"/>
    <n v="2.88"/>
    <n v="0"/>
    <n v="0.26"/>
    <n v="3.14"/>
    <x v="0"/>
  </r>
  <r>
    <s v="Lunch"/>
    <s v="Drive-Thru"/>
    <s v="Double Cheeseburger Combo"/>
    <s v="No Modifier"/>
    <n v="1"/>
    <n v="9.2700000000000014"/>
    <n v="9.2700000000000014"/>
    <n v="0"/>
    <n v="0.7"/>
    <n v="9.9700000000000006"/>
    <x v="1"/>
  </r>
  <r>
    <s v="Lunch"/>
    <s v="Drive-Thru"/>
    <s v="Chicken Sandwich"/>
    <s v="No Onions"/>
    <n v="1"/>
    <n v="5.44"/>
    <n v="5.44"/>
    <n v="0.82"/>
    <n v="0.3"/>
    <n v="4.92"/>
    <x v="1"/>
  </r>
  <r>
    <s v="Morning"/>
    <s v="Drive-Thru"/>
    <s v="Egg Muffin"/>
    <s v="No Modifier"/>
    <n v="1"/>
    <n v="3.07"/>
    <n v="3.07"/>
    <n v="0"/>
    <n v="0.22"/>
    <n v="3.29"/>
    <x v="3"/>
  </r>
  <r>
    <s v="Lunch"/>
    <s v="Delivery"/>
    <s v="Spicy Chicken Sandwich"/>
    <s v="No Modifier"/>
    <n v="2"/>
    <n v="5.96"/>
    <n v="11.92"/>
    <n v="0"/>
    <n v="0.86"/>
    <n v="12.78"/>
    <x v="1"/>
  </r>
  <r>
    <s v="Dinner"/>
    <s v="Delivery"/>
    <s v="Veggie Burger"/>
    <s v="No Modifier"/>
    <n v="2"/>
    <n v="5.0100000000000007"/>
    <n v="10.020000000000001"/>
    <n v="0"/>
    <n v="0.95"/>
    <n v="10.97"/>
    <x v="2"/>
  </r>
  <r>
    <s v="Dinner"/>
    <s v="Delivery"/>
    <s v="Spicy Chicken Combo"/>
    <s v="No Modifier"/>
    <n v="1"/>
    <n v="9.07"/>
    <n v="9.07"/>
    <n v="0"/>
    <n v="0.77"/>
    <n v="9.84"/>
    <x v="1"/>
  </r>
  <r>
    <s v="Dinner"/>
    <s v="Delivery"/>
    <s v="Cheeseburger"/>
    <s v="No Modifier"/>
    <n v="2"/>
    <n v="3.86"/>
    <n v="7.72"/>
    <n v="1.54"/>
    <n v="0.56000000000000005"/>
    <n v="6.74"/>
    <x v="1"/>
  </r>
  <r>
    <s v="Dinner"/>
    <s v="Drive-Thru"/>
    <s v="Onion Rings"/>
    <s v="Small Size"/>
    <n v="2"/>
    <n v="2.71"/>
    <n v="5.42"/>
    <n v="0"/>
    <n v="0.51"/>
    <n v="5.93"/>
    <x v="0"/>
  </r>
  <r>
    <s v="Lunch"/>
    <s v="Delivery"/>
    <s v="Chicken Sandwich Combo"/>
    <s v="No Onions"/>
    <n v="1"/>
    <n v="7.78"/>
    <n v="7.78"/>
    <n v="0"/>
    <n v="0.7"/>
    <n v="8.48"/>
    <x v="1"/>
  </r>
  <r>
    <s v="Breakfast"/>
    <s v="Dine-In"/>
    <s v="Breakfast Burrito"/>
    <s v="Cinnamon"/>
    <n v="1"/>
    <n v="3.44"/>
    <n v="3.44"/>
    <n v="0"/>
    <n v="0.28999999999999998"/>
    <n v="3.73"/>
    <x v="2"/>
  </r>
  <r>
    <s v="Breakfast"/>
    <s v="Drive-Thru"/>
    <s v="Sausage Biscuit"/>
    <s v="No Modifier"/>
    <n v="1"/>
    <n v="3.23"/>
    <n v="3.23"/>
    <n v="0"/>
    <n v="0.23"/>
    <n v="3.46"/>
    <x v="0"/>
  </r>
  <r>
    <s v="Afternoon"/>
    <s v="Takeout"/>
    <s v="Chicken Nuggets (10pc)"/>
    <s v="No Modifier"/>
    <n v="3"/>
    <n v="5.2500000000000009"/>
    <n v="15.750000000000004"/>
    <n v="0"/>
    <n v="1.26"/>
    <n v="17.010000000000002"/>
    <x v="1"/>
  </r>
  <r>
    <s v="Dinner"/>
    <s v="Drive-Thru"/>
    <s v="Double Cheeseburger"/>
    <s v="No Modifier"/>
    <n v="1"/>
    <n v="5.92"/>
    <n v="5.92"/>
    <n v="0"/>
    <n v="0.5"/>
    <n v="6.42"/>
    <x v="1"/>
  </r>
  <r>
    <s v="Breakfast"/>
    <s v="Takeout"/>
    <s v="Egg Muffin"/>
    <s v="No Modifier"/>
    <n v="1"/>
    <n v="3.0999999999999996"/>
    <n v="3.0999999999999996"/>
    <n v="0"/>
    <n v="0.22"/>
    <n v="3.32"/>
    <x v="2"/>
  </r>
  <r>
    <s v="Afternoon"/>
    <s v="Delivery"/>
    <s v="Onion Rings"/>
    <s v="No Modifier"/>
    <n v="1"/>
    <n v="3.13"/>
    <n v="3.13"/>
    <n v="0"/>
    <n v="0.2"/>
    <n v="3.33"/>
    <x v="1"/>
  </r>
  <r>
    <s v="Afternoon"/>
    <s v="Drive-Thru"/>
    <s v="Soft Drink (Medium)"/>
    <s v="No Modifier"/>
    <n v="1"/>
    <n v="2.04"/>
    <n v="2.04"/>
    <n v="0"/>
    <n v="0.19"/>
    <n v="2.23"/>
    <x v="1"/>
  </r>
  <r>
    <s v="Dinner"/>
    <s v="Dine-In"/>
    <s v="Spicy Chicken Combo"/>
    <s v="No Modifier"/>
    <n v="2"/>
    <n v="8.7099999999999991"/>
    <n v="17.419999999999998"/>
    <n v="0"/>
    <n v="1.48"/>
    <n v="18.899999999999999"/>
    <x v="1"/>
  </r>
  <r>
    <s v="Dinner"/>
    <s v="Takeout"/>
    <s v="Spicy Chicken Combo"/>
    <s v="No Modifier"/>
    <n v="1"/>
    <n v="10.039999999999999"/>
    <n v="10.039999999999999"/>
    <n v="0"/>
    <n v="0.8"/>
    <n v="10.84"/>
    <x v="0"/>
  </r>
  <r>
    <s v="Breakfast"/>
    <s v="Dine-In"/>
    <s v="Hash Browns"/>
    <s v="Sausage Patty"/>
    <n v="1"/>
    <n v="3.2699999999999996"/>
    <n v="3.2699999999999996"/>
    <n v="0"/>
    <n v="0.28000000000000003"/>
    <n v="3.55"/>
    <x v="1"/>
  </r>
  <r>
    <s v="Dinner"/>
    <s v="Dine-In"/>
    <s v="Cheeseburger Combo"/>
    <s v="No Modifier"/>
    <n v="1"/>
    <n v="8.3800000000000008"/>
    <n v="8.3800000000000008"/>
    <n v="0"/>
    <n v="0.75"/>
    <n v="9.1300000000000008"/>
    <x v="0"/>
  </r>
  <r>
    <s v="Dinner"/>
    <s v="Delivery"/>
    <s v="Chicken Sandwich"/>
    <s v="No Modifier"/>
    <n v="2"/>
    <n v="1.4799999999999998"/>
    <n v="1.4799999999999998"/>
    <n v="0.15"/>
    <n v="0.76"/>
    <n v="11.56"/>
    <x v="1"/>
  </r>
  <r>
    <s v="Afternoon"/>
    <s v="Dine-In"/>
    <s v="Chicken Nuggets (10pc)"/>
    <s v="No Modifier"/>
    <n v="4"/>
    <n v="5.0599999999999996"/>
    <n v="20.239999999999998"/>
    <n v="0"/>
    <n v="1.62"/>
    <n v="21.86"/>
    <x v="0"/>
  </r>
  <r>
    <s v="Dinner"/>
    <s v="Drive-Thru"/>
    <s v="Spicy Chicken Combo"/>
    <s v="No Modifier"/>
    <n v="1"/>
    <n v="8.27"/>
    <n v="8.27"/>
    <n v="0"/>
    <n v="0.74"/>
    <n v="9.01"/>
    <x v="0"/>
  </r>
  <r>
    <s v="Morning"/>
    <s v="Takeout"/>
    <s v="Coffee"/>
    <s v="Extra Ice"/>
    <n v="1"/>
    <n v="1.8399999999999999"/>
    <n v="1.8399999999999999"/>
    <n v="0"/>
    <n v="0.13"/>
    <n v="1.97"/>
    <x v="2"/>
  </r>
  <r>
    <s v="Morning"/>
    <s v="Takeout"/>
    <s v="Hash Browns"/>
    <s v="Cinnamon"/>
    <n v="1"/>
    <n v="1.8499999999999999"/>
    <n v="1.8499999999999999"/>
    <n v="0"/>
    <n v="0.16"/>
    <n v="2.0099999999999998"/>
    <x v="0"/>
  </r>
  <r>
    <s v="Breakfast"/>
    <s v="Dine-In"/>
    <s v="Hash Browns"/>
    <s v="No Cheese"/>
    <n v="1"/>
    <n v="1.69"/>
    <n v="1.69"/>
    <n v="0"/>
    <n v="0.11"/>
    <n v="1.8"/>
    <x v="1"/>
  </r>
  <r>
    <s v="Morning"/>
    <s v="Takeout"/>
    <s v="Coffee"/>
    <s v="No Modifier"/>
    <n v="1"/>
    <n v="1.83"/>
    <n v="1.83"/>
    <n v="0"/>
    <n v="0.12"/>
    <n v="1.95"/>
    <x v="0"/>
  </r>
  <r>
    <s v="Morning"/>
    <s v="Takeout"/>
    <s v="Coffee"/>
    <s v="No Modifier"/>
    <n v="1"/>
    <n v="2.25"/>
    <n v="2.25"/>
    <n v="0"/>
    <n v="0.16"/>
    <n v="2.41"/>
    <x v="1"/>
  </r>
  <r>
    <s v="Breakfast"/>
    <s v="Drive-Thru"/>
    <s v="Soft Drink (Small)"/>
    <s v="Almond Milk"/>
    <n v="1"/>
    <n v="2.2899999999999996"/>
    <n v="2.2899999999999996"/>
    <n v="0.11"/>
    <n v="0.16"/>
    <n v="2.34"/>
    <x v="2"/>
  </r>
  <r>
    <s v="Lunch"/>
    <s v="Takeout"/>
    <s v="Double Cheeseburger Combo"/>
    <s v="No Modifier"/>
    <n v="1"/>
    <n v="9.6999999999999993"/>
    <n v="9.6999999999999993"/>
    <n v="0"/>
    <n v="0.92"/>
    <n v="10.62"/>
    <x v="0"/>
  </r>
  <r>
    <s v="Breakfast"/>
    <s v="Takeout"/>
    <s v="Soft Drink (Small)"/>
    <s v="No Modifier"/>
    <n v="2"/>
    <n v="1.59"/>
    <n v="3.18"/>
    <n v="0"/>
    <n v="0.25"/>
    <n v="3.43"/>
    <x v="0"/>
  </r>
  <r>
    <s v="Lunch"/>
    <s v="Dine-In"/>
    <s v="Chicken Sandwich Combo"/>
    <s v="Gluten-Free Bun"/>
    <n v="2"/>
    <n v="10.69"/>
    <n v="21.38"/>
    <n v="0"/>
    <n v="1.55"/>
    <n v="22.93"/>
    <x v="1"/>
  </r>
  <r>
    <s v="Morning"/>
    <s v="Takeout"/>
    <s v="Soft Drink (Medium)"/>
    <s v="No Modifier"/>
    <n v="1"/>
    <n v="1.82"/>
    <n v="1.82"/>
    <n v="0"/>
    <n v="0.17"/>
    <n v="1.99"/>
    <x v="1"/>
  </r>
  <r>
    <s v="Lunch"/>
    <s v="Takeout"/>
    <s v="Chicken Sandwich Combo"/>
    <s v="No Modifier"/>
    <n v="1"/>
    <n v="9.02"/>
    <n v="9.02"/>
    <n v="0"/>
    <n v="0.81"/>
    <n v="9.83"/>
    <x v="0"/>
  </r>
  <r>
    <s v="Lunch"/>
    <s v="Dine-In"/>
    <s v="Double Cheeseburger"/>
    <s v="No Modifier"/>
    <n v="1"/>
    <n v="5.47"/>
    <n v="5.47"/>
    <n v="0"/>
    <n v="0.44"/>
    <n v="5.91"/>
    <x v="0"/>
  </r>
  <r>
    <s v="Breakfast"/>
    <s v="Drive-Thru"/>
    <s v="Breakfast Burrito"/>
    <s v="Extra Egg"/>
    <n v="1"/>
    <n v="4.91"/>
    <n v="4.91"/>
    <n v="0"/>
    <n v="0.47"/>
    <n v="5.38"/>
    <x v="3"/>
  </r>
  <r>
    <s v="Lunch"/>
    <s v="Dine-In"/>
    <s v="French Fries"/>
    <s v="No Sauce"/>
    <n v="1"/>
    <n v="2.75"/>
    <n v="2.75"/>
    <n v="0"/>
    <n v="0.23"/>
    <n v="2.98"/>
    <x v="0"/>
  </r>
  <r>
    <s v="Lunch"/>
    <s v="Drive-Thru"/>
    <s v="Onion Rings"/>
    <s v="No Sauce"/>
    <n v="1"/>
    <n v="3.39"/>
    <n v="3.39"/>
    <n v="0"/>
    <n v="0.32"/>
    <n v="3.71"/>
    <x v="3"/>
  </r>
  <r>
    <s v="Breakfast"/>
    <s v="Drive-Thru"/>
    <s v="Latte"/>
    <s v="No Ice"/>
    <n v="2"/>
    <n v="3.4000000000000004"/>
    <n v="6.8000000000000007"/>
    <n v="1.36"/>
    <n v="0.39"/>
    <n v="5.83"/>
    <x v="1"/>
  </r>
  <r>
    <s v="Dinner"/>
    <s v="Dine-In"/>
    <s v="Veggie Burger"/>
    <s v="Gluten-Free Bun"/>
    <n v="1"/>
    <n v="6.61"/>
    <n v="6.61"/>
    <n v="0.66"/>
    <n v="0.42"/>
    <n v="6.37"/>
    <x v="0"/>
  </r>
  <r>
    <s v="Late Night"/>
    <s v="Dine-In"/>
    <s v="Milkshake"/>
    <s v="No Ice"/>
    <n v="1"/>
    <n v="3.81"/>
    <n v="3.81"/>
    <n v="0"/>
    <n v="0.23"/>
    <n v="4.04"/>
    <x v="2"/>
  </r>
  <r>
    <s v="Lunch"/>
    <s v="Dine-In"/>
    <s v="Chicken Nuggets (10pc)"/>
    <s v="No Modifier"/>
    <n v="1"/>
    <n v="5.43"/>
    <n v="5.43"/>
    <n v="0"/>
    <n v="0.38"/>
    <n v="5.81"/>
    <x v="1"/>
  </r>
  <r>
    <s v="Breakfast"/>
    <s v="Drive-Thru"/>
    <s v="Latte"/>
    <s v="Extra Ice"/>
    <n v="1"/>
    <n v="3.29"/>
    <n v="3.29"/>
    <n v="0"/>
    <n v="0.25"/>
    <n v="3.54"/>
    <x v="0"/>
  </r>
  <r>
    <s v="Afternoon"/>
    <s v="Takeout"/>
    <s v="Soft Drink (Medium)"/>
    <s v="No Modifier"/>
    <n v="2"/>
    <n v="1.91"/>
    <n v="3.82"/>
    <n v="0.38"/>
    <n v="0.31"/>
    <n v="3.75"/>
    <x v="1"/>
  </r>
  <r>
    <s v="Breakfast"/>
    <s v="Drive-Thru"/>
    <s v="Sausage Biscuit"/>
    <s v="Extra Egg"/>
    <n v="1"/>
    <n v="3.8699999999999997"/>
    <n v="3.8699999999999997"/>
    <n v="0"/>
    <n v="0.31"/>
    <n v="4.18"/>
    <x v="0"/>
  </r>
  <r>
    <s v="Lunch"/>
    <s v="Drive-Thru"/>
    <s v="Double Cheeseburger Combo"/>
    <s v="No Modifier"/>
    <n v="1"/>
    <n v="10.86"/>
    <n v="10.86"/>
    <n v="0"/>
    <n v="0.81"/>
    <n v="11.67"/>
    <x v="1"/>
  </r>
  <r>
    <s v="Dinner"/>
    <s v="Dine-In"/>
    <s v="Veggie Burger"/>
    <s v="Extra Patty"/>
    <n v="2"/>
    <n v="7.31"/>
    <n v="14.62"/>
    <n v="0"/>
    <n v="1.24"/>
    <n v="15.86"/>
    <x v="1"/>
  </r>
  <r>
    <s v="Afternoon"/>
    <s v="Takeout"/>
    <s v="Bottled Water"/>
    <s v="No Modifier"/>
    <n v="1"/>
    <n v="1.39"/>
    <n v="1.39"/>
    <n v="0"/>
    <n v="0.08"/>
    <n v="1.47"/>
    <x v="1"/>
  </r>
  <r>
    <s v="Lunch"/>
    <s v="Drive-Thru"/>
    <s v="Spicy Chicken Sandwich"/>
    <s v="No Modifier"/>
    <n v="2"/>
    <n v="5.45"/>
    <n v="10.9"/>
    <n v="0"/>
    <n v="0.65"/>
    <n v="11.55"/>
    <x v="1"/>
  </r>
  <r>
    <s v="Lunch"/>
    <s v="Delivery"/>
    <s v="Onion Rings"/>
    <s v="Small Size"/>
    <n v="1"/>
    <n v="2.75"/>
    <n v="2.75"/>
    <n v="0"/>
    <n v="0.22"/>
    <n v="2.97"/>
    <x v="3"/>
  </r>
  <r>
    <s v="Breakfast"/>
    <s v="Drive-Thru"/>
    <s v="Latte"/>
    <s v="Almond Milk"/>
    <n v="1"/>
    <n v="4.05"/>
    <n v="4.05"/>
    <n v="0"/>
    <n v="0.36"/>
    <n v="4.41"/>
    <x v="1"/>
  </r>
  <r>
    <s v="Breakfast"/>
    <s v="Dine-In"/>
    <s v="Egg Muffin"/>
    <s v="No Modifier"/>
    <n v="1"/>
    <n v="4.57"/>
    <n v="4.57"/>
    <n v="0"/>
    <n v="0.3"/>
    <n v="4.87"/>
    <x v="0"/>
  </r>
  <r>
    <s v="Dinner"/>
    <s v="Delivery"/>
    <s v="Veggie Burger"/>
    <s v="No Modifier"/>
    <n v="1"/>
    <n v="6.04"/>
    <n v="6.04"/>
    <n v="0"/>
    <n v="0.45"/>
    <n v="6.49"/>
    <x v="1"/>
  </r>
  <r>
    <s v="Dinner"/>
    <s v="Takeout"/>
    <s v="French Fries"/>
    <s v="No Modifier"/>
    <n v="1"/>
    <n v="2.63"/>
    <n v="2.63"/>
    <n v="0"/>
    <n v="0.17"/>
    <n v="2.8"/>
    <x v="0"/>
  </r>
  <r>
    <s v="Lunch"/>
    <s v="Takeout"/>
    <s v="Chicken Sandwich"/>
    <s v="Add Bacon"/>
    <n v="3"/>
    <n v="7.18"/>
    <n v="21.54"/>
    <n v="0"/>
    <n v="1.51"/>
    <n v="23.05"/>
    <x v="1"/>
  </r>
  <r>
    <s v="Afternoon"/>
    <s v="Takeout"/>
    <s v="Bottled Water"/>
    <s v="Extra Ice"/>
    <n v="1"/>
    <n v="1.58"/>
    <n v="1.58"/>
    <n v="0"/>
    <n v="0.13"/>
    <n v="1.71"/>
    <x v="1"/>
  </r>
  <r>
    <s v="Morning"/>
    <s v="Dine-In"/>
    <s v="Coffee"/>
    <s v="Almond Milk"/>
    <n v="1"/>
    <n v="2.68"/>
    <n v="2.68"/>
    <n v="0"/>
    <n v="0.19"/>
    <n v="2.87"/>
    <x v="1"/>
  </r>
  <r>
    <s v="Afternoon"/>
    <s v="Dine-In"/>
    <s v="Iced Tea"/>
    <s v="No Modifier"/>
    <n v="2"/>
    <n v="2.6"/>
    <n v="5.2"/>
    <n v="0"/>
    <n v="0.38"/>
    <n v="5.58"/>
    <x v="1"/>
  </r>
  <r>
    <s v="Afternoon"/>
    <s v="Takeout"/>
    <s v="Ice Cream Cone"/>
    <s v="No Modifier"/>
    <n v="2"/>
    <n v="1.65"/>
    <n v="3.3"/>
    <n v="0"/>
    <n v="0.31"/>
    <n v="3.61"/>
    <x v="3"/>
  </r>
  <r>
    <s v="Dinner"/>
    <s v="Dine-In"/>
    <s v="Cheeseburger Combo"/>
    <s v="No Modifier"/>
    <n v="1"/>
    <n v="8.8000000000000007"/>
    <n v="8.8000000000000007"/>
    <n v="0.88"/>
    <n v="0.71"/>
    <n v="8.6300000000000008"/>
    <x v="2"/>
  </r>
  <r>
    <s v="Afternoon"/>
    <s v="Dine-In"/>
    <s v="Brownie"/>
    <s v="No Modifier"/>
    <n v="1"/>
    <n v="1.7499999999999998"/>
    <n v="1.7499999999999998"/>
    <n v="0.18"/>
    <n v="0.13"/>
    <n v="1.7"/>
    <x v="2"/>
  </r>
  <r>
    <s v="Lunch"/>
    <s v="Drive-Thru"/>
    <s v="Spicy Chicken Combo"/>
    <s v="No Modifier"/>
    <n v="1"/>
    <n v="9.16"/>
    <n v="9.16"/>
    <n v="0"/>
    <n v="0.87"/>
    <n v="10.029999999999999"/>
    <x v="0"/>
  </r>
  <r>
    <s v="Afternoon"/>
    <s v="Delivery"/>
    <s v="Soft Drink (Medium)"/>
    <s v="No Modifier"/>
    <n v="1"/>
    <n v="1.6"/>
    <n v="1.6"/>
    <n v="0"/>
    <n v="0.13"/>
    <n v="1.73"/>
    <x v="1"/>
  </r>
  <r>
    <s v="Lunch"/>
    <s v="Takeout"/>
    <s v="French Fries"/>
    <s v="No Modifier"/>
    <n v="3"/>
    <n v="2.75"/>
    <n v="8.25"/>
    <n v="0"/>
    <n v="0.5"/>
    <n v="8.75"/>
    <x v="2"/>
  </r>
  <r>
    <s v="Breakfast"/>
    <s v="Delivery"/>
    <s v="Latte"/>
    <s v="No Modifier"/>
    <n v="1"/>
    <n v="3.4000000000000004"/>
    <n v="3.4000000000000004"/>
    <n v="0"/>
    <n v="0.26"/>
    <n v="3.66"/>
    <x v="1"/>
  </r>
  <r>
    <s v="Dinner"/>
    <s v="Delivery"/>
    <s v="Cheeseburger"/>
    <s v="No Modifier"/>
    <n v="1"/>
    <n v="4.33"/>
    <n v="4.33"/>
    <n v="0.22"/>
    <n v="0.3"/>
    <n v="4.41"/>
    <x v="1"/>
  </r>
  <r>
    <s v="Dinner"/>
    <s v="Dine-In"/>
    <s v="Spicy Chicken Sandwich"/>
    <s v="No Modifier"/>
    <n v="2"/>
    <n v="6.24"/>
    <n v="12.48"/>
    <n v="0"/>
    <n v="1.19"/>
    <n v="13.67"/>
    <x v="2"/>
  </r>
  <r>
    <s v="Lunch"/>
    <s v="Takeout"/>
    <s v="Veggie Burger"/>
    <s v="Spicy"/>
    <n v="1"/>
    <n v="4.8100000000000005"/>
    <n v="4.8100000000000005"/>
    <n v="0"/>
    <n v="0.31"/>
    <n v="5.12"/>
    <x v="1"/>
  </r>
  <r>
    <s v="Lunch"/>
    <s v="Takeout"/>
    <s v="Chicken Sandwich"/>
    <s v="No Pickles"/>
    <n v="1"/>
    <n v="4.8499999999999996"/>
    <n v="4.8499999999999996"/>
    <n v="0"/>
    <n v="0.46"/>
    <n v="5.31"/>
    <x v="3"/>
  </r>
  <r>
    <s v="Dinner"/>
    <s v="Dine-In"/>
    <s v="French Fries"/>
    <s v="Extra Sauce"/>
    <n v="2"/>
    <n v="2.9499999999999997"/>
    <n v="5.8999999999999995"/>
    <n v="0"/>
    <n v="0.53"/>
    <n v="6.43"/>
    <x v="1"/>
  </r>
  <r>
    <s v="Breakfast"/>
    <s v="Dine-In"/>
    <s v="Coffee"/>
    <s v="Extra Ice"/>
    <n v="1"/>
    <n v="2.0999999999999996"/>
    <n v="2.0999999999999996"/>
    <n v="0"/>
    <n v="0.18"/>
    <n v="2.2799999999999998"/>
    <x v="0"/>
  </r>
  <r>
    <s v="Lunch"/>
    <s v="Takeout"/>
    <s v="Double Cheeseburger"/>
    <s v="No Modifier"/>
    <n v="1"/>
    <n v="6.44"/>
    <n v="6.44"/>
    <n v="0"/>
    <n v="0.42"/>
    <n v="6.86"/>
    <x v="1"/>
  </r>
  <r>
    <s v="Late Night"/>
    <s v="Takeout"/>
    <s v="Soft Drink (Large)"/>
    <s v="No Ice"/>
    <n v="1"/>
    <n v="1.94"/>
    <n v="1.94"/>
    <n v="0"/>
    <n v="0.13"/>
    <n v="2.0699999999999998"/>
    <x v="0"/>
  </r>
  <r>
    <s v="Afternoon"/>
    <s v="Dine-In"/>
    <s v="Side Salad"/>
    <s v="No Modifier"/>
    <n v="1"/>
    <n v="3.07"/>
    <n v="3.07"/>
    <n v="0"/>
    <n v="0.23"/>
    <n v="3.3"/>
    <x v="0"/>
  </r>
  <r>
    <s v="Morning"/>
    <s v="Dine-In"/>
    <s v="Coffee"/>
    <s v="No Modifier"/>
    <n v="2"/>
    <n v="1.8800000000000001"/>
    <n v="3.7600000000000002"/>
    <n v="0"/>
    <n v="0.32"/>
    <n v="4.08"/>
    <x v="0"/>
  </r>
  <r>
    <s v="Dinner"/>
    <s v="Drive-Thru"/>
    <s v="Spicy Chicken Combo"/>
    <s v="No Modifier"/>
    <n v="3"/>
    <n v="9.1999999999999993"/>
    <n v="27.599999999999998"/>
    <n v="0"/>
    <n v="2.21"/>
    <n v="29.81"/>
    <x v="1"/>
  </r>
  <r>
    <s v="Lunch"/>
    <s v="Takeout"/>
    <s v="Double Cheeseburger"/>
    <s v="No Modifier"/>
    <n v="1"/>
    <n v="6.1099999999999994"/>
    <n v="6.1099999999999994"/>
    <n v="0.31"/>
    <n v="0.46"/>
    <n v="6.26"/>
    <x v="2"/>
  </r>
  <r>
    <s v="Morning"/>
    <s v="Drive-Thru"/>
    <s v="Bottled Water"/>
    <s v="Light Ice"/>
    <n v="1"/>
    <n v="1.49"/>
    <n v="1.49"/>
    <n v="0"/>
    <n v="0.09"/>
    <n v="1.58"/>
    <x v="1"/>
  </r>
  <r>
    <s v="Morning"/>
    <s v="Dine-In"/>
    <s v="Chicken Nuggets (6pc)"/>
    <s v="No Modifier"/>
    <n v="1"/>
    <n v="3.35"/>
    <n v="3.35"/>
    <n v="0"/>
    <n v="0.23"/>
    <n v="3.58"/>
    <x v="3"/>
  </r>
  <r>
    <s v="Lunch"/>
    <s v="Takeout"/>
    <s v="Chicken Nuggets (10pc)"/>
    <s v="No Modifier"/>
    <n v="1"/>
    <n v="5.4799999999999995"/>
    <n v="5.4799999999999995"/>
    <n v="0"/>
    <n v="0.36"/>
    <n v="5.84"/>
    <x v="1"/>
  </r>
  <r>
    <s v="Lunch"/>
    <s v="Drive-Thru"/>
    <s v="Double Cheeseburger"/>
    <s v="No Modifier"/>
    <n v="2"/>
    <n v="6.3199999999999994"/>
    <n v="12.639999999999999"/>
    <n v="0"/>
    <n v="0.88"/>
    <n v="13.52"/>
    <x v="1"/>
  </r>
  <r>
    <s v="Breakfast"/>
    <s v="Drive-Thru"/>
    <s v="Pancake Platter"/>
    <s v="Cinnamon"/>
    <n v="1"/>
    <n v="4.88"/>
    <n v="4.88"/>
    <n v="0"/>
    <n v="0.34"/>
    <n v="5.22"/>
    <x v="2"/>
  </r>
  <r>
    <s v="Lunch"/>
    <s v="Dine-In"/>
    <s v="French Fries"/>
    <s v="No Modifier"/>
    <n v="2"/>
    <n v="2.75"/>
    <n v="5.5"/>
    <n v="0"/>
    <n v="0.52"/>
    <n v="6.02"/>
    <x v="1"/>
  </r>
  <r>
    <s v="Breakfast"/>
    <s v="Drive-Thru"/>
    <s v="Egg Muffin"/>
    <s v="No Modifier"/>
    <n v="1"/>
    <n v="3.3600000000000003"/>
    <n v="3.3600000000000003"/>
    <n v="0"/>
    <n v="0.24"/>
    <n v="3.6"/>
    <x v="0"/>
  </r>
  <r>
    <s v="Dinner"/>
    <s v="Delivery"/>
    <s v="Soft Drink (Large)"/>
    <s v="Light Ice"/>
    <n v="1"/>
    <n v="2.02"/>
    <n v="2.02"/>
    <n v="0"/>
    <n v="0.16"/>
    <n v="2.1800000000000002"/>
    <x v="1"/>
  </r>
  <r>
    <s v="Afternoon"/>
    <s v="Takeout"/>
    <s v="Chicken Nuggets (10pc)"/>
    <s v="No Modifier"/>
    <n v="1"/>
    <n v="4.8100000000000005"/>
    <n v="4.8100000000000005"/>
    <n v="0"/>
    <n v="0.35"/>
    <n v="5.16"/>
    <x v="1"/>
  </r>
  <r>
    <s v="Afternoon"/>
    <s v="Dine-In"/>
    <s v="Brownie"/>
    <s v="Caramel Topping"/>
    <n v="1"/>
    <n v="2.3000000000000003"/>
    <n v="2.3000000000000003"/>
    <n v="0"/>
    <n v="0.17"/>
    <n v="2.4700000000000002"/>
    <x v="1"/>
  </r>
  <r>
    <s v="Lunch"/>
    <s v="Takeout"/>
    <s v="Soft Drink (Medium)"/>
    <s v="No Modifier"/>
    <n v="2"/>
    <n v="1.74"/>
    <n v="3.48"/>
    <n v="0"/>
    <n v="0.21"/>
    <n v="3.69"/>
    <x v="1"/>
  </r>
  <r>
    <s v="Morning"/>
    <s v="Drive-Thru"/>
    <s v="Egg Muffin"/>
    <s v="Sausage Patty"/>
    <n v="1"/>
    <n v="4.7299999999999995"/>
    <n v="4.7299999999999995"/>
    <n v="0"/>
    <n v="0.4"/>
    <n v="5.13"/>
    <x v="1"/>
  </r>
  <r>
    <s v="Late Night"/>
    <s v="Drive-Thru"/>
    <s v="Cheeseburger"/>
    <s v="No Modifier"/>
    <n v="1"/>
    <n v="4.67"/>
    <n v="4.67"/>
    <n v="0"/>
    <n v="0.44"/>
    <n v="5.1100000000000003"/>
    <x v="1"/>
  </r>
  <r>
    <s v="Breakfast"/>
    <s v="Dine-In"/>
    <s v="Apple Pie"/>
    <s v="No Modifier"/>
    <n v="1"/>
    <n v="1.54"/>
    <n v="1.54"/>
    <n v="0.31"/>
    <n v="0.09"/>
    <n v="1.32"/>
    <x v="2"/>
  </r>
  <r>
    <s v="Lunch"/>
    <s v="Takeout"/>
    <s v="Chicken Sandwich"/>
    <s v="No Sauce"/>
    <n v="1"/>
    <n v="1.4799999999999998"/>
    <n v="1.4799999999999998"/>
    <n v="0.15"/>
    <n v="0.43"/>
    <n v="6.1"/>
    <x v="1"/>
  </r>
  <r>
    <s v="Dinner"/>
    <s v="Takeout"/>
    <s v="Cheeseburger Combo"/>
    <s v="No Modifier"/>
    <n v="1"/>
    <n v="7.07"/>
    <n v="7.07"/>
    <n v="0"/>
    <n v="0.6"/>
    <n v="7.67"/>
    <x v="1"/>
  </r>
  <r>
    <s v="Breakfast"/>
    <s v="Takeout"/>
    <s v="Coffee"/>
    <s v="No Modifier"/>
    <n v="1"/>
    <n v="2.12"/>
    <n v="2.12"/>
    <n v="0"/>
    <n v="0.17"/>
    <n v="2.29"/>
    <x v="1"/>
  </r>
  <r>
    <s v="Afternoon"/>
    <s v="Takeout"/>
    <s v="Chicken Nuggets (10pc)"/>
    <s v="No Modifier"/>
    <n v="1"/>
    <n v="4.41"/>
    <n v="4.41"/>
    <n v="0"/>
    <n v="0.33"/>
    <n v="4.74"/>
    <x v="1"/>
  </r>
  <r>
    <s v="Breakfast"/>
    <s v="Takeout"/>
    <s v="Breakfast Burrito"/>
    <s v="Cinnamon"/>
    <n v="2"/>
    <n v="3.75"/>
    <n v="7.5"/>
    <n v="0"/>
    <n v="0.68"/>
    <n v="8.18"/>
    <x v="2"/>
  </r>
  <r>
    <s v="Breakfast"/>
    <s v="Dine-In"/>
    <s v="Apple Pie"/>
    <s v="No Modifier"/>
    <n v="1"/>
    <n v="1.44"/>
    <n v="1.44"/>
    <n v="0"/>
    <n v="0.09"/>
    <n v="1.53"/>
    <x v="2"/>
  </r>
  <r>
    <s v="Lunch"/>
    <s v="Takeout"/>
    <s v="Spicy Chicken Combo"/>
    <s v="No Modifier"/>
    <n v="1"/>
    <n v="8.6399999999999988"/>
    <n v="8.6399999999999988"/>
    <n v="0"/>
    <n v="0.73"/>
    <n v="9.3699999999999992"/>
    <x v="2"/>
  </r>
  <r>
    <s v="Morning"/>
    <s v="Dine-In"/>
    <s v="Brownie"/>
    <s v="Chocolate Topping"/>
    <n v="1"/>
    <n v="2.54"/>
    <n v="2.54"/>
    <n v="0"/>
    <n v="0.19"/>
    <n v="2.73"/>
    <x v="1"/>
  </r>
  <r>
    <s v="Breakfast"/>
    <s v="Takeout"/>
    <s v="Sausage Biscuit"/>
    <s v="Cinnamon"/>
    <n v="1"/>
    <n v="3.02"/>
    <n v="3.02"/>
    <n v="0"/>
    <n v="0.2"/>
    <n v="3.22"/>
    <x v="0"/>
  </r>
  <r>
    <s v="Dinner"/>
    <s v="Takeout"/>
    <s v="Cheeseburger Combo"/>
    <s v="No Modifier"/>
    <n v="1"/>
    <n v="8.66"/>
    <n v="8.66"/>
    <n v="0"/>
    <n v="0.74"/>
    <n v="9.4"/>
    <x v="0"/>
  </r>
  <r>
    <s v="Breakfast"/>
    <s v="Dine-In"/>
    <s v="Breakfast Burrito"/>
    <s v="No Modifier"/>
    <n v="1"/>
    <n v="3.73"/>
    <n v="3.73"/>
    <n v="0"/>
    <n v="0.35"/>
    <n v="4.08"/>
    <x v="0"/>
  </r>
  <r>
    <s v="Afternoon"/>
    <s v="Takeout"/>
    <s v="French Fries"/>
    <s v="No Sauce"/>
    <n v="1"/>
    <n v="2.7800000000000002"/>
    <n v="2.7800000000000002"/>
    <n v="0"/>
    <n v="0.21"/>
    <n v="2.99"/>
    <x v="0"/>
  </r>
  <r>
    <s v="Lunch"/>
    <s v="Dine-In"/>
    <s v="Chicken Sandwich Combo"/>
    <s v="Add Bacon"/>
    <n v="1"/>
    <n v="10.029999999999999"/>
    <n v="10.029999999999999"/>
    <n v="0"/>
    <n v="0.75"/>
    <n v="10.78"/>
    <x v="1"/>
  </r>
  <r>
    <s v="Breakfast"/>
    <s v="Drive-Thru"/>
    <s v="Hash Browns"/>
    <s v="Cinnamon"/>
    <n v="1"/>
    <n v="1.73"/>
    <n v="1.73"/>
    <n v="0"/>
    <n v="0.13"/>
    <n v="1.86"/>
    <x v="1"/>
  </r>
  <r>
    <s v="Breakfast"/>
    <s v="Drive-Thru"/>
    <s v="Egg Muffin"/>
    <s v="No Modifier"/>
    <n v="2"/>
    <n v="3.49"/>
    <n v="6.98"/>
    <n v="0"/>
    <n v="0.63"/>
    <n v="7.61"/>
    <x v="1"/>
  </r>
  <r>
    <s v="Lunch"/>
    <s v="Dine-In"/>
    <s v="Cheeseburger"/>
    <s v="No Modifier"/>
    <n v="1"/>
    <n v="4.33"/>
    <n v="4.33"/>
    <n v="0"/>
    <n v="0.28000000000000003"/>
    <n v="4.6100000000000003"/>
    <x v="1"/>
  </r>
  <r>
    <s v="Breakfast"/>
    <s v="Drive-Thru"/>
    <s v="Sausage Biscuit"/>
    <s v="Cinnamon"/>
    <n v="1"/>
    <n v="2.75"/>
    <n v="2.75"/>
    <n v="0"/>
    <n v="0.25"/>
    <n v="3"/>
    <x v="1"/>
  </r>
  <r>
    <s v="Morning"/>
    <s v="Takeout"/>
    <s v="Egg Muffin"/>
    <s v="No Cheese"/>
    <n v="1"/>
    <n v="3.1300000000000003"/>
    <n v="3.1300000000000003"/>
    <n v="0"/>
    <n v="0.3"/>
    <n v="3.43"/>
    <x v="1"/>
  </r>
  <r>
    <s v="Breakfast"/>
    <s v="Drive-Thru"/>
    <s v="Breakfast Burrito"/>
    <s v="No Modifier"/>
    <n v="1"/>
    <n v="4.12"/>
    <n v="4.12"/>
    <n v="0"/>
    <n v="0.25"/>
    <n v="4.37"/>
    <x v="1"/>
  </r>
  <r>
    <s v="Dinner"/>
    <s v="Drive-Thru"/>
    <s v="Spicy Chicken Combo"/>
    <s v="No Modifier"/>
    <n v="2"/>
    <n v="9.7199999999999989"/>
    <n v="19.439999999999998"/>
    <n v="0"/>
    <n v="1.46"/>
    <n v="20.9"/>
    <x v="3"/>
  </r>
  <r>
    <s v="Lunch"/>
    <s v="Dine-In"/>
    <s v="Chicken Sandwich"/>
    <s v="No Modifier"/>
    <n v="1"/>
    <n v="5.26"/>
    <n v="5.26"/>
    <n v="0"/>
    <n v="0.42"/>
    <n v="5.68"/>
    <x v="1"/>
  </r>
  <r>
    <s v="Lunch"/>
    <s v="Drive-Thru"/>
    <s v="Chicken Sandwich"/>
    <s v="No Modifier"/>
    <n v="3"/>
    <n v="5.2600000000000007"/>
    <n v="15.780000000000001"/>
    <n v="0"/>
    <n v="1.1399999999999999"/>
    <n v="16.920000000000002"/>
    <x v="1"/>
  </r>
  <r>
    <s v="Dinner"/>
    <s v="Dine-In"/>
    <s v="Cheeseburger"/>
    <s v="No Modifier"/>
    <n v="1"/>
    <n v="4.38"/>
    <n v="4.38"/>
    <n v="0"/>
    <n v="0.39"/>
    <n v="4.7699999999999996"/>
    <x v="1"/>
  </r>
  <r>
    <s v="Afternoon"/>
    <s v="Delivery"/>
    <s v="Milkshake"/>
    <s v="No Modifier"/>
    <n v="1"/>
    <n v="4.68"/>
    <n v="4.68"/>
    <n v="0"/>
    <n v="0.34"/>
    <n v="5.0199999999999996"/>
    <x v="1"/>
  </r>
  <r>
    <s v="Morning"/>
    <s v="Takeout"/>
    <s v="Chicken Nuggets (6pc)"/>
    <s v="No Modifier"/>
    <n v="2"/>
    <n v="3.8400000000000003"/>
    <n v="7.6800000000000006"/>
    <n v="0"/>
    <n v="0.46"/>
    <n v="8.14"/>
    <x v="1"/>
  </r>
  <r>
    <s v="Dinner"/>
    <s v="Drive-Thru"/>
    <s v="Spicy Chicken Sandwich"/>
    <s v="Extra Patty"/>
    <n v="1"/>
    <n v="7.8"/>
    <n v="7.8"/>
    <n v="0"/>
    <n v="0.7"/>
    <n v="8.5"/>
    <x v="2"/>
  </r>
  <r>
    <s v="Dinner"/>
    <s v="Takeout"/>
    <s v="Chicken Sandwich Combo"/>
    <s v="No Onions"/>
    <n v="1"/>
    <n v="9.51"/>
    <n v="9.51"/>
    <n v="0"/>
    <n v="0.67"/>
    <n v="10.18"/>
    <x v="0"/>
  </r>
  <r>
    <s v="Dinner"/>
    <s v="Takeout"/>
    <s v="Onion Rings"/>
    <s v="Small Size"/>
    <n v="3"/>
    <n v="2.9099999999999997"/>
    <n v="8.7299999999999986"/>
    <n v="0"/>
    <n v="0.63"/>
    <n v="9.36"/>
    <x v="0"/>
  </r>
  <r>
    <s v="Late Night"/>
    <s v="Takeout"/>
    <s v="Onion Rings"/>
    <s v="Large Size"/>
    <n v="2"/>
    <n v="3.67"/>
    <n v="7.34"/>
    <n v="0"/>
    <n v="0.48"/>
    <n v="7.82"/>
    <x v="1"/>
  </r>
  <r>
    <s v="Afternoon"/>
    <s v="Takeout"/>
    <s v="Chicken Nuggets (10pc)"/>
    <s v="No Modifier"/>
    <n v="2"/>
    <n v="4.92"/>
    <n v="9.84"/>
    <n v="0"/>
    <n v="0.89"/>
    <n v="10.73"/>
    <x v="0"/>
  </r>
  <r>
    <s v="Morning"/>
    <s v="Takeout"/>
    <s v="Coffee"/>
    <s v="Sugar-Free Syrup"/>
    <n v="1"/>
    <n v="2.1799999999999997"/>
    <n v="2.1799999999999997"/>
    <n v="0"/>
    <n v="0.16"/>
    <n v="2.34"/>
    <x v="1"/>
  </r>
  <r>
    <s v="Afternoon"/>
    <s v="Dine-In"/>
    <s v="Ice Cream Cone"/>
    <s v="No Modifier"/>
    <n v="1"/>
    <n v="1.6400000000000001"/>
    <n v="1.6400000000000001"/>
    <n v="0"/>
    <n v="0.16"/>
    <n v="1.8"/>
    <x v="1"/>
  </r>
  <r>
    <s v="Dinner"/>
    <s v="Delivery"/>
    <s v="Double Cheeseburger Combo"/>
    <s v="No Modifier"/>
    <n v="1"/>
    <n v="10.350000000000001"/>
    <n v="10.350000000000001"/>
    <n v="0"/>
    <n v="0.78"/>
    <n v="11.13"/>
    <x v="1"/>
  </r>
  <r>
    <s v="Dinner"/>
    <s v="Takeout"/>
    <s v="Spicy Chicken Sandwich"/>
    <s v="No Modifier"/>
    <n v="2"/>
    <n v="5.66"/>
    <n v="11.32"/>
    <n v="0"/>
    <n v="0.68"/>
    <n v="12"/>
    <x v="1"/>
  </r>
  <r>
    <s v="Breakfast"/>
    <s v="Dine-In"/>
    <s v="Egg Muffin"/>
    <s v="No Modifier"/>
    <n v="2"/>
    <n v="3.42"/>
    <n v="6.84"/>
    <n v="0"/>
    <n v="0.57999999999999996"/>
    <n v="7.42"/>
    <x v="0"/>
  </r>
  <r>
    <s v="Morning"/>
    <s v="Drive-Thru"/>
    <s v="Coffee"/>
    <s v="Extra Ice"/>
    <n v="1"/>
    <n v="1.8699999999999999"/>
    <n v="1.8699999999999999"/>
    <n v="0"/>
    <n v="0.11"/>
    <n v="1.98"/>
    <x v="0"/>
  </r>
  <r>
    <s v="Lunch"/>
    <s v="Dine-In"/>
    <s v="French Fries"/>
    <s v="No Modifier"/>
    <n v="1"/>
    <n v="2.66"/>
    <n v="2.66"/>
    <n v="0"/>
    <n v="0.19"/>
    <n v="2.85"/>
    <x v="1"/>
  </r>
  <r>
    <s v="Late Night"/>
    <s v="Takeout"/>
    <s v="Bottled Water"/>
    <s v="Oat Milk"/>
    <n v="1"/>
    <n v="1.4799999999999998"/>
    <n v="1.4799999999999998"/>
    <n v="0.15"/>
    <n v="0.17"/>
    <n v="2.14"/>
    <x v="0"/>
  </r>
  <r>
    <s v="Lunch"/>
    <s v="Drive-Thru"/>
    <s v="French Fries"/>
    <s v="Large Size"/>
    <n v="2"/>
    <n v="3.5"/>
    <n v="7"/>
    <n v="0"/>
    <n v="0.66"/>
    <n v="7.66"/>
    <x v="0"/>
  </r>
  <r>
    <s v="Lunch"/>
    <s v="Dine-In"/>
    <s v="Double Cheeseburger Combo"/>
    <s v="No Modifier"/>
    <n v="1"/>
    <n v="10.16"/>
    <n v="10.16"/>
    <n v="0"/>
    <n v="0.71"/>
    <n v="10.87"/>
    <x v="2"/>
  </r>
  <r>
    <s v="Breakfast"/>
    <s v="Drive-Thru"/>
    <s v="Egg Muffin"/>
    <s v="No Modifier"/>
    <n v="1"/>
    <n v="3.49"/>
    <n v="3.49"/>
    <n v="0"/>
    <n v="0.26"/>
    <n v="3.75"/>
    <x v="1"/>
  </r>
  <r>
    <s v="Breakfast"/>
    <s v="Drive-Thru"/>
    <s v="Pancake Platter"/>
    <s v="Sausage Patty"/>
    <n v="1"/>
    <n v="1.4799999999999998"/>
    <n v="1.4799999999999998"/>
    <n v="0.15"/>
    <n v="0.37"/>
    <n v="5.59"/>
    <x v="1"/>
  </r>
  <r>
    <s v="Lunch"/>
    <s v="Dine-In"/>
    <s v="Chicken Sandwich"/>
    <s v="No Modifier"/>
    <n v="1"/>
    <n v="6.16"/>
    <n v="6.16"/>
    <n v="0"/>
    <n v="0.45"/>
    <n v="6.61"/>
    <x v="1"/>
  </r>
  <r>
    <s v="Dinner"/>
    <s v="Dine-In"/>
    <s v="Spicy Chicken Combo"/>
    <s v="No Modifier"/>
    <n v="2"/>
    <n v="9.2200000000000006"/>
    <n v="18.440000000000001"/>
    <n v="0"/>
    <n v="1.1100000000000001"/>
    <n v="19.55"/>
    <x v="1"/>
  </r>
  <r>
    <s v="Dinner"/>
    <s v="Delivery"/>
    <s v="French Fries"/>
    <s v="Extra Sauce"/>
    <n v="2"/>
    <n v="3.2"/>
    <n v="6.4"/>
    <n v="0"/>
    <n v="0.46"/>
    <n v="6.86"/>
    <x v="2"/>
  </r>
  <r>
    <s v="Dinner"/>
    <s v="Takeout"/>
    <s v="Chicken Sandwich Combo"/>
    <s v="Extra Cheese"/>
    <n v="1"/>
    <n v="8.9700000000000006"/>
    <n v="8.9700000000000006"/>
    <n v="0.9"/>
    <n v="0.77"/>
    <n v="8.84"/>
    <x v="1"/>
  </r>
  <r>
    <s v="Dinner"/>
    <s v="Dine-In"/>
    <s v="Spicy Chicken Combo"/>
    <s v="No Modifier"/>
    <n v="1"/>
    <n v="9.6"/>
    <n v="9.6"/>
    <n v="0"/>
    <n v="0.57999999999999996"/>
    <n v="10.18"/>
    <x v="0"/>
  </r>
  <r>
    <s v="Dinner"/>
    <s v="Drive-Thru"/>
    <s v="French Fries"/>
    <s v="Small Size"/>
    <n v="2"/>
    <n v="2.04"/>
    <n v="4.08"/>
    <n v="0"/>
    <n v="0.37"/>
    <n v="4.45"/>
    <x v="1"/>
  </r>
  <r>
    <s v="Late Night"/>
    <s v="Takeout"/>
    <s v="Double Cheeseburger"/>
    <s v="No Modifier"/>
    <n v="3"/>
    <n v="5.48"/>
    <n v="16.440000000000001"/>
    <n v="0"/>
    <n v="1.1499999999999999"/>
    <n v="17.59"/>
    <x v="0"/>
  </r>
  <r>
    <s v="Afternoon"/>
    <s v="Dine-In"/>
    <s v="French Fries"/>
    <s v="Small Size"/>
    <n v="1"/>
    <n v="1.4799999999999998"/>
    <n v="1.4799999999999998"/>
    <n v="0"/>
    <n v="0.1"/>
    <n v="1.43"/>
    <x v="1"/>
  </r>
  <r>
    <s v="Breakfast"/>
    <s v="Drive-Thru"/>
    <s v="Breakfast Burrito"/>
    <s v="Extra Egg"/>
    <n v="1"/>
    <n v="4.6899999999999995"/>
    <n v="4.6899999999999995"/>
    <n v="0"/>
    <n v="0.4"/>
    <n v="5.09"/>
    <x v="1"/>
  </r>
  <r>
    <s v="Morning"/>
    <s v="Dine-In"/>
    <s v="Side Salad"/>
    <s v="No Modifier"/>
    <n v="2"/>
    <n v="2.8899999999999997"/>
    <n v="5.7799999999999994"/>
    <n v="0"/>
    <n v="0.52"/>
    <n v="6.3"/>
    <x v="1"/>
  </r>
  <r>
    <s v="Lunch"/>
    <s v="Drive-Thru"/>
    <s v="Chicken Sandwich"/>
    <s v="No Modifier"/>
    <n v="1"/>
    <n v="5.71"/>
    <n v="5.71"/>
    <n v="0"/>
    <n v="0.54"/>
    <n v="6.25"/>
    <x v="1"/>
  </r>
  <r>
    <s v="Breakfast"/>
    <s v="Takeout"/>
    <s v="Bottled Water"/>
    <s v="No Modifier"/>
    <n v="1"/>
    <n v="1.48"/>
    <n v="1.48"/>
    <n v="0"/>
    <n v="0.11"/>
    <n v="1.59"/>
    <x v="0"/>
  </r>
  <r>
    <s v="Morning"/>
    <s v="Takeout"/>
    <s v="Soft Drink (Medium)"/>
    <s v="Almond Milk"/>
    <n v="1"/>
    <n v="1.4799999999999998"/>
    <n v="1.4799999999999998"/>
    <n v="0.15"/>
    <n v="0.16"/>
    <n v="2.61"/>
    <x v="2"/>
  </r>
  <r>
    <s v="Dinner"/>
    <s v="Dine-In"/>
    <s v="Spicy Chicken Combo"/>
    <s v="No Modifier"/>
    <n v="1"/>
    <n v="9.4700000000000006"/>
    <n v="9.4700000000000006"/>
    <n v="0"/>
    <n v="0.76"/>
    <n v="10.23"/>
    <x v="1"/>
  </r>
  <r>
    <s v="Morning"/>
    <s v="Drive-Thru"/>
    <s v="Apple Pie"/>
    <s v="No Modifier"/>
    <n v="1"/>
    <n v="1.9100000000000001"/>
    <n v="1.9100000000000001"/>
    <n v="0.38"/>
    <n v="0.09"/>
    <n v="1.62"/>
    <x v="0"/>
  </r>
  <r>
    <s v="Breakfast"/>
    <s v="Drive-Thru"/>
    <s v="Hash Browns"/>
    <s v="Sausage Patty"/>
    <n v="2"/>
    <n v="3.08"/>
    <n v="6.16"/>
    <n v="0"/>
    <n v="0.37"/>
    <n v="6.53"/>
    <x v="1"/>
  </r>
  <r>
    <s v="Dinner"/>
    <s v="Takeout"/>
    <s v="Double Cheeseburger"/>
    <s v="No Modifier"/>
    <n v="1"/>
    <n v="5.82"/>
    <n v="5.82"/>
    <n v="0"/>
    <n v="0.52"/>
    <n v="6.34"/>
    <x v="0"/>
  </r>
  <r>
    <s v="Afternoon"/>
    <s v="Takeout"/>
    <s v="Onion Rings"/>
    <s v="No Modifier"/>
    <n v="1"/>
    <n v="3.44"/>
    <n v="3.44"/>
    <n v="0"/>
    <n v="0.28999999999999998"/>
    <n v="3.73"/>
    <x v="0"/>
  </r>
  <r>
    <s v="Lunch"/>
    <s v="Dine-In"/>
    <s v="Cheeseburger"/>
    <s v="No Modifier"/>
    <n v="1"/>
    <n v="4.8599999999999994"/>
    <n v="4.8599999999999994"/>
    <n v="0"/>
    <n v="0.32"/>
    <n v="5.18"/>
    <x v="1"/>
  </r>
  <r>
    <s v="Breakfast"/>
    <s v="Dine-In"/>
    <s v="Breakfast Burrito"/>
    <s v="No Cheese"/>
    <n v="1"/>
    <n v="4.04"/>
    <n v="4.04"/>
    <n v="0"/>
    <n v="0.28000000000000003"/>
    <n v="4.32"/>
    <x v="0"/>
  </r>
  <r>
    <s v="Lunch"/>
    <s v="Dine-In"/>
    <s v="Spicy Chicken Sandwich"/>
    <s v="No Sauce"/>
    <n v="1"/>
    <n v="5.88"/>
    <n v="5.88"/>
    <n v="0"/>
    <n v="0.38"/>
    <n v="6.26"/>
    <x v="0"/>
  </r>
  <r>
    <s v="Breakfast"/>
    <s v="Drive-Thru"/>
    <s v="Breakfast Burrito"/>
    <s v="No Modifier"/>
    <n v="1"/>
    <n v="3.45"/>
    <n v="3.45"/>
    <n v="0"/>
    <n v="0.25"/>
    <n v="3.7"/>
    <x v="1"/>
  </r>
  <r>
    <s v="Dinner"/>
    <s v="Drive-Thru"/>
    <s v="Veggie Burger"/>
    <s v="No Modifier"/>
    <n v="1"/>
    <n v="5.8100000000000005"/>
    <n v="5.8100000000000005"/>
    <n v="0"/>
    <n v="0.42"/>
    <n v="6.23"/>
    <x v="1"/>
  </r>
  <r>
    <s v="Lunch"/>
    <s v="Dine-In"/>
    <s v="Double Cheeseburger Combo"/>
    <s v="No Modifier"/>
    <n v="1"/>
    <n v="9.42"/>
    <n v="9.42"/>
    <n v="0"/>
    <n v="0.66"/>
    <n v="10.08"/>
    <x v="1"/>
  </r>
  <r>
    <s v="Breakfast"/>
    <s v="Takeout"/>
    <s v="Latte"/>
    <s v="Extra Ice"/>
    <n v="1"/>
    <n v="3.32"/>
    <n v="3.32"/>
    <n v="0"/>
    <n v="0.22"/>
    <n v="3.54"/>
    <x v="1"/>
  </r>
  <r>
    <s v="Lunch"/>
    <s v="Takeout"/>
    <s v="Cheeseburger Combo"/>
    <s v="No Modifier"/>
    <n v="1"/>
    <n v="8.11"/>
    <n v="8.11"/>
    <n v="0"/>
    <n v="0.73"/>
    <n v="8.84"/>
    <x v="1"/>
  </r>
  <r>
    <s v="Afternoon"/>
    <s v="Drive-Thru"/>
    <s v="Iced Tea"/>
    <s v="No Modifier"/>
    <n v="1"/>
    <n v="1.88"/>
    <n v="1.88"/>
    <n v="0"/>
    <n v="0.14000000000000001"/>
    <n v="2.02"/>
    <x v="1"/>
  </r>
  <r>
    <s v="Breakfast"/>
    <s v="Takeout"/>
    <s v="Breakfast Burrito"/>
    <s v="No Modifier"/>
    <n v="2"/>
    <n v="3.82"/>
    <n v="7.64"/>
    <n v="0"/>
    <n v="0.53"/>
    <n v="8.17"/>
    <x v="0"/>
  </r>
  <r>
    <s v="Breakfast"/>
    <s v="Drive-Thru"/>
    <s v="Hash Browns"/>
    <s v="Cinnamon"/>
    <n v="1"/>
    <n v="2.0500000000000003"/>
    <n v="2.0500000000000003"/>
    <n v="0"/>
    <n v="0.19"/>
    <n v="2.2400000000000002"/>
    <x v="0"/>
  </r>
  <r>
    <s v="Lunch"/>
    <s v="Dine-In"/>
    <s v="Chicken Sandwich"/>
    <s v="No Modifier"/>
    <n v="1"/>
    <n v="5.54"/>
    <n v="5.54"/>
    <n v="0"/>
    <n v="0.53"/>
    <n v="6.07"/>
    <x v="0"/>
  </r>
  <r>
    <s v="Lunch"/>
    <s v="Takeout"/>
    <s v="Double Cheeseburger Combo"/>
    <s v="No Modifier"/>
    <n v="2"/>
    <n v="10.799999999999999"/>
    <n v="21.599999999999998"/>
    <n v="0"/>
    <n v="1.73"/>
    <n v="23.33"/>
    <x v="2"/>
  </r>
  <r>
    <s v="Lunch"/>
    <s v="Drive-Thru"/>
    <s v="Chicken Sandwich"/>
    <s v="Extra Sauce"/>
    <n v="2"/>
    <n v="5.8100000000000005"/>
    <n v="11.620000000000001"/>
    <n v="0"/>
    <n v="0.76"/>
    <n v="12.38"/>
    <x v="0"/>
  </r>
  <r>
    <s v="Afternoon"/>
    <s v="Takeout"/>
    <s v="Ice Cream Cone"/>
    <s v="Cinnamon"/>
    <n v="2"/>
    <n v="1.71"/>
    <n v="3.42"/>
    <n v="0"/>
    <n v="0.31"/>
    <n v="3.73"/>
    <x v="2"/>
  </r>
  <r>
    <s v="Afternoon"/>
    <s v="Drive-Thru"/>
    <s v="Soft Drink (Medium)"/>
    <s v="Almond Milk"/>
    <n v="1"/>
    <n v="2.52"/>
    <n v="2.52"/>
    <n v="0"/>
    <n v="0.2"/>
    <n v="2.72"/>
    <x v="1"/>
  </r>
  <r>
    <s v="Dinner"/>
    <s v="Takeout"/>
    <s v="Soft Drink (Large)"/>
    <s v="No Modifier"/>
    <n v="1"/>
    <n v="2.11"/>
    <n v="2.11"/>
    <n v="0"/>
    <n v="0.14000000000000001"/>
    <n v="2.25"/>
    <x v="2"/>
  </r>
  <r>
    <s v="Dinner"/>
    <s v="Takeout"/>
    <s v="Spicy Chicken Sandwich"/>
    <s v="Add Bacon"/>
    <n v="1"/>
    <n v="6.17"/>
    <n v="6.17"/>
    <n v="0"/>
    <n v="0.59"/>
    <n v="6.76"/>
    <x v="2"/>
  </r>
  <r>
    <s v="Lunch"/>
    <s v="Dine-In"/>
    <s v="Chicken Sandwich Combo"/>
    <s v="No Modifier"/>
    <n v="1"/>
    <n v="9.2899999999999991"/>
    <n v="9.2899999999999991"/>
    <n v="0"/>
    <n v="0.79"/>
    <n v="10.08"/>
    <x v="1"/>
  </r>
  <r>
    <s v="Dinner"/>
    <s v="Takeout"/>
    <s v="Veggie Burger"/>
    <s v="Extra Cheese"/>
    <n v="1"/>
    <n v="5.9899999999999993"/>
    <n v="5.9899999999999993"/>
    <n v="0"/>
    <n v="0.36"/>
    <n v="6.35"/>
    <x v="1"/>
  </r>
  <r>
    <s v="Dinner"/>
    <s v="Takeout"/>
    <s v="Onion Rings"/>
    <s v="No Modifier"/>
    <n v="1"/>
    <n v="3.06"/>
    <n v="3.06"/>
    <n v="0"/>
    <n v="0.23"/>
    <n v="3.29"/>
    <x v="1"/>
  </r>
  <r>
    <s v="Late Night"/>
    <s v="Takeout"/>
    <s v="Soft Drink (Large)"/>
    <s v="No Modifier"/>
    <n v="2"/>
    <n v="2.4300000000000006"/>
    <n v="4.8600000000000012"/>
    <n v="0.73"/>
    <n v="0.27"/>
    <n v="4.4000000000000004"/>
    <x v="0"/>
  </r>
  <r>
    <s v="Morning"/>
    <s v="Dine-In"/>
    <s v="Apple Pie"/>
    <s v="No Modifier"/>
    <n v="1"/>
    <n v="1.5699999999999998"/>
    <n v="1.5699999999999998"/>
    <n v="0"/>
    <n v="0.1"/>
    <n v="1.67"/>
    <x v="2"/>
  </r>
  <r>
    <s v="Lunch"/>
    <s v="Takeout"/>
    <s v="Onion Rings"/>
    <s v="Large Size"/>
    <n v="1"/>
    <n v="3.78"/>
    <n v="3.78"/>
    <n v="0"/>
    <n v="0.36"/>
    <n v="4.1399999999999997"/>
    <x v="0"/>
  </r>
  <r>
    <s v="Dinner"/>
    <s v="Dine-In"/>
    <s v="Veggie Burger"/>
    <s v="Extra Patty"/>
    <n v="1"/>
    <n v="7.18"/>
    <n v="7.18"/>
    <n v="0"/>
    <n v="0.65"/>
    <n v="7.83"/>
    <x v="2"/>
  </r>
  <r>
    <s v="Late Night"/>
    <s v="Drive-Thru"/>
    <s v="Soft Drink (Large)"/>
    <s v="No Ice"/>
    <n v="1"/>
    <n v="1.9900000000000002"/>
    <n v="1.9900000000000002"/>
    <n v="0"/>
    <n v="0.19"/>
    <n v="2.1800000000000002"/>
    <x v="0"/>
  </r>
  <r>
    <s v="Late Night"/>
    <s v="Takeout"/>
    <s v="Cheeseburger"/>
    <s v="No Modifier"/>
    <n v="1"/>
    <n v="4.12"/>
    <n v="4.12"/>
    <n v="0.21"/>
    <n v="0.25"/>
    <n v="4.16"/>
    <x v="1"/>
  </r>
  <r>
    <s v="Morning"/>
    <s v="Dine-In"/>
    <s v="Coffee"/>
    <s v="No Modifier"/>
    <n v="1"/>
    <n v="1.6"/>
    <n v="1.6"/>
    <n v="0"/>
    <n v="0.12"/>
    <n v="1.72"/>
    <x v="1"/>
  </r>
  <r>
    <s v="Morning"/>
    <s v="Delivery"/>
    <s v="Soft Drink (Medium)"/>
    <s v="No Ice"/>
    <n v="1"/>
    <n v="1.87"/>
    <n v="1.87"/>
    <n v="0"/>
    <n v="0.15"/>
    <n v="2.02"/>
    <x v="1"/>
  </r>
  <r>
    <s v="Lunch"/>
    <s v="Dine-In"/>
    <s v="Cheeseburger"/>
    <s v="No Modifier"/>
    <n v="1"/>
    <n v="4.21"/>
    <n v="4.21"/>
    <n v="0"/>
    <n v="0.36"/>
    <n v="4.57"/>
    <x v="3"/>
  </r>
  <r>
    <s v="Late Night"/>
    <s v="Takeout"/>
    <s v="Soft Drink (Large)"/>
    <s v="Almond Milk"/>
    <n v="1"/>
    <n v="2.59"/>
    <n v="2.59"/>
    <n v="0"/>
    <n v="0.17"/>
    <n v="2.76"/>
    <x v="1"/>
  </r>
  <r>
    <s v="Afternoon"/>
    <s v="Dine-In"/>
    <s v="Milkshake"/>
    <s v="No Modifier"/>
    <n v="2"/>
    <n v="3.27"/>
    <n v="6.54"/>
    <n v="0"/>
    <n v="0.39"/>
    <n v="6.93"/>
    <x v="1"/>
  </r>
  <r>
    <s v="Breakfast"/>
    <s v="Drive-Thru"/>
    <s v="Breakfast Burrito"/>
    <s v="Extra Egg"/>
    <n v="1"/>
    <n v="4.58"/>
    <n v="4.58"/>
    <n v="0"/>
    <n v="0.32"/>
    <n v="4.9000000000000004"/>
    <x v="1"/>
  </r>
  <r>
    <s v="Lunch"/>
    <s v="Dine-In"/>
    <s v="Chicken Sandwich"/>
    <s v="Spicy"/>
    <n v="1"/>
    <n v="4.8999999999999995"/>
    <n v="4.8999999999999995"/>
    <n v="0"/>
    <n v="0.32"/>
    <n v="5.22"/>
    <x v="1"/>
  </r>
  <r>
    <s v="Dinner"/>
    <s v="Drive-Thru"/>
    <s v="Double Cheeseburger"/>
    <s v="No Modifier"/>
    <n v="1"/>
    <n v="6.42"/>
    <n v="6.42"/>
    <n v="0"/>
    <n v="0.57999999999999996"/>
    <n v="7"/>
    <x v="3"/>
  </r>
  <r>
    <s v="Dinner"/>
    <s v="Drive-Thru"/>
    <s v="Chicken Sandwich"/>
    <s v="No Modifier"/>
    <n v="1"/>
    <n v="5.7600000000000007"/>
    <n v="5.7600000000000007"/>
    <n v="0.86"/>
    <n v="0.34"/>
    <n v="5.24"/>
    <x v="2"/>
  </r>
  <r>
    <s v="Afternoon"/>
    <s v="Delivery"/>
    <s v="Chicken Nuggets (10pc)"/>
    <s v="No Modifier"/>
    <n v="1"/>
    <n v="4.76"/>
    <n v="4.76"/>
    <n v="0"/>
    <n v="0.38"/>
    <n v="5.14"/>
    <x v="1"/>
  </r>
  <r>
    <s v="Dinner"/>
    <s v="Dine-In"/>
    <s v="Spicy Chicken Combo"/>
    <s v="No Modifier"/>
    <n v="1"/>
    <n v="10.42"/>
    <n v="10.42"/>
    <n v="0"/>
    <n v="0.73"/>
    <n v="11.15"/>
    <x v="1"/>
  </r>
  <r>
    <s v="Breakfast"/>
    <s v="Drive-Thru"/>
    <s v="Coffee"/>
    <s v="Sugar-Free Syrup"/>
    <n v="1"/>
    <n v="2.39"/>
    <n v="2.39"/>
    <n v="0"/>
    <n v="0.23"/>
    <n v="2.62"/>
    <x v="0"/>
  </r>
  <r>
    <s v="Lunch"/>
    <s v="Takeout"/>
    <s v="French Fries"/>
    <s v="Large Size"/>
    <n v="3"/>
    <n v="3.15"/>
    <n v="9.4499999999999993"/>
    <n v="0"/>
    <n v="0.56999999999999995"/>
    <n v="10.02"/>
    <x v="1"/>
  </r>
  <r>
    <s v="Lunch"/>
    <s v="Drive-Thru"/>
    <s v="French Fries"/>
    <s v="Small Size"/>
    <n v="1"/>
    <n v="1.63"/>
    <n v="1.63"/>
    <n v="0"/>
    <n v="0.14000000000000001"/>
    <n v="1.77"/>
    <x v="0"/>
  </r>
  <r>
    <s v="Lunch"/>
    <s v="Drive-Thru"/>
    <s v="Cheeseburger"/>
    <s v="No Modifier"/>
    <n v="1"/>
    <n v="5.25"/>
    <n v="5.25"/>
    <n v="0"/>
    <n v="0.37"/>
    <n v="5.62"/>
    <x v="1"/>
  </r>
  <r>
    <s v="Breakfast"/>
    <s v="Dine-In"/>
    <s v="Coffee"/>
    <s v="Light Ice"/>
    <n v="1"/>
    <n v="1.6099999999999999"/>
    <n v="1.6099999999999999"/>
    <n v="0"/>
    <n v="0.1"/>
    <n v="1.71"/>
    <x v="1"/>
  </r>
  <r>
    <s v="Lunch"/>
    <s v="Drive-Thru"/>
    <s v="Double Cheeseburger Combo"/>
    <s v="No Modifier"/>
    <n v="2"/>
    <n v="9.17"/>
    <n v="18.34"/>
    <n v="0"/>
    <n v="1.65"/>
    <n v="19.989999999999998"/>
    <x v="1"/>
  </r>
  <r>
    <s v="Dinner"/>
    <s v="Delivery"/>
    <s v="Spicy Chicken Sandwich"/>
    <s v="Extra Cheese"/>
    <n v="2"/>
    <n v="6.53"/>
    <n v="13.06"/>
    <n v="0"/>
    <n v="1.24"/>
    <n v="14.3"/>
    <x v="0"/>
  </r>
  <r>
    <s v="Dinner"/>
    <s v="Dine-In"/>
    <s v="Double Cheeseburger"/>
    <s v="No Modifier"/>
    <n v="2"/>
    <n v="6.76"/>
    <n v="13.52"/>
    <n v="0.68"/>
    <n v="1.22"/>
    <n v="14.06"/>
    <x v="1"/>
  </r>
  <r>
    <s v="Lunch"/>
    <s v="Dine-In"/>
    <s v="French Fries"/>
    <s v="No Modifier"/>
    <n v="1"/>
    <n v="3.03"/>
    <n v="3.03"/>
    <n v="0"/>
    <n v="0.22"/>
    <n v="3.25"/>
    <x v="1"/>
  </r>
  <r>
    <s v="Morning"/>
    <s v="Takeout"/>
    <s v="Coffee"/>
    <s v="No Modifier"/>
    <n v="1"/>
    <n v="2"/>
    <n v="2"/>
    <n v="0"/>
    <n v="0.12"/>
    <n v="2.12"/>
    <x v="1"/>
  </r>
  <r>
    <s v="Afternoon"/>
    <s v="Delivery"/>
    <s v="Chicken Nuggets (10pc)"/>
    <s v="No Modifier"/>
    <n v="1"/>
    <n v="5.1899999999999995"/>
    <n v="5.1899999999999995"/>
    <n v="0"/>
    <n v="0.49"/>
    <n v="5.68"/>
    <x v="3"/>
  </r>
  <r>
    <s v="Afternoon"/>
    <s v="Drive-Thru"/>
    <s v="Ice Cream Cone"/>
    <s v="No Modifier"/>
    <n v="1"/>
    <n v="1.74"/>
    <n v="1.74"/>
    <n v="0"/>
    <n v="0.11"/>
    <n v="1.85"/>
    <x v="1"/>
  </r>
  <r>
    <s v="Afternoon"/>
    <s v="Delivery"/>
    <s v="Onion Rings"/>
    <s v="No Modifier"/>
    <n v="2"/>
    <n v="3.36"/>
    <n v="6.72"/>
    <n v="0"/>
    <n v="0.44"/>
    <n v="7.16"/>
    <x v="3"/>
  </r>
  <r>
    <s v="Breakfast"/>
    <s v="Delivery"/>
    <s v="Egg Muffin"/>
    <s v="No Modifier"/>
    <n v="1"/>
    <n v="3.3099999999999996"/>
    <n v="3.3099999999999996"/>
    <n v="0"/>
    <n v="0.28000000000000003"/>
    <n v="3.59"/>
    <x v="1"/>
  </r>
  <r>
    <s v="Breakfast"/>
    <s v="Takeout"/>
    <s v="Coffee"/>
    <s v="Extra Ice"/>
    <n v="1"/>
    <n v="1.9099999999999997"/>
    <n v="1.9099999999999997"/>
    <n v="0"/>
    <n v="0.14000000000000001"/>
    <n v="2.0499999999999998"/>
    <x v="3"/>
  </r>
  <r>
    <s v="Lunch"/>
    <s v="Dine-In"/>
    <s v="Cheeseburger Combo"/>
    <s v="No Modifier"/>
    <n v="1"/>
    <n v="8.4599999999999991"/>
    <n v="8.4599999999999991"/>
    <n v="0"/>
    <n v="0.63"/>
    <n v="9.09"/>
    <x v="1"/>
  </r>
  <r>
    <s v="Late Night"/>
    <s v="Drive-Thru"/>
    <s v="Double Cheeseburger"/>
    <s v="No Modifier"/>
    <n v="2"/>
    <n v="5.43"/>
    <n v="10.86"/>
    <n v="0"/>
    <n v="0.65"/>
    <n v="11.51"/>
    <x v="0"/>
  </r>
  <r>
    <s v="Late Night"/>
    <s v="Drive-Thru"/>
    <s v="French Fries"/>
    <s v="Extra Sauce"/>
    <n v="1"/>
    <n v="2.81"/>
    <n v="2.81"/>
    <n v="0"/>
    <n v="0.21"/>
    <n v="3.02"/>
    <x v="0"/>
  </r>
  <r>
    <s v="Breakfast"/>
    <s v="Takeout"/>
    <s v="Apple Pie"/>
    <s v="Caramel Topping"/>
    <n v="1"/>
    <n v="1.8599999999999999"/>
    <n v="1.8599999999999999"/>
    <n v="0"/>
    <n v="0.13"/>
    <n v="1.99"/>
    <x v="0"/>
  </r>
  <r>
    <s v="Late Night"/>
    <s v="Drive-Thru"/>
    <s v="French Fries"/>
    <s v="No Modifier"/>
    <n v="1"/>
    <n v="2.31"/>
    <n v="2.31"/>
    <n v="0"/>
    <n v="0.16"/>
    <n v="2.4700000000000002"/>
    <x v="0"/>
  </r>
  <r>
    <s v="Dinner"/>
    <s v="Delivery"/>
    <s v="Chicken Sandwich"/>
    <s v="No Modifier"/>
    <n v="2"/>
    <n v="5.03"/>
    <n v="10.06"/>
    <n v="0"/>
    <n v="0.75"/>
    <n v="10.81"/>
    <x v="1"/>
  </r>
  <r>
    <s v="Dinner"/>
    <s v="Takeout"/>
    <s v="Cheeseburger Combo"/>
    <s v="No Modifier"/>
    <n v="1"/>
    <n v="7.9400000000000013"/>
    <n v="7.9400000000000013"/>
    <n v="0"/>
    <n v="0.52"/>
    <n v="8.4600000000000009"/>
    <x v="1"/>
  </r>
  <r>
    <s v="Morning"/>
    <s v="Delivery"/>
    <s v="Coffee"/>
    <s v="No Ice"/>
    <n v="1"/>
    <n v="1.93"/>
    <n v="1.93"/>
    <n v="0"/>
    <n v="0.18"/>
    <n v="2.11"/>
    <x v="1"/>
  </r>
  <r>
    <s v="Lunch"/>
    <s v="Drive-Thru"/>
    <s v="Chicken Sandwich Combo"/>
    <s v="No Modifier"/>
    <n v="1"/>
    <n v="1.4799999999999998"/>
    <n v="1.4799999999999998"/>
    <n v="0.15"/>
    <n v="0.57999999999999996"/>
    <n v="10.27"/>
    <x v="1"/>
  </r>
  <r>
    <s v="Dinner"/>
    <s v="Takeout"/>
    <s v="Double Cheeseburger Combo"/>
    <s v="No Modifier"/>
    <n v="1"/>
    <n v="10.45"/>
    <n v="10.45"/>
    <n v="0.52"/>
    <n v="0.84"/>
    <n v="10.77"/>
    <x v="1"/>
  </r>
  <r>
    <s v="Dinner"/>
    <s v="Dine-In"/>
    <s v="Cheeseburger Combo"/>
    <s v="No Modifier"/>
    <n v="2"/>
    <n v="7.6999999999999993"/>
    <n v="15.399999999999999"/>
    <n v="0"/>
    <n v="1"/>
    <n v="16.399999999999999"/>
    <x v="3"/>
  </r>
  <r>
    <s v="Breakfast"/>
    <s v="Drive-Thru"/>
    <s v="Breakfast Burrito"/>
    <s v="No Modifier"/>
    <n v="1"/>
    <n v="3.49"/>
    <n v="3.49"/>
    <n v="0"/>
    <n v="0.21"/>
    <n v="3.7"/>
    <x v="0"/>
  </r>
  <r>
    <s v="Breakfast"/>
    <s v="Dine-In"/>
    <s v="Breakfast Burrito"/>
    <s v="Cinnamon"/>
    <n v="1"/>
    <n v="4.08"/>
    <n v="4.08"/>
    <n v="0"/>
    <n v="0.27"/>
    <n v="4.3499999999999996"/>
    <x v="1"/>
  </r>
  <r>
    <s v="Dinner"/>
    <s v="Dine-In"/>
    <s v="Spicy Chicken Combo"/>
    <s v="No Modifier"/>
    <n v="1"/>
    <n v="8.8000000000000007"/>
    <n v="8.8000000000000007"/>
    <n v="0"/>
    <n v="0.84"/>
    <n v="9.64"/>
    <x v="1"/>
  </r>
  <r>
    <s v="Morning"/>
    <s v="Dine-In"/>
    <s v="Egg Muffin"/>
    <s v="Cinnamon"/>
    <n v="1"/>
    <n v="3.28"/>
    <n v="3.28"/>
    <n v="0"/>
    <n v="0.25"/>
    <n v="3.53"/>
    <x v="0"/>
  </r>
  <r>
    <s v="Lunch"/>
    <s v="Drive-Thru"/>
    <s v="Veggie Burger"/>
    <s v="No Onions"/>
    <n v="1"/>
    <n v="1.4799999999999998"/>
    <n v="1.4799999999999998"/>
    <n v="0.15"/>
    <n v="0.44"/>
    <n v="5.6"/>
    <x v="2"/>
  </r>
  <r>
    <s v="Morning"/>
    <s v="Dine-In"/>
    <s v="Egg Muffin"/>
    <s v="No Cheese"/>
    <n v="1"/>
    <n v="3"/>
    <n v="3"/>
    <n v="0"/>
    <n v="0.22"/>
    <n v="3.22"/>
    <x v="2"/>
  </r>
  <r>
    <s v="Dinner"/>
    <s v="Dine-In"/>
    <s v="Veggie Burger"/>
    <s v="No Modifier"/>
    <n v="1"/>
    <n v="5.28"/>
    <n v="5.28"/>
    <n v="0"/>
    <n v="0.5"/>
    <n v="5.78"/>
    <x v="1"/>
  </r>
  <r>
    <s v="Dinner"/>
    <s v="Dine-In"/>
    <s v="Double Cheeseburger Combo"/>
    <s v="No Modifier"/>
    <n v="1"/>
    <n v="9.32"/>
    <n v="9.32"/>
    <n v="0"/>
    <n v="0.7"/>
    <n v="10.02"/>
    <x v="1"/>
  </r>
  <r>
    <s v="Lunch"/>
    <s v="Drive-Thru"/>
    <s v="Double Cheeseburger"/>
    <s v="No Modifier"/>
    <n v="2"/>
    <n v="5.4899999999999993"/>
    <n v="10.979999999999999"/>
    <n v="0"/>
    <n v="0.88"/>
    <n v="11.86"/>
    <x v="2"/>
  </r>
  <r>
    <s v="Lunch"/>
    <s v="Drive-Thru"/>
    <s v="Spicy Chicken Combo"/>
    <s v="No Modifier"/>
    <n v="1"/>
    <n v="9.4499999999999993"/>
    <n v="9.4499999999999993"/>
    <n v="0"/>
    <n v="0.56999999999999995"/>
    <n v="10.02"/>
    <x v="1"/>
  </r>
  <r>
    <s v="Lunch"/>
    <s v="Takeout"/>
    <s v="Cheeseburger"/>
    <s v="No Modifier"/>
    <n v="2"/>
    <n v="3.9600000000000004"/>
    <n v="7.9200000000000008"/>
    <n v="0"/>
    <n v="0.63"/>
    <n v="8.5500000000000007"/>
    <x v="1"/>
  </r>
  <r>
    <s v="Lunch"/>
    <s v="Takeout"/>
    <s v="Chicken Sandwich"/>
    <s v="No Modifier"/>
    <n v="1"/>
    <n v="5.55"/>
    <n v="5.55"/>
    <n v="0"/>
    <n v="0.36"/>
    <n v="5.91"/>
    <x v="1"/>
  </r>
  <r>
    <s v="Breakfast"/>
    <s v="Drive-Thru"/>
    <s v="Sausage Biscuit"/>
    <s v="No Modifier"/>
    <n v="1"/>
    <n v="3.04"/>
    <n v="3.04"/>
    <n v="0"/>
    <n v="0.23"/>
    <n v="3.27"/>
    <x v="0"/>
  </r>
  <r>
    <s v="Afternoon"/>
    <s v="Drive-Thru"/>
    <s v="French Fries"/>
    <s v="Extra Sauce"/>
    <n v="1"/>
    <n v="3.05"/>
    <n v="3.05"/>
    <n v="0"/>
    <n v="0.24"/>
    <n v="3.29"/>
    <x v="1"/>
  </r>
  <r>
    <s v="Breakfast"/>
    <s v="Drive-Thru"/>
    <s v="Soft Drink (Small)"/>
    <s v="Oat Milk"/>
    <n v="2"/>
    <n v="2.2599999999999998"/>
    <n v="4.5199999999999996"/>
    <n v="0"/>
    <n v="0.36"/>
    <n v="4.88"/>
    <x v="1"/>
  </r>
  <r>
    <s v="Late Night"/>
    <s v="Drive-Thru"/>
    <s v="Milkshake"/>
    <s v="No Modifier"/>
    <n v="2"/>
    <n v="4.4400000000000004"/>
    <n v="8.8800000000000008"/>
    <n v="0"/>
    <n v="0.67"/>
    <n v="9.5500000000000007"/>
    <x v="0"/>
  </r>
  <r>
    <s v="Dinner"/>
    <s v="Takeout"/>
    <s v="Cheeseburger Combo"/>
    <s v="No Modifier"/>
    <n v="1"/>
    <n v="8.5500000000000007"/>
    <n v="8.5500000000000007"/>
    <n v="1.28"/>
    <n v="0.51"/>
    <n v="7.78"/>
    <x v="1"/>
  </r>
  <r>
    <s v="Morning"/>
    <s v="Dine-In"/>
    <s v="Egg Muffin"/>
    <s v="Sausage Patty"/>
    <n v="1"/>
    <n v="4.33"/>
    <n v="4.33"/>
    <n v="0"/>
    <n v="0.28000000000000003"/>
    <n v="4.6100000000000003"/>
    <x v="1"/>
  </r>
  <r>
    <s v="Lunch"/>
    <s v="Takeout"/>
    <s v="Cheeseburger"/>
    <s v="No Modifier"/>
    <n v="1"/>
    <n v="4.5299999999999994"/>
    <n v="4.5299999999999994"/>
    <n v="0"/>
    <n v="0.27"/>
    <n v="4.8"/>
    <x v="0"/>
  </r>
  <r>
    <s v="Late Night"/>
    <s v="Takeout"/>
    <s v="Chicken Sandwich"/>
    <s v="No Pickles"/>
    <n v="1"/>
    <n v="5.5900000000000007"/>
    <n v="5.5900000000000007"/>
    <n v="0.28000000000000003"/>
    <n v="0.48"/>
    <n v="5.79"/>
    <x v="0"/>
  </r>
  <r>
    <s v="Dinner"/>
    <s v="Delivery"/>
    <s v="Spicy Chicken Sandwich"/>
    <s v="No Modifier"/>
    <n v="1"/>
    <n v="5.6599999999999993"/>
    <n v="5.6599999999999993"/>
    <n v="0"/>
    <n v="0.4"/>
    <n v="6.06"/>
    <x v="2"/>
  </r>
  <r>
    <s v="Breakfast"/>
    <s v="Drive-Thru"/>
    <s v="Hash Browns"/>
    <s v="No Modifier"/>
    <n v="1"/>
    <n v="2"/>
    <n v="2"/>
    <n v="0"/>
    <n v="0.12"/>
    <n v="2.12"/>
    <x v="1"/>
  </r>
  <r>
    <s v="Afternoon"/>
    <s v="Dine-In"/>
    <s v="Ice Cream Cone"/>
    <s v="Cinnamon"/>
    <n v="2"/>
    <n v="1.66"/>
    <n v="3.32"/>
    <n v="0"/>
    <n v="0.22"/>
    <n v="3.54"/>
    <x v="0"/>
  </r>
  <r>
    <s v="Breakfast"/>
    <s v="Takeout"/>
    <s v="Latte"/>
    <s v="Light Ice"/>
    <n v="1"/>
    <n v="3.07"/>
    <n v="3.07"/>
    <n v="0"/>
    <n v="0.22"/>
    <n v="3.29"/>
    <x v="0"/>
  </r>
  <r>
    <s v="Lunch"/>
    <s v="Dine-In"/>
    <s v="Iced Tea"/>
    <s v="No Ice"/>
    <n v="1"/>
    <n v="1.7"/>
    <n v="1.7"/>
    <n v="0"/>
    <n v="0.11"/>
    <n v="1.81"/>
    <x v="0"/>
  </r>
  <r>
    <s v="Dinner"/>
    <s v="Dine-In"/>
    <s v="Spicy Chicken Sandwich"/>
    <s v="No Pickles"/>
    <n v="1"/>
    <n v="1.4799999999999998"/>
    <n v="1.4799999999999998"/>
    <n v="0.15"/>
    <n v="0.44"/>
    <n v="6.75"/>
    <x v="1"/>
  </r>
  <r>
    <s v="Breakfast"/>
    <s v="Drive-Thru"/>
    <s v="French Fries"/>
    <s v="No Modifier"/>
    <n v="2"/>
    <n v="2.29"/>
    <n v="4.58"/>
    <n v="0"/>
    <n v="0.37"/>
    <n v="4.95"/>
    <x v="1"/>
  </r>
  <r>
    <s v="Lunch"/>
    <s v="Dine-In"/>
    <s v="Double Cheeseburger Combo"/>
    <s v="No Modifier"/>
    <n v="1"/>
    <n v="9.64"/>
    <n v="9.64"/>
    <n v="0"/>
    <n v="0.82"/>
    <n v="10.46"/>
    <x v="1"/>
  </r>
  <r>
    <s v="Dinner"/>
    <s v="Drive-Thru"/>
    <s v="Double Cheeseburger Combo"/>
    <s v="No Modifier"/>
    <n v="2"/>
    <n v="9.6300000000000008"/>
    <n v="19.260000000000002"/>
    <n v="2.89"/>
    <n v="1.39"/>
    <n v="17.760000000000002"/>
    <x v="0"/>
  </r>
  <r>
    <s v="Morning"/>
    <s v="Takeout"/>
    <s v="Latte"/>
    <s v="No Modifier"/>
    <n v="2"/>
    <n v="3.46"/>
    <n v="6.92"/>
    <n v="0"/>
    <n v="0.52"/>
    <n v="7.44"/>
    <x v="1"/>
  </r>
  <r>
    <s v="Afternoon"/>
    <s v="Delivery"/>
    <s v="Onion Rings"/>
    <s v="Small Size"/>
    <n v="3"/>
    <n v="2.7600000000000002"/>
    <n v="8.2800000000000011"/>
    <n v="0"/>
    <n v="0.62"/>
    <n v="8.9"/>
    <x v="1"/>
  </r>
  <r>
    <s v="Breakfast"/>
    <s v="Drive-Thru"/>
    <s v="Breakfast Burrito"/>
    <s v="Extra Egg"/>
    <n v="1"/>
    <n v="5.0500000000000007"/>
    <n v="5.0500000000000007"/>
    <n v="0"/>
    <n v="0.48"/>
    <n v="5.53"/>
    <x v="1"/>
  </r>
  <r>
    <s v="Breakfast"/>
    <s v="Takeout"/>
    <s v="Hash Browns"/>
    <s v="No Cheese"/>
    <n v="1"/>
    <n v="1.7599999999999998"/>
    <n v="1.7599999999999998"/>
    <n v="0"/>
    <n v="0.13"/>
    <n v="1.89"/>
    <x v="1"/>
  </r>
  <r>
    <s v="Afternoon"/>
    <s v="Takeout"/>
    <s v="Brownie"/>
    <s v="No Modifier"/>
    <n v="1"/>
    <n v="1.9299999999999997"/>
    <n v="1.9299999999999997"/>
    <n v="0"/>
    <n v="0.14000000000000001"/>
    <n v="2.0699999999999998"/>
    <x v="0"/>
  </r>
  <r>
    <s v="Dinner"/>
    <s v="Takeout"/>
    <s v="Cheeseburger Combo"/>
    <s v="No Modifier"/>
    <n v="1"/>
    <n v="8.07"/>
    <n v="8.07"/>
    <n v="0"/>
    <n v="0.59"/>
    <n v="8.66"/>
    <x v="1"/>
  </r>
  <r>
    <s v="Late Night"/>
    <s v="Drive-Thru"/>
    <s v="Spicy Chicken Sandwich"/>
    <s v="No Modifier"/>
    <n v="1"/>
    <n v="6.4600000000000009"/>
    <n v="6.4600000000000009"/>
    <n v="0"/>
    <n v="0.52"/>
    <n v="6.98"/>
    <x v="1"/>
  </r>
  <r>
    <s v="Afternoon"/>
    <s v="Delivery"/>
    <s v="Soft Drink (Medium)"/>
    <s v="Light Ice"/>
    <n v="2"/>
    <n v="1.6400000000000001"/>
    <n v="3.2800000000000002"/>
    <n v="0"/>
    <n v="0.26"/>
    <n v="3.54"/>
    <x v="1"/>
  </r>
  <r>
    <s v="Dinner"/>
    <s v="Dine-In"/>
    <s v="Cheeseburger"/>
    <s v="No Modifier"/>
    <n v="1"/>
    <n v="4.5900000000000007"/>
    <n v="4.5900000000000007"/>
    <n v="0"/>
    <n v="0.39"/>
    <n v="4.9800000000000004"/>
    <x v="2"/>
  </r>
  <r>
    <s v="Dinner"/>
    <s v="Dine-In"/>
    <s v="Double Cheeseburger Combo"/>
    <s v="No Modifier"/>
    <n v="1"/>
    <n v="10.309999999999999"/>
    <n v="10.309999999999999"/>
    <n v="0"/>
    <n v="0.72"/>
    <n v="11.03"/>
    <x v="2"/>
  </r>
  <r>
    <s v="Breakfast"/>
    <s v="Drive-Thru"/>
    <s v="Latte"/>
    <s v="No Modifier"/>
    <n v="1"/>
    <n v="1.4799999999999998"/>
    <n v="1.4799999999999998"/>
    <n v="0.15"/>
    <n v="0.23"/>
    <n v="3.57"/>
    <x v="2"/>
  </r>
  <r>
    <s v="Breakfast"/>
    <s v="Dine-In"/>
    <s v="Breakfast Burrito"/>
    <s v="No Modifier"/>
    <n v="1"/>
    <n v="1.4799999999999998"/>
    <n v="1.4799999999999998"/>
    <n v="0.15"/>
    <n v="0.24"/>
    <n v="3.93"/>
    <x v="2"/>
  </r>
  <r>
    <s v="Dinner"/>
    <s v="Dine-In"/>
    <s v="Cheeseburger Combo"/>
    <s v="No Modifier"/>
    <n v="1"/>
    <n v="8.43"/>
    <n v="8.43"/>
    <n v="0"/>
    <n v="0.51"/>
    <n v="8.94"/>
    <x v="1"/>
  </r>
  <r>
    <s v="Breakfast"/>
    <s v="Dine-In"/>
    <s v="Egg Muffin"/>
    <s v="No Cheese"/>
    <n v="2"/>
    <n v="3.25"/>
    <n v="6.5"/>
    <n v="0"/>
    <n v="0.47"/>
    <n v="6.97"/>
    <x v="1"/>
  </r>
  <r>
    <s v="Morning"/>
    <s v="Dine-In"/>
    <s v="Coffee"/>
    <s v="No Modifier"/>
    <n v="2"/>
    <n v="1.86"/>
    <n v="3.72"/>
    <n v="0"/>
    <n v="0.27"/>
    <n v="3.99"/>
    <x v="1"/>
  </r>
  <r>
    <s v="Dinner"/>
    <s v="Delivery"/>
    <s v="Chicken Sandwich Combo"/>
    <s v="No Modifier"/>
    <n v="3"/>
    <n v="9.4700000000000006"/>
    <n v="28.410000000000004"/>
    <n v="0"/>
    <n v="2.41"/>
    <n v="30.82"/>
    <x v="2"/>
  </r>
  <r>
    <s v="Late Night"/>
    <s v="Drive-Thru"/>
    <s v="Onion Rings"/>
    <s v="No Modifier"/>
    <n v="1"/>
    <n v="3.7700000000000005"/>
    <n v="3.7700000000000005"/>
    <n v="0"/>
    <n v="0.34"/>
    <n v="4.1100000000000003"/>
    <x v="1"/>
  </r>
  <r>
    <s v="Lunch"/>
    <s v="Takeout"/>
    <s v="Chicken Sandwich Combo"/>
    <s v="No Onions"/>
    <n v="1"/>
    <n v="8.7099999999999991"/>
    <n v="8.7099999999999991"/>
    <n v="0"/>
    <n v="0.83"/>
    <n v="9.5399999999999991"/>
    <x v="1"/>
  </r>
  <r>
    <s v="Lunch"/>
    <s v="Takeout"/>
    <s v="Cheeseburger"/>
    <s v="No Modifier"/>
    <n v="2"/>
    <n v="4.03"/>
    <n v="8.06"/>
    <n v="0"/>
    <n v="0.57999999999999996"/>
    <n v="8.64"/>
    <x v="0"/>
  </r>
  <r>
    <s v="Breakfast"/>
    <s v="Drive-Thru"/>
    <s v="Latte"/>
    <s v="No Modifier"/>
    <n v="1"/>
    <n v="3.22"/>
    <n v="3.22"/>
    <n v="0"/>
    <n v="0.21"/>
    <n v="3.43"/>
    <x v="0"/>
  </r>
  <r>
    <s v="Lunch"/>
    <s v="Takeout"/>
    <s v="Veggie Burger"/>
    <s v="Extra Patty"/>
    <n v="2"/>
    <n v="8.1399999999999988"/>
    <n v="16.279999999999998"/>
    <n v="0"/>
    <n v="1.3"/>
    <n v="17.579999999999998"/>
    <x v="1"/>
  </r>
  <r>
    <s v="Dinner"/>
    <s v="Dine-In"/>
    <s v="Chicken Sandwich Combo"/>
    <s v="Spicy"/>
    <n v="1"/>
    <n v="8.59"/>
    <n v="8.59"/>
    <n v="0"/>
    <n v="0.6"/>
    <n v="9.19"/>
    <x v="0"/>
  </r>
  <r>
    <s v="Lunch"/>
    <s v="Drive-Thru"/>
    <s v="Spicy Chicken Sandwich"/>
    <s v="No Modifier"/>
    <n v="1"/>
    <n v="6.2700000000000005"/>
    <n v="6.2700000000000005"/>
    <n v="0"/>
    <n v="0.38"/>
    <n v="6.65"/>
    <x v="1"/>
  </r>
  <r>
    <s v="Lunch"/>
    <s v="Delivery"/>
    <s v="Cheeseburger"/>
    <s v="No Modifier"/>
    <n v="1"/>
    <n v="5.05"/>
    <n v="5.05"/>
    <n v="0"/>
    <n v="0.33"/>
    <n v="5.38"/>
    <x v="1"/>
  </r>
  <r>
    <s v="Dinner"/>
    <s v="Delivery"/>
    <s v="Cheeseburger Combo"/>
    <s v="No Modifier"/>
    <n v="1"/>
    <n v="8.2099999999999991"/>
    <n v="8.2099999999999991"/>
    <n v="0"/>
    <n v="0.66"/>
    <n v="8.8699999999999992"/>
    <x v="2"/>
  </r>
  <r>
    <s v="Morning"/>
    <s v="Delivery"/>
    <s v="Soft Drink (Small)"/>
    <s v="Sugar-Free Syrup"/>
    <n v="1"/>
    <n v="1.8900000000000001"/>
    <n v="1.8900000000000001"/>
    <n v="0"/>
    <n v="0.15"/>
    <n v="2.04"/>
    <x v="2"/>
  </r>
  <r>
    <s v="Afternoon"/>
    <s v="Takeout"/>
    <s v="Bottled Water"/>
    <s v="Sugar-Free Syrup"/>
    <n v="1"/>
    <n v="1.8800000000000001"/>
    <n v="1.8800000000000001"/>
    <n v="0"/>
    <n v="0.16"/>
    <n v="2.04"/>
    <x v="0"/>
  </r>
  <r>
    <s v="Dinner"/>
    <s v="Drive-Thru"/>
    <s v="Chicken Sandwich"/>
    <s v="Spicy"/>
    <n v="1"/>
    <n v="5.25"/>
    <n v="5.25"/>
    <n v="0"/>
    <n v="0.5"/>
    <n v="5.75"/>
    <x v="1"/>
  </r>
  <r>
    <s v="Dinner"/>
    <s v="Drive-Thru"/>
    <s v="Chicken Sandwich Combo"/>
    <s v="No Modifier"/>
    <n v="1"/>
    <n v="9.89"/>
    <n v="9.89"/>
    <n v="0"/>
    <n v="0.74"/>
    <n v="10.63"/>
    <x v="2"/>
  </r>
  <r>
    <s v="Late Night"/>
    <s v="Drive-Thru"/>
    <s v="Onion Rings"/>
    <s v="No Modifier"/>
    <n v="1"/>
    <n v="2.98"/>
    <n v="2.98"/>
    <n v="0"/>
    <n v="0.25"/>
    <n v="3.23"/>
    <x v="0"/>
  </r>
  <r>
    <s v="Lunch"/>
    <s v="Takeout"/>
    <s v="Chicken Sandwich"/>
    <s v="Add Jalapenos"/>
    <n v="1"/>
    <n v="5.42"/>
    <n v="5.42"/>
    <n v="0"/>
    <n v="0.39"/>
    <n v="5.81"/>
    <x v="3"/>
  </r>
  <r>
    <s v="Lunch"/>
    <s v="Takeout"/>
    <s v="Veggie Burger"/>
    <s v="Gluten-Free Bun"/>
    <n v="1"/>
    <n v="6.01"/>
    <n v="6.01"/>
    <n v="0"/>
    <n v="0.48"/>
    <n v="6.49"/>
    <x v="2"/>
  </r>
  <r>
    <s v="Lunch"/>
    <s v="Takeout"/>
    <s v="Double Cheeseburger"/>
    <s v="No Modifier"/>
    <n v="1"/>
    <n v="5.23"/>
    <n v="5.23"/>
    <n v="0"/>
    <n v="0.38"/>
    <n v="5.61"/>
    <x v="0"/>
  </r>
  <r>
    <s v="Lunch"/>
    <s v="Dine-In"/>
    <s v="Chicken Sandwich Combo"/>
    <s v="No Modifier"/>
    <n v="1"/>
    <n v="9.01"/>
    <n v="9.01"/>
    <n v="0"/>
    <n v="0.59"/>
    <n v="9.6"/>
    <x v="1"/>
  </r>
  <r>
    <s v="Afternoon"/>
    <s v="Drive-Thru"/>
    <s v="Ice Cream Cone"/>
    <s v="Caramel Topping"/>
    <n v="1"/>
    <n v="2.0499999999999998"/>
    <n v="2.0499999999999998"/>
    <n v="0"/>
    <n v="0.16"/>
    <n v="2.21"/>
    <x v="1"/>
  </r>
  <r>
    <s v="Lunch"/>
    <s v="Drive-Thru"/>
    <s v="Double Cheeseburger"/>
    <s v="No Modifier"/>
    <n v="1"/>
    <n v="5.84"/>
    <n v="5.84"/>
    <n v="0"/>
    <n v="0.55000000000000004"/>
    <n v="6.39"/>
    <x v="1"/>
  </r>
  <r>
    <s v="Late Night"/>
    <s v="Unknown"/>
    <s v="Double Cheeseburger"/>
    <s v="No Modifier"/>
    <n v="1"/>
    <n v="5.09"/>
    <n v="5.09"/>
    <n v="0"/>
    <n v="0.38"/>
    <n v="5.47"/>
    <x v="1"/>
  </r>
  <r>
    <s v="Breakfast"/>
    <s v="Drive-Thru"/>
    <s v="Egg Muffin"/>
    <s v="No Cheese"/>
    <n v="1"/>
    <n v="3.32"/>
    <n v="3.32"/>
    <n v="0.17"/>
    <n v="0.22"/>
    <n v="3.37"/>
    <x v="1"/>
  </r>
  <r>
    <s v="Lunch"/>
    <s v="Takeout"/>
    <s v="Cheeseburger"/>
    <s v="No Modifier"/>
    <n v="1"/>
    <n v="4.7699999999999996"/>
    <n v="4.7699999999999996"/>
    <n v="0"/>
    <n v="0.33"/>
    <n v="5.0999999999999996"/>
    <x v="0"/>
  </r>
  <r>
    <s v="Morning"/>
    <s v="Drive-Thru"/>
    <s v="Egg Muffin"/>
    <s v="No Modifier"/>
    <n v="1"/>
    <n v="2.74"/>
    <n v="2.74"/>
    <n v="0"/>
    <n v="0.23"/>
    <n v="2.97"/>
    <x v="0"/>
  </r>
  <r>
    <s v="Dinner"/>
    <s v="Takeout"/>
    <s v="Spicy Chicken Combo"/>
    <s v="No Modifier"/>
    <n v="3"/>
    <n v="9.48"/>
    <n v="28.44"/>
    <n v="0"/>
    <n v="2.06"/>
    <n v="30.5"/>
    <x v="1"/>
  </r>
  <r>
    <s v="Lunch"/>
    <s v="Takeout"/>
    <s v="Cheeseburger Combo"/>
    <s v="No Modifier"/>
    <n v="2"/>
    <n v="9.1"/>
    <n v="18.2"/>
    <n v="0"/>
    <n v="1.27"/>
    <n v="19.47"/>
    <x v="0"/>
  </r>
  <r>
    <s v="Afternoon"/>
    <s v="Takeout"/>
    <s v="Ice Cream Cone"/>
    <s v="Chocolate Topping"/>
    <n v="1"/>
    <n v="2"/>
    <n v="2"/>
    <n v="0"/>
    <n v="0.17"/>
    <n v="2.17"/>
    <x v="3"/>
  </r>
  <r>
    <s v="Dinner"/>
    <s v="Drive-Thru"/>
    <s v="French Fries"/>
    <s v="Extra Sauce"/>
    <n v="2"/>
    <n v="3.3600000000000003"/>
    <n v="6.7200000000000006"/>
    <n v="0"/>
    <n v="0.47"/>
    <n v="7.19"/>
    <x v="0"/>
  </r>
  <r>
    <s v="Breakfast"/>
    <s v="Drive-Thru"/>
    <s v="Hash Browns"/>
    <s v="No Cheese"/>
    <n v="3"/>
    <n v="1.97"/>
    <n v="5.91"/>
    <n v="0"/>
    <n v="0.41"/>
    <n v="6.32"/>
    <x v="1"/>
  </r>
  <r>
    <s v="Afternoon"/>
    <s v="Takeout"/>
    <s v="Bottled Water"/>
    <s v="Extra Ice"/>
    <n v="1"/>
    <n v="1.38"/>
    <n v="1.38"/>
    <n v="0"/>
    <n v="0.08"/>
    <n v="1.46"/>
    <x v="2"/>
  </r>
  <r>
    <s v="Lunch"/>
    <s v="Drive-Thru"/>
    <s v="Cheeseburger Combo"/>
    <s v="No Modifier"/>
    <n v="1"/>
    <n v="8.4600000000000009"/>
    <n v="8.4600000000000009"/>
    <n v="0"/>
    <n v="0.68"/>
    <n v="9.14"/>
    <x v="0"/>
  </r>
  <r>
    <s v="Lunch"/>
    <s v="Delivery"/>
    <s v="Chicken Sandwich"/>
    <s v="No Modifier"/>
    <n v="1"/>
    <n v="5.59"/>
    <n v="5.59"/>
    <n v="0"/>
    <n v="0.5"/>
    <n v="6.09"/>
    <x v="1"/>
  </r>
  <r>
    <s v="Dinner"/>
    <s v="Drive-Thru"/>
    <s v="Chicken Sandwich Combo"/>
    <s v="No Pickles"/>
    <n v="1"/>
    <n v="9.0300000000000011"/>
    <n v="9.0300000000000011"/>
    <n v="0"/>
    <n v="0.77"/>
    <n v="9.8000000000000007"/>
    <x v="0"/>
  </r>
  <r>
    <s v="Lunch"/>
    <s v="Takeout"/>
    <s v="Soft Drink (Medium)"/>
    <s v="No Modifier"/>
    <n v="2"/>
    <n v="1.78"/>
    <n v="3.56"/>
    <n v="0"/>
    <n v="0.27"/>
    <n v="3.83"/>
    <x v="1"/>
  </r>
  <r>
    <s v="Dinner"/>
    <s v="Dine-In"/>
    <s v="Spicy Chicken Sandwich"/>
    <s v="No Pickles"/>
    <n v="1"/>
    <n v="5.29"/>
    <n v="5.29"/>
    <n v="0"/>
    <n v="0.38"/>
    <n v="5.67"/>
    <x v="0"/>
  </r>
  <r>
    <s v="Dinner"/>
    <s v="Delivery"/>
    <s v="Spicy Chicken Combo"/>
    <s v="No Modifier"/>
    <n v="1"/>
    <n v="9.3699999999999992"/>
    <n v="9.3699999999999992"/>
    <n v="0"/>
    <n v="0.89"/>
    <n v="10.26"/>
    <x v="2"/>
  </r>
  <r>
    <s v="Dinner"/>
    <s v="Dine-In"/>
    <s v="Double Cheeseburger Combo"/>
    <s v="No Modifier"/>
    <n v="1"/>
    <n v="9.2799999999999994"/>
    <n v="9.2799999999999994"/>
    <n v="0"/>
    <n v="0.88"/>
    <n v="10.16"/>
    <x v="0"/>
  </r>
  <r>
    <s v="Afternoon"/>
    <s v="Delivery"/>
    <s v="Side Salad"/>
    <s v="No Modifier"/>
    <n v="3"/>
    <n v="2.8200000000000003"/>
    <n v="8.4600000000000009"/>
    <n v="0"/>
    <n v="0.68"/>
    <n v="9.14"/>
    <x v="1"/>
  </r>
  <r>
    <s v="Breakfast"/>
    <s v="Dine-In"/>
    <s v="Breakfast Burrito"/>
    <s v="Extra Egg"/>
    <n v="1"/>
    <n v="4.51"/>
    <n v="4.51"/>
    <n v="0"/>
    <n v="0.28999999999999998"/>
    <n v="4.8"/>
    <x v="2"/>
  </r>
  <r>
    <s v="Lunch"/>
    <s v="Dine-In"/>
    <s v="Chicken Sandwich Combo"/>
    <s v="No Pickles"/>
    <n v="1"/>
    <n v="8.620000000000001"/>
    <n v="8.620000000000001"/>
    <n v="0.86"/>
    <n v="0.47"/>
    <n v="8.23"/>
    <x v="1"/>
  </r>
  <r>
    <s v="Afternoon"/>
    <s v="Dine-In"/>
    <s v="Chicken Nuggets (6pc)"/>
    <s v="No Modifier"/>
    <n v="1"/>
    <n v="4.05"/>
    <n v="4.05"/>
    <n v="0"/>
    <n v="0.24"/>
    <n v="4.29"/>
    <x v="2"/>
  </r>
  <r>
    <s v="Afternoon"/>
    <s v="Takeout"/>
    <s v="Chicken Nuggets (10pc)"/>
    <s v="No Modifier"/>
    <n v="1"/>
    <n v="5.35"/>
    <n v="5.35"/>
    <n v="0"/>
    <n v="0.45"/>
    <n v="5.8"/>
    <x v="0"/>
  </r>
  <r>
    <s v="Dinner"/>
    <s v="Dine-In"/>
    <s v="Spicy Chicken Sandwich"/>
    <s v="Add Jalapenos"/>
    <n v="2"/>
    <n v="6.27"/>
    <n v="12.54"/>
    <n v="0"/>
    <n v="1.07"/>
    <n v="13.61"/>
    <x v="3"/>
  </r>
  <r>
    <s v="Afternoon"/>
    <s v="Takeout"/>
    <s v="Soft Drink (Medium)"/>
    <s v="No Modifier"/>
    <n v="1"/>
    <n v="2.35"/>
    <n v="2.35"/>
    <n v="0"/>
    <n v="0.17"/>
    <n v="2.52"/>
    <x v="0"/>
  </r>
  <r>
    <s v="Breakfast"/>
    <s v="Drive-Thru"/>
    <s v="Coffee"/>
    <s v="No Modifier"/>
    <n v="1"/>
    <n v="1.83"/>
    <n v="1.83"/>
    <n v="0"/>
    <n v="0.16"/>
    <n v="1.99"/>
    <x v="1"/>
  </r>
  <r>
    <s v="Lunch"/>
    <s v="Takeout"/>
    <s v="Veggie Burger"/>
    <s v="No Modifier"/>
    <n v="1"/>
    <n v="5.66"/>
    <n v="5.66"/>
    <n v="0"/>
    <n v="0.34"/>
    <n v="6"/>
    <x v="3"/>
  </r>
  <r>
    <s v="Breakfast"/>
    <s v="Drive-Thru"/>
    <s v="Breakfast Burrito"/>
    <s v="Sausage Patty"/>
    <n v="1"/>
    <n v="4.9800000000000004"/>
    <n v="4.9800000000000004"/>
    <n v="0"/>
    <n v="0.42"/>
    <n v="5.4"/>
    <x v="0"/>
  </r>
  <r>
    <s v="Lunch"/>
    <s v="Dine-In"/>
    <s v="Double Cheeseburger Combo"/>
    <s v="No Modifier"/>
    <n v="1"/>
    <n v="11.15"/>
    <n v="11.15"/>
    <n v="0"/>
    <n v="1.06"/>
    <n v="12.21"/>
    <x v="1"/>
  </r>
  <r>
    <s v="Lunch"/>
    <s v="Takeout"/>
    <s v="Cheeseburger"/>
    <s v="No Modifier"/>
    <n v="2"/>
    <n v="1.4799999999999998"/>
    <n v="1.4799999999999998"/>
    <n v="0.15"/>
    <n v="0.55000000000000004"/>
    <n v="7.94"/>
    <x v="1"/>
  </r>
  <r>
    <s v="Afternoon"/>
    <s v="Dine-In"/>
    <s v="Onion Rings"/>
    <s v="No Modifier"/>
    <n v="1"/>
    <n v="3.19"/>
    <n v="3.19"/>
    <n v="0"/>
    <n v="0.23"/>
    <n v="3.42"/>
    <x v="1"/>
  </r>
  <r>
    <s v="Dinner"/>
    <s v="Dine-In"/>
    <s v="Cheeseburger Combo"/>
    <s v="No Modifier"/>
    <n v="2"/>
    <n v="8.34"/>
    <n v="16.68"/>
    <n v="0"/>
    <n v="1.5"/>
    <n v="18.18"/>
    <x v="0"/>
  </r>
  <r>
    <s v="Breakfast"/>
    <s v="Takeout"/>
    <s v="Sausage Biscuit"/>
    <s v="Extra Egg"/>
    <n v="1"/>
    <n v="4.07"/>
    <n v="4.07"/>
    <n v="0"/>
    <n v="0.26"/>
    <n v="4.33"/>
    <x v="1"/>
  </r>
  <r>
    <s v="Dinner"/>
    <s v="Dine-In"/>
    <s v="Cheeseburger Combo"/>
    <s v="No Modifier"/>
    <n v="1"/>
    <n v="8.41"/>
    <n v="8.41"/>
    <n v="1.68"/>
    <n v="0.56999999999999995"/>
    <n v="7.3"/>
    <x v="2"/>
  </r>
  <r>
    <s v="Lunch"/>
    <s v="Takeout"/>
    <s v="Double Cheeseburger Combo"/>
    <s v="No Modifier"/>
    <n v="1"/>
    <n v="10.34"/>
    <n v="10.34"/>
    <n v="0"/>
    <n v="0.83"/>
    <n v="11.17"/>
    <x v="0"/>
  </r>
  <r>
    <s v="Afternoon"/>
    <s v="Delivery"/>
    <s v="Onion Rings"/>
    <s v="No Sauce"/>
    <n v="1"/>
    <n v="3.41"/>
    <n v="3.41"/>
    <n v="0"/>
    <n v="0.31"/>
    <n v="3.72"/>
    <x v="3"/>
  </r>
  <r>
    <s v="Lunch"/>
    <s v="Takeout"/>
    <s v="Double Cheeseburger Combo"/>
    <s v="No Modifier"/>
    <n v="1"/>
    <n v="9.6000000000000014"/>
    <n v="9.6000000000000014"/>
    <n v="0"/>
    <n v="0.86"/>
    <n v="10.46"/>
    <x v="1"/>
  </r>
  <r>
    <s v="Afternoon"/>
    <s v="Drive-Thru"/>
    <s v="Onion Rings"/>
    <s v="No Modifier"/>
    <n v="1"/>
    <n v="2.76"/>
    <n v="2.76"/>
    <n v="0"/>
    <n v="0.26"/>
    <n v="3.02"/>
    <x v="0"/>
  </r>
  <r>
    <s v="Lunch"/>
    <s v="Takeout"/>
    <s v="Soft Drink (Medium)"/>
    <s v="Almond Milk"/>
    <n v="1"/>
    <n v="1.4799999999999998"/>
    <n v="1.4799999999999998"/>
    <n v="0"/>
    <n v="0.1"/>
    <n v="1.43"/>
    <x v="0"/>
  </r>
  <r>
    <s v="Lunch"/>
    <s v="Drive-Thru"/>
    <s v="Spicy Chicken Combo"/>
    <s v="No Modifier"/>
    <n v="1"/>
    <n v="9.5400000000000009"/>
    <n v="9.5400000000000009"/>
    <n v="0"/>
    <n v="0.69"/>
    <n v="10.23"/>
    <x v="1"/>
  </r>
  <r>
    <s v="Lunch"/>
    <s v="Drive-Thru"/>
    <s v="Cheeseburger Combo"/>
    <s v="No Modifier"/>
    <n v="1"/>
    <n v="7.9399999999999995"/>
    <n v="7.9399999999999995"/>
    <n v="0"/>
    <n v="0.56000000000000005"/>
    <n v="8.5"/>
    <x v="2"/>
  </r>
  <r>
    <s v="Dinner"/>
    <s v="Dine-In"/>
    <s v="Chicken Sandwich Combo"/>
    <s v="No Modifier"/>
    <n v="3"/>
    <n v="7.91"/>
    <n v="23.73"/>
    <n v="2.37"/>
    <n v="1.55"/>
    <n v="22.91"/>
    <x v="1"/>
  </r>
  <r>
    <s v="Afternoon"/>
    <s v="Drive-Thru"/>
    <s v="Milkshake"/>
    <s v="No Modifier"/>
    <n v="1"/>
    <n v="4.12"/>
    <n v="4.12"/>
    <n v="0.62"/>
    <n v="0.28000000000000003"/>
    <n v="3.78"/>
    <x v="1"/>
  </r>
  <r>
    <s v="Afternoon"/>
    <s v="Dine-In"/>
    <s v="Onion Rings"/>
    <s v="No Modifier"/>
    <n v="1"/>
    <n v="3.85"/>
    <n v="3.85"/>
    <n v="0"/>
    <n v="0.27"/>
    <n v="4.12"/>
    <x v="0"/>
  </r>
  <r>
    <s v="Lunch"/>
    <s v="Takeout"/>
    <s v="Spicy Chicken Combo"/>
    <s v="No Modifier"/>
    <n v="1"/>
    <n v="1.4799999999999998"/>
    <n v="1.4799999999999998"/>
    <n v="0"/>
    <n v="0.1"/>
    <n v="1.43"/>
    <x v="0"/>
  </r>
  <r>
    <s v="Lunch"/>
    <s v="Drive-Thru"/>
    <s v="Spicy Chicken Sandwich"/>
    <s v="No Pickles"/>
    <n v="1"/>
    <n v="1.4799999999999998"/>
    <n v="1.4799999999999998"/>
    <n v="0.15"/>
    <n v="0.45"/>
    <n v="6.41"/>
    <x v="1"/>
  </r>
  <r>
    <s v="Lunch"/>
    <s v="Takeout"/>
    <s v="Veggie Burger"/>
    <s v="Extra Sauce"/>
    <n v="2"/>
    <n v="5.5200000000000005"/>
    <n v="11.040000000000001"/>
    <n v="0.55000000000000004"/>
    <n v="0.76"/>
    <n v="11.25"/>
    <x v="1"/>
  </r>
  <r>
    <s v="Dinner"/>
    <s v="Dine-In"/>
    <s v="Spicy Chicken Sandwich"/>
    <s v="Spicy"/>
    <n v="1"/>
    <n v="5.6"/>
    <n v="5.6"/>
    <n v="0"/>
    <n v="0.41"/>
    <n v="6.01"/>
    <x v="0"/>
  </r>
  <r>
    <s v="Dinner"/>
    <s v="Drive-Thru"/>
    <s v="Cheeseburger"/>
    <s v="No Modifier"/>
    <n v="2"/>
    <n v="4.8"/>
    <n v="9.6"/>
    <n v="0"/>
    <n v="0.57999999999999996"/>
    <n v="10.18"/>
    <x v="1"/>
  </r>
  <r>
    <s v="Lunch"/>
    <s v="Drive-Thru"/>
    <s v="Veggie Burger"/>
    <s v="No Modifier"/>
    <n v="1"/>
    <n v="5.14"/>
    <n v="5.14"/>
    <n v="0"/>
    <n v="0.49"/>
    <n v="5.63"/>
    <x v="1"/>
  </r>
  <r>
    <s v="Dinner"/>
    <s v="Delivery"/>
    <s v="Cheeseburger Combo"/>
    <s v="No Modifier"/>
    <n v="3"/>
    <n v="8.620000000000001"/>
    <n v="25.860000000000003"/>
    <n v="0"/>
    <n v="1.81"/>
    <n v="27.67"/>
    <x v="1"/>
  </r>
  <r>
    <s v="Lunch"/>
    <s v="Drive-Thru"/>
    <s v="Spicy Chicken Combo"/>
    <s v="No Modifier"/>
    <n v="1"/>
    <n v="9.4499999999999993"/>
    <n v="9.4499999999999993"/>
    <n v="0"/>
    <n v="0.66"/>
    <n v="10.11"/>
    <x v="0"/>
  </r>
  <r>
    <s v="Lunch"/>
    <s v="Takeout"/>
    <s v="Cheeseburger"/>
    <s v="No Modifier"/>
    <n v="1"/>
    <n v="4.2700000000000005"/>
    <n v="4.2700000000000005"/>
    <n v="0"/>
    <n v="0.34"/>
    <n v="4.6100000000000003"/>
    <x v="1"/>
  </r>
  <r>
    <s v="Lunch"/>
    <s v="Delivery"/>
    <s v="Chicken Sandwich Combo"/>
    <s v="Add Bacon"/>
    <n v="2"/>
    <n v="10.489999999999998"/>
    <n v="20.979999999999997"/>
    <n v="0"/>
    <n v="1.26"/>
    <n v="22.24"/>
    <x v="1"/>
  </r>
  <r>
    <s v="Dinner"/>
    <s v="Takeout"/>
    <s v="Double Cheeseburger"/>
    <s v="No Modifier"/>
    <n v="2"/>
    <n v="5.67"/>
    <n v="11.34"/>
    <n v="0"/>
    <n v="1.08"/>
    <n v="12.42"/>
    <x v="1"/>
  </r>
  <r>
    <s v="Lunch"/>
    <s v="Takeout"/>
    <s v="Chicken Sandwich"/>
    <s v="Gluten-Free Bun"/>
    <n v="1"/>
    <n v="6.11"/>
    <n v="6.11"/>
    <n v="1.22"/>
    <n v="0.39"/>
    <n v="5.28"/>
    <x v="3"/>
  </r>
  <r>
    <s v="Lunch"/>
    <s v="Dine-In"/>
    <s v="Onion Rings"/>
    <s v="No Sauce"/>
    <n v="1"/>
    <n v="3.29"/>
    <n v="3.29"/>
    <n v="0"/>
    <n v="0.3"/>
    <n v="3.59"/>
    <x v="1"/>
  </r>
  <r>
    <s v="Dinner"/>
    <s v="Dine-In"/>
    <s v="Cheeseburger Combo"/>
    <s v="No Modifier"/>
    <n v="1"/>
    <n v="8.0400000000000009"/>
    <n v="8.0400000000000009"/>
    <n v="0.8"/>
    <n v="0.62"/>
    <n v="7.86"/>
    <x v="1"/>
  </r>
  <r>
    <s v="Lunch"/>
    <s v="Drive-Thru"/>
    <s v="Cheeseburger"/>
    <s v="No Modifier"/>
    <n v="1"/>
    <n v="4.5"/>
    <n v="4.5"/>
    <n v="0.68"/>
    <n v="0.25"/>
    <n v="4.07"/>
    <x v="1"/>
  </r>
  <r>
    <s v="Lunch"/>
    <s v="Dine-In"/>
    <s v="Chicken Sandwich Combo"/>
    <s v="No Modifier"/>
    <n v="1"/>
    <n v="8.99"/>
    <n v="8.99"/>
    <n v="0"/>
    <n v="0.85"/>
    <n v="9.84"/>
    <x v="3"/>
  </r>
  <r>
    <s v="Dinner"/>
    <s v="Delivery"/>
    <s v="Chicken Sandwich Combo"/>
    <s v="No Modifier"/>
    <n v="1"/>
    <n v="9.5299999999999994"/>
    <n v="9.5299999999999994"/>
    <n v="1.43"/>
    <n v="0.77"/>
    <n v="8.8699999999999992"/>
    <x v="1"/>
  </r>
  <r>
    <s v="Breakfast"/>
    <s v="Drive-Thru"/>
    <s v="Breakfast Burrito"/>
    <s v="No Cheese"/>
    <n v="1"/>
    <n v="3.86"/>
    <n v="3.86"/>
    <n v="0"/>
    <n v="0.23"/>
    <n v="4.09"/>
    <x v="1"/>
  </r>
  <r>
    <s v="Afternoon"/>
    <s v="Takeout"/>
    <s v="Ice Cream Cone"/>
    <s v="No Modifier"/>
    <n v="1"/>
    <n v="1.6400000000000001"/>
    <n v="1.6400000000000001"/>
    <n v="0"/>
    <n v="0.14000000000000001"/>
    <n v="1.78"/>
    <x v="0"/>
  </r>
  <r>
    <s v="Lunch"/>
    <s v="Dine-In"/>
    <s v="Onion Rings"/>
    <s v="No Sauce"/>
    <n v="1"/>
    <n v="3.37"/>
    <n v="3.37"/>
    <n v="0"/>
    <n v="0.24"/>
    <n v="3.61"/>
    <x v="0"/>
  </r>
  <r>
    <s v="Dinner"/>
    <s v="Takeout"/>
    <s v="Onion Rings"/>
    <s v="No Modifier"/>
    <n v="2"/>
    <n v="3.5300000000000002"/>
    <n v="7.0600000000000005"/>
    <n v="0"/>
    <n v="0.42"/>
    <n v="7.48"/>
    <x v="1"/>
  </r>
  <r>
    <s v="Lunch"/>
    <s v="Takeout"/>
    <s v="Double Cheeseburger"/>
    <s v="No Modifier"/>
    <n v="1"/>
    <n v="5.97"/>
    <n v="5.97"/>
    <n v="0"/>
    <n v="0.45"/>
    <n v="6.42"/>
    <x v="1"/>
  </r>
  <r>
    <s v="Breakfast"/>
    <s v="Takeout"/>
    <s v="Breakfast Burrito"/>
    <s v="No Modifier"/>
    <n v="2"/>
    <n v="3.7399999999999998"/>
    <n v="7.4799999999999995"/>
    <n v="0"/>
    <n v="0.45"/>
    <n v="7.93"/>
    <x v="1"/>
  </r>
  <r>
    <s v="Afternoon"/>
    <s v="Takeout"/>
    <s v="Ice Cream Cone"/>
    <s v="Cinnamon"/>
    <n v="1"/>
    <n v="1.5899999999999999"/>
    <n v="1.5899999999999999"/>
    <n v="0"/>
    <n v="0.14000000000000001"/>
    <n v="1.73"/>
    <x v="2"/>
  </r>
  <r>
    <s v="Lunch"/>
    <s v="Drive-Thru"/>
    <s v="Cheeseburger"/>
    <s v="No Modifier"/>
    <n v="1"/>
    <n v="4.13"/>
    <n v="4.13"/>
    <n v="0"/>
    <n v="0.39"/>
    <n v="4.5199999999999996"/>
    <x v="1"/>
  </r>
  <r>
    <s v="Lunch"/>
    <s v="Takeout"/>
    <s v="Chicken Sandwich"/>
    <s v="No Modifier"/>
    <n v="1"/>
    <n v="5.2799999999999994"/>
    <n v="5.2799999999999994"/>
    <n v="1.06"/>
    <n v="0.36"/>
    <n v="4.58"/>
    <x v="1"/>
  </r>
  <r>
    <s v="Breakfast"/>
    <s v="Delivery"/>
    <s v="Egg Muffin"/>
    <s v="Cinnamon"/>
    <n v="2"/>
    <n v="3.19"/>
    <n v="6.38"/>
    <n v="0"/>
    <n v="0.41"/>
    <n v="6.79"/>
    <x v="2"/>
  </r>
  <r>
    <s v="Lunch"/>
    <s v="Dine-In"/>
    <s v="Chicken Sandwich"/>
    <s v="Spicy"/>
    <n v="1"/>
    <n v="5.32"/>
    <n v="5.32"/>
    <n v="0"/>
    <n v="0.39"/>
    <n v="5.71"/>
    <x v="0"/>
  </r>
  <r>
    <s v="Afternoon"/>
    <s v="Takeout"/>
    <s v="French Fries"/>
    <s v="Extra Sauce"/>
    <n v="2"/>
    <n v="2.91"/>
    <n v="5.82"/>
    <n v="0"/>
    <n v="0.42"/>
    <n v="6.24"/>
    <x v="1"/>
  </r>
  <r>
    <s v="Morning"/>
    <s v="Delivery"/>
    <s v="Coffee"/>
    <s v="No Modifier"/>
    <n v="1"/>
    <n v="2"/>
    <n v="2"/>
    <n v="0"/>
    <n v="0.16"/>
    <n v="2.16"/>
    <x v="2"/>
  </r>
  <r>
    <s v="Afternoon"/>
    <s v="Dine-In"/>
    <s v="French Fries"/>
    <s v="No Modifier"/>
    <n v="4"/>
    <n v="2.62"/>
    <n v="10.48"/>
    <n v="0"/>
    <n v="0.68"/>
    <n v="11.16"/>
    <x v="2"/>
  </r>
  <r>
    <s v="Dinner"/>
    <s v="Takeout"/>
    <s v="Cheeseburger Combo"/>
    <s v="No Modifier"/>
    <n v="1"/>
    <n v="8.73"/>
    <n v="8.73"/>
    <n v="0"/>
    <n v="0.74"/>
    <n v="9.4700000000000006"/>
    <x v="1"/>
  </r>
  <r>
    <s v="Dinner"/>
    <s v="Drive-Thru"/>
    <s v="Chicken Sandwich Combo"/>
    <s v="No Modifier"/>
    <n v="1"/>
    <n v="9.02"/>
    <n v="9.02"/>
    <n v="0"/>
    <n v="0.77"/>
    <n v="9.7899999999999991"/>
    <x v="1"/>
  </r>
  <r>
    <s v="Dinner"/>
    <s v="Dine-In"/>
    <s v="Onion Rings"/>
    <s v="Extra Sauce"/>
    <n v="1"/>
    <n v="2.83"/>
    <n v="2.83"/>
    <n v="0"/>
    <n v="0.21"/>
    <n v="3.04"/>
    <x v="1"/>
  </r>
  <r>
    <s v="Afternoon"/>
    <s v="Takeout"/>
    <s v="Onion Rings"/>
    <s v="Small Size"/>
    <n v="2"/>
    <n v="2.57"/>
    <n v="5.14"/>
    <n v="0"/>
    <n v="0.33"/>
    <n v="5.47"/>
    <x v="1"/>
  </r>
  <r>
    <s v="Morning"/>
    <s v="Drive-Thru"/>
    <s v="Soft Drink (Medium)"/>
    <s v="No Modifier"/>
    <n v="1"/>
    <n v="1.73"/>
    <n v="1.73"/>
    <n v="0"/>
    <n v="0.15"/>
    <n v="1.88"/>
    <x v="1"/>
  </r>
  <r>
    <s v="Dinner"/>
    <s v="Takeout"/>
    <s v="Veggie Burger"/>
    <s v="No Modifier"/>
    <n v="1"/>
    <n v="4.8199999999999994"/>
    <n v="4.8199999999999994"/>
    <n v="0"/>
    <n v="0.36"/>
    <n v="5.18"/>
    <x v="0"/>
  </r>
  <r>
    <s v="Breakfast"/>
    <s v="Drive-Thru"/>
    <s v="Breakfast Burrito"/>
    <s v="Sausage Patty"/>
    <n v="2"/>
    <n v="5.09"/>
    <n v="10.18"/>
    <n v="1.53"/>
    <n v="0.65"/>
    <n v="9.3000000000000007"/>
    <x v="1"/>
  </r>
  <r>
    <s v="Morning"/>
    <s v="Delivery"/>
    <s v="Side Salad"/>
    <s v="No Modifier"/>
    <n v="1"/>
    <n v="3.17"/>
    <n v="3.17"/>
    <n v="0"/>
    <n v="0.23"/>
    <n v="3.4"/>
    <x v="1"/>
  </r>
  <r>
    <s v="Late Night"/>
    <s v="Drive-Thru"/>
    <s v="Soft Drink (Large)"/>
    <s v="No Modifier"/>
    <n v="2"/>
    <n v="2.11"/>
    <n v="4.22"/>
    <n v="0"/>
    <n v="0.38"/>
    <n v="4.5999999999999996"/>
    <x v="1"/>
  </r>
  <r>
    <s v="Breakfast"/>
    <s v="Dine-In"/>
    <s v="Milkshake"/>
    <s v="No Modifier"/>
    <n v="1"/>
    <n v="3.9200000000000004"/>
    <n v="3.9200000000000004"/>
    <n v="0"/>
    <n v="0.27"/>
    <n v="4.1900000000000004"/>
    <x v="1"/>
  </r>
  <r>
    <s v="Dinner"/>
    <s v="Takeout"/>
    <s v="Cheeseburger"/>
    <s v="No Modifier"/>
    <n v="1"/>
    <n v="4.99"/>
    <n v="4.99"/>
    <n v="0.5"/>
    <n v="0.34"/>
    <n v="4.83"/>
    <x v="0"/>
  </r>
  <r>
    <s v="Dinner"/>
    <s v="Drive-Thru"/>
    <s v="Cheeseburger Combo"/>
    <s v="No Modifier"/>
    <n v="2"/>
    <n v="8.5599999999999987"/>
    <n v="17.119999999999997"/>
    <n v="0"/>
    <n v="1.03"/>
    <n v="18.149999999999999"/>
    <x v="2"/>
  </r>
  <r>
    <s v="Afternoon"/>
    <s v="Takeout"/>
    <s v="Iced Tea"/>
    <s v="Light Ice"/>
    <n v="1"/>
    <n v="1.85"/>
    <n v="1.85"/>
    <n v="0"/>
    <n v="0.17"/>
    <n v="2.02"/>
    <x v="2"/>
  </r>
  <r>
    <s v="Dinner"/>
    <s v="Drive-Thru"/>
    <s v="Cheeseburger"/>
    <s v="No Modifier"/>
    <n v="1"/>
    <n v="4.29"/>
    <n v="4.29"/>
    <n v="0"/>
    <n v="0.32"/>
    <n v="4.6100000000000003"/>
    <x v="1"/>
  </r>
  <r>
    <s v="Lunch"/>
    <s v="Dine-In"/>
    <s v="Soft Drink (Medium)"/>
    <s v="No Modifier"/>
    <n v="3"/>
    <n v="1.71"/>
    <n v="5.13"/>
    <n v="0"/>
    <n v="0.33"/>
    <n v="5.46"/>
    <x v="2"/>
  </r>
  <r>
    <s v="Morning"/>
    <s v="Takeout"/>
    <s v="Coffee"/>
    <s v="No Modifier"/>
    <n v="1"/>
    <n v="1.81"/>
    <n v="1.81"/>
    <n v="0"/>
    <n v="0.14000000000000001"/>
    <n v="1.95"/>
    <x v="2"/>
  </r>
  <r>
    <s v="Afternoon"/>
    <s v="Dine-In"/>
    <s v="Soft Drink (Medium)"/>
    <s v="No Modifier"/>
    <n v="1"/>
    <n v="1.75"/>
    <n v="1.75"/>
    <n v="0"/>
    <n v="0.14000000000000001"/>
    <n v="1.89"/>
    <x v="0"/>
  </r>
  <r>
    <s v="Late Night"/>
    <s v="Dine-In"/>
    <s v="Cheeseburger"/>
    <s v="No Modifier"/>
    <n v="1"/>
    <n v="4.54"/>
    <n v="4.54"/>
    <n v="0"/>
    <n v="0.34"/>
    <n v="4.88"/>
    <x v="1"/>
  </r>
  <r>
    <s v="Breakfast"/>
    <s v="Dine-In"/>
    <s v="Egg Muffin"/>
    <s v="No Modifier"/>
    <n v="1"/>
    <n v="3.24"/>
    <n v="3.24"/>
    <n v="0"/>
    <n v="0.28000000000000003"/>
    <n v="3.52"/>
    <x v="2"/>
  </r>
  <r>
    <s v="Late Night"/>
    <s v="Dine-In"/>
    <s v="Soft Drink (Large)"/>
    <s v="No Modifier"/>
    <n v="2"/>
    <n v="2.0299999999999998"/>
    <n v="4.0599999999999996"/>
    <n v="0.41"/>
    <n v="0.22"/>
    <n v="3.87"/>
    <x v="1"/>
  </r>
  <r>
    <s v="Afternoon"/>
    <s v="Takeout"/>
    <s v="Brownie"/>
    <s v="No Modifier"/>
    <n v="1"/>
    <n v="2.5500000000000003"/>
    <n v="2.5500000000000003"/>
    <n v="0"/>
    <n v="0.15"/>
    <n v="2.7"/>
    <x v="1"/>
  </r>
  <r>
    <s v="Breakfast"/>
    <s v="Dine-In"/>
    <s v="Pancake Platter"/>
    <s v="No Modifier"/>
    <n v="1"/>
    <n v="5.31"/>
    <n v="5.31"/>
    <n v="0"/>
    <n v="0.4"/>
    <n v="5.71"/>
    <x v="0"/>
  </r>
  <r>
    <s v="Morning"/>
    <s v="Dine-In"/>
    <s v="Latte"/>
    <s v="Sugar-Free Syrup"/>
    <n v="1"/>
    <n v="3.17"/>
    <n v="3.17"/>
    <n v="0"/>
    <n v="0.23"/>
    <n v="3.4"/>
    <x v="0"/>
  </r>
  <r>
    <s v="Dinner"/>
    <s v="Takeout"/>
    <s v="Chicken Sandwich"/>
    <s v="No Modifier"/>
    <n v="1"/>
    <n v="4.4499999999999993"/>
    <n v="4.4499999999999993"/>
    <n v="0"/>
    <n v="0.32"/>
    <n v="4.7699999999999996"/>
    <x v="1"/>
  </r>
  <r>
    <s v="Morning"/>
    <s v="Takeout"/>
    <s v="Bottled Water"/>
    <s v="Extra Ice"/>
    <n v="1"/>
    <n v="1.52"/>
    <n v="1.52"/>
    <n v="0"/>
    <n v="0.13"/>
    <n v="1.65"/>
    <x v="1"/>
  </r>
  <r>
    <s v="Late Night"/>
    <s v="Drive-Thru"/>
    <s v="Spicy Chicken Sandwich"/>
    <s v="No Modifier"/>
    <n v="1"/>
    <n v="5.12"/>
    <n v="5.12"/>
    <n v="0"/>
    <n v="0.41"/>
    <n v="5.53"/>
    <x v="0"/>
  </r>
  <r>
    <s v="Dinner"/>
    <s v="Dine-In"/>
    <s v="Chicken Sandwich"/>
    <s v="Extra Sauce"/>
    <n v="1"/>
    <n v="5.56"/>
    <n v="5.56"/>
    <n v="0"/>
    <n v="0.53"/>
    <n v="6.09"/>
    <x v="1"/>
  </r>
  <r>
    <s v="Lunch"/>
    <s v="Dine-In"/>
    <s v="Chicken Sandwich Combo"/>
    <s v="Extra Sauce"/>
    <n v="2"/>
    <n v="8.65"/>
    <n v="17.3"/>
    <n v="0"/>
    <n v="1.64"/>
    <n v="18.940000000000001"/>
    <x v="1"/>
  </r>
  <r>
    <s v="Lunch"/>
    <s v="Dine-In"/>
    <s v="Veggie Burger"/>
    <s v="Gluten-Free Bun"/>
    <n v="1"/>
    <n v="5.6099999999999994"/>
    <n v="5.6099999999999994"/>
    <n v="0"/>
    <n v="0.41"/>
    <n v="6.02"/>
    <x v="2"/>
  </r>
  <r>
    <s v="Lunch"/>
    <s v="Drive-Thru"/>
    <s v="Chicken Sandwich"/>
    <s v="No Pickles"/>
    <n v="1"/>
    <n v="5.59"/>
    <n v="5.59"/>
    <n v="0"/>
    <n v="0.41"/>
    <n v="6"/>
    <x v="1"/>
  </r>
  <r>
    <s v="Late Night"/>
    <s v="Drive-Thru"/>
    <s v="Cheeseburger"/>
    <s v="No Modifier"/>
    <n v="1"/>
    <n v="4.74"/>
    <n v="4.74"/>
    <n v="0"/>
    <n v="0.34"/>
    <n v="5.08"/>
    <x v="2"/>
  </r>
  <r>
    <s v="Dinner"/>
    <s v="Delivery"/>
    <s v="Spicy Chicken Combo"/>
    <s v="No Modifier"/>
    <n v="1"/>
    <n v="9"/>
    <n v="9"/>
    <n v="0"/>
    <n v="0.68"/>
    <n v="9.68"/>
    <x v="2"/>
  </r>
  <r>
    <s v="Dinner"/>
    <s v="Takeout"/>
    <s v="Cheeseburger Combo"/>
    <s v="No Modifier"/>
    <n v="3"/>
    <n v="7.19"/>
    <n v="21.57"/>
    <n v="0"/>
    <n v="1.83"/>
    <n v="23.4"/>
    <x v="0"/>
  </r>
  <r>
    <s v="Late Night"/>
    <s v="Drive-Thru"/>
    <s v="Chicken Sandwich"/>
    <s v="No Modifier"/>
    <n v="1"/>
    <n v="5.1899999999999995"/>
    <n v="5.1899999999999995"/>
    <n v="0"/>
    <n v="0.36"/>
    <n v="5.55"/>
    <x v="1"/>
  </r>
  <r>
    <s v="Afternoon"/>
    <s v="Delivery"/>
    <s v="French Fries"/>
    <s v="Small Size"/>
    <n v="1"/>
    <n v="2.4499999999999997"/>
    <n v="2.4499999999999997"/>
    <n v="0"/>
    <n v="0.22"/>
    <n v="2.67"/>
    <x v="1"/>
  </r>
  <r>
    <s v="Dinner"/>
    <s v="Dine-In"/>
    <s v="Cheeseburger Combo"/>
    <s v="No Modifier"/>
    <n v="1"/>
    <n v="7.75"/>
    <n v="7.75"/>
    <n v="0"/>
    <n v="0.74"/>
    <n v="8.49"/>
    <x v="1"/>
  </r>
  <r>
    <s v="Dinner"/>
    <s v="Drive-Thru"/>
    <s v="Cheeseburger"/>
    <s v="No Modifier"/>
    <n v="2"/>
    <n v="4.55"/>
    <n v="9.1"/>
    <n v="0"/>
    <n v="0.77"/>
    <n v="9.8699999999999992"/>
    <x v="2"/>
  </r>
  <r>
    <s v="Afternoon"/>
    <s v="Drive-Thru"/>
    <s v="French Fries"/>
    <s v="No Sauce"/>
    <n v="1"/>
    <n v="2.6399999999999997"/>
    <n v="2.6399999999999997"/>
    <n v="0"/>
    <n v="0.18"/>
    <n v="2.82"/>
    <x v="0"/>
  </r>
  <r>
    <s v="Late Night"/>
    <s v="Drive-Thru"/>
    <s v="French Fries"/>
    <s v="No Modifier"/>
    <n v="1"/>
    <n v="2.8"/>
    <n v="2.8"/>
    <n v="0"/>
    <n v="0.18"/>
    <n v="2.98"/>
    <x v="1"/>
  </r>
  <r>
    <s v="Dinner"/>
    <s v="Drive-Thru"/>
    <s v="Cheeseburger"/>
    <s v="No Modifier"/>
    <n v="1"/>
    <n v="4.53"/>
    <n v="4.53"/>
    <n v="0"/>
    <n v="0.28999999999999998"/>
    <n v="4.82"/>
    <x v="0"/>
  </r>
  <r>
    <s v="Breakfast"/>
    <s v="Drive-Thru"/>
    <s v="Sausage Biscuit"/>
    <s v="Sausage Patty"/>
    <n v="1"/>
    <n v="4"/>
    <n v="4"/>
    <n v="0"/>
    <n v="0.34"/>
    <n v="4.34"/>
    <x v="1"/>
  </r>
  <r>
    <s v="Lunch"/>
    <s v="Takeout"/>
    <s v="Chicken Sandwich"/>
    <s v="No Modifier"/>
    <n v="1"/>
    <n v="5.83"/>
    <n v="5.83"/>
    <n v="0"/>
    <n v="0.38"/>
    <n v="6.21"/>
    <x v="1"/>
  </r>
  <r>
    <s v="Late Night"/>
    <s v="Drive-Thru"/>
    <s v="Chicken Sandwich"/>
    <s v="No Onions"/>
    <n v="1"/>
    <n v="5.33"/>
    <n v="5.33"/>
    <n v="0"/>
    <n v="0.4"/>
    <n v="5.73"/>
    <x v="1"/>
  </r>
  <r>
    <s v="Dinner"/>
    <s v="Drive-Thru"/>
    <s v="Cheeseburger Combo"/>
    <s v="No Modifier"/>
    <n v="1"/>
    <n v="8.48"/>
    <n v="8.48"/>
    <n v="0"/>
    <n v="0.61"/>
    <n v="9.09"/>
    <x v="1"/>
  </r>
  <r>
    <s v="Lunch"/>
    <s v="Takeout"/>
    <s v="Onion Rings"/>
    <s v="No Modifier"/>
    <n v="1"/>
    <n v="2.58"/>
    <n v="2.58"/>
    <n v="0"/>
    <n v="0.23"/>
    <n v="2.81"/>
    <x v="0"/>
  </r>
  <r>
    <s v="Lunch"/>
    <s v="Dine-In"/>
    <s v="Iced Tea"/>
    <s v="No Ice"/>
    <n v="2"/>
    <n v="1.8299999999999998"/>
    <n v="3.6599999999999997"/>
    <n v="0.73"/>
    <n v="0.28000000000000003"/>
    <n v="3.21"/>
    <x v="1"/>
  </r>
  <r>
    <s v="Lunch"/>
    <s v="Dine-In"/>
    <s v="French Fries"/>
    <s v="Large Size"/>
    <n v="2"/>
    <n v="1.4799999999999998"/>
    <n v="1.4799999999999998"/>
    <n v="0"/>
    <n v="0.1"/>
    <n v="6.37"/>
    <x v="0"/>
  </r>
  <r>
    <s v="Lunch"/>
    <s v="Dine-In"/>
    <s v="Chicken Sandwich"/>
    <s v="No Modifier"/>
    <n v="1"/>
    <n v="5.33"/>
    <n v="5.33"/>
    <n v="0"/>
    <n v="0.43"/>
    <n v="5.76"/>
    <x v="1"/>
  </r>
  <r>
    <s v="Breakfast"/>
    <s v="Drive-Thru"/>
    <s v="Coffee"/>
    <s v="No Modifier"/>
    <n v="2"/>
    <n v="2.23"/>
    <n v="4.46"/>
    <n v="0"/>
    <n v="0.28999999999999998"/>
    <n v="4.75"/>
    <x v="1"/>
  </r>
  <r>
    <s v="Lunch"/>
    <s v="Dine-In"/>
    <s v="Chicken Sandwich Combo"/>
    <s v="No Pickles"/>
    <n v="1"/>
    <n v="8.3000000000000007"/>
    <n v="8.3000000000000007"/>
    <n v="0"/>
    <n v="0.54"/>
    <n v="8.84"/>
    <x v="0"/>
  </r>
  <r>
    <s v="Dinner"/>
    <s v="Drive-Thru"/>
    <s v="Cheeseburger"/>
    <s v="No Modifier"/>
    <n v="1"/>
    <n v="3.9499999999999997"/>
    <n v="3.9499999999999997"/>
    <n v="0"/>
    <n v="0.32"/>
    <n v="4.2699999999999996"/>
    <x v="1"/>
  </r>
  <r>
    <s v="Dinner"/>
    <s v="Delivery"/>
    <s v="Spicy Chicken Sandwich"/>
    <s v="No Onions"/>
    <n v="1"/>
    <n v="6.2"/>
    <n v="6.2"/>
    <n v="0"/>
    <n v="0.59"/>
    <n v="6.79"/>
    <x v="2"/>
  </r>
  <r>
    <s v="Late Night"/>
    <s v="Delivery"/>
    <s v="Cheeseburger"/>
    <s v="No Modifier"/>
    <n v="1"/>
    <n v="4.42"/>
    <n v="4.42"/>
    <n v="0"/>
    <n v="0.4"/>
    <n v="4.82"/>
    <x v="1"/>
  </r>
  <r>
    <s v="Lunch"/>
    <s v="Takeout"/>
    <s v="Chicken Sandwich Combo"/>
    <s v="No Pickles"/>
    <n v="1"/>
    <n v="8.66"/>
    <n v="8.66"/>
    <n v="0"/>
    <n v="0.52"/>
    <n v="9.18"/>
    <x v="1"/>
  </r>
  <r>
    <s v="Dinner"/>
    <s v="Dine-In"/>
    <s v="Veggie Burger"/>
    <s v="Add Bacon"/>
    <n v="1"/>
    <n v="6.6000000000000005"/>
    <n v="6.6000000000000005"/>
    <n v="0"/>
    <n v="0.59"/>
    <n v="7.19"/>
    <x v="1"/>
  </r>
  <r>
    <s v="Lunch"/>
    <s v="Drive-Thru"/>
    <s v="Spicy Chicken Sandwich"/>
    <s v="Add Jalapenos"/>
    <n v="1"/>
    <n v="5.81"/>
    <n v="5.81"/>
    <n v="0"/>
    <n v="0.49"/>
    <n v="6.3"/>
    <x v="1"/>
  </r>
  <r>
    <s v="Dinner"/>
    <s v="Drive-Thru"/>
    <s v="Spicy Chicken Sandwich"/>
    <s v="No Modifier"/>
    <n v="1"/>
    <n v="6.34"/>
    <n v="6.34"/>
    <n v="0"/>
    <n v="0.44"/>
    <n v="6.78"/>
    <x v="1"/>
  </r>
  <r>
    <s v="Lunch"/>
    <s v="Drive-Thru"/>
    <s v="Double Cheeseburger"/>
    <s v="No Modifier"/>
    <n v="1"/>
    <n v="6.02"/>
    <n v="6.02"/>
    <n v="0"/>
    <n v="0.36"/>
    <n v="6.38"/>
    <x v="1"/>
  </r>
  <r>
    <s v="Lunch"/>
    <s v="Dine-In"/>
    <s v="Double Cheeseburger Combo"/>
    <s v="No Modifier"/>
    <n v="1"/>
    <n v="9.75"/>
    <n v="9.75"/>
    <n v="0"/>
    <n v="0.71"/>
    <n v="10.46"/>
    <x v="1"/>
  </r>
  <r>
    <s v="Breakfast"/>
    <s v="Takeout"/>
    <s v="Coffee"/>
    <s v="Sugar-Free Syrup"/>
    <n v="1"/>
    <n v="2.6199999999999997"/>
    <n v="2.6199999999999997"/>
    <n v="0"/>
    <n v="0.18"/>
    <n v="2.8"/>
    <x v="2"/>
  </r>
  <r>
    <s v="Dinner"/>
    <s v="Drive-Thru"/>
    <s v="Chicken Sandwich"/>
    <s v="No Pickles"/>
    <n v="1"/>
    <n v="5.17"/>
    <n v="5.17"/>
    <n v="0"/>
    <n v="0.41"/>
    <n v="5.58"/>
    <x v="1"/>
  </r>
  <r>
    <s v="Lunch"/>
    <s v="Dine-In"/>
    <s v="Spicy Chicken Combo"/>
    <s v="No Modifier"/>
    <n v="1"/>
    <n v="9.66"/>
    <n v="9.66"/>
    <n v="0"/>
    <n v="0.7"/>
    <n v="10.36"/>
    <x v="1"/>
  </r>
  <r>
    <s v="Afternoon"/>
    <s v="Takeout"/>
    <s v="Chicken Nuggets (10pc)"/>
    <s v="No Modifier"/>
    <n v="1"/>
    <n v="5.09"/>
    <n v="5.09"/>
    <n v="0"/>
    <n v="0.38"/>
    <n v="5.47"/>
    <x v="1"/>
  </r>
  <r>
    <s v="Dinner"/>
    <s v="Dine-In"/>
    <s v="Spicy Chicken Combo"/>
    <s v="No Modifier"/>
    <n v="1"/>
    <n v="9.94"/>
    <n v="9.94"/>
    <n v="0"/>
    <n v="0.84"/>
    <n v="10.78"/>
    <x v="2"/>
  </r>
  <r>
    <s v="Lunch"/>
    <s v="Takeout"/>
    <s v="Double Cheeseburger"/>
    <s v="No Modifier"/>
    <n v="1"/>
    <n v="6.39"/>
    <n v="6.39"/>
    <n v="0"/>
    <n v="0.42"/>
    <n v="6.81"/>
    <x v="0"/>
  </r>
  <r>
    <s v="Lunch"/>
    <s v="Delivery"/>
    <s v="Cheeseburger"/>
    <s v="No Modifier"/>
    <n v="1"/>
    <n v="4.5"/>
    <n v="4.5"/>
    <n v="0"/>
    <n v="0.36"/>
    <n v="4.8600000000000003"/>
    <x v="2"/>
  </r>
  <r>
    <s v="Breakfast"/>
    <s v="Takeout"/>
    <s v="Soft Drink (Small)"/>
    <s v="No Modifier"/>
    <n v="1"/>
    <n v="1.48"/>
    <n v="1.48"/>
    <n v="0"/>
    <n v="0.13"/>
    <n v="1.61"/>
    <x v="0"/>
  </r>
  <r>
    <s v="Afternoon"/>
    <s v="Takeout"/>
    <s v="Milkshake"/>
    <s v="Sugar-Free Syrup"/>
    <n v="2"/>
    <n v="4.4399999999999995"/>
    <n v="8.879999999999999"/>
    <n v="1.33"/>
    <n v="0.53"/>
    <n v="8.08"/>
    <x v="0"/>
  </r>
  <r>
    <s v="Dinner"/>
    <s v="Delivery"/>
    <s v="Chicken Sandwich"/>
    <s v="Spicy"/>
    <n v="1"/>
    <n v="5.14"/>
    <n v="5.14"/>
    <n v="0"/>
    <n v="0.44"/>
    <n v="5.58"/>
    <x v="1"/>
  </r>
  <r>
    <s v="Breakfast"/>
    <s v="Drive-Thru"/>
    <s v="Breakfast Burrito"/>
    <s v="No Modifier"/>
    <n v="2"/>
    <n v="5.44"/>
    <n v="10.88"/>
    <n v="0"/>
    <n v="0.76"/>
    <n v="11.64"/>
    <x v="1"/>
  </r>
  <r>
    <s v="Breakfast"/>
    <s v="Takeout"/>
    <s v="Latte"/>
    <s v="Extra Ice"/>
    <n v="1"/>
    <n v="3.27"/>
    <n v="3.27"/>
    <n v="0"/>
    <n v="0.23"/>
    <n v="3.5"/>
    <x v="2"/>
  </r>
  <r>
    <s v="Late Night"/>
    <s v="Drive-Thru"/>
    <s v="Milkshake"/>
    <s v="No Modifier"/>
    <n v="1"/>
    <n v="3.87"/>
    <n v="3.87"/>
    <n v="0"/>
    <n v="0.33"/>
    <n v="4.2"/>
    <x v="0"/>
  </r>
  <r>
    <s v="Breakfast"/>
    <s v="Dine-In"/>
    <s v="Egg Muffin"/>
    <s v="No Modifier"/>
    <n v="1"/>
    <n v="4.49"/>
    <n v="4.49"/>
    <n v="0"/>
    <n v="0.28999999999999998"/>
    <n v="4.78"/>
    <x v="1"/>
  </r>
  <r>
    <s v="Dinner"/>
    <s v="Delivery"/>
    <s v="Chicken Sandwich Combo"/>
    <s v="No Modifier"/>
    <n v="1"/>
    <n v="8.32"/>
    <n v="8.32"/>
    <n v="0"/>
    <n v="0.57999999999999996"/>
    <n v="8.9"/>
    <x v="1"/>
  </r>
  <r>
    <s v="Morning"/>
    <s v="Takeout"/>
    <s v="Brownie"/>
    <s v="Cinnamon"/>
    <n v="1"/>
    <n v="1.8599999999999999"/>
    <n v="1.8599999999999999"/>
    <n v="0"/>
    <n v="0.14000000000000001"/>
    <n v="2"/>
    <x v="0"/>
  </r>
  <r>
    <s v="Breakfast"/>
    <s v="Dine-In"/>
    <s v="Hash Browns"/>
    <s v="No Cheese"/>
    <n v="1"/>
    <n v="2.13"/>
    <n v="2.13"/>
    <n v="0"/>
    <n v="0.15"/>
    <n v="2.2799999999999998"/>
    <x v="1"/>
  </r>
  <r>
    <s v="Afternoon"/>
    <s v="Unknown"/>
    <s v="Bottled Water"/>
    <s v="Sugar-Free Syrup"/>
    <n v="1"/>
    <n v="1.69"/>
    <n v="1.69"/>
    <n v="0"/>
    <n v="0.12"/>
    <n v="1.81"/>
    <x v="1"/>
  </r>
  <r>
    <s v="Late Night"/>
    <s v="Drive-Thru"/>
    <s v="Bottled Water"/>
    <s v="Extra Ice"/>
    <n v="1"/>
    <n v="1.3499999999999999"/>
    <n v="1.3499999999999999"/>
    <n v="0"/>
    <n v="0.11"/>
    <n v="1.46"/>
    <x v="1"/>
  </r>
  <r>
    <s v="Lunch"/>
    <s v="Takeout"/>
    <s v="Spicy Chicken Combo"/>
    <s v="No Modifier"/>
    <n v="1"/>
    <n v="9.56"/>
    <n v="9.56"/>
    <n v="0"/>
    <n v="0.62"/>
    <n v="10.18"/>
    <x v="2"/>
  </r>
  <r>
    <s v="Dinner"/>
    <s v="Drive-Thru"/>
    <s v="Spicy Chicken Sandwich"/>
    <s v="No Pickles"/>
    <n v="1"/>
    <n v="6.09"/>
    <n v="6.09"/>
    <n v="0"/>
    <n v="0.46"/>
    <n v="6.55"/>
    <x v="2"/>
  </r>
  <r>
    <s v="Dinner"/>
    <s v="Drive-Thru"/>
    <s v="Double Cheeseburger"/>
    <s v="No Modifier"/>
    <n v="2"/>
    <n v="6.04"/>
    <n v="12.08"/>
    <n v="0"/>
    <n v="0.72"/>
    <n v="12.8"/>
    <x v="1"/>
  </r>
  <r>
    <s v="Lunch"/>
    <s v="Dine-In"/>
    <s v="Spicy Chicken Sandwich"/>
    <s v="Add Jalapenos"/>
    <n v="1"/>
    <n v="6.42"/>
    <n v="6.42"/>
    <n v="0"/>
    <n v="0.51"/>
    <n v="6.93"/>
    <x v="1"/>
  </r>
  <r>
    <s v="Lunch"/>
    <s v="Delivery"/>
    <s v="Chicken Nuggets (10pc)"/>
    <s v="No Modifier"/>
    <n v="1"/>
    <n v="4.74"/>
    <n v="4.74"/>
    <n v="0"/>
    <n v="0.31"/>
    <n v="5.05"/>
    <x v="1"/>
  </r>
  <r>
    <s v="Breakfast"/>
    <s v="Drive-Thru"/>
    <s v="Pancake Platter"/>
    <s v="No Modifier"/>
    <n v="1"/>
    <n v="4.5199999999999996"/>
    <n v="4.5199999999999996"/>
    <n v="0"/>
    <n v="0.28999999999999998"/>
    <n v="4.8099999999999996"/>
    <x v="1"/>
  </r>
  <r>
    <s v="Breakfast"/>
    <s v="Drive-Thru"/>
    <s v="Breakfast Burrito"/>
    <s v="No Cheese"/>
    <n v="1"/>
    <n v="4.1199999999999992"/>
    <n v="4.1199999999999992"/>
    <n v="0"/>
    <n v="0.27"/>
    <n v="4.3899999999999997"/>
    <x v="1"/>
  </r>
  <r>
    <s v="Morning"/>
    <s v="Takeout"/>
    <s v="Bottled Water"/>
    <s v="Light Ice"/>
    <n v="1"/>
    <n v="1.41"/>
    <n v="1.41"/>
    <n v="0"/>
    <n v="0.1"/>
    <n v="1.51"/>
    <x v="0"/>
  </r>
  <r>
    <s v="Lunch"/>
    <s v="Unknown"/>
    <s v="Spicy Chicken Sandwich"/>
    <s v="No Modifier"/>
    <n v="1"/>
    <n v="5.54"/>
    <n v="5.54"/>
    <n v="0"/>
    <n v="0.42"/>
    <n v="5.96"/>
    <x v="0"/>
  </r>
  <r>
    <s v="Breakfast"/>
    <s v="Dine-In"/>
    <s v="Egg Muffin"/>
    <s v="Cinnamon"/>
    <n v="1"/>
    <n v="3.67"/>
    <n v="3.67"/>
    <n v="0"/>
    <n v="0.27"/>
    <n v="3.94"/>
    <x v="2"/>
  </r>
  <r>
    <s v="Breakfast"/>
    <s v="Dine-In"/>
    <s v="Coffee"/>
    <s v="Light Ice"/>
    <n v="2"/>
    <n v="2"/>
    <n v="4"/>
    <n v="0.8"/>
    <n v="0.22"/>
    <n v="3.42"/>
    <x v="1"/>
  </r>
  <r>
    <s v="Late Night"/>
    <s v="Unknown"/>
    <s v="Cheeseburger"/>
    <s v="No Modifier"/>
    <n v="1"/>
    <n v="4.6399999999999997"/>
    <n v="4.6399999999999997"/>
    <n v="0"/>
    <n v="0.32"/>
    <n v="4.96"/>
    <x v="3"/>
  </r>
  <r>
    <s v="Breakfast"/>
    <s v="Dine-In"/>
    <s v="Latte"/>
    <s v="No Modifier"/>
    <n v="1"/>
    <n v="3.78"/>
    <n v="3.78"/>
    <n v="0"/>
    <n v="0.27"/>
    <n v="4.05"/>
    <x v="1"/>
  </r>
  <r>
    <s v="Late Night"/>
    <s v="Drive-Thru"/>
    <s v="French Fries"/>
    <s v="Extra Sauce"/>
    <n v="1"/>
    <n v="2.71"/>
    <n v="2.71"/>
    <n v="0"/>
    <n v="0.24"/>
    <n v="2.95"/>
    <x v="1"/>
  </r>
  <r>
    <s v="Morning"/>
    <s v="Takeout"/>
    <s v="Coffee"/>
    <s v="Extra Ice"/>
    <n v="2"/>
    <n v="2.08"/>
    <n v="4.16"/>
    <n v="0"/>
    <n v="0.35"/>
    <n v="4.51"/>
    <x v="1"/>
  </r>
  <r>
    <s v="Breakfast"/>
    <s v="Takeout"/>
    <s v="Coffee"/>
    <s v="Extra Ice"/>
    <n v="1"/>
    <n v="1.9"/>
    <n v="1.9"/>
    <n v="0"/>
    <n v="0.14000000000000001"/>
    <n v="2.04"/>
    <x v="3"/>
  </r>
  <r>
    <s v="Dinner"/>
    <s v="Dine-In"/>
    <s v="Spicy Chicken Combo"/>
    <s v="No Modifier"/>
    <n v="1"/>
    <n v="9.42"/>
    <n v="9.42"/>
    <n v="0.47"/>
    <n v="0.63"/>
    <n v="9.58"/>
    <x v="1"/>
  </r>
  <r>
    <s v="Afternoon"/>
    <s v="Dine-In"/>
    <s v="Soft Drink (Medium)"/>
    <s v="Extra Ice"/>
    <n v="1"/>
    <n v="1.8699999999999999"/>
    <n v="1.8699999999999999"/>
    <n v="0.19"/>
    <n v="0.11"/>
    <n v="1.79"/>
    <x v="1"/>
  </r>
  <r>
    <s v="Dinner"/>
    <s v="Delivery"/>
    <s v="Chicken Sandwich"/>
    <s v="Extra Cheese"/>
    <n v="2"/>
    <n v="6.08"/>
    <n v="12.16"/>
    <n v="0"/>
    <n v="0.85"/>
    <n v="13.01"/>
    <x v="1"/>
  </r>
  <r>
    <s v="Lunch"/>
    <s v="Delivery"/>
    <s v="Cheeseburger"/>
    <s v="No Modifier"/>
    <n v="2"/>
    <n v="4.67"/>
    <n v="9.34"/>
    <n v="0"/>
    <n v="0.65"/>
    <n v="9.99"/>
    <x v="1"/>
  </r>
  <r>
    <s v="Lunch"/>
    <s v="Dine-In"/>
    <s v="Double Cheeseburger"/>
    <s v="No Modifier"/>
    <n v="1"/>
    <n v="6.1899999999999995"/>
    <n v="6.1899999999999995"/>
    <n v="0"/>
    <n v="0.37"/>
    <n v="6.56"/>
    <x v="1"/>
  </r>
  <r>
    <s v="Lunch"/>
    <s v="Dine-In"/>
    <s v="Spicy Chicken Combo"/>
    <s v="No Modifier"/>
    <n v="1"/>
    <n v="1.4799999999999998"/>
    <n v="1.4799999999999998"/>
    <n v="0.15"/>
    <n v="0.66"/>
    <n v="9.77"/>
    <x v="1"/>
  </r>
  <r>
    <s v="Late Night"/>
    <s v="Drive-Thru"/>
    <s v="French Fries"/>
    <s v="Small Size"/>
    <n v="1"/>
    <n v="2.1"/>
    <n v="2.1"/>
    <n v="0.21"/>
    <n v="0.11"/>
    <n v="2"/>
    <x v="1"/>
  </r>
  <r>
    <s v="Lunch"/>
    <s v="Drive-Thru"/>
    <s v="Double Cheeseburger"/>
    <s v="No Modifier"/>
    <n v="1"/>
    <n v="5.3"/>
    <n v="5.3"/>
    <n v="0"/>
    <n v="0.4"/>
    <n v="5.7"/>
    <x v="1"/>
  </r>
  <r>
    <s v="Dinner"/>
    <s v="Drive-Thru"/>
    <s v="Veggie Burger"/>
    <s v="Add Bacon"/>
    <n v="1"/>
    <n v="5.55"/>
    <n v="5.55"/>
    <n v="0"/>
    <n v="0.33"/>
    <n v="5.88"/>
    <x v="1"/>
  </r>
  <r>
    <s v="Late Night"/>
    <s v="Takeout"/>
    <s v="Chicken Sandwich"/>
    <s v="No Sauce"/>
    <n v="1"/>
    <n v="6.14"/>
    <n v="6.14"/>
    <n v="0"/>
    <n v="0.4"/>
    <n v="6.54"/>
    <x v="1"/>
  </r>
  <r>
    <s v="Lunch"/>
    <s v="Takeout"/>
    <s v="Veggie Burger"/>
    <s v="No Modifier"/>
    <n v="1"/>
    <n v="4.8500000000000005"/>
    <n v="4.8500000000000005"/>
    <n v="0"/>
    <n v="0.39"/>
    <n v="5.24"/>
    <x v="3"/>
  </r>
  <r>
    <s v="Dinner"/>
    <s v="Takeout"/>
    <s v="Double Cheeseburger Combo"/>
    <s v="No Modifier"/>
    <n v="1"/>
    <n v="9.879999999999999"/>
    <n v="9.879999999999999"/>
    <n v="0"/>
    <n v="0.89"/>
    <n v="10.77"/>
    <x v="1"/>
  </r>
  <r>
    <s v="Dinner"/>
    <s v="Delivery"/>
    <s v="Spicy Chicken Sandwich"/>
    <s v="No Onions"/>
    <n v="1"/>
    <n v="5.53"/>
    <n v="5.53"/>
    <n v="0"/>
    <n v="0.5"/>
    <n v="6.03"/>
    <x v="1"/>
  </r>
  <r>
    <s v="Lunch"/>
    <s v="Dine-In"/>
    <s v="Cheeseburger"/>
    <s v="No Modifier"/>
    <n v="2"/>
    <n v="4.59"/>
    <n v="9.18"/>
    <n v="0"/>
    <n v="0.83"/>
    <n v="10.01"/>
    <x v="1"/>
  </r>
  <r>
    <s v="Breakfast"/>
    <s v="Takeout"/>
    <s v="Coffee"/>
    <s v="Sugar-Free Syrup"/>
    <n v="1"/>
    <n v="2.3499999999999996"/>
    <n v="2.3499999999999996"/>
    <n v="0"/>
    <n v="0.18"/>
    <n v="2.5299999999999998"/>
    <x v="1"/>
  </r>
  <r>
    <s v="Morning"/>
    <s v="Takeout"/>
    <s v="Latte"/>
    <s v="No Ice"/>
    <n v="1"/>
    <n v="3.46"/>
    <n v="3.46"/>
    <n v="0"/>
    <n v="0.24"/>
    <n v="3.7"/>
    <x v="1"/>
  </r>
  <r>
    <s v="Breakfast"/>
    <s v="Dine-In"/>
    <s v="Breakfast Burrito"/>
    <s v="Cinnamon"/>
    <n v="1"/>
    <n v="3.6900000000000004"/>
    <n v="3.6900000000000004"/>
    <n v="0"/>
    <n v="0.26"/>
    <n v="3.95"/>
    <x v="1"/>
  </r>
  <r>
    <s v="Afternoon"/>
    <s v="Dine-In"/>
    <s v="Soft Drink (Medium)"/>
    <s v="No Modifier"/>
    <n v="3"/>
    <n v="1.7299999999999998"/>
    <n v="5.1899999999999995"/>
    <n v="0"/>
    <n v="0.36"/>
    <n v="5.55"/>
    <x v="2"/>
  </r>
  <r>
    <s v="Lunch"/>
    <s v="Drive-Thru"/>
    <s v="Double Cheeseburger Combo"/>
    <s v="No Modifier"/>
    <n v="1"/>
    <n v="10.130000000000001"/>
    <n v="10.130000000000001"/>
    <n v="0"/>
    <n v="0.86"/>
    <n v="10.99"/>
    <x v="1"/>
  </r>
  <r>
    <s v="Morning"/>
    <s v="Takeout"/>
    <s v="Hash Browns"/>
    <s v="No Modifier"/>
    <n v="1"/>
    <n v="1.8399999999999999"/>
    <n v="1.8399999999999999"/>
    <n v="0"/>
    <n v="0.12"/>
    <n v="1.96"/>
    <x v="1"/>
  </r>
  <r>
    <s v="Lunch"/>
    <s v="Drive-Thru"/>
    <s v="Double Cheeseburger Combo"/>
    <s v="No Modifier"/>
    <n v="2"/>
    <n v="10.79"/>
    <n v="21.58"/>
    <n v="0"/>
    <n v="1.73"/>
    <n v="23.31"/>
    <x v="1"/>
  </r>
  <r>
    <s v="Lunch"/>
    <s v="Dine-In"/>
    <s v="Spicy Chicken Combo"/>
    <s v="No Modifier"/>
    <n v="1"/>
    <n v="9.5399999999999991"/>
    <n v="9.5399999999999991"/>
    <n v="0"/>
    <n v="0.91"/>
    <n v="10.45"/>
    <x v="1"/>
  </r>
  <r>
    <s v="Afternoon"/>
    <s v="Dine-In"/>
    <s v="Onion Rings"/>
    <s v="No Sauce"/>
    <n v="2"/>
    <n v="3.3499999999999996"/>
    <n v="6.6999999999999993"/>
    <n v="0.34"/>
    <n v="0.48"/>
    <n v="6.84"/>
    <x v="3"/>
  </r>
  <r>
    <s v="Lunch"/>
    <s v="Dine-In"/>
    <s v="Iced Tea"/>
    <s v="Light Ice"/>
    <n v="1"/>
    <n v="1.9800000000000002"/>
    <n v="1.9800000000000002"/>
    <n v="0"/>
    <n v="0.18"/>
    <n v="2.16"/>
    <x v="1"/>
  </r>
  <r>
    <s v="Afternoon"/>
    <s v="Unknown"/>
    <s v="Iced Tea"/>
    <s v="No Modifier"/>
    <n v="1"/>
    <n v="2.0499999999999998"/>
    <n v="2.0499999999999998"/>
    <n v="0"/>
    <n v="0.16"/>
    <n v="2.21"/>
    <x v="1"/>
  </r>
  <r>
    <s v="Breakfast"/>
    <s v="Dine-In"/>
    <s v="Egg Muffin"/>
    <s v="Sausage Patty"/>
    <n v="1"/>
    <n v="4.49"/>
    <n v="4.49"/>
    <n v="0"/>
    <n v="0.33"/>
    <n v="4.82"/>
    <x v="1"/>
  </r>
  <r>
    <s v="Dinner"/>
    <s v="Dine-In"/>
    <s v="Cheeseburger"/>
    <s v="No Modifier"/>
    <n v="1"/>
    <n v="4.0599999999999996"/>
    <n v="4.0599999999999996"/>
    <n v="0"/>
    <n v="0.37"/>
    <n v="4.43"/>
    <x v="1"/>
  </r>
  <r>
    <s v="Breakfast"/>
    <s v="Dine-In"/>
    <s v="Coffee"/>
    <s v="Extra Ice"/>
    <n v="1"/>
    <n v="1.9699999999999998"/>
    <n v="1.9699999999999998"/>
    <n v="0.39"/>
    <n v="0.09"/>
    <n v="1.67"/>
    <x v="1"/>
  </r>
  <r>
    <s v="Lunch"/>
    <s v="Takeout"/>
    <s v="Chicken Sandwich"/>
    <s v="No Pickles"/>
    <n v="2"/>
    <n v="5.15"/>
    <n v="10.3"/>
    <n v="0"/>
    <n v="0.93"/>
    <n v="11.23"/>
    <x v="0"/>
  </r>
  <r>
    <s v="Breakfast"/>
    <s v="Drive-Thru"/>
    <s v="Sausage Biscuit"/>
    <s v="No Modifier"/>
    <n v="1"/>
    <n v="2.91"/>
    <n v="2.91"/>
    <n v="0"/>
    <n v="0.19"/>
    <n v="3.1"/>
    <x v="0"/>
  </r>
  <r>
    <s v="Lunch"/>
    <s v="Dine-In"/>
    <s v="Cheeseburger Combo"/>
    <s v="No Modifier"/>
    <n v="2"/>
    <n v="8.7800000000000011"/>
    <n v="17.560000000000002"/>
    <n v="0"/>
    <n v="1.4"/>
    <n v="18.96"/>
    <x v="0"/>
  </r>
  <r>
    <s v="Dinner"/>
    <s v="Dine-In"/>
    <s v="Spicy Chicken Combo"/>
    <s v="No Modifier"/>
    <n v="1"/>
    <n v="9.91"/>
    <n v="9.91"/>
    <n v="0.99"/>
    <n v="0.65"/>
    <n v="9.57"/>
    <x v="0"/>
  </r>
  <r>
    <s v="Lunch"/>
    <s v="Delivery"/>
    <s v="Veggie Burger"/>
    <s v="No Modifier"/>
    <n v="1"/>
    <n v="5.5"/>
    <n v="5.5"/>
    <n v="0.55000000000000004"/>
    <n v="0.47"/>
    <n v="5.42"/>
    <x v="1"/>
  </r>
  <r>
    <s v="Lunch"/>
    <s v="Dine-In"/>
    <s v="Spicy Chicken Sandwich"/>
    <s v="No Modifier"/>
    <n v="1"/>
    <n v="5.76"/>
    <n v="5.76"/>
    <n v="0"/>
    <n v="0.37"/>
    <n v="6.13"/>
    <x v="0"/>
  </r>
  <r>
    <s v="Morning"/>
    <s v="Delivery"/>
    <s v="Hash Browns"/>
    <s v="No Modifier"/>
    <n v="1"/>
    <n v="2.33"/>
    <n v="2.33"/>
    <n v="0"/>
    <n v="0.19"/>
    <n v="2.52"/>
    <x v="2"/>
  </r>
  <r>
    <s v="Breakfast"/>
    <s v="Drive-Thru"/>
    <s v="Egg Muffin"/>
    <s v="No Modifier"/>
    <n v="1"/>
    <n v="3.3"/>
    <n v="3.3"/>
    <n v="0"/>
    <n v="0.21"/>
    <n v="3.51"/>
    <x v="1"/>
  </r>
  <r>
    <s v="Afternoon"/>
    <s v="Dine-In"/>
    <s v="French Fries"/>
    <s v="Extra Sauce"/>
    <n v="1"/>
    <n v="3.63"/>
    <n v="3.63"/>
    <n v="0.36"/>
    <n v="0.31"/>
    <n v="3.58"/>
    <x v="1"/>
  </r>
  <r>
    <s v="Dinner"/>
    <s v="Dine-In"/>
    <s v="Cheeseburger"/>
    <s v="No Modifier"/>
    <n v="1"/>
    <n v="4.68"/>
    <n v="4.68"/>
    <n v="0"/>
    <n v="0.4"/>
    <n v="5.08"/>
    <x v="1"/>
  </r>
  <r>
    <s v="Dinner"/>
    <s v="Dine-In"/>
    <s v="Cheeseburger Combo"/>
    <s v="No Modifier"/>
    <n v="1"/>
    <n v="7.61"/>
    <n v="7.61"/>
    <n v="0"/>
    <n v="0.46"/>
    <n v="8.07"/>
    <x v="1"/>
  </r>
  <r>
    <s v="Afternoon"/>
    <s v="Delivery"/>
    <s v="Side Salad"/>
    <s v="No Modifier"/>
    <n v="1"/>
    <n v="3"/>
    <n v="3"/>
    <n v="0.3"/>
    <n v="0.26"/>
    <n v="2.96"/>
    <x v="1"/>
  </r>
  <r>
    <s v="Morning"/>
    <s v="Takeout"/>
    <s v="Coffee"/>
    <s v="No Modifier"/>
    <n v="1"/>
    <n v="2.67"/>
    <n v="2.67"/>
    <n v="0"/>
    <n v="0.19"/>
    <n v="2.86"/>
    <x v="1"/>
  </r>
  <r>
    <s v="Lunch"/>
    <s v="Drive-Thru"/>
    <s v="Chicken Sandwich Combo"/>
    <s v="Extra Cheese"/>
    <n v="1"/>
    <n v="10.129999999999999"/>
    <n v="10.129999999999999"/>
    <n v="0"/>
    <n v="0.73"/>
    <n v="10.86"/>
    <x v="1"/>
  </r>
  <r>
    <s v="Lunch"/>
    <s v="Takeout"/>
    <s v="Spicy Chicken Combo"/>
    <s v="No Modifier"/>
    <n v="1"/>
    <n v="9.6300000000000008"/>
    <n v="9.6300000000000008"/>
    <n v="0"/>
    <n v="0.57999999999999996"/>
    <n v="10.210000000000001"/>
    <x v="1"/>
  </r>
  <r>
    <s v="Dinner"/>
    <s v="Takeout"/>
    <s v="Double Cheeseburger"/>
    <s v="No Modifier"/>
    <n v="1"/>
    <n v="5.6800000000000006"/>
    <n v="5.6800000000000006"/>
    <n v="0"/>
    <n v="0.43"/>
    <n v="6.11"/>
    <x v="0"/>
  </r>
  <r>
    <s v="Afternoon"/>
    <s v="Dine-In"/>
    <s v="Onion Rings"/>
    <s v="No Modifier"/>
    <n v="1"/>
    <n v="2.79"/>
    <n v="2.79"/>
    <n v="0"/>
    <n v="0.18"/>
    <n v="2.97"/>
    <x v="1"/>
  </r>
  <r>
    <s v="Afternoon"/>
    <s v="Takeout"/>
    <s v="Ice Cream Cone"/>
    <s v="Caramel Topping"/>
    <n v="2"/>
    <n v="2.12"/>
    <n v="4.24"/>
    <n v="0"/>
    <n v="0.38"/>
    <n v="4.62"/>
    <x v="2"/>
  </r>
  <r>
    <s v="Dinner"/>
    <s v="Dine-In"/>
    <s v="Spicy Chicken Combo"/>
    <s v="No Modifier"/>
    <n v="1"/>
    <n v="8.86"/>
    <n v="8.86"/>
    <n v="0"/>
    <n v="0.66"/>
    <n v="9.52"/>
    <x v="0"/>
  </r>
  <r>
    <s v="Breakfast"/>
    <s v="Takeout"/>
    <s v="Coffee"/>
    <s v="No Modifier"/>
    <n v="1"/>
    <n v="1.77"/>
    <n v="1.77"/>
    <n v="0"/>
    <n v="0.13"/>
    <n v="1.9"/>
    <x v="0"/>
  </r>
  <r>
    <s v="Morning"/>
    <s v="Takeout"/>
    <s v="Bottled Water"/>
    <s v="Sugar-Free Syrup"/>
    <n v="2"/>
    <n v="1.4799999999999998"/>
    <n v="1.4799999999999998"/>
    <n v="0"/>
    <n v="0.1"/>
    <n v="3.92"/>
    <x v="3"/>
  </r>
  <r>
    <s v="Lunch"/>
    <s v="Takeout"/>
    <s v="Soft Drink (Medium)"/>
    <s v="Almond Milk"/>
    <n v="4"/>
    <n v="2.5799999999999996"/>
    <n v="10.319999999999999"/>
    <n v="0"/>
    <n v="0.72"/>
    <n v="11.04"/>
    <x v="1"/>
  </r>
  <r>
    <s v="Breakfast"/>
    <s v="Dine-In"/>
    <s v="Egg Muffin"/>
    <s v="No Modifier"/>
    <n v="1"/>
    <n v="4.5399999999999991"/>
    <n v="4.5399999999999991"/>
    <n v="0"/>
    <n v="0.27"/>
    <n v="4.8099999999999996"/>
    <x v="1"/>
  </r>
  <r>
    <s v="Dinner"/>
    <s v="Takeout"/>
    <s v="Double Cheeseburger Combo"/>
    <s v="No Modifier"/>
    <n v="1"/>
    <n v="9.39"/>
    <n v="9.39"/>
    <n v="0"/>
    <n v="0.7"/>
    <n v="10.09"/>
    <x v="0"/>
  </r>
  <r>
    <s v="Breakfast"/>
    <s v="Drive-Thru"/>
    <s v="Apple Pie"/>
    <s v="Cinnamon"/>
    <n v="1"/>
    <n v="1.4799999999999998"/>
    <n v="1.4799999999999998"/>
    <n v="0"/>
    <n v="0.1"/>
    <n v="1.86"/>
    <x v="0"/>
  </r>
  <r>
    <s v="Lunch"/>
    <s v="Drive-Thru"/>
    <s v="Cheeseburger Combo"/>
    <s v="No Modifier"/>
    <n v="2"/>
    <n v="9.09"/>
    <n v="18.18"/>
    <n v="0"/>
    <n v="1.27"/>
    <n v="19.45"/>
    <x v="1"/>
  </r>
  <r>
    <s v="Lunch"/>
    <s v="Drive-Thru"/>
    <s v="French Fries"/>
    <s v="Large Size"/>
    <n v="1"/>
    <n v="3.07"/>
    <n v="3.07"/>
    <n v="0"/>
    <n v="0.21"/>
    <n v="3.28"/>
    <x v="1"/>
  </r>
  <r>
    <s v="Late Night"/>
    <s v="Drive-Thru"/>
    <s v="Chicken Sandwich"/>
    <s v="No Modifier"/>
    <n v="1"/>
    <n v="6.34"/>
    <n v="6.34"/>
    <n v="0"/>
    <n v="0.46"/>
    <n v="6.8"/>
    <x v="1"/>
  </r>
  <r>
    <s v="Lunch"/>
    <s v="Delivery"/>
    <s v="Double Cheeseburger Combo"/>
    <s v="No Modifier"/>
    <n v="1"/>
    <n v="10"/>
    <n v="10"/>
    <n v="0"/>
    <n v="0.8"/>
    <n v="10.8"/>
    <x v="1"/>
  </r>
  <r>
    <s v="Lunch"/>
    <s v="Drive-Thru"/>
    <s v="Chicken Sandwich"/>
    <s v="No Modifier"/>
    <n v="2"/>
    <n v="5.0999999999999996"/>
    <n v="10.199999999999999"/>
    <n v="0"/>
    <n v="0.82"/>
    <n v="11.02"/>
    <x v="3"/>
  </r>
  <r>
    <s v="Lunch"/>
    <s v="Drive-Thru"/>
    <s v="French Fries"/>
    <s v="Extra Sauce"/>
    <n v="2"/>
    <n v="3.07"/>
    <n v="6.14"/>
    <n v="0"/>
    <n v="0.4"/>
    <n v="6.54"/>
    <x v="2"/>
  </r>
  <r>
    <s v="Lunch"/>
    <s v="Dine-In"/>
    <s v="Double Cheeseburger Combo"/>
    <s v="No Modifier"/>
    <n v="1"/>
    <n v="1.4799999999999998"/>
    <n v="1.4799999999999998"/>
    <n v="0"/>
    <n v="0.1"/>
    <n v="1.43"/>
    <x v="1"/>
  </r>
  <r>
    <s v="Dinner"/>
    <s v="Takeout"/>
    <s v="Veggie Burger"/>
    <s v="Add Jalapenos"/>
    <n v="1"/>
    <n v="5.79"/>
    <n v="5.79"/>
    <n v="0"/>
    <n v="0.35"/>
    <n v="6.14"/>
    <x v="0"/>
  </r>
  <r>
    <s v="Afternoon"/>
    <s v="Drive-Thru"/>
    <s v="Onion Rings"/>
    <s v="Large Size"/>
    <n v="2"/>
    <n v="3.49"/>
    <n v="6.98"/>
    <n v="0"/>
    <n v="0.63"/>
    <n v="7.61"/>
    <x v="2"/>
  </r>
  <r>
    <s v="Dinner"/>
    <s v="Delivery"/>
    <s v="Spicy Chicken Combo"/>
    <s v="No Modifier"/>
    <n v="1"/>
    <n v="9.07"/>
    <n v="9.07"/>
    <n v="0"/>
    <n v="0.66"/>
    <n v="9.73"/>
    <x v="1"/>
  </r>
  <r>
    <s v="Lunch"/>
    <s v="Takeout"/>
    <s v="Spicy Chicken Sandwich"/>
    <s v="No Modifier"/>
    <n v="1"/>
    <n v="5.92"/>
    <n v="5.92"/>
    <n v="0"/>
    <n v="0.44"/>
    <n v="6.36"/>
    <x v="0"/>
  </r>
  <r>
    <s v="Breakfast"/>
    <s v="Takeout"/>
    <s v="Egg Muffin"/>
    <s v="Cinnamon"/>
    <n v="1"/>
    <n v="3.25"/>
    <n v="3.25"/>
    <n v="0"/>
    <n v="0.28000000000000003"/>
    <n v="3.53"/>
    <x v="1"/>
  </r>
  <r>
    <s v="Morning"/>
    <s v="Takeout"/>
    <s v="Side Salad"/>
    <s v="No Modifier"/>
    <n v="2"/>
    <n v="3.21"/>
    <n v="6.42"/>
    <n v="0"/>
    <n v="0.39"/>
    <n v="6.81"/>
    <x v="1"/>
  </r>
  <r>
    <s v="Breakfast"/>
    <s v="Drive-Thru"/>
    <s v="Breakfast Burrito"/>
    <s v="Extra Egg"/>
    <n v="1"/>
    <n v="4.6399999999999997"/>
    <n v="4.6399999999999997"/>
    <n v="0"/>
    <n v="0.42"/>
    <n v="5.0599999999999996"/>
    <x v="1"/>
  </r>
  <r>
    <s v="Dinner"/>
    <s v="Takeout"/>
    <s v="Spicy Chicken Sandwich"/>
    <s v="Add Jalapenos"/>
    <n v="1"/>
    <n v="6.13"/>
    <n v="6.13"/>
    <n v="0"/>
    <n v="0.37"/>
    <n v="6.5"/>
    <x v="1"/>
  </r>
  <r>
    <s v="Lunch"/>
    <s v="Takeout"/>
    <s v="Cheeseburger Combo"/>
    <s v="No Modifier"/>
    <n v="1"/>
    <n v="8.9599999999999991"/>
    <n v="8.9599999999999991"/>
    <n v="0"/>
    <n v="0.65"/>
    <n v="9.61"/>
    <x v="1"/>
  </r>
  <r>
    <s v="Lunch"/>
    <s v="Takeout"/>
    <s v="Veggie Burger"/>
    <s v="No Modifier"/>
    <n v="1"/>
    <n v="4.74"/>
    <n v="4.74"/>
    <n v="0"/>
    <n v="0.33"/>
    <n v="5.07"/>
    <x v="0"/>
  </r>
  <r>
    <s v="Morning"/>
    <s v="Takeout"/>
    <s v="Brownie"/>
    <s v="Cinnamon"/>
    <n v="1"/>
    <n v="1.7599999999999998"/>
    <n v="1.7599999999999998"/>
    <n v="0"/>
    <n v="0.13"/>
    <n v="1.89"/>
    <x v="3"/>
  </r>
  <r>
    <s v="Dinner"/>
    <s v="Dine-In"/>
    <s v="Double Cheeseburger Combo"/>
    <s v="No Modifier"/>
    <n v="1"/>
    <n v="1.4799999999999998"/>
    <n v="1.4799999999999998"/>
    <n v="0"/>
    <n v="0.1"/>
    <n v="1.43"/>
    <x v="0"/>
  </r>
  <r>
    <s v="Lunch"/>
    <s v="Drive-Thru"/>
    <s v="Chicken Sandwich Combo"/>
    <s v="Extra Sauce"/>
    <n v="1"/>
    <n v="1.4799999999999998"/>
    <n v="1.4799999999999998"/>
    <n v="0.15"/>
    <n v="0.89"/>
    <n v="10.76"/>
    <x v="0"/>
  </r>
  <r>
    <s v="Dinner"/>
    <s v="Drive-Thru"/>
    <s v="Cheeseburger"/>
    <s v="No Modifier"/>
    <n v="1"/>
    <n v="4.3099999999999996"/>
    <n v="4.3099999999999996"/>
    <n v="0"/>
    <n v="0.28000000000000003"/>
    <n v="4.59"/>
    <x v="1"/>
  </r>
  <r>
    <s v="Breakfast"/>
    <s v="Takeout"/>
    <s v="Egg Muffin"/>
    <s v="No Modifier"/>
    <n v="1"/>
    <n v="3.8800000000000003"/>
    <n v="3.8800000000000003"/>
    <n v="0"/>
    <n v="0.23"/>
    <n v="4.1100000000000003"/>
    <x v="0"/>
  </r>
  <r>
    <s v="Morning"/>
    <s v="Drive-Thru"/>
    <s v="Soft Drink (Medium)"/>
    <s v="No Modifier"/>
    <n v="2"/>
    <n v="1.69"/>
    <n v="3.38"/>
    <n v="0"/>
    <n v="0.25"/>
    <n v="3.63"/>
    <x v="3"/>
  </r>
  <r>
    <s v="Dinner"/>
    <s v="Dine-In"/>
    <s v="Spicy Chicken Combo"/>
    <s v="No Modifier"/>
    <n v="1"/>
    <n v="9.3800000000000008"/>
    <n v="9.3800000000000008"/>
    <n v="0"/>
    <n v="0.61"/>
    <n v="9.99"/>
    <x v="2"/>
  </r>
  <r>
    <s v="Lunch"/>
    <s v="Drive-Thru"/>
    <s v="Chicken Sandwich"/>
    <s v="No Modifier"/>
    <n v="1"/>
    <n v="5.96"/>
    <n v="5.96"/>
    <n v="0"/>
    <n v="0.42"/>
    <n v="6.38"/>
    <x v="0"/>
  </r>
  <r>
    <s v="Dinner"/>
    <s v="Drive-Thru"/>
    <s v="Chicken Sandwich Combo"/>
    <s v="No Modifier"/>
    <n v="1"/>
    <n v="9.9899999999999984"/>
    <n v="9.9899999999999984"/>
    <n v="0"/>
    <n v="0.8"/>
    <n v="10.79"/>
    <x v="1"/>
  </r>
  <r>
    <s v="Lunch"/>
    <s v="Dine-In"/>
    <s v="Chicken Sandwich Combo"/>
    <s v="No Modifier"/>
    <n v="1"/>
    <n v="10.02"/>
    <n v="10.02"/>
    <n v="0"/>
    <n v="0.8"/>
    <n v="10.82"/>
    <x v="2"/>
  </r>
  <r>
    <s v="Breakfast"/>
    <s v="Dine-In"/>
    <s v="Coffee"/>
    <s v="No Modifier"/>
    <n v="1"/>
    <n v="2.13"/>
    <n v="2.13"/>
    <n v="0"/>
    <n v="0.16"/>
    <n v="2.29"/>
    <x v="2"/>
  </r>
  <r>
    <s v="Lunch"/>
    <s v="Takeout"/>
    <s v="Cheeseburger"/>
    <s v="No Modifier"/>
    <n v="1"/>
    <n v="4.83"/>
    <n v="4.83"/>
    <n v="0.48"/>
    <n v="0.28000000000000003"/>
    <n v="4.63"/>
    <x v="0"/>
  </r>
  <r>
    <s v="Afternoon"/>
    <s v="Drive-Thru"/>
    <s v="French Fries"/>
    <s v="No Modifier"/>
    <n v="1"/>
    <n v="2.81"/>
    <n v="2.81"/>
    <n v="0"/>
    <n v="0.25"/>
    <n v="3.06"/>
    <x v="1"/>
  </r>
  <r>
    <s v="Afternoon"/>
    <s v="Takeout"/>
    <s v="Iced Tea"/>
    <s v="Sugar-Free Syrup"/>
    <n v="1"/>
    <n v="2.29"/>
    <n v="2.29"/>
    <n v="0"/>
    <n v="0.14000000000000001"/>
    <n v="2.4300000000000002"/>
    <x v="1"/>
  </r>
  <r>
    <s v="Breakfast"/>
    <s v="Takeout"/>
    <s v="Egg Muffin"/>
    <s v="Sausage Patty"/>
    <n v="1"/>
    <n v="4.3"/>
    <n v="4.3"/>
    <n v="0.64"/>
    <n v="0.33"/>
    <n v="3.99"/>
    <x v="1"/>
  </r>
  <r>
    <s v="Afternoon"/>
    <s v="Delivery"/>
    <s v="Onion Rings"/>
    <s v="Small Size"/>
    <n v="1"/>
    <n v="2.61"/>
    <n v="2.61"/>
    <n v="0"/>
    <n v="0.2"/>
    <n v="2.81"/>
    <x v="2"/>
  </r>
  <r>
    <s v="Morning"/>
    <s v="Dine-In"/>
    <s v="Chicken Nuggets (6pc)"/>
    <s v="No Modifier"/>
    <n v="3"/>
    <n v="3.74"/>
    <n v="11.22"/>
    <n v="0"/>
    <n v="0.67"/>
    <n v="11.89"/>
    <x v="1"/>
  </r>
  <r>
    <s v="Breakfast"/>
    <s v="Drive-Thru"/>
    <s v="Sausage Biscuit"/>
    <s v="Extra Egg"/>
    <n v="1"/>
    <n v="4"/>
    <n v="4"/>
    <n v="0"/>
    <n v="0.38"/>
    <n v="4.38"/>
    <x v="0"/>
  </r>
  <r>
    <s v="Afternoon"/>
    <s v="Drive-Thru"/>
    <s v="French Fries"/>
    <s v="No Sauce"/>
    <n v="2"/>
    <n v="2.5100000000000002"/>
    <n v="5.0200000000000005"/>
    <n v="0"/>
    <n v="0.43"/>
    <n v="5.45"/>
    <x v="0"/>
  </r>
  <r>
    <s v="Lunch"/>
    <s v="Delivery"/>
    <s v="Veggie Burger"/>
    <s v="Spicy"/>
    <n v="1"/>
    <n v="5.48"/>
    <n v="5.48"/>
    <n v="0"/>
    <n v="0.38"/>
    <n v="5.86"/>
    <x v="2"/>
  </r>
  <r>
    <s v="Breakfast"/>
    <s v="Drive-Thru"/>
    <s v="Hash Browns"/>
    <s v="Cinnamon"/>
    <n v="1"/>
    <n v="2.1800000000000002"/>
    <n v="2.1800000000000002"/>
    <n v="0"/>
    <n v="0.13"/>
    <n v="2.31"/>
    <x v="1"/>
  </r>
  <r>
    <s v="Breakfast"/>
    <s v="Drive-Thru"/>
    <s v="Sausage Biscuit"/>
    <s v="No Modifier"/>
    <n v="1"/>
    <n v="3.0599999999999996"/>
    <n v="3.0599999999999996"/>
    <n v="0"/>
    <n v="0.22"/>
    <n v="3.28"/>
    <x v="1"/>
  </r>
  <r>
    <s v="Morning"/>
    <s v="Dine-In"/>
    <s v="Latte"/>
    <s v="No Modifier"/>
    <n v="2"/>
    <n v="3.6100000000000003"/>
    <n v="7.2200000000000006"/>
    <n v="0"/>
    <n v="0.51"/>
    <n v="7.73"/>
    <x v="1"/>
  </r>
  <r>
    <s v="Lunch"/>
    <s v="Drive-Thru"/>
    <s v="Cheeseburger Combo"/>
    <s v="No Modifier"/>
    <n v="1"/>
    <n v="1.4799999999999998"/>
    <n v="1.4799999999999998"/>
    <n v="0"/>
    <n v="0.1"/>
    <n v="1.43"/>
    <x v="2"/>
  </r>
  <r>
    <s v="Dinner"/>
    <s v="Drive-Thru"/>
    <s v="Double Cheeseburger Combo"/>
    <s v="No Modifier"/>
    <n v="1"/>
    <n v="9.89"/>
    <n v="9.89"/>
    <n v="0"/>
    <n v="0.94"/>
    <n v="10.83"/>
    <x v="2"/>
  </r>
  <r>
    <s v="Lunch"/>
    <s v="Drive-Thru"/>
    <s v="Veggie Burger"/>
    <s v="Add Jalapenos"/>
    <n v="2"/>
    <n v="5.3900000000000006"/>
    <n v="10.780000000000001"/>
    <n v="0"/>
    <n v="0.7"/>
    <n v="11.48"/>
    <x v="1"/>
  </r>
  <r>
    <s v="Afternoon"/>
    <s v="Dine-In"/>
    <s v="Bottled Water"/>
    <s v="Light Ice"/>
    <n v="2"/>
    <n v="1.28"/>
    <n v="2.56"/>
    <n v="0.38"/>
    <n v="0.19"/>
    <n v="2.37"/>
    <x v="2"/>
  </r>
  <r>
    <s v="Breakfast"/>
    <s v="Drive-Thru"/>
    <s v="Coffee"/>
    <s v="No Modifier"/>
    <n v="1"/>
    <n v="1.87"/>
    <n v="1.87"/>
    <n v="0"/>
    <n v="0.13"/>
    <n v="2"/>
    <x v="1"/>
  </r>
  <r>
    <s v="Lunch"/>
    <s v="Dine-In"/>
    <s v="Spicy Chicken Sandwich"/>
    <s v="No Modifier"/>
    <n v="1"/>
    <n v="5.59"/>
    <n v="5.59"/>
    <n v="0.56000000000000005"/>
    <n v="0.3"/>
    <n v="5.33"/>
    <x v="2"/>
  </r>
  <r>
    <s v="Dinner"/>
    <s v="Delivery"/>
    <s v="Spicy Chicken Sandwich"/>
    <s v="Extra Sauce"/>
    <n v="1"/>
    <n v="6.4700000000000006"/>
    <n v="6.4700000000000006"/>
    <n v="0"/>
    <n v="0.52"/>
    <n v="6.99"/>
    <x v="1"/>
  </r>
  <r>
    <s v="Breakfast"/>
    <s v="Drive-Thru"/>
    <s v="Egg Muffin"/>
    <s v="No Modifier"/>
    <n v="1"/>
    <n v="3.4"/>
    <n v="3.4"/>
    <n v="0"/>
    <n v="0.22"/>
    <n v="3.62"/>
    <x v="1"/>
  </r>
  <r>
    <s v="Afternoon"/>
    <s v="Delivery"/>
    <s v="Milkshake"/>
    <s v="Extra Ice"/>
    <n v="1"/>
    <n v="3.6500000000000004"/>
    <n v="3.6500000000000004"/>
    <n v="0"/>
    <n v="0.24"/>
    <n v="3.89"/>
    <x v="2"/>
  </r>
  <r>
    <s v="Afternoon"/>
    <s v="Takeout"/>
    <s v="Onion Rings"/>
    <s v="Extra Sauce"/>
    <n v="3"/>
    <n v="3.9199999999999995"/>
    <n v="11.759999999999998"/>
    <n v="1.18"/>
    <n v="0.79"/>
    <n v="11.37"/>
    <x v="0"/>
  </r>
  <r>
    <s v="Morning"/>
    <s v="Drive-Thru"/>
    <s v="Bottled Water"/>
    <s v="Light Ice"/>
    <n v="1"/>
    <n v="1.54"/>
    <n v="1.54"/>
    <n v="0.31"/>
    <n v="0.09"/>
    <n v="1.32"/>
    <x v="1"/>
  </r>
  <r>
    <s v="Dinner"/>
    <s v="Takeout"/>
    <s v="Double Cheeseburger Combo"/>
    <s v="No Modifier"/>
    <n v="3"/>
    <n v="10.28"/>
    <n v="30.839999999999996"/>
    <n v="0"/>
    <n v="1.85"/>
    <n v="32.69"/>
    <x v="2"/>
  </r>
  <r>
    <s v="Breakfast"/>
    <s v="Drive-Thru"/>
    <s v="Egg Muffin"/>
    <s v="Sausage Patty"/>
    <n v="2"/>
    <n v="4.38"/>
    <n v="8.76"/>
    <n v="0"/>
    <n v="0.74"/>
    <n v="9.5"/>
    <x v="1"/>
  </r>
  <r>
    <s v="Afternoon"/>
    <s v="Takeout"/>
    <s v="French Fries"/>
    <s v="No Modifier"/>
    <n v="3"/>
    <n v="2.3699999999999997"/>
    <n v="7.1099999999999994"/>
    <n v="0"/>
    <n v="0.56999999999999995"/>
    <n v="7.68"/>
    <x v="3"/>
  </r>
  <r>
    <s v="Lunch"/>
    <s v="Delivery"/>
    <s v="Chicken Sandwich Combo"/>
    <s v="Extra Cheese"/>
    <n v="1"/>
    <n v="9.2999999999999989"/>
    <n v="9.2999999999999989"/>
    <n v="0"/>
    <n v="0.56000000000000005"/>
    <n v="9.86"/>
    <x v="2"/>
  </r>
  <r>
    <s v="Late Night"/>
    <s v="Dine-In"/>
    <s v="Soft Drink (Large)"/>
    <s v="No Modifier"/>
    <n v="2"/>
    <n v="1.4799999999999998"/>
    <n v="1.4799999999999998"/>
    <n v="0.15"/>
    <n v="0.27"/>
    <n v="4.47"/>
    <x v="1"/>
  </r>
  <r>
    <s v="Dinner"/>
    <s v="Delivery"/>
    <s v="Chicken Sandwich Combo"/>
    <s v="No Modifier"/>
    <n v="1"/>
    <n v="9.93"/>
    <n v="9.93"/>
    <n v="0"/>
    <n v="0.74"/>
    <n v="10.67"/>
    <x v="3"/>
  </r>
  <r>
    <s v="Afternoon"/>
    <s v="Drive-Thru"/>
    <s v="French Fries"/>
    <s v="No Modifier"/>
    <n v="1"/>
    <n v="1.4799999999999998"/>
    <n v="1.4799999999999998"/>
    <n v="0"/>
    <n v="0.1"/>
    <n v="3.3"/>
    <x v="1"/>
  </r>
  <r>
    <s v="Dinner"/>
    <s v="Takeout"/>
    <s v="Chicken Sandwich"/>
    <s v="No Sauce"/>
    <n v="1"/>
    <n v="5.21"/>
    <n v="5.21"/>
    <n v="0"/>
    <n v="0.49"/>
    <n v="5.7"/>
    <x v="0"/>
  </r>
  <r>
    <s v="Dinner"/>
    <s v="Takeout"/>
    <s v="French Fries"/>
    <s v="Extra Sauce"/>
    <n v="1"/>
    <n v="1.4799999999999998"/>
    <n v="1.4799999999999998"/>
    <n v="0.15"/>
    <n v="0.22"/>
    <n v="2.79"/>
    <x v="1"/>
  </r>
  <r>
    <s v="Lunch"/>
    <s v="Drive-Thru"/>
    <s v="French Fries"/>
    <s v="No Modifier"/>
    <n v="1"/>
    <n v="2.38"/>
    <n v="2.38"/>
    <n v="0"/>
    <n v="0.17"/>
    <n v="2.5499999999999998"/>
    <x v="1"/>
  </r>
  <r>
    <s v="Afternoon"/>
    <s v="Takeout"/>
    <s v="Soft Drink (Medium)"/>
    <s v="No Modifier"/>
    <n v="3"/>
    <n v="1.5899999999999999"/>
    <n v="4.7699999999999996"/>
    <n v="0.72"/>
    <n v="0.38"/>
    <n v="4.43"/>
    <x v="0"/>
  </r>
  <r>
    <s v="Dinner"/>
    <s v="Delivery"/>
    <s v="Veggie Burger"/>
    <s v="No Modifier"/>
    <n v="1"/>
    <n v="5.3500000000000005"/>
    <n v="5.3500000000000005"/>
    <n v="0"/>
    <n v="0.35"/>
    <n v="5.7"/>
    <x v="1"/>
  </r>
  <r>
    <s v="Lunch"/>
    <s v="Dine-In"/>
    <s v="Chicken Sandwich Combo"/>
    <s v="No Modifier"/>
    <n v="1"/>
    <n v="8.9200000000000017"/>
    <n v="8.9200000000000017"/>
    <n v="0"/>
    <n v="0.54"/>
    <n v="9.4600000000000009"/>
    <x v="2"/>
  </r>
  <r>
    <s v="Afternoon"/>
    <s v="Drive-Thru"/>
    <s v="Soft Drink (Medium)"/>
    <s v="Almond Milk"/>
    <n v="1"/>
    <n v="2.4"/>
    <n v="2.4"/>
    <n v="0"/>
    <n v="0.17"/>
    <n v="2.57"/>
    <x v="1"/>
  </r>
  <r>
    <s v="Afternoon"/>
    <s v="Drive-Thru"/>
    <s v="French Fries"/>
    <s v="Small Size"/>
    <n v="3"/>
    <n v="1.89"/>
    <n v="5.67"/>
    <n v="0"/>
    <n v="0.37"/>
    <n v="6.04"/>
    <x v="3"/>
  </r>
  <r>
    <s v="Lunch"/>
    <s v="Dine-In"/>
    <s v="Cheeseburger Combo"/>
    <s v="No Modifier"/>
    <n v="1"/>
    <n v="8.75"/>
    <n v="8.75"/>
    <n v="0"/>
    <n v="0.74"/>
    <n v="9.49"/>
    <x v="1"/>
  </r>
  <r>
    <s v="Afternoon"/>
    <s v="Takeout"/>
    <s v="Onion Rings"/>
    <s v="No Sauce"/>
    <n v="1"/>
    <n v="2.99"/>
    <n v="2.99"/>
    <n v="0.3"/>
    <n v="0.26"/>
    <n v="2.95"/>
    <x v="0"/>
  </r>
  <r>
    <s v="Lunch"/>
    <s v="Drive-Thru"/>
    <s v="Spicy Chicken Sandwich"/>
    <s v="Add Bacon"/>
    <n v="1"/>
    <n v="6.1899999999999995"/>
    <n v="6.1899999999999995"/>
    <n v="0"/>
    <n v="0.56000000000000005"/>
    <n v="6.75"/>
    <x v="1"/>
  </r>
  <r>
    <s v="Lunch"/>
    <s v="Delivery"/>
    <s v="Double Cheeseburger Combo"/>
    <s v="No Modifier"/>
    <n v="1"/>
    <n v="8.5500000000000007"/>
    <n v="8.5500000000000007"/>
    <n v="0"/>
    <n v="0.51"/>
    <n v="9.06"/>
    <x v="1"/>
  </r>
  <r>
    <s v="Dinner"/>
    <s v="Takeout"/>
    <s v="Chicken Sandwich Combo"/>
    <s v="Gluten-Free Bun"/>
    <n v="1"/>
    <n v="9.98"/>
    <n v="9.98"/>
    <n v="0"/>
    <n v="0.7"/>
    <n v="10.68"/>
    <x v="1"/>
  </r>
  <r>
    <s v="Dinner"/>
    <s v="Delivery"/>
    <s v="Cheeseburger Combo"/>
    <s v="No Modifier"/>
    <n v="1"/>
    <n v="9.3800000000000008"/>
    <n v="9.3800000000000008"/>
    <n v="0"/>
    <n v="0.75"/>
    <n v="10.130000000000001"/>
    <x v="1"/>
  </r>
  <r>
    <s v="Afternoon"/>
    <s v="Takeout"/>
    <s v="Onion Rings"/>
    <s v="Extra Sauce"/>
    <n v="1"/>
    <n v="3.86"/>
    <n v="3.86"/>
    <n v="0"/>
    <n v="0.27"/>
    <n v="4.13"/>
    <x v="3"/>
  </r>
  <r>
    <s v="Lunch"/>
    <s v="Dine-In"/>
    <s v="Chicken Sandwich Combo"/>
    <s v="No Pickles"/>
    <n v="1"/>
    <n v="8.7600000000000016"/>
    <n v="8.7600000000000016"/>
    <n v="0"/>
    <n v="0.7"/>
    <n v="9.4600000000000009"/>
    <x v="1"/>
  </r>
  <r>
    <s v="Morning"/>
    <s v="Takeout"/>
    <s v="Chicken Nuggets (6pc)"/>
    <s v="No Modifier"/>
    <n v="1"/>
    <n v="3.59"/>
    <n v="3.59"/>
    <n v="0"/>
    <n v="0.23"/>
    <n v="3.82"/>
    <x v="1"/>
  </r>
  <r>
    <s v="Lunch"/>
    <s v="Delivery"/>
    <s v="Chicken Sandwich"/>
    <s v="No Modifier"/>
    <n v="1"/>
    <n v="5.56"/>
    <n v="5.56"/>
    <n v="0"/>
    <n v="0.53"/>
    <n v="6.09"/>
    <x v="1"/>
  </r>
  <r>
    <s v="Dinner"/>
    <s v="Takeout"/>
    <s v="Cheeseburger Combo"/>
    <s v="No Modifier"/>
    <n v="2"/>
    <n v="7.99"/>
    <n v="15.98"/>
    <n v="0"/>
    <n v="1.2"/>
    <n v="17.18"/>
    <x v="0"/>
  </r>
  <r>
    <s v="Lunch"/>
    <s v="Dine-In"/>
    <s v="Iced Tea"/>
    <s v="Almond Milk"/>
    <n v="1"/>
    <n v="2.63"/>
    <n v="2.63"/>
    <n v="0"/>
    <n v="0.24"/>
    <n v="2.87"/>
    <x v="2"/>
  </r>
  <r>
    <s v="Breakfast"/>
    <s v="Takeout"/>
    <s v="Coffee"/>
    <s v="No Modifier"/>
    <n v="1"/>
    <n v="2.04"/>
    <n v="2.04"/>
    <n v="0"/>
    <n v="0.12"/>
    <n v="2.16"/>
    <x v="1"/>
  </r>
  <r>
    <s v="Lunch"/>
    <s v="Dine-In"/>
    <s v="Double Cheeseburger Combo"/>
    <s v="No Modifier"/>
    <n v="1"/>
    <n v="10.6"/>
    <n v="10.6"/>
    <n v="0"/>
    <n v="0.8"/>
    <n v="11.4"/>
    <x v="1"/>
  </r>
  <r>
    <s v="Lunch"/>
    <s v="Dine-In"/>
    <s v="Veggie Burger"/>
    <s v="Add Bacon"/>
    <n v="1"/>
    <n v="6.2"/>
    <n v="6.2"/>
    <n v="0"/>
    <n v="0.53"/>
    <n v="6.73"/>
    <x v="0"/>
  </r>
  <r>
    <s v="Lunch"/>
    <s v="Takeout"/>
    <s v="Cheeseburger"/>
    <s v="No Modifier"/>
    <n v="1"/>
    <n v="4.42"/>
    <n v="4.42"/>
    <n v="0"/>
    <n v="0.28999999999999998"/>
    <n v="4.71"/>
    <x v="1"/>
  </r>
  <r>
    <s v="Breakfast"/>
    <s v="Drive-Thru"/>
    <s v="Breakfast Burrito"/>
    <s v="No Modifier"/>
    <n v="1"/>
    <n v="3.5199999999999996"/>
    <n v="3.5199999999999996"/>
    <n v="0"/>
    <n v="0.26"/>
    <n v="3.78"/>
    <x v="1"/>
  </r>
  <r>
    <s v="Late Night"/>
    <s v="Drive-Thru"/>
    <s v="Onion Rings"/>
    <s v="Extra Sauce"/>
    <n v="2"/>
    <n v="3.16"/>
    <n v="6.32"/>
    <n v="0"/>
    <n v="0.51"/>
    <n v="6.83"/>
    <x v="3"/>
  </r>
  <r>
    <s v="Lunch"/>
    <s v="Takeout"/>
    <s v="Cheeseburger Combo"/>
    <s v="No Modifier"/>
    <n v="1"/>
    <n v="8.379999999999999"/>
    <n v="8.379999999999999"/>
    <n v="0"/>
    <n v="0.54"/>
    <n v="8.92"/>
    <x v="2"/>
  </r>
  <r>
    <s v="Breakfast"/>
    <s v="Drive-Thru"/>
    <s v="Hash Browns"/>
    <s v="Sausage Patty"/>
    <n v="2"/>
    <n v="3.16"/>
    <n v="6.32"/>
    <n v="0"/>
    <n v="0.41"/>
    <n v="6.73"/>
    <x v="1"/>
  </r>
  <r>
    <s v="Dinner"/>
    <s v="Drive-Thru"/>
    <s v="Spicy Chicken Sandwich"/>
    <s v="Extra Sauce"/>
    <n v="2"/>
    <n v="6.24"/>
    <n v="12.48"/>
    <n v="0"/>
    <n v="0.87"/>
    <n v="13.35"/>
    <x v="1"/>
  </r>
  <r>
    <s v="Dinner"/>
    <s v="Takeout"/>
    <s v="Chicken Sandwich Combo"/>
    <s v="No Modifier"/>
    <n v="1"/>
    <n v="8.59"/>
    <n v="8.59"/>
    <n v="0.43"/>
    <n v="0.59"/>
    <n v="8.75"/>
    <x v="1"/>
  </r>
  <r>
    <s v="Dinner"/>
    <s v="Delivery"/>
    <s v="Onion Rings"/>
    <s v="No Modifier"/>
    <n v="1"/>
    <n v="3.5599999999999996"/>
    <n v="3.5599999999999996"/>
    <n v="0"/>
    <n v="0.28000000000000003"/>
    <n v="3.84"/>
    <x v="1"/>
  </r>
  <r>
    <s v="Dinner"/>
    <s v="Takeout"/>
    <s v="Onion Rings"/>
    <s v="Extra Sauce"/>
    <n v="1"/>
    <n v="3.3099999999999996"/>
    <n v="3.3099999999999996"/>
    <n v="0"/>
    <n v="0.28000000000000003"/>
    <n v="3.59"/>
    <x v="0"/>
  </r>
  <r>
    <s v="Breakfast"/>
    <s v="Takeout"/>
    <s v="Latte"/>
    <s v="Light Ice"/>
    <n v="2"/>
    <n v="3.23"/>
    <n v="6.46"/>
    <n v="0"/>
    <n v="0.39"/>
    <n v="6.85"/>
    <x v="1"/>
  </r>
  <r>
    <s v="Lunch"/>
    <s v="Drive-Thru"/>
    <s v="Veggie Burger"/>
    <s v="No Modifier"/>
    <n v="1"/>
    <n v="4.9800000000000004"/>
    <n v="4.9800000000000004"/>
    <n v="0"/>
    <n v="0.42"/>
    <n v="5.4"/>
    <x v="0"/>
  </r>
  <r>
    <s v="Afternoon"/>
    <s v="Dine-In"/>
    <s v="Chicken Nuggets (6pc)"/>
    <s v="No Modifier"/>
    <n v="2"/>
    <n v="3.13"/>
    <n v="6.26"/>
    <n v="0"/>
    <n v="0.38"/>
    <n v="6.64"/>
    <x v="2"/>
  </r>
  <r>
    <s v="Lunch"/>
    <s v="Drive-Thru"/>
    <s v="Chicken Sandwich Combo"/>
    <s v="No Modifier"/>
    <n v="3"/>
    <n v="9.4300000000000015"/>
    <n v="28.290000000000006"/>
    <n v="0"/>
    <n v="2.4"/>
    <n v="30.69"/>
    <x v="1"/>
  </r>
  <r>
    <s v="Breakfast"/>
    <s v="Drive-Thru"/>
    <s v="Sausage Biscuit"/>
    <s v="No Modifier"/>
    <n v="1"/>
    <n v="3.22"/>
    <n v="3.22"/>
    <n v="0"/>
    <n v="0.21"/>
    <n v="3.43"/>
    <x v="0"/>
  </r>
  <r>
    <s v="Dinner"/>
    <s v="Drive-Thru"/>
    <s v="Chicken Sandwich"/>
    <s v="Add Jalapenos"/>
    <n v="1"/>
    <n v="1.4799999999999998"/>
    <n v="1.4799999999999998"/>
    <n v="0.15"/>
    <n v="0.43"/>
    <n v="6.12"/>
    <x v="0"/>
  </r>
  <r>
    <s v="Dinner"/>
    <s v="Takeout"/>
    <s v="Chicken Sandwich Combo"/>
    <s v="No Sauce"/>
    <n v="1"/>
    <n v="9.02"/>
    <n v="9.02"/>
    <n v="0"/>
    <n v="0.59"/>
    <n v="9.61"/>
    <x v="1"/>
  </r>
  <r>
    <s v="Breakfast"/>
    <s v="Drive-Thru"/>
    <s v="Breakfast Burrito"/>
    <s v="No Modifier"/>
    <n v="1"/>
    <n v="5.07"/>
    <n v="5.07"/>
    <n v="0"/>
    <n v="0.46"/>
    <n v="5.53"/>
    <x v="1"/>
  </r>
  <r>
    <s v="Lunch"/>
    <s v="Drive-Thru"/>
    <s v="Double Cheeseburger"/>
    <s v="No Modifier"/>
    <n v="1"/>
    <n v="5.09"/>
    <n v="5.09"/>
    <n v="0.25"/>
    <n v="0.41"/>
    <n v="5.25"/>
    <x v="1"/>
  </r>
  <r>
    <s v="Morning"/>
    <s v="Takeout"/>
    <s v="Bottled Water"/>
    <s v="Almond Milk"/>
    <n v="1"/>
    <n v="2.1"/>
    <n v="2.1"/>
    <n v="0.42"/>
    <n v="0.13"/>
    <n v="1.81"/>
    <x v="0"/>
  </r>
  <r>
    <s v="Afternoon"/>
    <s v="Takeout"/>
    <s v="French Fries"/>
    <s v="No Modifier"/>
    <n v="1"/>
    <n v="2.87"/>
    <n v="2.87"/>
    <n v="0"/>
    <n v="0.24"/>
    <n v="3.11"/>
    <x v="1"/>
  </r>
  <r>
    <s v="Late Night"/>
    <s v="Delivery"/>
    <s v="French Fries"/>
    <s v="No Modifier"/>
    <n v="1"/>
    <n v="2.2800000000000002"/>
    <n v="2.2800000000000002"/>
    <n v="0"/>
    <n v="0.21"/>
    <n v="2.4900000000000002"/>
    <x v="1"/>
  </r>
  <r>
    <s v="Dinner"/>
    <s v="Dine-In"/>
    <s v="Double Cheeseburger Combo"/>
    <s v="No Modifier"/>
    <n v="1"/>
    <n v="10.14"/>
    <n v="10.14"/>
    <n v="0"/>
    <n v="0.76"/>
    <n v="10.9"/>
    <x v="0"/>
  </r>
  <r>
    <s v="Lunch"/>
    <s v="Delivery"/>
    <s v="Spicy Chicken Sandwich"/>
    <s v="No Modifier"/>
    <n v="1"/>
    <n v="5.12"/>
    <n v="5.12"/>
    <n v="0"/>
    <n v="0.36"/>
    <n v="5.48"/>
    <x v="1"/>
  </r>
  <r>
    <s v="Dinner"/>
    <s v="Dine-In"/>
    <s v="Chicken Sandwich Combo"/>
    <s v="No Modifier"/>
    <n v="1"/>
    <n v="9.2200000000000006"/>
    <n v="9.2200000000000006"/>
    <n v="0"/>
    <n v="0.78"/>
    <n v="10"/>
    <x v="0"/>
  </r>
  <r>
    <s v="Breakfast"/>
    <s v="Drive-Thru"/>
    <s v="Pancake Platter"/>
    <s v="Cinnamon"/>
    <n v="2"/>
    <n v="5.08"/>
    <n v="10.16"/>
    <n v="0"/>
    <n v="0.81"/>
    <n v="10.97"/>
    <x v="1"/>
  </r>
  <r>
    <s v="Lunch"/>
    <s v="Drive-Thru"/>
    <s v="Chicken Nuggets (10pc)"/>
    <s v="No Modifier"/>
    <n v="2"/>
    <n v="4.4499999999999993"/>
    <n v="8.8999999999999986"/>
    <n v="1.78"/>
    <n v="0.52"/>
    <n v="7.64"/>
    <x v="0"/>
  </r>
  <r>
    <s v="Lunch"/>
    <s v="Dine-In"/>
    <s v="Chicken Nuggets (10pc)"/>
    <s v="No Modifier"/>
    <n v="2"/>
    <n v="5.38"/>
    <n v="10.76"/>
    <n v="0"/>
    <n v="0.78"/>
    <n v="11.54"/>
    <x v="1"/>
  </r>
  <r>
    <s v="Afternoon"/>
    <s v="Drive-Thru"/>
    <s v="Onion Rings"/>
    <s v="No Modifier"/>
    <n v="1"/>
    <n v="2.93"/>
    <n v="2.93"/>
    <n v="0"/>
    <n v="0.25"/>
    <n v="3.18"/>
    <x v="1"/>
  </r>
  <r>
    <s v="Dinner"/>
    <s v="Drive-Thru"/>
    <s v="Chicken Sandwich Combo"/>
    <s v="No Sauce"/>
    <n v="1"/>
    <n v="8.58"/>
    <n v="8.58"/>
    <n v="0"/>
    <n v="0.69"/>
    <n v="9.27"/>
    <x v="1"/>
  </r>
  <r>
    <s v="Morning"/>
    <s v="Dine-In"/>
    <s v="Latte"/>
    <s v="Sugar-Free Syrup"/>
    <n v="1"/>
    <n v="3.59"/>
    <n v="3.59"/>
    <n v="0"/>
    <n v="0.25"/>
    <n v="3.84"/>
    <x v="2"/>
  </r>
  <r>
    <s v="Lunch"/>
    <s v="Dine-In"/>
    <s v="Chicken Sandwich Combo"/>
    <s v="No Modifier"/>
    <n v="1"/>
    <n v="9.56"/>
    <n v="9.56"/>
    <n v="0"/>
    <n v="0.86"/>
    <n v="10.42"/>
    <x v="1"/>
  </r>
  <r>
    <s v="Late Night"/>
    <s v="Drive-Thru"/>
    <s v="Soft Drink (Large)"/>
    <s v="Sugar-Free Syrup"/>
    <n v="1"/>
    <n v="2.19"/>
    <n v="2.19"/>
    <n v="0"/>
    <n v="0.2"/>
    <n v="2.39"/>
    <x v="1"/>
  </r>
  <r>
    <s v="Lunch"/>
    <s v="Dine-In"/>
    <s v="Chicken Sandwich Combo"/>
    <s v="No Modifier"/>
    <n v="1"/>
    <n v="1.4799999999999998"/>
    <n v="1.4799999999999998"/>
    <n v="0.15"/>
    <n v="0.56999999999999995"/>
    <n v="8.69"/>
    <x v="2"/>
  </r>
  <r>
    <s v="Breakfast"/>
    <s v="Dine-In"/>
    <s v="Egg Muffin"/>
    <s v="No Modifier"/>
    <n v="1"/>
    <n v="3.3499999999999996"/>
    <n v="3.3499999999999996"/>
    <n v="0"/>
    <n v="0.22"/>
    <n v="3.57"/>
    <x v="2"/>
  </r>
  <r>
    <s v="Lunch"/>
    <s v="Delivery"/>
    <s v="Onion Rings"/>
    <s v="Small Size"/>
    <n v="2"/>
    <n v="3.04"/>
    <n v="6.08"/>
    <n v="0"/>
    <n v="0.36"/>
    <n v="6.44"/>
    <x v="1"/>
  </r>
  <r>
    <s v="Breakfast"/>
    <s v="Takeout"/>
    <s v="Bottled Water"/>
    <s v="No Modifier"/>
    <n v="1"/>
    <n v="1.45"/>
    <n v="1.45"/>
    <n v="0"/>
    <n v="0.11"/>
    <n v="1.56"/>
    <x v="1"/>
  </r>
  <r>
    <s v="Afternoon"/>
    <s v="Takeout"/>
    <s v="Side Salad"/>
    <s v="No Modifier"/>
    <n v="1"/>
    <n v="2.7600000000000002"/>
    <n v="2.7600000000000002"/>
    <n v="0"/>
    <n v="0.19"/>
    <n v="2.95"/>
    <x v="1"/>
  </r>
  <r>
    <s v="Dinner"/>
    <s v="Takeout"/>
    <s v="Chicken Sandwich Combo"/>
    <s v="No Modifier"/>
    <n v="1"/>
    <n v="10.58"/>
    <n v="10.58"/>
    <n v="1.06"/>
    <n v="0.76"/>
    <n v="10.28"/>
    <x v="0"/>
  </r>
  <r>
    <s v="Breakfast"/>
    <s v="Takeout"/>
    <s v="Hash Browns"/>
    <s v="No Modifier"/>
    <n v="1"/>
    <n v="1.91"/>
    <n v="1.91"/>
    <n v="0"/>
    <n v="0.18"/>
    <n v="2.09"/>
    <x v="1"/>
  </r>
  <r>
    <s v="Dinner"/>
    <s v="Drive-Thru"/>
    <s v="Chicken Sandwich Combo"/>
    <s v="No Modifier"/>
    <n v="1"/>
    <n v="8.4500000000000011"/>
    <n v="8.4500000000000011"/>
    <n v="0"/>
    <n v="0.76"/>
    <n v="9.2100000000000009"/>
    <x v="0"/>
  </r>
  <r>
    <s v="Dinner"/>
    <s v="Delivery"/>
    <s v="Double Cheeseburger"/>
    <s v="No Modifier"/>
    <n v="1"/>
    <n v="4.5199999999999996"/>
    <n v="4.5199999999999996"/>
    <n v="0"/>
    <n v="0.28999999999999998"/>
    <n v="4.8099999999999996"/>
    <x v="1"/>
  </r>
  <r>
    <s v="Morning"/>
    <s v="Takeout"/>
    <s v="Egg Muffin"/>
    <s v="No Modifier"/>
    <n v="1"/>
    <n v="3.35"/>
    <n v="3.35"/>
    <n v="0"/>
    <n v="0.27"/>
    <n v="3.62"/>
    <x v="1"/>
  </r>
  <r>
    <s v="Lunch"/>
    <s v="Drive-Thru"/>
    <s v="Chicken Sandwich"/>
    <s v="No Pickles"/>
    <n v="2"/>
    <n v="5.7200000000000006"/>
    <n v="11.440000000000001"/>
    <n v="0"/>
    <n v="0.69"/>
    <n v="12.13"/>
    <x v="2"/>
  </r>
  <r>
    <s v="Lunch"/>
    <s v="Dine-In"/>
    <s v="Spicy Chicken Sandwich"/>
    <s v="Extra Sauce"/>
    <n v="1"/>
    <n v="4.9799999999999995"/>
    <n v="4.9799999999999995"/>
    <n v="0"/>
    <n v="0.45"/>
    <n v="5.43"/>
    <x v="1"/>
  </r>
  <r>
    <s v="Breakfast"/>
    <s v="Dine-In"/>
    <s v="Breakfast Burrito"/>
    <s v="No Modifier"/>
    <n v="1"/>
    <n v="3.49"/>
    <n v="3.49"/>
    <n v="0"/>
    <n v="0.26"/>
    <n v="3.75"/>
    <x v="1"/>
  </r>
  <r>
    <s v="Morning"/>
    <s v="Dine-In"/>
    <s v="Latte"/>
    <s v="No Modifier"/>
    <n v="1"/>
    <n v="3.39"/>
    <n v="3.39"/>
    <n v="0"/>
    <n v="0.28999999999999998"/>
    <n v="3.68"/>
    <x v="1"/>
  </r>
  <r>
    <s v="Dinner"/>
    <s v="Delivery"/>
    <s v="Spicy Chicken Sandwich"/>
    <s v="No Onions"/>
    <n v="1"/>
    <n v="6.4300000000000006"/>
    <n v="6.4300000000000006"/>
    <n v="0"/>
    <n v="0.47"/>
    <n v="6.9"/>
    <x v="3"/>
  </r>
  <r>
    <s v="Dinner"/>
    <s v="Dine-In"/>
    <s v="French Fries"/>
    <s v="No Modifier"/>
    <n v="1"/>
    <n v="2.65"/>
    <n v="2.65"/>
    <n v="0"/>
    <n v="0.19"/>
    <n v="2.84"/>
    <x v="1"/>
  </r>
  <r>
    <s v="Breakfast"/>
    <s v="Drive-Thru"/>
    <s v="Sausage Biscuit"/>
    <s v="Cinnamon"/>
    <n v="1"/>
    <n v="2.96"/>
    <n v="2.96"/>
    <n v="0"/>
    <n v="0.22"/>
    <n v="3.18"/>
    <x v="0"/>
  </r>
  <r>
    <s v="Morning"/>
    <s v="Dine-In"/>
    <s v="Coffee"/>
    <s v="Oat Milk"/>
    <n v="1"/>
    <n v="2.5500000000000003"/>
    <n v="2.5500000000000003"/>
    <n v="0"/>
    <n v="0.15"/>
    <n v="2.7"/>
    <x v="0"/>
  </r>
  <r>
    <s v="Afternoon"/>
    <s v="Takeout"/>
    <s v="French Fries"/>
    <s v="No Modifier"/>
    <n v="2"/>
    <n v="3.0300000000000002"/>
    <n v="6.0600000000000005"/>
    <n v="0"/>
    <n v="0.42"/>
    <n v="6.48"/>
    <x v="1"/>
  </r>
  <r>
    <s v="Lunch"/>
    <s v="Dine-In"/>
    <s v="Chicken Sandwich"/>
    <s v="No Modifier"/>
    <n v="1"/>
    <n v="5.1499999999999995"/>
    <n v="5.1499999999999995"/>
    <n v="0"/>
    <n v="0.37"/>
    <n v="5.52"/>
    <x v="2"/>
  </r>
  <r>
    <s v="Dinner"/>
    <s v="Delivery"/>
    <s v="Spicy Chicken Combo"/>
    <s v="No Modifier"/>
    <n v="1"/>
    <n v="8.89"/>
    <n v="8.89"/>
    <n v="0"/>
    <n v="0.53"/>
    <n v="9.42"/>
    <x v="1"/>
  </r>
  <r>
    <s v="Dinner"/>
    <s v="Takeout"/>
    <s v="Cheeseburger"/>
    <s v="No Modifier"/>
    <n v="2"/>
    <n v="4.33"/>
    <n v="8.66"/>
    <n v="0"/>
    <n v="0.52"/>
    <n v="9.18"/>
    <x v="2"/>
  </r>
  <r>
    <s v="Lunch"/>
    <s v="Dine-In"/>
    <s v="French Fries"/>
    <s v="No Modifier"/>
    <n v="1"/>
    <n v="2.3699999999999997"/>
    <n v="2.3699999999999997"/>
    <n v="0"/>
    <n v="0.14000000000000001"/>
    <n v="2.5099999999999998"/>
    <x v="2"/>
  </r>
  <r>
    <s v="Dinner"/>
    <s v="Dine-In"/>
    <s v="Onion Rings"/>
    <s v="Extra Sauce"/>
    <n v="1"/>
    <n v="3.42"/>
    <n v="3.42"/>
    <n v="0"/>
    <n v="0.27"/>
    <n v="3.69"/>
    <x v="3"/>
  </r>
  <r>
    <s v="Late Night"/>
    <s v="Takeout"/>
    <s v="Spicy Chicken Sandwich"/>
    <s v="No Onions"/>
    <n v="2"/>
    <n v="1.4799999999999998"/>
    <n v="1.4799999999999998"/>
    <n v="0.15"/>
    <n v="0.9"/>
    <n v="11.54"/>
    <x v="2"/>
  </r>
  <r>
    <s v="Lunch"/>
    <s v="Delivery"/>
    <s v="Cheeseburger Combo"/>
    <s v="No Modifier"/>
    <n v="1"/>
    <n v="8.65"/>
    <n v="8.65"/>
    <n v="0"/>
    <n v="0.78"/>
    <n v="9.43"/>
    <x v="1"/>
  </r>
  <r>
    <s v="Breakfast"/>
    <s v="Dine-In"/>
    <s v="Coffee"/>
    <s v="No Ice"/>
    <n v="2"/>
    <n v="1.8399999999999999"/>
    <n v="3.6799999999999997"/>
    <n v="0"/>
    <n v="0.26"/>
    <n v="3.94"/>
    <x v="2"/>
  </r>
  <r>
    <s v="Lunch"/>
    <s v="Takeout"/>
    <s v="Cheeseburger Combo"/>
    <s v="No Modifier"/>
    <n v="1"/>
    <n v="8.34"/>
    <n v="8.34"/>
    <n v="0"/>
    <n v="0.67"/>
    <n v="9.01"/>
    <x v="1"/>
  </r>
  <r>
    <s v="Afternoon"/>
    <s v="Drive-Thru"/>
    <s v="Soft Drink (Medium)"/>
    <s v="No Modifier"/>
    <n v="1"/>
    <n v="1.6099999999999999"/>
    <n v="1.6099999999999999"/>
    <n v="0"/>
    <n v="0.1"/>
    <n v="1.71"/>
    <x v="0"/>
  </r>
  <r>
    <s v="Breakfast"/>
    <s v="Drive-Thru"/>
    <s v="Sausage Biscuit"/>
    <s v="No Modifier"/>
    <n v="1"/>
    <n v="3.26"/>
    <n v="3.26"/>
    <n v="0"/>
    <n v="0.2"/>
    <n v="3.46"/>
    <x v="1"/>
  </r>
  <r>
    <s v="Dinner"/>
    <s v="Dine-In"/>
    <s v="Chicken Sandwich Combo"/>
    <s v="No Modifier"/>
    <n v="1"/>
    <n v="8.9499999999999993"/>
    <n v="8.9499999999999993"/>
    <n v="1.79"/>
    <n v="0.64"/>
    <n v="7.8"/>
    <x v="3"/>
  </r>
  <r>
    <s v="Lunch"/>
    <s v="Drive-Thru"/>
    <s v="Spicy Chicken Sandwich"/>
    <s v="No Sauce"/>
    <n v="1"/>
    <n v="5.57"/>
    <n v="5.57"/>
    <n v="0"/>
    <n v="0.47"/>
    <n v="6.04"/>
    <x v="1"/>
  </r>
  <r>
    <s v="Morning"/>
    <s v="Dine-In"/>
    <s v="Side Salad"/>
    <s v="No Modifier"/>
    <n v="1"/>
    <n v="3.49"/>
    <n v="3.49"/>
    <n v="0"/>
    <n v="0.25"/>
    <n v="3.74"/>
    <x v="1"/>
  </r>
  <r>
    <s v="Lunch"/>
    <s v="Drive-Thru"/>
    <s v="Double Cheeseburger"/>
    <s v="No Modifier"/>
    <n v="1"/>
    <n v="5.86"/>
    <n v="5.86"/>
    <n v="0"/>
    <n v="0.38"/>
    <n v="6.24"/>
    <x v="0"/>
  </r>
  <r>
    <s v="Lunch"/>
    <s v="Takeout"/>
    <s v="Iced Tea"/>
    <s v="Almond Milk"/>
    <n v="1"/>
    <n v="2.4899999999999998"/>
    <n v="2.4899999999999998"/>
    <n v="0"/>
    <n v="0.18"/>
    <n v="2.67"/>
    <x v="1"/>
  </r>
  <r>
    <s v="Lunch"/>
    <s v="Dine-In"/>
    <s v="Spicy Chicken Sandwich"/>
    <s v="No Pickles"/>
    <n v="1"/>
    <n v="5.4799999999999995"/>
    <n v="5.4799999999999995"/>
    <n v="0"/>
    <n v="0.41"/>
    <n v="5.89"/>
    <x v="2"/>
  </r>
  <r>
    <s v="Afternoon"/>
    <s v="Drive-Thru"/>
    <s v="Milkshake"/>
    <s v="No Modifier"/>
    <n v="1"/>
    <n v="4.37"/>
    <n v="4.37"/>
    <n v="0"/>
    <n v="0.31"/>
    <n v="4.68"/>
    <x v="1"/>
  </r>
  <r>
    <s v="Breakfast"/>
    <s v="Takeout"/>
    <s v="Egg Muffin"/>
    <s v="No Modifier"/>
    <n v="1"/>
    <n v="3.27"/>
    <n v="3.27"/>
    <n v="0"/>
    <n v="0.25"/>
    <n v="3.52"/>
    <x v="1"/>
  </r>
  <r>
    <s v="Morning"/>
    <s v="Delivery"/>
    <s v="Coffee"/>
    <s v="Almond Milk"/>
    <n v="1"/>
    <n v="2.2999999999999998"/>
    <n v="2.2999999999999998"/>
    <n v="0"/>
    <n v="0.14000000000000001"/>
    <n v="2.44"/>
    <x v="2"/>
  </r>
  <r>
    <s v="Morning"/>
    <s v="Dine-In"/>
    <s v="Hash Browns"/>
    <s v="No Modifier"/>
    <n v="1"/>
    <n v="2.0699999999999998"/>
    <n v="2.0699999999999998"/>
    <n v="0"/>
    <n v="0.18"/>
    <n v="2.25"/>
    <x v="1"/>
  </r>
  <r>
    <s v="Lunch"/>
    <s v="Drive-Thru"/>
    <s v="Chicken Sandwich Combo"/>
    <s v="No Modifier"/>
    <n v="1"/>
    <n v="8.66"/>
    <n v="8.66"/>
    <n v="0"/>
    <n v="0.56000000000000005"/>
    <n v="9.2200000000000006"/>
    <x v="1"/>
  </r>
  <r>
    <s v="Dinner"/>
    <s v="Dine-In"/>
    <s v="Spicy Chicken Combo"/>
    <s v="No Modifier"/>
    <n v="1"/>
    <n v="1.4799999999999998"/>
    <n v="1.4799999999999998"/>
    <n v="0.15"/>
    <n v="0.66"/>
    <n v="10.89"/>
    <x v="1"/>
  </r>
  <r>
    <s v="Lunch"/>
    <s v="Takeout"/>
    <s v="French Fries"/>
    <s v="Small Size"/>
    <n v="2"/>
    <n v="2.65"/>
    <n v="5.3"/>
    <n v="0"/>
    <n v="0.45"/>
    <n v="5.75"/>
    <x v="0"/>
  </r>
  <r>
    <s v="Lunch"/>
    <s v="Unknown"/>
    <s v="Cheeseburger"/>
    <s v="No Modifier"/>
    <n v="1"/>
    <n v="4.34"/>
    <n v="4.34"/>
    <n v="0"/>
    <n v="0.28000000000000003"/>
    <n v="4.62"/>
    <x v="1"/>
  </r>
  <r>
    <s v="Dinner"/>
    <s v="Delivery"/>
    <s v="Chicken Sandwich Combo"/>
    <s v="No Modifier"/>
    <n v="1"/>
    <n v="9.6300000000000008"/>
    <n v="9.6300000000000008"/>
    <n v="1.44"/>
    <n v="0.7"/>
    <n v="8.89"/>
    <x v="1"/>
  </r>
  <r>
    <s v="Breakfast"/>
    <s v="Dine-In"/>
    <s v="Egg Muffin"/>
    <s v="Sausage Patty"/>
    <n v="1"/>
    <n v="4.46"/>
    <n v="4.46"/>
    <n v="0"/>
    <n v="0.36"/>
    <n v="4.82"/>
    <x v="1"/>
  </r>
  <r>
    <s v="Morning"/>
    <s v="Dine-In"/>
    <s v="Chicken Nuggets (6pc)"/>
    <s v="No Modifier"/>
    <n v="1"/>
    <n v="3.95"/>
    <n v="3.95"/>
    <n v="0"/>
    <n v="0.38"/>
    <n v="4.33"/>
    <x v="1"/>
  </r>
  <r>
    <s v="Dinner"/>
    <s v="Drive-Thru"/>
    <s v="Spicy Chicken Sandwich"/>
    <s v="No Modifier"/>
    <n v="1"/>
    <n v="5.83"/>
    <n v="5.83"/>
    <n v="0"/>
    <n v="0.5"/>
    <n v="6.33"/>
    <x v="1"/>
  </r>
  <r>
    <s v="Lunch"/>
    <s v="Delivery"/>
    <s v="Cheeseburger"/>
    <s v="No Modifier"/>
    <n v="1"/>
    <n v="4.21"/>
    <n v="4.21"/>
    <n v="0"/>
    <n v="0.36"/>
    <n v="4.57"/>
    <x v="1"/>
  </r>
  <r>
    <s v="Breakfast"/>
    <s v="Takeout"/>
    <s v="Breakfast Burrito"/>
    <s v="No Modifier"/>
    <n v="1"/>
    <n v="4.78"/>
    <n v="4.78"/>
    <n v="0"/>
    <n v="0.43"/>
    <n v="5.21"/>
    <x v="1"/>
  </r>
  <r>
    <s v="Dinner"/>
    <s v="Drive-Thru"/>
    <s v="Chicken Sandwich"/>
    <s v="Spicy"/>
    <n v="2"/>
    <n v="5.7700000000000005"/>
    <n v="11.540000000000001"/>
    <n v="0"/>
    <n v="0.84"/>
    <n v="12.38"/>
    <x v="0"/>
  </r>
  <r>
    <s v="Lunch"/>
    <s v="Drive-Thru"/>
    <s v="Cheeseburger"/>
    <s v="No Modifier"/>
    <n v="1"/>
    <n v="4.3800000000000008"/>
    <n v="4.3800000000000008"/>
    <n v="0"/>
    <n v="0.35"/>
    <n v="4.7300000000000004"/>
    <x v="1"/>
  </r>
  <r>
    <s v="Lunch"/>
    <s v="Dine-In"/>
    <s v="Chicken Sandwich"/>
    <s v="Extra Patty"/>
    <n v="1"/>
    <n v="7.24"/>
    <n v="7.24"/>
    <n v="0.72"/>
    <n v="0.47"/>
    <n v="6.99"/>
    <x v="2"/>
  </r>
  <r>
    <s v="Afternoon"/>
    <s v="Dine-In"/>
    <s v="Chicken Nuggets (10pc)"/>
    <s v="No Modifier"/>
    <n v="1"/>
    <n v="4.67"/>
    <n v="4.67"/>
    <n v="0"/>
    <n v="0.34"/>
    <n v="5.01"/>
    <x v="1"/>
  </r>
  <r>
    <s v="Morning"/>
    <s v="Dine-In"/>
    <s v="Soft Drink (Medium)"/>
    <s v="No Modifier"/>
    <n v="1"/>
    <n v="1.7799999999999998"/>
    <n v="1.7799999999999998"/>
    <n v="0"/>
    <n v="0.13"/>
    <n v="1.91"/>
    <x v="0"/>
  </r>
  <r>
    <s v="Morning"/>
    <s v="Dine-In"/>
    <s v="Egg Muffin"/>
    <s v="Cinnamon"/>
    <n v="1"/>
    <n v="3.86"/>
    <n v="3.86"/>
    <n v="0.19"/>
    <n v="0.28999999999999998"/>
    <n v="3.96"/>
    <x v="1"/>
  </r>
  <r>
    <s v="Breakfast"/>
    <s v="Dine-In"/>
    <s v="Coffee"/>
    <s v="Oat Milk"/>
    <n v="1"/>
    <n v="2.38"/>
    <n v="2.38"/>
    <n v="0"/>
    <n v="0.18"/>
    <n v="2.56"/>
    <x v="1"/>
  </r>
  <r>
    <s v="Breakfast"/>
    <s v="Takeout"/>
    <s v="Latte"/>
    <s v="No Modifier"/>
    <n v="1"/>
    <n v="3.25"/>
    <n v="3.25"/>
    <n v="0"/>
    <n v="0.23"/>
    <n v="3.48"/>
    <x v="1"/>
  </r>
  <r>
    <s v="Late Night"/>
    <s v="Drive-Thru"/>
    <s v="Chicken Sandwich"/>
    <s v="No Onions"/>
    <n v="1"/>
    <n v="5.9099999999999993"/>
    <n v="5.9099999999999993"/>
    <n v="0.3"/>
    <n v="0.36"/>
    <n v="5.97"/>
    <x v="0"/>
  </r>
  <r>
    <s v="Lunch"/>
    <s v="Takeout"/>
    <s v="Double Cheeseburger Combo"/>
    <s v="No Modifier"/>
    <n v="1"/>
    <n v="9.9499999999999993"/>
    <n v="9.9499999999999993"/>
    <n v="0"/>
    <n v="0.65"/>
    <n v="10.6"/>
    <x v="0"/>
  </r>
  <r>
    <s v="Breakfast"/>
    <s v="Takeout"/>
    <s v="Latte"/>
    <s v="Almond Milk"/>
    <n v="1"/>
    <n v="4.05"/>
    <n v="4.05"/>
    <n v="0"/>
    <n v="0.38"/>
    <n v="4.43"/>
    <x v="3"/>
  </r>
  <r>
    <s v="Afternoon"/>
    <s v="Drive-Thru"/>
    <s v="Ice Cream Cone"/>
    <s v="No Modifier"/>
    <n v="3"/>
    <n v="1.5199999999999998"/>
    <n v="4.5599999999999996"/>
    <n v="0"/>
    <n v="0.36"/>
    <n v="4.92"/>
    <x v="3"/>
  </r>
  <r>
    <s v="Lunch"/>
    <s v="Dine-In"/>
    <s v="Spicy Chicken Combo"/>
    <s v="No Modifier"/>
    <n v="1"/>
    <n v="9.5"/>
    <n v="9.5"/>
    <n v="0"/>
    <n v="0.62"/>
    <n v="10.119999999999999"/>
    <x v="1"/>
  </r>
  <r>
    <s v="Morning"/>
    <s v="Takeout"/>
    <s v="Ice Cream Cone"/>
    <s v="No Modifier"/>
    <n v="1"/>
    <n v="2.1199999999999997"/>
    <n v="2.1199999999999997"/>
    <n v="0"/>
    <n v="0.16"/>
    <n v="2.2799999999999998"/>
    <x v="1"/>
  </r>
  <r>
    <s v="Dinner"/>
    <s v="Drive-Thru"/>
    <s v="French Fries"/>
    <s v="Extra Sauce"/>
    <n v="2"/>
    <n v="3.17"/>
    <n v="6.34"/>
    <n v="0"/>
    <n v="0.44"/>
    <n v="6.78"/>
    <x v="1"/>
  </r>
  <r>
    <s v="Lunch"/>
    <s v="Dine-In"/>
    <s v="Cheeseburger Combo"/>
    <s v="No Modifier"/>
    <n v="1"/>
    <n v="9.08"/>
    <n v="9.08"/>
    <n v="0"/>
    <n v="0.66"/>
    <n v="9.74"/>
    <x v="2"/>
  </r>
  <r>
    <s v="Breakfast"/>
    <s v="Drive-Thru"/>
    <s v="Egg Muffin"/>
    <s v="No Modifier"/>
    <n v="1"/>
    <n v="3.89"/>
    <n v="3.89"/>
    <n v="0"/>
    <n v="0.31"/>
    <n v="4.2"/>
    <x v="1"/>
  </r>
  <r>
    <s v="Dinner"/>
    <s v="Dine-In"/>
    <s v="Cheeseburger Combo"/>
    <s v="No Modifier"/>
    <n v="1"/>
    <n v="8.7799999999999994"/>
    <n v="8.7799999999999994"/>
    <n v="0"/>
    <n v="0.56999999999999995"/>
    <n v="9.35"/>
    <x v="1"/>
  </r>
  <r>
    <s v="Breakfast"/>
    <s v="Drive-Thru"/>
    <s v="Egg Muffin"/>
    <s v="No Modifier"/>
    <n v="1"/>
    <n v="3.3200000000000003"/>
    <n v="3.3200000000000003"/>
    <n v="0"/>
    <n v="0.32"/>
    <n v="3.64"/>
    <x v="1"/>
  </r>
  <r>
    <s v="Lunch"/>
    <s v="Takeout"/>
    <s v="Spicy Chicken Sandwich"/>
    <s v="Spicy"/>
    <n v="1"/>
    <n v="5.71"/>
    <n v="5.71"/>
    <n v="0"/>
    <n v="0.4"/>
    <n v="6.11"/>
    <x v="0"/>
  </r>
  <r>
    <s v="Late Night"/>
    <s v="Drive-Thru"/>
    <s v="Milkshake"/>
    <s v="Chocolate Topping"/>
    <n v="2"/>
    <n v="4.37"/>
    <n v="8.74"/>
    <n v="0"/>
    <n v="0.61"/>
    <n v="9.35"/>
    <x v="1"/>
  </r>
  <r>
    <s v="Lunch"/>
    <s v="Drive-Thru"/>
    <s v="Double Cheeseburger"/>
    <s v="No Modifier"/>
    <n v="1"/>
    <n v="5.8800000000000008"/>
    <n v="5.8800000000000008"/>
    <n v="0"/>
    <n v="0.56000000000000005"/>
    <n v="6.44"/>
    <x v="1"/>
  </r>
  <r>
    <s v="Breakfast"/>
    <s v="Delivery"/>
    <s v="Pancake Platter"/>
    <s v="No Modifier"/>
    <n v="1"/>
    <n v="1.4799999999999998"/>
    <n v="1.4799999999999998"/>
    <n v="0"/>
    <n v="0.1"/>
    <n v="1.43"/>
    <x v="1"/>
  </r>
  <r>
    <s v="Lunch"/>
    <s v="Delivery"/>
    <s v="Spicy Chicken Combo"/>
    <s v="No Modifier"/>
    <n v="1"/>
    <n v="9.370000000000001"/>
    <n v="9.370000000000001"/>
    <n v="0"/>
    <n v="0.68"/>
    <n v="10.050000000000001"/>
    <x v="1"/>
  </r>
  <r>
    <s v="Breakfast"/>
    <s v="Drive-Thru"/>
    <s v="Egg Muffin"/>
    <s v="No Modifier"/>
    <n v="1"/>
    <n v="3.57"/>
    <n v="3.57"/>
    <n v="0"/>
    <n v="0.25"/>
    <n v="3.82"/>
    <x v="1"/>
  </r>
  <r>
    <s v="Late Night"/>
    <s v="Dine-In"/>
    <s v="French Fries"/>
    <s v="No Modifier"/>
    <n v="3"/>
    <n v="2.35"/>
    <n v="7.0500000000000007"/>
    <n v="0"/>
    <n v="0.49"/>
    <n v="7.54"/>
    <x v="0"/>
  </r>
  <r>
    <s v="Breakfast"/>
    <s v="Unknown"/>
    <s v="Pancake Platter"/>
    <s v="Cinnamon"/>
    <n v="1"/>
    <n v="5.47"/>
    <n v="5.47"/>
    <n v="0"/>
    <n v="0.46"/>
    <n v="5.93"/>
    <x v="1"/>
  </r>
  <r>
    <s v="Dinner"/>
    <s v="Dine-In"/>
    <s v="Cheeseburger Combo"/>
    <s v="No Modifier"/>
    <n v="1"/>
    <n v="9.1499999999999986"/>
    <n v="9.1499999999999986"/>
    <n v="0"/>
    <n v="0.55000000000000004"/>
    <n v="9.6999999999999993"/>
    <x v="2"/>
  </r>
  <r>
    <s v="Dinner"/>
    <s v="Dine-In"/>
    <s v="Double Cheeseburger Combo"/>
    <s v="No Modifier"/>
    <n v="1"/>
    <n v="9.93"/>
    <n v="9.93"/>
    <n v="0"/>
    <n v="0.65"/>
    <n v="10.58"/>
    <x v="1"/>
  </r>
  <r>
    <s v="Afternoon"/>
    <s v="Delivery"/>
    <s v="French Fries"/>
    <s v="No Modifier"/>
    <n v="1"/>
    <n v="2.04"/>
    <n v="2.04"/>
    <n v="0"/>
    <n v="0.15"/>
    <n v="2.19"/>
    <x v="1"/>
  </r>
  <r>
    <s v="Dinner"/>
    <s v="Delivery"/>
    <s v="Onion Rings"/>
    <s v="No Sauce"/>
    <n v="1"/>
    <n v="2.9699999999999998"/>
    <n v="2.9699999999999998"/>
    <n v="0"/>
    <n v="0.24"/>
    <n v="3.21"/>
    <x v="1"/>
  </r>
  <r>
    <s v="Dinner"/>
    <s v="Dine-In"/>
    <s v="Double Cheeseburger Combo"/>
    <s v="No Modifier"/>
    <n v="1"/>
    <n v="10.64"/>
    <n v="10.64"/>
    <n v="0"/>
    <n v="0.74"/>
    <n v="11.38"/>
    <x v="0"/>
  </r>
  <r>
    <s v="Breakfast"/>
    <s v="Delivery"/>
    <s v="Egg Muffin"/>
    <s v="Cinnamon"/>
    <n v="1"/>
    <n v="3.3299999999999996"/>
    <n v="3.3299999999999996"/>
    <n v="0"/>
    <n v="0.22"/>
    <n v="3.55"/>
    <x v="2"/>
  </r>
  <r>
    <s v="Lunch"/>
    <s v="Dine-In"/>
    <s v="Chicken Sandwich Combo"/>
    <s v="No Modifier"/>
    <n v="1"/>
    <n v="8.49"/>
    <n v="8.49"/>
    <n v="0"/>
    <n v="0.72"/>
    <n v="9.2100000000000009"/>
    <x v="0"/>
  </r>
  <r>
    <s v="Dinner"/>
    <s v="Dine-In"/>
    <s v="Cheeseburger Combo"/>
    <s v="No Modifier"/>
    <n v="2"/>
    <n v="8.24"/>
    <n v="16.48"/>
    <n v="0"/>
    <n v="1.07"/>
    <n v="17.55"/>
    <x v="1"/>
  </r>
  <r>
    <s v="Afternoon"/>
    <s v="Dine-In"/>
    <s v="Ice Cream Cone"/>
    <s v="No Modifier"/>
    <n v="1"/>
    <n v="1.4799999999999998"/>
    <n v="1.4799999999999998"/>
    <n v="0.15"/>
    <n v="0.15"/>
    <n v="1.89"/>
    <x v="1"/>
  </r>
  <r>
    <s v="Lunch"/>
    <s v="Takeout"/>
    <s v="Cheeseburger Combo"/>
    <s v="No Modifier"/>
    <n v="1"/>
    <n v="8.7600000000000016"/>
    <n v="8.7600000000000016"/>
    <n v="0"/>
    <n v="0.79"/>
    <n v="9.5500000000000007"/>
    <x v="0"/>
  </r>
  <r>
    <s v="Afternoon"/>
    <s v="Drive-Thru"/>
    <s v="Soft Drink (Medium)"/>
    <s v="Extra Ice"/>
    <n v="2"/>
    <n v="1.72"/>
    <n v="3.44"/>
    <n v="0"/>
    <n v="0.25"/>
    <n v="3.69"/>
    <x v="1"/>
  </r>
  <r>
    <s v="Lunch"/>
    <s v="Dine-In"/>
    <s v="Chicken Sandwich"/>
    <s v="No Modifier"/>
    <n v="1"/>
    <n v="5.26"/>
    <n v="5.26"/>
    <n v="0"/>
    <n v="0.38"/>
    <n v="5.64"/>
    <x v="2"/>
  </r>
  <r>
    <s v="Afternoon"/>
    <s v="Delivery"/>
    <s v="Side Salad"/>
    <s v="No Modifier"/>
    <n v="1"/>
    <n v="2.7600000000000002"/>
    <n v="2.7600000000000002"/>
    <n v="0"/>
    <n v="0.21"/>
    <n v="2.97"/>
    <x v="0"/>
  </r>
  <r>
    <s v="Dinner"/>
    <s v="Delivery"/>
    <s v="Spicy Chicken Sandwich"/>
    <s v="No Modifier"/>
    <n v="1"/>
    <n v="5.29"/>
    <n v="5.29"/>
    <n v="0"/>
    <n v="0.34"/>
    <n v="5.63"/>
    <x v="2"/>
  </r>
  <r>
    <s v="Morning"/>
    <s v="Delivery"/>
    <s v="Coffee"/>
    <s v="Almond Milk"/>
    <n v="1"/>
    <n v="2.91"/>
    <n v="2.91"/>
    <n v="0"/>
    <n v="0.23"/>
    <n v="3.14"/>
    <x v="1"/>
  </r>
  <r>
    <s v="Lunch"/>
    <s v="Takeout"/>
    <s v="Chicken Sandwich"/>
    <s v="No Modifier"/>
    <n v="1"/>
    <n v="5.2700000000000005"/>
    <n v="5.2700000000000005"/>
    <n v="0"/>
    <n v="0.38"/>
    <n v="5.65"/>
    <x v="3"/>
  </r>
  <r>
    <s v="Late Night"/>
    <s v="Dine-In"/>
    <s v="French Fries"/>
    <s v="Extra Sauce"/>
    <n v="1"/>
    <n v="3.23"/>
    <n v="3.23"/>
    <n v="0"/>
    <n v="0.23"/>
    <n v="3.46"/>
    <x v="0"/>
  </r>
  <r>
    <s v="Afternoon"/>
    <s v="Delivery"/>
    <s v="Chicken Nuggets (10pc)"/>
    <s v="No Modifier"/>
    <n v="4"/>
    <n v="5.5"/>
    <n v="22"/>
    <n v="0"/>
    <n v="1.87"/>
    <n v="23.87"/>
    <x v="1"/>
  </r>
  <r>
    <s v="Lunch"/>
    <s v="Delivery"/>
    <s v="Soft Drink (Medium)"/>
    <s v="No Modifier"/>
    <n v="1"/>
    <n v="1.8199999999999998"/>
    <n v="1.8199999999999998"/>
    <n v="0.36"/>
    <n v="0.12"/>
    <n v="1.58"/>
    <x v="1"/>
  </r>
  <r>
    <s v="Late Night"/>
    <s v="Delivery"/>
    <s v="Cheeseburger"/>
    <s v="No Modifier"/>
    <n v="1"/>
    <n v="4.3500000000000005"/>
    <n v="4.3500000000000005"/>
    <n v="0"/>
    <n v="0.35"/>
    <n v="4.7"/>
    <x v="1"/>
  </r>
  <r>
    <s v="Afternoon"/>
    <s v="Drive-Thru"/>
    <s v="Milkshake"/>
    <s v="No Ice"/>
    <n v="2"/>
    <n v="4.12"/>
    <n v="8.24"/>
    <n v="0"/>
    <n v="0.74"/>
    <n v="8.98"/>
    <x v="1"/>
  </r>
  <r>
    <s v="Afternoon"/>
    <s v="Takeout"/>
    <s v="Onion Rings"/>
    <s v="Small Size"/>
    <n v="2"/>
    <n v="2.83"/>
    <n v="5.66"/>
    <n v="0"/>
    <n v="0.45"/>
    <n v="6.11"/>
    <x v="1"/>
  </r>
  <r>
    <s v="Morning"/>
    <s v="Takeout"/>
    <s v="Hash Browns"/>
    <s v="No Cheese"/>
    <n v="1"/>
    <n v="1.7100000000000002"/>
    <n v="1.7100000000000002"/>
    <n v="0"/>
    <n v="0.15"/>
    <n v="1.86"/>
    <x v="0"/>
  </r>
  <r>
    <s v="Breakfast"/>
    <s v="Drive-Thru"/>
    <s v="Sausage Biscuit"/>
    <s v="No Cheese"/>
    <n v="2"/>
    <n v="3.12"/>
    <n v="6.24"/>
    <n v="0"/>
    <n v="0.37"/>
    <n v="6.61"/>
    <x v="1"/>
  </r>
  <r>
    <s v="Afternoon"/>
    <s v="Takeout"/>
    <s v="Ice Cream Cone"/>
    <s v="No Modifier"/>
    <n v="1"/>
    <n v="1.5999999999999999"/>
    <n v="1.5999999999999999"/>
    <n v="0"/>
    <n v="0.1"/>
    <n v="1.7"/>
    <x v="1"/>
  </r>
  <r>
    <s v="Lunch"/>
    <s v="Drive-Thru"/>
    <s v="Spicy Chicken Combo"/>
    <s v="No Modifier"/>
    <n v="1"/>
    <n v="9.879999999999999"/>
    <n v="9.879999999999999"/>
    <n v="0"/>
    <n v="0.72"/>
    <n v="10.6"/>
    <x v="1"/>
  </r>
  <r>
    <s v="Dinner"/>
    <s v="Drive-Thru"/>
    <s v="Cheeseburger Combo"/>
    <s v="No Modifier"/>
    <n v="2"/>
    <n v="8.26"/>
    <n v="16.52"/>
    <n v="0.83"/>
    <n v="1.49"/>
    <n v="17.18"/>
    <x v="1"/>
  </r>
  <r>
    <s v="Lunch"/>
    <s v="Takeout"/>
    <s v="Chicken Sandwich Combo"/>
    <s v="No Onions"/>
    <n v="2"/>
    <n v="9.09"/>
    <n v="18.18"/>
    <n v="0"/>
    <n v="1.0900000000000001"/>
    <n v="19.27"/>
    <x v="1"/>
  </r>
  <r>
    <s v="Late Night"/>
    <s v="Dine-In"/>
    <s v="Spicy Chicken Sandwich"/>
    <s v="Add Jalapenos"/>
    <n v="1"/>
    <n v="6.15"/>
    <n v="6.15"/>
    <n v="0"/>
    <n v="0.46"/>
    <n v="6.61"/>
    <x v="1"/>
  </r>
  <r>
    <s v="Dinner"/>
    <s v="Delivery"/>
    <s v="Soft Drink (Large)"/>
    <s v="No Modifier"/>
    <n v="1"/>
    <n v="1.9600000000000002"/>
    <n v="1.9600000000000002"/>
    <n v="0"/>
    <n v="0.18"/>
    <n v="2.14"/>
    <x v="2"/>
  </r>
  <r>
    <s v="Dinner"/>
    <s v="Takeout"/>
    <s v="French Fries"/>
    <s v="Large Size"/>
    <n v="1"/>
    <n v="3.41"/>
    <n v="3.41"/>
    <n v="0"/>
    <n v="0.32"/>
    <n v="3.73"/>
    <x v="1"/>
  </r>
  <r>
    <s v="Dinner"/>
    <s v="Delivery"/>
    <s v="Chicken Sandwich Combo"/>
    <s v="No Modifier"/>
    <n v="1"/>
    <n v="9.25"/>
    <n v="9.25"/>
    <n v="0.92"/>
    <n v="0.75"/>
    <n v="9.08"/>
    <x v="1"/>
  </r>
  <r>
    <s v="Lunch"/>
    <s v="Drive-Thru"/>
    <s v="Veggie Burger"/>
    <s v="Spicy"/>
    <n v="2"/>
    <n v="5.54"/>
    <n v="11.08"/>
    <n v="0"/>
    <n v="0.78"/>
    <n v="11.86"/>
    <x v="0"/>
  </r>
  <r>
    <s v="Breakfast"/>
    <s v="Unknown"/>
    <s v="Latte"/>
    <s v="No Modifier"/>
    <n v="1"/>
    <n v="2.9"/>
    <n v="2.9"/>
    <n v="0.44"/>
    <n v="0.23"/>
    <n v="2.69"/>
    <x v="1"/>
  </r>
  <r>
    <s v="Dinner"/>
    <s v="Drive-Thru"/>
    <s v="Cheeseburger"/>
    <s v="No Modifier"/>
    <n v="1"/>
    <n v="4.53"/>
    <n v="4.53"/>
    <n v="0"/>
    <n v="0.41"/>
    <n v="4.9400000000000004"/>
    <x v="1"/>
  </r>
  <r>
    <s v="Dinner"/>
    <s v="Dine-In"/>
    <s v="Cheeseburger Combo"/>
    <s v="No Modifier"/>
    <n v="1"/>
    <n v="9.4599999999999991"/>
    <n v="9.4599999999999991"/>
    <n v="0.47"/>
    <n v="0.54"/>
    <n v="9.5299999999999994"/>
    <x v="2"/>
  </r>
  <r>
    <s v="Dinner"/>
    <s v="Takeout"/>
    <s v="Cheeseburger Combo"/>
    <s v="No Modifier"/>
    <n v="2"/>
    <n v="7.99"/>
    <n v="15.98"/>
    <n v="0"/>
    <n v="1.1200000000000001"/>
    <n v="17.100000000000001"/>
    <x v="1"/>
  </r>
  <r>
    <s v="Dinner"/>
    <s v="Takeout"/>
    <s v="Spicy Chicken Combo"/>
    <s v="No Modifier"/>
    <n v="1"/>
    <n v="8.9500000000000011"/>
    <n v="8.9500000000000011"/>
    <n v="0"/>
    <n v="0.76"/>
    <n v="9.7100000000000009"/>
    <x v="0"/>
  </r>
  <r>
    <s v="Lunch"/>
    <s v="Dine-In"/>
    <s v="Veggie Burger"/>
    <s v="No Modifier"/>
    <n v="1"/>
    <n v="5.42"/>
    <n v="5.42"/>
    <n v="0"/>
    <n v="0.41"/>
    <n v="5.83"/>
    <x v="1"/>
  </r>
  <r>
    <s v="Morning"/>
    <s v="Drive-Thru"/>
    <s v="Bottled Water"/>
    <s v="Almond Milk"/>
    <n v="1"/>
    <n v="1.4799999999999998"/>
    <n v="1.4799999999999998"/>
    <n v="0.15"/>
    <n v="0.14000000000000001"/>
    <n v="2.29"/>
    <x v="0"/>
  </r>
  <r>
    <s v="Lunch"/>
    <s v="Delivery"/>
    <s v="Cheeseburger Combo"/>
    <s v="No Modifier"/>
    <n v="1"/>
    <n v="8.67"/>
    <n v="8.67"/>
    <n v="0"/>
    <n v="0.65"/>
    <n v="9.32"/>
    <x v="2"/>
  </r>
  <r>
    <s v="Lunch"/>
    <s v="Delivery"/>
    <s v="Chicken Sandwich"/>
    <s v="No Modifier"/>
    <n v="1"/>
    <n v="5.5699999999999994"/>
    <n v="5.5699999999999994"/>
    <n v="0"/>
    <n v="0.4"/>
    <n v="5.97"/>
    <x v="1"/>
  </r>
  <r>
    <s v="Breakfast"/>
    <s v="Drive-Thru"/>
    <s v="Breakfast Burrito"/>
    <s v="Extra Egg"/>
    <n v="2"/>
    <n v="4.9000000000000004"/>
    <n v="9.8000000000000007"/>
    <n v="0"/>
    <n v="0.83"/>
    <n v="10.63"/>
    <x v="2"/>
  </r>
  <r>
    <s v="Breakfast"/>
    <s v="Delivery"/>
    <s v="Coffee"/>
    <s v="No Modifier"/>
    <n v="1"/>
    <n v="2.81"/>
    <n v="2.81"/>
    <n v="0"/>
    <n v="0.27"/>
    <n v="3.08"/>
    <x v="1"/>
  </r>
  <r>
    <s v="Breakfast"/>
    <s v="Dine-In"/>
    <s v="Sausage Biscuit"/>
    <s v="No Cheese"/>
    <n v="2"/>
    <n v="3.1399999999999997"/>
    <n v="6.2799999999999994"/>
    <n v="0"/>
    <n v="0.56999999999999995"/>
    <n v="6.85"/>
    <x v="1"/>
  </r>
  <r>
    <s v="Lunch"/>
    <s v="Takeout"/>
    <s v="Veggie Burger"/>
    <s v="No Modifier"/>
    <n v="1"/>
    <n v="5.16"/>
    <n v="5.16"/>
    <n v="0"/>
    <n v="0.34"/>
    <n v="5.5"/>
    <x v="1"/>
  </r>
  <r>
    <s v="Breakfast"/>
    <s v="Takeout"/>
    <s v="Coffee"/>
    <s v="No Modifier"/>
    <n v="1"/>
    <n v="2.02"/>
    <n v="2.02"/>
    <n v="0"/>
    <n v="0.14000000000000001"/>
    <n v="2.16"/>
    <x v="0"/>
  </r>
  <r>
    <s v="Lunch"/>
    <s v="Dine-In"/>
    <s v="Chicken Sandwich"/>
    <s v="No Modifier"/>
    <n v="2"/>
    <n v="7.09"/>
    <n v="14.18"/>
    <n v="0"/>
    <n v="0.85"/>
    <n v="15.03"/>
    <x v="1"/>
  </r>
  <r>
    <s v="Lunch"/>
    <s v="Drive-Thru"/>
    <s v="Spicy Chicken Combo"/>
    <s v="No Modifier"/>
    <n v="3"/>
    <n v="9.2200000000000006"/>
    <n v="27.660000000000004"/>
    <n v="0"/>
    <n v="2.0099999999999998"/>
    <n v="29.67"/>
    <x v="1"/>
  </r>
  <r>
    <s v="Dinner"/>
    <s v="Takeout"/>
    <s v="Spicy Chicken Combo"/>
    <s v="No Modifier"/>
    <n v="1"/>
    <n v="8.7999999999999989"/>
    <n v="8.7999999999999989"/>
    <n v="0"/>
    <n v="0.56999999999999995"/>
    <n v="9.3699999999999992"/>
    <x v="1"/>
  </r>
  <r>
    <s v="Dinner"/>
    <s v="Takeout"/>
    <s v="Chicken Sandwich Combo"/>
    <s v="Add Bacon"/>
    <n v="1"/>
    <n v="10.540000000000001"/>
    <n v="10.540000000000001"/>
    <n v="1.05"/>
    <n v="0.85"/>
    <n v="10.34"/>
    <x v="0"/>
  </r>
  <r>
    <s v="Dinner"/>
    <s v="Takeout"/>
    <s v="Spicy Chicken Sandwich"/>
    <s v="No Modifier"/>
    <n v="1"/>
    <n v="1.4799999999999998"/>
    <n v="1.4799999999999998"/>
    <n v="0.15"/>
    <n v="0.36"/>
    <n v="5.95"/>
    <x v="0"/>
  </r>
  <r>
    <s v="Lunch"/>
    <s v="Takeout"/>
    <s v="Onion Rings"/>
    <s v="No Modifier"/>
    <n v="2"/>
    <n v="2.52"/>
    <n v="5.04"/>
    <n v="0"/>
    <n v="0.43"/>
    <n v="5.47"/>
    <x v="1"/>
  </r>
  <r>
    <s v="Breakfast"/>
    <s v="Dine-In"/>
    <s v="Soft Drink (Small)"/>
    <s v="Oat Milk"/>
    <n v="2"/>
    <n v="2.31"/>
    <n v="4.62"/>
    <n v="0"/>
    <n v="0.28000000000000003"/>
    <n v="4.9000000000000004"/>
    <x v="1"/>
  </r>
  <r>
    <s v="Lunch"/>
    <s v="Drive-Thru"/>
    <s v="French Fries"/>
    <s v="Extra Sauce"/>
    <n v="2"/>
    <n v="2.7399999999999998"/>
    <n v="5.4799999999999995"/>
    <n v="0"/>
    <n v="0.33"/>
    <n v="5.81"/>
    <x v="3"/>
  </r>
  <r>
    <s v="Dinner"/>
    <s v="Drive-Thru"/>
    <s v="Spicy Chicken Combo"/>
    <s v="No Modifier"/>
    <n v="1"/>
    <n v="9.2399999999999984"/>
    <n v="9.2399999999999984"/>
    <n v="0"/>
    <n v="0.79"/>
    <n v="10.029999999999999"/>
    <x v="1"/>
  </r>
  <r>
    <s v="Lunch"/>
    <s v="Delivery"/>
    <s v="Cheeseburger Combo"/>
    <s v="No Modifier"/>
    <n v="1"/>
    <n v="8.6599999999999984"/>
    <n v="8.6599999999999984"/>
    <n v="0"/>
    <n v="0.63"/>
    <n v="9.2899999999999991"/>
    <x v="1"/>
  </r>
  <r>
    <s v="Lunch"/>
    <s v="Delivery"/>
    <s v="Chicken Sandwich"/>
    <s v="No Sauce"/>
    <n v="1"/>
    <n v="5.46"/>
    <n v="5.46"/>
    <n v="0"/>
    <n v="0.44"/>
    <n v="5.9"/>
    <x v="1"/>
  </r>
  <r>
    <s v="Lunch"/>
    <s v="Dine-In"/>
    <s v="Spicy Chicken Sandwich"/>
    <s v="Add Bacon"/>
    <n v="1"/>
    <n v="6.91"/>
    <n v="6.91"/>
    <n v="0"/>
    <n v="0.62"/>
    <n v="7.53"/>
    <x v="1"/>
  </r>
  <r>
    <s v="Dinner"/>
    <s v="Drive-Thru"/>
    <s v="Spicy Chicken Combo"/>
    <s v="No Modifier"/>
    <n v="1"/>
    <n v="9.07"/>
    <n v="9.07"/>
    <n v="0"/>
    <n v="0.77"/>
    <n v="9.84"/>
    <x v="1"/>
  </r>
  <r>
    <s v="Dinner"/>
    <s v="Dine-In"/>
    <s v="Chicken Sandwich Combo"/>
    <s v="Extra Cheese"/>
    <n v="1"/>
    <n v="9.75"/>
    <n v="9.75"/>
    <n v="0"/>
    <n v="0.73"/>
    <n v="10.48"/>
    <x v="1"/>
  </r>
  <r>
    <s v="Lunch"/>
    <s v="Delivery"/>
    <s v="Double Cheeseburger Combo"/>
    <s v="No Modifier"/>
    <n v="1"/>
    <n v="9.8600000000000012"/>
    <n v="9.8600000000000012"/>
    <n v="0"/>
    <n v="0.69"/>
    <n v="10.55"/>
    <x v="2"/>
  </r>
  <r>
    <s v="Lunch"/>
    <s v="Delivery"/>
    <s v="Chicken Sandwich"/>
    <s v="Gluten-Free Bun"/>
    <n v="2"/>
    <n v="6.66"/>
    <n v="13.32"/>
    <n v="0"/>
    <n v="1"/>
    <n v="14.32"/>
    <x v="1"/>
  </r>
  <r>
    <s v="Lunch"/>
    <s v="Dine-In"/>
    <s v="Chicken Sandwich"/>
    <s v="No Modifier"/>
    <n v="1"/>
    <n v="6.12"/>
    <n v="6.12"/>
    <n v="0"/>
    <n v="0.55000000000000004"/>
    <n v="6.67"/>
    <x v="2"/>
  </r>
  <r>
    <s v="Afternoon"/>
    <s v="Dine-In"/>
    <s v="Ice Cream Cone"/>
    <s v="Caramel Topping"/>
    <n v="1"/>
    <n v="2.0300000000000002"/>
    <n v="2.0300000000000002"/>
    <n v="0"/>
    <n v="0.15"/>
    <n v="2.1800000000000002"/>
    <x v="0"/>
  </r>
  <r>
    <s v="Dinner"/>
    <s v="Takeout"/>
    <s v="Chicken Sandwich Combo"/>
    <s v="Spicy"/>
    <n v="1"/>
    <n v="9.5300000000000011"/>
    <n v="9.5300000000000011"/>
    <n v="0"/>
    <n v="0.86"/>
    <n v="10.39"/>
    <x v="1"/>
  </r>
  <r>
    <s v="Lunch"/>
    <s v="Takeout"/>
    <s v="Chicken Sandwich Combo"/>
    <s v="Gluten-Free Bun"/>
    <n v="1"/>
    <n v="9.7199999999999989"/>
    <n v="9.7199999999999989"/>
    <n v="0"/>
    <n v="0.73"/>
    <n v="10.45"/>
    <x v="0"/>
  </r>
  <r>
    <s v="Dinner"/>
    <s v="Drive-Thru"/>
    <s v="French Fries"/>
    <s v="Small Size"/>
    <n v="2"/>
    <n v="2.5700000000000003"/>
    <n v="5.1400000000000006"/>
    <n v="0.77"/>
    <n v="0.28000000000000003"/>
    <n v="4.6500000000000004"/>
    <x v="2"/>
  </r>
  <r>
    <s v="Lunch"/>
    <s v="Dine-In"/>
    <s v="Double Cheeseburger Combo"/>
    <s v="No Modifier"/>
    <n v="1"/>
    <n v="10.17"/>
    <n v="10.17"/>
    <n v="0"/>
    <n v="0.76"/>
    <n v="10.93"/>
    <x v="1"/>
  </r>
  <r>
    <s v="Morning"/>
    <s v="Dine-In"/>
    <s v="Coffee"/>
    <s v="No Modifier"/>
    <n v="3"/>
    <n v="2.2600000000000002"/>
    <n v="6.7800000000000011"/>
    <n v="0"/>
    <n v="0.51"/>
    <n v="7.29"/>
    <x v="0"/>
  </r>
  <r>
    <s v="Afternoon"/>
    <s v="Dine-In"/>
    <s v="Chicken Nuggets (6pc)"/>
    <s v="No Modifier"/>
    <n v="1"/>
    <n v="3.6799999999999997"/>
    <n v="3.6799999999999997"/>
    <n v="0"/>
    <n v="0.26"/>
    <n v="3.94"/>
    <x v="2"/>
  </r>
  <r>
    <s v="Afternoon"/>
    <s v="Drive-Thru"/>
    <s v="Chicken Nuggets (10pc)"/>
    <s v="No Modifier"/>
    <n v="1"/>
    <n v="4.87"/>
    <n v="4.87"/>
    <n v="0"/>
    <n v="0.32"/>
    <n v="5.19"/>
    <x v="1"/>
  </r>
  <r>
    <s v="Morning"/>
    <s v="Dine-In"/>
    <s v="Egg Muffin"/>
    <s v="No Modifier"/>
    <n v="2"/>
    <n v="3.24"/>
    <n v="6.48"/>
    <n v="0"/>
    <n v="0.55000000000000004"/>
    <n v="7.03"/>
    <x v="0"/>
  </r>
  <r>
    <s v="Breakfast"/>
    <s v="Drive-Thru"/>
    <s v="Egg Muffin"/>
    <s v="No Modifier"/>
    <n v="1"/>
    <n v="3.16"/>
    <n v="3.16"/>
    <n v="0"/>
    <n v="0.24"/>
    <n v="3.4"/>
    <x v="1"/>
  </r>
  <r>
    <s v="Dinner"/>
    <s v="Dine-In"/>
    <s v="Chicken Sandwich"/>
    <s v="Extra Cheese"/>
    <n v="1"/>
    <n v="6.18"/>
    <n v="6.18"/>
    <n v="0"/>
    <n v="0.37"/>
    <n v="6.55"/>
    <x v="1"/>
  </r>
  <r>
    <s v="Breakfast"/>
    <s v="Drive-Thru"/>
    <s v="Breakfast Burrito"/>
    <s v="Extra Egg"/>
    <n v="2"/>
    <n v="4.34"/>
    <n v="8.68"/>
    <n v="0.87"/>
    <n v="0.74"/>
    <n v="8.5500000000000007"/>
    <x v="0"/>
  </r>
  <r>
    <s v="Breakfast"/>
    <s v="Drive-Thru"/>
    <s v="Egg Muffin"/>
    <s v="No Cheese"/>
    <n v="1"/>
    <n v="2.9800000000000004"/>
    <n v="2.9800000000000004"/>
    <n v="0"/>
    <n v="0.24"/>
    <n v="3.22"/>
    <x v="0"/>
  </r>
  <r>
    <s v="Lunch"/>
    <s v="Drive-Thru"/>
    <s v="Spicy Chicken Combo"/>
    <s v="No Modifier"/>
    <n v="1"/>
    <n v="8.76"/>
    <n v="8.76"/>
    <n v="1.75"/>
    <n v="0.51"/>
    <n v="7.52"/>
    <x v="1"/>
  </r>
  <r>
    <s v="Breakfast"/>
    <s v="Dine-In"/>
    <s v="Coffee"/>
    <s v="No Ice"/>
    <n v="2"/>
    <n v="2.08"/>
    <n v="4.16"/>
    <n v="0"/>
    <n v="0.35"/>
    <n v="4.51"/>
    <x v="2"/>
  </r>
  <r>
    <s v="Afternoon"/>
    <s v="Drive-Thru"/>
    <s v="Onion Rings"/>
    <s v="No Modifier"/>
    <n v="4"/>
    <n v="3.3200000000000003"/>
    <n v="13.280000000000001"/>
    <n v="0"/>
    <n v="1.2"/>
    <n v="14.48"/>
    <x v="3"/>
  </r>
  <r>
    <s v="Afternoon"/>
    <s v="Dine-In"/>
    <s v="French Fries"/>
    <s v="No Modifier"/>
    <n v="1"/>
    <n v="2.61"/>
    <n v="2.61"/>
    <n v="0.52"/>
    <n v="0.17"/>
    <n v="2.2599999999999998"/>
    <x v="1"/>
  </r>
  <r>
    <s v="Lunch"/>
    <s v="Dine-In"/>
    <s v="French Fries"/>
    <s v="Small Size"/>
    <n v="1"/>
    <n v="2.2899999999999996"/>
    <n v="2.2899999999999996"/>
    <n v="0"/>
    <n v="0.22"/>
    <n v="2.5099999999999998"/>
    <x v="0"/>
  </r>
  <r>
    <s v="Lunch"/>
    <s v="Drive-Thru"/>
    <s v="Soft Drink (Medium)"/>
    <s v="Light Ice"/>
    <n v="3"/>
    <n v="1.75"/>
    <n v="5.25"/>
    <n v="0"/>
    <n v="0.37"/>
    <n v="5.6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3">
  <r>
    <n v="120000"/>
    <n v="102"/>
    <d v="2025-07-05T00:00:00"/>
    <d v="1899-12-30T06:14:08"/>
    <d v="2025-07-05T00:00:00"/>
    <s v="Saturday"/>
    <s v="Breakfast"/>
    <s v="Drive-Thru"/>
    <s v="Drive-Thru"/>
    <s v="Bottled Water"/>
    <m/>
    <s v="No Modifier"/>
    <n v="1"/>
    <n v="1.48"/>
    <n v="1.4799999999999998"/>
    <n v="1.4799999999999998"/>
    <n v="0.15"/>
    <n v="0.15"/>
    <n v="0.1"/>
    <n v="0.1"/>
    <x v="0"/>
    <n v="1.43"/>
    <x v="0"/>
    <s v="Cash"/>
  </r>
  <r>
    <n v="120001"/>
    <n v="201"/>
    <d v="2025-07-05T00:00:00"/>
    <d v="1899-12-30T11:48:51"/>
    <d v="2025-07-05T00:00:00"/>
    <s v="Saturday"/>
    <s v="Lunch"/>
    <s v="Dine-In"/>
    <s v="Dine-In"/>
    <s v="Chicken Sandwich"/>
    <m/>
    <s v="No Modifier"/>
    <n v="1"/>
    <n v="5.34"/>
    <n v="5.34"/>
    <n v="5.34"/>
    <n v="0"/>
    <n v="0"/>
    <n v="0.45"/>
    <n v="0.45"/>
    <x v="1"/>
    <n v="5.79"/>
    <x v="1"/>
    <s v="Card"/>
  </r>
  <r>
    <n v="120002"/>
    <n v="403"/>
    <d v="2025-04-13T00:00:00"/>
    <d v="1899-12-30T08:05:35"/>
    <d v="2025-04-13T00:00:00"/>
    <s v="Sunday"/>
    <s v="Breakfast"/>
    <s v="Takeout"/>
    <s v="Takeout"/>
    <s v=" Bottled Water"/>
    <s v="Light Ice"/>
    <s v="Light Ice"/>
    <n v="1"/>
    <n v="1.49"/>
    <n v="1.4899999999999998"/>
    <n v="1.4899999999999998"/>
    <n v="0.15"/>
    <n v="0.15"/>
    <n v="0.1"/>
    <n v="0.1"/>
    <x v="2"/>
    <n v="1.44"/>
    <x v="0"/>
    <s v="Cash"/>
  </r>
  <r>
    <n v="120003"/>
    <n v="301"/>
    <d v="2025-06-25T00:00:00"/>
    <d v="1899-12-30T06:42:17"/>
    <d v="2025-06-25T00:00:00"/>
    <s v="Wednesday"/>
    <s v="Breakfast"/>
    <s v="Drive-Thru"/>
    <s v="Drive-Thru"/>
    <s v="Egg Muffin"/>
    <s v="No Cheese"/>
    <s v="No Cheese"/>
    <n v="1"/>
    <n v="3.62"/>
    <n v="3.62"/>
    <n v="3.62"/>
    <n v="0"/>
    <n v="0"/>
    <n v="0.34"/>
    <n v="0.34"/>
    <x v="3"/>
    <n v="3.96"/>
    <x v="0"/>
    <s v="Cash"/>
  </r>
  <r>
    <n v="120004"/>
    <n v="301"/>
    <d v="2025-08-01T00:00:00"/>
    <d v="1899-12-30T12:58:36"/>
    <d v="2025-08-01T00:00:00"/>
    <s v="Friday"/>
    <s v="Lunch"/>
    <s v="Drive-Thru"/>
    <s v="Drive-Thru"/>
    <s v="Spicy Chicken Combo"/>
    <m/>
    <s v="No Modifier"/>
    <n v="2"/>
    <n v="9.17"/>
    <n v="9.17"/>
    <n v="18.34"/>
    <n v="0"/>
    <n v="0"/>
    <n v="1.38"/>
    <n v="1.38"/>
    <x v="4"/>
    <n v="19.72"/>
    <x v="1"/>
    <s v="Card"/>
  </r>
  <r>
    <n v="120005"/>
    <n v="501"/>
    <d v="2025-07-12T00:00:00"/>
    <d v="1899-12-30T12:32:31"/>
    <d v="2025-07-12T00:00:00"/>
    <s v="Saturday"/>
    <s v="Lunch"/>
    <s v="Dine-In"/>
    <s v="Dine-In"/>
    <s v="Double Cheeseburger"/>
    <m/>
    <s v="No Modifier"/>
    <n v="1"/>
    <n v="5.64"/>
    <n v="5.64"/>
    <n v="5.64"/>
    <n v="0"/>
    <n v="0"/>
    <n v="0.37"/>
    <n v="0.37"/>
    <x v="5"/>
    <n v="6.01"/>
    <x v="1"/>
    <s v="Card"/>
  </r>
  <r>
    <n v="120006"/>
    <n v="101"/>
    <d v="2025-07-26T00:00:00"/>
    <d v="1899-12-30T05:56:34"/>
    <d v="2025-07-26T00:00:00"/>
    <s v="Saturday"/>
    <s v="Afternoon"/>
    <s v="Delivery"/>
    <s v="Delivery"/>
    <s v="Onion Rings"/>
    <m/>
    <s v="No Modifier"/>
    <n v="1"/>
    <n v="3.59"/>
    <n v="3.59"/>
    <n v="3.59"/>
    <n v="0.54"/>
    <n v="0.54"/>
    <n v="0.28999999999999998"/>
    <n v="0.28999999999999998"/>
    <x v="6"/>
    <n v="3.34"/>
    <x v="2"/>
    <s v="MobilePay"/>
  </r>
  <r>
    <n v="120007"/>
    <n v="403"/>
    <d v="2025-07-21T00:00:00"/>
    <d v="1899-12-30T04:48:10"/>
    <d v="2025-07-21T00:00:00"/>
    <s v="Monday"/>
    <s v="Afternoon"/>
    <s v="Takeout"/>
    <s v="Takeout"/>
    <s v="Soft Drink (Medium)"/>
    <m/>
    <s v="No Modifier"/>
    <n v="1"/>
    <n v="1.8"/>
    <n v="1.7999999999999998"/>
    <n v="1.7999999999999998"/>
    <n v="0.27"/>
    <n v="0.27"/>
    <n v="0.11"/>
    <n v="0.11"/>
    <x v="7"/>
    <n v="1.64"/>
    <x v="0"/>
    <s v="Cash"/>
  </r>
  <r>
    <n v="120008"/>
    <n v="102"/>
    <d v="2025-06-02T00:00:00"/>
    <d v="1899-12-30T11:08:42"/>
    <d v="2025-06-02T00:00:00"/>
    <s v="Monday"/>
    <s v="Late Night"/>
    <s v="Delivery"/>
    <s v="Delivery"/>
    <s v="Chicken Sandwich"/>
    <s v="Extra Sauce"/>
    <s v="Extra Sauce"/>
    <n v="2"/>
    <n v="5.22"/>
    <n v="5.4700000000000006"/>
    <n v="10.940000000000001"/>
    <n v="0"/>
    <n v="0"/>
    <n v="0.79"/>
    <n v="0.79"/>
    <x v="8"/>
    <n v="11.73"/>
    <x v="1"/>
    <s v="Card"/>
  </r>
  <r>
    <n v="120009"/>
    <n v="402"/>
    <d v="2025-07-12T00:00:00"/>
    <d v="1899-12-30T05:21:01"/>
    <d v="2025-07-12T00:00:00"/>
    <s v="Saturday"/>
    <s v="Breakfast"/>
    <s v="Drive-Thru"/>
    <s v="Drive-Thru"/>
    <s v="Hash Browns"/>
    <m/>
    <s v="No Modifier"/>
    <n v="1"/>
    <n v="2"/>
    <n v="2"/>
    <n v="2"/>
    <n v="0"/>
    <n v="0"/>
    <n v="0.12"/>
    <n v="0.12"/>
    <x v="9"/>
    <n v="2.12"/>
    <x v="1"/>
    <s v="Card"/>
  </r>
  <r>
    <n v="120010"/>
    <n v="103"/>
    <d v="2025-04-19T00:00:00"/>
    <d v="1899-12-30T09:15:50"/>
    <d v="2025-04-19T00:00:00"/>
    <s v="Saturday"/>
    <s v="Dinner"/>
    <s v="Takeout"/>
    <s v="Takeout"/>
    <s v="Double Cheeseburger"/>
    <m/>
    <s v="No Modifier"/>
    <n v="1"/>
    <n v="5.55"/>
    <n v="5.55"/>
    <n v="5.55"/>
    <n v="0"/>
    <n v="0"/>
    <n v="0.33"/>
    <n v="0.33"/>
    <x v="10"/>
    <n v="5.88"/>
    <x v="1"/>
    <s v="Card"/>
  </r>
  <r>
    <n v="120011"/>
    <n v="102"/>
    <d v="2025-07-16T00:00:00"/>
    <d v="1899-12-30T11:08:27"/>
    <d v="2025-07-16T00:00:00"/>
    <s v="Wednesday"/>
    <s v="Morning"/>
    <s v="Dine-In"/>
    <s v="Dine-In"/>
    <s v="Apple Pie"/>
    <m/>
    <s v="No Modifier"/>
    <n v="1"/>
    <n v="1.53"/>
    <n v="1.5299999999999998"/>
    <n v="1.5299999999999998"/>
    <n v="0"/>
    <n v="0"/>
    <n v="0.1"/>
    <n v="0.1"/>
    <x v="11"/>
    <n v="1.63"/>
    <x v="1"/>
    <s v="Card"/>
  </r>
  <r>
    <n v="120012"/>
    <n v="201"/>
    <d v="2025-06-08T00:00:00"/>
    <d v="1899-12-30T08:13:55"/>
    <d v="2025-06-08T00:00:00"/>
    <s v="Sunday"/>
    <s v="Breakfast"/>
    <s v="Takeout"/>
    <s v="Takeout"/>
    <s v="Sausage Biscuit"/>
    <s v="Sausage Patty"/>
    <s v="Sausage Patty"/>
    <n v="2"/>
    <n v="3.1"/>
    <n v="4.3"/>
    <n v="8.6"/>
    <n v="0"/>
    <n v="0"/>
    <n v="0.64"/>
    <n v="0.64"/>
    <x v="12"/>
    <n v="9.24"/>
    <x v="1"/>
    <s v="Card"/>
  </r>
  <r>
    <n v="120013"/>
    <n v="103"/>
    <d v="2025-07-13T00:00:00"/>
    <d v="1899-12-30T10:37:47"/>
    <d v="2025-07-13T00:00:00"/>
    <s v="Sunday"/>
    <s v="Morning"/>
    <s v="Takeout"/>
    <s v="Takeout"/>
    <s v="Coffee"/>
    <s v="Oat Milk"/>
    <s v="Oat Milk"/>
    <n v="2"/>
    <n v="1.51"/>
    <n v="2.21"/>
    <n v="4.42"/>
    <n v="0"/>
    <n v="0"/>
    <n v="0.27"/>
    <n v="0.27"/>
    <x v="13"/>
    <n v="4.6900000000000004"/>
    <x v="0"/>
    <s v="Cash"/>
  </r>
  <r>
    <n v="120014"/>
    <n v="201"/>
    <d v="2025-04-11T00:00:00"/>
    <d v="1899-12-30T12:37:38"/>
    <d v="2025-04-11T00:00:00"/>
    <s v="Friday"/>
    <s v="Lunch"/>
    <s v="Dine-In"/>
    <s v="Dine-In"/>
    <s v="Spicy Chicken Combo"/>
    <m/>
    <s v="No Modifier"/>
    <n v="1"/>
    <n v="8.43"/>
    <n v="8.43"/>
    <n v="8.43"/>
    <n v="0"/>
    <n v="0"/>
    <n v="0.67"/>
    <n v="0.67"/>
    <x v="14"/>
    <n v="9.1"/>
    <x v="1"/>
    <s v="Card"/>
  </r>
  <r>
    <n v="120015"/>
    <n v="102"/>
    <d v="2025-05-22T00:00:00"/>
    <d v="1899-12-30T09:06:04"/>
    <d v="2025-05-22T00:00:00"/>
    <s v="Thursday"/>
    <s v="Breakfast"/>
    <s v="Delivery"/>
    <s v="Delivery"/>
    <s v="Egg Muffin"/>
    <m/>
    <s v="No Modifier"/>
    <n v="1"/>
    <n v="3.1"/>
    <n v="3.1"/>
    <n v="3.1"/>
    <n v="0"/>
    <n v="0"/>
    <n v="0.23"/>
    <n v="0.23"/>
    <x v="15"/>
    <n v="3.33"/>
    <x v="1"/>
    <s v="Card"/>
  </r>
  <r>
    <n v="120016"/>
    <n v="403"/>
    <d v="2025-04-27T00:00:00"/>
    <d v="1899-12-30T09:19:59"/>
    <d v="2025-04-27T00:00:00"/>
    <s v="Sunday"/>
    <s v="Breakfast"/>
    <s v="Drive-Thru"/>
    <s v="Drive-Thru"/>
    <s v="Egg Muffin"/>
    <m/>
    <s v="No Modifier"/>
    <n v="1"/>
    <n v="2.99"/>
    <n v="2.9899999999999998"/>
    <n v="2.9899999999999998"/>
    <n v="0"/>
    <n v="0"/>
    <n v="0.22"/>
    <n v="0.22"/>
    <x v="16"/>
    <n v="3.21"/>
    <x v="2"/>
    <s v="MobilePay"/>
  </r>
  <r>
    <n v="120017"/>
    <n v="403"/>
    <d v="2025-04-16T00:00:00"/>
    <d v="1899-12-30T11:05:40"/>
    <d v="2025-04-16T00:00:00"/>
    <s v="Wednesday"/>
    <s v="Lunch"/>
    <s v="Takeout"/>
    <s v="Takeout"/>
    <s v="Cheeseburger"/>
    <m/>
    <s v="No Modifier"/>
    <n v="1"/>
    <n v="4.59"/>
    <n v="1.4799999999999998"/>
    <n v="1.4799999999999998"/>
    <n v="0"/>
    <n v="0"/>
    <m/>
    <n v="0.1"/>
    <x v="17"/>
    <n v="5"/>
    <x v="1"/>
    <s v="Card"/>
  </r>
  <r>
    <n v="120018"/>
    <n v="403"/>
    <d v="2025-06-23T00:00:00"/>
    <d v="1899-12-30T09:35:09"/>
    <d v="2025-06-23T00:00:00"/>
    <s v="Monday"/>
    <s v="Breakfast"/>
    <s v="Takeout"/>
    <s v="Takeout"/>
    <s v="Sausage Biscuit"/>
    <s v="Extra Egg"/>
    <s v="Extra Egg"/>
    <n v="2"/>
    <n v="2.81"/>
    <n v="3.81"/>
    <n v="7.62"/>
    <n v="0"/>
    <n v="0"/>
    <n v="0.55000000000000004"/>
    <n v="0.55000000000000004"/>
    <x v="18"/>
    <n v="8.17"/>
    <x v="1"/>
    <s v="Card"/>
  </r>
  <r>
    <n v="120019"/>
    <n v="103"/>
    <d v="2025-07-10T00:00:00"/>
    <d v="1899-12-30T07:51:51"/>
    <d v="2025-07-10T00:00:00"/>
    <s v="Thursday"/>
    <s v="Dinner"/>
    <s v="Dine-In"/>
    <s v="Dine-In"/>
    <s v="Chicken Sandwich"/>
    <s v="Extra Sauce"/>
    <s v="Extra Sauce"/>
    <n v="1"/>
    <n v="4.87"/>
    <n v="5.12"/>
    <n v="5.12"/>
    <n v="0"/>
    <n v="0"/>
    <n v="0.37"/>
    <n v="0.37"/>
    <x v="19"/>
    <n v="5.49"/>
    <x v="1"/>
    <s v="Card"/>
  </r>
  <r>
    <n v="120020"/>
    <n v="201"/>
    <d v="2025-04-14T00:00:00"/>
    <d v="1899-12-30T11:22:19"/>
    <d v="2025-04-14T00:00:00"/>
    <s v="Monday"/>
    <s v="Morning"/>
    <s v="Drive-Thru"/>
    <s v="Drive-Thru"/>
    <s v="Coffee"/>
    <s v="Sugar-Free Syrup"/>
    <s v="Sugar-Free Syrup"/>
    <n v="1"/>
    <n v="2.1800000000000002"/>
    <n v="2.48"/>
    <n v="2.48"/>
    <n v="0"/>
    <n v="0"/>
    <n v="0.19"/>
    <n v="0.19"/>
    <x v="20"/>
    <n v="2.67"/>
    <x v="2"/>
    <s v="MobilePay"/>
  </r>
  <r>
    <n v="120021"/>
    <n v="101"/>
    <d v="2025-07-07T00:00:00"/>
    <d v="1899-12-30T06:37:16"/>
    <d v="2025-07-07T00:00:00"/>
    <s v="Monday"/>
    <s v="Breakfast"/>
    <s v="Dine-In"/>
    <s v="Dine-In"/>
    <s v="Sausage Biscuit"/>
    <s v="Cinnamon"/>
    <s v="Cinnamon"/>
    <n v="1"/>
    <n v="2.98"/>
    <n v="3.08"/>
    <n v="3.08"/>
    <n v="0"/>
    <n v="0"/>
    <n v="0.26"/>
    <n v="0.26"/>
    <x v="6"/>
    <n v="3.34"/>
    <x v="0"/>
    <s v="Cash"/>
  </r>
  <r>
    <n v="120022"/>
    <n v="403"/>
    <d v="2025-04-11T00:00:00"/>
    <d v="1899-12-30T05:47:42"/>
    <d v="2025-04-11T00:00:00"/>
    <s v="Friday"/>
    <s v="Afternoon"/>
    <s v="Dine-In"/>
    <s v="Dine-In"/>
    <s v="Ice Cream Cone"/>
    <s v="Cinnamon"/>
    <s v="Cinnamon"/>
    <n v="1"/>
    <n v="1.65"/>
    <n v="1.75"/>
    <n v="1.75"/>
    <n v="0"/>
    <n v="0"/>
    <n v="0.13"/>
    <n v="0.13"/>
    <x v="21"/>
    <n v="1.88"/>
    <x v="1"/>
    <s v="Card"/>
  </r>
  <r>
    <n v="120023"/>
    <n v="201"/>
    <d v="2025-04-11T00:00:00"/>
    <d v="1899-12-30T02:43:47"/>
    <d v="2025-04-11T00:00:00"/>
    <s v="Friday"/>
    <s v="Lunch"/>
    <s v="Drive-Thru"/>
    <s v="Drive-Thru"/>
    <s v="Spicy Chicken Sandwich"/>
    <s v="No Pickles"/>
    <s v="No Pickles"/>
    <n v="1"/>
    <n v="5.09"/>
    <n v="5.09"/>
    <n v="5.09"/>
    <n v="0"/>
    <n v="0"/>
    <n v="0.41"/>
    <n v="0.41"/>
    <x v="22"/>
    <n v="5.5"/>
    <x v="0"/>
    <s v="Cash"/>
  </r>
  <r>
    <n v="120024"/>
    <n v="103"/>
    <d v="2025-07-04T00:00:00"/>
    <d v="1899-12-30T05:42:40"/>
    <d v="2025-07-04T00:00:00"/>
    <s v="Friday"/>
    <s v="Afternoon"/>
    <s v="Takeout"/>
    <s v="Takeout"/>
    <s v="Ice Cream Cone"/>
    <m/>
    <s v="No Modifier"/>
    <n v="1"/>
    <n v="1.58"/>
    <n v="1.5799999999999998"/>
    <n v="1.5799999999999998"/>
    <n v="0"/>
    <n v="0"/>
    <n v="0.11"/>
    <n v="0.11"/>
    <x v="23"/>
    <n v="1.69"/>
    <x v="1"/>
    <s v="Card"/>
  </r>
  <r>
    <n v="120025"/>
    <n v="401"/>
    <d v="2025-05-28T00:00:00"/>
    <d v="1899-12-30T07:45:44"/>
    <d v="2025-05-28T00:00:00"/>
    <s v="Wednesday"/>
    <s v="Dinner"/>
    <s v="Takeout"/>
    <s v="Takeout"/>
    <s v="Chicken Sandwich"/>
    <s v="Extra Cheese"/>
    <s v="Extra Cheese"/>
    <n v="1"/>
    <n v="5.43"/>
    <n v="5.93"/>
    <n v="5.93"/>
    <n v="0"/>
    <n v="0"/>
    <n v="0.56000000000000005"/>
    <n v="0.56000000000000005"/>
    <x v="24"/>
    <n v="6.49"/>
    <x v="1"/>
    <s v="Card"/>
  </r>
  <r>
    <n v="120026"/>
    <n v="402"/>
    <d v="2025-05-30T00:00:00"/>
    <d v="1899-12-30T05:20:48"/>
    <d v="2025-05-30T00:00:00"/>
    <s v="Friday"/>
    <s v="Afternoon"/>
    <s v="Drive-Thru"/>
    <s v="Drive-Thru"/>
    <s v="Milkshake"/>
    <s v="Cinnamon"/>
    <s v="Cinnamon"/>
    <n v="1"/>
    <n v="3.61"/>
    <n v="3.71"/>
    <n v="3.71"/>
    <n v="0"/>
    <n v="0"/>
    <n v="0.33"/>
    <n v="0.33"/>
    <x v="25"/>
    <n v="4.04"/>
    <x v="0"/>
    <s v="Cash"/>
  </r>
  <r>
    <n v="120027"/>
    <n v="402"/>
    <d v="2025-07-05T00:00:00"/>
    <d v="1899-12-30T04:04:45"/>
    <d v="2025-07-05T00:00:00"/>
    <s v="Saturday"/>
    <s v="Afternoon"/>
    <s v="Dine-In"/>
    <s v="Dine-In"/>
    <s v="French Fries"/>
    <s v="Small Size"/>
    <s v="Small Size"/>
    <n v="1"/>
    <n v="2.75"/>
    <n v="2.4500000000000002"/>
    <n v="2.4500000000000002"/>
    <n v="0"/>
    <n v="0"/>
    <n v="0.17"/>
    <n v="0.17"/>
    <x v="26"/>
    <n v="2.62"/>
    <x v="1"/>
    <s v="Card"/>
  </r>
  <r>
    <n v="120028"/>
    <n v="201"/>
    <d v="2025-06-21T00:00:00"/>
    <d v="1899-12-30T06:54:56"/>
    <d v="2025-06-21T00:00:00"/>
    <s v="Saturday"/>
    <s v="Dinner"/>
    <s v="Drive-Thru"/>
    <s v="Drive-Thru"/>
    <s v="Cheeseburger"/>
    <m/>
    <s v="No Modifier"/>
    <n v="1"/>
    <n v="4.29"/>
    <n v="4.29"/>
    <n v="4.29"/>
    <n v="0"/>
    <n v="0"/>
    <n v="0.36"/>
    <n v="0.36"/>
    <x v="27"/>
    <n v="4.6500000000000004"/>
    <x v="1"/>
    <s v="Card"/>
  </r>
  <r>
    <n v="120029"/>
    <n v="202"/>
    <d v="2025-08-06T00:00:00"/>
    <d v="1899-12-30T02:21:42"/>
    <d v="2025-08-06T00:00:00"/>
    <s v="Wednesday"/>
    <s v="Lunch"/>
    <s v="Delivery"/>
    <s v="Delivery"/>
    <s v="Chicken Sandwich"/>
    <s v="No Onions"/>
    <s v="No Onions"/>
    <n v="3"/>
    <n v="5.28"/>
    <n v="5.28"/>
    <n v="15.84"/>
    <n v="0"/>
    <n v="0"/>
    <n v="1.35"/>
    <n v="1.35"/>
    <x v="28"/>
    <n v="17.190000000000001"/>
    <x v="1"/>
    <s v="Card"/>
  </r>
  <r>
    <n v="120030"/>
    <n v="103"/>
    <d v="2025-06-22T00:00:00"/>
    <d v="1899-12-30T07:13:29"/>
    <d v="2025-06-22T00:00:00"/>
    <s v="Sunday"/>
    <s v="Breakfast"/>
    <s v="Takeout"/>
    <s v="Takeout"/>
    <s v="Sausage Biscuit"/>
    <m/>
    <s v="No Modifier"/>
    <n v="1"/>
    <n v="2.89"/>
    <n v="2.9899999999999998"/>
    <n v="2.9899999999999998"/>
    <n v="0.15"/>
    <n v="0.15"/>
    <n v="0.27"/>
    <n v="0.27"/>
    <x v="29"/>
    <n v="3.11"/>
    <x v="0"/>
    <s v="Cash"/>
  </r>
  <r>
    <n v="120031"/>
    <n v="101"/>
    <d v="2025-07-09T00:00:00"/>
    <d v="1899-12-30T07:53:01"/>
    <d v="2025-07-09T00:00:00"/>
    <s v="Wednesday"/>
    <s v="Dinner"/>
    <s v="Delivery"/>
    <s v="Delivery"/>
    <s v="Cheeseburger Combo"/>
    <m/>
    <s v="No Modifier"/>
    <n v="2"/>
    <n v="9.42"/>
    <n v="9.42"/>
    <n v="18.84"/>
    <n v="0"/>
    <n v="0"/>
    <n v="1.41"/>
    <n v="1.41"/>
    <x v="30"/>
    <n v="20.25"/>
    <x v="1"/>
    <s v="Card"/>
  </r>
  <r>
    <n v="120032"/>
    <n v="103"/>
    <d v="2025-07-27T00:00:00"/>
    <d v="1899-12-30T10:59:19"/>
    <d v="2025-07-27T00:00:00"/>
    <s v="Sunday"/>
    <s v="Late Night"/>
    <s v="Drive-Thru"/>
    <s v="Drive-Thru"/>
    <s v="Spicy Chicken Sandwich"/>
    <m/>
    <s v="No Modifier"/>
    <n v="1"/>
    <n v="5.63"/>
    <n v="6.6300000000000008"/>
    <n v="6.6300000000000008"/>
    <n v="0"/>
    <n v="0"/>
    <n v="0.48"/>
    <n v="0.48"/>
    <x v="31"/>
    <n v="7.11"/>
    <x v="2"/>
    <s v="MobilePay"/>
  </r>
  <r>
    <n v="120033"/>
    <n v="501"/>
    <d v="2025-06-26T00:00:00"/>
    <d v="1899-12-30T09:42:23"/>
    <d v="2025-06-26T00:00:00"/>
    <s v="Thursday"/>
    <s v="Dinner"/>
    <s v="Dine-In"/>
    <s v="Dine-In"/>
    <s v="Cheeseburger"/>
    <m/>
    <s v="No Modifier"/>
    <n v="1"/>
    <n v="4.1399999999999997"/>
    <n v="4.1399999999999997"/>
    <n v="4.1399999999999997"/>
    <n v="0"/>
    <n v="0"/>
    <n v="0.33"/>
    <n v="0.33"/>
    <x v="32"/>
    <n v="4.47"/>
    <x v="0"/>
    <s v="Cash"/>
  </r>
  <r>
    <n v="120034"/>
    <n v="202"/>
    <d v="2025-04-14T00:00:00"/>
    <d v="1899-12-30T05:49:30"/>
    <d v="2025-04-14T00:00:00"/>
    <s v="Monday"/>
    <s v="Afternoon"/>
    <s v="Takeout"/>
    <s v="Takeout"/>
    <s v="Iced Tea"/>
    <m/>
    <s v="No Modifier"/>
    <n v="1"/>
    <n v="2"/>
    <n v="2"/>
    <n v="2"/>
    <n v="0"/>
    <n v="0"/>
    <n v="0.15"/>
    <n v="0.15"/>
    <x v="33"/>
    <n v="2.15"/>
    <x v="2"/>
    <s v="MobilePay"/>
  </r>
  <r>
    <n v="120035"/>
    <n v="101"/>
    <d v="2025-06-29T00:00:00"/>
    <d v="1899-12-30T12:31:13"/>
    <d v="2025-06-29T00:00:00"/>
    <s v="Sunday"/>
    <s v="Lunch"/>
    <s v="Takeout"/>
    <s v="Takeout"/>
    <s v="Chicken Sandwich"/>
    <m/>
    <s v="No Modifier"/>
    <n v="1"/>
    <n v="4.9400000000000004"/>
    <n v="5.94"/>
    <n v="5.94"/>
    <n v="0"/>
    <n v="0"/>
    <n v="0.43"/>
    <n v="0.43"/>
    <x v="34"/>
    <n v="6.37"/>
    <x v="1"/>
    <s v="Card"/>
  </r>
  <r>
    <n v="120036"/>
    <n v="402"/>
    <d v="2025-08-07T00:00:00"/>
    <d v="1899-12-30T11:18:14"/>
    <d v="2025-08-07T00:00:00"/>
    <s v="Thursday"/>
    <s v="Lunch"/>
    <s v="Takeout"/>
    <s v="Takeout"/>
    <s v="Spicy Chicken Combo"/>
    <m/>
    <s v="No Modifier"/>
    <n v="1"/>
    <n v="9.39"/>
    <n v="9.3899999999999988"/>
    <n v="9.3899999999999988"/>
    <n v="0"/>
    <n v="0"/>
    <n v="0.89"/>
    <n v="0.89"/>
    <x v="35"/>
    <n v="10.28"/>
    <x v="1"/>
    <s v="Card"/>
  </r>
  <r>
    <n v="120037"/>
    <n v="201"/>
    <d v="2025-05-06T00:00:00"/>
    <d v="1899-12-30T12:12:13"/>
    <d v="2025-05-06T00:00:00"/>
    <s v="Tuesday"/>
    <s v="Lunch"/>
    <s v="Drive-Thru"/>
    <s v="Drive-Thru"/>
    <s v="Chicken Sandwich Combo"/>
    <s v="Spicy"/>
    <s v="Spicy"/>
    <n v="1"/>
    <n v="8.01"/>
    <n v="8.01"/>
    <n v="8.01"/>
    <n v="0"/>
    <n v="0"/>
    <n v="0.57999999999999996"/>
    <n v="0.57999999999999996"/>
    <x v="36"/>
    <n v="8.59"/>
    <x v="1"/>
    <s v="Card"/>
  </r>
  <r>
    <n v="120038"/>
    <n v="101"/>
    <d v="2025-05-31T00:00:00"/>
    <d v="1899-12-30T12:44:08"/>
    <d v="2025-05-31T00:00:00"/>
    <s v="Saturday"/>
    <s v="Late Night"/>
    <s v="Drive-Thru"/>
    <s v="Drive-Thru"/>
    <s v="Cheeseburger"/>
    <m/>
    <s v="No Modifier"/>
    <n v="1"/>
    <n v="4.05"/>
    <n v="4.05"/>
    <n v="4.05"/>
    <n v="0"/>
    <n v="0"/>
    <n v="0.32"/>
    <n v="0.32"/>
    <x v="37"/>
    <n v="4.37"/>
    <x v="0"/>
    <s v="Cash"/>
  </r>
  <r>
    <n v="120039"/>
    <n v="401"/>
    <d v="2025-05-28T00:00:00"/>
    <d v="1899-12-30T11:09:09"/>
    <d v="2025-05-28T00:00:00"/>
    <s v="Wednesday"/>
    <s v="Lunch"/>
    <s v="Drive-Thru"/>
    <s v="Drive-Thru"/>
    <s v="Cheeseburger"/>
    <m/>
    <s v="No Modifier"/>
    <n v="1"/>
    <n v="4.5599999999999996"/>
    <n v="4.5599999999999996"/>
    <n v="4.5599999999999996"/>
    <n v="0"/>
    <n v="0"/>
    <n v="0.33"/>
    <n v="0.33"/>
    <x v="38"/>
    <n v="4.8899999999999997"/>
    <x v="2"/>
    <s v="MobilePay"/>
  </r>
  <r>
    <n v="120040"/>
    <n v="401"/>
    <d v="2025-05-22T00:00:00"/>
    <d v="1899-12-30T11:39:47"/>
    <d v="2025-05-22T00:00:00"/>
    <s v="Thursday"/>
    <s v="Lunch"/>
    <s v="Dine-In"/>
    <s v="Dine-In"/>
    <s v="Chicken Sandwich Combo"/>
    <m/>
    <s v="No Modifier"/>
    <n v="1"/>
    <n v="9.36"/>
    <n v="9.36"/>
    <n v="9.36"/>
    <n v="0"/>
    <n v="0"/>
    <n v="0.89"/>
    <n v="0.89"/>
    <x v="39"/>
    <n v="10.25"/>
    <x v="3"/>
    <s v="Card"/>
  </r>
  <r>
    <n v="120041"/>
    <n v="201"/>
    <d v="2025-07-04T00:00:00"/>
    <d v="1899-12-30T02:04:43"/>
    <d v="2025-07-04T00:00:00"/>
    <s v="Friday"/>
    <s v="Lunch"/>
    <s v="Dine-In"/>
    <s v="Dine-In"/>
    <s v="Double Cheeseburger Combo"/>
    <m/>
    <s v="No Modifier"/>
    <n v="1"/>
    <n v="10.08"/>
    <n v="10.08"/>
    <n v="10.08"/>
    <n v="0"/>
    <n v="0"/>
    <n v="0.66"/>
    <n v="0.66"/>
    <x v="40"/>
    <n v="10.74"/>
    <x v="1"/>
    <s v="Card"/>
  </r>
  <r>
    <n v="120042"/>
    <n v="103"/>
    <d v="2025-05-25T00:00:00"/>
    <d v="1899-12-30T08:28:07"/>
    <d v="2025-05-25T00:00:00"/>
    <s v="Sunday"/>
    <s v="Dinner"/>
    <s v="Takeout"/>
    <s v="Takeout"/>
    <s v="Cheeseburger Combo"/>
    <m/>
    <s v="No Modifier"/>
    <n v="1"/>
    <n v="8.43"/>
    <n v="8.43"/>
    <n v="8.43"/>
    <n v="0"/>
    <n v="0"/>
    <n v="0.51"/>
    <n v="0.51"/>
    <x v="41"/>
    <n v="8.94"/>
    <x v="1"/>
    <s v="Card"/>
  </r>
  <r>
    <n v="120043"/>
    <n v="501"/>
    <d v="2025-08-07T00:00:00"/>
    <d v="1899-12-30T05:52:17"/>
    <d v="2025-08-07T00:00:00"/>
    <s v="Thursday"/>
    <s v="Afternoon"/>
    <s v="Takeout"/>
    <s v="Takeout"/>
    <s v="Chicken Nuggets (10pc)"/>
    <m/>
    <s v="No Modifier"/>
    <n v="1"/>
    <n v="4.8899999999999997"/>
    <n v="4.8899999999999997"/>
    <n v="4.8899999999999997"/>
    <n v="0"/>
    <n v="0"/>
    <n v="0.42"/>
    <n v="0.42"/>
    <x v="42"/>
    <n v="5.31"/>
    <x v="0"/>
    <s v="Cash"/>
  </r>
  <r>
    <n v="120044"/>
    <n v="102"/>
    <d v="2025-06-28T00:00:00"/>
    <d v="1899-12-30T09:44:31"/>
    <d v="2025-06-28T00:00:00"/>
    <s v="Saturday"/>
    <s v="Dinner"/>
    <m/>
    <s v="Unknown"/>
    <s v="Double Cheeseburger Combo"/>
    <m/>
    <s v="No Modifier"/>
    <n v="1"/>
    <n v="9.25"/>
    <n v="9.25"/>
    <n v="9.25"/>
    <n v="0"/>
    <n v="0"/>
    <n v="0.74"/>
    <n v="0.74"/>
    <x v="43"/>
    <n v="9.99"/>
    <x v="2"/>
    <s v="MobilePay"/>
  </r>
  <r>
    <n v="120045"/>
    <n v="403"/>
    <d v="2025-08-03T00:00:00"/>
    <d v="1899-12-30T12:33:23"/>
    <d v="2025-08-03T00:00:00"/>
    <s v="Sunday"/>
    <s v="Lunch"/>
    <s v="Delivery"/>
    <s v="Delivery"/>
    <s v="Cheeseburger Combo"/>
    <m/>
    <s v="No Modifier"/>
    <n v="1"/>
    <n v="8.1300000000000008"/>
    <n v="8.1300000000000008"/>
    <n v="8.1300000000000008"/>
    <n v="0"/>
    <n v="0"/>
    <n v="0.61"/>
    <n v="0.61"/>
    <x v="44"/>
    <n v="8.74"/>
    <x v="1"/>
    <s v="Card"/>
  </r>
  <r>
    <n v="120046"/>
    <n v="201"/>
    <d v="2025-07-01T00:00:00"/>
    <d v="1899-12-30T06:35:26"/>
    <d v="2025-07-01T00:00:00"/>
    <s v="Tuesday"/>
    <s v="Dinner"/>
    <s v="Dine-In"/>
    <s v="Dine-In"/>
    <s v="Onion Rings"/>
    <s v="Large Size"/>
    <s v="Large Size"/>
    <n v="1"/>
    <n v="3.01"/>
    <n v="3.61"/>
    <n v="3.61"/>
    <n v="0"/>
    <n v="0"/>
    <n v="0.27"/>
    <n v="0.27"/>
    <x v="45"/>
    <n v="3.88"/>
    <x v="4"/>
    <s v="GiftCard"/>
  </r>
  <r>
    <n v="120047"/>
    <n v="403"/>
    <d v="2025-07-16T00:00:00"/>
    <d v="1899-12-30T09:32:47"/>
    <d v="2025-07-16T00:00:00"/>
    <s v="Wednesday"/>
    <s v="Breakfast"/>
    <s v="Drive-Thru"/>
    <s v="Drive-Thru"/>
    <s v="Hash Browns"/>
    <s v="Cinnamon"/>
    <s v="Cinnamon"/>
    <n v="1"/>
    <n v="2.1"/>
    <n v="2.1999999999999997"/>
    <n v="2.1999999999999997"/>
    <n v="0"/>
    <n v="0"/>
    <n v="0.16"/>
    <n v="0.16"/>
    <x v="46"/>
    <n v="2.36"/>
    <x v="2"/>
    <s v="MobilePay"/>
  </r>
  <r>
    <n v="120048"/>
    <n v="402"/>
    <d v="2025-06-13T00:00:00"/>
    <d v="1899-12-30T09:22:21"/>
    <d v="2025-06-13T00:00:00"/>
    <s v="Friday"/>
    <s v="Dinner"/>
    <s v="Delivery"/>
    <s v="Delivery"/>
    <s v="Cheeseburger Combo"/>
    <m/>
    <s v="No Modifier"/>
    <n v="1"/>
    <n v="8.66"/>
    <n v="8.66"/>
    <n v="8.66"/>
    <n v="0"/>
    <n v="0"/>
    <n v="0.74"/>
    <n v="0.74"/>
    <x v="47"/>
    <n v="9.4"/>
    <x v="1"/>
    <s v="Card"/>
  </r>
  <r>
    <n v="120049"/>
    <n v="401"/>
    <d v="2025-05-17T00:00:00"/>
    <d v="1899-12-30T12:31:02"/>
    <d v="2025-05-17T00:00:00"/>
    <s v="Saturday"/>
    <s v="Lunch"/>
    <s v="Dine-In"/>
    <s v="Dine-In"/>
    <s v="Spicy Chicken Sandwich"/>
    <m/>
    <s v="No Modifier"/>
    <n v="2"/>
    <n v="4.96"/>
    <n v="4.96"/>
    <n v="9.92"/>
    <n v="1.98"/>
    <n v="1.98"/>
    <n v="0.48"/>
    <n v="0.48"/>
    <x v="48"/>
    <n v="8.42"/>
    <x v="4"/>
    <s v="GiftCard"/>
  </r>
  <r>
    <n v="120050"/>
    <n v="202"/>
    <d v="2025-05-13T00:00:00"/>
    <d v="1899-12-30T02:41:05"/>
    <d v="2025-05-13T00:00:00"/>
    <s v="Tuesday"/>
    <s v="Lunch"/>
    <s v="Drive-Thru"/>
    <s v="Drive-Thru"/>
    <s v="French Fries"/>
    <s v="No Sauce"/>
    <s v="No Sauce"/>
    <n v="1"/>
    <n v="2.73"/>
    <n v="2.73"/>
    <n v="2.73"/>
    <n v="0"/>
    <n v="0"/>
    <n v="0.25"/>
    <n v="0.25"/>
    <x v="49"/>
    <n v="2.98"/>
    <x v="2"/>
    <s v="MobilePay"/>
  </r>
  <r>
    <n v="120051"/>
    <n v="201"/>
    <d v="2025-06-15T00:00:00"/>
    <d v="1899-12-30T06:48:40"/>
    <d v="2025-06-15T00:00:00"/>
    <s v="Sunday"/>
    <s v="Dinner"/>
    <s v="Delivery"/>
    <s v="Delivery"/>
    <s v="Chicken Sandwich"/>
    <m/>
    <s v="No Modifier"/>
    <n v="1"/>
    <n v="5.25"/>
    <n v="5.25"/>
    <n v="5.25"/>
    <n v="0"/>
    <n v="0"/>
    <n v="0.32"/>
    <n v="0.32"/>
    <x v="50"/>
    <n v="5.57"/>
    <x v="1"/>
    <s v="Card"/>
  </r>
  <r>
    <n v="120052"/>
    <n v="103"/>
    <d v="2025-07-30T00:00:00"/>
    <d v="1899-12-30T09:55:24"/>
    <d v="2025-07-30T00:00:00"/>
    <s v="Wednesday"/>
    <s v="Breakfast"/>
    <s v="Drive-Thru"/>
    <s v="Drive-Thru"/>
    <s v="Soft Drink (Small)"/>
    <m/>
    <s v="No Modifier"/>
    <n v="1"/>
    <n v="1.48"/>
    <n v="1.48"/>
    <n v="1.48"/>
    <n v="0"/>
    <n v="0"/>
    <n v="0.11"/>
    <n v="0.11"/>
    <x v="51"/>
    <n v="1.59"/>
    <x v="1"/>
    <s v="Card"/>
  </r>
  <r>
    <n v="120053"/>
    <n v="102"/>
    <d v="2025-06-26T00:00:00"/>
    <d v="1899-12-30T01:40:27"/>
    <d v="2025-06-26T00:00:00"/>
    <s v="Thursday"/>
    <s v="Lunch"/>
    <s v="Delivery"/>
    <s v="Delivery"/>
    <s v="Spicy Chicken Sandwich"/>
    <s v="Extra Patty"/>
    <s v="Extra Patty"/>
    <n v="1"/>
    <n v="5.87"/>
    <n v="7.87"/>
    <n v="7.87"/>
    <n v="0"/>
    <n v="0"/>
    <n v="0.63"/>
    <n v="0.63"/>
    <x v="52"/>
    <n v="8.5"/>
    <x v="1"/>
    <s v="Card"/>
  </r>
  <r>
    <n v="120054"/>
    <n v="202"/>
    <d v="2025-04-21T00:00:00"/>
    <d v="1899-12-30T10:49:47"/>
    <d v="2025-04-21T00:00:00"/>
    <s v="Monday"/>
    <s v="Breakfast"/>
    <s v="Drive-Thru"/>
    <s v="Drive-Thru"/>
    <s v="Coffee"/>
    <s v="Extra Ice"/>
    <s v="Extra Ice"/>
    <n v="1"/>
    <n v="2.1"/>
    <n v="2.1"/>
    <n v="2.1"/>
    <n v="0"/>
    <n v="0"/>
    <n v="0.17"/>
    <n v="0.17"/>
    <x v="53"/>
    <n v="2.27"/>
    <x v="2"/>
    <s v="MobilePay"/>
  </r>
  <r>
    <n v="120055"/>
    <n v="103"/>
    <d v="2025-04-16T00:00:00"/>
    <d v="1899-12-30T05:41:02"/>
    <d v="2025-04-16T00:00:00"/>
    <s v="Wednesday"/>
    <s v="Afternoon"/>
    <s v="Takeout"/>
    <s v="Takeout"/>
    <s v="Iced Tea"/>
    <m/>
    <s v="No Modifier"/>
    <n v="2"/>
    <n v="2.0099999999999998"/>
    <n v="2.0100000000000002"/>
    <n v="4.0200000000000005"/>
    <n v="0"/>
    <n v="0"/>
    <n v="0.34"/>
    <n v="0.34"/>
    <x v="54"/>
    <n v="4.3600000000000003"/>
    <x v="1"/>
    <s v="Card"/>
  </r>
  <r>
    <n v="120056"/>
    <n v="202"/>
    <d v="2025-07-08T00:00:00"/>
    <d v="1899-12-30T09:51:18"/>
    <d v="2025-07-08T00:00:00"/>
    <s v="Tuesday"/>
    <s v="Dinner"/>
    <s v="Drive-Thru"/>
    <s v="Drive-Thru"/>
    <s v="Double Cheeseburger"/>
    <m/>
    <s v="No Modifier"/>
    <n v="1"/>
    <n v="5.39"/>
    <n v="5.39"/>
    <n v="5.39"/>
    <n v="0"/>
    <n v="0"/>
    <n v="0.46"/>
    <n v="0.46"/>
    <x v="55"/>
    <n v="5.85"/>
    <x v="1"/>
    <s v="Card"/>
  </r>
  <r>
    <n v="120057"/>
    <n v="403"/>
    <d v="2025-06-23T00:00:00"/>
    <d v="1899-12-30T10:47:43"/>
    <d v="2025-06-23T00:00:00"/>
    <s v="Monday"/>
    <s v="Breakfast"/>
    <s v="Takeout"/>
    <s v="Takeout"/>
    <s v="Pancake Platter"/>
    <s v="No Cheese"/>
    <s v="No Cheese"/>
    <n v="1"/>
    <n v="4.8899999999999997"/>
    <n v="4.8899999999999997"/>
    <n v="4.8899999999999997"/>
    <n v="0"/>
    <n v="0"/>
    <n v="0.46"/>
    <n v="0.46"/>
    <x v="56"/>
    <n v="5.35"/>
    <x v="1"/>
    <s v="Card"/>
  </r>
  <r>
    <n v="120058"/>
    <n v="202"/>
    <d v="2025-07-26T00:00:00"/>
    <d v="1899-12-30T03:02:02"/>
    <d v="2025-07-26T00:00:00"/>
    <s v="Saturday"/>
    <s v="Afternoon"/>
    <s v="Takeout"/>
    <s v="Takeout"/>
    <s v="Chicken Nuggets (6pc)"/>
    <m/>
    <s v="No Modifier"/>
    <n v="1"/>
    <n v="3.82"/>
    <n v="3.82"/>
    <n v="3.82"/>
    <n v="0"/>
    <n v="0"/>
    <n v="0.36"/>
    <n v="0.36"/>
    <x v="57"/>
    <n v="4.18"/>
    <x v="1"/>
    <s v="Card"/>
  </r>
  <r>
    <n v="120059"/>
    <n v="402"/>
    <d v="2025-04-11T00:00:00"/>
    <d v="1899-12-30T04:02:44"/>
    <d v="2025-04-11T00:00:00"/>
    <s v="Friday"/>
    <s v="Afternoon"/>
    <s v="Takeout"/>
    <s v="Takeout"/>
    <s v="Ice Cream Cone"/>
    <m/>
    <s v="No Modifier"/>
    <n v="3"/>
    <n v="1.75"/>
    <n v="2.25"/>
    <n v="6.75"/>
    <n v="0"/>
    <n v="0"/>
    <n v="0.54"/>
    <n v="0.54"/>
    <x v="58"/>
    <n v="7.29"/>
    <x v="1"/>
    <s v="Card"/>
  </r>
  <r>
    <n v="120060"/>
    <n v="102"/>
    <d v="2025-05-19T00:00:00"/>
    <d v="1899-12-30T05:38:01"/>
    <d v="2025-05-19T00:00:00"/>
    <s v="Monday"/>
    <s v="Afternoon"/>
    <s v="Dine-In"/>
    <s v="Dine-In"/>
    <s v="Ice Cream Cone"/>
    <s v="Caramel Topping"/>
    <s v="Caramel Topping"/>
    <n v="1"/>
    <n v="1.58"/>
    <n v="2.08"/>
    <n v="2.08"/>
    <n v="0"/>
    <n v="0"/>
    <n v="0.15"/>
    <n v="0.15"/>
    <x v="59"/>
    <n v="2.23"/>
    <x v="1"/>
    <s v="Card"/>
  </r>
  <r>
    <n v="120061"/>
    <n v="501"/>
    <d v="2025-04-22T00:00:00"/>
    <d v="1899-12-30T06:08:34"/>
    <d v="2025-04-22T00:00:00"/>
    <s v="Tuesday"/>
    <s v="Breakfast"/>
    <s v="Takeout"/>
    <s v="Takeout"/>
    <s v="Pancake Platter"/>
    <m/>
    <s v="No Modifier"/>
    <n v="1"/>
    <n v="4.93"/>
    <n v="4.93"/>
    <n v="4.93"/>
    <n v="0"/>
    <n v="0"/>
    <n v="0.36"/>
    <n v="0.36"/>
    <x v="60"/>
    <n v="5.29"/>
    <x v="3"/>
    <s v="Card"/>
  </r>
  <r>
    <n v="120062"/>
    <n v="102"/>
    <d v="2025-06-10T00:00:00"/>
    <d v="1899-12-30T09:49:23"/>
    <d v="2025-06-10T00:00:00"/>
    <s v="Tuesday"/>
    <s v="Dinner"/>
    <s v="Takeout"/>
    <s v="Takeout"/>
    <s v="Cheeseburger Combo"/>
    <m/>
    <s v="No Modifier"/>
    <n v="1"/>
    <n v="7.94"/>
    <n v="7.9399999999999995"/>
    <n v="7.9399999999999995"/>
    <n v="0"/>
    <n v="0"/>
    <n v="0.75"/>
    <n v="0.75"/>
    <x v="61"/>
    <n v="8.69"/>
    <x v="1"/>
    <s v="Card"/>
  </r>
  <r>
    <n v="120063"/>
    <n v="401"/>
    <d v="2025-06-08T00:00:00"/>
    <d v="1899-12-30T05:58:28"/>
    <d v="2025-06-08T00:00:00"/>
    <s v="Sunday"/>
    <s v="Afternoon"/>
    <s v="Dine-In"/>
    <s v="Dine-In"/>
    <s v="Iced Tea"/>
    <m/>
    <s v="No Modifier"/>
    <n v="1"/>
    <n v="1.73"/>
    <n v="1.73"/>
    <n v="1.73"/>
    <n v="0"/>
    <n v="0"/>
    <n v="0.16"/>
    <n v="0.16"/>
    <x v="62"/>
    <n v="1.89"/>
    <x v="1"/>
    <s v="Card"/>
  </r>
  <r>
    <n v="120064"/>
    <n v="401"/>
    <d v="2025-05-12T00:00:00"/>
    <d v="1899-12-30T05:54:41"/>
    <d v="2025-05-12T00:00:00"/>
    <s v="Monday"/>
    <s v="Breakfast"/>
    <s v="Drive-Thru"/>
    <s v="Drive-Thru"/>
    <s v="Coffee"/>
    <m/>
    <s v="No Modifier"/>
    <n v="1"/>
    <n v="2.0499999999999998"/>
    <n v="2.0499999999999998"/>
    <n v="2.0499999999999998"/>
    <n v="0"/>
    <n v="0"/>
    <n v="0.16"/>
    <n v="0.16"/>
    <x v="63"/>
    <n v="2.21"/>
    <x v="0"/>
    <s v="Cash"/>
  </r>
  <r>
    <n v="120065"/>
    <n v="202"/>
    <d v="2025-07-21T00:00:00"/>
    <d v="1899-12-30T02:04:05"/>
    <d v="2025-07-21T00:00:00"/>
    <s v="Monday"/>
    <s v="Lunch"/>
    <s v="Drive-Thru"/>
    <s v="Drive-Thru"/>
    <s v="Cheeseburger"/>
    <m/>
    <s v="No Modifier"/>
    <n v="1"/>
    <n v="4.9400000000000004"/>
    <n v="4.9400000000000004"/>
    <n v="4.9400000000000004"/>
    <n v="0"/>
    <n v="0"/>
    <n v="0.47"/>
    <n v="0.47"/>
    <x v="64"/>
    <n v="5.41"/>
    <x v="1"/>
    <s v="Card"/>
  </r>
  <r>
    <n v="120066"/>
    <n v="401"/>
    <d v="2025-05-09T00:00:00"/>
    <d v="1899-12-30T06:18:38"/>
    <d v="2025-05-09T00:00:00"/>
    <s v="Friday"/>
    <s v="Dinner"/>
    <s v="Dine-In"/>
    <s v="Dine-In"/>
    <s v="Cheeseburger Combo"/>
    <m/>
    <s v="No Modifier"/>
    <n v="1"/>
    <n v="8.4499999999999993"/>
    <n v="8.4500000000000011"/>
    <n v="8.4500000000000011"/>
    <n v="0"/>
    <n v="0"/>
    <n v="0.68"/>
    <n v="0.68"/>
    <x v="65"/>
    <n v="9.1300000000000008"/>
    <x v="1"/>
    <s v="Card"/>
  </r>
  <r>
    <n v="120067"/>
    <n v="403"/>
    <d v="2025-04-27T00:00:00"/>
    <d v="1899-12-30T10:38:59"/>
    <d v="2025-04-27T00:00:00"/>
    <s v="Sunday"/>
    <s v="Late Night"/>
    <s v="Drive-Thru"/>
    <s v="Drive-Thru"/>
    <s v="Cheeseburger"/>
    <m/>
    <s v="No Modifier"/>
    <n v="1"/>
    <n v="4.82"/>
    <n v="4.82"/>
    <n v="4.82"/>
    <n v="0"/>
    <n v="0"/>
    <n v="0.39"/>
    <n v="0.39"/>
    <x v="66"/>
    <n v="5.21"/>
    <x v="0"/>
    <s v="Cash"/>
  </r>
  <r>
    <n v="120068"/>
    <n v="101"/>
    <d v="2025-06-03T00:00:00"/>
    <d v="1899-12-30T06:24:26"/>
    <d v="2025-06-03T00:00:00"/>
    <s v="Tuesday"/>
    <s v="Breakfast"/>
    <s v="Takeout"/>
    <s v="Takeout"/>
    <s v="Sausage Biscuit"/>
    <m/>
    <s v="No Modifier"/>
    <n v="2"/>
    <n v="3.13"/>
    <n v="3.13"/>
    <n v="6.26"/>
    <n v="0"/>
    <n v="0"/>
    <n v="0.38"/>
    <n v="0.38"/>
    <x v="67"/>
    <n v="6.64"/>
    <x v="1"/>
    <s v="Card"/>
  </r>
  <r>
    <n v="120069"/>
    <n v="401"/>
    <d v="2025-06-14T00:00:00"/>
    <d v="1899-12-30T02:17:13"/>
    <d v="2025-06-14T00:00:00"/>
    <s v="Saturday"/>
    <s v="Lunch"/>
    <s v="Drive-Thru"/>
    <s v="Drive-Thru"/>
    <s v="Cheeseburger Combo"/>
    <m/>
    <s v="No Modifier"/>
    <n v="1"/>
    <n v="8.17"/>
    <n v="1.4799999999999998"/>
    <n v="1.4799999999999998"/>
    <m/>
    <n v="0.15"/>
    <n v="0.61"/>
    <n v="0.61"/>
    <x v="68"/>
    <n v="8.7799999999999994"/>
    <x v="1"/>
    <s v="Card"/>
  </r>
  <r>
    <n v="120070"/>
    <n v="201"/>
    <d v="2025-05-04T00:00:00"/>
    <d v="1899-12-30T08:18:20"/>
    <d v="2025-05-04T00:00:00"/>
    <s v="Sunday"/>
    <s v="Dinner"/>
    <s v="Dine-In"/>
    <s v="Dine-In"/>
    <s v="Cheeseburger Combo"/>
    <m/>
    <s v="No Modifier"/>
    <n v="1"/>
    <n v="8.67"/>
    <n v="8.67"/>
    <n v="8.67"/>
    <n v="0"/>
    <n v="0"/>
    <n v="0.82"/>
    <n v="0.82"/>
    <x v="69"/>
    <n v="9.49"/>
    <x v="1"/>
    <s v="Card"/>
  </r>
  <r>
    <n v="120071"/>
    <n v="101"/>
    <d v="2025-07-31T00:00:00"/>
    <d v="1899-12-30T01:36:27"/>
    <d v="2025-07-31T00:00:00"/>
    <s v="Thursday"/>
    <s v="Lunch"/>
    <s v="Takeout"/>
    <s v="Takeout"/>
    <s v="Cheeseburger Combo"/>
    <m/>
    <s v="No Modifier"/>
    <n v="1"/>
    <n v="9.26"/>
    <n v="9.26"/>
    <n v="9.26"/>
    <n v="0"/>
    <n v="0"/>
    <n v="0.83"/>
    <n v="0.83"/>
    <x v="70"/>
    <n v="10.09"/>
    <x v="0"/>
    <s v="Cash"/>
  </r>
  <r>
    <n v="120072"/>
    <n v="501"/>
    <d v="2025-07-30T00:00:00"/>
    <d v="1899-12-30T02:55:19"/>
    <d v="2025-07-30T00:00:00"/>
    <s v="Wednesday"/>
    <s v="Lunch"/>
    <s v="Drive-Thru"/>
    <s v="Drive-Thru"/>
    <s v="Double Cheeseburger Combo"/>
    <m/>
    <s v="No Modifier"/>
    <n v="1"/>
    <n v="9.9700000000000006"/>
    <n v="9.9699999999999989"/>
    <n v="9.9699999999999989"/>
    <n v="0"/>
    <n v="0"/>
    <n v="0.72"/>
    <n v="0.72"/>
    <x v="71"/>
    <n v="10.69"/>
    <x v="1"/>
    <s v="Card"/>
  </r>
  <r>
    <n v="120073"/>
    <n v="201"/>
    <d v="2025-07-08T00:00:00"/>
    <d v="1899-12-30T06:11:38"/>
    <d v="2025-07-08T00:00:00"/>
    <s v="Tuesday"/>
    <s v="Breakfast"/>
    <s v="Dine-In"/>
    <s v="Dine-In"/>
    <s v="Egg Muffin"/>
    <s v="Cinnamon"/>
    <s v="Cinnamon"/>
    <n v="1"/>
    <n v="3.63"/>
    <n v="3.7300000000000004"/>
    <n v="3.7300000000000004"/>
    <n v="0"/>
    <n v="0"/>
    <n v="0.34"/>
    <n v="0.34"/>
    <x v="72"/>
    <n v="4.07"/>
    <x v="2"/>
    <s v="MobilePay"/>
  </r>
  <r>
    <n v="120074"/>
    <n v="301"/>
    <d v="2025-08-01T00:00:00"/>
    <d v="1899-12-30T08:28:40"/>
    <d v="2025-08-01T00:00:00"/>
    <s v="Friday"/>
    <s v="Breakfast"/>
    <s v="Takeout"/>
    <s v="Takeout"/>
    <s v="Egg Muffin"/>
    <m/>
    <s v="No Modifier"/>
    <n v="1"/>
    <n v="2.59"/>
    <n v="3.7899999999999996"/>
    <n v="3.7899999999999996"/>
    <n v="0.56999999999999995"/>
    <n v="0.56999999999999995"/>
    <n v="0.24"/>
    <n v="0.24"/>
    <x v="73"/>
    <n v="3.46"/>
    <x v="1"/>
    <s v="Card"/>
  </r>
  <r>
    <n v="120075"/>
    <n v="402"/>
    <d v="2025-04-30T00:00:00"/>
    <d v="1899-12-30T05:57:02"/>
    <d v="2025-04-30T00:00:00"/>
    <s v="Wednesday"/>
    <s v="Afternoon"/>
    <s v="Takeout"/>
    <s v="Takeout"/>
    <s v="Milkshake"/>
    <m/>
    <s v="No Modifier"/>
    <n v="1"/>
    <n v="4.26"/>
    <n v="4.26"/>
    <n v="4.26"/>
    <n v="0"/>
    <n v="0"/>
    <n v="0.26"/>
    <n v="0.26"/>
    <x v="74"/>
    <n v="4.5199999999999996"/>
    <x v="2"/>
    <s v="MobilePay"/>
  </r>
  <r>
    <n v="120076"/>
    <n v="103"/>
    <d v="2025-05-11T00:00:00"/>
    <d v="1899-12-30T08:28:33"/>
    <d v="2025-05-11T00:00:00"/>
    <s v="Sunday"/>
    <s v="Breakfast"/>
    <s v="Delivery"/>
    <s v="Delivery"/>
    <s v="Sausage Biscuit"/>
    <m/>
    <s v="No Modifier"/>
    <n v="1"/>
    <n v="3.06"/>
    <n v="3.06"/>
    <n v="3.06"/>
    <n v="0"/>
    <n v="0"/>
    <n v="0.18"/>
    <n v="0.18"/>
    <x v="75"/>
    <n v="3.24"/>
    <x v="1"/>
    <s v="Card"/>
  </r>
  <r>
    <n v="120077"/>
    <n v="202"/>
    <d v="2025-04-22T00:00:00"/>
    <d v="1899-12-30T10:21:05"/>
    <d v="2025-04-22T00:00:00"/>
    <s v="Tuesday"/>
    <s v="Morning"/>
    <s v="Takeout"/>
    <s v="Takeout"/>
    <s v="Latte"/>
    <s v="Almond Milk"/>
    <s v="Almond Milk"/>
    <n v="1"/>
    <n v="3.17"/>
    <n v="3.87"/>
    <n v="3.87"/>
    <n v="0"/>
    <n v="0"/>
    <n v="0.25"/>
    <n v="0.25"/>
    <x v="76"/>
    <n v="4.12"/>
    <x v="1"/>
    <s v="Card"/>
  </r>
  <r>
    <n v="120078"/>
    <n v="403"/>
    <d v="2025-05-16T00:00:00"/>
    <d v="1899-12-30T08:32:23"/>
    <d v="2025-05-16T00:00:00"/>
    <s v="Friday"/>
    <s v="Breakfast"/>
    <s v="Dine-In"/>
    <s v="Dine-In"/>
    <s v="Milkshake"/>
    <m/>
    <s v="No Modifier"/>
    <n v="1"/>
    <n v="4.0199999999999996"/>
    <n v="4.0199999999999996"/>
    <n v="4.0199999999999996"/>
    <n v="0"/>
    <n v="0"/>
    <n v="0.28000000000000003"/>
    <n v="0.28000000000000003"/>
    <x v="77"/>
    <n v="4.3"/>
    <x v="1"/>
    <s v="Card"/>
  </r>
  <r>
    <n v="120079"/>
    <n v="403"/>
    <d v="2025-06-27T00:00:00"/>
    <d v="1899-12-30T09:08:38"/>
    <d v="2025-06-27T00:00:00"/>
    <s v="Friday"/>
    <s v="Breakfast"/>
    <s v="Takeout"/>
    <s v="Takeout"/>
    <s v="Latte"/>
    <s v="Light Ice"/>
    <s v="Light Ice"/>
    <n v="1"/>
    <n v="2.74"/>
    <n v="2.74"/>
    <n v="2.74"/>
    <n v="0.41"/>
    <n v="0.41"/>
    <n v="0.17"/>
    <n v="0.17"/>
    <x v="78"/>
    <n v="2.5"/>
    <x v="1"/>
    <s v="Card"/>
  </r>
  <r>
    <n v="120080"/>
    <n v="201"/>
    <d v="2025-04-28T00:00:00"/>
    <d v="1899-12-30T02:57:53"/>
    <d v="2025-04-28T00:00:00"/>
    <s v="Monday"/>
    <s v="Lunch"/>
    <s v="Dine-In"/>
    <s v="Dine-In"/>
    <s v="Chicken Sandwich Combo"/>
    <s v="Gluten-Free Bun"/>
    <s v="Gluten-Free Bun"/>
    <n v="1"/>
    <n v="8.8800000000000008"/>
    <n v="9.8800000000000008"/>
    <n v="9.8800000000000008"/>
    <n v="0"/>
    <n v="0"/>
    <n v="0.84"/>
    <n v="0.84"/>
    <x v="79"/>
    <n v="10.72"/>
    <x v="0"/>
    <s v="Cash"/>
  </r>
  <r>
    <n v="120081"/>
    <n v="402"/>
    <d v="2025-05-31T00:00:00"/>
    <d v="1899-12-30T06:45:54"/>
    <d v="2025-05-31T00:00:00"/>
    <s v="Saturday"/>
    <s v="Dinner"/>
    <s v="Takeout"/>
    <s v="Takeout"/>
    <s v="Double Cheeseburger"/>
    <m/>
    <s v="No Modifier"/>
    <n v="1"/>
    <n v="5.89"/>
    <n v="5.89"/>
    <n v="5.89"/>
    <n v="0"/>
    <n v="0"/>
    <n v="0.5"/>
    <n v="0.5"/>
    <x v="80"/>
    <n v="6.39"/>
    <x v="1"/>
    <s v="Card"/>
  </r>
  <r>
    <n v="120082"/>
    <n v="401"/>
    <d v="2025-06-06T00:00:00"/>
    <d v="1899-12-30T07:15:24"/>
    <d v="2025-06-06T00:00:00"/>
    <s v="Friday"/>
    <s v="Breakfast"/>
    <s v="Drive-Thru"/>
    <s v="Drive-Thru"/>
    <s v="Egg Muffin"/>
    <s v="Sausage Patty"/>
    <s v="Sausage Patty"/>
    <n v="1"/>
    <n v="3.61"/>
    <n v="4.8099999999999996"/>
    <n v="4.8099999999999996"/>
    <n v="0"/>
    <n v="0"/>
    <n v="0.36"/>
    <n v="0.36"/>
    <x v="81"/>
    <n v="5.17"/>
    <x v="1"/>
    <s v="Card"/>
  </r>
  <r>
    <n v="120083"/>
    <n v="501"/>
    <d v="2025-07-30T00:00:00"/>
    <d v="1899-12-30T05:16:13"/>
    <d v="2025-07-30T00:00:00"/>
    <s v="Wednesday"/>
    <s v="Breakfast"/>
    <s v="Drive-Thru"/>
    <s v="Drive-Thru"/>
    <s v="Coffee"/>
    <m/>
    <s v="No Modifier"/>
    <n v="1"/>
    <n v="1.79"/>
    <n v="1.79"/>
    <n v="1.79"/>
    <n v="0"/>
    <n v="0"/>
    <n v="0.12"/>
    <n v="0.12"/>
    <x v="82"/>
    <n v="1.91"/>
    <x v="1"/>
    <s v="Card"/>
  </r>
  <r>
    <n v="120084"/>
    <n v="402"/>
    <d v="2025-08-07T00:00:00"/>
    <d v="1899-12-30T05:32:36"/>
    <d v="2025-08-07T00:00:00"/>
    <s v="Thursday"/>
    <s v="Afternoon"/>
    <s v="Dine-In"/>
    <s v="Dine-In"/>
    <s v="Onion Rings"/>
    <s v="Small Size"/>
    <s v="Small Size"/>
    <n v="1"/>
    <n v="2.91"/>
    <n v="2.61"/>
    <n v="2.61"/>
    <n v="0"/>
    <n v="0"/>
    <n v="0.17"/>
    <n v="0.17"/>
    <x v="83"/>
    <n v="2.78"/>
    <x v="1"/>
    <s v="Card"/>
  </r>
  <r>
    <n v="120085"/>
    <n v="403"/>
    <d v="2025-06-21T00:00:00"/>
    <d v="1899-12-30T02:02:40"/>
    <d v="2025-06-21T00:00:00"/>
    <s v="Saturday"/>
    <s v="Lunch"/>
    <s v="Takeout"/>
    <s v="Takeout"/>
    <s v="Double Cheeseburger Combo"/>
    <m/>
    <s v="No Modifier"/>
    <n v="1"/>
    <n v="9.74"/>
    <n v="9.7399999999999984"/>
    <n v="9.7399999999999984"/>
    <n v="0"/>
    <n v="0"/>
    <n v="0.63"/>
    <n v="0.63"/>
    <x v="84"/>
    <n v="10.37"/>
    <x v="1"/>
    <s v="Card"/>
  </r>
  <r>
    <n v="120086"/>
    <n v="103"/>
    <d v="2025-05-14T00:00:00"/>
    <d v="1899-12-30T09:44:30"/>
    <d v="2025-05-14T00:00:00"/>
    <s v="Wednesday"/>
    <s v="Dinner"/>
    <s v="Delivery"/>
    <s v="Delivery"/>
    <s v="Cheeseburger"/>
    <m/>
    <s v="No Modifier"/>
    <n v="1"/>
    <n v="4.8"/>
    <n v="4.8"/>
    <n v="4.8"/>
    <n v="0"/>
    <n v="0"/>
    <n v="0.28999999999999998"/>
    <n v="0.28999999999999998"/>
    <x v="85"/>
    <n v="5.09"/>
    <x v="2"/>
    <s v="MobilePay"/>
  </r>
  <r>
    <n v="120087"/>
    <n v="403"/>
    <d v="2025-08-05T00:00:00"/>
    <d v="1899-12-30T12:18:22"/>
    <d v="2025-08-05T00:00:00"/>
    <s v="Tuesday"/>
    <s v="Lunch"/>
    <s v="Drive-Thru"/>
    <s v="Drive-Thru"/>
    <s v="Spicy Chicken Combo"/>
    <m/>
    <s v="No Modifier"/>
    <n v="1"/>
    <n v="9.4499999999999993"/>
    <n v="9.4499999999999993"/>
    <n v="9.4499999999999993"/>
    <n v="0"/>
    <n v="0"/>
    <n v="0.8"/>
    <n v="0.8"/>
    <x v="39"/>
    <n v="10.25"/>
    <x v="1"/>
    <s v="Card"/>
  </r>
  <r>
    <n v="120088"/>
    <n v="402"/>
    <d v="2025-04-29T00:00:00"/>
    <d v="1899-12-30T01:51:05"/>
    <d v="2025-04-29T00:00:00"/>
    <s v="Tuesday"/>
    <s v="Lunch"/>
    <s v="Drive-Thru"/>
    <s v="Drive-Thru"/>
    <s v="Chicken Sandwich Combo"/>
    <s v="Add Jalapenos"/>
    <s v="Add Jalapenos"/>
    <n v="1"/>
    <n v="8.73"/>
    <n v="9.129999999999999"/>
    <n v="9.129999999999999"/>
    <n v="0"/>
    <n v="0"/>
    <n v="0.73"/>
    <n v="0.73"/>
    <x v="86"/>
    <n v="9.86"/>
    <x v="1"/>
    <s v="Card"/>
  </r>
  <r>
    <n v="120089"/>
    <n v="301"/>
    <d v="2025-05-08T00:00:00"/>
    <d v="1899-12-30T01:39:27"/>
    <d v="2025-05-08T00:00:00"/>
    <s v="Thursday"/>
    <s v="Lunch"/>
    <s v="Dine-In"/>
    <s v="Dine-In"/>
    <s v="Chicken Nuggets (10pc)"/>
    <m/>
    <s v="No Modifier"/>
    <n v="1"/>
    <n v="5.16"/>
    <n v="5.1599999999999993"/>
    <n v="5.1599999999999993"/>
    <n v="0"/>
    <n v="0"/>
    <n v="0.36"/>
    <n v="0.36"/>
    <x v="87"/>
    <n v="5.52"/>
    <x v="4"/>
    <s v="GiftCard"/>
  </r>
  <r>
    <n v="120090"/>
    <n v="102"/>
    <d v="2025-05-19T00:00:00"/>
    <d v="1899-12-30T11:23:24"/>
    <d v="2025-05-19T00:00:00"/>
    <s v="Monday"/>
    <s v="Morning"/>
    <s v="Drive-Thru"/>
    <s v="Drive-Thru"/>
    <s v="Coffee"/>
    <s v="Extra Ice"/>
    <s v="Extra Ice"/>
    <n v="1"/>
    <n v="1.91"/>
    <n v="1.9100000000000001"/>
    <n v="1.9100000000000001"/>
    <n v="0"/>
    <n v="0"/>
    <n v="0.13"/>
    <n v="0.13"/>
    <x v="88"/>
    <n v="2.04"/>
    <x v="1"/>
    <s v="Card"/>
  </r>
  <r>
    <n v="120091"/>
    <n v="103"/>
    <d v="2025-06-21T00:00:00"/>
    <d v="1899-12-30T11:16:49"/>
    <d v="2025-06-21T00:00:00"/>
    <s v="Saturday"/>
    <s v="Lunch"/>
    <s v="Dine-In"/>
    <s v="Dine-In"/>
    <s v="Iced Tea"/>
    <m/>
    <s v="No Modifier"/>
    <n v="2"/>
    <n v="2.02"/>
    <n v="2.02"/>
    <n v="4.04"/>
    <n v="0"/>
    <n v="0"/>
    <n v="0.26"/>
    <n v="0.26"/>
    <x v="77"/>
    <n v="4.3"/>
    <x v="1"/>
    <s v="Card"/>
  </r>
  <r>
    <n v="120092"/>
    <n v="301"/>
    <d v="2025-05-11T00:00:00"/>
    <d v="1899-12-30T03:35:34"/>
    <d v="2025-05-11T00:00:00"/>
    <s v="Sunday"/>
    <s v="Afternoon"/>
    <s v="Dine-In"/>
    <s v="Dine-In"/>
    <s v="Chicken Nuggets (10pc)"/>
    <m/>
    <s v="No Modifier"/>
    <n v="2"/>
    <n v="4.76"/>
    <n v="4.76"/>
    <n v="9.52"/>
    <n v="0"/>
    <n v="0"/>
    <n v="0.76"/>
    <n v="0.76"/>
    <x v="35"/>
    <n v="10.28"/>
    <x v="1"/>
    <s v="Card"/>
  </r>
  <r>
    <n v="120093"/>
    <n v="101"/>
    <d v="2025-05-28T00:00:00"/>
    <d v="1899-12-30T01:29:51"/>
    <d v="2025-05-28T00:00:00"/>
    <s v="Wednesday"/>
    <s v="Lunch"/>
    <s v="Drive-Thru"/>
    <s v="Drive-Thru"/>
    <s v="Onion Rings"/>
    <m/>
    <s v="No Modifier"/>
    <n v="1"/>
    <n v="3.05"/>
    <n v="3.05"/>
    <n v="3.05"/>
    <n v="0"/>
    <n v="0"/>
    <n v="0.27"/>
    <n v="0.27"/>
    <x v="89"/>
    <n v="3.32"/>
    <x v="1"/>
    <s v="Card"/>
  </r>
  <r>
    <n v="120094"/>
    <n v="102"/>
    <d v="2025-05-14T00:00:00"/>
    <d v="1899-12-30T01:08:56"/>
    <d v="2025-05-14T00:00:00"/>
    <s v="Wednesday"/>
    <s v="Lunch"/>
    <s v="Drive-Thru"/>
    <s v="Drive-Thru"/>
    <s v="Chicken Sandwich Combo"/>
    <s v="No Onions"/>
    <s v="No Onions"/>
    <n v="1"/>
    <n v="8.7899999999999991"/>
    <n v="8.7900000000000009"/>
    <n v="8.7900000000000009"/>
    <n v="0"/>
    <n v="0"/>
    <n v="0.53"/>
    <n v="0.53"/>
    <x v="90"/>
    <n v="9.32"/>
    <x v="1"/>
    <s v="Card"/>
  </r>
  <r>
    <n v="120095"/>
    <n v="201"/>
    <d v="2025-04-11T00:00:00"/>
    <d v="1899-12-30T01:54:05"/>
    <d v="2025-04-11T00:00:00"/>
    <s v="Friday"/>
    <s v="Lunch"/>
    <s v="Dine-In"/>
    <s v="Dine-In"/>
    <s v="Chicken Sandwich Combo"/>
    <m/>
    <s v="No Modifier"/>
    <n v="1"/>
    <n v="8.26"/>
    <n v="8.26"/>
    <n v="8.26"/>
    <n v="0"/>
    <n v="0"/>
    <n v="0.78"/>
    <n v="0.78"/>
    <x v="91"/>
    <n v="9.0399999999999991"/>
    <x v="0"/>
    <s v="Cash"/>
  </r>
  <r>
    <n v="120096"/>
    <n v="501"/>
    <d v="2025-04-13T00:00:00"/>
    <d v="1899-12-30T11:52:55"/>
    <d v="2025-04-13T00:00:00"/>
    <s v="Sunday"/>
    <s v="Lunch"/>
    <s v="Dine-In"/>
    <s v="Dine-In"/>
    <s v="Chicken Sandwich Combo"/>
    <s v="Add Bacon"/>
    <s v="Add Bacon"/>
    <n v="1"/>
    <n v="9.14"/>
    <n v="10.14"/>
    <n v="10.14"/>
    <n v="0"/>
    <n v="0"/>
    <n v="0.61"/>
    <n v="0.61"/>
    <x v="92"/>
    <n v="10.75"/>
    <x v="1"/>
    <s v="Card"/>
  </r>
  <r>
    <n v="120097"/>
    <n v="401"/>
    <d v="2025-07-31T00:00:00"/>
    <d v="1899-12-30T11:10:28"/>
    <d v="2025-07-31T00:00:00"/>
    <s v="Thursday"/>
    <s v="Lunch"/>
    <s v="Takeout"/>
    <s v="Takeout"/>
    <s v="Spicy Chicken Sandwich"/>
    <m/>
    <s v="No Modifier"/>
    <n v="2"/>
    <n v="5.74"/>
    <n v="5.74"/>
    <n v="11.48"/>
    <n v="0"/>
    <n v="0"/>
    <n v="0.92"/>
    <n v="0.92"/>
    <x v="93"/>
    <n v="12.4"/>
    <x v="1"/>
    <s v="Card"/>
  </r>
  <r>
    <n v="120098"/>
    <n v="402"/>
    <d v="2025-06-13T00:00:00"/>
    <d v="1899-12-30T06:09:06"/>
    <d v="2025-06-13T00:00:00"/>
    <s v="Friday"/>
    <s v="Breakfast"/>
    <s v="Dine-In"/>
    <s v="Dine-In"/>
    <s v="Latte"/>
    <s v="Light Ice"/>
    <s v="Light Ice"/>
    <n v="1"/>
    <n v="3.24"/>
    <n v="3.24"/>
    <n v="3.24"/>
    <n v="0"/>
    <n v="0"/>
    <n v="0.26"/>
    <n v="0.26"/>
    <x v="94"/>
    <n v="3.5"/>
    <x v="2"/>
    <s v="MobilePay"/>
  </r>
  <r>
    <n v="120099"/>
    <n v="402"/>
    <d v="2025-04-11T00:00:00"/>
    <d v="1899-12-30T08:32:29"/>
    <d v="2025-04-11T00:00:00"/>
    <s v="Friday"/>
    <s v="Breakfast"/>
    <s v="Drive-Thru"/>
    <s v="Drive-Thru"/>
    <s v="Sausage Biscuit"/>
    <m/>
    <s v="No Modifier"/>
    <n v="1"/>
    <n v="2.98"/>
    <n v="2.98"/>
    <n v="2.98"/>
    <n v="0"/>
    <n v="0"/>
    <n v="0.27"/>
    <n v="0.27"/>
    <x v="95"/>
    <n v="3.25"/>
    <x v="3"/>
    <s v="Card"/>
  </r>
  <r>
    <n v="120100"/>
    <n v="301"/>
    <d v="2025-06-24T00:00:00"/>
    <d v="1899-12-30T06:25:03"/>
    <d v="2025-06-24T00:00:00"/>
    <s v="Tuesday"/>
    <s v="Dinner"/>
    <s v="Delivery"/>
    <s v="Delivery"/>
    <s v="Chicken Sandwich Combo"/>
    <m/>
    <s v="No Modifier"/>
    <n v="1"/>
    <n v="8.2799999999999994"/>
    <n v="8.2800000000000011"/>
    <n v="8.2800000000000011"/>
    <n v="0"/>
    <n v="0"/>
    <n v="0.62"/>
    <n v="0.62"/>
    <x v="96"/>
    <n v="8.9"/>
    <x v="1"/>
    <s v="Card"/>
  </r>
  <r>
    <n v="120101"/>
    <n v="301"/>
    <d v="2025-06-27T00:00:00"/>
    <d v="1899-12-30T08:48:09"/>
    <d v="2025-06-27T00:00:00"/>
    <s v="Friday"/>
    <s v="Dinner"/>
    <s v="Dine-In"/>
    <s v="Dine-In"/>
    <s v="Cheeseburger Combo"/>
    <m/>
    <s v="No Modifier"/>
    <n v="1"/>
    <n v="8.2799999999999994"/>
    <n v="8.2799999999999994"/>
    <n v="8.2799999999999994"/>
    <n v="0"/>
    <n v="0"/>
    <n v="0.75"/>
    <n v="0.75"/>
    <x v="97"/>
    <n v="9.0299999999999994"/>
    <x v="1"/>
    <s v="Card"/>
  </r>
  <r>
    <n v="120102"/>
    <n v="301"/>
    <d v="2025-05-23T00:00:00"/>
    <d v="1899-12-30T10:53:19"/>
    <d v="2025-05-23T00:00:00"/>
    <s v="Friday"/>
    <s v="Breakfast"/>
    <s v="Drive-Thru"/>
    <s v="Drive-Thru"/>
    <s v="Breakfast Burrito"/>
    <s v="Sausage Patty"/>
    <s v="Sausage Patty"/>
    <n v="1"/>
    <n v="3.65"/>
    <n v="4.8499999999999996"/>
    <n v="4.8499999999999996"/>
    <n v="0.73"/>
    <n v="0.73"/>
    <n v="0.27"/>
    <n v="0.27"/>
    <x v="98"/>
    <n v="4.3899999999999997"/>
    <x v="1"/>
    <s v="Card"/>
  </r>
  <r>
    <n v="120103"/>
    <n v="101"/>
    <d v="2025-07-07T00:00:00"/>
    <d v="1899-12-30T05:50:49"/>
    <d v="2025-07-07T00:00:00"/>
    <s v="Monday"/>
    <s v="Afternoon"/>
    <s v="Takeout"/>
    <s v="Takeout"/>
    <s v="Chicken Nuggets (6pc)"/>
    <m/>
    <s v="No Modifier"/>
    <n v="1"/>
    <n v="3.54"/>
    <n v="3.54"/>
    <n v="3.54"/>
    <n v="0"/>
    <n v="0"/>
    <n v="0.3"/>
    <n v="0.3"/>
    <x v="99"/>
    <n v="3.84"/>
    <x v="1"/>
    <s v="Card"/>
  </r>
  <r>
    <n v="120104"/>
    <n v="101"/>
    <d v="2025-06-17T00:00:00"/>
    <d v="1899-12-30T12:26:44"/>
    <d v="2025-06-17T00:00:00"/>
    <s v="Tuesday"/>
    <s v="Lunch"/>
    <s v="Dine-In"/>
    <s v="Dine-In"/>
    <s v="Chicken Sandwich Combo"/>
    <s v="No Pickles"/>
    <s v="No Pickles"/>
    <n v="1"/>
    <n v="8.91"/>
    <n v="8.91"/>
    <n v="8.91"/>
    <n v="0"/>
    <n v="0"/>
    <n v="0.85"/>
    <n v="0.85"/>
    <x v="100"/>
    <n v="9.76"/>
    <x v="1"/>
    <s v="Card"/>
  </r>
  <r>
    <n v="120105"/>
    <n v="403"/>
    <d v="2025-06-25T00:00:00"/>
    <d v="1899-12-30T01:39:30"/>
    <d v="2025-06-25T00:00:00"/>
    <s v="Wednesday"/>
    <s v="Lunch"/>
    <s v="Dine-In"/>
    <s v="Dine-In"/>
    <s v="Chicken Sandwich Combo"/>
    <m/>
    <s v="No Modifier"/>
    <n v="3"/>
    <n v="9.19"/>
    <n v="9.19"/>
    <n v="27.57"/>
    <n v="0"/>
    <n v="0"/>
    <n v="2.0699999999999998"/>
    <n v="2.0699999999999998"/>
    <x v="101"/>
    <n v="29.64"/>
    <x v="1"/>
    <s v="Card"/>
  </r>
  <r>
    <n v="120106"/>
    <n v="202"/>
    <d v="2025-05-28T00:00:00"/>
    <d v="1899-12-30T02:57:25"/>
    <d v="2025-05-28T00:00:00"/>
    <s v="Wednesday"/>
    <s v="Lunch"/>
    <s v="Drive-Thru"/>
    <s v="Drive-Thru"/>
    <s v="French Fries"/>
    <m/>
    <s v="No Modifier"/>
    <n v="1"/>
    <n v="3.17"/>
    <n v="3.17"/>
    <n v="3.17"/>
    <n v="0"/>
    <n v="0"/>
    <n v="0.25"/>
    <n v="0.25"/>
    <x v="102"/>
    <n v="3.42"/>
    <x v="4"/>
    <s v="GiftCard"/>
  </r>
  <r>
    <n v="120107"/>
    <n v="202"/>
    <d v="2025-05-12T00:00:00"/>
    <d v="1899-12-30T08:08:06"/>
    <d v="2025-05-12T00:00:00"/>
    <s v="Monday"/>
    <s v="Dinner"/>
    <m/>
    <s v="Unknown"/>
    <s v="Spicy Chicken Sandwich"/>
    <s v="Add Jalapenos"/>
    <s v="Add Jalapenos"/>
    <n v="1"/>
    <n v="5.71"/>
    <n v="6.1099999999999994"/>
    <n v="6.1099999999999994"/>
    <n v="0"/>
    <n v="0"/>
    <n v="0.4"/>
    <n v="0.4"/>
    <x v="103"/>
    <n v="6.51"/>
    <x v="1"/>
    <s v="Card"/>
  </r>
  <r>
    <n v="120108"/>
    <n v="403"/>
    <d v="2025-07-20T00:00:00"/>
    <d v="1899-12-30T01:41:59"/>
    <d v="2025-07-20T00:00:00"/>
    <s v="Sunday"/>
    <s v="Late Night"/>
    <s v="Drive-Thru"/>
    <s v="Drive-Thru"/>
    <s v="Onion Rings"/>
    <s v="No Sauce"/>
    <s v="No Sauce"/>
    <n v="1"/>
    <n v="3.21"/>
    <n v="3.21"/>
    <n v="3.21"/>
    <n v="0"/>
    <n v="0"/>
    <n v="0.21"/>
    <n v="0.21"/>
    <x v="102"/>
    <n v="3.42"/>
    <x v="1"/>
    <s v="Card"/>
  </r>
  <r>
    <n v="120109"/>
    <n v="103"/>
    <d v="2025-04-24T00:00:00"/>
    <d v="1899-12-30T12:59:58"/>
    <d v="2025-04-24T00:00:00"/>
    <s v="Thursday"/>
    <s v="Lunch"/>
    <s v="Dine-In"/>
    <s v="Dine-In"/>
    <s v="Double Cheeseburger Combo"/>
    <m/>
    <s v="No Modifier"/>
    <n v="1"/>
    <n v="9.9499999999999993"/>
    <n v="9.9499999999999993"/>
    <n v="9.9499999999999993"/>
    <n v="0"/>
    <n v="0"/>
    <n v="0.75"/>
    <n v="0.75"/>
    <x v="104"/>
    <n v="10.7"/>
    <x v="3"/>
    <s v="Card"/>
  </r>
  <r>
    <n v="120110"/>
    <n v="202"/>
    <d v="2025-05-19T00:00:00"/>
    <d v="1899-12-30T02:56:08"/>
    <d v="2025-05-19T00:00:00"/>
    <s v="Monday"/>
    <s v="Lunch"/>
    <s v="Drive-Thru"/>
    <s v="Drive-Thru"/>
    <s v="Chicken Sandwich"/>
    <m/>
    <s v="No Modifier"/>
    <n v="1"/>
    <n v="4.6900000000000004"/>
    <n v="4.6900000000000004"/>
    <n v="4.6900000000000004"/>
    <n v="0"/>
    <n v="0"/>
    <n v="0.35"/>
    <n v="0.35"/>
    <x v="105"/>
    <n v="5.04"/>
    <x v="3"/>
    <s v="Card"/>
  </r>
  <r>
    <n v="120111"/>
    <n v="201"/>
    <d v="2025-04-22T00:00:00"/>
    <d v="1899-12-30T10:57:25"/>
    <d v="2025-04-22T00:00:00"/>
    <s v="Tuesday"/>
    <s v="Breakfast"/>
    <s v="Drive-Thru"/>
    <s v="Drive-Thru"/>
    <s v="Egg Muffin"/>
    <m/>
    <s v="No Modifier"/>
    <n v="3"/>
    <n v="3.23"/>
    <n v="3.2300000000000004"/>
    <n v="9.6900000000000013"/>
    <n v="0"/>
    <n v="0"/>
    <n v="0.7"/>
    <n v="0.7"/>
    <x v="106"/>
    <n v="10.39"/>
    <x v="1"/>
    <s v="Card"/>
  </r>
  <r>
    <n v="120112"/>
    <n v="501"/>
    <d v="2025-08-08T00:00:00"/>
    <d v="1899-12-30T08:41:23"/>
    <d v="2025-08-08T00:00:00"/>
    <s v="Friday"/>
    <s v="Dinner"/>
    <s v="Delivery"/>
    <s v="Delivery"/>
    <s v="Double Cheeseburger"/>
    <m/>
    <s v="No Modifier"/>
    <n v="1"/>
    <n v="5.77"/>
    <n v="5.7700000000000005"/>
    <n v="5.7700000000000005"/>
    <n v="0"/>
    <n v="0"/>
    <n v="0.43"/>
    <n v="0.43"/>
    <x v="107"/>
    <n v="6.2"/>
    <x v="1"/>
    <s v="Card"/>
  </r>
  <r>
    <n v="120113"/>
    <n v="103"/>
    <d v="2025-06-12T00:00:00"/>
    <d v="1899-12-30T01:26:44"/>
    <d v="2025-06-12T00:00:00"/>
    <s v="Thursday"/>
    <s v="Lunch"/>
    <s v="Takeout"/>
    <s v="Takeout"/>
    <s v="Chicken Sandwich Combo"/>
    <s v="Add Bacon"/>
    <s v="Add Bacon"/>
    <n v="1"/>
    <n v="10.220000000000001"/>
    <n v="11.219999999999999"/>
    <n v="11.219999999999999"/>
    <n v="0"/>
    <n v="0"/>
    <n v="0.73"/>
    <n v="0.73"/>
    <x v="108"/>
    <n v="11.95"/>
    <x v="1"/>
    <s v="Card"/>
  </r>
  <r>
    <n v="120114"/>
    <n v="403"/>
    <d v="2025-07-15T00:00:00"/>
    <d v="1899-12-30T07:10:20"/>
    <d v="2025-07-15T00:00:00"/>
    <s v="Tuesday"/>
    <s v="Dinner"/>
    <s v="Drive-Thru"/>
    <s v="Drive-Thru"/>
    <s v="Spicy Chicken Combo"/>
    <m/>
    <s v="No Modifier"/>
    <n v="1"/>
    <n v="9.19"/>
    <n v="9.19"/>
    <n v="9.19"/>
    <n v="0"/>
    <n v="0"/>
    <n v="0.83"/>
    <n v="0.83"/>
    <x v="109"/>
    <n v="10.02"/>
    <x v="1"/>
    <s v="Card"/>
  </r>
  <r>
    <n v="120115"/>
    <n v="402"/>
    <d v="2025-07-01T00:00:00"/>
    <d v="1899-12-30T05:01:25"/>
    <d v="2025-07-01T00:00:00"/>
    <s v="Tuesday"/>
    <s v="Afternoon"/>
    <s v="Dine-In"/>
    <s v="Dine-In"/>
    <s v="French Fries"/>
    <m/>
    <s v="No Modifier"/>
    <n v="1"/>
    <n v="2.73"/>
    <n v="2.7300000000000004"/>
    <n v="2.7300000000000004"/>
    <n v="0"/>
    <n v="0"/>
    <n v="0.26"/>
    <n v="0.26"/>
    <x v="110"/>
    <n v="2.99"/>
    <x v="1"/>
    <s v="Card"/>
  </r>
  <r>
    <n v="120116"/>
    <n v="401"/>
    <d v="2025-07-23T00:00:00"/>
    <d v="1899-12-30T10:46:41"/>
    <d v="2025-07-23T00:00:00"/>
    <s v="Wednesday"/>
    <s v="Breakfast"/>
    <s v="Drive-Thru"/>
    <s v="Drive-Thru"/>
    <s v="Bottled Water"/>
    <m/>
    <s v="No Modifier"/>
    <n v="1"/>
    <n v="1.44"/>
    <n v="1.74"/>
    <n v="1.74"/>
    <n v="0"/>
    <n v="0"/>
    <n v="0.17"/>
    <n v="0.17"/>
    <x v="82"/>
    <n v="1.91"/>
    <x v="1"/>
    <s v="Card"/>
  </r>
  <r>
    <n v="120117"/>
    <n v="103"/>
    <d v="2025-07-12T00:00:00"/>
    <d v="1899-12-30T06:48:01"/>
    <d v="2025-07-12T00:00:00"/>
    <s v="Saturday"/>
    <s v="Dinner"/>
    <s v="Drive-Thru"/>
    <s v="Drive-Thru"/>
    <s v="Spicy Chicken Combo"/>
    <m/>
    <s v="No Modifier"/>
    <n v="1"/>
    <n v="8.7100000000000009"/>
    <n v="8.7100000000000009"/>
    <n v="8.7100000000000009"/>
    <n v="0"/>
    <n v="0"/>
    <n v="0.78"/>
    <n v="0.78"/>
    <x v="69"/>
    <n v="9.49"/>
    <x v="1"/>
    <s v="Card"/>
  </r>
  <r>
    <n v="120118"/>
    <n v="401"/>
    <d v="2025-04-12T00:00:00"/>
    <d v="1899-12-30T03:15:13"/>
    <d v="2025-04-12T00:00:00"/>
    <s v="Saturday"/>
    <s v="Afternoon"/>
    <s v="Dine-In"/>
    <s v="Dine-In"/>
    <s v="Soft Drink (Medium)"/>
    <s v="No Ice"/>
    <s v="No Ice"/>
    <n v="1"/>
    <n v="1.84"/>
    <n v="1.8399999999999999"/>
    <n v="1.8399999999999999"/>
    <n v="0.37"/>
    <n v="0.37"/>
    <n v="0.11"/>
    <n v="0.11"/>
    <x v="111"/>
    <n v="1.58"/>
    <x v="0"/>
    <s v="Cash"/>
  </r>
  <r>
    <n v="120119"/>
    <n v="201"/>
    <d v="2025-05-08T00:00:00"/>
    <d v="1899-12-30T08:36:38"/>
    <d v="2025-05-08T00:00:00"/>
    <s v="Thursday"/>
    <s v="Dinner"/>
    <s v="Drive-Thru"/>
    <s v="Drive-Thru"/>
    <s v="Chicken Sandwich"/>
    <s v="Add Jalapenos"/>
    <s v="Add Jalapenos"/>
    <n v="1"/>
    <n v="5.67"/>
    <n v="6.0699999999999994"/>
    <n v="6.0699999999999994"/>
    <n v="0"/>
    <n v="0"/>
    <n v="0.36"/>
    <n v="0.36"/>
    <x v="112"/>
    <n v="6.43"/>
    <x v="0"/>
    <s v="Cash"/>
  </r>
  <r>
    <n v="120120"/>
    <n v="403"/>
    <d v="2025-06-26T00:00:00"/>
    <d v="1899-12-30T02:50:33"/>
    <d v="2025-06-26T00:00:00"/>
    <s v="Thursday"/>
    <s v="Lunch"/>
    <s v="Dine-In"/>
    <s v="Dine-In"/>
    <s v="Double Cheeseburger"/>
    <m/>
    <s v="No Modifier"/>
    <n v="1"/>
    <n v="6.07"/>
    <n v="6.0699999999999994"/>
    <n v="6.0699999999999994"/>
    <n v="0"/>
    <n v="0"/>
    <n v="0.44"/>
    <n v="0.44"/>
    <x v="103"/>
    <n v="6.51"/>
    <x v="1"/>
    <s v="Card"/>
  </r>
  <r>
    <n v="120121"/>
    <n v="401"/>
    <d v="2025-07-23T00:00:00"/>
    <d v="1899-12-30T02:15:16"/>
    <d v="2025-07-23T00:00:00"/>
    <s v="Wednesday"/>
    <s v="Lunch"/>
    <s v="Dine-In"/>
    <s v="Dine-In"/>
    <s v="Chicken Nuggets (10pc)"/>
    <m/>
    <s v="No Modifier"/>
    <n v="1"/>
    <n v="4.6900000000000004"/>
    <n v="4.6900000000000004"/>
    <n v="4.6900000000000004"/>
    <n v="0"/>
    <n v="0"/>
    <n v="0.34"/>
    <n v="0.34"/>
    <x v="113"/>
    <n v="5.03"/>
    <x v="0"/>
    <s v="Cash"/>
  </r>
  <r>
    <n v="120122"/>
    <n v="501"/>
    <d v="2025-05-30T00:00:00"/>
    <d v="1899-12-30T07:30:13"/>
    <d v="2025-05-30T00:00:00"/>
    <s v="Friday"/>
    <s v="Dinner"/>
    <s v="Drive-Thru"/>
    <s v="Drive-Thru"/>
    <s v="Iced Tea"/>
    <m/>
    <s v="No Modifier"/>
    <n v="2"/>
    <n v="2.08"/>
    <n v="2.08"/>
    <n v="4.16"/>
    <n v="0"/>
    <n v="0"/>
    <n v="0.27"/>
    <n v="0.27"/>
    <x v="114"/>
    <n v="4.43"/>
    <x v="1"/>
    <s v="Card"/>
  </r>
  <r>
    <n v="120123"/>
    <n v="401"/>
    <d v="2025-05-31T00:00:00"/>
    <d v="1899-12-30T08:49:18"/>
    <d v="2025-05-31T00:00:00"/>
    <s v="Saturday"/>
    <s v="Dinner"/>
    <s v="Takeout"/>
    <s v="Takeout"/>
    <s v="Veggie Burger"/>
    <m/>
    <s v="No Modifier"/>
    <n v="1"/>
    <n v="4.75"/>
    <n v="4.75"/>
    <n v="4.75"/>
    <n v="0"/>
    <n v="0"/>
    <n v="0.31"/>
    <n v="0.31"/>
    <x v="115"/>
    <n v="5.0599999999999996"/>
    <x v="0"/>
    <s v="Cash"/>
  </r>
  <r>
    <n v="120124"/>
    <n v="301"/>
    <d v="2025-05-29T00:00:00"/>
    <d v="1899-12-30T12:47:09"/>
    <d v="2025-05-29T00:00:00"/>
    <s v="Thursday"/>
    <s v="Lunch"/>
    <s v="Dine-In"/>
    <s v="Dine-In"/>
    <s v="Chicken Sandwich Combo"/>
    <s v="Gluten-Free Bun"/>
    <s v="Gluten-Free Bun"/>
    <n v="1"/>
    <n v="9.2799999999999994"/>
    <n v="10.280000000000001"/>
    <n v="10.280000000000001"/>
    <n v="0"/>
    <n v="0"/>
    <n v="0.87"/>
    <n v="0.87"/>
    <x v="116"/>
    <n v="11.15"/>
    <x v="0"/>
    <s v="Cash"/>
  </r>
  <r>
    <n v="120125"/>
    <n v="402"/>
    <d v="2025-05-19T00:00:00"/>
    <d v="1899-12-30T01:29:10"/>
    <d v="2025-05-19T00:00:00"/>
    <s v="Monday"/>
    <s v="Late Night"/>
    <s v="Drive-Thru"/>
    <s v="Drive-Thru"/>
    <s v="Double Cheeseburger"/>
    <m/>
    <s v="No Modifier"/>
    <n v="1"/>
    <n v="6.65"/>
    <n v="6.6499999999999995"/>
    <n v="6.6499999999999995"/>
    <n v="0"/>
    <n v="0"/>
    <n v="0.4"/>
    <n v="0.4"/>
    <x v="117"/>
    <n v="7.05"/>
    <x v="1"/>
    <s v="Card"/>
  </r>
  <r>
    <n v="120126"/>
    <n v="101"/>
    <d v="2025-04-24T00:00:00"/>
    <d v="1899-12-30T12:04:45"/>
    <d v="2025-04-24T00:00:00"/>
    <s v="Thursday"/>
    <s v="Lunch"/>
    <s v="Dine-In"/>
    <s v="Dine-In"/>
    <s v="Cheeseburger Combo"/>
    <m/>
    <s v="No Modifier"/>
    <n v="1"/>
    <n v="7.99"/>
    <n v="7.9900000000000011"/>
    <n v="7.9900000000000011"/>
    <n v="0"/>
    <n v="0"/>
    <n v="0.72"/>
    <n v="0.72"/>
    <x v="118"/>
    <n v="8.7100000000000009"/>
    <x v="3"/>
    <s v="Card"/>
  </r>
  <r>
    <n v="120127"/>
    <n v="202"/>
    <d v="2025-07-04T00:00:00"/>
    <d v="1899-12-30T11:32:52"/>
    <d v="2025-07-04T00:00:00"/>
    <s v="Friday"/>
    <s v="Lunch"/>
    <s v="Delivery"/>
    <s v="Delivery"/>
    <s v="Chicken Nuggets (10pc)"/>
    <m/>
    <s v="No Modifier"/>
    <n v="3"/>
    <n v="4.8"/>
    <n v="4.8"/>
    <n v="14.399999999999999"/>
    <n v="0"/>
    <n v="0"/>
    <n v="1.04"/>
    <n v="1.04"/>
    <x v="119"/>
    <n v="15.44"/>
    <x v="1"/>
    <s v="Card"/>
  </r>
  <r>
    <n v="120128"/>
    <n v="301"/>
    <d v="2025-06-12T00:00:00"/>
    <d v="1899-12-30T11:44:14"/>
    <d v="2025-06-12T00:00:00"/>
    <s v="Thursday"/>
    <s v="Late Night"/>
    <s v="Takeout"/>
    <s v="Takeout"/>
    <s v="Cheeseburger"/>
    <m/>
    <s v="No Modifier"/>
    <n v="1"/>
    <n v="4.5199999999999996"/>
    <n v="4.5200000000000005"/>
    <n v="4.5200000000000005"/>
    <n v="0.9"/>
    <n v="0.9"/>
    <n v="0.31"/>
    <n v="0.31"/>
    <x v="120"/>
    <n v="3.93"/>
    <x v="2"/>
    <s v="MobilePay"/>
  </r>
  <r>
    <n v="120129"/>
    <n v="401"/>
    <d v="2025-06-28T00:00:00"/>
    <d v="1899-12-30T05:54:06"/>
    <d v="2025-06-28T00:00:00"/>
    <s v="Saturday"/>
    <s v="Afternoon"/>
    <s v="Drive-Thru"/>
    <s v="Drive-Thru"/>
    <s v="French Fries"/>
    <s v="Extra Sauce"/>
    <s v="Extra Sauce"/>
    <n v="1"/>
    <n v="2.5"/>
    <n v="2.75"/>
    <n v="2.75"/>
    <n v="0"/>
    <n v="0"/>
    <n v="0.21"/>
    <n v="0.21"/>
    <x v="121"/>
    <n v="2.96"/>
    <x v="2"/>
    <s v="MobilePay"/>
  </r>
  <r>
    <n v="120130"/>
    <n v="201"/>
    <d v="2025-05-05T00:00:00"/>
    <d v="1899-12-30T05:52:25"/>
    <d v="2025-05-05T00:00:00"/>
    <s v="Monday"/>
    <s v="Afternoon"/>
    <s v="Drive-Thru"/>
    <s v="Drive-Thru"/>
    <s v="Iced Tea"/>
    <s v="Sugar-Free Syrup"/>
    <s v="Sugar-Free Syrup"/>
    <n v="1"/>
    <n v="1.68"/>
    <n v="1.98"/>
    <n v="1.98"/>
    <n v="0"/>
    <n v="0"/>
    <n v="0.17"/>
    <n v="0.17"/>
    <x v="33"/>
    <n v="2.15"/>
    <x v="1"/>
    <s v="Card"/>
  </r>
  <r>
    <n v="120131"/>
    <n v="301"/>
    <d v="2025-06-15T00:00:00"/>
    <d v="1899-12-30T06:53:04"/>
    <d v="2025-06-15T00:00:00"/>
    <s v="Sunday"/>
    <s v="Breakfast"/>
    <s v="Takeout"/>
    <s v="Takeout"/>
    <s v="Milkshake"/>
    <s v="Almond Milk"/>
    <s v="Almond Milk"/>
    <n v="1"/>
    <n v="4.01"/>
    <n v="4.71"/>
    <n v="4.71"/>
    <n v="0"/>
    <n v="0"/>
    <n v="0.42"/>
    <n v="0.42"/>
    <x v="122"/>
    <n v="5.13"/>
    <x v="0"/>
    <s v="Cash"/>
  </r>
  <r>
    <n v="120132"/>
    <n v="401"/>
    <d v="2025-05-22T00:00:00"/>
    <d v="1899-12-30T07:51:15"/>
    <d v="2025-05-22T00:00:00"/>
    <s v="Thursday"/>
    <s v="Breakfast"/>
    <s v="Drive-Thru"/>
    <s v="Drive-Thru"/>
    <s v="Egg Muffin"/>
    <m/>
    <s v="No Modifier"/>
    <n v="1"/>
    <n v="2.97"/>
    <n v="2.97"/>
    <n v="2.97"/>
    <n v="0"/>
    <n v="0"/>
    <n v="0.19"/>
    <n v="0.19"/>
    <x v="123"/>
    <n v="3.16"/>
    <x v="1"/>
    <s v="Card"/>
  </r>
  <r>
    <n v="120133"/>
    <n v="102"/>
    <d v="2025-06-13T00:00:00"/>
    <d v="1899-12-30T11:06:01"/>
    <d v="2025-06-13T00:00:00"/>
    <s v="Friday"/>
    <s v="Morning"/>
    <s v="Dine-In"/>
    <s v="Dine-In"/>
    <s v="Soft Drink (Medium)"/>
    <s v="Sugar-Free Syrup"/>
    <s v="Sugar-Free Syrup"/>
    <n v="1"/>
    <n v="1.78"/>
    <n v="2.08"/>
    <n v="2.08"/>
    <n v="0"/>
    <n v="0"/>
    <n v="0.14000000000000001"/>
    <n v="0.14000000000000001"/>
    <x v="124"/>
    <n v="2.2200000000000002"/>
    <x v="0"/>
    <s v="Cash"/>
  </r>
  <r>
    <n v="120134"/>
    <n v="401"/>
    <d v="2025-07-06T00:00:00"/>
    <d v="1899-12-30T07:17:31"/>
    <d v="2025-07-06T00:00:00"/>
    <s v="Sunday"/>
    <s v="Breakfast"/>
    <s v="Dine-In"/>
    <s v="Dine-In"/>
    <s v="Hash Browns"/>
    <m/>
    <s v="No Modifier"/>
    <n v="1"/>
    <n v="1.71"/>
    <n v="1.71"/>
    <n v="1.71"/>
    <n v="0"/>
    <n v="0"/>
    <n v="0.12"/>
    <n v="0.12"/>
    <x v="125"/>
    <n v="1.83"/>
    <x v="1"/>
    <s v="Card"/>
  </r>
  <r>
    <n v="120135"/>
    <n v="101"/>
    <d v="2025-06-28T00:00:00"/>
    <d v="1899-12-30T01:51:55"/>
    <d v="2025-06-28T00:00:00"/>
    <s v="Saturday"/>
    <s v="Late Night"/>
    <s v="Delivery"/>
    <s v="Delivery"/>
    <s v="Soft Drink (Large)"/>
    <s v="Oat Milk"/>
    <s v="Oat Milk"/>
    <n v="1"/>
    <n v="2.14"/>
    <n v="2.84"/>
    <n v="2.84"/>
    <n v="0"/>
    <n v="0"/>
    <n v="0.21"/>
    <n v="0.21"/>
    <x v="126"/>
    <n v="3.05"/>
    <x v="1"/>
    <s v="Card"/>
  </r>
  <r>
    <n v="120136"/>
    <n v="402"/>
    <d v="2025-05-01T00:00:00"/>
    <d v="1899-12-30T11:20:24"/>
    <d v="2025-05-01T00:00:00"/>
    <s v="Thursday"/>
    <s v="Late Night"/>
    <s v="Takeout"/>
    <s v="Takeout"/>
    <s v="Spicy Chicken Sandwich"/>
    <m/>
    <s v="No Modifier"/>
    <n v="1"/>
    <n v="5.34"/>
    <n v="6.3400000000000007"/>
    <n v="6.3400000000000007"/>
    <n v="0"/>
    <n v="0"/>
    <n v="0.6"/>
    <n v="0.6"/>
    <x v="127"/>
    <n v="6.94"/>
    <x v="0"/>
    <s v="Cash"/>
  </r>
  <r>
    <n v="120137"/>
    <n v="102"/>
    <d v="2025-04-30T00:00:00"/>
    <d v="1899-12-30T09:43:31"/>
    <d v="2025-04-30T00:00:00"/>
    <s v="Wednesday"/>
    <s v="Dinner"/>
    <s v="Dine-In"/>
    <s v="Dine-In"/>
    <s v="Spicy Chicken Sandwich"/>
    <m/>
    <s v="No Modifier"/>
    <n v="1"/>
    <n v="5.52"/>
    <n v="5.52"/>
    <n v="5.52"/>
    <n v="0"/>
    <n v="0"/>
    <n v="0.5"/>
    <n v="0.5"/>
    <x v="128"/>
    <n v="6.02"/>
    <x v="1"/>
    <s v="Card"/>
  </r>
  <r>
    <n v="120138"/>
    <n v="401"/>
    <d v="2025-04-30T00:00:00"/>
    <d v="1899-12-30T01:44:57"/>
    <d v="2025-04-30T00:00:00"/>
    <s v="Wednesday"/>
    <s v="Lunch"/>
    <s v="Drive-Thru"/>
    <s v="Drive-Thru"/>
    <s v="Chicken Nuggets (10pc)"/>
    <m/>
    <s v="No Modifier"/>
    <n v="1"/>
    <n v="5.26"/>
    <n v="5.26"/>
    <n v="5.26"/>
    <n v="0"/>
    <n v="0"/>
    <n v="0.37"/>
    <n v="0.37"/>
    <x v="129"/>
    <n v="5.63"/>
    <x v="1"/>
    <s v="Card"/>
  </r>
  <r>
    <n v="120139"/>
    <n v="301"/>
    <d v="2025-06-15T00:00:00"/>
    <d v="1899-12-30T10:00:06"/>
    <d v="2025-06-15T00:00:00"/>
    <s v="Sunday"/>
    <s v="Late Night"/>
    <s v="Takeout"/>
    <s v="Takeout"/>
    <s v="French Fries"/>
    <m/>
    <s v="No Modifier"/>
    <n v="1"/>
    <n v="2.29"/>
    <n v="1.9900000000000002"/>
    <n v="1.9900000000000002"/>
    <n v="0"/>
    <n v="0"/>
    <n v="0.19"/>
    <n v="0.19"/>
    <x v="130"/>
    <n v="2.1800000000000002"/>
    <x v="0"/>
    <s v="Cash"/>
  </r>
  <r>
    <n v="120140"/>
    <n v="102"/>
    <d v="2025-04-11T00:00:00"/>
    <d v="1899-12-30T10:09:22"/>
    <d v="2025-04-11T00:00:00"/>
    <s v="Friday"/>
    <s v="Breakfast"/>
    <s v="Takeout"/>
    <s v="Takeout"/>
    <s v="Hash Browns"/>
    <s v="Cinnamon"/>
    <s v="Cinnamon"/>
    <n v="1"/>
    <n v="1.94"/>
    <n v="2.04"/>
    <n v="2.04"/>
    <n v="0"/>
    <n v="0"/>
    <n v="0.18"/>
    <n v="0.18"/>
    <x v="124"/>
    <n v="2.2200000000000002"/>
    <x v="1"/>
    <s v="Card"/>
  </r>
  <r>
    <n v="120141"/>
    <n v="102"/>
    <d v="2025-07-19T00:00:00"/>
    <d v="1899-12-30T05:15:33"/>
    <d v="2025-07-19T00:00:00"/>
    <s v="Saturday"/>
    <s v="Afternoon"/>
    <s v="Dine-In"/>
    <s v="Dine-In"/>
    <s v="Soft Drink (Medium)"/>
    <s v="Light Ice"/>
    <s v="Light Ice"/>
    <n v="2"/>
    <n v="1.85"/>
    <n v="1.85"/>
    <n v="3.7"/>
    <n v="0"/>
    <n v="0"/>
    <n v="0.26"/>
    <n v="0.26"/>
    <x v="3"/>
    <n v="3.96"/>
    <x v="1"/>
    <s v="Card"/>
  </r>
  <r>
    <n v="120142"/>
    <n v="501"/>
    <d v="2025-08-09T00:00:00"/>
    <d v="1899-12-30T12:13:17"/>
    <d v="2025-08-09T00:00:00"/>
    <s v="Saturday"/>
    <s v="Lunch"/>
    <s v="Drive-Thru"/>
    <s v="Drive-Thru"/>
    <s v="Cheeseburger"/>
    <m/>
    <s v="No Modifier"/>
    <n v="2"/>
    <n v="3.95"/>
    <n v="3.9499999999999997"/>
    <n v="7.8999999999999995"/>
    <n v="0"/>
    <n v="0"/>
    <n v="0.63"/>
    <n v="0.63"/>
    <x v="131"/>
    <n v="8.5299999999999994"/>
    <x v="0"/>
    <s v="Cash"/>
  </r>
  <r>
    <n v="120143"/>
    <n v="301"/>
    <d v="2025-05-23T00:00:00"/>
    <d v="1899-12-30T04:37:07"/>
    <d v="2025-05-23T00:00:00"/>
    <s v="Friday"/>
    <s v="Afternoon"/>
    <s v="Takeout"/>
    <s v="Takeout"/>
    <s v="Iced Tea"/>
    <s v="Almond Milk"/>
    <s v="Almond Milk"/>
    <n v="1"/>
    <n v="1.91"/>
    <n v="2.61"/>
    <n v="2.61"/>
    <n v="0"/>
    <n v="0"/>
    <n v="0.17"/>
    <n v="0.17"/>
    <x v="83"/>
    <n v="2.78"/>
    <x v="2"/>
    <s v="MobilePay"/>
  </r>
  <r>
    <n v="120144"/>
    <n v="103"/>
    <d v="2025-06-17T00:00:00"/>
    <d v="1899-12-30T12:36:24"/>
    <d v="2025-06-17T00:00:00"/>
    <s v="Tuesday"/>
    <s v="Lunch"/>
    <s v="Takeout"/>
    <s v="Takeout"/>
    <s v="Chicken Sandwich Combo"/>
    <s v="No Onions"/>
    <s v="No Onions"/>
    <n v="1"/>
    <n v="9.1199999999999992"/>
    <n v="9.1199999999999992"/>
    <n v="9.1199999999999992"/>
    <n v="0"/>
    <n v="0"/>
    <n v="0.64"/>
    <n v="0.64"/>
    <x v="100"/>
    <n v="9.76"/>
    <x v="1"/>
    <s v="Card"/>
  </r>
  <r>
    <n v="120145"/>
    <n v="402"/>
    <d v="2025-04-27T00:00:00"/>
    <d v="1899-12-30T08:35:32"/>
    <d v="2025-04-27T00:00:00"/>
    <s v="Sunday"/>
    <s v="Breakfast"/>
    <s v="Drive-Thru"/>
    <s v="Drive-Thru"/>
    <s v="Breakfast Burrito"/>
    <s v="Cinnamon"/>
    <s v="Cinnamon"/>
    <n v="1"/>
    <n v="3.94"/>
    <n v="4.04"/>
    <n v="4.04"/>
    <n v="0.2"/>
    <n v="0.2"/>
    <n v="0.28000000000000003"/>
    <n v="0.28000000000000003"/>
    <x v="76"/>
    <n v="4.12"/>
    <x v="1"/>
    <s v="Card"/>
  </r>
  <r>
    <n v="120146"/>
    <n v="402"/>
    <d v="2025-07-26T00:00:00"/>
    <d v="1899-12-30T11:17:49"/>
    <d v="2025-07-26T00:00:00"/>
    <s v="Saturday"/>
    <s v="Lunch"/>
    <s v="Takeout"/>
    <s v="Takeout"/>
    <s v="Chicken Sandwich Combo"/>
    <s v="Extra Patty"/>
    <s v="Extra Patty"/>
    <n v="1"/>
    <n v="8.3699999999999992"/>
    <n v="10.37"/>
    <n v="10.37"/>
    <n v="0"/>
    <n v="0"/>
    <n v="0.67"/>
    <n v="0.67"/>
    <x v="132"/>
    <n v="11.04"/>
    <x v="4"/>
    <s v="GiftCard"/>
  </r>
  <r>
    <n v="120147"/>
    <n v="202"/>
    <d v="2025-04-27T00:00:00"/>
    <d v="1899-12-30T11:28:55"/>
    <d v="2025-04-27T00:00:00"/>
    <s v="Sunday"/>
    <s v="Lunch"/>
    <s v="Drive-Thru"/>
    <s v="Drive-Thru"/>
    <s v="Chicken Sandwich"/>
    <m/>
    <s v="No Modifier"/>
    <n v="1"/>
    <n v="4.91"/>
    <n v="4.91"/>
    <n v="4.91"/>
    <n v="0"/>
    <n v="0"/>
    <n v="0.42"/>
    <n v="0.42"/>
    <x v="133"/>
    <n v="5.33"/>
    <x v="0"/>
    <s v="Cash"/>
  </r>
  <r>
    <n v="120148"/>
    <n v="301"/>
    <d v="2025-05-25T00:00:00"/>
    <d v="1899-12-30T12:20:45"/>
    <d v="2025-05-25T00:00:00"/>
    <s v="Sunday"/>
    <s v="Lunch"/>
    <s v="Dine-In"/>
    <s v="Dine-In"/>
    <s v="Soft Drink (Medium)"/>
    <s v="Almond Milk"/>
    <s v="Almond Milk"/>
    <n v="2"/>
    <n v="1.78"/>
    <n v="2.48"/>
    <n v="4.96"/>
    <n v="0"/>
    <n v="0"/>
    <n v="0.42"/>
    <n v="0.42"/>
    <x v="134"/>
    <n v="5.38"/>
    <x v="0"/>
    <s v="Cash"/>
  </r>
  <r>
    <n v="120149"/>
    <n v="201"/>
    <d v="2025-06-29T00:00:00"/>
    <d v="1899-12-30T06:48:53"/>
    <d v="2025-06-29T00:00:00"/>
    <s v="Sunday"/>
    <s v="Breakfast"/>
    <s v="Drive-Thru"/>
    <s v="Drive-Thru"/>
    <s v="Breakfast Burrito"/>
    <m/>
    <s v="No Modifier"/>
    <n v="1"/>
    <n v="3.81"/>
    <n v="3.8099999999999996"/>
    <n v="3.8099999999999996"/>
    <n v="0"/>
    <n v="0"/>
    <n v="0.25"/>
    <n v="0.25"/>
    <x v="135"/>
    <n v="4.0599999999999996"/>
    <x v="1"/>
    <s v="Card"/>
  </r>
  <r>
    <n v="120150"/>
    <n v="402"/>
    <d v="2025-08-09T00:00:00"/>
    <d v="1899-12-30T11:46:29"/>
    <d v="2025-08-09T00:00:00"/>
    <s v="Saturday"/>
    <s v="Lunch"/>
    <s v="Delivery"/>
    <s v="Delivery"/>
    <s v="French Fries"/>
    <s v="Extra Sauce"/>
    <s v="Extra Sauce"/>
    <n v="1"/>
    <n v="2.71"/>
    <n v="2.96"/>
    <n v="2.96"/>
    <n v="0"/>
    <n v="0"/>
    <n v="0.21"/>
    <n v="0.21"/>
    <x v="136"/>
    <n v="3.17"/>
    <x v="1"/>
    <s v="Card"/>
  </r>
  <r>
    <n v="120151"/>
    <n v="402"/>
    <d v="2025-04-17T00:00:00"/>
    <d v="1899-12-30T06:02:06"/>
    <d v="2025-04-17T00:00:00"/>
    <s v="Thursday"/>
    <s v="Dinner"/>
    <s v="Delivery"/>
    <s v="Delivery"/>
    <s v="Cheeseburger"/>
    <m/>
    <s v="No Modifier"/>
    <n v="1"/>
    <n v="4.6100000000000003"/>
    <n v="4.6100000000000003"/>
    <n v="4.6100000000000003"/>
    <n v="0"/>
    <n v="0"/>
    <n v="0.39"/>
    <n v="0.39"/>
    <x v="17"/>
    <n v="5"/>
    <x v="2"/>
    <s v="MobilePay"/>
  </r>
  <r>
    <n v="120152"/>
    <n v="202"/>
    <d v="2025-06-24T00:00:00"/>
    <d v="1899-12-30T07:05:23"/>
    <d v="2025-06-24T00:00:00"/>
    <s v="Tuesday"/>
    <s v="Breakfast"/>
    <s v="Drive-Thru"/>
    <s v="Drive-Thru"/>
    <s v="Egg Muffin"/>
    <s v="No Cheese"/>
    <s v="No Cheese"/>
    <n v="1"/>
    <n v="3.07"/>
    <n v="3.07"/>
    <n v="3.07"/>
    <n v="0.15"/>
    <n v="0.15"/>
    <n v="0.18"/>
    <n v="0.18"/>
    <x v="137"/>
    <n v="3.1"/>
    <x v="0"/>
    <s v="Cash"/>
  </r>
  <r>
    <n v="120153"/>
    <n v="101"/>
    <d v="2025-04-27T00:00:00"/>
    <d v="1899-12-30T03:55:27"/>
    <d v="2025-04-27T00:00:00"/>
    <s v="Sunday"/>
    <s v="Afternoon"/>
    <s v="Delivery"/>
    <s v="Delivery"/>
    <s v="French Fries"/>
    <m/>
    <s v="No Modifier"/>
    <n v="2"/>
    <n v="2.71"/>
    <n v="2.71"/>
    <n v="5.42"/>
    <n v="0"/>
    <n v="0"/>
    <n v="0.43"/>
    <n v="0.43"/>
    <x v="55"/>
    <n v="5.85"/>
    <x v="1"/>
    <s v="Card"/>
  </r>
  <r>
    <n v="120154"/>
    <n v="103"/>
    <d v="2025-05-29T00:00:00"/>
    <d v="1899-12-30T05:39:41"/>
    <d v="2025-05-29T00:00:00"/>
    <s v="Thursday"/>
    <s v="Breakfast"/>
    <s v="Dine-In"/>
    <s v="Dine-In"/>
    <s v="Hash Browns"/>
    <m/>
    <s v="No Modifier"/>
    <n v="1"/>
    <n v="1.95"/>
    <n v="2.0500000000000003"/>
    <n v="2.0500000000000003"/>
    <n v="0"/>
    <n v="0"/>
    <n v="0.15"/>
    <n v="0.15"/>
    <x v="138"/>
    <n v="2.2000000000000002"/>
    <x v="1"/>
    <s v="Card"/>
  </r>
  <r>
    <n v="120155"/>
    <n v="401"/>
    <d v="2025-07-23T00:00:00"/>
    <d v="1899-12-30T12:17:41"/>
    <d v="2025-07-23T00:00:00"/>
    <s v="Wednesday"/>
    <s v="Lunch"/>
    <s v="Dine-In"/>
    <s v="Dine-In"/>
    <s v="Chicken Sandwich Combo"/>
    <s v="No Pickles"/>
    <s v="No Pickles"/>
    <n v="2"/>
    <n v="8.6300000000000008"/>
    <n v="8.6300000000000008"/>
    <n v="17.260000000000002"/>
    <n v="0"/>
    <n v="0"/>
    <n v="1.29"/>
    <n v="1.29"/>
    <x v="139"/>
    <n v="18.55"/>
    <x v="0"/>
    <s v="Cash"/>
  </r>
  <r>
    <n v="120156"/>
    <n v="201"/>
    <d v="2025-07-26T00:00:00"/>
    <d v="1899-12-30T12:31:40"/>
    <d v="2025-07-26T00:00:00"/>
    <s v="Saturday"/>
    <s v="Lunch"/>
    <s v="Takeout"/>
    <s v="Takeout"/>
    <s v="Soft Drink (Medium)"/>
    <s v="Extra Ice"/>
    <s v="Extra Ice"/>
    <n v="1"/>
    <n v="1.9"/>
    <n v="1.9000000000000001"/>
    <n v="1.9000000000000001"/>
    <n v="0"/>
    <n v="0"/>
    <n v="0.16"/>
    <n v="0.16"/>
    <x v="140"/>
    <n v="2.06"/>
    <x v="0"/>
    <s v="Cash"/>
  </r>
  <r>
    <n v="120157"/>
    <n v="101"/>
    <d v="2025-08-08T00:00:00"/>
    <d v="1899-12-30T04:13:02"/>
    <d v="2025-08-08T00:00:00"/>
    <s v="Friday"/>
    <s v="Afternoon"/>
    <s v="Drive-Thru"/>
    <s v="Drive-Thru"/>
    <s v="Onion Rings"/>
    <m/>
    <s v="No Modifier"/>
    <n v="2"/>
    <n v="3.27"/>
    <n v="3.2699999999999996"/>
    <n v="6.5399999999999991"/>
    <n v="0"/>
    <n v="0"/>
    <n v="0.56000000000000005"/>
    <n v="0.56000000000000005"/>
    <x v="141"/>
    <n v="7.1"/>
    <x v="2"/>
    <s v="MobilePay"/>
  </r>
  <r>
    <n v="120158"/>
    <n v="202"/>
    <d v="2025-04-14T00:00:00"/>
    <d v="1899-12-30T06:51:09"/>
    <d v="2025-04-14T00:00:00"/>
    <s v="Monday"/>
    <s v="Breakfast"/>
    <s v="Delivery"/>
    <s v="Delivery"/>
    <s v="Pancake Platter"/>
    <m/>
    <s v="No Modifier"/>
    <n v="1"/>
    <n v="4.59"/>
    <n v="5.59"/>
    <n v="5.59"/>
    <n v="0"/>
    <n v="0"/>
    <n v="0.41"/>
    <n v="0.41"/>
    <x v="142"/>
    <n v="6"/>
    <x v="1"/>
    <s v="Card"/>
  </r>
  <r>
    <n v="120159"/>
    <n v="202"/>
    <d v="2025-05-17T00:00:00"/>
    <d v="1899-12-30T05:11:07"/>
    <d v="2025-05-17T00:00:00"/>
    <s v="Saturday"/>
    <s v="Afternoon"/>
    <s v="Dine-In"/>
    <s v="Dine-In"/>
    <s v="Chicken Nuggets (6pc)"/>
    <m/>
    <s v="No Modifier"/>
    <n v="1"/>
    <n v="3.9"/>
    <n v="3.9000000000000004"/>
    <n v="3.9000000000000004"/>
    <n v="0"/>
    <n v="0"/>
    <n v="0.28999999999999998"/>
    <n v="0.28999999999999998"/>
    <x v="143"/>
    <n v="4.1900000000000004"/>
    <x v="1"/>
    <s v="Card"/>
  </r>
  <r>
    <n v="120160"/>
    <n v="101"/>
    <d v="2025-06-16T00:00:00"/>
    <d v="1899-12-30T01:33:04"/>
    <d v="2025-06-16T00:00:00"/>
    <s v="Monday"/>
    <s v="Lunch"/>
    <s v="Dine-In"/>
    <s v="Dine-In"/>
    <s v="Chicken Sandwich Combo"/>
    <s v="Add Jalapenos"/>
    <s v="Add Jalapenos"/>
    <n v="1"/>
    <n v="8.5"/>
    <n v="8.9"/>
    <n v="8.9"/>
    <n v="0"/>
    <n v="0"/>
    <n v="0.62"/>
    <n v="0.62"/>
    <x v="144"/>
    <n v="9.52"/>
    <x v="4"/>
    <s v="GiftCard"/>
  </r>
  <r>
    <n v="120161"/>
    <n v="201"/>
    <d v="2025-08-09T00:00:00"/>
    <d v="1899-12-30T06:54:55"/>
    <d v="2025-08-09T00:00:00"/>
    <s v="Saturday"/>
    <s v="Dinner"/>
    <s v="Dine-In"/>
    <s v="Dine-In"/>
    <s v="Veggie Burger"/>
    <s v="No Onions"/>
    <s v="No Onions"/>
    <n v="2"/>
    <n v="5.52"/>
    <n v="5.52"/>
    <n v="11.04"/>
    <n v="0"/>
    <n v="0"/>
    <n v="1.05"/>
    <n v="1.05"/>
    <x v="145"/>
    <n v="12.09"/>
    <x v="1"/>
    <s v="Card"/>
  </r>
  <r>
    <n v="120162"/>
    <n v="301"/>
    <d v="2025-07-31T00:00:00"/>
    <d v="1899-12-30T11:07:32"/>
    <d v="2025-07-31T00:00:00"/>
    <s v="Thursday"/>
    <s v="Morning"/>
    <s v="Delivery"/>
    <s v="Delivery"/>
    <s v="Coffee"/>
    <s v="No Ice"/>
    <s v="No Ice"/>
    <n v="2"/>
    <n v="2.12"/>
    <n v="2.12"/>
    <n v="4.24"/>
    <n v="0.85"/>
    <n v="0.85"/>
    <n v="0.25"/>
    <n v="0.25"/>
    <x v="146"/>
    <n v="3.64"/>
    <x v="1"/>
    <s v="Card"/>
  </r>
  <r>
    <n v="120163"/>
    <n v="202"/>
    <d v="2025-07-02T00:00:00"/>
    <d v="1899-12-30T05:39:15"/>
    <d v="2025-07-02T00:00:00"/>
    <s v="Wednesday"/>
    <s v="Afternoon"/>
    <s v="Takeout"/>
    <s v="Takeout"/>
    <s v="Soft Drink (Medium)"/>
    <m/>
    <s v="No Modifier"/>
    <n v="2"/>
    <n v="1.67"/>
    <n v="1.67"/>
    <n v="3.34"/>
    <n v="0"/>
    <n v="0"/>
    <n v="0.24"/>
    <n v="0.24"/>
    <x v="147"/>
    <n v="3.58"/>
    <x v="0"/>
    <s v="Cash"/>
  </r>
  <r>
    <n v="120164"/>
    <n v="101"/>
    <d v="2025-08-09T00:00:00"/>
    <d v="1899-12-30T01:54:47"/>
    <d v="2025-08-09T00:00:00"/>
    <s v="Saturday"/>
    <s v="Late Night"/>
    <s v="Drive-Thru"/>
    <s v="Drive-Thru"/>
    <s v="French Fries"/>
    <m/>
    <s v="No Modifier"/>
    <n v="1"/>
    <n v="2.91"/>
    <n v="2.9099999999999997"/>
    <n v="2.9099999999999997"/>
    <n v="0.28999999999999998"/>
    <n v="0.28999999999999998"/>
    <n v="0.2"/>
    <n v="0.2"/>
    <x v="148"/>
    <n v="2.82"/>
    <x v="1"/>
    <s v="Card"/>
  </r>
  <r>
    <n v="120165"/>
    <n v="301"/>
    <d v="2025-05-06T00:00:00"/>
    <d v="1899-12-30T11:37:06"/>
    <d v="2025-05-06T00:00:00"/>
    <s v="Tuesday"/>
    <s v="Lunch"/>
    <s v="Takeout"/>
    <s v="Takeout"/>
    <s v="Veggie Burger"/>
    <s v="No Pickles"/>
    <s v="No Pickles"/>
    <n v="1"/>
    <n v="5.38"/>
    <n v="5.38"/>
    <n v="5.38"/>
    <n v="0"/>
    <n v="0"/>
    <n v="0.39"/>
    <n v="0.39"/>
    <x v="149"/>
    <n v="5.77"/>
    <x v="0"/>
    <s v="Cash"/>
  </r>
  <r>
    <n v="120166"/>
    <n v="301"/>
    <d v="2025-07-06T00:00:00"/>
    <d v="1899-12-30T12:04:12"/>
    <d v="2025-07-06T00:00:00"/>
    <s v="Sunday"/>
    <s v="Lunch"/>
    <s v="Dine-In"/>
    <s v="Dine-In"/>
    <s v="Double Cheeseburger"/>
    <m/>
    <s v="No Modifier"/>
    <n v="1"/>
    <n v="6.08"/>
    <n v="6.08"/>
    <n v="6.08"/>
    <n v="0"/>
    <n v="0"/>
    <n v="0.4"/>
    <n v="0.4"/>
    <x v="150"/>
    <n v="6.48"/>
    <x v="2"/>
    <s v="MobilePay"/>
  </r>
  <r>
    <n v="120167"/>
    <n v="102"/>
    <d v="2025-04-28T00:00:00"/>
    <d v="1899-12-30T10:19:52"/>
    <d v="2025-04-28T00:00:00"/>
    <s v="Monday"/>
    <s v="Breakfast"/>
    <s v="Drive-Thru"/>
    <s v="Drive-Thru"/>
    <s v="Hash Browns"/>
    <s v="No Cheese"/>
    <s v="No Cheese"/>
    <n v="1"/>
    <n v="2.27"/>
    <n v="2.27"/>
    <n v="2.27"/>
    <n v="0"/>
    <n v="0"/>
    <n v="0.18"/>
    <n v="0.18"/>
    <x v="151"/>
    <n v="2.4500000000000002"/>
    <x v="0"/>
    <s v="Cash"/>
  </r>
  <r>
    <n v="120168"/>
    <n v="401"/>
    <d v="2025-05-30T00:00:00"/>
    <d v="1899-12-30T07:06:29"/>
    <d v="2025-05-30T00:00:00"/>
    <s v="Friday"/>
    <s v="Dinner"/>
    <s v="Dine-In"/>
    <s v="Dine-In"/>
    <s v="Double Cheeseburger"/>
    <m/>
    <s v="No Modifier"/>
    <n v="1"/>
    <n v="5.64"/>
    <n v="5.64"/>
    <n v="5.64"/>
    <n v="0"/>
    <n v="0"/>
    <n v="0.41"/>
    <n v="0.41"/>
    <x v="152"/>
    <n v="6.05"/>
    <x v="2"/>
    <s v="MobilePay"/>
  </r>
  <r>
    <n v="120169"/>
    <n v="202"/>
    <d v="2025-07-31T00:00:00"/>
    <d v="1899-12-30T06:04:12"/>
    <d v="2025-07-31T00:00:00"/>
    <s v="Thursday"/>
    <s v="Dinner"/>
    <s v="Drive-Thru"/>
    <s v="Drive-Thru"/>
    <s v="Double Cheeseburger"/>
    <m/>
    <s v="No Modifier"/>
    <n v="2"/>
    <n v="5.43"/>
    <n v="5.43"/>
    <n v="10.86"/>
    <n v="0"/>
    <n v="0"/>
    <n v="0.65"/>
    <n v="0.65"/>
    <x v="153"/>
    <n v="11.51"/>
    <x v="1"/>
    <s v="Card"/>
  </r>
  <r>
    <n v="120170"/>
    <n v="402"/>
    <d v="2025-05-14T00:00:00"/>
    <d v="1899-12-30T08:11:22"/>
    <d v="2025-05-14T00:00:00"/>
    <s v="Wednesday"/>
    <s v="Breakfast"/>
    <s v="Dine-In"/>
    <s v="Dine-In"/>
    <s v="Hash Browns"/>
    <s v="Extra Egg"/>
    <s v="Extra Egg"/>
    <n v="1"/>
    <n v="1.71"/>
    <n v="2.71"/>
    <n v="2.71"/>
    <n v="0"/>
    <n v="0"/>
    <n v="0.2"/>
    <n v="0.2"/>
    <x v="154"/>
    <n v="2.91"/>
    <x v="1"/>
    <s v="Card"/>
  </r>
  <r>
    <n v="120171"/>
    <n v="401"/>
    <d v="2025-04-18T00:00:00"/>
    <d v="1899-12-30T10:40:51"/>
    <d v="2025-04-18T00:00:00"/>
    <s v="Friday"/>
    <s v="Morning"/>
    <s v="Takeout"/>
    <s v="Takeout"/>
    <s v="Bottled Water"/>
    <s v="Sugar-Free Syrup"/>
    <s v="Sugar-Free Syrup"/>
    <n v="1"/>
    <n v="1.37"/>
    <n v="1.6700000000000002"/>
    <n v="1.6700000000000002"/>
    <n v="0"/>
    <n v="0"/>
    <n v="0.16"/>
    <n v="0.16"/>
    <x v="125"/>
    <n v="1.83"/>
    <x v="1"/>
    <s v="Card"/>
  </r>
  <r>
    <n v="120172"/>
    <n v="202"/>
    <d v="2025-06-10T00:00:00"/>
    <d v="1899-12-30T09:22:49"/>
    <d v="2025-06-10T00:00:00"/>
    <s v="Tuesday"/>
    <s v="Breakfast"/>
    <s v="Drive-Thru"/>
    <s v="Drive-Thru"/>
    <s v="Egg Muffin"/>
    <m/>
    <s v="No Modifier"/>
    <n v="1"/>
    <n v="3.22"/>
    <n v="3.22"/>
    <n v="3.22"/>
    <n v="0"/>
    <n v="0"/>
    <n v="0.19"/>
    <n v="0.19"/>
    <x v="155"/>
    <n v="3.41"/>
    <x v="1"/>
    <s v="Card"/>
  </r>
  <r>
    <n v="120173"/>
    <n v="103"/>
    <d v="2025-05-26T00:00:00"/>
    <d v="1899-12-30T07:51:47"/>
    <d v="2025-05-26T00:00:00"/>
    <s v="Monday"/>
    <s v="Breakfast"/>
    <s v="Drive-Thru"/>
    <s v="Drive-Thru"/>
    <s v="Egg Muffin"/>
    <s v="No Cheese"/>
    <s v="No Cheese"/>
    <n v="1"/>
    <n v="3.33"/>
    <n v="3.33"/>
    <n v="3.33"/>
    <n v="0"/>
    <n v="0"/>
    <n v="0.3"/>
    <n v="0.3"/>
    <x v="156"/>
    <n v="3.63"/>
    <x v="2"/>
    <s v="MobilePay"/>
  </r>
  <r>
    <n v="120174"/>
    <n v="101"/>
    <d v="2025-08-09T00:00:00"/>
    <d v="1899-12-30T01:58:39"/>
    <d v="2025-08-09T00:00:00"/>
    <s v="Saturday"/>
    <s v="Lunch"/>
    <s v="Dine-In"/>
    <s v="Dine-In"/>
    <s v="Spicy Chicken Combo"/>
    <m/>
    <s v="No Modifier"/>
    <n v="2"/>
    <n v="9.43"/>
    <n v="9.43"/>
    <n v="18.86"/>
    <n v="0"/>
    <n v="0"/>
    <n v="1.1299999999999999"/>
    <n v="1.1299999999999999"/>
    <x v="157"/>
    <n v="19.989999999999998"/>
    <x v="1"/>
    <s v="Card"/>
  </r>
  <r>
    <n v="120175"/>
    <n v="301"/>
    <d v="2025-06-23T00:00:00"/>
    <d v="1899-12-30T01:37:06"/>
    <d v="2025-06-23T00:00:00"/>
    <s v="Monday"/>
    <s v="Late Night"/>
    <s v="Delivery"/>
    <s v="Delivery"/>
    <s v="Milkshake"/>
    <m/>
    <s v="No Modifier"/>
    <n v="1"/>
    <n v="4.2699999999999996"/>
    <n v="4.7700000000000005"/>
    <n v="4.7700000000000005"/>
    <n v="0"/>
    <n v="0"/>
    <n v="0.38"/>
    <n v="0.38"/>
    <x v="158"/>
    <n v="5.15"/>
    <x v="1"/>
    <s v="Card"/>
  </r>
  <r>
    <n v="120176"/>
    <n v="201"/>
    <d v="2025-04-27T00:00:00"/>
    <d v="1899-12-30T03:24:19"/>
    <d v="2025-04-27T00:00:00"/>
    <s v="Sunday"/>
    <s v="Afternoon"/>
    <s v="Delivery"/>
    <s v="Delivery"/>
    <s v="Chicken Nuggets (10pc)"/>
    <m/>
    <s v="No Modifier"/>
    <n v="2"/>
    <n v="4.99"/>
    <n v="4.99"/>
    <n v="9.98"/>
    <n v="0"/>
    <n v="0"/>
    <n v="0.6"/>
    <n v="0.6"/>
    <x v="159"/>
    <n v="10.58"/>
    <x v="1"/>
    <s v="Card"/>
  </r>
  <r>
    <n v="120177"/>
    <n v="102"/>
    <d v="2025-07-22T00:00:00"/>
    <d v="1899-12-30T08:47:04"/>
    <d v="2025-07-22T00:00:00"/>
    <s v="Tuesday"/>
    <s v="Dinner"/>
    <s v="Dine-In"/>
    <s v="Dine-In"/>
    <s v="Chicken Sandwich"/>
    <s v="Extra Cheese"/>
    <s v="Extra Cheese"/>
    <n v="2"/>
    <n v="5.92"/>
    <n v="6.42"/>
    <n v="12.84"/>
    <n v="0"/>
    <n v="0"/>
    <n v="1.03"/>
    <n v="1.03"/>
    <x v="160"/>
    <n v="13.87"/>
    <x v="4"/>
    <s v="GiftCard"/>
  </r>
  <r>
    <n v="120178"/>
    <n v="102"/>
    <d v="2025-08-03T00:00:00"/>
    <d v="1899-12-30T09:28:46"/>
    <d v="2025-08-03T00:00:00"/>
    <s v="Sunday"/>
    <s v="Dinner"/>
    <s v="Takeout"/>
    <s v="Takeout"/>
    <s v="Cheeseburger Combo"/>
    <m/>
    <s v="No Modifier"/>
    <n v="1"/>
    <n v="8.36"/>
    <n v="8.36"/>
    <n v="8.36"/>
    <n v="0"/>
    <n v="0"/>
    <n v="0.75"/>
    <n v="0.75"/>
    <x v="161"/>
    <n v="9.11"/>
    <x v="1"/>
    <s v="Card"/>
  </r>
  <r>
    <n v="120179"/>
    <n v="101"/>
    <d v="2025-06-30T00:00:00"/>
    <d v="1899-12-30T01:06:04"/>
    <d v="2025-06-30T00:00:00"/>
    <s v="Monday"/>
    <s v="Lunch"/>
    <s v="Dine-In"/>
    <s v="Dine-In"/>
    <s v="Chicken Sandwich"/>
    <m/>
    <s v="No Modifier"/>
    <n v="2"/>
    <n v="6.39"/>
    <n v="6.3900000000000006"/>
    <n v="12.780000000000001"/>
    <n v="0"/>
    <n v="0"/>
    <n v="1.02"/>
    <n v="1.02"/>
    <x v="162"/>
    <n v="13.8"/>
    <x v="2"/>
    <s v="MobilePay"/>
  </r>
  <r>
    <n v="120180"/>
    <n v="103"/>
    <d v="2025-06-15T00:00:00"/>
    <d v="1899-12-30T03:03:06"/>
    <d v="2025-06-15T00:00:00"/>
    <s v="Sunday"/>
    <s v="Afternoon"/>
    <s v="Takeout"/>
    <s v="Takeout"/>
    <s v="Onion Rings"/>
    <m/>
    <s v="No Modifier"/>
    <n v="2"/>
    <n v="3.32"/>
    <n v="3.3200000000000003"/>
    <n v="6.6400000000000006"/>
    <n v="0"/>
    <n v="0"/>
    <n v="0.43"/>
    <n v="0.43"/>
    <x v="163"/>
    <n v="7.07"/>
    <x v="4"/>
    <s v="GiftCard"/>
  </r>
  <r>
    <n v="120181"/>
    <n v="401"/>
    <d v="2025-04-26T00:00:00"/>
    <d v="1899-12-30T10:40:38"/>
    <d v="2025-04-26T00:00:00"/>
    <s v="Saturday"/>
    <s v="Breakfast"/>
    <s v="Takeout"/>
    <s v="Takeout"/>
    <s v="Hash Browns"/>
    <s v="Extra Egg"/>
    <s v="Extra Egg"/>
    <n v="1"/>
    <n v="1.72"/>
    <n v="2.72"/>
    <n v="2.72"/>
    <n v="0"/>
    <n v="0"/>
    <n v="0.23"/>
    <n v="0.23"/>
    <x v="164"/>
    <n v="2.95"/>
    <x v="1"/>
    <s v="Card"/>
  </r>
  <r>
    <n v="120182"/>
    <n v="301"/>
    <d v="2025-06-23T00:00:00"/>
    <d v="1899-12-30T07:28:02"/>
    <d v="2025-06-23T00:00:00"/>
    <s v="Monday"/>
    <s v="Dinner"/>
    <s v="Dine-In"/>
    <s v="Dine-In"/>
    <s v="Chicken Sandwich"/>
    <m/>
    <s v="No Modifier"/>
    <n v="1"/>
    <n v="5"/>
    <n v="5"/>
    <n v="5"/>
    <n v="0"/>
    <n v="0"/>
    <n v="0.32"/>
    <n v="0.32"/>
    <x v="165"/>
    <n v="5.32"/>
    <x v="1"/>
    <s v="Card"/>
  </r>
  <r>
    <n v="120183"/>
    <n v="403"/>
    <d v="2025-06-21T00:00:00"/>
    <d v="1899-12-30T09:26:34"/>
    <d v="2025-06-21T00:00:00"/>
    <s v="Saturday"/>
    <s v="Breakfast"/>
    <s v="Drive-Thru"/>
    <s v="Drive-Thru"/>
    <s v="Breakfast Burrito"/>
    <m/>
    <s v="No Modifier"/>
    <n v="1"/>
    <n v="3.86"/>
    <n v="3.86"/>
    <n v="3.86"/>
    <n v="0"/>
    <n v="0"/>
    <n v="0.23"/>
    <n v="0.23"/>
    <x v="166"/>
    <n v="4.09"/>
    <x v="2"/>
    <s v="MobilePay"/>
  </r>
  <r>
    <n v="120184"/>
    <n v="102"/>
    <d v="2025-06-13T00:00:00"/>
    <d v="1899-12-30T11:10:13"/>
    <d v="2025-06-13T00:00:00"/>
    <s v="Friday"/>
    <s v="Late Night"/>
    <s v="Drive-Thru"/>
    <s v="Drive-Thru"/>
    <s v="Spicy Chicken Sandwich"/>
    <s v="Extra Sauce"/>
    <s v="Extra Sauce"/>
    <n v="1"/>
    <n v="5.55"/>
    <n v="5.8"/>
    <n v="5.8"/>
    <n v="0"/>
    <n v="0"/>
    <n v="0.41"/>
    <n v="0.41"/>
    <x v="167"/>
    <n v="6.21"/>
    <x v="1"/>
    <s v="Card"/>
  </r>
  <r>
    <n v="120185"/>
    <n v="401"/>
    <d v="2025-05-31T00:00:00"/>
    <d v="1899-12-30T01:54:17"/>
    <d v="2025-05-31T00:00:00"/>
    <s v="Saturday"/>
    <s v="Lunch"/>
    <s v="Takeout"/>
    <s v="Takeout"/>
    <s v="Cheeseburger"/>
    <m/>
    <s v="No Modifier"/>
    <n v="1"/>
    <n v="4.7300000000000004"/>
    <n v="4.7300000000000004"/>
    <n v="4.7300000000000004"/>
    <n v="0"/>
    <n v="0"/>
    <n v="0.31"/>
    <n v="0.31"/>
    <x v="105"/>
    <n v="5.04"/>
    <x v="2"/>
    <s v="MobilePay"/>
  </r>
  <r>
    <n v="120186"/>
    <n v="102"/>
    <d v="2025-07-28T00:00:00"/>
    <d v="1899-12-30T04:55:34"/>
    <d v="2025-07-28T00:00:00"/>
    <s v="Monday"/>
    <s v="Afternoon"/>
    <s v="Drive-Thru"/>
    <s v="Drive-Thru"/>
    <s v="French Fries"/>
    <s v="Extra Sauce"/>
    <s v="Extra Sauce"/>
    <n v="1"/>
    <n v="2.77"/>
    <n v="3.02"/>
    <n v="3.02"/>
    <n v="0"/>
    <n v="0"/>
    <n v="0.21"/>
    <n v="0.21"/>
    <x v="168"/>
    <n v="3.23"/>
    <x v="2"/>
    <s v="MobilePay"/>
  </r>
  <r>
    <n v="120187"/>
    <n v="201"/>
    <d v="2025-06-10T00:00:00"/>
    <d v="1899-12-30T07:57:23"/>
    <d v="2025-06-10T00:00:00"/>
    <s v="Tuesday"/>
    <s v="Breakfast"/>
    <s v="Dine-In"/>
    <s v="Dine-In"/>
    <s v="Sausage Biscuit"/>
    <m/>
    <s v="No Modifier"/>
    <n v="1"/>
    <n v="3.02"/>
    <n v="3.02"/>
    <n v="3.02"/>
    <n v="0"/>
    <n v="0"/>
    <n v="0.2"/>
    <n v="0.2"/>
    <x v="169"/>
    <n v="3.22"/>
    <x v="2"/>
    <s v="MobilePay"/>
  </r>
  <r>
    <n v="120188"/>
    <n v="301"/>
    <d v="2025-06-17T00:00:00"/>
    <d v="1899-12-30T10:12:28"/>
    <d v="2025-06-17T00:00:00"/>
    <s v="Tuesday"/>
    <s v="Morning"/>
    <s v="Dine-In"/>
    <s v="Dine-In"/>
    <s v="Egg Muffin"/>
    <m/>
    <s v="No Modifier"/>
    <n v="2"/>
    <n v="3.03"/>
    <n v="4.2300000000000004"/>
    <n v="8.4600000000000009"/>
    <n v="0"/>
    <n v="0"/>
    <n v="0.59"/>
    <n v="0.59"/>
    <x v="170"/>
    <n v="9.0500000000000007"/>
    <x v="2"/>
    <s v="MobilePay"/>
  </r>
  <r>
    <n v="120189"/>
    <n v="501"/>
    <d v="2025-07-16T00:00:00"/>
    <d v="1899-12-30T06:53:03"/>
    <d v="2025-07-16T00:00:00"/>
    <s v="Wednesday"/>
    <s v="Breakfast"/>
    <s v="Dine-In"/>
    <s v="Dine-In"/>
    <s v="Soft Drink (Small)"/>
    <s v="Extra Ice"/>
    <s v="Extra Ice"/>
    <n v="1"/>
    <n v="1.41"/>
    <n v="1.4100000000000001"/>
    <n v="1.4100000000000001"/>
    <n v="0"/>
    <n v="0"/>
    <n v="0.12"/>
    <n v="0.12"/>
    <x v="171"/>
    <n v="1.53"/>
    <x v="1"/>
    <s v="Card"/>
  </r>
  <r>
    <n v="120190"/>
    <n v="103"/>
    <d v="2025-06-10T00:00:00"/>
    <d v="1899-12-30T12:22:10"/>
    <d v="2025-06-10T00:00:00"/>
    <s v="Tuesday"/>
    <s v="Late Night"/>
    <s v="Drive-Thru"/>
    <s v="Drive-Thru"/>
    <s v="Soft Drink (Large)"/>
    <m/>
    <s v="No Modifier"/>
    <n v="1"/>
    <n v="1.95"/>
    <n v="1.95"/>
    <n v="1.95"/>
    <n v="0.2"/>
    <n v="0.2"/>
    <n v="0.13"/>
    <n v="0.13"/>
    <x v="21"/>
    <n v="1.88"/>
    <x v="1"/>
    <s v="Card"/>
  </r>
  <r>
    <n v="120191"/>
    <n v="101"/>
    <d v="2025-07-24T00:00:00"/>
    <d v="1899-12-30T12:38:51"/>
    <d v="2025-07-24T00:00:00"/>
    <s v="Thursday"/>
    <s v="Lunch"/>
    <s v="Dine-In"/>
    <s v="Dine-In"/>
    <s v="French Fries"/>
    <m/>
    <s v="No Modifier"/>
    <n v="3"/>
    <n v="2.88"/>
    <n v="2.8799999999999994"/>
    <n v="8.6399999999999988"/>
    <n v="0"/>
    <n v="0"/>
    <n v="0.73"/>
    <n v="0.73"/>
    <x v="172"/>
    <n v="9.3699999999999992"/>
    <x v="1"/>
    <s v="Card"/>
  </r>
  <r>
    <n v="120192"/>
    <n v="403"/>
    <d v="2025-06-20T00:00:00"/>
    <d v="1899-12-30T06:00:32"/>
    <d v="2025-06-20T00:00:00"/>
    <s v="Friday"/>
    <s v="Dinner"/>
    <s v="Drive-Thru"/>
    <s v="Drive-Thru"/>
    <s v="Double Cheeseburger Combo"/>
    <m/>
    <s v="No Modifier"/>
    <n v="1"/>
    <n v="10.1"/>
    <n v="10.1"/>
    <n v="10.1"/>
    <n v="0"/>
    <n v="0"/>
    <n v="0.66"/>
    <n v="0.66"/>
    <x v="173"/>
    <n v="10.76"/>
    <x v="4"/>
    <s v="GiftCard"/>
  </r>
  <r>
    <n v="120193"/>
    <n v="202"/>
    <d v="2025-06-04T00:00:00"/>
    <d v="1899-12-30T10:57:03"/>
    <d v="2025-06-04T00:00:00"/>
    <s v="Wednesday"/>
    <s v="Morning"/>
    <s v="Drive-Thru"/>
    <s v="Drive-Thru"/>
    <s v="Hash Browns"/>
    <s v="No Cheese"/>
    <s v="No Cheese"/>
    <n v="1"/>
    <n v="1.64"/>
    <n v="1.6400000000000001"/>
    <n v="1.6400000000000001"/>
    <n v="0"/>
    <n v="0"/>
    <n v="0.12"/>
    <n v="0.12"/>
    <x v="174"/>
    <n v="1.76"/>
    <x v="0"/>
    <s v="Cash"/>
  </r>
  <r>
    <n v="120194"/>
    <n v="501"/>
    <d v="2025-06-27T00:00:00"/>
    <d v="1899-12-30T07:43:34"/>
    <d v="2025-06-27T00:00:00"/>
    <s v="Friday"/>
    <s v="Dinner"/>
    <s v="Delivery"/>
    <s v="Delivery"/>
    <s v="Onion Rings"/>
    <s v="No Sauce"/>
    <s v="No Sauce"/>
    <n v="2"/>
    <n v="3.19"/>
    <n v="3.19"/>
    <n v="6.38"/>
    <n v="0"/>
    <n v="0"/>
    <n v="0.61"/>
    <n v="0.61"/>
    <x v="175"/>
    <n v="6.99"/>
    <x v="1"/>
    <s v="Card"/>
  </r>
  <r>
    <n v="120195"/>
    <n v="103"/>
    <d v="2025-04-16T00:00:00"/>
    <d v="1899-12-30T12:41:05"/>
    <d v="2025-04-16T00:00:00"/>
    <s v="Wednesday"/>
    <s v="Late Night"/>
    <s v="Takeout"/>
    <s v="Takeout"/>
    <s v="Bottled Water"/>
    <s v="Extra Ice"/>
    <s v="Extra Ice"/>
    <n v="1"/>
    <n v="1.47"/>
    <n v="1.4700000000000002"/>
    <n v="1.4700000000000002"/>
    <n v="0"/>
    <n v="0"/>
    <n v="0.13"/>
    <n v="0.13"/>
    <x v="176"/>
    <n v="1.6"/>
    <x v="1"/>
    <s v="Card"/>
  </r>
  <r>
    <n v="120196"/>
    <n v="102"/>
    <d v="2025-07-16T00:00:00"/>
    <d v="1899-12-30T11:55:43"/>
    <d v="2025-07-16T00:00:00"/>
    <s v="Wednesday"/>
    <s v="Lunch"/>
    <s v="Takeout"/>
    <s v="Takeout"/>
    <s v="Cheeseburger"/>
    <m/>
    <s v="No Modifier"/>
    <n v="1"/>
    <n v="4.2"/>
    <n v="4.1999999999999993"/>
    <n v="4.1999999999999993"/>
    <n v="0"/>
    <n v="0"/>
    <n v="0.36"/>
    <n v="0.36"/>
    <x v="177"/>
    <n v="4.5599999999999996"/>
    <x v="1"/>
    <s v="Card"/>
  </r>
  <r>
    <n v="120197"/>
    <n v="103"/>
    <d v="2025-06-08T00:00:00"/>
    <d v="1899-12-30T08:40:11"/>
    <d v="2025-06-08T00:00:00"/>
    <s v="Sunday"/>
    <s v="Dinner"/>
    <s v="Dine-In"/>
    <s v="Dine-In"/>
    <s v="Cheeseburger Combo"/>
    <m/>
    <s v="No Modifier"/>
    <n v="1"/>
    <n v="8.57"/>
    <n v="8.57"/>
    <n v="8.57"/>
    <n v="0"/>
    <n v="0"/>
    <n v="0.6"/>
    <n v="0.6"/>
    <x v="178"/>
    <n v="9.17"/>
    <x v="1"/>
    <s v="Card"/>
  </r>
  <r>
    <n v="120198"/>
    <n v="401"/>
    <d v="2025-06-09T00:00:00"/>
    <d v="1899-12-30T02:00:02"/>
    <d v="2025-06-09T00:00:00"/>
    <s v="Monday"/>
    <s v="Lunch"/>
    <s v="Takeout"/>
    <s v="Takeout"/>
    <s v="Soft Drink (Medium)"/>
    <s v="Oat Milk"/>
    <s v="Oat Milk"/>
    <n v="1"/>
    <n v="1.74"/>
    <n v="2.44"/>
    <n v="2.44"/>
    <n v="0"/>
    <n v="0"/>
    <n v="0.18"/>
    <n v="0.18"/>
    <x v="26"/>
    <n v="2.62"/>
    <x v="0"/>
    <s v="Cash"/>
  </r>
  <r>
    <n v="120199"/>
    <n v="202"/>
    <d v="2025-04-26T00:00:00"/>
    <d v="1899-12-30T05:19:18"/>
    <d v="2025-04-26T00:00:00"/>
    <s v="Saturday"/>
    <s v="Breakfast"/>
    <s v="Takeout"/>
    <s v="Takeout"/>
    <s v="Breakfast Burrito"/>
    <s v="No Cheese"/>
    <s v="No Cheese"/>
    <n v="1"/>
    <n v="3.45"/>
    <n v="3.45"/>
    <n v="3.45"/>
    <n v="0"/>
    <n v="0"/>
    <n v="0.28000000000000003"/>
    <n v="0.28000000000000003"/>
    <x v="179"/>
    <n v="3.73"/>
    <x v="0"/>
    <s v="Cash"/>
  </r>
  <r>
    <n v="120200"/>
    <n v="201"/>
    <d v="2025-07-24T00:00:00"/>
    <d v="1899-12-30T07:46:01"/>
    <d v="2025-07-24T00:00:00"/>
    <s v="Thursday"/>
    <s v="Dinner"/>
    <s v="Delivery"/>
    <s v="Delivery"/>
    <s v="Veggie Burger"/>
    <s v="No Pickles"/>
    <s v="No Pickles"/>
    <n v="1"/>
    <n v="5.37"/>
    <n v="5.37"/>
    <n v="5.37"/>
    <n v="0"/>
    <n v="0"/>
    <n v="0.51"/>
    <n v="0.51"/>
    <x v="10"/>
    <n v="5.88"/>
    <x v="1"/>
    <s v="Card"/>
  </r>
  <r>
    <n v="120201"/>
    <n v="101"/>
    <d v="2025-06-17T00:00:00"/>
    <d v="1899-12-30T04:24:07"/>
    <d v="2025-06-17T00:00:00"/>
    <s v="Tuesday"/>
    <s v="Afternoon"/>
    <s v="Takeout"/>
    <s v="Takeout"/>
    <s v="Chicken Nuggets (10pc)"/>
    <m/>
    <s v="No Modifier"/>
    <n v="1"/>
    <n v="5.18"/>
    <n v="5.18"/>
    <n v="5.18"/>
    <n v="0"/>
    <n v="0"/>
    <n v="0.34"/>
    <n v="0.34"/>
    <x v="87"/>
    <n v="5.52"/>
    <x v="1"/>
    <s v="Card"/>
  </r>
  <r>
    <n v="120202"/>
    <n v="102"/>
    <d v="2025-05-22T00:00:00"/>
    <d v="1899-12-30T11:18:07"/>
    <d v="2025-05-22T00:00:00"/>
    <s v="Thursday"/>
    <s v="Lunch"/>
    <s v="Drive-Thru"/>
    <s v="Drive-Thru"/>
    <s v="Chicken Sandwich Combo"/>
    <s v="Add Jalapenos"/>
    <s v="Add Jalapenos"/>
    <n v="3"/>
    <n v="9.5299999999999994"/>
    <n v="9.93"/>
    <n v="29.79"/>
    <n v="0"/>
    <n v="0"/>
    <n v="2.5299999999999998"/>
    <n v="2.5299999999999998"/>
    <x v="180"/>
    <n v="32.32"/>
    <x v="1"/>
    <s v="Card"/>
  </r>
  <r>
    <n v="120203"/>
    <n v="301"/>
    <d v="2025-08-08T00:00:00"/>
    <d v="1899-12-30T10:58:07"/>
    <d v="2025-08-08T00:00:00"/>
    <s v="Friday"/>
    <s v="Morning"/>
    <s v="Drive-Thru"/>
    <s v="Drive-Thru"/>
    <s v="Coffee"/>
    <m/>
    <s v="No Modifier"/>
    <n v="1"/>
    <n v="2.1"/>
    <n v="2.1"/>
    <n v="2.1"/>
    <n v="0"/>
    <n v="0"/>
    <n v="0.14000000000000001"/>
    <n v="0.14000000000000001"/>
    <x v="181"/>
    <n v="2.2400000000000002"/>
    <x v="0"/>
    <s v="Cash"/>
  </r>
  <r>
    <n v="120204"/>
    <n v="101"/>
    <d v="2025-07-18T00:00:00"/>
    <d v="1899-12-30T05:54:18"/>
    <d v="2025-07-18T00:00:00"/>
    <s v="Friday"/>
    <s v="Breakfast"/>
    <s v="Takeout"/>
    <s v="Takeout"/>
    <s v="Sausage Biscuit"/>
    <m/>
    <s v="No Modifier"/>
    <n v="2"/>
    <n v="2.7"/>
    <n v="2.6999999999999997"/>
    <n v="5.3999999999999995"/>
    <n v="0"/>
    <n v="0"/>
    <n v="0.32"/>
    <n v="0.32"/>
    <x v="182"/>
    <n v="5.72"/>
    <x v="0"/>
    <s v="Cash"/>
  </r>
  <r>
    <n v="120205"/>
    <n v="501"/>
    <d v="2025-05-08T00:00:00"/>
    <d v="1899-12-30T10:23:52"/>
    <d v="2025-05-08T00:00:00"/>
    <s v="Thursday"/>
    <s v="Morning"/>
    <s v="Takeout"/>
    <s v="Takeout"/>
    <s v="Bottled Water"/>
    <s v="Sugar-Free Syrup"/>
    <s v="Sugar-Free Syrup"/>
    <n v="1"/>
    <n v="1.36"/>
    <n v="1.6600000000000001"/>
    <n v="1.6600000000000001"/>
    <n v="0"/>
    <n v="0"/>
    <n v="0.14000000000000001"/>
    <n v="0.14000000000000001"/>
    <x v="183"/>
    <n v="1.8"/>
    <x v="1"/>
    <s v="Card"/>
  </r>
  <r>
    <n v="120206"/>
    <n v="103"/>
    <d v="2025-04-15T00:00:00"/>
    <d v="1899-12-30T09:30:51"/>
    <d v="2025-04-15T00:00:00"/>
    <s v="Tuesday"/>
    <s v="Breakfast"/>
    <s v="Drive-Thru"/>
    <s v="Drive-Thru"/>
    <s v="Pancake Platter"/>
    <s v="Extra Egg"/>
    <s v="Extra Egg"/>
    <n v="2"/>
    <n v="5.16"/>
    <n v="6.16"/>
    <n v="12.32"/>
    <n v="0"/>
    <n v="0"/>
    <n v="0.86"/>
    <n v="0.86"/>
    <x v="184"/>
    <n v="13.18"/>
    <x v="1"/>
    <s v="Card"/>
  </r>
  <r>
    <n v="120207"/>
    <n v="301"/>
    <d v="2025-04-20T00:00:00"/>
    <d v="1899-12-30T10:33:49"/>
    <d v="2025-04-20T00:00:00"/>
    <s v="Sunday"/>
    <s v="Breakfast"/>
    <s v="Drive-Thru"/>
    <s v="Drive-Thru"/>
    <s v="Hash Browns"/>
    <s v="Sausage Patty"/>
    <s v="Sausage Patty"/>
    <n v="1"/>
    <n v="1.99"/>
    <n v="3.19"/>
    <n v="3.19"/>
    <n v="0"/>
    <n v="0"/>
    <n v="0.21"/>
    <n v="0.21"/>
    <x v="185"/>
    <n v="3.4"/>
    <x v="0"/>
    <s v="Cash"/>
  </r>
  <r>
    <n v="120208"/>
    <n v="103"/>
    <d v="2025-05-30T00:00:00"/>
    <d v="1899-12-30T06:00:41"/>
    <d v="2025-05-30T00:00:00"/>
    <s v="Friday"/>
    <s v="Dinner"/>
    <s v="Drive-Thru"/>
    <s v="Drive-Thru"/>
    <s v="Cheeseburger Combo"/>
    <m/>
    <s v="No Modifier"/>
    <n v="1"/>
    <n v="8.75"/>
    <n v="8.75"/>
    <n v="8.75"/>
    <n v="0"/>
    <n v="0"/>
    <n v="0.7"/>
    <n v="0.7"/>
    <x v="186"/>
    <n v="9.4499999999999993"/>
    <x v="1"/>
    <s v="Card"/>
  </r>
  <r>
    <n v="120209"/>
    <n v="401"/>
    <d v="2025-07-30T00:00:00"/>
    <d v="1899-12-30T09:28:51"/>
    <d v="2025-07-30T00:00:00"/>
    <s v="Wednesday"/>
    <s v="Dinner"/>
    <s v="Delivery"/>
    <s v="Delivery"/>
    <s v="Cheeseburger Combo"/>
    <m/>
    <s v="No Modifier"/>
    <n v="3"/>
    <n v="9.99"/>
    <n v="1.4799999999999998"/>
    <n v="1.4799999999999998"/>
    <m/>
    <n v="0.15"/>
    <n v="1.8"/>
    <n v="1.8"/>
    <x v="187"/>
    <n v="31.77"/>
    <x v="1"/>
    <s v="Card"/>
  </r>
  <r>
    <n v="120210"/>
    <n v="501"/>
    <d v="2025-05-20T00:00:00"/>
    <d v="1899-12-30T12:56:32"/>
    <d v="2025-05-20T00:00:00"/>
    <s v="Tuesday"/>
    <s v="Late Night"/>
    <s v="Drive-Thru"/>
    <s v="Drive-Thru"/>
    <s v="French Fries"/>
    <m/>
    <s v="No Modifier"/>
    <n v="2"/>
    <n v="2.8"/>
    <n v="2.8"/>
    <n v="5.6"/>
    <n v="0"/>
    <n v="0"/>
    <n v="0.5"/>
    <n v="0.5"/>
    <x v="188"/>
    <n v="6.1"/>
    <x v="0"/>
    <s v="Cash"/>
  </r>
  <r>
    <n v="120211"/>
    <n v="402"/>
    <d v="2025-05-04T00:00:00"/>
    <d v="1899-12-30T10:14:00"/>
    <d v="2025-05-04T00:00:00"/>
    <s v="Sunday"/>
    <s v="Breakfast"/>
    <s v="Takeout"/>
    <s v="Takeout"/>
    <s v="French Fries"/>
    <m/>
    <s v="No Modifier"/>
    <n v="1"/>
    <n v="2.96"/>
    <n v="2.96"/>
    <n v="2.96"/>
    <n v="0"/>
    <n v="0"/>
    <n v="0.18"/>
    <n v="0.18"/>
    <x v="189"/>
    <n v="3.14"/>
    <x v="2"/>
    <s v="MobilePay"/>
  </r>
  <r>
    <n v="120212"/>
    <n v="202"/>
    <d v="2025-07-16T00:00:00"/>
    <d v="1899-12-30T03:59:54"/>
    <d v="2025-07-16T00:00:00"/>
    <s v="Wednesday"/>
    <s v="Afternoon"/>
    <s v="Takeout"/>
    <s v="Takeout"/>
    <s v="Side Salad"/>
    <m/>
    <s v="No Modifier"/>
    <n v="1"/>
    <n v="3.05"/>
    <n v="3.05"/>
    <n v="3.05"/>
    <n v="0"/>
    <n v="0"/>
    <n v="0.2"/>
    <n v="0.2"/>
    <x v="95"/>
    <n v="3.25"/>
    <x v="1"/>
    <s v="Card"/>
  </r>
  <r>
    <n v="120213"/>
    <n v="402"/>
    <d v="2025-05-07T00:00:00"/>
    <d v="1899-12-30T05:35:59"/>
    <d v="2025-05-07T00:00:00"/>
    <s v="Wednesday"/>
    <s v="Breakfast"/>
    <s v="Takeout"/>
    <s v="Takeout"/>
    <s v="Soft Drink (Small)"/>
    <m/>
    <s v="No Modifier"/>
    <n v="2"/>
    <n v="1.59"/>
    <n v="1.5899999999999999"/>
    <n v="3.1799999999999997"/>
    <n v="0"/>
    <n v="0"/>
    <n v="0.22"/>
    <n v="0.22"/>
    <x v="185"/>
    <n v="3.4"/>
    <x v="0"/>
    <s v="Cash"/>
  </r>
  <r>
    <n v="120214"/>
    <n v="401"/>
    <d v="2025-04-14T00:00:00"/>
    <d v="1899-12-30T11:17:25"/>
    <d v="2025-04-14T00:00:00"/>
    <s v="Monday"/>
    <s v="Late Night"/>
    <s v="Drive-Thru"/>
    <s v="Drive-Thru"/>
    <s v="French Fries"/>
    <m/>
    <s v="No Modifier"/>
    <n v="1"/>
    <n v="2.5499999999999998"/>
    <n v="2.5499999999999998"/>
    <n v="2.5499999999999998"/>
    <n v="0"/>
    <n v="0"/>
    <n v="0.24"/>
    <n v="0.24"/>
    <x v="190"/>
    <n v="2.79"/>
    <x v="4"/>
    <s v="GiftCard"/>
  </r>
  <r>
    <n v="120215"/>
    <n v="201"/>
    <d v="2025-05-22T00:00:00"/>
    <d v="1899-12-30T11:43:22"/>
    <d v="2025-05-22T00:00:00"/>
    <s v="Thursday"/>
    <s v="Morning"/>
    <s v="Drive-Thru"/>
    <s v="Drive-Thru"/>
    <s v="Egg Muffin"/>
    <s v="No Cheese"/>
    <s v="No Cheese"/>
    <n v="1"/>
    <n v="3.43"/>
    <n v="3.43"/>
    <n v="3.43"/>
    <n v="0"/>
    <n v="0"/>
    <n v="0.27"/>
    <n v="0.27"/>
    <x v="191"/>
    <n v="3.7"/>
    <x v="1"/>
    <s v="Card"/>
  </r>
  <r>
    <n v="120216"/>
    <n v="401"/>
    <d v="2025-04-17T00:00:00"/>
    <d v="1899-12-30T05:18:56"/>
    <d v="2025-04-17T00:00:00"/>
    <s v="Thursday"/>
    <s v="Afternoon"/>
    <s v="Drive-Thru"/>
    <s v="Drive-Thru"/>
    <s v="Soft Drink (Medium)"/>
    <m/>
    <s v="No Modifier"/>
    <n v="1"/>
    <n v="1.68"/>
    <n v="1.6800000000000002"/>
    <n v="1.6800000000000002"/>
    <n v="0"/>
    <n v="0"/>
    <n v="0.12"/>
    <n v="0.12"/>
    <x v="183"/>
    <n v="1.8"/>
    <x v="0"/>
    <s v="Cash"/>
  </r>
  <r>
    <n v="120217"/>
    <n v="101"/>
    <d v="2025-07-03T00:00:00"/>
    <d v="1899-12-30T03:48:34"/>
    <d v="2025-07-03T00:00:00"/>
    <s v="Thursday"/>
    <s v="Afternoon"/>
    <s v="Dine-In"/>
    <s v="Dine-In"/>
    <s v="Chicken Nuggets (10pc)"/>
    <m/>
    <s v="No Modifier"/>
    <n v="2"/>
    <n v="4.91"/>
    <n v="4.91"/>
    <n v="9.82"/>
    <n v="0"/>
    <n v="0"/>
    <n v="0.93"/>
    <n v="0.93"/>
    <x v="92"/>
    <n v="10.75"/>
    <x v="2"/>
    <s v="MobilePay"/>
  </r>
  <r>
    <n v="120218"/>
    <n v="101"/>
    <d v="2025-06-21T00:00:00"/>
    <d v="1899-12-30T09:50:43"/>
    <d v="2025-06-21T00:00:00"/>
    <s v="Saturday"/>
    <s v="Dinner"/>
    <s v="Dine-In"/>
    <s v="Dine-In"/>
    <s v="Cheeseburger"/>
    <m/>
    <s v="No Modifier"/>
    <n v="1"/>
    <n v="4.33"/>
    <n v="4.33"/>
    <n v="4.33"/>
    <n v="0"/>
    <n v="0"/>
    <n v="0.39"/>
    <n v="0.39"/>
    <x v="192"/>
    <n v="4.72"/>
    <x v="0"/>
    <s v="Cash"/>
  </r>
  <r>
    <n v="120219"/>
    <n v="403"/>
    <d v="2025-07-15T00:00:00"/>
    <d v="1899-12-30T07:18:28"/>
    <d v="2025-07-15T00:00:00"/>
    <s v="Tuesday"/>
    <s v="Dinner"/>
    <m/>
    <s v="Unknown"/>
    <s v="Chicken Sandwich"/>
    <m/>
    <s v="No Modifier"/>
    <n v="1"/>
    <n v="5.42"/>
    <n v="5.42"/>
    <n v="5.42"/>
    <n v="0"/>
    <n v="0"/>
    <n v="0.46"/>
    <n v="0.46"/>
    <x v="10"/>
    <n v="5.88"/>
    <x v="0"/>
    <s v="Cash"/>
  </r>
  <r>
    <n v="120220"/>
    <n v="402"/>
    <d v="2025-07-21T00:00:00"/>
    <d v="1899-12-30T06:09:59"/>
    <d v="2025-07-21T00:00:00"/>
    <s v="Monday"/>
    <s v="Dinner"/>
    <s v="Takeout"/>
    <s v="Takeout"/>
    <s v="Onion Rings"/>
    <m/>
    <s v="No Modifier"/>
    <n v="1"/>
    <n v="3.8"/>
    <n v="3.8"/>
    <n v="3.8"/>
    <n v="0"/>
    <n v="0"/>
    <n v="0.3"/>
    <n v="0.3"/>
    <x v="193"/>
    <n v="4.0999999999999996"/>
    <x v="1"/>
    <s v="Card"/>
  </r>
  <r>
    <n v="120221"/>
    <n v="403"/>
    <d v="2025-06-01T00:00:00"/>
    <d v="1899-12-30T09:25:05"/>
    <d v="2025-06-01T00:00:00"/>
    <s v="Sunday"/>
    <s v="Breakfast"/>
    <s v="Takeout"/>
    <s v="Takeout"/>
    <s v="Pancake Platter"/>
    <m/>
    <s v="No Modifier"/>
    <n v="1"/>
    <n v="4.37"/>
    <n v="4.37"/>
    <n v="4.37"/>
    <n v="0"/>
    <n v="0"/>
    <n v="0.42"/>
    <n v="0.42"/>
    <x v="194"/>
    <n v="4.79"/>
    <x v="2"/>
    <s v="MobilePay"/>
  </r>
  <r>
    <n v="120222"/>
    <n v="301"/>
    <d v="2025-04-16T00:00:00"/>
    <d v="1899-12-30T12:02:43"/>
    <d v="2025-04-16T00:00:00"/>
    <s v="Wednesday"/>
    <s v="Lunch"/>
    <s v="Drive-Thru"/>
    <s v="Drive-Thru"/>
    <s v="Double Cheeseburger Combo"/>
    <m/>
    <s v="No Modifier"/>
    <n v="1"/>
    <n v="10.33"/>
    <n v="10.33"/>
    <n v="10.33"/>
    <n v="0"/>
    <n v="0"/>
    <n v="0.62"/>
    <n v="0.62"/>
    <x v="195"/>
    <n v="10.95"/>
    <x v="1"/>
    <s v="Card"/>
  </r>
  <r>
    <n v="120223"/>
    <n v="101"/>
    <d v="2025-05-18T00:00:00"/>
    <d v="1899-12-30T12:20:32"/>
    <d v="2025-05-18T00:00:00"/>
    <s v="Sunday"/>
    <s v="Lunch"/>
    <s v="Dine-In"/>
    <s v="Dine-In"/>
    <s v="Soft Drink (Medium)"/>
    <s v="Oat Milk"/>
    <s v="Oat Milk"/>
    <n v="1"/>
    <n v="1.61"/>
    <n v="2.3099999999999996"/>
    <n v="2.3099999999999996"/>
    <n v="0.23"/>
    <n v="0.23"/>
    <n v="0.18"/>
    <n v="0.18"/>
    <x v="196"/>
    <n v="2.2599999999999998"/>
    <x v="1"/>
    <s v="Card"/>
  </r>
  <r>
    <n v="120224"/>
    <n v="401"/>
    <d v="2025-04-11T00:00:00"/>
    <d v="1899-12-30T03:47:43"/>
    <d v="2025-04-11T00:00:00"/>
    <s v="Friday"/>
    <s v="Afternoon"/>
    <s v="Dine-In"/>
    <s v="Dine-In"/>
    <s v="French Fries"/>
    <m/>
    <s v="No Modifier"/>
    <n v="1"/>
    <n v="2.5099999999999998"/>
    <n v="2.5099999999999998"/>
    <n v="2.5099999999999998"/>
    <n v="0"/>
    <n v="0"/>
    <n v="0.24"/>
    <n v="0.24"/>
    <x v="197"/>
    <n v="2.75"/>
    <x v="1"/>
    <s v="Card"/>
  </r>
  <r>
    <n v="120225"/>
    <n v="401"/>
    <d v="2025-08-07T00:00:00"/>
    <d v="1899-12-30T02:43:07"/>
    <d v="2025-08-07T00:00:00"/>
    <s v="Thursday"/>
    <s v="Lunch"/>
    <s v="Takeout"/>
    <s v="Takeout"/>
    <s v="Chicken Sandwich Combo"/>
    <s v="Spicy"/>
    <s v="Spicy"/>
    <n v="1"/>
    <n v="9.5299999999999994"/>
    <n v="9.5299999999999994"/>
    <n v="9.5299999999999994"/>
    <n v="0"/>
    <n v="0"/>
    <n v="0.76"/>
    <n v="0.76"/>
    <x v="198"/>
    <n v="10.29"/>
    <x v="0"/>
    <s v="Cash"/>
  </r>
  <r>
    <n v="120226"/>
    <n v="402"/>
    <d v="2025-04-26T00:00:00"/>
    <d v="1899-12-30T11:30:10"/>
    <d v="2025-04-26T00:00:00"/>
    <s v="Saturday"/>
    <s v="Lunch"/>
    <s v="Takeout"/>
    <s v="Takeout"/>
    <s v="Veggie Burger"/>
    <s v="Add Jalapenos"/>
    <s v="Add Jalapenos"/>
    <n v="1"/>
    <n v="5.26"/>
    <n v="5.66"/>
    <n v="5.66"/>
    <n v="0"/>
    <n v="0"/>
    <n v="0.42"/>
    <n v="0.42"/>
    <x v="199"/>
    <n v="6.08"/>
    <x v="1"/>
    <s v="Card"/>
  </r>
  <r>
    <n v="120227"/>
    <n v="101"/>
    <d v="2025-05-30T00:00:00"/>
    <d v="1899-12-30T12:07:02"/>
    <d v="2025-05-30T00:00:00"/>
    <s v="Friday"/>
    <s v="Lunch"/>
    <s v="Dine-In"/>
    <s v="Dine-In"/>
    <s v="Chicken Sandwich Combo"/>
    <s v="Gluten-Free Bun"/>
    <s v="Gluten-Free Bun"/>
    <n v="1"/>
    <n v="8.4499999999999993"/>
    <n v="9.4500000000000011"/>
    <n v="9.4500000000000011"/>
    <n v="0"/>
    <n v="0"/>
    <n v="0.76"/>
    <n v="0.76"/>
    <x v="200"/>
    <n v="10.210000000000001"/>
    <x v="0"/>
    <s v="Cash"/>
  </r>
  <r>
    <n v="120228"/>
    <n v="501"/>
    <d v="2025-07-16T00:00:00"/>
    <d v="1899-12-30T06:11:42"/>
    <d v="2025-07-16T00:00:00"/>
    <s v="Wednesday"/>
    <s v="Dinner"/>
    <s v="Drive-Thru"/>
    <s v="Drive-Thru"/>
    <s v="French Fries"/>
    <m/>
    <s v="No Modifier"/>
    <n v="1"/>
    <n v="2.44"/>
    <n v="2.69"/>
    <n v="2.69"/>
    <n v="0.13"/>
    <n v="0.13"/>
    <n v="0.19"/>
    <n v="0.19"/>
    <x v="197"/>
    <n v="2.75"/>
    <x v="2"/>
    <s v="MobilePay"/>
  </r>
  <r>
    <n v="120229"/>
    <n v="201"/>
    <d v="2025-05-22T00:00:00"/>
    <d v="1899-12-30T05:57:12"/>
    <d v="2025-05-22T00:00:00"/>
    <s v="Thursday"/>
    <s v="Breakfast"/>
    <s v="Takeout"/>
    <s v="Takeout"/>
    <s v="Pancake Platter"/>
    <m/>
    <s v="No Modifier"/>
    <n v="1"/>
    <n v="5.22"/>
    <n v="5.22"/>
    <n v="5.22"/>
    <n v="0"/>
    <n v="0"/>
    <n v="0.42"/>
    <n v="0.42"/>
    <x v="201"/>
    <n v="5.64"/>
    <x v="1"/>
    <s v="Card"/>
  </r>
  <r>
    <n v="120230"/>
    <n v="401"/>
    <d v="2025-06-24T00:00:00"/>
    <d v="1899-12-30T10:43:46"/>
    <d v="2025-06-24T00:00:00"/>
    <s v="Tuesday"/>
    <s v="Morning"/>
    <s v="Takeout"/>
    <s v="Takeout"/>
    <s v="Bottled Water"/>
    <s v="Sugar-Free Syrup"/>
    <s v="Sugar-Free Syrup"/>
    <n v="1"/>
    <n v="1.38"/>
    <n v="1.68"/>
    <n v="1.68"/>
    <n v="0"/>
    <n v="0"/>
    <n v="0.11"/>
    <n v="0.11"/>
    <x v="202"/>
    <n v="1.79"/>
    <x v="1"/>
    <s v="Card"/>
  </r>
  <r>
    <n v="120231"/>
    <n v="102"/>
    <d v="2025-04-17T00:00:00"/>
    <d v="1899-12-30T06:54:32"/>
    <d v="2025-04-17T00:00:00"/>
    <s v="Thursday"/>
    <s v="Dinner"/>
    <s v="Delivery"/>
    <s v="Delivery"/>
    <s v="Chicken Sandwich Combo"/>
    <s v="Add Bacon"/>
    <s v="Add Bacon"/>
    <n v="2"/>
    <n v="9.1"/>
    <n v="10.100000000000001"/>
    <n v="20.200000000000003"/>
    <n v="0"/>
    <n v="0"/>
    <n v="1.92"/>
    <n v="1.92"/>
    <x v="203"/>
    <n v="22.12"/>
    <x v="2"/>
    <s v="MobilePay"/>
  </r>
  <r>
    <n v="120232"/>
    <n v="501"/>
    <d v="2025-07-03T00:00:00"/>
    <d v="1899-12-30T07:29:32"/>
    <d v="2025-07-03T00:00:00"/>
    <s v="Thursday"/>
    <s v="Dinner"/>
    <s v="Takeout"/>
    <s v="Takeout"/>
    <s v="Cheeseburger Combo"/>
    <m/>
    <s v="No Modifier"/>
    <n v="2"/>
    <n v="8.51"/>
    <n v="8.51"/>
    <n v="17.02"/>
    <n v="0"/>
    <n v="0"/>
    <n v="1.19"/>
    <n v="1.19"/>
    <x v="204"/>
    <n v="18.21"/>
    <x v="1"/>
    <s v="Card"/>
  </r>
  <r>
    <n v="120233"/>
    <n v="103"/>
    <d v="2025-06-09T00:00:00"/>
    <d v="1899-12-30T08:02:14"/>
    <d v="2025-06-09T00:00:00"/>
    <s v="Monday"/>
    <s v="Dinner"/>
    <s v="Drive-Thru"/>
    <s v="Drive-Thru"/>
    <s v="Spicy Chicken Sandwich"/>
    <m/>
    <s v="No Modifier"/>
    <n v="1"/>
    <n v="5.39"/>
    <n v="5.3900000000000006"/>
    <n v="5.3900000000000006"/>
    <n v="0"/>
    <n v="0"/>
    <n v="0.43"/>
    <n v="0.43"/>
    <x v="205"/>
    <n v="5.82"/>
    <x v="1"/>
    <s v="Card"/>
  </r>
  <r>
    <n v="120234"/>
    <n v="102"/>
    <d v="2025-06-04T00:00:00"/>
    <d v="1899-12-30T08:53:47"/>
    <d v="2025-06-04T00:00:00"/>
    <s v="Wednesday"/>
    <s v="Dinner"/>
    <s v="Dine-In"/>
    <s v="Dine-In"/>
    <s v="Chicken Sandwich"/>
    <s v="No Sauce"/>
    <s v="No Sauce"/>
    <n v="1"/>
    <n v="6.18"/>
    <n v="6.18"/>
    <n v="6.18"/>
    <n v="0"/>
    <n v="0"/>
    <n v="0.4"/>
    <n v="0.4"/>
    <x v="206"/>
    <n v="6.58"/>
    <x v="1"/>
    <s v="Card"/>
  </r>
  <r>
    <n v="120235"/>
    <n v="301"/>
    <d v="2025-06-09T00:00:00"/>
    <d v="1899-12-30T11:32:56"/>
    <d v="2025-06-09T00:00:00"/>
    <s v="Monday"/>
    <s v="Lunch"/>
    <s v="Dine-In"/>
    <s v="Dine-In"/>
    <s v="Cheeseburger"/>
    <m/>
    <s v="No Modifier"/>
    <n v="1"/>
    <n v="4.7"/>
    <n v="4.7"/>
    <n v="4.7"/>
    <n v="0"/>
    <n v="0"/>
    <n v="0.38"/>
    <n v="0.38"/>
    <x v="207"/>
    <n v="5.08"/>
    <x v="1"/>
    <s v="Card"/>
  </r>
  <r>
    <n v="120236"/>
    <n v="102"/>
    <d v="2025-06-09T00:00:00"/>
    <d v="1899-12-30T02:13:37"/>
    <d v="2025-06-09T00:00:00"/>
    <s v="Monday"/>
    <s v="Lunch"/>
    <s v="Dine-In"/>
    <s v="Dine-In"/>
    <s v="Cheeseburger"/>
    <m/>
    <s v="No Modifier"/>
    <n v="1"/>
    <n v="3.81"/>
    <n v="3.81"/>
    <n v="3.81"/>
    <n v="0"/>
    <n v="0"/>
    <n v="0.36"/>
    <n v="0.36"/>
    <x v="208"/>
    <n v="4.17"/>
    <x v="2"/>
    <s v="MobilePay"/>
  </r>
  <r>
    <n v="120237"/>
    <n v="401"/>
    <d v="2025-05-29T00:00:00"/>
    <d v="1899-12-30T05:01:56"/>
    <d v="2025-05-29T00:00:00"/>
    <s v="Thursday"/>
    <s v="Afternoon"/>
    <s v="Delivery"/>
    <s v="Delivery"/>
    <s v="French Fries"/>
    <m/>
    <s v="No Modifier"/>
    <n v="1"/>
    <n v="2.69"/>
    <n v="2.6900000000000004"/>
    <n v="2.6900000000000004"/>
    <n v="0"/>
    <n v="0"/>
    <n v="0.24"/>
    <n v="0.24"/>
    <x v="209"/>
    <n v="2.93"/>
    <x v="1"/>
    <s v="Card"/>
  </r>
  <r>
    <n v="120238"/>
    <n v="103"/>
    <d v="2025-06-05T00:00:00"/>
    <d v="1899-12-30T04:10:46"/>
    <d v="2025-06-05T00:00:00"/>
    <s v="Thursday"/>
    <s v="Afternoon"/>
    <s v="Delivery"/>
    <s v="Delivery"/>
    <s v="Iced Tea"/>
    <m/>
    <s v="No Modifier"/>
    <n v="1"/>
    <n v="1.8"/>
    <n v="1.7999999999999998"/>
    <n v="1.7999999999999998"/>
    <n v="0"/>
    <n v="0"/>
    <n v="0.11"/>
    <n v="0.11"/>
    <x v="82"/>
    <n v="1.91"/>
    <x v="2"/>
    <s v="MobilePay"/>
  </r>
  <r>
    <n v="120239"/>
    <n v="102"/>
    <d v="2025-04-16T00:00:00"/>
    <d v="1899-12-30T09:38:02"/>
    <d v="2025-04-16T00:00:00"/>
    <s v="Wednesday"/>
    <s v="Breakfast"/>
    <s v="Drive-Thru"/>
    <s v="Drive-Thru"/>
    <s v="Coffee"/>
    <m/>
    <s v="No Modifier"/>
    <n v="1"/>
    <n v="2.06"/>
    <n v="2.0599999999999996"/>
    <n v="2.0599999999999996"/>
    <n v="0"/>
    <n v="0"/>
    <n v="0.2"/>
    <n v="0.2"/>
    <x v="196"/>
    <n v="2.2599999999999998"/>
    <x v="1"/>
    <s v="Card"/>
  </r>
  <r>
    <n v="120240"/>
    <n v="301"/>
    <d v="2025-05-12T00:00:00"/>
    <d v="1899-12-30T09:14:51"/>
    <d v="2025-05-12T00:00:00"/>
    <s v="Monday"/>
    <s v="Dinner"/>
    <s v="Takeout"/>
    <s v="Takeout"/>
    <s v="Veggie Burger"/>
    <s v="Spicy"/>
    <s v="Spicy"/>
    <n v="1"/>
    <n v="4.96"/>
    <n v="4.96"/>
    <n v="4.96"/>
    <n v="0"/>
    <n v="0"/>
    <n v="0.45"/>
    <n v="0.45"/>
    <x v="64"/>
    <n v="5.41"/>
    <x v="0"/>
    <s v="Cash"/>
  </r>
  <r>
    <n v="120241"/>
    <n v="202"/>
    <d v="2025-05-11T00:00:00"/>
    <d v="1899-12-30T10:36:33"/>
    <d v="2025-05-11T00:00:00"/>
    <s v="Sunday"/>
    <s v="Morning"/>
    <s v="Dine-In"/>
    <s v="Dine-In"/>
    <s v="Hash Browns"/>
    <s v="Sausage Patty"/>
    <s v="Sausage Patty"/>
    <n v="1"/>
    <n v="1.87"/>
    <n v="3.0700000000000003"/>
    <n v="3.0700000000000003"/>
    <n v="0"/>
    <n v="0"/>
    <n v="0.26"/>
    <n v="0.26"/>
    <x v="15"/>
    <n v="3.33"/>
    <x v="1"/>
    <s v="Card"/>
  </r>
  <r>
    <n v="120242"/>
    <n v="202"/>
    <d v="2025-06-20T00:00:00"/>
    <d v="1899-12-30T11:26:35"/>
    <d v="2025-06-20T00:00:00"/>
    <s v="Friday"/>
    <s v="Late Night"/>
    <s v="Drive-Thru"/>
    <s v="Drive-Thru"/>
    <s v="Spicy Chicken Sandwich"/>
    <s v="Gluten-Free Bun"/>
    <s v="Gluten-Free Bun"/>
    <n v="3"/>
    <n v="5.83"/>
    <n v="6.830000000000001"/>
    <n v="20.490000000000002"/>
    <n v="0"/>
    <n v="0"/>
    <n v="1.74"/>
    <n v="1.74"/>
    <x v="210"/>
    <n v="22.23"/>
    <x v="1"/>
    <s v="Card"/>
  </r>
  <r>
    <n v="120243"/>
    <n v="103"/>
    <d v="2025-06-05T00:00:00"/>
    <d v="1899-12-30T08:50:21"/>
    <d v="2025-06-05T00:00:00"/>
    <s v="Thursday"/>
    <s v="Breakfast"/>
    <s v="Drive-Thru"/>
    <s v="Drive-Thru"/>
    <s v="Coffee"/>
    <m/>
    <s v="No Modifier"/>
    <n v="1"/>
    <n v="2.06"/>
    <n v="2.06"/>
    <n v="2.06"/>
    <n v="0"/>
    <n v="0"/>
    <n v="0.13"/>
    <n v="0.13"/>
    <x v="211"/>
    <n v="2.19"/>
    <x v="0"/>
    <s v="Cash"/>
  </r>
  <r>
    <n v="120244"/>
    <n v="301"/>
    <d v="2025-08-05T00:00:00"/>
    <d v="1899-12-30T10:24:59"/>
    <d v="2025-08-05T00:00:00"/>
    <s v="Tuesday"/>
    <s v="Breakfast"/>
    <s v="Drive-Thru"/>
    <s v="Drive-Thru"/>
    <s v="Breakfast Burrito"/>
    <s v="Extra Egg"/>
    <s v="Extra Egg"/>
    <n v="2"/>
    <n v="3.44"/>
    <n v="4.4399999999999995"/>
    <n v="8.879999999999999"/>
    <n v="0"/>
    <n v="0"/>
    <n v="0.8"/>
    <n v="0.8"/>
    <x v="212"/>
    <n v="9.68"/>
    <x v="0"/>
    <s v="Cash"/>
  </r>
  <r>
    <n v="120245"/>
    <n v="101"/>
    <d v="2025-06-05T00:00:00"/>
    <d v="1899-12-30T07:39:10"/>
    <d v="2025-06-05T00:00:00"/>
    <s v="Thursday"/>
    <s v="Dinner"/>
    <s v="Delivery"/>
    <s v="Delivery"/>
    <s v="Spicy Chicken Combo"/>
    <m/>
    <s v="No Modifier"/>
    <n v="1"/>
    <n v="9.1199999999999992"/>
    <n v="9.120000000000001"/>
    <n v="9.120000000000001"/>
    <n v="0"/>
    <n v="0"/>
    <n v="0.78"/>
    <n v="0.78"/>
    <x v="213"/>
    <n v="9.9"/>
    <x v="1"/>
    <s v="Card"/>
  </r>
  <r>
    <n v="120246"/>
    <n v="102"/>
    <d v="2025-05-31T00:00:00"/>
    <d v="1899-12-30T08:46:53"/>
    <d v="2025-05-31T00:00:00"/>
    <s v="Saturday"/>
    <s v="Dinner"/>
    <s v="Delivery"/>
    <s v="Delivery"/>
    <s v="Veggie Burger"/>
    <s v="Add Bacon"/>
    <s v="Add Bacon"/>
    <n v="1"/>
    <n v="5.07"/>
    <n v="6.07"/>
    <n v="6.07"/>
    <n v="0"/>
    <n v="0"/>
    <n v="0.52"/>
    <n v="0.52"/>
    <x v="214"/>
    <n v="6.59"/>
    <x v="1"/>
    <s v="Card"/>
  </r>
  <r>
    <n v="120247"/>
    <n v="202"/>
    <d v="2025-07-26T00:00:00"/>
    <d v="1899-12-30T01:56:34"/>
    <d v="2025-07-26T00:00:00"/>
    <s v="Saturday"/>
    <s v="Lunch"/>
    <s v="Drive-Thru"/>
    <s v="Drive-Thru"/>
    <s v="Spicy Chicken Combo"/>
    <m/>
    <s v="No Modifier"/>
    <n v="1"/>
    <n v="8.9600000000000009"/>
    <n v="8.9599999999999991"/>
    <n v="8.9599999999999991"/>
    <n v="0"/>
    <n v="0"/>
    <n v="0.72"/>
    <n v="0.72"/>
    <x v="212"/>
    <n v="9.68"/>
    <x v="1"/>
    <s v="Card"/>
  </r>
  <r>
    <n v="120248"/>
    <n v="102"/>
    <d v="2025-06-22T00:00:00"/>
    <d v="1899-12-30T10:43:44"/>
    <d v="2025-06-22T00:00:00"/>
    <s v="Sunday"/>
    <s v="Morning"/>
    <s v="Dine-In"/>
    <s v="Dine-In"/>
    <s v="Chicken Nuggets (6pc)"/>
    <m/>
    <s v="No Modifier"/>
    <n v="1"/>
    <n v="4.18"/>
    <n v="4.1800000000000006"/>
    <n v="4.1800000000000006"/>
    <n v="0"/>
    <n v="0"/>
    <n v="0.3"/>
    <n v="0.3"/>
    <x v="215"/>
    <n v="4.4800000000000004"/>
    <x v="1"/>
    <s v="Card"/>
  </r>
  <r>
    <n v="120249"/>
    <n v="103"/>
    <d v="2025-06-25T00:00:00"/>
    <d v="1899-12-30T12:57:36"/>
    <d v="2025-06-25T00:00:00"/>
    <s v="Wednesday"/>
    <s v="Lunch"/>
    <s v="Dine-In"/>
    <s v="Dine-In"/>
    <s v="Spicy Chicken Combo"/>
    <m/>
    <s v="No Modifier"/>
    <n v="1"/>
    <n v="9.49"/>
    <n v="9.49"/>
    <n v="9.49"/>
    <n v="0"/>
    <n v="0"/>
    <n v="0.69"/>
    <n v="0.69"/>
    <x v="216"/>
    <n v="10.18"/>
    <x v="2"/>
    <s v="MobilePay"/>
  </r>
  <r>
    <n v="120250"/>
    <n v="103"/>
    <d v="2025-07-25T00:00:00"/>
    <d v="1899-12-30T06:43:42"/>
    <d v="2025-07-25T00:00:00"/>
    <s v="Friday"/>
    <s v="Dinner"/>
    <s v="Takeout"/>
    <s v="Takeout"/>
    <s v="French Fries"/>
    <s v="Extra Sauce"/>
    <s v="Extra Sauce"/>
    <n v="1"/>
    <n v="2.2799999999999998"/>
    <n v="2.5300000000000002"/>
    <n v="2.5300000000000002"/>
    <n v="0"/>
    <n v="0"/>
    <n v="0.19"/>
    <n v="0.19"/>
    <x v="217"/>
    <n v="2.72"/>
    <x v="1"/>
    <s v="Card"/>
  </r>
  <r>
    <n v="120251"/>
    <n v="501"/>
    <d v="2025-06-03T00:00:00"/>
    <d v="1899-12-30T08:30:34"/>
    <d v="2025-06-03T00:00:00"/>
    <s v="Tuesday"/>
    <s v="Breakfast"/>
    <s v="Dine-In"/>
    <s v="Dine-In"/>
    <s v="Latte"/>
    <s v="Sugar-Free Syrup"/>
    <s v="Sugar-Free Syrup"/>
    <n v="3"/>
    <n v="3.47"/>
    <n v="3.77"/>
    <n v="11.31"/>
    <n v="0"/>
    <n v="0"/>
    <n v="1.02"/>
    <n v="1.02"/>
    <x v="218"/>
    <n v="12.33"/>
    <x v="3"/>
    <s v="Card"/>
  </r>
  <r>
    <n v="120252"/>
    <n v="301"/>
    <d v="2025-07-07T00:00:00"/>
    <d v="1899-12-30T03:35:16"/>
    <d v="2025-07-07T00:00:00"/>
    <s v="Monday"/>
    <s v="Afternoon"/>
    <s v="Dine-In"/>
    <s v="Dine-In"/>
    <s v="Iced Tea"/>
    <s v="Sugar-Free Syrup"/>
    <s v="Sugar-Free Syrup"/>
    <n v="1"/>
    <n v="2.17"/>
    <n v="2.4699999999999998"/>
    <n v="2.4699999999999998"/>
    <n v="0"/>
    <n v="0"/>
    <n v="0.2"/>
    <n v="0.2"/>
    <x v="20"/>
    <n v="2.67"/>
    <x v="1"/>
    <s v="Card"/>
  </r>
  <r>
    <n v="120253"/>
    <n v="201"/>
    <d v="2025-05-09T00:00:00"/>
    <d v="1899-12-30T08:51:15"/>
    <d v="2025-05-09T00:00:00"/>
    <s v="Friday"/>
    <s v="Dinner"/>
    <s v="Delivery"/>
    <s v="Delivery"/>
    <s v="Chicken Sandwich"/>
    <m/>
    <s v="No Modifier"/>
    <n v="1"/>
    <n v="5.77"/>
    <n v="5.77"/>
    <n v="5.77"/>
    <n v="1.1499999999999999"/>
    <n v="1.1499999999999999"/>
    <n v="0.42"/>
    <n v="0.42"/>
    <x v="105"/>
    <n v="5.04"/>
    <x v="2"/>
    <s v="MobilePay"/>
  </r>
  <r>
    <n v="120254"/>
    <n v="402"/>
    <d v="2025-05-30T00:00:00"/>
    <d v="1899-12-30T11:25:06"/>
    <d v="2025-05-30T00:00:00"/>
    <s v="Friday"/>
    <s v="Lunch"/>
    <s v="Delivery"/>
    <s v="Delivery"/>
    <s v="French Fries"/>
    <s v="Large Size"/>
    <s v="Large Size"/>
    <n v="1"/>
    <n v="2.21"/>
    <n v="2.8099999999999996"/>
    <n v="2.8099999999999996"/>
    <n v="0"/>
    <n v="0"/>
    <n v="0.22"/>
    <n v="0.22"/>
    <x v="219"/>
    <n v="3.03"/>
    <x v="1"/>
    <s v="Card"/>
  </r>
  <r>
    <n v="120255"/>
    <n v="301"/>
    <d v="2025-05-24T00:00:00"/>
    <d v="1899-12-30T07:36:36"/>
    <d v="2025-05-24T00:00:00"/>
    <s v="Saturday"/>
    <s v="Dinner"/>
    <s v="Delivery"/>
    <s v="Delivery"/>
    <s v="Iced Tea"/>
    <m/>
    <s v="No Modifier"/>
    <n v="1"/>
    <n v="1.83"/>
    <n v="1.83"/>
    <n v="1.83"/>
    <n v="0"/>
    <n v="0"/>
    <n v="0.16"/>
    <n v="0.16"/>
    <x v="220"/>
    <n v="1.99"/>
    <x v="1"/>
    <s v="Card"/>
  </r>
  <r>
    <n v="120256"/>
    <n v="103"/>
    <d v="2025-04-13T00:00:00"/>
    <d v="1899-12-30T04:26:40"/>
    <d v="2025-04-13T00:00:00"/>
    <s v="Sunday"/>
    <s v="Afternoon"/>
    <s v="Takeout"/>
    <s v="Takeout"/>
    <s v="Ice Cream Cone"/>
    <m/>
    <s v="No Modifier"/>
    <n v="1"/>
    <n v="1.79"/>
    <n v="1.79"/>
    <n v="1.79"/>
    <n v="0"/>
    <n v="0"/>
    <n v="0.13"/>
    <n v="0.13"/>
    <x v="221"/>
    <n v="1.92"/>
    <x v="1"/>
    <s v="Card"/>
  </r>
  <r>
    <n v="120257"/>
    <n v="301"/>
    <d v="2025-06-04T00:00:00"/>
    <d v="1899-12-30T09:26:10"/>
    <d v="2025-06-04T00:00:00"/>
    <s v="Wednesday"/>
    <s v="Dinner"/>
    <s v="Dine-In"/>
    <s v="Dine-In"/>
    <s v="Spicy Chicken Combo"/>
    <m/>
    <s v="No Modifier"/>
    <n v="2"/>
    <n v="8.94"/>
    <n v="8.94"/>
    <n v="17.88"/>
    <n v="0"/>
    <n v="0"/>
    <n v="1.1599999999999999"/>
    <n v="1.1599999999999999"/>
    <x v="222"/>
    <n v="19.04"/>
    <x v="1"/>
    <s v="Card"/>
  </r>
  <r>
    <n v="120258"/>
    <n v="101"/>
    <d v="2025-06-20T00:00:00"/>
    <d v="1899-12-30T09:48:05"/>
    <d v="2025-06-20T00:00:00"/>
    <s v="Friday"/>
    <s v="Breakfast"/>
    <s v="Dine-In"/>
    <s v="Dine-In"/>
    <s v="Egg Muffin"/>
    <s v="Cinnamon"/>
    <s v="Cinnamon"/>
    <n v="1"/>
    <n v="3.35"/>
    <n v="3.45"/>
    <n v="3.45"/>
    <n v="0"/>
    <n v="0"/>
    <n v="0.26"/>
    <n v="0.26"/>
    <x v="223"/>
    <n v="3.71"/>
    <x v="0"/>
    <s v="Cash"/>
  </r>
  <r>
    <n v="120259"/>
    <n v="301"/>
    <d v="2025-06-29T00:00:00"/>
    <d v="1899-12-30T09:29:55"/>
    <d v="2025-06-29T00:00:00"/>
    <s v="Sunday"/>
    <s v="Dinner"/>
    <s v="Delivery"/>
    <s v="Delivery"/>
    <s v="Cheeseburger Combo"/>
    <m/>
    <s v="No Modifier"/>
    <n v="1"/>
    <n v="8.8800000000000008"/>
    <n v="8.879999999999999"/>
    <n v="8.879999999999999"/>
    <n v="0"/>
    <n v="0"/>
    <n v="0.8"/>
    <n v="0.8"/>
    <x v="212"/>
    <n v="9.68"/>
    <x v="1"/>
    <s v="Card"/>
  </r>
  <r>
    <n v="120260"/>
    <n v="202"/>
    <d v="2025-06-09T00:00:00"/>
    <d v="1899-12-30T07:51:05"/>
    <d v="2025-06-09T00:00:00"/>
    <s v="Monday"/>
    <s v="Dinner"/>
    <s v="Takeout"/>
    <s v="Takeout"/>
    <s v="Spicy Chicken Sandwich"/>
    <m/>
    <s v="No Modifier"/>
    <n v="1"/>
    <n v="5.28"/>
    <n v="1.4799999999999998"/>
    <n v="1.4799999999999998"/>
    <n v="0"/>
    <n v="0"/>
    <m/>
    <n v="0.1"/>
    <x v="224"/>
    <n v="1.43"/>
    <x v="1"/>
    <s v="Card"/>
  </r>
  <r>
    <n v="120261"/>
    <n v="101"/>
    <d v="2025-04-29T00:00:00"/>
    <d v="1899-12-30T08:38:14"/>
    <d v="2025-04-29T00:00:00"/>
    <s v="Tuesday"/>
    <s v="Dinner"/>
    <s v="Drive-Thru"/>
    <s v="Drive-Thru"/>
    <s v="Chicken Sandwich"/>
    <s v="Extra Sauce"/>
    <s v="Extra Sauce"/>
    <n v="1"/>
    <n v="5.37"/>
    <n v="5.6199999999999992"/>
    <n v="5.6199999999999992"/>
    <n v="0"/>
    <n v="0"/>
    <n v="0.48"/>
    <n v="0.48"/>
    <x v="188"/>
    <n v="6.1"/>
    <x v="1"/>
    <s v="Card"/>
  </r>
  <r>
    <n v="120262"/>
    <n v="501"/>
    <d v="2025-05-14T00:00:00"/>
    <d v="1899-12-30T08:18:41"/>
    <d v="2025-05-14T00:00:00"/>
    <s v="Wednesday"/>
    <s v="Dinner"/>
    <s v="Drive-Thru"/>
    <s v="Drive-Thru"/>
    <s v="Cheeseburger Combo"/>
    <m/>
    <s v="No Modifier"/>
    <n v="1"/>
    <n v="6.99"/>
    <n v="6.99"/>
    <n v="6.99"/>
    <n v="0"/>
    <n v="0"/>
    <n v="0.63"/>
    <n v="0.63"/>
    <x v="225"/>
    <n v="7.62"/>
    <x v="0"/>
    <s v="Cash"/>
  </r>
  <r>
    <n v="120263"/>
    <n v="101"/>
    <d v="2025-08-07T00:00:00"/>
    <d v="1899-12-30T11:06:18"/>
    <d v="2025-08-07T00:00:00"/>
    <s v="Thursday"/>
    <s v="Late Night"/>
    <s v="Takeout"/>
    <s v="Takeout"/>
    <s v="Onion Rings"/>
    <m/>
    <s v="No Modifier"/>
    <n v="1"/>
    <n v="2.85"/>
    <n v="2.85"/>
    <n v="2.85"/>
    <n v="0"/>
    <n v="0"/>
    <n v="0.23"/>
    <n v="0.23"/>
    <x v="226"/>
    <n v="3.08"/>
    <x v="0"/>
    <s v="Cash"/>
  </r>
  <r>
    <n v="120264"/>
    <n v="101"/>
    <d v="2025-04-24T00:00:00"/>
    <d v="1899-12-30T12:03:17"/>
    <d v="2025-04-24T00:00:00"/>
    <s v="Thursday"/>
    <s v="Lunch"/>
    <s v="Drive-Thru"/>
    <s v="Drive-Thru"/>
    <s v="Cheeseburger Combo"/>
    <m/>
    <s v="No Modifier"/>
    <n v="2"/>
    <n v="8.36"/>
    <n v="8.36"/>
    <n v="16.72"/>
    <n v="0"/>
    <n v="0"/>
    <n v="1"/>
    <n v="1"/>
    <x v="227"/>
    <n v="17.72"/>
    <x v="1"/>
    <s v="Card"/>
  </r>
  <r>
    <n v="120265"/>
    <n v="101"/>
    <d v="2025-05-07T00:00:00"/>
    <d v="1899-12-30T10:33:42"/>
    <d v="2025-05-07T00:00:00"/>
    <s v="Wednesday"/>
    <s v="Morning"/>
    <s v="Drive-Thru"/>
    <s v="Drive-Thru"/>
    <s v="Egg Muffin"/>
    <m/>
    <s v="No Modifier"/>
    <n v="1"/>
    <n v="2.93"/>
    <n v="2.9299999999999997"/>
    <n v="2.9299999999999997"/>
    <n v="0"/>
    <n v="0"/>
    <n v="0.18"/>
    <n v="0.18"/>
    <x v="29"/>
    <n v="3.11"/>
    <x v="1"/>
    <s v="Card"/>
  </r>
  <r>
    <n v="120266"/>
    <n v="301"/>
    <d v="2025-04-21T00:00:00"/>
    <d v="1899-12-30T07:07:15"/>
    <d v="2025-04-21T00:00:00"/>
    <s v="Monday"/>
    <s v="Dinner"/>
    <s v="Delivery"/>
    <s v="Delivery"/>
    <s v="Chicken Sandwich"/>
    <m/>
    <s v="No Modifier"/>
    <n v="1"/>
    <n v="5.99"/>
    <n v="5.9899999999999993"/>
    <n v="5.9899999999999993"/>
    <n v="0"/>
    <n v="0"/>
    <n v="0.36"/>
    <n v="0.36"/>
    <x v="228"/>
    <n v="6.35"/>
    <x v="1"/>
    <s v="Card"/>
  </r>
  <r>
    <n v="120267"/>
    <n v="102"/>
    <d v="2025-06-07T00:00:00"/>
    <d v="1899-12-30T10:43:39"/>
    <d v="2025-06-07T00:00:00"/>
    <s v="Saturday"/>
    <s v="Morning"/>
    <s v="Takeout"/>
    <s v="Takeout"/>
    <s v="Egg Muffin"/>
    <m/>
    <s v="No Modifier"/>
    <n v="1"/>
    <n v="2.88"/>
    <n v="2.88"/>
    <n v="2.88"/>
    <n v="0"/>
    <n v="0"/>
    <n v="0.27"/>
    <n v="0.27"/>
    <x v="229"/>
    <n v="3.15"/>
    <x v="4"/>
    <s v="GiftCard"/>
  </r>
  <r>
    <n v="120268"/>
    <n v="301"/>
    <d v="2025-06-14T00:00:00"/>
    <d v="1899-12-30T07:01:44"/>
    <d v="2025-06-14T00:00:00"/>
    <s v="Saturday"/>
    <s v="Dinner"/>
    <s v="Takeout"/>
    <s v="Takeout"/>
    <s v="Spicy Chicken Sandwich"/>
    <m/>
    <s v="No Modifier"/>
    <n v="1"/>
    <n v="5.47"/>
    <n v="5.4700000000000006"/>
    <n v="5.4700000000000006"/>
    <n v="0"/>
    <n v="0"/>
    <n v="0.52"/>
    <n v="0.52"/>
    <x v="230"/>
    <n v="5.99"/>
    <x v="0"/>
    <s v="Cash"/>
  </r>
  <r>
    <n v="120269"/>
    <n v="202"/>
    <d v="2025-05-25T00:00:00"/>
    <d v="1899-12-30T07:04:33"/>
    <d v="2025-05-25T00:00:00"/>
    <s v="Sunday"/>
    <s v="Dinner"/>
    <s v="Dine-In"/>
    <s v="Dine-In"/>
    <s v="Spicy Chicken Sandwich"/>
    <s v="No Pickles"/>
    <s v="No Pickles"/>
    <n v="1"/>
    <n v="5.69"/>
    <n v="5.6899999999999995"/>
    <n v="5.6899999999999995"/>
    <n v="0"/>
    <n v="0"/>
    <n v="0.4"/>
    <n v="0.4"/>
    <x v="231"/>
    <n v="6.09"/>
    <x v="1"/>
    <s v="Card"/>
  </r>
  <r>
    <n v="120270"/>
    <n v="102"/>
    <d v="2025-06-02T00:00:00"/>
    <d v="1899-12-30T04:12:33"/>
    <d v="2025-06-02T00:00:00"/>
    <s v="Monday"/>
    <s v="Afternoon"/>
    <s v="Delivery"/>
    <s v="Delivery"/>
    <s v="Chicken Nuggets (10pc)"/>
    <m/>
    <s v="No Modifier"/>
    <n v="1"/>
    <n v="5.47"/>
    <n v="5.47"/>
    <n v="5.47"/>
    <n v="0"/>
    <n v="0"/>
    <n v="0.36"/>
    <n v="0.36"/>
    <x v="232"/>
    <n v="5.83"/>
    <x v="2"/>
    <s v="MobilePay"/>
  </r>
  <r>
    <n v="120271"/>
    <n v="201"/>
    <d v="2025-07-16T00:00:00"/>
    <d v="1899-12-30T05:02:36"/>
    <d v="2025-07-16T00:00:00"/>
    <s v="Wednesday"/>
    <s v="Breakfast"/>
    <s v="Drive-Thru"/>
    <s v="Drive-Thru"/>
    <s v="Breakfast Burrito"/>
    <m/>
    <s v="No Modifier"/>
    <n v="1"/>
    <n v="3.38"/>
    <n v="4.58"/>
    <n v="4.58"/>
    <n v="0"/>
    <n v="0"/>
    <n v="0.3"/>
    <n v="0.3"/>
    <x v="233"/>
    <n v="4.88"/>
    <x v="1"/>
    <s v="Card"/>
  </r>
  <r>
    <n v="120272"/>
    <n v="402"/>
    <d v="2025-08-02T00:00:00"/>
    <d v="1899-12-30T08:35:47"/>
    <d v="2025-08-02T00:00:00"/>
    <s v="Saturday"/>
    <s v="Dinner"/>
    <s v="Drive-Thru"/>
    <s v="Drive-Thru"/>
    <s v="Veggie Burger"/>
    <m/>
    <s v="No Modifier"/>
    <n v="1"/>
    <n v="5.65"/>
    <n v="5.6499999999999995"/>
    <n v="5.6499999999999995"/>
    <n v="0.28000000000000003"/>
    <n v="0.28000000000000003"/>
    <n v="0.4"/>
    <n v="0.4"/>
    <x v="149"/>
    <n v="5.77"/>
    <x v="1"/>
    <s v="Card"/>
  </r>
  <r>
    <n v="120273"/>
    <n v="401"/>
    <d v="2025-06-03T00:00:00"/>
    <d v="1899-12-30T10:36:40"/>
    <d v="2025-06-03T00:00:00"/>
    <s v="Tuesday"/>
    <s v="Morning"/>
    <s v="Drive-Thru"/>
    <s v="Drive-Thru"/>
    <s v="Soft Drink (Medium)"/>
    <s v="Almond Milk"/>
    <s v="Almond Milk"/>
    <n v="1"/>
    <n v="1.74"/>
    <n v="2.44"/>
    <n v="2.44"/>
    <n v="0"/>
    <n v="0"/>
    <n v="0.21"/>
    <n v="0.21"/>
    <x v="234"/>
    <n v="2.65"/>
    <x v="1"/>
    <s v="Card"/>
  </r>
  <r>
    <n v="120274"/>
    <n v="103"/>
    <d v="2025-05-25T00:00:00"/>
    <d v="1899-12-30T02:59:22"/>
    <d v="2025-05-25T00:00:00"/>
    <s v="Sunday"/>
    <s v="Lunch"/>
    <s v="Drive-Thru"/>
    <s v="Drive-Thru"/>
    <s v="Iced Tea"/>
    <s v="Sugar-Free Syrup"/>
    <s v="Sugar-Free Syrup"/>
    <n v="1"/>
    <n v="1.76"/>
    <n v="2.06"/>
    <n v="2.06"/>
    <n v="0"/>
    <n v="0"/>
    <n v="0.16"/>
    <n v="0.16"/>
    <x v="124"/>
    <n v="2.2200000000000002"/>
    <x v="1"/>
    <s v="Card"/>
  </r>
  <r>
    <n v="120275"/>
    <n v="202"/>
    <d v="2025-06-13T00:00:00"/>
    <d v="1899-12-30T02:25:00"/>
    <d v="2025-06-13T00:00:00"/>
    <s v="Friday"/>
    <s v="Lunch"/>
    <s v="Drive-Thru"/>
    <s v="Drive-Thru"/>
    <s v="Chicken Sandwich Combo"/>
    <s v="Gluten-Free Bun"/>
    <s v="Gluten-Free Bun"/>
    <n v="1"/>
    <n v="9.2200000000000006"/>
    <n v="10.220000000000001"/>
    <n v="10.220000000000001"/>
    <n v="0"/>
    <n v="0"/>
    <n v="0.74"/>
    <n v="0.74"/>
    <x v="235"/>
    <n v="10.96"/>
    <x v="4"/>
    <s v="GiftCard"/>
  </r>
  <r>
    <n v="120276"/>
    <n v="403"/>
    <d v="2025-05-28T00:00:00"/>
    <d v="1899-12-30T12:06:02"/>
    <d v="2025-05-28T00:00:00"/>
    <s v="Wednesday"/>
    <s v="Lunch"/>
    <s v="Takeout"/>
    <s v="Takeout"/>
    <s v="Chicken Sandwich"/>
    <s v="Add Bacon"/>
    <s v="Add Bacon"/>
    <n v="1"/>
    <n v="5.46"/>
    <n v="6.46"/>
    <n v="6.46"/>
    <n v="0"/>
    <n v="0"/>
    <n v="0.42"/>
    <n v="0.42"/>
    <x v="236"/>
    <n v="6.88"/>
    <x v="1"/>
    <s v="Card"/>
  </r>
  <r>
    <n v="120277"/>
    <n v="402"/>
    <d v="2025-04-26T00:00:00"/>
    <d v="1899-12-30T10:44:36"/>
    <d v="2025-04-26T00:00:00"/>
    <s v="Saturday"/>
    <s v="Breakfast"/>
    <s v="Drive-Thru"/>
    <s v="Drive-Thru"/>
    <s v="Pancake Platter"/>
    <m/>
    <s v="No Modifier"/>
    <n v="1"/>
    <n v="4.79"/>
    <n v="4.79"/>
    <n v="4.79"/>
    <n v="0"/>
    <n v="0"/>
    <n v="0.28999999999999998"/>
    <n v="0.28999999999999998"/>
    <x v="207"/>
    <n v="5.08"/>
    <x v="1"/>
    <s v="Card"/>
  </r>
  <r>
    <n v="120278"/>
    <n v="102"/>
    <d v="2025-07-11T00:00:00"/>
    <d v="1899-12-30T06:40:49"/>
    <d v="2025-07-11T00:00:00"/>
    <s v="Friday"/>
    <s v="Dinner"/>
    <s v="Delivery"/>
    <s v="Delivery"/>
    <s v="Chicken Sandwich Combo"/>
    <m/>
    <s v="No Modifier"/>
    <n v="1"/>
    <n v="9.02"/>
    <n v="9.02"/>
    <n v="9.02"/>
    <n v="0"/>
    <n v="0"/>
    <n v="0.65"/>
    <n v="0.65"/>
    <x v="237"/>
    <n v="9.67"/>
    <x v="1"/>
    <s v="Card"/>
  </r>
  <r>
    <n v="120279"/>
    <n v="501"/>
    <d v="2025-07-12T00:00:00"/>
    <d v="1899-12-30T02:18:50"/>
    <d v="2025-07-12T00:00:00"/>
    <s v="Saturday"/>
    <s v="Lunch"/>
    <s v="Takeout"/>
    <s v="Takeout"/>
    <s v="Cheeseburger"/>
    <m/>
    <s v="No Modifier"/>
    <n v="1"/>
    <n v="4.3600000000000003"/>
    <n v="4.3599999999999994"/>
    <n v="4.3599999999999994"/>
    <n v="0"/>
    <n v="0"/>
    <n v="0.28000000000000003"/>
    <n v="0.28000000000000003"/>
    <x v="238"/>
    <n v="4.6399999999999997"/>
    <x v="1"/>
    <s v="Card"/>
  </r>
  <r>
    <n v="120280"/>
    <n v="201"/>
    <d v="2025-05-18T00:00:00"/>
    <d v="1899-12-30T12:35:39"/>
    <d v="2025-05-18T00:00:00"/>
    <s v="Sunday"/>
    <s v="Lunch"/>
    <s v="Drive-Thru"/>
    <s v="Drive-Thru"/>
    <s v="Chicken Sandwich"/>
    <m/>
    <s v="No Modifier"/>
    <n v="1"/>
    <n v="5.43"/>
    <n v="5.4300000000000006"/>
    <n v="5.4300000000000006"/>
    <n v="0"/>
    <n v="0"/>
    <n v="0.35"/>
    <n v="0.35"/>
    <x v="239"/>
    <n v="5.78"/>
    <x v="1"/>
    <s v="Card"/>
  </r>
  <r>
    <n v="120281"/>
    <n v="101"/>
    <d v="2025-07-19T00:00:00"/>
    <d v="1899-12-30T08:39:52"/>
    <d v="2025-07-19T00:00:00"/>
    <s v="Saturday"/>
    <s v="Dinner"/>
    <s v="Drive-Thru"/>
    <s v="Drive-Thru"/>
    <s v="Chicken Sandwich"/>
    <m/>
    <s v="No Modifier"/>
    <n v="1"/>
    <n v="5.63"/>
    <n v="5.63"/>
    <n v="5.63"/>
    <n v="0"/>
    <n v="0"/>
    <n v="0.45"/>
    <n v="0.45"/>
    <x v="199"/>
    <n v="6.08"/>
    <x v="1"/>
    <s v="Card"/>
  </r>
  <r>
    <n v="120282"/>
    <n v="501"/>
    <d v="2025-04-20T00:00:00"/>
    <d v="1899-12-30T08:00:21"/>
    <d v="2025-04-20T00:00:00"/>
    <s v="Sunday"/>
    <s v="Dinner"/>
    <s v="Delivery"/>
    <s v="Delivery"/>
    <s v="Cheeseburger Combo"/>
    <m/>
    <s v="No Modifier"/>
    <n v="1"/>
    <n v="9.2799999999999994"/>
    <n v="9.2799999999999994"/>
    <n v="9.2799999999999994"/>
    <n v="0"/>
    <n v="0"/>
    <n v="0.67"/>
    <n v="0.67"/>
    <x v="240"/>
    <n v="9.9499999999999993"/>
    <x v="1"/>
    <s v="Card"/>
  </r>
  <r>
    <n v="120283"/>
    <n v="101"/>
    <d v="2025-04-16T00:00:00"/>
    <d v="1899-12-30T11:16:10"/>
    <d v="2025-04-16T00:00:00"/>
    <s v="Wednesday"/>
    <s v="Lunch"/>
    <s v="Dine-In"/>
    <s v="Dine-In"/>
    <s v="Spicy Chicken Combo"/>
    <m/>
    <s v="No Modifier"/>
    <n v="1"/>
    <n v="8.67"/>
    <n v="8.67"/>
    <n v="8.67"/>
    <n v="0"/>
    <n v="0"/>
    <n v="0.56000000000000005"/>
    <n v="0.56000000000000005"/>
    <x v="241"/>
    <n v="9.23"/>
    <x v="1"/>
    <s v="Card"/>
  </r>
  <r>
    <n v="120284"/>
    <n v="101"/>
    <d v="2025-04-18T00:00:00"/>
    <d v="1899-12-30T02:14:24"/>
    <d v="2025-04-18T00:00:00"/>
    <s v="Friday"/>
    <s v="Lunch"/>
    <s v="Takeout"/>
    <s v="Takeout"/>
    <s v="Chicken Nuggets (10pc)"/>
    <m/>
    <s v="No Modifier"/>
    <n v="1"/>
    <n v="5.7"/>
    <n v="5.7"/>
    <n v="5.7"/>
    <n v="0.56999999999999995"/>
    <n v="0.56999999999999995"/>
    <n v="0.49"/>
    <n v="0.49"/>
    <x v="242"/>
    <n v="5.62"/>
    <x v="0"/>
    <s v="Cash"/>
  </r>
  <r>
    <n v="120285"/>
    <n v="202"/>
    <d v="2025-06-20T00:00:00"/>
    <d v="1899-12-30T12:01:22"/>
    <d v="2025-06-20T00:00:00"/>
    <s v="Friday"/>
    <s v="Lunch"/>
    <s v="Delivery"/>
    <s v="Delivery"/>
    <s v="Spicy Chicken Sandwich"/>
    <s v="Add Jalapenos"/>
    <s v="Add Jalapenos"/>
    <n v="1"/>
    <n v="4.8899999999999997"/>
    <n v="5.29"/>
    <n v="5.29"/>
    <n v="0.79"/>
    <n v="0.79"/>
    <n v="0.38"/>
    <n v="0.38"/>
    <x v="233"/>
    <n v="4.88"/>
    <x v="1"/>
    <s v="Card"/>
  </r>
  <r>
    <n v="120286"/>
    <n v="103"/>
    <d v="2025-06-20T00:00:00"/>
    <d v="1899-12-30T12:05:46"/>
    <d v="2025-06-20T00:00:00"/>
    <s v="Friday"/>
    <s v="Lunch"/>
    <s v="Takeout"/>
    <s v="Takeout"/>
    <s v="Chicken Sandwich Combo"/>
    <s v="Add Bacon"/>
    <s v="Add Bacon"/>
    <n v="1"/>
    <n v="8.91"/>
    <n v="9.91"/>
    <n v="9.91"/>
    <n v="0"/>
    <n v="0"/>
    <n v="0.84"/>
    <n v="0.84"/>
    <x v="92"/>
    <n v="10.75"/>
    <x v="4"/>
    <s v="GiftCard"/>
  </r>
  <r>
    <n v="120287"/>
    <n v="103"/>
    <d v="2025-05-14T00:00:00"/>
    <d v="1899-12-30T03:55:08"/>
    <d v="2025-05-14T00:00:00"/>
    <s v="Wednesday"/>
    <s v="Afternoon"/>
    <s v="Takeout"/>
    <s v="Takeout"/>
    <s v="Soft Drink (Medium)"/>
    <m/>
    <s v="No Modifier"/>
    <n v="4"/>
    <n v="1.79"/>
    <n v="1.79"/>
    <n v="7.16"/>
    <n v="0"/>
    <n v="0"/>
    <n v="0.5"/>
    <n v="0.5"/>
    <x v="243"/>
    <n v="7.66"/>
    <x v="0"/>
    <s v="Cash"/>
  </r>
  <r>
    <n v="120288"/>
    <n v="102"/>
    <d v="2025-04-24T00:00:00"/>
    <d v="1899-12-30T10:46:01"/>
    <d v="2025-04-24T00:00:00"/>
    <s v="Thursday"/>
    <s v="Morning"/>
    <s v="Drive-Thru"/>
    <s v="Drive-Thru"/>
    <s v="Bottled Water"/>
    <m/>
    <s v="No Modifier"/>
    <n v="1"/>
    <n v="1.46"/>
    <n v="1.7599999999999998"/>
    <n v="1.7599999999999998"/>
    <n v="0"/>
    <n v="0"/>
    <n v="0.13"/>
    <n v="0.13"/>
    <x v="62"/>
    <n v="1.89"/>
    <x v="2"/>
    <s v="MobilePay"/>
  </r>
  <r>
    <n v="120289"/>
    <n v="501"/>
    <d v="2025-05-29T00:00:00"/>
    <d v="1899-12-30T10:38:14"/>
    <d v="2025-05-29T00:00:00"/>
    <s v="Thursday"/>
    <s v="Morning"/>
    <s v="Dine-In"/>
    <s v="Dine-In"/>
    <s v="Coffee"/>
    <s v="Light Ice"/>
    <s v="Light Ice"/>
    <n v="1"/>
    <n v="1.77"/>
    <n v="1.77"/>
    <n v="1.77"/>
    <n v="0"/>
    <n v="0"/>
    <n v="0.14000000000000001"/>
    <n v="0.14000000000000001"/>
    <x v="82"/>
    <n v="1.91"/>
    <x v="1"/>
    <s v="Card"/>
  </r>
  <r>
    <n v="120290"/>
    <n v="401"/>
    <d v="2025-08-08T00:00:00"/>
    <d v="1899-12-30T08:26:14"/>
    <d v="2025-08-08T00:00:00"/>
    <s v="Friday"/>
    <s v="Dinner"/>
    <s v="Drive-Thru"/>
    <s v="Drive-Thru"/>
    <s v="Double Cheeseburger Combo"/>
    <m/>
    <s v="No Modifier"/>
    <n v="2"/>
    <n v="9.89"/>
    <n v="9.8899999999999988"/>
    <n v="19.779999999999998"/>
    <n v="0"/>
    <n v="0"/>
    <n v="1.78"/>
    <n v="1.78"/>
    <x v="244"/>
    <n v="21.56"/>
    <x v="4"/>
    <s v="GiftCard"/>
  </r>
  <r>
    <n v="120291"/>
    <n v="501"/>
    <d v="2025-06-22T00:00:00"/>
    <d v="1899-12-30T08:25:39"/>
    <d v="2025-06-22T00:00:00"/>
    <s v="Sunday"/>
    <s v="Dinner"/>
    <s v="Drive-Thru"/>
    <s v="Drive-Thru"/>
    <s v="Chicken Sandwich Combo"/>
    <s v="No Pickles"/>
    <s v="No Pickles"/>
    <n v="1"/>
    <n v="8.74"/>
    <n v="8.74"/>
    <n v="8.74"/>
    <n v="0"/>
    <n v="0"/>
    <n v="0.52"/>
    <n v="0.52"/>
    <x v="245"/>
    <n v="9.26"/>
    <x v="1"/>
    <s v="Card"/>
  </r>
  <r>
    <n v="120292"/>
    <n v="401"/>
    <d v="2025-05-21T00:00:00"/>
    <d v="1899-12-30T11:12:18"/>
    <d v="2025-05-21T00:00:00"/>
    <s v="Wednesday"/>
    <s v="Lunch"/>
    <s v="Takeout"/>
    <s v="Takeout"/>
    <s v="Double Cheeseburger Combo"/>
    <m/>
    <s v="No Modifier"/>
    <n v="1"/>
    <n v="9.6999999999999993"/>
    <n v="9.6999999999999993"/>
    <n v="9.6999999999999993"/>
    <n v="0"/>
    <n v="0"/>
    <n v="0.57999999999999996"/>
    <n v="0.57999999999999996"/>
    <x v="35"/>
    <n v="10.28"/>
    <x v="2"/>
    <s v="MobilePay"/>
  </r>
  <r>
    <n v="120293"/>
    <n v="403"/>
    <d v="2025-05-02T00:00:00"/>
    <d v="1899-12-30T09:57:44"/>
    <d v="2025-05-02T00:00:00"/>
    <s v="Friday"/>
    <s v="Breakfast"/>
    <s v="Delivery"/>
    <s v="Delivery"/>
    <s v="Sausage Biscuit"/>
    <m/>
    <s v="No Modifier"/>
    <n v="1"/>
    <n v="3.25"/>
    <n v="3.25"/>
    <n v="3.25"/>
    <n v="0"/>
    <n v="0"/>
    <n v="0.24"/>
    <n v="0.24"/>
    <x v="246"/>
    <n v="3.49"/>
    <x v="1"/>
    <s v="Card"/>
  </r>
  <r>
    <n v="120294"/>
    <n v="103"/>
    <d v="2025-07-25T00:00:00"/>
    <d v="1899-12-30T06:07:45"/>
    <d v="2025-07-25T00:00:00"/>
    <s v="Friday"/>
    <s v="Dinner"/>
    <s v="Takeout"/>
    <s v="Takeout"/>
    <s v="Chicken Sandwich Combo"/>
    <s v="Add Jalapenos"/>
    <s v="Add Jalapenos"/>
    <n v="1"/>
    <n v="9.17"/>
    <n v="9.57"/>
    <n v="9.57"/>
    <n v="0"/>
    <n v="0"/>
    <n v="0.91"/>
    <n v="0.91"/>
    <x v="247"/>
    <n v="10.48"/>
    <x v="1"/>
    <s v="Card"/>
  </r>
  <r>
    <n v="120295"/>
    <n v="103"/>
    <d v="2025-07-22T00:00:00"/>
    <d v="1899-12-30T06:49:45"/>
    <d v="2025-07-22T00:00:00"/>
    <s v="Tuesday"/>
    <s v="Breakfast"/>
    <s v="Dine-In"/>
    <s v="Dine-In"/>
    <s v="Coffee"/>
    <s v="Extra Ice"/>
    <s v="Extra Ice"/>
    <n v="1"/>
    <n v="1.75"/>
    <n v="1.4799999999999998"/>
    <n v="1.4799999999999998"/>
    <m/>
    <n v="0.15"/>
    <n v="0.12"/>
    <n v="0.12"/>
    <x v="248"/>
    <n v="1.87"/>
    <x v="3"/>
    <s v="Card"/>
  </r>
  <r>
    <n v="120296"/>
    <n v="402"/>
    <d v="2025-08-09T00:00:00"/>
    <d v="1899-12-30T02:15:13"/>
    <d v="2025-08-09T00:00:00"/>
    <s v="Saturday"/>
    <s v="Lunch"/>
    <s v="Takeout"/>
    <s v="Takeout"/>
    <s v="Cheeseburger Combo"/>
    <m/>
    <s v="No Modifier"/>
    <n v="1"/>
    <n v="8.94"/>
    <n v="8.94"/>
    <n v="8.94"/>
    <n v="0"/>
    <n v="0"/>
    <n v="0.85"/>
    <n v="0.85"/>
    <x v="249"/>
    <n v="9.7899999999999991"/>
    <x v="1"/>
    <s v="Card"/>
  </r>
  <r>
    <n v="120297"/>
    <n v="101"/>
    <d v="2025-08-05T00:00:00"/>
    <d v="1899-12-30T03:54:02"/>
    <d v="2025-08-05T00:00:00"/>
    <s v="Tuesday"/>
    <s v="Afternoon"/>
    <s v="Delivery"/>
    <s v="Delivery"/>
    <s v="French Fries"/>
    <s v="Large Size"/>
    <s v="Large Size"/>
    <n v="1"/>
    <n v="2.73"/>
    <n v="3.33"/>
    <n v="3.33"/>
    <n v="0"/>
    <n v="0"/>
    <n v="0.23"/>
    <n v="0.23"/>
    <x v="250"/>
    <n v="3.56"/>
    <x v="2"/>
    <s v="MobilePay"/>
  </r>
  <r>
    <n v="120298"/>
    <n v="103"/>
    <d v="2025-05-06T00:00:00"/>
    <d v="1899-12-30T12:59:02"/>
    <d v="2025-05-06T00:00:00"/>
    <s v="Tuesday"/>
    <s v="Late Night"/>
    <s v="Dine-In"/>
    <s v="Dine-In"/>
    <s v="Spicy Chicken Sandwich"/>
    <s v="Extra Cheese"/>
    <s v="Extra Cheese"/>
    <n v="1"/>
    <n v="5.95"/>
    <n v="6.45"/>
    <n v="6.45"/>
    <n v="0"/>
    <n v="0"/>
    <n v="0.42"/>
    <n v="0.42"/>
    <x v="251"/>
    <n v="6.87"/>
    <x v="1"/>
    <s v="Card"/>
  </r>
  <r>
    <n v="120299"/>
    <n v="403"/>
    <d v="2025-07-14T00:00:00"/>
    <d v="1899-12-30T10:06:36"/>
    <d v="2025-07-14T00:00:00"/>
    <s v="Monday"/>
    <s v="Morning"/>
    <s v="Delivery"/>
    <s v="Delivery"/>
    <s v="Chicken Nuggets (6pc)"/>
    <m/>
    <s v="No Modifier"/>
    <n v="2"/>
    <n v="3.9"/>
    <n v="3.9000000000000004"/>
    <n v="7.8000000000000007"/>
    <n v="0"/>
    <n v="0"/>
    <n v="0.57999999999999996"/>
    <n v="0.57999999999999996"/>
    <x v="252"/>
    <n v="8.3800000000000008"/>
    <x v="1"/>
    <s v="Card"/>
  </r>
  <r>
    <n v="120300"/>
    <n v="103"/>
    <d v="2025-06-07T00:00:00"/>
    <d v="1899-12-30T05:46:40"/>
    <d v="2025-06-07T00:00:00"/>
    <s v="Saturday"/>
    <s v="Afternoon"/>
    <s v="Takeout"/>
    <s v="Takeout"/>
    <s v="Brownie"/>
    <m/>
    <s v="No Modifier"/>
    <n v="1"/>
    <n v="1.78"/>
    <n v="1.7799999999999998"/>
    <n v="1.7799999999999998"/>
    <n v="0"/>
    <n v="0"/>
    <n v="0.12"/>
    <n v="0.12"/>
    <x v="253"/>
    <n v="1.9"/>
    <x v="2"/>
    <s v="MobilePay"/>
  </r>
  <r>
    <n v="120301"/>
    <n v="401"/>
    <d v="2025-06-28T00:00:00"/>
    <d v="1899-12-30T01:35:51"/>
    <d v="2025-06-28T00:00:00"/>
    <s v="Saturday"/>
    <s v="Lunch"/>
    <s v="Delivery"/>
    <s v="Delivery"/>
    <s v="Chicken Sandwich"/>
    <m/>
    <s v="No Modifier"/>
    <n v="1"/>
    <n v="5.18"/>
    <n v="5.18"/>
    <n v="5.18"/>
    <n v="0"/>
    <n v="0"/>
    <n v="0.49"/>
    <n v="0.49"/>
    <x v="254"/>
    <n v="5.67"/>
    <x v="1"/>
    <s v="Card"/>
  </r>
  <r>
    <n v="120302"/>
    <n v="501"/>
    <d v="2025-08-06T00:00:00"/>
    <d v="1899-12-30T03:12:21"/>
    <d v="2025-08-06T00:00:00"/>
    <s v="Wednesday"/>
    <s v="Afternoon"/>
    <s v="Drive-Thru"/>
    <s v="Drive-Thru"/>
    <s v="Soft Drink (Medium)"/>
    <s v="No Ice"/>
    <s v="No Ice"/>
    <n v="1"/>
    <n v="1.8"/>
    <n v="1.8"/>
    <n v="1.8"/>
    <n v="0"/>
    <n v="0"/>
    <n v="0.16"/>
    <n v="0.16"/>
    <x v="255"/>
    <n v="1.96"/>
    <x v="2"/>
    <s v="MobilePay"/>
  </r>
  <r>
    <n v="120303"/>
    <n v="101"/>
    <d v="2025-07-02T00:00:00"/>
    <d v="1899-12-30T08:35:34"/>
    <d v="2025-07-02T00:00:00"/>
    <s v="Wednesday"/>
    <s v="Dinner"/>
    <s v="Dine-In"/>
    <s v="Dine-In"/>
    <s v="Veggie Burger"/>
    <s v="No Sauce"/>
    <s v="No Sauce"/>
    <n v="1"/>
    <n v="5.45"/>
    <n v="5.45"/>
    <n v="5.45"/>
    <n v="0"/>
    <n v="0"/>
    <n v="0.33"/>
    <n v="0.33"/>
    <x v="239"/>
    <n v="5.78"/>
    <x v="0"/>
    <s v="Cash"/>
  </r>
  <r>
    <n v="120304"/>
    <n v="103"/>
    <d v="2025-04-21T00:00:00"/>
    <d v="1899-12-30T04:45:54"/>
    <d v="2025-04-21T00:00:00"/>
    <s v="Monday"/>
    <s v="Afternoon"/>
    <s v="Takeout"/>
    <s v="Takeout"/>
    <s v="Onion Rings"/>
    <s v="Small Size"/>
    <s v="Small Size"/>
    <n v="1"/>
    <n v="3.13"/>
    <n v="2.83"/>
    <n v="2.83"/>
    <n v="0"/>
    <n v="0"/>
    <n v="0.21"/>
    <n v="0.21"/>
    <x v="256"/>
    <n v="3.04"/>
    <x v="1"/>
    <s v="Card"/>
  </r>
  <r>
    <n v="120305"/>
    <n v="102"/>
    <d v="2025-08-06T00:00:00"/>
    <d v="1899-12-30T02:57:32"/>
    <d v="2025-08-06T00:00:00"/>
    <s v="Wednesday"/>
    <s v="Lunch"/>
    <s v="Dine-In"/>
    <s v="Dine-In"/>
    <s v="Cheeseburger Combo"/>
    <m/>
    <s v="No Modifier"/>
    <n v="1"/>
    <n v="8.5500000000000007"/>
    <n v="8.5499999999999989"/>
    <n v="8.5499999999999989"/>
    <n v="0"/>
    <n v="0"/>
    <n v="0.56000000000000005"/>
    <n v="0.56000000000000005"/>
    <x v="161"/>
    <n v="9.11"/>
    <x v="1"/>
    <s v="Card"/>
  </r>
  <r>
    <n v="120306"/>
    <n v="402"/>
    <d v="2025-04-21T00:00:00"/>
    <d v="1899-12-30T11:00:19"/>
    <d v="2025-04-21T00:00:00"/>
    <s v="Monday"/>
    <s v="Lunch"/>
    <s v="Drive-Thru"/>
    <s v="Drive-Thru"/>
    <s v="Chicken Sandwich Combo"/>
    <m/>
    <s v="No Modifier"/>
    <n v="1"/>
    <n v="9.6300000000000008"/>
    <n v="9.629999999999999"/>
    <n v="9.629999999999999"/>
    <n v="1.44"/>
    <n v="1.44"/>
    <n v="0.49"/>
    <n v="0.49"/>
    <x v="257"/>
    <n v="8.68"/>
    <x v="0"/>
    <s v="Cash"/>
  </r>
  <r>
    <n v="120307"/>
    <n v="202"/>
    <d v="2025-05-03T00:00:00"/>
    <d v="1899-12-30T02:42:07"/>
    <d v="2025-05-03T00:00:00"/>
    <s v="Saturday"/>
    <s v="Lunch"/>
    <s v="Dine-In"/>
    <s v="Dine-In"/>
    <s v="Double Cheeseburger"/>
    <m/>
    <s v="No Modifier"/>
    <n v="1"/>
    <n v="5.49"/>
    <n v="5.49"/>
    <n v="5.49"/>
    <n v="0"/>
    <n v="0"/>
    <n v="0.52"/>
    <n v="0.52"/>
    <x v="5"/>
    <n v="6.01"/>
    <x v="1"/>
    <s v="Card"/>
  </r>
  <r>
    <n v="120308"/>
    <n v="201"/>
    <d v="2025-07-01T00:00:00"/>
    <d v="1899-12-30T09:57:21"/>
    <d v="2025-07-01T00:00:00"/>
    <s v="Tuesday"/>
    <s v="Breakfast"/>
    <s v="Delivery"/>
    <s v="Delivery"/>
    <s v="Egg Muffin"/>
    <m/>
    <s v="No Modifier"/>
    <n v="1"/>
    <n v="3.38"/>
    <n v="4.38"/>
    <n v="4.38"/>
    <n v="0.88"/>
    <n v="0.88"/>
    <n v="0.3"/>
    <n v="0.3"/>
    <x v="258"/>
    <n v="3.8"/>
    <x v="1"/>
    <s v="Card"/>
  </r>
  <r>
    <n v="120309"/>
    <n v="501"/>
    <d v="2025-06-28T00:00:00"/>
    <d v="1899-12-30T12:45:48"/>
    <d v="2025-06-28T00:00:00"/>
    <s v="Saturday"/>
    <s v="Lunch"/>
    <s v="Delivery"/>
    <s v="Delivery"/>
    <s v="Soft Drink (Medium)"/>
    <s v="Sugar-Free Syrup"/>
    <s v="Sugar-Free Syrup"/>
    <n v="1"/>
    <n v="1.72"/>
    <n v="2.02"/>
    <n v="2.02"/>
    <n v="0.4"/>
    <n v="0.4"/>
    <n v="0.11"/>
    <n v="0.11"/>
    <x v="259"/>
    <n v="1.73"/>
    <x v="1"/>
    <s v="Card"/>
  </r>
  <r>
    <n v="120310"/>
    <n v="201"/>
    <d v="2025-04-17T00:00:00"/>
    <d v="1899-12-30T09:16:58"/>
    <d v="2025-04-17T00:00:00"/>
    <s v="Thursday"/>
    <s v="Breakfast"/>
    <s v="Takeout"/>
    <s v="Takeout"/>
    <s v="Soft Drink (Small)"/>
    <m/>
    <s v="No Modifier"/>
    <n v="2"/>
    <n v="1.52"/>
    <n v="1.52"/>
    <n v="3.04"/>
    <n v="0"/>
    <n v="0"/>
    <n v="0.27"/>
    <n v="0.27"/>
    <x v="260"/>
    <n v="3.31"/>
    <x v="1"/>
    <s v="Card"/>
  </r>
  <r>
    <n v="120311"/>
    <n v="301"/>
    <d v="2025-07-24T00:00:00"/>
    <d v="1899-12-30T05:06:25"/>
    <d v="2025-07-24T00:00:00"/>
    <s v="Thursday"/>
    <s v="Afternoon"/>
    <s v="Drive-Thru"/>
    <s v="Drive-Thru"/>
    <s v="French Fries"/>
    <s v="No Sauce"/>
    <s v="No Sauce"/>
    <n v="1"/>
    <n v="2.95"/>
    <n v="2.95"/>
    <n v="2.95"/>
    <n v="0"/>
    <n v="0"/>
    <n v="0.25"/>
    <n v="0.25"/>
    <x v="261"/>
    <n v="3.2"/>
    <x v="0"/>
    <s v="Cash"/>
  </r>
  <r>
    <n v="120312"/>
    <n v="201"/>
    <d v="2025-05-26T00:00:00"/>
    <d v="1899-12-30T09:50:27"/>
    <d v="2025-05-26T00:00:00"/>
    <s v="Monday"/>
    <s v="Dinner"/>
    <s v="Delivery"/>
    <s v="Delivery"/>
    <s v="Spicy Chicken Combo"/>
    <m/>
    <s v="No Modifier"/>
    <n v="1"/>
    <n v="9.6999999999999993"/>
    <n v="9.7000000000000011"/>
    <n v="9.7000000000000011"/>
    <n v="0"/>
    <n v="0"/>
    <n v="0.87"/>
    <n v="0.87"/>
    <x v="262"/>
    <n v="10.57"/>
    <x v="1"/>
    <s v="Card"/>
  </r>
  <r>
    <n v="120313"/>
    <n v="202"/>
    <d v="2025-08-01T00:00:00"/>
    <d v="1899-12-30T10:43:52"/>
    <d v="2025-08-01T00:00:00"/>
    <s v="Friday"/>
    <s v="Late Night"/>
    <s v="Drive-Thru"/>
    <s v="Drive-Thru"/>
    <s v="Chicken Sandwich"/>
    <s v="No Pickles"/>
    <s v="No Pickles"/>
    <n v="1"/>
    <n v="5.69"/>
    <n v="5.69"/>
    <n v="5.69"/>
    <n v="0"/>
    <n v="0"/>
    <n v="0.34"/>
    <n v="0.34"/>
    <x v="263"/>
    <n v="6.03"/>
    <x v="0"/>
    <s v="Cash"/>
  </r>
  <r>
    <n v="120314"/>
    <n v="402"/>
    <d v="2025-05-14T00:00:00"/>
    <d v="1899-12-30T11:19:36"/>
    <d v="2025-05-14T00:00:00"/>
    <s v="Wednesday"/>
    <s v="Morning"/>
    <s v="Drive-Thru"/>
    <s v="Drive-Thru"/>
    <s v="Ice Cream Cone"/>
    <s v="Cinnamon"/>
    <s v="Cinnamon"/>
    <n v="3"/>
    <n v="1.79"/>
    <n v="1.89"/>
    <n v="5.67"/>
    <n v="0"/>
    <n v="0"/>
    <n v="0.37"/>
    <n v="0.37"/>
    <x v="264"/>
    <n v="6.04"/>
    <x v="0"/>
    <s v="Cash"/>
  </r>
  <r>
    <n v="120315"/>
    <n v="101"/>
    <d v="2025-05-31T00:00:00"/>
    <d v="1899-12-30T11:00:45"/>
    <d v="2025-05-31T00:00:00"/>
    <s v="Saturday"/>
    <s v="Lunch"/>
    <s v="Takeout"/>
    <s v="Takeout"/>
    <s v="Double Cheeseburger"/>
    <m/>
    <s v="No Modifier"/>
    <n v="1"/>
    <n v="5.75"/>
    <n v="5.75"/>
    <n v="5.75"/>
    <n v="0"/>
    <n v="0"/>
    <n v="0.49"/>
    <n v="0.49"/>
    <x v="265"/>
    <n v="6.24"/>
    <x v="4"/>
    <s v="GiftCard"/>
  </r>
  <r>
    <n v="120316"/>
    <n v="103"/>
    <d v="2025-07-16T00:00:00"/>
    <d v="1899-12-30T02:53:59"/>
    <d v="2025-07-16T00:00:00"/>
    <s v="Wednesday"/>
    <s v="Lunch"/>
    <s v="Takeout"/>
    <s v="Takeout"/>
    <s v="Spicy Chicken Sandwich"/>
    <s v="No Onions"/>
    <s v="No Onions"/>
    <n v="1"/>
    <n v="5.9"/>
    <n v="5.9"/>
    <n v="5.9"/>
    <n v="0.3"/>
    <n v="0.3"/>
    <n v="0.39"/>
    <n v="0.39"/>
    <x v="230"/>
    <n v="5.99"/>
    <x v="1"/>
    <s v="Card"/>
  </r>
  <r>
    <n v="120317"/>
    <n v="401"/>
    <d v="2025-04-17T00:00:00"/>
    <d v="1899-12-30T09:39:11"/>
    <d v="2025-04-17T00:00:00"/>
    <s v="Thursday"/>
    <s v="Dinner"/>
    <s v="Takeout"/>
    <s v="Takeout"/>
    <s v="Double Cheeseburger Combo"/>
    <m/>
    <s v="No Modifier"/>
    <n v="1"/>
    <n v="9.83"/>
    <n v="9.83"/>
    <n v="9.83"/>
    <n v="0"/>
    <n v="0"/>
    <n v="0.59"/>
    <n v="0.59"/>
    <x v="266"/>
    <n v="10.42"/>
    <x v="1"/>
    <s v="Card"/>
  </r>
  <r>
    <n v="120318"/>
    <n v="403"/>
    <d v="2025-08-05T00:00:00"/>
    <d v="1899-12-30T03:36:30"/>
    <d v="2025-08-05T00:00:00"/>
    <s v="Tuesday"/>
    <s v="Afternoon"/>
    <s v="Delivery"/>
    <s v="Delivery"/>
    <s v="Soft Drink (Medium)"/>
    <s v="Light Ice"/>
    <s v="Light Ice"/>
    <n v="2"/>
    <n v="1.77"/>
    <n v="1.77"/>
    <n v="3.54"/>
    <n v="0"/>
    <n v="0"/>
    <n v="0.27"/>
    <n v="0.27"/>
    <x v="267"/>
    <n v="3.81"/>
    <x v="1"/>
    <s v="Card"/>
  </r>
  <r>
    <n v="120319"/>
    <n v="102"/>
    <d v="2025-06-01T00:00:00"/>
    <d v="1899-12-30T05:19:39"/>
    <d v="2025-06-01T00:00:00"/>
    <s v="Sunday"/>
    <s v="Afternoon"/>
    <s v="Dine-In"/>
    <s v="Dine-In"/>
    <s v="Bottled Water"/>
    <s v="Oat Milk"/>
    <s v="Oat Milk"/>
    <n v="2"/>
    <n v="1.43"/>
    <n v="2.13"/>
    <n v="4.26"/>
    <n v="0"/>
    <n v="0"/>
    <n v="0.34"/>
    <n v="0.34"/>
    <x v="268"/>
    <n v="4.5999999999999996"/>
    <x v="1"/>
    <s v="Card"/>
  </r>
  <r>
    <n v="120320"/>
    <n v="501"/>
    <d v="2025-05-08T00:00:00"/>
    <d v="1899-12-30T08:03:40"/>
    <d v="2025-05-08T00:00:00"/>
    <s v="Thursday"/>
    <s v="Dinner"/>
    <s v="Takeout"/>
    <s v="Takeout"/>
    <s v="Cheeseburger"/>
    <m/>
    <s v="No Modifier"/>
    <n v="1"/>
    <n v="4.5199999999999996"/>
    <n v="4.5200000000000005"/>
    <n v="4.5200000000000005"/>
    <n v="0"/>
    <n v="0"/>
    <n v="0.34"/>
    <n v="0.34"/>
    <x v="269"/>
    <n v="4.8600000000000003"/>
    <x v="1"/>
    <s v="Card"/>
  </r>
  <r>
    <n v="120321"/>
    <n v="501"/>
    <d v="2025-04-22T00:00:00"/>
    <d v="1899-12-30T01:00:47"/>
    <d v="2025-04-22T00:00:00"/>
    <s v="Tuesday"/>
    <s v="Lunch"/>
    <s v="Dine-In"/>
    <s v="Dine-In"/>
    <s v="Chicken Sandwich Combo"/>
    <m/>
    <s v="No Modifier"/>
    <n v="1"/>
    <n v="9.2899999999999991"/>
    <n v="9.2900000000000009"/>
    <n v="9.2900000000000009"/>
    <n v="0"/>
    <n v="0"/>
    <n v="0.7"/>
    <n v="0.7"/>
    <x v="43"/>
    <n v="9.99"/>
    <x v="1"/>
    <s v="Card"/>
  </r>
  <r>
    <n v="120322"/>
    <n v="102"/>
    <d v="2025-05-25T00:00:00"/>
    <d v="1899-12-30T11:53:31"/>
    <d v="2025-05-25T00:00:00"/>
    <s v="Sunday"/>
    <s v="Late Night"/>
    <s v="Drive-Thru"/>
    <s v="Drive-Thru"/>
    <s v="Spicy Chicken Sandwich"/>
    <m/>
    <s v="No Modifier"/>
    <n v="1"/>
    <n v="5.33"/>
    <n v="5.33"/>
    <n v="5.33"/>
    <n v="0"/>
    <n v="0"/>
    <n v="0.43"/>
    <n v="0.43"/>
    <x v="270"/>
    <n v="5.76"/>
    <x v="1"/>
    <s v="Card"/>
  </r>
  <r>
    <n v="120323"/>
    <n v="402"/>
    <d v="2025-05-06T00:00:00"/>
    <d v="1899-12-30T12:24:43"/>
    <d v="2025-05-06T00:00:00"/>
    <s v="Tuesday"/>
    <s v="Lunch"/>
    <s v="Drive-Thru"/>
    <s v="Drive-Thru"/>
    <s v="Double Cheeseburger"/>
    <m/>
    <s v="No Modifier"/>
    <n v="1"/>
    <n v="6.61"/>
    <n v="6.61"/>
    <n v="6.61"/>
    <n v="0"/>
    <n v="0"/>
    <n v="0.59"/>
    <n v="0.59"/>
    <x v="271"/>
    <n v="7.2"/>
    <x v="1"/>
    <s v="Card"/>
  </r>
  <r>
    <n v="120324"/>
    <n v="403"/>
    <d v="2025-04-23T00:00:00"/>
    <d v="1899-12-30T04:39:58"/>
    <d v="2025-04-23T00:00:00"/>
    <s v="Wednesday"/>
    <s v="Afternoon"/>
    <s v="Delivery"/>
    <s v="Delivery"/>
    <s v="French Fries"/>
    <s v="No Sauce"/>
    <s v="No Sauce"/>
    <n v="2"/>
    <n v="2.35"/>
    <n v="2.35"/>
    <n v="4.7"/>
    <n v="0"/>
    <n v="0"/>
    <n v="0.34"/>
    <n v="0.34"/>
    <x v="105"/>
    <n v="5.04"/>
    <x v="1"/>
    <s v="Card"/>
  </r>
  <r>
    <n v="120325"/>
    <n v="103"/>
    <d v="2025-08-08T00:00:00"/>
    <d v="1899-12-30T11:53:04"/>
    <d v="2025-08-08T00:00:00"/>
    <s v="Friday"/>
    <s v="Lunch"/>
    <s v="Dine-In"/>
    <s v="Dine-In"/>
    <s v="Double Cheeseburger"/>
    <m/>
    <s v="No Modifier"/>
    <n v="1"/>
    <n v="5.23"/>
    <n v="5.23"/>
    <n v="5.23"/>
    <n v="0"/>
    <n v="0"/>
    <n v="0.38"/>
    <n v="0.38"/>
    <x v="272"/>
    <n v="5.61"/>
    <x v="1"/>
    <s v="Card"/>
  </r>
  <r>
    <n v="120326"/>
    <n v="201"/>
    <d v="2025-05-20T00:00:00"/>
    <d v="1899-12-30T10:45:07"/>
    <d v="2025-05-20T00:00:00"/>
    <s v="Tuesday"/>
    <s v="Late Night"/>
    <s v="Dine-In"/>
    <s v="Dine-In"/>
    <s v="Spicy Chicken Sandwich"/>
    <s v="Spicy"/>
    <s v="Spicy"/>
    <n v="1"/>
    <n v="6.08"/>
    <n v="6.08"/>
    <n v="6.08"/>
    <n v="0"/>
    <n v="0"/>
    <n v="0.4"/>
    <n v="0.4"/>
    <x v="150"/>
    <n v="6.48"/>
    <x v="0"/>
    <s v="Cash"/>
  </r>
  <r>
    <n v="120327"/>
    <n v="202"/>
    <d v="2025-05-13T00:00:00"/>
    <d v="1899-12-30T08:16:10"/>
    <d v="2025-05-13T00:00:00"/>
    <s v="Tuesday"/>
    <s v="Dinner"/>
    <s v="Drive-Thru"/>
    <s v="Drive-Thru"/>
    <s v="Cheeseburger"/>
    <m/>
    <s v="No Modifier"/>
    <n v="3"/>
    <n v="4.75"/>
    <n v="4.75"/>
    <n v="14.25"/>
    <n v="0"/>
    <n v="0"/>
    <n v="1.07"/>
    <n v="1.07"/>
    <x v="273"/>
    <n v="15.32"/>
    <x v="1"/>
    <s v="Card"/>
  </r>
  <r>
    <n v="120328"/>
    <n v="402"/>
    <d v="2025-06-01T00:00:00"/>
    <d v="1899-12-30T08:13:39"/>
    <d v="2025-06-01T00:00:00"/>
    <s v="Sunday"/>
    <s v="Breakfast"/>
    <m/>
    <s v="Unknown"/>
    <s v="Coffee"/>
    <m/>
    <s v="No Modifier"/>
    <n v="1"/>
    <n v="2.0099999999999998"/>
    <n v="2.0100000000000002"/>
    <n v="2.0100000000000002"/>
    <n v="0"/>
    <n v="0"/>
    <n v="0.15"/>
    <n v="0.15"/>
    <x v="274"/>
    <n v="2.16"/>
    <x v="3"/>
    <s v="Card"/>
  </r>
  <r>
    <n v="120329"/>
    <n v="101"/>
    <d v="2025-07-06T00:00:00"/>
    <d v="1899-12-30T03:44:21"/>
    <d v="2025-07-06T00:00:00"/>
    <s v="Sunday"/>
    <s v="Afternoon"/>
    <s v="Drive-Thru"/>
    <s v="Drive-Thru"/>
    <s v="Soft Drink (Medium)"/>
    <s v="Sugar-Free Syrup"/>
    <s v="Sugar-Free Syrup"/>
    <n v="1"/>
    <n v="1.79"/>
    <n v="2.09"/>
    <n v="2.09"/>
    <n v="0"/>
    <n v="0"/>
    <n v="0.14000000000000001"/>
    <n v="0.14000000000000001"/>
    <x v="59"/>
    <n v="2.23"/>
    <x v="3"/>
    <s v="Card"/>
  </r>
  <r>
    <n v="120330"/>
    <n v="501"/>
    <d v="2025-06-25T00:00:00"/>
    <d v="1899-12-30T01:43:19"/>
    <d v="2025-06-25T00:00:00"/>
    <s v="Wednesday"/>
    <s v="Lunch"/>
    <s v="Takeout"/>
    <s v="Takeout"/>
    <s v="Soft Drink (Medium)"/>
    <m/>
    <s v="No Modifier"/>
    <n v="1"/>
    <n v="1.74"/>
    <n v="1.74"/>
    <n v="1.74"/>
    <n v="0"/>
    <n v="0"/>
    <n v="0.11"/>
    <n v="0.11"/>
    <x v="275"/>
    <n v="1.85"/>
    <x v="0"/>
    <s v="Cash"/>
  </r>
  <r>
    <n v="120331"/>
    <n v="401"/>
    <d v="2025-07-02T00:00:00"/>
    <d v="1899-12-30T05:24:57"/>
    <d v="2025-07-02T00:00:00"/>
    <s v="Wednesday"/>
    <s v="Afternoon"/>
    <s v="Dine-In"/>
    <s v="Dine-In"/>
    <s v="Soft Drink (Medium)"/>
    <m/>
    <s v="No Modifier"/>
    <n v="2"/>
    <n v="1.67"/>
    <n v="1.9700000000000002"/>
    <n v="3.9400000000000004"/>
    <n v="0"/>
    <n v="0"/>
    <n v="0.28999999999999998"/>
    <n v="0.28999999999999998"/>
    <x v="276"/>
    <n v="4.2300000000000004"/>
    <x v="0"/>
    <s v="Cash"/>
  </r>
  <r>
    <n v="120332"/>
    <n v="202"/>
    <d v="2025-04-25T00:00:00"/>
    <d v="1899-12-30T02:01:02"/>
    <d v="2025-04-25T00:00:00"/>
    <s v="Friday"/>
    <s v="Lunch"/>
    <s v="Dine-In"/>
    <s v="Dine-In"/>
    <s v="Spicy Chicken Combo"/>
    <m/>
    <s v="No Modifier"/>
    <n v="1"/>
    <n v="9.33"/>
    <n v="9.33"/>
    <n v="9.33"/>
    <n v="0"/>
    <n v="0"/>
    <n v="0.89"/>
    <n v="0.89"/>
    <x v="277"/>
    <n v="10.220000000000001"/>
    <x v="1"/>
    <s v="Card"/>
  </r>
  <r>
    <n v="120333"/>
    <n v="102"/>
    <d v="2025-07-22T00:00:00"/>
    <d v="1899-12-30T08:41:01"/>
    <d v="2025-07-22T00:00:00"/>
    <s v="Tuesday"/>
    <s v="Breakfast"/>
    <s v="Takeout"/>
    <s v="Takeout"/>
    <s v="Egg Muffin"/>
    <s v="No Cheese"/>
    <s v="No Cheese"/>
    <n v="1"/>
    <n v="3.07"/>
    <n v="3.07"/>
    <n v="3.07"/>
    <n v="0"/>
    <n v="0"/>
    <n v="0.23"/>
    <n v="0.23"/>
    <x v="278"/>
    <n v="3.3"/>
    <x v="2"/>
    <s v="MobilePay"/>
  </r>
  <r>
    <n v="120334"/>
    <n v="102"/>
    <d v="2025-05-25T00:00:00"/>
    <d v="1899-12-30T09:14:04"/>
    <d v="2025-05-25T00:00:00"/>
    <s v="Sunday"/>
    <s v="Breakfast"/>
    <s v="Drive-Thru"/>
    <s v="Drive-Thru"/>
    <s v="Coffee"/>
    <m/>
    <s v="No Modifier"/>
    <n v="1"/>
    <n v="2.09"/>
    <n v="2.79"/>
    <n v="2.79"/>
    <n v="0"/>
    <n v="0"/>
    <n v="0.27"/>
    <n v="0.27"/>
    <x v="279"/>
    <n v="3.06"/>
    <x v="1"/>
    <s v="Card"/>
  </r>
  <r>
    <n v="120335"/>
    <n v="301"/>
    <d v="2025-07-05T00:00:00"/>
    <d v="1899-12-30T06:48:26"/>
    <d v="2025-07-05T00:00:00"/>
    <s v="Saturday"/>
    <s v="Breakfast"/>
    <s v="Dine-In"/>
    <s v="Dine-In"/>
    <s v="Egg Muffin"/>
    <m/>
    <s v="No Modifier"/>
    <n v="1"/>
    <n v="3.2"/>
    <n v="1.4799999999999998"/>
    <n v="1.4799999999999998"/>
    <m/>
    <n v="0.15"/>
    <n v="0.27"/>
    <n v="0.27"/>
    <x v="280"/>
    <n v="3.47"/>
    <x v="3"/>
    <s v="Card"/>
  </r>
  <r>
    <n v="120336"/>
    <n v="102"/>
    <d v="2025-05-26T00:00:00"/>
    <d v="1899-12-30T08:26:44"/>
    <d v="2025-05-26T00:00:00"/>
    <s v="Monday"/>
    <s v="Dinner"/>
    <s v="Drive-Thru"/>
    <s v="Drive-Thru"/>
    <s v="Spicy Chicken Combo"/>
    <m/>
    <s v="No Modifier"/>
    <n v="1"/>
    <n v="8.8800000000000008"/>
    <n v="8.8800000000000008"/>
    <n v="8.8800000000000008"/>
    <n v="0"/>
    <n v="0"/>
    <n v="0.75"/>
    <n v="0.75"/>
    <x v="281"/>
    <n v="9.6300000000000008"/>
    <x v="0"/>
    <s v="Cash"/>
  </r>
  <r>
    <n v="120337"/>
    <n v="501"/>
    <d v="2025-05-21T00:00:00"/>
    <d v="1899-12-30T12:22:26"/>
    <d v="2025-05-21T00:00:00"/>
    <s v="Wednesday"/>
    <s v="Late Night"/>
    <s v="Dine-In"/>
    <s v="Dine-In"/>
    <s v="Cheeseburger"/>
    <m/>
    <s v="No Modifier"/>
    <n v="1"/>
    <n v="4.38"/>
    <n v="4.38"/>
    <n v="4.38"/>
    <n v="0"/>
    <n v="0"/>
    <n v="0.42"/>
    <n v="0.42"/>
    <x v="282"/>
    <n v="4.8"/>
    <x v="1"/>
    <s v="Card"/>
  </r>
  <r>
    <n v="120338"/>
    <n v="102"/>
    <d v="2025-05-14T00:00:00"/>
    <d v="1899-12-30T09:31:11"/>
    <d v="2025-05-14T00:00:00"/>
    <s v="Wednesday"/>
    <s v="Dinner"/>
    <s v="Dine-In"/>
    <s v="Dine-In"/>
    <s v="Cheeseburger"/>
    <m/>
    <s v="No Modifier"/>
    <n v="1"/>
    <n v="4.63"/>
    <n v="4.63"/>
    <n v="4.63"/>
    <n v="0"/>
    <n v="0"/>
    <n v="0.42"/>
    <n v="0.42"/>
    <x v="283"/>
    <n v="5.05"/>
    <x v="2"/>
    <s v="MobilePay"/>
  </r>
  <r>
    <n v="120339"/>
    <n v="402"/>
    <d v="2025-07-31T00:00:00"/>
    <d v="1899-12-30T12:46:28"/>
    <d v="2025-07-31T00:00:00"/>
    <s v="Thursday"/>
    <s v="Lunch"/>
    <s v="Takeout"/>
    <s v="Takeout"/>
    <s v="Chicken Sandwich"/>
    <m/>
    <s v="No Modifier"/>
    <n v="1"/>
    <n v="5.18"/>
    <n v="5.18"/>
    <n v="5.18"/>
    <n v="0"/>
    <n v="0"/>
    <n v="0.38"/>
    <n v="0.38"/>
    <x v="284"/>
    <n v="5.56"/>
    <x v="1"/>
    <s v="Card"/>
  </r>
  <r>
    <n v="120340"/>
    <n v="402"/>
    <d v="2025-08-03T00:00:00"/>
    <d v="1899-12-30T04:09:13"/>
    <d v="2025-08-03T00:00:00"/>
    <s v="Sunday"/>
    <s v="Afternoon"/>
    <s v="Drive-Thru"/>
    <s v="Drive-Thru"/>
    <s v="Onion Rings"/>
    <m/>
    <s v="No Modifier"/>
    <n v="2"/>
    <n v="2.91"/>
    <n v="2.9099999999999997"/>
    <n v="5.8199999999999994"/>
    <n v="0"/>
    <n v="0"/>
    <n v="0.44"/>
    <n v="0.44"/>
    <x v="285"/>
    <n v="6.26"/>
    <x v="1"/>
    <s v="Card"/>
  </r>
  <r>
    <n v="120341"/>
    <n v="402"/>
    <d v="2025-07-19T00:00:00"/>
    <d v="1899-12-30T01:14:56"/>
    <d v="2025-07-19T00:00:00"/>
    <s v="Saturday"/>
    <s v="Lunch"/>
    <s v="Dine-In"/>
    <s v="Dine-In"/>
    <s v="Double Cheeseburger Combo"/>
    <m/>
    <s v="No Modifier"/>
    <n v="2"/>
    <n v="10.11"/>
    <n v="10.11"/>
    <n v="20.22"/>
    <n v="0"/>
    <n v="0"/>
    <n v="1.92"/>
    <n v="1.92"/>
    <x v="286"/>
    <n v="22.14"/>
    <x v="1"/>
    <s v="Card"/>
  </r>
  <r>
    <n v="120342"/>
    <n v="501"/>
    <d v="2025-06-11T00:00:00"/>
    <d v="1899-12-30T01:00:46"/>
    <d v="2025-06-11T00:00:00"/>
    <s v="Wednesday"/>
    <s v="Lunch"/>
    <s v="Takeout"/>
    <s v="Takeout"/>
    <s v="Chicken Sandwich"/>
    <s v="Add Bacon"/>
    <s v="Add Bacon"/>
    <n v="2"/>
    <n v="5.48"/>
    <n v="6.4799999999999995"/>
    <n v="12.959999999999999"/>
    <n v="0"/>
    <n v="0"/>
    <n v="0.91"/>
    <n v="0.91"/>
    <x v="160"/>
    <n v="13.87"/>
    <x v="2"/>
    <s v="MobilePay"/>
  </r>
  <r>
    <n v="120343"/>
    <n v="403"/>
    <d v="2025-06-03T00:00:00"/>
    <d v="1899-12-30T08:30:51"/>
    <d v="2025-06-03T00:00:00"/>
    <s v="Tuesday"/>
    <s v="Breakfast"/>
    <s v="Drive-Thru"/>
    <s v="Drive-Thru"/>
    <s v="Breakfast Burrito"/>
    <m/>
    <s v="No Modifier"/>
    <n v="1"/>
    <n v="3.61"/>
    <n v="3.6100000000000003"/>
    <n v="3.6100000000000003"/>
    <n v="0.72"/>
    <n v="0.72"/>
    <n v="0.21"/>
    <n v="0.21"/>
    <x v="137"/>
    <n v="3.1"/>
    <x v="0"/>
    <s v="Cash"/>
  </r>
  <r>
    <n v="120344"/>
    <n v="202"/>
    <d v="2025-06-12T00:00:00"/>
    <d v="1899-12-30T09:47:37"/>
    <d v="2025-06-12T00:00:00"/>
    <s v="Thursday"/>
    <s v="Breakfast"/>
    <s v="Dine-In"/>
    <s v="Dine-In"/>
    <s v="Coffee"/>
    <s v="Sugar-Free Syrup"/>
    <s v="Sugar-Free Syrup"/>
    <n v="1"/>
    <n v="1.8"/>
    <n v="2.1"/>
    <n v="2.1"/>
    <n v="0"/>
    <n v="0"/>
    <n v="0.19"/>
    <n v="0.19"/>
    <x v="287"/>
    <n v="2.29"/>
    <x v="3"/>
    <s v="Card"/>
  </r>
  <r>
    <n v="120345"/>
    <n v="403"/>
    <d v="2025-06-16T00:00:00"/>
    <d v="1899-12-30T07:44:39"/>
    <d v="2025-06-16T00:00:00"/>
    <s v="Monday"/>
    <s v="Breakfast"/>
    <s v="Delivery"/>
    <s v="Delivery"/>
    <s v="Coffee"/>
    <m/>
    <s v="No Modifier"/>
    <n v="2"/>
    <n v="1.94"/>
    <n v="1.9400000000000002"/>
    <n v="3.8800000000000003"/>
    <n v="0"/>
    <n v="0"/>
    <n v="0.23"/>
    <n v="0.23"/>
    <x v="288"/>
    <n v="4.1100000000000003"/>
    <x v="2"/>
    <s v="MobilePay"/>
  </r>
  <r>
    <n v="120346"/>
    <n v="402"/>
    <d v="2025-06-24T00:00:00"/>
    <d v="1899-12-30T04:11:41"/>
    <d v="2025-06-24T00:00:00"/>
    <s v="Tuesday"/>
    <s v="Afternoon"/>
    <s v="Takeout"/>
    <s v="Takeout"/>
    <s v="Milkshake"/>
    <m/>
    <s v="No Modifier"/>
    <n v="3"/>
    <n v="3.51"/>
    <n v="3.5100000000000002"/>
    <n v="10.530000000000001"/>
    <n v="0"/>
    <n v="0"/>
    <n v="0.68"/>
    <n v="0.68"/>
    <x v="289"/>
    <n v="11.21"/>
    <x v="1"/>
    <s v="Card"/>
  </r>
  <r>
    <n v="120347"/>
    <n v="201"/>
    <d v="2025-04-17T00:00:00"/>
    <d v="1899-12-30T01:32:43"/>
    <d v="2025-04-17T00:00:00"/>
    <s v="Thursday"/>
    <s v="Lunch"/>
    <s v="Takeout"/>
    <s v="Takeout"/>
    <s v="Veggie Burger"/>
    <s v="Add Jalapenos"/>
    <s v="Add Jalapenos"/>
    <n v="1"/>
    <n v="4.75"/>
    <n v="5.1499999999999995"/>
    <n v="5.1499999999999995"/>
    <n v="0"/>
    <n v="0"/>
    <n v="0.49"/>
    <n v="0.49"/>
    <x v="201"/>
    <n v="5.64"/>
    <x v="1"/>
    <s v="Card"/>
  </r>
  <r>
    <n v="120348"/>
    <n v="102"/>
    <d v="2025-04-18T00:00:00"/>
    <d v="1899-12-30T11:05:05"/>
    <d v="2025-04-18T00:00:00"/>
    <s v="Friday"/>
    <s v="Morning"/>
    <s v="Takeout"/>
    <s v="Takeout"/>
    <s v="Chicken Nuggets (6pc)"/>
    <m/>
    <s v="No Modifier"/>
    <n v="1"/>
    <n v="3.56"/>
    <n v="3.56"/>
    <n v="3.56"/>
    <n v="0"/>
    <n v="0"/>
    <n v="0.25"/>
    <n v="0.25"/>
    <x v="267"/>
    <n v="3.81"/>
    <x v="1"/>
    <s v="Card"/>
  </r>
  <r>
    <n v="120349"/>
    <n v="403"/>
    <d v="2025-06-10T00:00:00"/>
    <d v="1899-12-30T08:26:28"/>
    <d v="2025-06-10T00:00:00"/>
    <s v="Tuesday"/>
    <s v="Dinner"/>
    <s v="Drive-Thru"/>
    <s v="Drive-Thru"/>
    <s v="Chicken Sandwich"/>
    <m/>
    <s v="No Modifier"/>
    <n v="1"/>
    <n v="5.31"/>
    <n v="5.31"/>
    <n v="5.31"/>
    <n v="0"/>
    <n v="0"/>
    <n v="0.5"/>
    <n v="0.5"/>
    <x v="290"/>
    <n v="5.81"/>
    <x v="1"/>
    <s v="Card"/>
  </r>
  <r>
    <n v="120350"/>
    <n v="501"/>
    <d v="2025-06-03T00:00:00"/>
    <d v="1899-12-30T05:28:29"/>
    <d v="2025-06-03T00:00:00"/>
    <s v="Tuesday"/>
    <s v="Afternoon"/>
    <s v="Takeout"/>
    <s v="Takeout"/>
    <s v="Side Salad"/>
    <m/>
    <s v="No Modifier"/>
    <n v="1"/>
    <n v="2.91"/>
    <n v="2.9099999999999997"/>
    <n v="2.9099999999999997"/>
    <n v="0"/>
    <n v="0"/>
    <n v="0.22"/>
    <n v="0.22"/>
    <x v="291"/>
    <n v="3.13"/>
    <x v="1"/>
    <s v="Card"/>
  </r>
  <r>
    <n v="120351"/>
    <n v="103"/>
    <d v="2025-07-04T00:00:00"/>
    <d v="1899-12-30T07:11:53"/>
    <d v="2025-07-04T00:00:00"/>
    <s v="Friday"/>
    <s v="Dinner"/>
    <s v="Delivery"/>
    <s v="Delivery"/>
    <s v="Double Cheeseburger Combo"/>
    <m/>
    <s v="No Modifier"/>
    <n v="1"/>
    <n v="10.73"/>
    <n v="10.73"/>
    <n v="10.73"/>
    <n v="0"/>
    <n v="0"/>
    <n v="0.75"/>
    <n v="0.75"/>
    <x v="292"/>
    <n v="11.48"/>
    <x v="2"/>
    <s v="MobilePay"/>
  </r>
  <r>
    <n v="120352"/>
    <n v="301"/>
    <d v="2025-06-13T00:00:00"/>
    <d v="1899-12-30T09:10:34"/>
    <d v="2025-06-13T00:00:00"/>
    <s v="Friday"/>
    <s v="Breakfast"/>
    <s v="Takeout"/>
    <s v="Takeout"/>
    <s v="Sausage Biscuit"/>
    <m/>
    <s v="No Modifier"/>
    <n v="2"/>
    <n v="3.25"/>
    <n v="3.25"/>
    <n v="6.5"/>
    <n v="0"/>
    <n v="0"/>
    <n v="0.46"/>
    <n v="0.46"/>
    <x v="293"/>
    <n v="6.96"/>
    <x v="2"/>
    <s v="MobilePay"/>
  </r>
  <r>
    <n v="120353"/>
    <n v="402"/>
    <d v="2025-04-11T00:00:00"/>
    <d v="1899-12-30T07:51:36"/>
    <d v="2025-04-11T00:00:00"/>
    <s v="Friday"/>
    <s v="Dinner"/>
    <s v="Drive-Thru"/>
    <s v="Drive-Thru"/>
    <s v="Veggie Burger"/>
    <m/>
    <s v="No Modifier"/>
    <n v="1"/>
    <n v="5.18"/>
    <n v="5.18"/>
    <n v="5.18"/>
    <n v="0.26"/>
    <n v="0.26"/>
    <n v="0.37"/>
    <n v="0.37"/>
    <x v="60"/>
    <n v="5.29"/>
    <x v="2"/>
    <s v="MobilePay"/>
  </r>
  <r>
    <n v="120354"/>
    <n v="501"/>
    <d v="2025-05-27T00:00:00"/>
    <d v="1899-12-30T05:14:50"/>
    <d v="2025-05-27T00:00:00"/>
    <s v="Tuesday"/>
    <s v="Afternoon"/>
    <s v="Drive-Thru"/>
    <s v="Drive-Thru"/>
    <s v="Chicken Nuggets (6pc)"/>
    <m/>
    <s v="No Modifier"/>
    <n v="1"/>
    <n v="3.74"/>
    <n v="3.74"/>
    <n v="3.74"/>
    <n v="0"/>
    <n v="0"/>
    <n v="0.24"/>
    <n v="0.24"/>
    <x v="294"/>
    <n v="3.98"/>
    <x v="1"/>
    <s v="Card"/>
  </r>
  <r>
    <n v="120355"/>
    <n v="101"/>
    <d v="2025-06-24T00:00:00"/>
    <d v="1899-12-30T09:09:45"/>
    <d v="2025-06-24T00:00:00"/>
    <s v="Tuesday"/>
    <s v="Dinner"/>
    <s v="Drive-Thru"/>
    <s v="Drive-Thru"/>
    <s v="Cheeseburger Combo"/>
    <m/>
    <s v="No Modifier"/>
    <n v="1"/>
    <n v="7.99"/>
    <n v="7.99"/>
    <n v="7.99"/>
    <n v="0"/>
    <n v="0"/>
    <n v="0.76"/>
    <n v="0.76"/>
    <x v="295"/>
    <n v="8.75"/>
    <x v="1"/>
    <s v="Card"/>
  </r>
  <r>
    <n v="120356"/>
    <n v="202"/>
    <d v="2025-05-08T00:00:00"/>
    <d v="1899-12-30T08:46:57"/>
    <d v="2025-05-08T00:00:00"/>
    <s v="Thursday"/>
    <s v="Breakfast"/>
    <s v="Takeout"/>
    <s v="Takeout"/>
    <s v="Breakfast Burrito"/>
    <m/>
    <s v="No Modifier"/>
    <n v="1"/>
    <n v="3.74"/>
    <n v="3.7399999999999998"/>
    <n v="3.7399999999999998"/>
    <n v="0"/>
    <n v="0"/>
    <n v="0.36"/>
    <n v="0.36"/>
    <x v="193"/>
    <n v="4.0999999999999996"/>
    <x v="2"/>
    <s v="MobilePay"/>
  </r>
  <r>
    <n v="120357"/>
    <n v="401"/>
    <d v="2025-07-06T00:00:00"/>
    <d v="1899-12-30T04:11:35"/>
    <d v="2025-07-06T00:00:00"/>
    <s v="Sunday"/>
    <s v="Afternoon"/>
    <s v="Takeout"/>
    <s v="Takeout"/>
    <s v="Ice Cream Cone"/>
    <m/>
    <s v="No Modifier"/>
    <n v="2"/>
    <n v="1.61"/>
    <n v="1.6099999999999999"/>
    <n v="3.2199999999999998"/>
    <n v="0"/>
    <n v="0"/>
    <n v="0.28999999999999998"/>
    <n v="0.28999999999999998"/>
    <x v="296"/>
    <n v="3.51"/>
    <x v="0"/>
    <s v="Cash"/>
  </r>
  <r>
    <n v="120358"/>
    <n v="402"/>
    <d v="2025-04-30T00:00:00"/>
    <d v="1899-12-30T10:09:16"/>
    <d v="2025-04-30T00:00:00"/>
    <s v="Wednesday"/>
    <s v="Morning"/>
    <s v="Takeout"/>
    <s v="Takeout"/>
    <s v="Hash Browns"/>
    <m/>
    <s v="No Modifier"/>
    <n v="1"/>
    <n v="1.95"/>
    <n v="1.9499999999999997"/>
    <n v="1.9499999999999997"/>
    <n v="0"/>
    <n v="0"/>
    <n v="0.14000000000000001"/>
    <n v="0.14000000000000001"/>
    <x v="297"/>
    <n v="2.09"/>
    <x v="0"/>
    <s v="Cash"/>
  </r>
  <r>
    <n v="120359"/>
    <n v="102"/>
    <d v="2025-06-24T00:00:00"/>
    <d v="1899-12-30T05:30:36"/>
    <d v="2025-06-24T00:00:00"/>
    <s v="Tuesday"/>
    <s v="Afternoon"/>
    <s v="Takeout"/>
    <s v="Takeout"/>
    <s v="Milkshake"/>
    <s v="Light Ice"/>
    <s v="Light Ice"/>
    <n v="1"/>
    <n v="3.71"/>
    <n v="3.71"/>
    <n v="3.71"/>
    <n v="0"/>
    <n v="0"/>
    <n v="0.22"/>
    <n v="0.22"/>
    <x v="120"/>
    <n v="3.93"/>
    <x v="1"/>
    <s v="Card"/>
  </r>
  <r>
    <n v="120360"/>
    <n v="103"/>
    <d v="2025-08-03T00:00:00"/>
    <d v="1899-12-30T01:23:26"/>
    <d v="2025-08-03T00:00:00"/>
    <s v="Sunday"/>
    <s v="Lunch"/>
    <s v="Delivery"/>
    <s v="Delivery"/>
    <s v="Cheeseburger"/>
    <m/>
    <s v="No Modifier"/>
    <n v="1"/>
    <n v="4.66"/>
    <n v="4.66"/>
    <n v="4.66"/>
    <n v="0.47"/>
    <n v="0.47"/>
    <n v="0.28999999999999998"/>
    <n v="0.28999999999999998"/>
    <x v="215"/>
    <n v="4.4800000000000004"/>
    <x v="4"/>
    <s v="GiftCard"/>
  </r>
  <r>
    <n v="120361"/>
    <n v="202"/>
    <d v="2025-05-12T00:00:00"/>
    <d v="1899-12-30T11:06:34"/>
    <d v="2025-05-12T00:00:00"/>
    <s v="Monday"/>
    <s v="Morning"/>
    <s v="Takeout"/>
    <s v="Takeout"/>
    <s v="Coffee"/>
    <m/>
    <s v="No Modifier"/>
    <n v="1"/>
    <n v="2.2000000000000002"/>
    <n v="2.2000000000000002"/>
    <n v="2.2000000000000002"/>
    <n v="0"/>
    <n v="0"/>
    <n v="0.15"/>
    <n v="0.15"/>
    <x v="298"/>
    <n v="2.35"/>
    <x v="2"/>
    <s v="MobilePay"/>
  </r>
  <r>
    <n v="120362"/>
    <n v="501"/>
    <d v="2025-06-03T00:00:00"/>
    <d v="1899-12-30T05:45:35"/>
    <d v="2025-06-03T00:00:00"/>
    <s v="Tuesday"/>
    <s v="Afternoon"/>
    <s v="Delivery"/>
    <s v="Delivery"/>
    <s v="Onion Rings"/>
    <s v="Large Size"/>
    <s v="Large Size"/>
    <n v="2"/>
    <n v="3.11"/>
    <n v="3.71"/>
    <n v="7.42"/>
    <n v="0"/>
    <n v="0"/>
    <n v="0.67"/>
    <n v="0.67"/>
    <x v="299"/>
    <n v="8.09"/>
    <x v="2"/>
    <s v="MobilePay"/>
  </r>
  <r>
    <n v="120363"/>
    <n v="403"/>
    <d v="2025-06-27T00:00:00"/>
    <d v="1899-12-30T07:45:19"/>
    <d v="2025-06-27T00:00:00"/>
    <s v="Friday"/>
    <s v="Dinner"/>
    <s v="Dine-In"/>
    <s v="Dine-In"/>
    <s v="Chicken Sandwich"/>
    <m/>
    <s v="No Modifier"/>
    <n v="1"/>
    <n v="5.54"/>
    <n v="5.54"/>
    <n v="5.54"/>
    <n v="0"/>
    <n v="0"/>
    <n v="0.4"/>
    <n v="0.4"/>
    <x v="300"/>
    <n v="5.94"/>
    <x v="2"/>
    <s v="MobilePay"/>
  </r>
  <r>
    <n v="120364"/>
    <n v="402"/>
    <d v="2025-08-04T00:00:00"/>
    <d v="1899-12-30T07:06:02"/>
    <d v="2025-08-04T00:00:00"/>
    <s v="Monday"/>
    <s v="Dinner"/>
    <s v="Drive-Thru"/>
    <s v="Drive-Thru"/>
    <s v="Cheeseburger"/>
    <m/>
    <s v="No Modifier"/>
    <n v="1"/>
    <n v="4.72"/>
    <n v="4.72"/>
    <n v="4.72"/>
    <n v="0.24"/>
    <n v="0.24"/>
    <n v="0.28999999999999998"/>
    <n v="0.28999999999999998"/>
    <x v="301"/>
    <n v="4.7699999999999996"/>
    <x v="1"/>
    <s v="Card"/>
  </r>
  <r>
    <n v="120365"/>
    <n v="301"/>
    <d v="2025-07-22T00:00:00"/>
    <d v="1899-12-30T10:17:37"/>
    <d v="2025-07-22T00:00:00"/>
    <s v="Tuesday"/>
    <s v="Breakfast"/>
    <s v="Takeout"/>
    <s v="Takeout"/>
    <s v="Breakfast Burrito"/>
    <s v="No Cheese"/>
    <s v="No Cheese"/>
    <n v="1"/>
    <n v="3.64"/>
    <n v="3.64"/>
    <n v="3.64"/>
    <n v="0.18"/>
    <n v="0.18"/>
    <n v="0.33"/>
    <n v="0.33"/>
    <x v="302"/>
    <n v="3.79"/>
    <x v="1"/>
    <s v="Card"/>
  </r>
  <r>
    <n v="120366"/>
    <n v="102"/>
    <d v="2025-04-14T00:00:00"/>
    <d v="1899-12-30T09:23:44"/>
    <d v="2025-04-14T00:00:00"/>
    <s v="Monday"/>
    <s v="Dinner"/>
    <s v="Delivery"/>
    <s v="Delivery"/>
    <s v="Iced Tea"/>
    <m/>
    <s v="No Modifier"/>
    <n v="1"/>
    <n v="1.92"/>
    <n v="1.92"/>
    <n v="1.92"/>
    <n v="0"/>
    <n v="0"/>
    <n v="0.14000000000000001"/>
    <n v="0.14000000000000001"/>
    <x v="140"/>
    <n v="2.06"/>
    <x v="1"/>
    <s v="Card"/>
  </r>
  <r>
    <n v="120367"/>
    <n v="403"/>
    <d v="2025-05-04T00:00:00"/>
    <d v="1899-12-30T07:45:18"/>
    <d v="2025-05-04T00:00:00"/>
    <s v="Sunday"/>
    <s v="Breakfast"/>
    <s v="Drive-Thru"/>
    <s v="Drive-Thru"/>
    <s v="Sausage Biscuit"/>
    <m/>
    <s v="No Modifier"/>
    <n v="1"/>
    <n v="3.04"/>
    <n v="3.04"/>
    <n v="3.04"/>
    <n v="0"/>
    <n v="0"/>
    <n v="0.23"/>
    <n v="0.23"/>
    <x v="303"/>
    <n v="3.27"/>
    <x v="1"/>
    <s v="Card"/>
  </r>
  <r>
    <n v="120368"/>
    <n v="401"/>
    <d v="2025-08-01T00:00:00"/>
    <d v="1899-12-30T11:43:23"/>
    <d v="2025-08-01T00:00:00"/>
    <s v="Friday"/>
    <s v="Morning"/>
    <s v="Dine-In"/>
    <s v="Dine-In"/>
    <s v="Soft Drink (Small)"/>
    <m/>
    <s v="No Modifier"/>
    <n v="1"/>
    <n v="1.55"/>
    <n v="1.5499999999999998"/>
    <n v="1.5499999999999998"/>
    <n v="0"/>
    <n v="0"/>
    <n v="0.1"/>
    <n v="0.1"/>
    <x v="304"/>
    <n v="1.65"/>
    <x v="4"/>
    <s v="GiftCard"/>
  </r>
  <r>
    <n v="120369"/>
    <n v="103"/>
    <d v="2025-07-15T00:00:00"/>
    <d v="1899-12-30T07:12:38"/>
    <d v="2025-07-15T00:00:00"/>
    <s v="Tuesday"/>
    <s v="Breakfast"/>
    <s v="Drive-Thru"/>
    <s v="Drive-Thru"/>
    <s v="Hash Browns"/>
    <s v="Cinnamon"/>
    <s v="Cinnamon"/>
    <n v="1"/>
    <n v="1.74"/>
    <n v="1.8399999999999999"/>
    <n v="1.8399999999999999"/>
    <n v="0"/>
    <n v="0"/>
    <n v="0.14000000000000001"/>
    <n v="0.14000000000000001"/>
    <x v="305"/>
    <n v="1.98"/>
    <x v="1"/>
    <s v="Card"/>
  </r>
  <r>
    <n v="120370"/>
    <n v="401"/>
    <d v="2025-06-05T00:00:00"/>
    <d v="1899-12-30T12:09:49"/>
    <d v="2025-06-05T00:00:00"/>
    <s v="Thursday"/>
    <s v="Late Night"/>
    <s v="Delivery"/>
    <s v="Delivery"/>
    <s v="French Fries"/>
    <m/>
    <s v="No Modifier"/>
    <n v="3"/>
    <n v="2.65"/>
    <n v="2.65"/>
    <n v="7.9499999999999993"/>
    <n v="0.4"/>
    <n v="0.4"/>
    <n v="0.49"/>
    <n v="0.49"/>
    <x v="306"/>
    <n v="8.0399999999999991"/>
    <x v="1"/>
    <s v="Card"/>
  </r>
  <r>
    <n v="120371"/>
    <n v="202"/>
    <d v="2025-07-28T00:00:00"/>
    <d v="1899-12-30T03:42:48"/>
    <d v="2025-07-28T00:00:00"/>
    <s v="Monday"/>
    <s v="Afternoon"/>
    <s v="Takeout"/>
    <s v="Takeout"/>
    <s v="Soft Drink (Medium)"/>
    <m/>
    <s v="No Modifier"/>
    <n v="1"/>
    <n v="1.78"/>
    <n v="1.78"/>
    <n v="1.78"/>
    <n v="0"/>
    <n v="0"/>
    <n v="0.17"/>
    <n v="0.17"/>
    <x v="307"/>
    <n v="1.95"/>
    <x v="1"/>
    <s v="Card"/>
  </r>
  <r>
    <n v="120372"/>
    <n v="401"/>
    <d v="2025-07-25T00:00:00"/>
    <d v="1899-12-30T09:28:20"/>
    <d v="2025-07-25T00:00:00"/>
    <s v="Friday"/>
    <s v="Dinner"/>
    <s v="Drive-Thru"/>
    <s v="Drive-Thru"/>
    <s v="Cheeseburger"/>
    <m/>
    <s v="No Modifier"/>
    <n v="1"/>
    <n v="4.97"/>
    <n v="4.9700000000000006"/>
    <n v="4.9700000000000006"/>
    <n v="0"/>
    <n v="0"/>
    <n v="0.35"/>
    <n v="0.35"/>
    <x v="165"/>
    <n v="5.32"/>
    <x v="1"/>
    <s v="Card"/>
  </r>
  <r>
    <n v="120373"/>
    <n v="402"/>
    <d v="2025-05-14T00:00:00"/>
    <d v="1899-12-30T05:36:30"/>
    <d v="2025-05-14T00:00:00"/>
    <s v="Wednesday"/>
    <s v="Afternoon"/>
    <s v="Takeout"/>
    <s v="Takeout"/>
    <s v="Soft Drink (Medium)"/>
    <s v="Sugar-Free Syrup"/>
    <s v="Sugar-Free Syrup"/>
    <n v="1"/>
    <n v="1.82"/>
    <n v="2.12"/>
    <n v="2.12"/>
    <n v="0"/>
    <n v="0"/>
    <n v="0.17"/>
    <n v="0.17"/>
    <x v="287"/>
    <n v="2.29"/>
    <x v="2"/>
    <s v="MobilePay"/>
  </r>
  <r>
    <n v="120374"/>
    <n v="301"/>
    <d v="2025-05-07T00:00:00"/>
    <d v="1899-12-30T11:48:57"/>
    <d v="2025-05-07T00:00:00"/>
    <s v="Wednesday"/>
    <s v="Lunch"/>
    <s v="Delivery"/>
    <s v="Delivery"/>
    <s v="Cheeseburger Combo"/>
    <m/>
    <s v="No Modifier"/>
    <n v="1"/>
    <n v="9.57"/>
    <n v="9.57"/>
    <n v="9.57"/>
    <n v="0.96"/>
    <n v="0.96"/>
    <n v="0.62"/>
    <n v="0.62"/>
    <x v="241"/>
    <n v="9.23"/>
    <x v="1"/>
    <s v="Card"/>
  </r>
  <r>
    <n v="120375"/>
    <n v="102"/>
    <d v="2025-08-07T00:00:00"/>
    <d v="1899-12-30T01:02:29"/>
    <d v="2025-08-07T00:00:00"/>
    <s v="Thursday"/>
    <s v="Lunch"/>
    <s v="Delivery"/>
    <s v="Delivery"/>
    <s v="Cheeseburger Combo"/>
    <m/>
    <s v="No Modifier"/>
    <n v="1"/>
    <n v="8.11"/>
    <n v="8.11"/>
    <n v="8.11"/>
    <n v="0"/>
    <n v="0"/>
    <n v="0.49"/>
    <n v="0.49"/>
    <x v="308"/>
    <n v="8.6"/>
    <x v="1"/>
    <s v="Card"/>
  </r>
  <r>
    <n v="120376"/>
    <n v="102"/>
    <d v="2025-07-14T00:00:00"/>
    <d v="1899-12-30T04:31:32"/>
    <d v="2025-07-14T00:00:00"/>
    <s v="Monday"/>
    <s v="Afternoon"/>
    <s v="Drive-Thru"/>
    <s v="Drive-Thru"/>
    <s v="Chicken Nuggets (10pc)"/>
    <m/>
    <s v="No Modifier"/>
    <n v="3"/>
    <n v="5.28"/>
    <n v="5.28"/>
    <n v="15.84"/>
    <n v="0"/>
    <n v="0"/>
    <n v="1.03"/>
    <n v="1.03"/>
    <x v="309"/>
    <n v="16.87"/>
    <x v="0"/>
    <s v="Cash"/>
  </r>
  <r>
    <n v="120377"/>
    <n v="401"/>
    <d v="2025-05-22T00:00:00"/>
    <d v="1899-12-30T06:45:54"/>
    <d v="2025-05-22T00:00:00"/>
    <s v="Thursday"/>
    <s v="Dinner"/>
    <s v="Delivery"/>
    <s v="Delivery"/>
    <s v="Spicy Chicken Sandwich"/>
    <s v="Add Jalapenos"/>
    <s v="Add Jalapenos"/>
    <n v="1"/>
    <n v="5.71"/>
    <n v="6.1099999999999994"/>
    <n v="6.1099999999999994"/>
    <n v="0"/>
    <n v="0"/>
    <n v="0.4"/>
    <n v="0.4"/>
    <x v="103"/>
    <n v="6.51"/>
    <x v="1"/>
    <s v="Card"/>
  </r>
  <r>
    <n v="120378"/>
    <n v="201"/>
    <d v="2025-07-08T00:00:00"/>
    <d v="1899-12-30T02:42:48"/>
    <d v="2025-07-08T00:00:00"/>
    <s v="Tuesday"/>
    <s v="Lunch"/>
    <s v="Takeout"/>
    <s v="Takeout"/>
    <s v="Chicken Sandwich Combo"/>
    <s v="No Onions"/>
    <s v="No Onions"/>
    <n v="1"/>
    <n v="10.08"/>
    <n v="10.08"/>
    <n v="10.08"/>
    <n v="0"/>
    <n v="0"/>
    <n v="0.91"/>
    <n v="0.91"/>
    <x v="310"/>
    <n v="10.99"/>
    <x v="2"/>
    <s v="MobilePay"/>
  </r>
  <r>
    <n v="120379"/>
    <n v="501"/>
    <d v="2025-08-02T00:00:00"/>
    <d v="1899-12-30T07:23:29"/>
    <d v="2025-08-02T00:00:00"/>
    <s v="Saturday"/>
    <s v="Dinner"/>
    <s v="Dine-In"/>
    <s v="Dine-In"/>
    <s v="Spicy Chicken Combo"/>
    <m/>
    <s v="No Modifier"/>
    <n v="1"/>
    <n v="8.89"/>
    <n v="8.89"/>
    <n v="8.89"/>
    <n v="0"/>
    <n v="0"/>
    <n v="0.57999999999999996"/>
    <n v="0.57999999999999996"/>
    <x v="311"/>
    <n v="9.4700000000000006"/>
    <x v="1"/>
    <s v="Card"/>
  </r>
  <r>
    <n v="120380"/>
    <n v="501"/>
    <d v="2025-07-10T00:00:00"/>
    <d v="1899-12-30T10:09:12"/>
    <d v="2025-07-10T00:00:00"/>
    <s v="Thursday"/>
    <s v="Morning"/>
    <s v="Dine-In"/>
    <s v="Dine-In"/>
    <s v="Latte"/>
    <m/>
    <s v="No Modifier"/>
    <n v="1"/>
    <n v="3.03"/>
    <n v="3.33"/>
    <n v="3.33"/>
    <n v="0"/>
    <n v="0"/>
    <n v="0.24"/>
    <n v="0.24"/>
    <x v="312"/>
    <n v="3.57"/>
    <x v="2"/>
    <s v="MobilePay"/>
  </r>
  <r>
    <n v="120381"/>
    <n v="103"/>
    <d v="2025-08-04T00:00:00"/>
    <d v="1899-12-30T05:31:50"/>
    <d v="2025-08-04T00:00:00"/>
    <s v="Monday"/>
    <s v="Afternoon"/>
    <s v="Dine-In"/>
    <s v="Dine-In"/>
    <s v="Chicken Nuggets (6pc)"/>
    <m/>
    <s v="No Modifier"/>
    <n v="2"/>
    <n v="3.59"/>
    <n v="3.59"/>
    <n v="7.18"/>
    <n v="0"/>
    <n v="0"/>
    <n v="0.61"/>
    <n v="0.61"/>
    <x v="313"/>
    <n v="7.79"/>
    <x v="2"/>
    <s v="MobilePay"/>
  </r>
  <r>
    <n v="120382"/>
    <n v="103"/>
    <d v="2025-05-28T00:00:00"/>
    <d v="1899-12-30T10:33:42"/>
    <d v="2025-05-28T00:00:00"/>
    <s v="Wednesday"/>
    <s v="Morning"/>
    <s v="Drive-Thru"/>
    <s v="Drive-Thru"/>
    <s v="Chicken Nuggets (6pc)"/>
    <m/>
    <s v="No Modifier"/>
    <n v="2"/>
    <n v="3.21"/>
    <n v="3.21"/>
    <n v="6.42"/>
    <n v="0"/>
    <n v="0"/>
    <n v="0.42"/>
    <n v="0.42"/>
    <x v="314"/>
    <n v="6.84"/>
    <x v="2"/>
    <s v="MobilePay"/>
  </r>
  <r>
    <n v="120383"/>
    <n v="201"/>
    <d v="2025-07-13T00:00:00"/>
    <d v="1899-12-30T07:06:11"/>
    <d v="2025-07-13T00:00:00"/>
    <s v="Sunday"/>
    <s v="Dinner"/>
    <s v="Dine-In"/>
    <s v="Dine-In"/>
    <s v="Cheeseburger Combo"/>
    <m/>
    <s v="No Modifier"/>
    <n v="1"/>
    <n v="8.23"/>
    <n v="8.23"/>
    <n v="8.23"/>
    <n v="0"/>
    <n v="0"/>
    <n v="0.53"/>
    <n v="0.53"/>
    <x v="315"/>
    <n v="8.76"/>
    <x v="1"/>
    <s v="Card"/>
  </r>
  <r>
    <n v="120384"/>
    <n v="103"/>
    <d v="2025-05-10T00:00:00"/>
    <d v="1899-12-30T01:52:19"/>
    <d v="2025-05-10T00:00:00"/>
    <s v="Saturday"/>
    <s v="Lunch"/>
    <s v="Dine-In"/>
    <s v="Dine-In"/>
    <s v="Chicken Sandwich Combo"/>
    <s v="No Pickles"/>
    <s v="No Pickles"/>
    <n v="1"/>
    <n v="8.61"/>
    <n v="8.6100000000000012"/>
    <n v="8.6100000000000012"/>
    <n v="0"/>
    <n v="0"/>
    <n v="0.62"/>
    <n v="0.62"/>
    <x v="241"/>
    <n v="9.23"/>
    <x v="4"/>
    <s v="GiftCard"/>
  </r>
  <r>
    <n v="120385"/>
    <n v="102"/>
    <d v="2025-07-10T00:00:00"/>
    <d v="1899-12-30T02:24:00"/>
    <d v="2025-07-10T00:00:00"/>
    <s v="Thursday"/>
    <s v="Lunch"/>
    <s v="Drive-Thru"/>
    <s v="Drive-Thru"/>
    <s v="Soft Drink (Medium)"/>
    <m/>
    <s v="No Modifier"/>
    <n v="1"/>
    <n v="1.75"/>
    <n v="1.75"/>
    <n v="1.75"/>
    <n v="0"/>
    <n v="0"/>
    <n v="0.13"/>
    <n v="0.13"/>
    <x v="21"/>
    <n v="1.88"/>
    <x v="1"/>
    <s v="Card"/>
  </r>
  <r>
    <n v="120386"/>
    <n v="401"/>
    <d v="2025-07-05T00:00:00"/>
    <d v="1899-12-30T06:52:49"/>
    <d v="2025-07-05T00:00:00"/>
    <s v="Saturday"/>
    <s v="Dinner"/>
    <s v="Drive-Thru"/>
    <s v="Drive-Thru"/>
    <s v="Cheeseburger Combo"/>
    <m/>
    <s v="No Modifier"/>
    <n v="1"/>
    <n v="8.66"/>
    <n v="8.66"/>
    <n v="8.66"/>
    <n v="0"/>
    <n v="0"/>
    <n v="0.56000000000000005"/>
    <n v="0.56000000000000005"/>
    <x v="316"/>
    <n v="9.2200000000000006"/>
    <x v="1"/>
    <s v="Card"/>
  </r>
  <r>
    <n v="120387"/>
    <n v="403"/>
    <d v="2025-06-12T00:00:00"/>
    <d v="1899-12-30T06:48:03"/>
    <d v="2025-06-12T00:00:00"/>
    <s v="Thursday"/>
    <s v="Dinner"/>
    <s v="Delivery"/>
    <s v="Delivery"/>
    <s v="Cheeseburger Combo"/>
    <m/>
    <s v="No Modifier"/>
    <n v="1"/>
    <n v="9.43"/>
    <n v="9.43"/>
    <n v="9.43"/>
    <n v="0"/>
    <n v="0"/>
    <n v="0.71"/>
    <n v="0.71"/>
    <x v="317"/>
    <n v="10.14"/>
    <x v="1"/>
    <s v="Card"/>
  </r>
  <r>
    <n v="120388"/>
    <n v="103"/>
    <d v="2025-05-14T00:00:00"/>
    <d v="1899-12-30T09:50:20"/>
    <d v="2025-05-14T00:00:00"/>
    <s v="Wednesday"/>
    <s v="Dinner"/>
    <s v="Takeout"/>
    <s v="Takeout"/>
    <s v="Double Cheeseburger"/>
    <m/>
    <s v="No Modifier"/>
    <n v="1"/>
    <n v="6.14"/>
    <n v="6.14"/>
    <n v="6.14"/>
    <n v="0"/>
    <n v="0"/>
    <n v="0.46"/>
    <n v="0.46"/>
    <x v="318"/>
    <n v="6.6"/>
    <x v="2"/>
    <s v="MobilePay"/>
  </r>
  <r>
    <n v="120389"/>
    <n v="501"/>
    <d v="2025-08-07T00:00:00"/>
    <d v="1899-12-30T10:58:05"/>
    <d v="2025-08-07T00:00:00"/>
    <s v="Thursday"/>
    <s v="Morning"/>
    <s v="Drive-Thru"/>
    <s v="Drive-Thru"/>
    <s v="Egg Muffin"/>
    <m/>
    <s v="No Modifier"/>
    <n v="1"/>
    <n v="3.1"/>
    <n v="3.1"/>
    <n v="3.1"/>
    <n v="0"/>
    <n v="0"/>
    <n v="0.23"/>
    <n v="0.23"/>
    <x v="15"/>
    <n v="3.33"/>
    <x v="1"/>
    <s v="Card"/>
  </r>
  <r>
    <n v="120390"/>
    <n v="403"/>
    <d v="2025-04-14T00:00:00"/>
    <d v="1899-12-30T02:52:43"/>
    <d v="2025-04-14T00:00:00"/>
    <s v="Monday"/>
    <s v="Lunch"/>
    <s v="Takeout"/>
    <s v="Takeout"/>
    <s v="Chicken Sandwich"/>
    <s v="Gluten-Free Bun"/>
    <s v="Gluten-Free Bun"/>
    <n v="1"/>
    <n v="5.0599999999999996"/>
    <n v="6.0600000000000005"/>
    <n v="6.0600000000000005"/>
    <n v="0"/>
    <n v="0"/>
    <n v="0.42"/>
    <n v="0.42"/>
    <x v="150"/>
    <n v="6.48"/>
    <x v="1"/>
    <s v="Card"/>
  </r>
  <r>
    <n v="120391"/>
    <n v="201"/>
    <d v="2025-06-18T00:00:00"/>
    <d v="1899-12-30T12:01:18"/>
    <d v="2025-06-18T00:00:00"/>
    <s v="Wednesday"/>
    <s v="Lunch"/>
    <s v="Drive-Thru"/>
    <s v="Drive-Thru"/>
    <s v="Cheeseburger Combo"/>
    <m/>
    <s v="No Modifier"/>
    <n v="1"/>
    <n v="8.74"/>
    <n v="8.74"/>
    <n v="8.74"/>
    <n v="0"/>
    <n v="0"/>
    <n v="0.56999999999999995"/>
    <n v="0.56999999999999995"/>
    <x v="319"/>
    <n v="9.31"/>
    <x v="1"/>
    <s v="Card"/>
  </r>
  <r>
    <n v="120392"/>
    <n v="401"/>
    <d v="2025-05-07T00:00:00"/>
    <d v="1899-12-30T08:04:06"/>
    <d v="2025-05-07T00:00:00"/>
    <s v="Wednesday"/>
    <s v="Dinner"/>
    <s v="Delivery"/>
    <s v="Delivery"/>
    <s v="Onion Rings"/>
    <m/>
    <s v="No Modifier"/>
    <n v="4"/>
    <n v="2.77"/>
    <n v="2.77"/>
    <n v="11.08"/>
    <n v="0"/>
    <n v="0"/>
    <n v="0.66"/>
    <n v="0.66"/>
    <x v="320"/>
    <n v="11.74"/>
    <x v="1"/>
    <s v="Card"/>
  </r>
  <r>
    <n v="120393"/>
    <n v="103"/>
    <d v="2025-05-30T00:00:00"/>
    <d v="1899-12-30T10:37:11"/>
    <d v="2025-05-30T00:00:00"/>
    <s v="Friday"/>
    <s v="Late Night"/>
    <s v="Takeout"/>
    <s v="Takeout"/>
    <s v="Milkshake"/>
    <m/>
    <s v="No Modifier"/>
    <n v="1"/>
    <n v="4.5999999999999996"/>
    <n v="4.6000000000000005"/>
    <n v="4.6000000000000005"/>
    <n v="0"/>
    <n v="0"/>
    <n v="0.39"/>
    <n v="0.39"/>
    <x v="321"/>
    <n v="4.99"/>
    <x v="0"/>
    <s v="Cash"/>
  </r>
  <r>
    <n v="120394"/>
    <n v="202"/>
    <d v="2025-04-13T00:00:00"/>
    <d v="1899-12-30T09:18:57"/>
    <d v="2025-04-13T00:00:00"/>
    <s v="Sunday"/>
    <s v="Dinner"/>
    <s v="Drive-Thru"/>
    <s v="Drive-Thru"/>
    <s v="Double Cheeseburger Combo"/>
    <m/>
    <s v="No Modifier"/>
    <n v="1"/>
    <n v="10.58"/>
    <n v="10.58"/>
    <n v="10.58"/>
    <n v="0"/>
    <n v="0"/>
    <n v="0.85"/>
    <n v="0.85"/>
    <x v="322"/>
    <n v="11.43"/>
    <x v="0"/>
    <s v="Cash"/>
  </r>
  <r>
    <n v="120395"/>
    <n v="402"/>
    <d v="2025-07-21T00:00:00"/>
    <d v="1899-12-30T05:14:11"/>
    <d v="2025-07-21T00:00:00"/>
    <s v="Monday"/>
    <s v="Breakfast"/>
    <s v="Dine-In"/>
    <s v="Dine-In"/>
    <s v="Coffee"/>
    <s v="Sugar-Free Syrup"/>
    <s v="Sugar-Free Syrup"/>
    <n v="1"/>
    <n v="1.8"/>
    <n v="2.0999999999999996"/>
    <n v="2.0999999999999996"/>
    <n v="0"/>
    <n v="0"/>
    <n v="0.2"/>
    <n v="0.2"/>
    <x v="323"/>
    <n v="2.2999999999999998"/>
    <x v="1"/>
    <s v="Card"/>
  </r>
  <r>
    <n v="120396"/>
    <n v="102"/>
    <d v="2025-07-04T00:00:00"/>
    <d v="1899-12-30T10:53:10"/>
    <d v="2025-07-04T00:00:00"/>
    <s v="Friday"/>
    <s v="Morning"/>
    <s v="Delivery"/>
    <s v="Delivery"/>
    <s v="Soft Drink (Medium)"/>
    <s v="Light Ice"/>
    <s v="Light Ice"/>
    <n v="1"/>
    <n v="1.6"/>
    <n v="1.6"/>
    <n v="1.6"/>
    <n v="0"/>
    <n v="0"/>
    <n v="0.15"/>
    <n v="0.15"/>
    <x v="324"/>
    <n v="1.75"/>
    <x v="2"/>
    <s v="MobilePay"/>
  </r>
  <r>
    <n v="120397"/>
    <n v="102"/>
    <d v="2025-08-06T00:00:00"/>
    <d v="1899-12-30T08:43:43"/>
    <d v="2025-08-06T00:00:00"/>
    <s v="Wednesday"/>
    <s v="Dinner"/>
    <s v="Dine-In"/>
    <s v="Dine-In"/>
    <s v="Onion Rings"/>
    <m/>
    <s v="No Modifier"/>
    <n v="1"/>
    <n v="3.52"/>
    <n v="1.4799999999999998"/>
    <n v="1.4799999999999998"/>
    <m/>
    <n v="0.15"/>
    <n v="0.25"/>
    <n v="0.25"/>
    <x v="325"/>
    <n v="3.07"/>
    <x v="1"/>
    <s v="Card"/>
  </r>
  <r>
    <n v="120398"/>
    <n v="501"/>
    <d v="2025-06-29T00:00:00"/>
    <d v="1899-12-30T11:13:55"/>
    <d v="2025-06-29T00:00:00"/>
    <s v="Sunday"/>
    <s v="Late Night"/>
    <s v="Dine-In"/>
    <s v="Dine-In"/>
    <s v="Chicken Sandwich"/>
    <m/>
    <s v="No Modifier"/>
    <n v="1"/>
    <n v="5.35"/>
    <n v="5.35"/>
    <n v="5.35"/>
    <n v="0"/>
    <n v="0"/>
    <n v="0.45"/>
    <n v="0.45"/>
    <x v="326"/>
    <n v="5.8"/>
    <x v="0"/>
    <s v="Cash"/>
  </r>
  <r>
    <n v="120399"/>
    <n v="101"/>
    <d v="2025-07-20T00:00:00"/>
    <d v="1899-12-30T09:49:25"/>
    <d v="2025-07-20T00:00:00"/>
    <s v="Sunday"/>
    <s v="Dinner"/>
    <s v="Dine-In"/>
    <s v="Dine-In"/>
    <s v="Spicy Chicken Combo"/>
    <m/>
    <s v="No Modifier"/>
    <n v="1"/>
    <n v="9.91"/>
    <n v="9.91"/>
    <n v="9.91"/>
    <n v="0"/>
    <n v="0"/>
    <n v="0.74"/>
    <n v="0.74"/>
    <x v="327"/>
    <n v="10.65"/>
    <x v="2"/>
    <s v="MobilePay"/>
  </r>
  <r>
    <n v="120400"/>
    <n v="201"/>
    <d v="2025-04-18T00:00:00"/>
    <d v="1899-12-30T02:30:17"/>
    <d v="2025-04-18T00:00:00"/>
    <s v="Friday"/>
    <s v="Lunch"/>
    <s v="Takeout"/>
    <s v="Takeout"/>
    <s v="Double Cheeseburger Combo"/>
    <m/>
    <s v="No Modifier"/>
    <n v="1"/>
    <n v="9.19"/>
    <n v="9.1900000000000013"/>
    <n v="9.1900000000000013"/>
    <n v="0"/>
    <n v="0"/>
    <n v="0.78"/>
    <n v="0.78"/>
    <x v="328"/>
    <n v="9.9700000000000006"/>
    <x v="1"/>
    <s v="Card"/>
  </r>
  <r>
    <n v="120401"/>
    <n v="103"/>
    <d v="2025-06-03T00:00:00"/>
    <d v="1899-12-30T06:18:29"/>
    <d v="2025-06-03T00:00:00"/>
    <s v="Tuesday"/>
    <s v="Dinner"/>
    <s v="Takeout"/>
    <s v="Takeout"/>
    <s v="Cheeseburger Combo"/>
    <m/>
    <s v="No Modifier"/>
    <n v="1"/>
    <n v="8.19"/>
    <n v="8.19"/>
    <n v="8.19"/>
    <n v="0"/>
    <n v="0"/>
    <n v="0.59"/>
    <n v="0.59"/>
    <x v="68"/>
    <n v="8.7799999999999994"/>
    <x v="2"/>
    <s v="MobilePay"/>
  </r>
  <r>
    <n v="120402"/>
    <n v="102"/>
    <d v="2025-06-18T00:00:00"/>
    <d v="1899-12-30T11:29:42"/>
    <d v="2025-06-18T00:00:00"/>
    <s v="Wednesday"/>
    <s v="Lunch"/>
    <s v="Drive-Thru"/>
    <s v="Drive-Thru"/>
    <s v="Spicy Chicken Sandwich"/>
    <m/>
    <s v="No Modifier"/>
    <n v="1"/>
    <n v="5.64"/>
    <n v="6.04"/>
    <n v="6.04"/>
    <n v="0"/>
    <n v="0"/>
    <n v="0.54"/>
    <n v="0.54"/>
    <x v="206"/>
    <n v="6.58"/>
    <x v="0"/>
    <s v="Cash"/>
  </r>
  <r>
    <n v="120403"/>
    <n v="202"/>
    <d v="2025-05-09T00:00:00"/>
    <d v="1899-12-30T02:48:42"/>
    <d v="2025-05-09T00:00:00"/>
    <s v="Friday"/>
    <s v="Lunch"/>
    <s v="Takeout"/>
    <s v="Takeout"/>
    <s v="Spicy Chicken Sandwich"/>
    <s v="No Onions"/>
    <s v="No Onions"/>
    <n v="1"/>
    <n v="5.66"/>
    <n v="1.4799999999999998"/>
    <n v="1.4799999999999998"/>
    <m/>
    <n v="0.15"/>
    <n v="0.31"/>
    <n v="0.31"/>
    <x v="329"/>
    <n v="5.12"/>
    <x v="3"/>
    <s v="Card"/>
  </r>
  <r>
    <n v="120404"/>
    <n v="402"/>
    <d v="2025-04-20T00:00:00"/>
    <d v="1899-12-30T05:47:38"/>
    <d v="2025-04-20T00:00:00"/>
    <s v="Sunday"/>
    <s v="Afternoon"/>
    <s v="Delivery"/>
    <s v="Delivery"/>
    <s v="Side Salad"/>
    <m/>
    <s v="No Modifier"/>
    <n v="1"/>
    <n v="2.74"/>
    <n v="2.74"/>
    <n v="2.74"/>
    <n v="0"/>
    <n v="0"/>
    <n v="0.23"/>
    <n v="0.23"/>
    <x v="330"/>
    <n v="2.97"/>
    <x v="1"/>
    <s v="Card"/>
  </r>
  <r>
    <n v="120405"/>
    <n v="201"/>
    <d v="2025-07-14T00:00:00"/>
    <d v="1899-12-30T09:41:09"/>
    <d v="2025-07-14T00:00:00"/>
    <s v="Monday"/>
    <s v="Dinner"/>
    <s v="Delivery"/>
    <s v="Delivery"/>
    <s v="Chicken Sandwich Combo"/>
    <s v="Add Bacon"/>
    <s v="Add Bacon"/>
    <n v="1"/>
    <n v="9.3000000000000007"/>
    <n v="10.299999999999999"/>
    <n v="10.299999999999999"/>
    <n v="0"/>
    <n v="0"/>
    <n v="0.72"/>
    <n v="0.72"/>
    <x v="331"/>
    <n v="11.02"/>
    <x v="1"/>
    <s v="Card"/>
  </r>
  <r>
    <n v="120406"/>
    <n v="402"/>
    <d v="2025-04-21T00:00:00"/>
    <d v="1899-12-30T02:37:15"/>
    <d v="2025-04-21T00:00:00"/>
    <s v="Monday"/>
    <s v="Lunch"/>
    <s v="Dine-In"/>
    <s v="Dine-In"/>
    <s v="French Fries"/>
    <m/>
    <s v="No Modifier"/>
    <n v="1"/>
    <n v="2.34"/>
    <n v="2.34"/>
    <n v="2.34"/>
    <n v="0"/>
    <n v="0"/>
    <n v="0.2"/>
    <n v="0.2"/>
    <x v="332"/>
    <n v="2.54"/>
    <x v="0"/>
    <s v="Cash"/>
  </r>
  <r>
    <n v="120407"/>
    <n v="202"/>
    <d v="2025-06-19T00:00:00"/>
    <d v="1899-12-30T08:32:37"/>
    <d v="2025-06-19T00:00:00"/>
    <s v="Thursday"/>
    <s v="Breakfast"/>
    <s v="Drive-Thru"/>
    <s v="Drive-Thru"/>
    <s v="Bottled Water"/>
    <s v="Light Ice"/>
    <s v="Light Ice"/>
    <n v="1"/>
    <n v="1.43"/>
    <n v="1.4300000000000002"/>
    <n v="1.4300000000000002"/>
    <n v="0"/>
    <n v="0"/>
    <n v="0.12"/>
    <n v="0.12"/>
    <x v="333"/>
    <n v="1.55"/>
    <x v="2"/>
    <s v="MobilePay"/>
  </r>
  <r>
    <n v="120408"/>
    <n v="102"/>
    <d v="2025-04-11T00:00:00"/>
    <d v="1899-12-30T01:28:44"/>
    <d v="2025-04-11T00:00:00"/>
    <s v="Friday"/>
    <s v="Lunch"/>
    <s v="Takeout"/>
    <s v="Takeout"/>
    <s v="Spicy Chicken Combo"/>
    <m/>
    <s v="No Modifier"/>
    <n v="1"/>
    <n v="9.35"/>
    <n v="9.35"/>
    <n v="9.35"/>
    <n v="0"/>
    <n v="0"/>
    <n v="0.75"/>
    <n v="0.75"/>
    <x v="334"/>
    <n v="10.1"/>
    <x v="1"/>
    <s v="Card"/>
  </r>
  <r>
    <n v="120409"/>
    <n v="401"/>
    <d v="2025-04-25T00:00:00"/>
    <d v="1899-12-30T12:50:30"/>
    <d v="2025-04-25T00:00:00"/>
    <s v="Friday"/>
    <s v="Late Night"/>
    <s v="Drive-Thru"/>
    <s v="Drive-Thru"/>
    <s v="Onion Rings"/>
    <m/>
    <s v="No Modifier"/>
    <n v="2"/>
    <n v="3.29"/>
    <n v="3.29"/>
    <n v="6.58"/>
    <n v="0"/>
    <n v="0"/>
    <n v="0.46"/>
    <n v="0.46"/>
    <x v="335"/>
    <n v="7.04"/>
    <x v="0"/>
    <s v="Cash"/>
  </r>
  <r>
    <n v="120410"/>
    <n v="402"/>
    <d v="2025-07-14T00:00:00"/>
    <d v="1899-12-30T11:01:22"/>
    <d v="2025-07-14T00:00:00"/>
    <s v="Monday"/>
    <s v="Lunch"/>
    <s v="Drive-Thru"/>
    <s v="Drive-Thru"/>
    <s v="Double Cheeseburger"/>
    <m/>
    <s v="No Modifier"/>
    <n v="2"/>
    <n v="6.04"/>
    <n v="6.04"/>
    <n v="12.08"/>
    <n v="0.6"/>
    <n v="0.6"/>
    <n v="0.92"/>
    <n v="0.92"/>
    <x v="93"/>
    <n v="12.4"/>
    <x v="1"/>
    <s v="Card"/>
  </r>
  <r>
    <n v="120411"/>
    <n v="301"/>
    <d v="2025-05-03T00:00:00"/>
    <d v="1899-12-30T06:49:56"/>
    <d v="2025-05-03T00:00:00"/>
    <s v="Saturday"/>
    <s v="Dinner"/>
    <s v="Delivery"/>
    <s v="Delivery"/>
    <s v="French Fries"/>
    <s v="Large Size"/>
    <s v="Large Size"/>
    <n v="2"/>
    <n v="2.3199999999999998"/>
    <n v="2.92"/>
    <n v="5.84"/>
    <n v="0"/>
    <n v="0"/>
    <n v="0.53"/>
    <n v="0.53"/>
    <x v="34"/>
    <n v="6.37"/>
    <x v="2"/>
    <s v="MobilePay"/>
  </r>
  <r>
    <n v="120412"/>
    <n v="501"/>
    <d v="2025-07-27T00:00:00"/>
    <d v="1899-12-30T06:32:06"/>
    <d v="2025-07-27T00:00:00"/>
    <s v="Sunday"/>
    <s v="Dinner"/>
    <s v="Dine-In"/>
    <s v="Dine-In"/>
    <s v="Chicken Sandwich"/>
    <s v="Gluten-Free Bun"/>
    <s v="Gluten-Free Bun"/>
    <n v="1"/>
    <n v="4.83"/>
    <n v="5.83"/>
    <n v="5.83"/>
    <n v="0"/>
    <n v="0"/>
    <n v="0.52"/>
    <n v="0.52"/>
    <x v="228"/>
    <n v="6.35"/>
    <x v="1"/>
    <s v="Card"/>
  </r>
  <r>
    <n v="120413"/>
    <n v="201"/>
    <d v="2025-06-17T00:00:00"/>
    <d v="1899-12-30T11:15:53"/>
    <d v="2025-06-17T00:00:00"/>
    <s v="Tuesday"/>
    <s v="Lunch"/>
    <s v="Drive-Thru"/>
    <s v="Drive-Thru"/>
    <s v="Cheeseburger Combo"/>
    <m/>
    <s v="No Modifier"/>
    <n v="1"/>
    <n v="9.1300000000000008"/>
    <n v="9.129999999999999"/>
    <n v="9.129999999999999"/>
    <n v="0"/>
    <n v="0"/>
    <n v="0.73"/>
    <n v="0.73"/>
    <x v="86"/>
    <n v="9.86"/>
    <x v="1"/>
    <s v="Card"/>
  </r>
  <r>
    <n v="120414"/>
    <n v="103"/>
    <d v="2025-06-18T00:00:00"/>
    <d v="1899-12-30T09:57:29"/>
    <d v="2025-06-18T00:00:00"/>
    <s v="Wednesday"/>
    <s v="Dinner"/>
    <s v="Drive-Thru"/>
    <s v="Drive-Thru"/>
    <s v="Spicy Chicken Combo"/>
    <m/>
    <s v="No Modifier"/>
    <n v="1"/>
    <n v="9.4600000000000009"/>
    <n v="9.4599999999999991"/>
    <n v="9.4599999999999991"/>
    <n v="0"/>
    <n v="0"/>
    <n v="0.9"/>
    <n v="0.9"/>
    <x v="336"/>
    <n v="10.36"/>
    <x v="1"/>
    <s v="Card"/>
  </r>
  <r>
    <n v="120415"/>
    <n v="101"/>
    <d v="2025-08-05T00:00:00"/>
    <d v="1899-12-30T12:57:36"/>
    <d v="2025-08-05T00:00:00"/>
    <s v="Tuesday"/>
    <s v="Lunch"/>
    <s v="Dine-In"/>
    <s v="Dine-In"/>
    <s v="Spicy Chicken Combo"/>
    <m/>
    <s v="No Modifier"/>
    <n v="1"/>
    <n v="8.92"/>
    <n v="8.92"/>
    <n v="8.92"/>
    <n v="0"/>
    <n v="0"/>
    <n v="0.76"/>
    <n v="0.76"/>
    <x v="212"/>
    <n v="9.68"/>
    <x v="0"/>
    <s v="Cash"/>
  </r>
  <r>
    <n v="120416"/>
    <n v="301"/>
    <d v="2025-07-05T00:00:00"/>
    <d v="1899-12-30T09:39:58"/>
    <d v="2025-07-05T00:00:00"/>
    <s v="Saturday"/>
    <s v="Breakfast"/>
    <s v="Dine-In"/>
    <s v="Dine-In"/>
    <s v="Pancake Platter"/>
    <s v="Cinnamon"/>
    <s v="Cinnamon"/>
    <n v="1"/>
    <n v="5.51"/>
    <n v="5.6099999999999994"/>
    <n v="5.6099999999999994"/>
    <n v="0"/>
    <n v="0"/>
    <n v="0.48"/>
    <n v="0.48"/>
    <x v="231"/>
    <n v="6.09"/>
    <x v="1"/>
    <s v="Card"/>
  </r>
  <r>
    <n v="120417"/>
    <n v="103"/>
    <d v="2025-06-01T00:00:00"/>
    <d v="1899-12-30T01:13:05"/>
    <d v="2025-06-01T00:00:00"/>
    <s v="Sunday"/>
    <s v="Lunch"/>
    <s v="Takeout"/>
    <s v="Takeout"/>
    <s v="Spicy Chicken Sandwich"/>
    <s v="No Pickles"/>
    <s v="No Pickles"/>
    <n v="1"/>
    <n v="5.68"/>
    <n v="5.6800000000000006"/>
    <n v="5.6800000000000006"/>
    <n v="0"/>
    <n v="0"/>
    <n v="0.43"/>
    <n v="0.43"/>
    <x v="337"/>
    <n v="6.11"/>
    <x v="1"/>
    <s v="Card"/>
  </r>
  <r>
    <n v="120418"/>
    <n v="101"/>
    <d v="2025-07-07T00:00:00"/>
    <d v="1899-12-30T08:07:03"/>
    <d v="2025-07-07T00:00:00"/>
    <s v="Monday"/>
    <s v="Dinner"/>
    <s v="Drive-Thru"/>
    <s v="Drive-Thru"/>
    <s v="Cheeseburger Combo"/>
    <m/>
    <s v="No Modifier"/>
    <n v="1"/>
    <n v="9.08"/>
    <n v="9.08"/>
    <n v="9.08"/>
    <n v="0"/>
    <n v="0"/>
    <n v="0.66"/>
    <n v="0.66"/>
    <x v="338"/>
    <n v="9.74"/>
    <x v="2"/>
    <s v="MobilePay"/>
  </r>
  <r>
    <n v="120419"/>
    <n v="403"/>
    <d v="2025-07-11T00:00:00"/>
    <d v="1899-12-30T08:19:18"/>
    <d v="2025-07-11T00:00:00"/>
    <s v="Friday"/>
    <s v="Dinner"/>
    <s v="Delivery"/>
    <s v="Delivery"/>
    <s v="Chicken Sandwich Combo"/>
    <m/>
    <s v="No Modifier"/>
    <n v="1"/>
    <n v="9.02"/>
    <n v="9.02"/>
    <n v="9.02"/>
    <n v="0"/>
    <n v="0"/>
    <n v="0.59"/>
    <n v="0.59"/>
    <x v="339"/>
    <n v="9.61"/>
    <x v="2"/>
    <s v="MobilePay"/>
  </r>
  <r>
    <n v="120420"/>
    <n v="401"/>
    <d v="2025-07-30T00:00:00"/>
    <d v="1899-12-30T06:03:27"/>
    <d v="2025-07-30T00:00:00"/>
    <s v="Wednesday"/>
    <s v="Dinner"/>
    <s v="Drive-Thru"/>
    <s v="Drive-Thru"/>
    <s v="Cheeseburger Combo"/>
    <m/>
    <s v="No Modifier"/>
    <n v="1"/>
    <n v="9.52"/>
    <n v="9.52"/>
    <n v="9.52"/>
    <n v="0"/>
    <n v="0"/>
    <n v="0.9"/>
    <n v="0.9"/>
    <x v="266"/>
    <n v="10.42"/>
    <x v="1"/>
    <s v="Card"/>
  </r>
  <r>
    <n v="120421"/>
    <n v="402"/>
    <d v="2025-06-17T00:00:00"/>
    <d v="1899-12-30T07:09:32"/>
    <d v="2025-06-17T00:00:00"/>
    <s v="Tuesday"/>
    <s v="Dinner"/>
    <s v="Dine-In"/>
    <s v="Dine-In"/>
    <s v="Double Cheeseburger"/>
    <m/>
    <s v="No Modifier"/>
    <n v="2"/>
    <n v="6.47"/>
    <n v="6.4700000000000006"/>
    <n v="12.940000000000001"/>
    <n v="0"/>
    <n v="0"/>
    <n v="0.94"/>
    <n v="0.94"/>
    <x v="340"/>
    <n v="13.88"/>
    <x v="0"/>
    <s v="Cash"/>
  </r>
  <r>
    <n v="120422"/>
    <n v="102"/>
    <d v="2025-06-18T00:00:00"/>
    <d v="1899-12-30T03:07:23"/>
    <d v="2025-06-18T00:00:00"/>
    <s v="Wednesday"/>
    <s v="Afternoon"/>
    <s v="Takeout"/>
    <s v="Takeout"/>
    <s v="Chicken Nuggets (10pc)"/>
    <m/>
    <s v="No Modifier"/>
    <n v="4"/>
    <n v="4.91"/>
    <n v="4.91"/>
    <n v="19.64"/>
    <n v="0"/>
    <n v="0"/>
    <n v="1.77"/>
    <n v="1.77"/>
    <x v="341"/>
    <n v="21.41"/>
    <x v="1"/>
    <s v="Card"/>
  </r>
  <r>
    <n v="120423"/>
    <n v="202"/>
    <d v="2025-07-13T00:00:00"/>
    <d v="1899-12-30T07:52:47"/>
    <d v="2025-07-13T00:00:00"/>
    <s v="Sunday"/>
    <s v="Dinner"/>
    <s v="Takeout"/>
    <s v="Takeout"/>
    <s v="Veggie Burger"/>
    <s v="Extra Sauce"/>
    <s v="Extra Sauce"/>
    <n v="1"/>
    <n v="5.58"/>
    <n v="5.83"/>
    <n v="5.83"/>
    <n v="0"/>
    <n v="0"/>
    <n v="0.52"/>
    <n v="0.52"/>
    <x v="228"/>
    <n v="6.35"/>
    <x v="1"/>
    <s v="Card"/>
  </r>
  <r>
    <n v="120424"/>
    <n v="103"/>
    <d v="2025-06-12T00:00:00"/>
    <d v="1899-12-30T02:42:28"/>
    <d v="2025-06-12T00:00:00"/>
    <s v="Thursday"/>
    <s v="Lunch"/>
    <s v="Dine-In"/>
    <s v="Dine-In"/>
    <s v="Cheeseburger"/>
    <m/>
    <s v="No Modifier"/>
    <n v="1"/>
    <n v="4.71"/>
    <n v="4.71"/>
    <n v="4.71"/>
    <n v="0"/>
    <n v="0"/>
    <n v="0.4"/>
    <n v="0.4"/>
    <x v="342"/>
    <n v="5.1100000000000003"/>
    <x v="0"/>
    <s v="Cash"/>
  </r>
  <r>
    <n v="120425"/>
    <n v="102"/>
    <d v="2025-05-11T00:00:00"/>
    <d v="1899-12-30T06:36:40"/>
    <d v="2025-05-11T00:00:00"/>
    <s v="Sunday"/>
    <s v="Dinner"/>
    <s v="Drive-Thru"/>
    <s v="Drive-Thru"/>
    <s v="Chicken Sandwich Combo"/>
    <m/>
    <s v="No Modifier"/>
    <n v="1"/>
    <n v="9.67"/>
    <n v="9.67"/>
    <n v="9.67"/>
    <n v="0"/>
    <n v="0"/>
    <n v="0.92"/>
    <n v="0.92"/>
    <x v="343"/>
    <n v="10.59"/>
    <x v="0"/>
    <s v="Cash"/>
  </r>
  <r>
    <n v="120426"/>
    <n v="101"/>
    <d v="2025-04-12T00:00:00"/>
    <d v="1899-12-30T09:11:01"/>
    <d v="2025-04-12T00:00:00"/>
    <s v="Saturday"/>
    <s v="Breakfast"/>
    <s v="Takeout"/>
    <s v="Takeout"/>
    <s v="Latte"/>
    <s v="Oat Milk"/>
    <s v="Oat Milk"/>
    <n v="1"/>
    <n v="3"/>
    <n v="3.7"/>
    <n v="3.7"/>
    <n v="0"/>
    <n v="0"/>
    <n v="0.3"/>
    <n v="0.3"/>
    <x v="344"/>
    <n v="4"/>
    <x v="1"/>
    <s v="Card"/>
  </r>
  <r>
    <n v="120427"/>
    <n v="401"/>
    <d v="2025-06-03T00:00:00"/>
    <d v="1899-12-30T07:24:16"/>
    <d v="2025-06-03T00:00:00"/>
    <s v="Tuesday"/>
    <s v="Breakfast"/>
    <s v="Dine-In"/>
    <s v="Dine-In"/>
    <s v="Breakfast Burrito"/>
    <m/>
    <s v="No Modifier"/>
    <n v="1"/>
    <n v="3.91"/>
    <n v="3.9099999999999997"/>
    <n v="3.9099999999999997"/>
    <n v="0"/>
    <n v="0"/>
    <n v="0.27"/>
    <n v="0.27"/>
    <x v="57"/>
    <n v="4.18"/>
    <x v="4"/>
    <s v="GiftCard"/>
  </r>
  <r>
    <n v="120428"/>
    <n v="101"/>
    <d v="2025-07-02T00:00:00"/>
    <d v="1899-12-30T09:06:20"/>
    <d v="2025-07-02T00:00:00"/>
    <s v="Wednesday"/>
    <s v="Dinner"/>
    <s v="Dine-In"/>
    <s v="Dine-In"/>
    <s v="Spicy Chicken Sandwich"/>
    <s v="Extra Cheese"/>
    <s v="Extra Cheese"/>
    <n v="1"/>
    <n v="6.05"/>
    <n v="6.55"/>
    <n v="6.55"/>
    <n v="0"/>
    <n v="0"/>
    <n v="0.47"/>
    <n v="0.47"/>
    <x v="345"/>
    <n v="7.02"/>
    <x v="2"/>
    <s v="MobilePay"/>
  </r>
  <r>
    <n v="120429"/>
    <n v="402"/>
    <d v="2025-08-01T00:00:00"/>
    <d v="1899-12-30T02:01:26"/>
    <d v="2025-08-01T00:00:00"/>
    <s v="Friday"/>
    <s v="Lunch"/>
    <s v="Delivery"/>
    <s v="Delivery"/>
    <s v="Cheeseburger"/>
    <m/>
    <s v="No Modifier"/>
    <n v="1"/>
    <n v="3.9"/>
    <n v="3.8999999999999995"/>
    <n v="3.8999999999999995"/>
    <n v="0"/>
    <n v="0"/>
    <n v="0.37"/>
    <n v="0.37"/>
    <x v="346"/>
    <n v="4.2699999999999996"/>
    <x v="2"/>
    <s v="MobilePay"/>
  </r>
  <r>
    <n v="120430"/>
    <n v="403"/>
    <d v="2025-07-22T00:00:00"/>
    <d v="1899-12-30T11:34:10"/>
    <d v="2025-07-22T00:00:00"/>
    <s v="Tuesday"/>
    <s v="Morning"/>
    <s v="Drive-Thru"/>
    <s v="Drive-Thru"/>
    <s v="Bottled Water"/>
    <s v="Sugar-Free Syrup"/>
    <s v="Sugar-Free Syrup"/>
    <n v="1"/>
    <n v="1.34"/>
    <n v="1.6400000000000001"/>
    <n v="1.6400000000000001"/>
    <n v="0"/>
    <n v="0"/>
    <n v="0.12"/>
    <n v="0.12"/>
    <x v="174"/>
    <n v="1.76"/>
    <x v="1"/>
    <s v="Card"/>
  </r>
  <r>
    <n v="120431"/>
    <n v="202"/>
    <d v="2025-06-22T00:00:00"/>
    <d v="1899-12-30T08:53:40"/>
    <d v="2025-06-22T00:00:00"/>
    <s v="Sunday"/>
    <s v="Dinner"/>
    <s v="Dine-In"/>
    <s v="Dine-In"/>
    <s v="Spicy Chicken Sandwich"/>
    <m/>
    <s v="No Modifier"/>
    <n v="1"/>
    <n v="4.8600000000000003"/>
    <n v="4.8600000000000003"/>
    <n v="4.8600000000000003"/>
    <n v="0.24"/>
    <n v="0.24"/>
    <n v="0.39"/>
    <n v="0.39"/>
    <x v="347"/>
    <n v="5.01"/>
    <x v="2"/>
    <s v="MobilePay"/>
  </r>
  <r>
    <n v="120432"/>
    <n v="201"/>
    <d v="2025-04-29T00:00:00"/>
    <d v="1899-12-30T04:56:43"/>
    <d v="2025-04-29T00:00:00"/>
    <s v="Tuesday"/>
    <s v="Afternoon"/>
    <s v="Drive-Thru"/>
    <s v="Drive-Thru"/>
    <s v="Ice Cream Cone"/>
    <s v="Chocolate Topping"/>
    <s v="Chocolate Topping"/>
    <n v="1"/>
    <n v="1.61"/>
    <n v="2.11"/>
    <n v="2.11"/>
    <n v="0"/>
    <n v="0"/>
    <n v="0.17"/>
    <n v="0.17"/>
    <x v="348"/>
    <n v="2.2799999999999998"/>
    <x v="0"/>
    <s v="Cash"/>
  </r>
  <r>
    <n v="120433"/>
    <n v="101"/>
    <d v="2025-08-09T00:00:00"/>
    <d v="1899-12-30T03:43:11"/>
    <d v="2025-08-09T00:00:00"/>
    <s v="Saturday"/>
    <s v="Afternoon"/>
    <s v="Takeout"/>
    <s v="Takeout"/>
    <s v="Milkshake"/>
    <s v="Cinnamon"/>
    <s v="Cinnamon"/>
    <n v="1"/>
    <n v="4.2300000000000004"/>
    <n v="4.33"/>
    <n v="4.33"/>
    <n v="0"/>
    <n v="0"/>
    <n v="0.28000000000000003"/>
    <n v="0.28000000000000003"/>
    <x v="349"/>
    <n v="4.6100000000000003"/>
    <x v="2"/>
    <s v="MobilePay"/>
  </r>
  <r>
    <n v="120434"/>
    <n v="401"/>
    <d v="2025-06-25T00:00:00"/>
    <d v="1899-12-30T09:11:53"/>
    <d v="2025-06-25T00:00:00"/>
    <s v="Wednesday"/>
    <s v="Dinner"/>
    <s v="Drive-Thru"/>
    <s v="Drive-Thru"/>
    <s v="Cheeseburger"/>
    <m/>
    <s v="No Modifier"/>
    <n v="2"/>
    <n v="4.99"/>
    <n v="4.9899999999999993"/>
    <n v="9.9799999999999986"/>
    <n v="0"/>
    <n v="0"/>
    <n v="0.72"/>
    <n v="0.72"/>
    <x v="104"/>
    <n v="10.7"/>
    <x v="0"/>
    <s v="Cash"/>
  </r>
  <r>
    <n v="120435"/>
    <n v="501"/>
    <d v="2025-04-28T00:00:00"/>
    <d v="1899-12-30T05:14:14"/>
    <d v="2025-04-28T00:00:00"/>
    <s v="Monday"/>
    <s v="Afternoon"/>
    <s v="Drive-Thru"/>
    <s v="Drive-Thru"/>
    <s v="Chicken Nuggets (6pc)"/>
    <m/>
    <s v="No Modifier"/>
    <n v="2"/>
    <n v="3.76"/>
    <n v="3.76"/>
    <n v="7.52"/>
    <n v="0"/>
    <n v="0"/>
    <n v="0.45"/>
    <n v="0.45"/>
    <x v="350"/>
    <n v="7.97"/>
    <x v="4"/>
    <s v="GiftCard"/>
  </r>
  <r>
    <n v="120436"/>
    <n v="402"/>
    <d v="2025-07-16T00:00:00"/>
    <d v="1899-12-30T10:47:36"/>
    <d v="2025-07-16T00:00:00"/>
    <s v="Wednesday"/>
    <s v="Breakfast"/>
    <s v="Drive-Thru"/>
    <s v="Drive-Thru"/>
    <s v="Egg Muffin"/>
    <s v="Extra Egg"/>
    <s v="Extra Egg"/>
    <n v="1"/>
    <n v="3.65"/>
    <n v="4.6500000000000004"/>
    <n v="4.6500000000000004"/>
    <n v="0"/>
    <n v="0"/>
    <n v="0.34"/>
    <n v="0.34"/>
    <x v="321"/>
    <n v="4.99"/>
    <x v="0"/>
    <s v="Cash"/>
  </r>
  <r>
    <n v="120437"/>
    <n v="403"/>
    <d v="2025-05-14T00:00:00"/>
    <d v="1899-12-30T05:56:29"/>
    <d v="2025-05-14T00:00:00"/>
    <s v="Wednesday"/>
    <s v="Afternoon"/>
    <s v="Dine-In"/>
    <s v="Dine-In"/>
    <s v="Milkshake"/>
    <m/>
    <s v="No Modifier"/>
    <n v="1"/>
    <n v="3.53"/>
    <n v="4.2299999999999995"/>
    <n v="4.2299999999999995"/>
    <n v="0"/>
    <n v="0"/>
    <n v="0.32"/>
    <n v="0.32"/>
    <x v="351"/>
    <n v="4.55"/>
    <x v="1"/>
    <s v="Card"/>
  </r>
  <r>
    <n v="120438"/>
    <n v="201"/>
    <d v="2025-04-14T00:00:00"/>
    <d v="1899-12-30T08:34:28"/>
    <d v="2025-04-14T00:00:00"/>
    <s v="Monday"/>
    <s v="Breakfast"/>
    <s v="Takeout"/>
    <s v="Takeout"/>
    <s v="Sausage Biscuit"/>
    <s v="Extra Egg"/>
    <s v="Extra Egg"/>
    <n v="3"/>
    <n v="2.61"/>
    <n v="3.61"/>
    <n v="10.83"/>
    <n v="0"/>
    <n v="0"/>
    <n v="0.92"/>
    <n v="0.92"/>
    <x v="352"/>
    <n v="11.75"/>
    <x v="1"/>
    <s v="Card"/>
  </r>
  <r>
    <n v="120439"/>
    <n v="102"/>
    <d v="2025-06-15T00:00:00"/>
    <d v="1899-12-30T05:37:51"/>
    <d v="2025-06-15T00:00:00"/>
    <s v="Sunday"/>
    <s v="Breakfast"/>
    <s v="Drive-Thru"/>
    <s v="Drive-Thru"/>
    <s v="Hash Browns"/>
    <m/>
    <s v="No Modifier"/>
    <n v="1"/>
    <n v="1.88"/>
    <n v="1.88"/>
    <n v="1.88"/>
    <n v="0"/>
    <n v="0"/>
    <n v="0.11"/>
    <n v="0.11"/>
    <x v="220"/>
    <n v="1.99"/>
    <x v="1"/>
    <s v="Card"/>
  </r>
  <r>
    <n v="120440"/>
    <n v="402"/>
    <d v="2025-05-21T00:00:00"/>
    <d v="1899-12-30T09:37:07"/>
    <d v="2025-05-21T00:00:00"/>
    <s v="Wednesday"/>
    <s v="Dinner"/>
    <s v="Dine-In"/>
    <s v="Dine-In"/>
    <s v="Cheeseburger"/>
    <m/>
    <s v="No Modifier"/>
    <n v="2"/>
    <n v="4.62"/>
    <n v="4.62"/>
    <n v="9.24"/>
    <n v="0.92"/>
    <n v="0.92"/>
    <n v="0.5"/>
    <n v="0.5"/>
    <x v="353"/>
    <n v="8.82"/>
    <x v="1"/>
    <s v="Card"/>
  </r>
  <r>
    <n v="120441"/>
    <n v="101"/>
    <d v="2025-07-03T00:00:00"/>
    <d v="1899-12-30T02:25:06"/>
    <d v="2025-07-03T00:00:00"/>
    <s v="Thursday"/>
    <s v="Lunch"/>
    <s v="Delivery"/>
    <s v="Delivery"/>
    <s v="Onion Rings"/>
    <s v="Large Size"/>
    <s v="Large Size"/>
    <n v="1"/>
    <n v="3.13"/>
    <n v="3.73"/>
    <n v="3.73"/>
    <n v="0"/>
    <n v="0"/>
    <n v="0.32"/>
    <n v="0.32"/>
    <x v="354"/>
    <n v="4.05"/>
    <x v="1"/>
    <s v="Card"/>
  </r>
  <r>
    <n v="120442"/>
    <n v="402"/>
    <d v="2025-05-26T00:00:00"/>
    <d v="1899-12-30T12:06:06"/>
    <d v="2025-05-26T00:00:00"/>
    <s v="Monday"/>
    <s v="Lunch"/>
    <s v="Dine-In"/>
    <s v="Dine-In"/>
    <s v="Chicken Sandwich Combo"/>
    <s v="Spicy"/>
    <s v="Spicy"/>
    <n v="1"/>
    <n v="7.96"/>
    <n v="7.96"/>
    <n v="7.96"/>
    <n v="0"/>
    <n v="0"/>
    <n v="0.64"/>
    <n v="0.64"/>
    <x v="308"/>
    <n v="8.6"/>
    <x v="0"/>
    <s v="Cash"/>
  </r>
  <r>
    <n v="120443"/>
    <n v="101"/>
    <d v="2025-05-27T00:00:00"/>
    <d v="1899-12-30T08:32:41"/>
    <d v="2025-05-27T00:00:00"/>
    <s v="Tuesday"/>
    <s v="Breakfast"/>
    <s v="Drive-Thru"/>
    <s v="Drive-Thru"/>
    <s v="Bottled Water"/>
    <s v="Light Ice"/>
    <s v="Light Ice"/>
    <n v="1"/>
    <n v="1.43"/>
    <n v="1.43"/>
    <n v="1.43"/>
    <n v="0"/>
    <n v="0"/>
    <n v="0.11"/>
    <n v="0.11"/>
    <x v="355"/>
    <n v="1.54"/>
    <x v="3"/>
    <s v="Card"/>
  </r>
  <r>
    <n v="120444"/>
    <n v="403"/>
    <d v="2025-05-30T00:00:00"/>
    <d v="1899-12-30T06:27:22"/>
    <d v="2025-05-30T00:00:00"/>
    <s v="Friday"/>
    <s v="Dinner"/>
    <s v="Dine-In"/>
    <s v="Dine-In"/>
    <s v="French Fries"/>
    <s v="No Sauce"/>
    <s v="No Sauce"/>
    <n v="1"/>
    <n v="2.27"/>
    <n v="2.27"/>
    <n v="2.27"/>
    <n v="0"/>
    <n v="0"/>
    <n v="0.2"/>
    <n v="0.2"/>
    <x v="356"/>
    <n v="2.4700000000000002"/>
    <x v="1"/>
    <s v="Card"/>
  </r>
  <r>
    <n v="120445"/>
    <n v="401"/>
    <d v="2025-07-27T00:00:00"/>
    <d v="1899-12-30T02:56:50"/>
    <d v="2025-07-27T00:00:00"/>
    <s v="Sunday"/>
    <s v="Lunch"/>
    <s v="Drive-Thru"/>
    <s v="Drive-Thru"/>
    <s v="Chicken Nuggets (10pc)"/>
    <m/>
    <s v="No Modifier"/>
    <n v="2"/>
    <n v="5.21"/>
    <n v="5.21"/>
    <n v="10.42"/>
    <n v="0"/>
    <n v="0"/>
    <n v="0.76"/>
    <n v="0.76"/>
    <x v="357"/>
    <n v="11.18"/>
    <x v="1"/>
    <s v="Card"/>
  </r>
  <r>
    <n v="120446"/>
    <n v="201"/>
    <d v="2025-04-26T00:00:00"/>
    <d v="1899-12-30T11:23:00"/>
    <d v="2025-04-26T00:00:00"/>
    <s v="Saturday"/>
    <s v="Lunch"/>
    <s v="Dine-In"/>
    <s v="Dine-In"/>
    <s v="Double Cheeseburger"/>
    <m/>
    <s v="No Modifier"/>
    <n v="1"/>
    <n v="5.89"/>
    <n v="5.8900000000000006"/>
    <n v="5.8900000000000006"/>
    <n v="0"/>
    <n v="0"/>
    <n v="0.47"/>
    <n v="0.47"/>
    <x v="358"/>
    <n v="6.36"/>
    <x v="1"/>
    <s v="Card"/>
  </r>
  <r>
    <n v="120447"/>
    <n v="103"/>
    <d v="2025-05-31T00:00:00"/>
    <d v="1899-12-30T12:11:12"/>
    <d v="2025-05-31T00:00:00"/>
    <s v="Saturday"/>
    <s v="Lunch"/>
    <s v="Dine-In"/>
    <s v="Dine-In"/>
    <s v="Chicken Nuggets (10pc)"/>
    <m/>
    <s v="No Modifier"/>
    <n v="2"/>
    <n v="4.68"/>
    <n v="4.6800000000000006"/>
    <n v="9.3600000000000012"/>
    <n v="0"/>
    <n v="0"/>
    <n v="0.61"/>
    <n v="0.61"/>
    <x v="328"/>
    <n v="9.9700000000000006"/>
    <x v="2"/>
    <s v="MobilePay"/>
  </r>
  <r>
    <n v="120448"/>
    <n v="103"/>
    <d v="2025-04-29T00:00:00"/>
    <d v="1899-12-30T01:56:45"/>
    <d v="2025-04-29T00:00:00"/>
    <s v="Tuesday"/>
    <s v="Late Night"/>
    <s v="Dine-In"/>
    <s v="Dine-In"/>
    <s v="Milkshake"/>
    <s v="Sugar-Free Syrup"/>
    <s v="Sugar-Free Syrup"/>
    <n v="1"/>
    <n v="3.82"/>
    <n v="4.12"/>
    <n v="4.12"/>
    <n v="0"/>
    <n v="0"/>
    <n v="0.33"/>
    <n v="0.33"/>
    <x v="359"/>
    <n v="4.45"/>
    <x v="1"/>
    <s v="Card"/>
  </r>
  <r>
    <n v="120449"/>
    <n v="201"/>
    <d v="2025-07-03T00:00:00"/>
    <d v="1899-12-30T07:20:15"/>
    <d v="2025-07-03T00:00:00"/>
    <s v="Thursday"/>
    <s v="Dinner"/>
    <s v="Dine-In"/>
    <s v="Dine-In"/>
    <s v="French Fries"/>
    <m/>
    <s v="No Modifier"/>
    <n v="1"/>
    <n v="2.34"/>
    <n v="2.5900000000000003"/>
    <n v="2.5900000000000003"/>
    <n v="0.52"/>
    <n v="0.52"/>
    <n v="0.13"/>
    <n v="0.13"/>
    <x v="138"/>
    <n v="2.2000000000000002"/>
    <x v="2"/>
    <s v="MobilePay"/>
  </r>
  <r>
    <n v="120450"/>
    <n v="403"/>
    <d v="2025-06-29T00:00:00"/>
    <d v="1899-12-30T01:33:44"/>
    <d v="2025-06-29T00:00:00"/>
    <s v="Sunday"/>
    <s v="Lunch"/>
    <s v="Takeout"/>
    <s v="Takeout"/>
    <s v="Cheeseburger Combo"/>
    <m/>
    <s v="No Modifier"/>
    <n v="1"/>
    <n v="8.4600000000000009"/>
    <n v="8.4600000000000009"/>
    <n v="8.4600000000000009"/>
    <n v="0"/>
    <n v="0"/>
    <n v="0.51"/>
    <n v="0.51"/>
    <x v="360"/>
    <n v="8.9700000000000006"/>
    <x v="4"/>
    <s v="GiftCard"/>
  </r>
  <r>
    <n v="120451"/>
    <n v="401"/>
    <d v="2025-05-28T00:00:00"/>
    <d v="1899-12-30T07:59:53"/>
    <d v="2025-05-28T00:00:00"/>
    <s v="Wednesday"/>
    <s v="Dinner"/>
    <s v="Takeout"/>
    <s v="Takeout"/>
    <s v="Double Cheeseburger"/>
    <m/>
    <s v="No Modifier"/>
    <n v="1"/>
    <n v="6.14"/>
    <n v="6.14"/>
    <n v="6.14"/>
    <n v="0"/>
    <n v="0"/>
    <n v="0.37"/>
    <n v="0.37"/>
    <x v="103"/>
    <n v="6.51"/>
    <x v="0"/>
    <s v="Cash"/>
  </r>
  <r>
    <n v="120452"/>
    <n v="402"/>
    <d v="2025-06-22T00:00:00"/>
    <d v="1899-12-30T11:11:28"/>
    <d v="2025-06-22T00:00:00"/>
    <s v="Sunday"/>
    <s v="Lunch"/>
    <s v="Dine-In"/>
    <s v="Dine-In"/>
    <s v="Spicy Chicken Sandwich"/>
    <m/>
    <s v="No Modifier"/>
    <n v="2"/>
    <n v="5.26"/>
    <n v="5.26"/>
    <n v="10.52"/>
    <n v="0"/>
    <n v="0"/>
    <n v="0.68"/>
    <n v="0.68"/>
    <x v="361"/>
    <n v="11.2"/>
    <x v="0"/>
    <s v="Cash"/>
  </r>
  <r>
    <n v="120453"/>
    <n v="201"/>
    <d v="2025-05-15T00:00:00"/>
    <d v="1899-12-30T01:16:19"/>
    <d v="2025-05-15T00:00:00"/>
    <s v="Thursday"/>
    <s v="Lunch"/>
    <s v="Drive-Thru"/>
    <s v="Drive-Thru"/>
    <s v="French Fries"/>
    <m/>
    <s v="No Modifier"/>
    <n v="1"/>
    <n v="2.78"/>
    <n v="2.7800000000000002"/>
    <n v="2.7800000000000002"/>
    <n v="0"/>
    <n v="0"/>
    <n v="0.26"/>
    <n v="0.26"/>
    <x v="256"/>
    <n v="3.04"/>
    <x v="3"/>
    <s v="Card"/>
  </r>
  <r>
    <n v="120454"/>
    <n v="401"/>
    <d v="2025-04-26T00:00:00"/>
    <d v="1899-12-30T10:30:41"/>
    <d v="2025-04-26T00:00:00"/>
    <s v="Saturday"/>
    <s v="Late Night"/>
    <s v="Drive-Thru"/>
    <s v="Drive-Thru"/>
    <s v="Double Cheeseburger"/>
    <m/>
    <s v="No Modifier"/>
    <n v="1"/>
    <n v="5.52"/>
    <n v="5.52"/>
    <n v="5.52"/>
    <n v="0"/>
    <n v="0"/>
    <n v="0.5"/>
    <n v="0.5"/>
    <x v="128"/>
    <n v="6.02"/>
    <x v="0"/>
    <s v="Cash"/>
  </r>
  <r>
    <n v="120455"/>
    <n v="301"/>
    <d v="2025-06-30T00:00:00"/>
    <d v="1899-12-30T07:27:49"/>
    <d v="2025-06-30T00:00:00"/>
    <s v="Monday"/>
    <s v="Dinner"/>
    <s v="Drive-Thru"/>
    <s v="Drive-Thru"/>
    <s v="Cheeseburger Combo"/>
    <m/>
    <s v="No Modifier"/>
    <n v="1"/>
    <n v="8.09"/>
    <n v="8.09"/>
    <n v="8.09"/>
    <n v="0"/>
    <n v="0"/>
    <n v="0.56999999999999995"/>
    <n v="0.56999999999999995"/>
    <x v="362"/>
    <n v="8.66"/>
    <x v="1"/>
    <s v="Card"/>
  </r>
  <r>
    <n v="120456"/>
    <n v="201"/>
    <d v="2025-05-14T00:00:00"/>
    <d v="1899-12-30T02:48:49"/>
    <d v="2025-05-14T00:00:00"/>
    <s v="Wednesday"/>
    <s v="Lunch"/>
    <s v="Delivery"/>
    <s v="Delivery"/>
    <s v="Chicken Sandwich Combo"/>
    <s v="No Pickles"/>
    <s v="No Pickles"/>
    <n v="2"/>
    <n v="8.94"/>
    <n v="8.94"/>
    <n v="17.88"/>
    <n v="0"/>
    <n v="0"/>
    <n v="1.43"/>
    <n v="1.43"/>
    <x v="363"/>
    <n v="19.309999999999999"/>
    <x v="1"/>
    <s v="Card"/>
  </r>
  <r>
    <n v="120457"/>
    <n v="401"/>
    <d v="2025-06-20T00:00:00"/>
    <d v="1899-12-30T10:34:24"/>
    <d v="2025-06-20T00:00:00"/>
    <s v="Friday"/>
    <s v="Morning"/>
    <s v="Dine-In"/>
    <s v="Dine-In"/>
    <s v="Soft Drink (Medium)"/>
    <m/>
    <s v="No Modifier"/>
    <n v="1"/>
    <n v="1.65"/>
    <n v="1.6500000000000001"/>
    <n v="1.6500000000000001"/>
    <n v="0"/>
    <n v="0"/>
    <n v="0.16"/>
    <n v="0.16"/>
    <x v="364"/>
    <n v="1.81"/>
    <x v="1"/>
    <s v="Card"/>
  </r>
  <r>
    <n v="120458"/>
    <n v="401"/>
    <d v="2025-07-11T00:00:00"/>
    <d v="1899-12-30T01:42:33"/>
    <d v="2025-07-11T00:00:00"/>
    <s v="Friday"/>
    <s v="Lunch"/>
    <s v="Dine-In"/>
    <s v="Dine-In"/>
    <s v="Cheeseburger Combo"/>
    <m/>
    <s v="No Modifier"/>
    <n v="2"/>
    <n v="8.2100000000000009"/>
    <n v="8.2100000000000009"/>
    <n v="16.420000000000002"/>
    <n v="0"/>
    <n v="0"/>
    <n v="1.1499999999999999"/>
    <n v="1.1499999999999999"/>
    <x v="365"/>
    <n v="17.57"/>
    <x v="1"/>
    <s v="Card"/>
  </r>
  <r>
    <n v="120459"/>
    <n v="201"/>
    <d v="2025-07-14T00:00:00"/>
    <d v="1899-12-30T07:27:52"/>
    <d v="2025-07-14T00:00:00"/>
    <s v="Monday"/>
    <s v="Breakfast"/>
    <s v="Drive-Thru"/>
    <s v="Drive-Thru"/>
    <s v="Pancake Platter"/>
    <s v="No Cheese"/>
    <s v="No Cheese"/>
    <n v="1"/>
    <n v="4.59"/>
    <n v="4.59"/>
    <n v="4.59"/>
    <n v="0"/>
    <n v="0"/>
    <n v="0.34"/>
    <n v="0.34"/>
    <x v="366"/>
    <n v="4.93"/>
    <x v="1"/>
    <s v="Card"/>
  </r>
  <r>
    <n v="120460"/>
    <n v="201"/>
    <d v="2025-04-15T00:00:00"/>
    <d v="1899-12-30T02:29:29"/>
    <d v="2025-04-15T00:00:00"/>
    <s v="Tuesday"/>
    <s v="Lunch"/>
    <s v="Takeout"/>
    <s v="Takeout"/>
    <s v="Spicy Chicken Sandwich"/>
    <s v="Extra Patty"/>
    <s v="Extra Patty"/>
    <n v="1"/>
    <n v="6.39"/>
    <n v="8.3899999999999988"/>
    <n v="8.3899999999999988"/>
    <n v="0"/>
    <n v="0"/>
    <n v="0.63"/>
    <n v="0.63"/>
    <x v="367"/>
    <n v="9.02"/>
    <x v="0"/>
    <s v="Cash"/>
  </r>
  <r>
    <n v="120461"/>
    <n v="501"/>
    <d v="2025-06-12T00:00:00"/>
    <d v="1899-12-30T09:58:42"/>
    <d v="2025-06-12T00:00:00"/>
    <s v="Thursday"/>
    <s v="Dinner"/>
    <s v="Dine-In"/>
    <s v="Dine-In"/>
    <s v="Cheeseburger Combo"/>
    <m/>
    <s v="No Modifier"/>
    <n v="1"/>
    <n v="8.51"/>
    <n v="8.51"/>
    <n v="8.51"/>
    <n v="0"/>
    <n v="0"/>
    <n v="0.64"/>
    <n v="0.64"/>
    <x v="368"/>
    <n v="9.15"/>
    <x v="0"/>
    <s v="Cash"/>
  </r>
  <r>
    <n v="120462"/>
    <n v="201"/>
    <d v="2025-06-18T00:00:00"/>
    <d v="1899-12-30T06:23:04"/>
    <d v="2025-06-18T00:00:00"/>
    <s v="Wednesday"/>
    <s v="Dinner"/>
    <s v="Drive-Thru"/>
    <s v="Drive-Thru"/>
    <s v="Double Cheeseburger Combo"/>
    <m/>
    <s v="No Modifier"/>
    <n v="1"/>
    <n v="9.64"/>
    <n v="9.64"/>
    <n v="9.64"/>
    <n v="0"/>
    <n v="0"/>
    <n v="0.57999999999999996"/>
    <n v="0.57999999999999996"/>
    <x v="277"/>
    <n v="10.220000000000001"/>
    <x v="1"/>
    <s v="Card"/>
  </r>
  <r>
    <n v="120463"/>
    <n v="401"/>
    <d v="2025-06-20T00:00:00"/>
    <d v="1899-12-30T06:00:16"/>
    <d v="2025-06-20T00:00:00"/>
    <s v="Friday"/>
    <s v="Dinner"/>
    <s v="Dine-In"/>
    <s v="Dine-In"/>
    <s v="Veggie Burger"/>
    <m/>
    <s v="No Modifier"/>
    <n v="1"/>
    <n v="5.31"/>
    <n v="7.3100000000000005"/>
    <n v="7.3100000000000005"/>
    <n v="0.73"/>
    <n v="0.73"/>
    <n v="0.59"/>
    <n v="0.59"/>
    <x v="369"/>
    <n v="7.17"/>
    <x v="2"/>
    <s v="MobilePay"/>
  </r>
  <r>
    <n v="120464"/>
    <n v="102"/>
    <d v="2025-07-25T00:00:00"/>
    <d v="1899-12-30T09:47:25"/>
    <d v="2025-07-25T00:00:00"/>
    <s v="Friday"/>
    <s v="Breakfast"/>
    <s v="Dine-In"/>
    <s v="Dine-In"/>
    <s v="Egg Muffin"/>
    <m/>
    <s v="No Modifier"/>
    <n v="1"/>
    <n v="3.21"/>
    <n v="3.21"/>
    <n v="3.21"/>
    <n v="0"/>
    <n v="0"/>
    <n v="0.19"/>
    <n v="0.19"/>
    <x v="185"/>
    <n v="3.4"/>
    <x v="0"/>
    <s v="Cash"/>
  </r>
  <r>
    <n v="120465"/>
    <n v="403"/>
    <d v="2025-05-10T00:00:00"/>
    <d v="1899-12-30T05:57:06"/>
    <d v="2025-05-10T00:00:00"/>
    <s v="Saturday"/>
    <s v="Afternoon"/>
    <s v="Takeout"/>
    <s v="Takeout"/>
    <s v="Chicken Nuggets (6pc)"/>
    <m/>
    <s v="No Modifier"/>
    <n v="2"/>
    <n v="3.68"/>
    <n v="3.6799999999999997"/>
    <n v="7.3599999999999994"/>
    <n v="0"/>
    <n v="0"/>
    <n v="0.53"/>
    <n v="0.53"/>
    <x v="370"/>
    <n v="7.89"/>
    <x v="1"/>
    <s v="Card"/>
  </r>
  <r>
    <n v="120466"/>
    <n v="301"/>
    <d v="2025-05-14T00:00:00"/>
    <d v="1899-12-30T06:14:56"/>
    <d v="2025-05-14T00:00:00"/>
    <s v="Wednesday"/>
    <s v="Dinner"/>
    <s v="Dine-In"/>
    <s v="Dine-In"/>
    <s v="Spicy Chicken Combo"/>
    <m/>
    <s v="No Modifier"/>
    <n v="1"/>
    <n v="9.6"/>
    <n v="9.6"/>
    <n v="9.6"/>
    <n v="0"/>
    <n v="0"/>
    <n v="0.77"/>
    <n v="0.77"/>
    <x v="84"/>
    <n v="10.37"/>
    <x v="2"/>
    <s v="MobilePay"/>
  </r>
  <r>
    <n v="120467"/>
    <n v="401"/>
    <d v="2025-07-13T00:00:00"/>
    <d v="1899-12-30T05:22:20"/>
    <d v="2025-07-13T00:00:00"/>
    <s v="Sunday"/>
    <s v="Breakfast"/>
    <s v="Dine-In"/>
    <s v="Dine-In"/>
    <s v="Sausage Biscuit"/>
    <s v="Cinnamon"/>
    <s v="Cinnamon"/>
    <n v="1"/>
    <n v="3.23"/>
    <n v="3.33"/>
    <n v="3.33"/>
    <n v="0"/>
    <n v="0"/>
    <n v="0.25"/>
    <n v="0.25"/>
    <x v="147"/>
    <n v="3.58"/>
    <x v="1"/>
    <s v="Card"/>
  </r>
  <r>
    <n v="120468"/>
    <n v="501"/>
    <d v="2025-07-27T00:00:00"/>
    <d v="1899-12-30T12:16:06"/>
    <d v="2025-07-27T00:00:00"/>
    <s v="Sunday"/>
    <s v="Lunch"/>
    <s v="Takeout"/>
    <s v="Takeout"/>
    <s v="Spicy Chicken Combo"/>
    <m/>
    <s v="No Modifier"/>
    <n v="3"/>
    <n v="9.02"/>
    <n v="9.02"/>
    <n v="27.06"/>
    <n v="0"/>
    <n v="0"/>
    <n v="2.16"/>
    <n v="2.16"/>
    <x v="371"/>
    <n v="29.22"/>
    <x v="4"/>
    <s v="GiftCard"/>
  </r>
  <r>
    <n v="120469"/>
    <n v="102"/>
    <d v="2025-05-24T00:00:00"/>
    <d v="1899-12-30T02:24:32"/>
    <d v="2025-05-24T00:00:00"/>
    <s v="Saturday"/>
    <s v="Lunch"/>
    <s v="Delivery"/>
    <s v="Delivery"/>
    <s v="Chicken Sandwich Combo"/>
    <s v="Add Bacon"/>
    <s v="Add Bacon"/>
    <n v="1"/>
    <n v="8.6999999999999993"/>
    <n v="9.6999999999999993"/>
    <n v="9.6999999999999993"/>
    <n v="0"/>
    <n v="0"/>
    <n v="0.63"/>
    <n v="0.63"/>
    <x v="372"/>
    <n v="10.33"/>
    <x v="1"/>
    <s v="Card"/>
  </r>
  <r>
    <n v="120470"/>
    <n v="301"/>
    <d v="2025-07-15T00:00:00"/>
    <d v="1899-12-30T12:24:13"/>
    <d v="2025-07-15T00:00:00"/>
    <s v="Tuesday"/>
    <s v="Lunch"/>
    <s v="Delivery"/>
    <s v="Delivery"/>
    <s v="Spicy Chicken Combo"/>
    <m/>
    <s v="No Modifier"/>
    <n v="1"/>
    <n v="9.15"/>
    <n v="9.1499999999999986"/>
    <n v="9.1499999999999986"/>
    <n v="0"/>
    <n v="0"/>
    <n v="0.64"/>
    <n v="0.64"/>
    <x v="249"/>
    <n v="9.7899999999999991"/>
    <x v="1"/>
    <s v="Card"/>
  </r>
  <r>
    <n v="120471"/>
    <n v="202"/>
    <d v="2025-07-11T00:00:00"/>
    <d v="1899-12-30T08:21:15"/>
    <d v="2025-07-11T00:00:00"/>
    <s v="Friday"/>
    <s v="Dinner"/>
    <s v="Dine-In"/>
    <s v="Dine-In"/>
    <s v="Onion Rings"/>
    <s v="Small Size"/>
    <s v="Small Size"/>
    <n v="1"/>
    <n v="2.4900000000000002"/>
    <n v="2.19"/>
    <n v="2.19"/>
    <n v="0"/>
    <n v="0"/>
    <n v="0.18"/>
    <n v="0.18"/>
    <x v="373"/>
    <n v="2.37"/>
    <x v="1"/>
    <s v="Card"/>
  </r>
  <r>
    <n v="120472"/>
    <n v="101"/>
    <d v="2025-07-22T00:00:00"/>
    <d v="1899-12-30T03:08:05"/>
    <d v="2025-07-22T00:00:00"/>
    <s v="Tuesday"/>
    <s v="Afternoon"/>
    <s v="Dine-In"/>
    <s v="Dine-In"/>
    <s v="Side Salad"/>
    <m/>
    <s v="No Modifier"/>
    <n v="1"/>
    <n v="2.5099999999999998"/>
    <n v="2.5100000000000002"/>
    <n v="2.5100000000000002"/>
    <n v="0"/>
    <n v="0"/>
    <n v="0.23"/>
    <n v="0.23"/>
    <x v="374"/>
    <n v="2.74"/>
    <x v="1"/>
    <s v="Card"/>
  </r>
  <r>
    <n v="120473"/>
    <n v="202"/>
    <d v="2025-05-20T00:00:00"/>
    <d v="1899-12-30T03:17:55"/>
    <d v="2025-05-20T00:00:00"/>
    <s v="Tuesday"/>
    <s v="Afternoon"/>
    <s v="Delivery"/>
    <s v="Delivery"/>
    <s v="Ice Cream Cone"/>
    <s v="Caramel Topping"/>
    <s v="Caramel Topping"/>
    <n v="1"/>
    <n v="1.8"/>
    <n v="1.4799999999999998"/>
    <n v="1.4799999999999998"/>
    <m/>
    <n v="0.15"/>
    <n v="0.2"/>
    <n v="0.2"/>
    <x v="78"/>
    <n v="2.5"/>
    <x v="1"/>
    <s v="Card"/>
  </r>
  <r>
    <n v="120474"/>
    <n v="102"/>
    <d v="2025-04-14T00:00:00"/>
    <d v="1899-12-30T08:38:34"/>
    <d v="2025-04-14T00:00:00"/>
    <s v="Monday"/>
    <s v="Dinner"/>
    <s v="Dine-In"/>
    <s v="Dine-In"/>
    <s v="Spicy Chicken Sandwich"/>
    <m/>
    <s v="No Modifier"/>
    <n v="1"/>
    <n v="6.27"/>
    <n v="8.27"/>
    <n v="8.27"/>
    <n v="0"/>
    <n v="0"/>
    <n v="0.74"/>
    <n v="0.74"/>
    <x v="375"/>
    <n v="9.01"/>
    <x v="0"/>
    <s v="Cash"/>
  </r>
  <r>
    <n v="120475"/>
    <n v="101"/>
    <d v="2025-05-08T00:00:00"/>
    <d v="1899-12-30T08:31:25"/>
    <d v="2025-05-08T00:00:00"/>
    <s v="Thursday"/>
    <s v="Dinner"/>
    <s v="Drive-Thru"/>
    <s v="Drive-Thru"/>
    <s v="Iced Tea"/>
    <s v="Sugar-Free Syrup"/>
    <s v="Sugar-Free Syrup"/>
    <n v="1"/>
    <n v="1.86"/>
    <n v="2.1599999999999997"/>
    <n v="2.1599999999999997"/>
    <n v="0"/>
    <n v="0"/>
    <n v="0.14000000000000001"/>
    <n v="0.14000000000000001"/>
    <x v="323"/>
    <n v="2.2999999999999998"/>
    <x v="2"/>
    <s v="MobilePay"/>
  </r>
  <r>
    <n v="120476"/>
    <n v="201"/>
    <d v="2025-07-08T00:00:00"/>
    <d v="1899-12-30T08:32:45"/>
    <d v="2025-07-08T00:00:00"/>
    <s v="Tuesday"/>
    <s v="Dinner"/>
    <s v="Takeout"/>
    <s v="Takeout"/>
    <s v="Spicy Chicken Combo"/>
    <m/>
    <s v="No Modifier"/>
    <n v="2"/>
    <n v="9.58"/>
    <n v="9.58"/>
    <n v="19.16"/>
    <n v="0"/>
    <n v="0"/>
    <n v="1.39"/>
    <n v="1.39"/>
    <x v="376"/>
    <n v="20.55"/>
    <x v="0"/>
    <s v="Cash"/>
  </r>
  <r>
    <n v="120477"/>
    <n v="103"/>
    <d v="2025-06-12T00:00:00"/>
    <d v="1899-12-30T10:16:15"/>
    <d v="2025-06-12T00:00:00"/>
    <s v="Thursday"/>
    <s v="Morning"/>
    <s v="Takeout"/>
    <s v="Takeout"/>
    <s v="Brownie"/>
    <m/>
    <s v="No Modifier"/>
    <n v="1"/>
    <n v="1.93"/>
    <n v="1.93"/>
    <n v="1.93"/>
    <n v="0"/>
    <n v="0"/>
    <n v="0.16"/>
    <n v="0.16"/>
    <x v="297"/>
    <n v="2.09"/>
    <x v="4"/>
    <s v="GiftCard"/>
  </r>
  <r>
    <n v="120478"/>
    <n v="401"/>
    <d v="2025-06-16T00:00:00"/>
    <d v="1899-12-30T07:44:19"/>
    <d v="2025-06-16T00:00:00"/>
    <s v="Monday"/>
    <s v="Breakfast"/>
    <s v="Delivery"/>
    <s v="Delivery"/>
    <s v="Bottled Water"/>
    <m/>
    <s v="No Modifier"/>
    <n v="1"/>
    <n v="1.69"/>
    <n v="2.3899999999999997"/>
    <n v="2.3899999999999997"/>
    <n v="0"/>
    <n v="0"/>
    <n v="0.16"/>
    <n v="0.16"/>
    <x v="377"/>
    <n v="2.5499999999999998"/>
    <x v="1"/>
    <s v="Card"/>
  </r>
  <r>
    <n v="120479"/>
    <n v="201"/>
    <d v="2025-06-20T00:00:00"/>
    <d v="1899-12-30T08:00:10"/>
    <d v="2025-06-20T00:00:00"/>
    <s v="Friday"/>
    <s v="Dinner"/>
    <s v="Drive-Thru"/>
    <s v="Drive-Thru"/>
    <s v="Cheeseburger"/>
    <m/>
    <s v="No Modifier"/>
    <n v="1"/>
    <n v="4.8600000000000003"/>
    <n v="4.8599999999999994"/>
    <n v="4.8599999999999994"/>
    <n v="0"/>
    <n v="0"/>
    <n v="0.41"/>
    <n v="0.41"/>
    <x v="378"/>
    <n v="5.27"/>
    <x v="1"/>
    <s v="Card"/>
  </r>
  <r>
    <n v="120480"/>
    <n v="102"/>
    <d v="2025-04-27T00:00:00"/>
    <d v="1899-12-30T12:11:12"/>
    <d v="2025-04-27T00:00:00"/>
    <s v="Sunday"/>
    <s v="Lunch"/>
    <s v="Dine-In"/>
    <s v="Dine-In"/>
    <s v="Double Cheeseburger Combo"/>
    <m/>
    <s v="No Modifier"/>
    <n v="2"/>
    <n v="9.93"/>
    <n v="9.93"/>
    <n v="19.86"/>
    <n v="0"/>
    <n v="0"/>
    <n v="1.29"/>
    <n v="1.29"/>
    <x v="379"/>
    <n v="21.15"/>
    <x v="1"/>
    <s v="Card"/>
  </r>
  <r>
    <n v="120481"/>
    <n v="301"/>
    <d v="2025-07-10T00:00:00"/>
    <d v="1899-12-30T08:31:43"/>
    <d v="2025-07-10T00:00:00"/>
    <s v="Thursday"/>
    <s v="Breakfast"/>
    <s v="Drive-Thru"/>
    <s v="Drive-Thru"/>
    <s v="Hash Browns"/>
    <s v="Extra Egg"/>
    <s v="Extra Egg"/>
    <n v="1"/>
    <n v="1.7"/>
    <n v="2.6999999999999997"/>
    <n v="2.6999999999999997"/>
    <n v="0"/>
    <n v="0"/>
    <n v="0.16"/>
    <n v="0.16"/>
    <x v="380"/>
    <n v="2.86"/>
    <x v="1"/>
    <s v="Card"/>
  </r>
  <r>
    <n v="120482"/>
    <n v="301"/>
    <d v="2025-06-27T00:00:00"/>
    <d v="1899-12-30T04:43:56"/>
    <d v="2025-06-27T00:00:00"/>
    <s v="Friday"/>
    <s v="Afternoon"/>
    <s v="Takeout"/>
    <s v="Takeout"/>
    <s v="French Fries"/>
    <s v="Extra Sauce"/>
    <s v="Extra Sauce"/>
    <n v="1"/>
    <n v="2.1800000000000002"/>
    <n v="2.4300000000000002"/>
    <n v="2.4300000000000002"/>
    <n v="0.36"/>
    <n v="0.36"/>
    <n v="0.17"/>
    <n v="0.17"/>
    <x v="181"/>
    <n v="2.2400000000000002"/>
    <x v="3"/>
    <s v="Card"/>
  </r>
  <r>
    <n v="120483"/>
    <n v="103"/>
    <d v="2025-07-25T00:00:00"/>
    <d v="1899-12-30T09:17:44"/>
    <d v="2025-07-25T00:00:00"/>
    <s v="Friday"/>
    <s v="Breakfast"/>
    <s v="Drive-Thru"/>
    <s v="Drive-Thru"/>
    <s v="Breakfast Burrito"/>
    <s v="Cinnamon"/>
    <s v="Cinnamon"/>
    <n v="1"/>
    <n v="3.79"/>
    <n v="1.4799999999999998"/>
    <n v="1.4799999999999998"/>
    <m/>
    <n v="0.15"/>
    <n v="0.23"/>
    <n v="0.23"/>
    <x v="76"/>
    <n v="4.12"/>
    <x v="1"/>
    <s v="Card"/>
  </r>
  <r>
    <n v="120484"/>
    <n v="101"/>
    <d v="2025-05-07T00:00:00"/>
    <d v="1899-12-30T12:43:28"/>
    <d v="2025-05-07T00:00:00"/>
    <s v="Wednesday"/>
    <s v="Late Night"/>
    <s v="Takeout"/>
    <s v="Takeout"/>
    <s v="Onion Rings"/>
    <s v="No Sauce"/>
    <s v="No Sauce"/>
    <n v="1"/>
    <n v="2.93"/>
    <n v="2.9299999999999997"/>
    <n v="2.9299999999999997"/>
    <n v="0"/>
    <n v="0"/>
    <n v="0.26"/>
    <n v="0.26"/>
    <x v="381"/>
    <n v="3.19"/>
    <x v="1"/>
    <s v="Card"/>
  </r>
  <r>
    <n v="120485"/>
    <n v="201"/>
    <d v="2025-04-20T00:00:00"/>
    <d v="1899-12-30T06:08:31"/>
    <d v="2025-04-20T00:00:00"/>
    <s v="Sunday"/>
    <s v="Dinner"/>
    <s v="Drive-Thru"/>
    <s v="Drive-Thru"/>
    <s v="Spicy Chicken Combo"/>
    <m/>
    <s v="No Modifier"/>
    <n v="2"/>
    <n v="8.58"/>
    <n v="8.58"/>
    <n v="17.16"/>
    <n v="0"/>
    <n v="0"/>
    <n v="1.54"/>
    <n v="1.54"/>
    <x v="382"/>
    <n v="18.7"/>
    <x v="1"/>
    <s v="Card"/>
  </r>
  <r>
    <n v="120486"/>
    <n v="102"/>
    <d v="2025-05-10T00:00:00"/>
    <d v="1899-12-30T05:10:59"/>
    <d v="2025-05-10T00:00:00"/>
    <s v="Saturday"/>
    <s v="Breakfast"/>
    <s v="Drive-Thru"/>
    <s v="Drive-Thru"/>
    <s v="Coffee"/>
    <m/>
    <s v="No Modifier"/>
    <n v="1"/>
    <n v="1.76"/>
    <n v="1.76"/>
    <n v="1.76"/>
    <n v="0"/>
    <n v="0"/>
    <n v="0.11"/>
    <n v="0.11"/>
    <x v="248"/>
    <n v="1.87"/>
    <x v="2"/>
    <s v="MobilePay"/>
  </r>
  <r>
    <n v="120487"/>
    <n v="301"/>
    <d v="2025-04-12T00:00:00"/>
    <d v="1899-12-30T06:41:21"/>
    <d v="2025-04-12T00:00:00"/>
    <s v="Saturday"/>
    <s v="Dinner"/>
    <s v="Takeout"/>
    <s v="Takeout"/>
    <s v="Spicy Chicken Combo"/>
    <m/>
    <s v="No Modifier"/>
    <n v="1"/>
    <n v="8.75"/>
    <n v="8.75"/>
    <n v="8.75"/>
    <n v="0"/>
    <n v="0"/>
    <n v="0.74"/>
    <n v="0.74"/>
    <x v="69"/>
    <n v="9.49"/>
    <x v="0"/>
    <s v="Cash"/>
  </r>
  <r>
    <n v="120488"/>
    <n v="501"/>
    <d v="2025-05-06T00:00:00"/>
    <d v="1899-12-30T06:36:23"/>
    <d v="2025-05-06T00:00:00"/>
    <s v="Tuesday"/>
    <s v="Dinner"/>
    <s v="Dine-In"/>
    <s v="Dine-In"/>
    <s v="Cheeseburger Combo"/>
    <m/>
    <s v="No Modifier"/>
    <n v="1"/>
    <n v="9.33"/>
    <n v="9.33"/>
    <n v="9.33"/>
    <n v="0"/>
    <n v="0"/>
    <n v="0.68"/>
    <n v="0.68"/>
    <x v="383"/>
    <n v="10.01"/>
    <x v="1"/>
    <s v="Card"/>
  </r>
  <r>
    <n v="120489"/>
    <n v="103"/>
    <d v="2025-05-24T00:00:00"/>
    <d v="1899-12-30T12:06:25"/>
    <d v="2025-05-24T00:00:00"/>
    <s v="Saturday"/>
    <s v="Lunch"/>
    <s v="Dine-In"/>
    <s v="Dine-In"/>
    <s v="Spicy Chicken Sandwich"/>
    <m/>
    <s v="No Modifier"/>
    <n v="2"/>
    <n v="5.98"/>
    <n v="6.98"/>
    <n v="13.96"/>
    <n v="0"/>
    <n v="0"/>
    <n v="1.26"/>
    <n v="1.26"/>
    <x v="384"/>
    <n v="15.22"/>
    <x v="2"/>
    <s v="MobilePay"/>
  </r>
  <r>
    <n v="120490"/>
    <n v="101"/>
    <d v="2025-07-01T00:00:00"/>
    <d v="1899-12-30T05:44:07"/>
    <d v="2025-07-01T00:00:00"/>
    <s v="Tuesday"/>
    <s v="Afternoon"/>
    <s v="Dine-In"/>
    <s v="Dine-In"/>
    <s v="Iced Tea"/>
    <m/>
    <s v="No Modifier"/>
    <n v="1"/>
    <n v="1.89"/>
    <n v="1.89"/>
    <n v="1.89"/>
    <n v="0"/>
    <n v="0"/>
    <n v="0.16"/>
    <n v="0.16"/>
    <x v="385"/>
    <n v="2.0499999999999998"/>
    <x v="2"/>
    <s v="MobilePay"/>
  </r>
  <r>
    <n v="120491"/>
    <n v="201"/>
    <d v="2025-08-03T00:00:00"/>
    <d v="1899-12-30T07:54:31"/>
    <d v="2025-08-03T00:00:00"/>
    <s v="Sunday"/>
    <s v="Dinner"/>
    <s v="Drive-Thru"/>
    <s v="Drive-Thru"/>
    <s v="Double Cheeseburger Combo"/>
    <m/>
    <s v="No Modifier"/>
    <n v="1"/>
    <n v="10.73"/>
    <n v="10.73"/>
    <n v="10.73"/>
    <n v="2.15"/>
    <n v="2.15"/>
    <n v="0.69"/>
    <n v="0.69"/>
    <x v="386"/>
    <n v="9.27"/>
    <x v="1"/>
    <s v="Card"/>
  </r>
  <r>
    <n v="120492"/>
    <n v="202"/>
    <d v="2025-04-13T00:00:00"/>
    <d v="1899-12-30T12:44:54"/>
    <d v="2025-04-13T00:00:00"/>
    <s v="Sunday"/>
    <s v="Lunch"/>
    <s v="Takeout"/>
    <s v="Takeout"/>
    <s v="Spicy Chicken Sandwich"/>
    <s v="No Pickles"/>
    <s v="No Pickles"/>
    <n v="2"/>
    <n v="5.67"/>
    <n v="5.67"/>
    <n v="11.34"/>
    <n v="0"/>
    <n v="0"/>
    <n v="1.02"/>
    <n v="1.02"/>
    <x v="387"/>
    <n v="12.36"/>
    <x v="1"/>
    <s v="Card"/>
  </r>
  <r>
    <n v="120493"/>
    <n v="201"/>
    <d v="2025-05-06T00:00:00"/>
    <d v="1899-12-30T10:47:41"/>
    <d v="2025-05-06T00:00:00"/>
    <s v="Tuesday"/>
    <s v="Morning"/>
    <s v="Dine-In"/>
    <s v="Dine-In"/>
    <s v="Soft Drink (Medium)"/>
    <s v="Light Ice"/>
    <s v="Light Ice"/>
    <n v="1"/>
    <n v="1.67"/>
    <n v="1.67"/>
    <n v="1.67"/>
    <n v="0"/>
    <n v="0"/>
    <n v="0.12"/>
    <n v="0.12"/>
    <x v="202"/>
    <n v="1.79"/>
    <x v="0"/>
    <s v="Cash"/>
  </r>
  <r>
    <n v="120494"/>
    <n v="403"/>
    <d v="2025-05-26T00:00:00"/>
    <d v="1899-12-30T04:09:40"/>
    <d v="2025-05-26T00:00:00"/>
    <s v="Monday"/>
    <s v="Afternoon"/>
    <s v="Delivery"/>
    <s v="Delivery"/>
    <s v="Chicken Nuggets (10pc)"/>
    <m/>
    <s v="No Modifier"/>
    <n v="1"/>
    <n v="5.5"/>
    <n v="5.5"/>
    <n v="5.5"/>
    <n v="0"/>
    <n v="0"/>
    <n v="0.38"/>
    <n v="0.38"/>
    <x v="10"/>
    <n v="5.88"/>
    <x v="1"/>
    <s v="Card"/>
  </r>
  <r>
    <n v="120495"/>
    <n v="402"/>
    <d v="2025-05-18T00:00:00"/>
    <d v="1899-12-30T09:17:40"/>
    <d v="2025-05-18T00:00:00"/>
    <s v="Sunday"/>
    <s v="Dinner"/>
    <s v="Delivery"/>
    <s v="Delivery"/>
    <s v="Double Cheeseburger"/>
    <m/>
    <s v="No Modifier"/>
    <n v="1"/>
    <n v="5.96"/>
    <n v="5.96"/>
    <n v="5.96"/>
    <n v="0"/>
    <n v="0"/>
    <n v="0.56999999999999995"/>
    <n v="0.56999999999999995"/>
    <x v="388"/>
    <n v="6.53"/>
    <x v="1"/>
    <s v="Card"/>
  </r>
  <r>
    <n v="120496"/>
    <n v="102"/>
    <d v="2025-07-17T00:00:00"/>
    <d v="1899-12-30T09:30:41"/>
    <d v="2025-07-17T00:00:00"/>
    <s v="Thursday"/>
    <s v="Dinner"/>
    <s v="Delivery"/>
    <s v="Delivery"/>
    <s v="Double Cheeseburger"/>
    <m/>
    <s v="No Modifier"/>
    <n v="1"/>
    <n v="5.31"/>
    <n v="5.31"/>
    <n v="5.31"/>
    <n v="0"/>
    <n v="0"/>
    <n v="0.5"/>
    <n v="0.5"/>
    <x v="290"/>
    <n v="5.81"/>
    <x v="1"/>
    <s v="Card"/>
  </r>
  <r>
    <n v="120497"/>
    <n v="403"/>
    <d v="2025-06-04T00:00:00"/>
    <d v="1899-12-30T11:48:48"/>
    <d v="2025-06-04T00:00:00"/>
    <s v="Wednesday"/>
    <s v="Lunch"/>
    <s v="Dine-In"/>
    <s v="Dine-In"/>
    <s v="Double Cheeseburger"/>
    <m/>
    <s v="No Modifier"/>
    <n v="1"/>
    <n v="5.66"/>
    <n v="5.6599999999999993"/>
    <n v="5.6599999999999993"/>
    <n v="1.1299999999999999"/>
    <n v="1.1299999999999999"/>
    <n v="0.36"/>
    <n v="0.36"/>
    <x v="38"/>
    <n v="4.8899999999999997"/>
    <x v="0"/>
    <s v="Cash"/>
  </r>
  <r>
    <n v="120498"/>
    <n v="101"/>
    <d v="2025-07-25T00:00:00"/>
    <d v="1899-12-30T09:19:23"/>
    <d v="2025-07-25T00:00:00"/>
    <s v="Friday"/>
    <s v="Breakfast"/>
    <s v="Drive-Thru"/>
    <s v="Drive-Thru"/>
    <s v="French Fries"/>
    <s v="Small Size"/>
    <s v="Small Size"/>
    <n v="1"/>
    <n v="2.39"/>
    <n v="2.09"/>
    <n v="2.09"/>
    <n v="0"/>
    <n v="0"/>
    <n v="0.2"/>
    <n v="0.2"/>
    <x v="287"/>
    <n v="2.29"/>
    <x v="1"/>
    <s v="Card"/>
  </r>
  <r>
    <n v="120499"/>
    <n v="301"/>
    <d v="2025-06-25T00:00:00"/>
    <d v="1899-12-30T12:44:06"/>
    <d v="2025-06-25T00:00:00"/>
    <s v="Wednesday"/>
    <s v="Lunch"/>
    <s v="Delivery"/>
    <s v="Delivery"/>
    <s v="Cheeseburger"/>
    <m/>
    <s v="No Modifier"/>
    <n v="2"/>
    <n v="4.03"/>
    <n v="4.0299999999999994"/>
    <n v="8.0599999999999987"/>
    <n v="0"/>
    <n v="0"/>
    <n v="0.56000000000000005"/>
    <n v="0.56000000000000005"/>
    <x v="389"/>
    <n v="8.6199999999999992"/>
    <x v="1"/>
    <s v="Card"/>
  </r>
  <r>
    <n v="120500"/>
    <n v="102"/>
    <d v="2025-07-07T00:00:00"/>
    <d v="1899-12-30T02:41:57"/>
    <d v="2025-07-07T00:00:00"/>
    <s v="Monday"/>
    <s v="Lunch"/>
    <s v="Dine-In"/>
    <s v="Dine-In"/>
    <s v="Chicken Nuggets (10pc)"/>
    <m/>
    <s v="No Modifier"/>
    <n v="3"/>
    <n v="5.3"/>
    <n v="5.3"/>
    <n v="15.899999999999999"/>
    <n v="0"/>
    <n v="0"/>
    <n v="1.1499999999999999"/>
    <n v="1.1499999999999999"/>
    <x v="390"/>
    <n v="17.05"/>
    <x v="1"/>
    <s v="Card"/>
  </r>
  <r>
    <n v="120501"/>
    <n v="301"/>
    <d v="2025-05-19T00:00:00"/>
    <d v="1899-12-30T05:38:10"/>
    <d v="2025-05-19T00:00:00"/>
    <s v="Monday"/>
    <s v="Afternoon"/>
    <s v="Takeout"/>
    <s v="Takeout"/>
    <s v="Ice Cream Cone"/>
    <m/>
    <s v="No Modifier"/>
    <n v="2"/>
    <n v="1.86"/>
    <n v="2.3600000000000003"/>
    <n v="4.7200000000000006"/>
    <n v="0"/>
    <n v="0"/>
    <n v="0.35"/>
    <n v="0.35"/>
    <x v="391"/>
    <n v="5.07"/>
    <x v="1"/>
    <s v="Card"/>
  </r>
  <r>
    <n v="120502"/>
    <n v="301"/>
    <d v="2025-05-02T00:00:00"/>
    <d v="1899-12-30T08:09:55"/>
    <d v="2025-05-02T00:00:00"/>
    <s v="Friday"/>
    <s v="Dinner"/>
    <s v="Drive-Thru"/>
    <s v="Drive-Thru"/>
    <s v="Double Cheeseburger"/>
    <m/>
    <s v="No Modifier"/>
    <n v="1"/>
    <n v="5.16"/>
    <n v="5.16"/>
    <n v="5.16"/>
    <n v="0"/>
    <n v="0"/>
    <n v="0.34"/>
    <n v="0.34"/>
    <x v="22"/>
    <n v="5.5"/>
    <x v="1"/>
    <s v="Card"/>
  </r>
  <r>
    <n v="120503"/>
    <n v="403"/>
    <d v="2025-05-28T00:00:00"/>
    <d v="1899-12-30T01:35:17"/>
    <d v="2025-05-28T00:00:00"/>
    <s v="Wednesday"/>
    <s v="Lunch"/>
    <s v="Delivery"/>
    <s v="Delivery"/>
    <s v="Chicken Sandwich"/>
    <s v="Extra Sauce"/>
    <s v="Extra Sauce"/>
    <n v="1"/>
    <n v="5.6"/>
    <n v="5.85"/>
    <n v="5.85"/>
    <n v="0"/>
    <n v="0"/>
    <n v="0.56000000000000005"/>
    <n v="0.56000000000000005"/>
    <x v="392"/>
    <n v="6.41"/>
    <x v="2"/>
    <s v="MobilePay"/>
  </r>
  <r>
    <n v="120504"/>
    <n v="403"/>
    <d v="2025-05-17T00:00:00"/>
    <d v="1899-12-30T07:09:24"/>
    <d v="2025-05-17T00:00:00"/>
    <s v="Saturday"/>
    <s v="Dinner"/>
    <s v="Delivery"/>
    <s v="Delivery"/>
    <s v="Onion Rings"/>
    <s v="No Sauce"/>
    <s v="No Sauce"/>
    <n v="2"/>
    <n v="2.96"/>
    <n v="2.96"/>
    <n v="5.92"/>
    <n v="0"/>
    <n v="0"/>
    <n v="0.5"/>
    <n v="0.5"/>
    <x v="393"/>
    <n v="6.42"/>
    <x v="1"/>
    <s v="Card"/>
  </r>
  <r>
    <n v="120505"/>
    <n v="202"/>
    <d v="2025-06-04T00:00:00"/>
    <d v="1899-12-30T11:19:40"/>
    <d v="2025-06-04T00:00:00"/>
    <s v="Wednesday"/>
    <s v="Late Night"/>
    <s v="Drive-Thru"/>
    <s v="Drive-Thru"/>
    <s v="Spicy Chicken Sandwich"/>
    <m/>
    <s v="No Modifier"/>
    <n v="1"/>
    <n v="5.45"/>
    <n v="5.4499999999999993"/>
    <n v="5.4499999999999993"/>
    <n v="0.55000000000000004"/>
    <n v="0.55000000000000004"/>
    <n v="0.32"/>
    <n v="0.32"/>
    <x v="394"/>
    <n v="5.22"/>
    <x v="2"/>
    <s v="MobilePay"/>
  </r>
  <r>
    <n v="120506"/>
    <n v="101"/>
    <d v="2025-06-16T00:00:00"/>
    <d v="1899-12-30T11:30:31"/>
    <d v="2025-06-16T00:00:00"/>
    <s v="Monday"/>
    <s v="Late Night"/>
    <s v="Drive-Thru"/>
    <s v="Drive-Thru"/>
    <s v="Bottled Water"/>
    <s v="Sugar-Free Syrup"/>
    <s v="Sugar-Free Syrup"/>
    <n v="1"/>
    <n v="1.39"/>
    <n v="1.69"/>
    <n v="1.69"/>
    <n v="0"/>
    <n v="0"/>
    <n v="0.1"/>
    <n v="0.1"/>
    <x v="202"/>
    <n v="1.79"/>
    <x v="4"/>
    <s v="GiftCard"/>
  </r>
  <r>
    <n v="120507"/>
    <n v="403"/>
    <d v="2025-08-04T00:00:00"/>
    <d v="1899-12-30T05:28:10"/>
    <d v="2025-08-04T00:00:00"/>
    <s v="Monday"/>
    <s v="Afternoon"/>
    <s v="Delivery"/>
    <s v="Delivery"/>
    <s v="Soft Drink (Medium)"/>
    <m/>
    <s v="No Modifier"/>
    <n v="1"/>
    <n v="1.67"/>
    <n v="1.6700000000000002"/>
    <n v="1.6700000000000002"/>
    <n v="0"/>
    <n v="0"/>
    <n v="0.16"/>
    <n v="0.16"/>
    <x v="125"/>
    <n v="1.83"/>
    <x v="2"/>
    <s v="MobilePay"/>
  </r>
  <r>
    <n v="120508"/>
    <n v="301"/>
    <d v="2025-07-09T00:00:00"/>
    <d v="1899-12-30T06:18:19"/>
    <d v="2025-07-09T00:00:00"/>
    <s v="Wednesday"/>
    <s v="Dinner"/>
    <s v="Takeout"/>
    <s v="Takeout"/>
    <s v="Cheeseburger"/>
    <m/>
    <s v="No Modifier"/>
    <n v="1"/>
    <n v="4.51"/>
    <n v="4.5100000000000007"/>
    <n v="4.5100000000000007"/>
    <n v="0"/>
    <n v="0"/>
    <n v="0.43"/>
    <n v="0.43"/>
    <x v="395"/>
    <n v="4.9400000000000004"/>
    <x v="1"/>
    <s v="Card"/>
  </r>
  <r>
    <n v="120509"/>
    <n v="301"/>
    <d v="2025-06-12T00:00:00"/>
    <d v="1899-12-30T07:19:22"/>
    <d v="2025-06-12T00:00:00"/>
    <s v="Thursday"/>
    <s v="Breakfast"/>
    <m/>
    <s v="Unknown"/>
    <s v="Coffee"/>
    <s v="No Ice"/>
    <s v="No Ice"/>
    <n v="1"/>
    <n v="1.72"/>
    <n v="1.72"/>
    <n v="1.72"/>
    <n v="0"/>
    <n v="0"/>
    <n v="0.11"/>
    <n v="0.11"/>
    <x v="125"/>
    <n v="1.83"/>
    <x v="1"/>
    <s v="Card"/>
  </r>
  <r>
    <n v="120510"/>
    <n v="202"/>
    <d v="2025-06-20T00:00:00"/>
    <d v="1899-12-30T11:19:23"/>
    <d v="2025-06-20T00:00:00"/>
    <s v="Friday"/>
    <s v="Morning"/>
    <s v="Takeout"/>
    <s v="Takeout"/>
    <s v="Side Salad"/>
    <m/>
    <s v="No Modifier"/>
    <n v="1"/>
    <n v="2.9"/>
    <n v="1.4799999999999998"/>
    <n v="1.4799999999999998"/>
    <n v="0"/>
    <n v="0"/>
    <m/>
    <n v="0.1"/>
    <x v="224"/>
    <n v="1.43"/>
    <x v="1"/>
    <s v="Card"/>
  </r>
  <r>
    <n v="120511"/>
    <n v="202"/>
    <d v="2025-06-20T00:00:00"/>
    <d v="1899-12-30T08:47:21"/>
    <d v="2025-06-20T00:00:00"/>
    <s v="Friday"/>
    <s v="Breakfast"/>
    <s v="Drive-Thru"/>
    <s v="Drive-Thru"/>
    <s v="Hash Browns"/>
    <s v="Sausage Patty"/>
    <s v="Sausage Patty"/>
    <n v="1"/>
    <n v="1.88"/>
    <n v="3.08"/>
    <n v="3.08"/>
    <n v="0"/>
    <n v="0"/>
    <n v="0.28000000000000003"/>
    <n v="0.28000000000000003"/>
    <x v="396"/>
    <n v="3.36"/>
    <x v="1"/>
    <s v="Card"/>
  </r>
  <r>
    <n v="120512"/>
    <n v="403"/>
    <d v="2025-05-07T00:00:00"/>
    <d v="1899-12-30T09:08:07"/>
    <d v="2025-05-07T00:00:00"/>
    <s v="Wednesday"/>
    <s v="Dinner"/>
    <s v="Drive-Thru"/>
    <s v="Drive-Thru"/>
    <s v="Double Cheeseburger"/>
    <m/>
    <s v="No Modifier"/>
    <n v="1"/>
    <n v="5.64"/>
    <n v="5.6400000000000006"/>
    <n v="5.6400000000000006"/>
    <n v="0"/>
    <n v="0"/>
    <n v="0.34"/>
    <n v="0.34"/>
    <x v="397"/>
    <n v="5.98"/>
    <x v="0"/>
    <s v="Cash"/>
  </r>
  <r>
    <n v="120513"/>
    <n v="202"/>
    <d v="2025-07-30T00:00:00"/>
    <d v="1899-12-30T02:15:39"/>
    <d v="2025-07-30T00:00:00"/>
    <s v="Wednesday"/>
    <s v="Lunch"/>
    <s v="Dine-In"/>
    <s v="Dine-In"/>
    <s v="Chicken Sandwich"/>
    <s v="Gluten-Free Bun"/>
    <s v="Gluten-Free Bun"/>
    <n v="3"/>
    <n v="5.0599999999999996"/>
    <n v="6.06"/>
    <n v="18.18"/>
    <n v="0"/>
    <n v="0"/>
    <n v="1.55"/>
    <n v="1.55"/>
    <x v="398"/>
    <n v="19.73"/>
    <x v="1"/>
    <s v="Card"/>
  </r>
  <r>
    <n v="120514"/>
    <n v="103"/>
    <d v="2025-04-22T00:00:00"/>
    <d v="1899-12-30T10:14:07"/>
    <d v="2025-04-22T00:00:00"/>
    <s v="Tuesday"/>
    <s v="Morning"/>
    <s v="Dine-In"/>
    <s v="Dine-In"/>
    <s v="Chicken Nuggets (6pc)"/>
    <m/>
    <s v="No Modifier"/>
    <n v="1"/>
    <n v="3.6"/>
    <n v="3.6"/>
    <n v="3.6"/>
    <n v="0"/>
    <n v="0"/>
    <n v="0.23"/>
    <n v="0.23"/>
    <x v="399"/>
    <n v="3.83"/>
    <x v="1"/>
    <s v="Card"/>
  </r>
  <r>
    <n v="120515"/>
    <n v="201"/>
    <d v="2025-06-09T00:00:00"/>
    <d v="1899-12-30T11:32:27"/>
    <d v="2025-06-09T00:00:00"/>
    <s v="Monday"/>
    <s v="Lunch"/>
    <s v="Delivery"/>
    <s v="Delivery"/>
    <s v="Chicken Sandwich"/>
    <m/>
    <s v="No Modifier"/>
    <n v="1"/>
    <n v="5.67"/>
    <n v="1.4799999999999998"/>
    <n v="1.4799999999999998"/>
    <n v="0"/>
    <n v="0"/>
    <m/>
    <n v="0.1"/>
    <x v="224"/>
    <n v="1.43"/>
    <x v="1"/>
    <s v="Card"/>
  </r>
  <r>
    <n v="120516"/>
    <n v="202"/>
    <d v="2025-07-28T00:00:00"/>
    <d v="1899-12-30T09:11:16"/>
    <d v="2025-07-28T00:00:00"/>
    <s v="Monday"/>
    <s v="Dinner"/>
    <s v="Drive-Thru"/>
    <s v="Drive-Thru"/>
    <s v="Spicy Chicken Sandwich"/>
    <m/>
    <s v="No Modifier"/>
    <n v="1"/>
    <n v="5.83"/>
    <n v="5.83"/>
    <n v="5.83"/>
    <n v="0"/>
    <n v="0"/>
    <n v="0.41"/>
    <n v="0.41"/>
    <x v="265"/>
    <n v="6.24"/>
    <x v="1"/>
    <s v="Card"/>
  </r>
  <r>
    <n v="120517"/>
    <n v="301"/>
    <d v="2025-07-05T00:00:00"/>
    <d v="1899-12-30T10:37:24"/>
    <d v="2025-07-05T00:00:00"/>
    <s v="Saturday"/>
    <s v="Morning"/>
    <s v="Dine-In"/>
    <s v="Dine-In"/>
    <s v="Hash Browns"/>
    <s v="Extra Egg"/>
    <s v="Extra Egg"/>
    <n v="1"/>
    <n v="1.69"/>
    <n v="2.69"/>
    <n v="2.69"/>
    <n v="0"/>
    <n v="0"/>
    <n v="0.2"/>
    <n v="0.2"/>
    <x v="400"/>
    <n v="2.89"/>
    <x v="1"/>
    <s v="Card"/>
  </r>
  <r>
    <n v="120518"/>
    <n v="202"/>
    <d v="2025-05-04T00:00:00"/>
    <d v="1899-12-30T07:34:46"/>
    <d v="2025-05-04T00:00:00"/>
    <s v="Sunday"/>
    <s v="Dinner"/>
    <s v="Dine-In"/>
    <s v="Dine-In"/>
    <s v="Cheeseburger Combo"/>
    <m/>
    <s v="No Modifier"/>
    <n v="2"/>
    <n v="8.5399999999999991"/>
    <n v="8.5399999999999991"/>
    <n v="17.079999999999998"/>
    <n v="0"/>
    <n v="0"/>
    <n v="1.62"/>
    <n v="1.62"/>
    <x v="382"/>
    <n v="18.7"/>
    <x v="1"/>
    <s v="Card"/>
  </r>
  <r>
    <n v="120519"/>
    <n v="102"/>
    <d v="2025-06-03T00:00:00"/>
    <d v="1899-12-30T11:10:38"/>
    <d v="2025-06-03T00:00:00"/>
    <s v="Tuesday"/>
    <s v="Lunch"/>
    <s v="Dine-In"/>
    <s v="Dine-In"/>
    <s v="Spicy Chicken Sandwich"/>
    <s v="No Pickles"/>
    <s v="No Pickles"/>
    <n v="1"/>
    <n v="5.93"/>
    <n v="5.93"/>
    <n v="5.93"/>
    <n v="0"/>
    <n v="0"/>
    <n v="0.5"/>
    <n v="0.5"/>
    <x v="112"/>
    <n v="6.43"/>
    <x v="4"/>
    <s v="GiftCard"/>
  </r>
  <r>
    <n v="120520"/>
    <n v="403"/>
    <d v="2025-05-02T00:00:00"/>
    <d v="1899-12-30T02:25:38"/>
    <d v="2025-05-02T00:00:00"/>
    <s v="Friday"/>
    <s v="Lunch"/>
    <s v="Dine-In"/>
    <s v="Dine-In"/>
    <s v="Chicken Sandwich"/>
    <m/>
    <s v="No Modifier"/>
    <n v="1"/>
    <n v="4.78"/>
    <n v="4.78"/>
    <n v="4.78"/>
    <n v="0"/>
    <n v="0"/>
    <n v="0.45"/>
    <n v="0.45"/>
    <x v="401"/>
    <n v="5.23"/>
    <x v="1"/>
    <s v="Card"/>
  </r>
  <r>
    <n v="120521"/>
    <n v="202"/>
    <d v="2025-07-19T00:00:00"/>
    <d v="1899-12-30T12:02:34"/>
    <d v="2025-07-19T00:00:00"/>
    <s v="Saturday"/>
    <s v="Lunch"/>
    <m/>
    <s v="Unknown"/>
    <s v="Double Cheeseburger"/>
    <m/>
    <s v="No Modifier"/>
    <n v="2"/>
    <n v="5.97"/>
    <n v="5.97"/>
    <n v="11.94"/>
    <n v="0"/>
    <n v="0"/>
    <n v="0.72"/>
    <n v="0.72"/>
    <x v="402"/>
    <n v="12.66"/>
    <x v="1"/>
    <s v="Card"/>
  </r>
  <r>
    <n v="120522"/>
    <n v="301"/>
    <d v="2025-06-23T00:00:00"/>
    <d v="1899-12-30T04:05:45"/>
    <d v="2025-06-23T00:00:00"/>
    <s v="Monday"/>
    <s v="Afternoon"/>
    <s v="Drive-Thru"/>
    <s v="Drive-Thru"/>
    <s v="Chicken Nuggets (10pc)"/>
    <m/>
    <s v="No Modifier"/>
    <n v="1"/>
    <n v="4.7699999999999996"/>
    <n v="4.7699999999999996"/>
    <n v="4.7699999999999996"/>
    <n v="0"/>
    <n v="0"/>
    <n v="0.28999999999999998"/>
    <n v="0.28999999999999998"/>
    <x v="115"/>
    <n v="5.0599999999999996"/>
    <x v="1"/>
    <s v="Card"/>
  </r>
  <r>
    <n v="120523"/>
    <n v="403"/>
    <d v="2025-04-20T00:00:00"/>
    <d v="1899-12-30T05:06:46"/>
    <d v="2025-04-20T00:00:00"/>
    <s v="Sunday"/>
    <s v="Afternoon"/>
    <s v="Delivery"/>
    <s v="Delivery"/>
    <s v="Milkshake"/>
    <s v="Cinnamon"/>
    <s v="Cinnamon"/>
    <n v="1"/>
    <n v="4.18"/>
    <n v="4.28"/>
    <n v="4.28"/>
    <n v="0"/>
    <n v="0"/>
    <n v="0.34"/>
    <n v="0.34"/>
    <x v="403"/>
    <n v="4.62"/>
    <x v="1"/>
    <s v="Card"/>
  </r>
  <r>
    <n v="120524"/>
    <n v="201"/>
    <d v="2025-06-15T00:00:00"/>
    <d v="1899-12-30T08:09:57"/>
    <d v="2025-06-15T00:00:00"/>
    <s v="Sunday"/>
    <s v="Dinner"/>
    <s v="Takeout"/>
    <s v="Takeout"/>
    <s v="Cheeseburger Combo"/>
    <m/>
    <s v="No Modifier"/>
    <n v="1"/>
    <n v="8.11"/>
    <n v="8.11"/>
    <n v="8.11"/>
    <n v="0"/>
    <n v="0"/>
    <n v="0.56999999999999995"/>
    <n v="0.56999999999999995"/>
    <x v="257"/>
    <n v="8.68"/>
    <x v="1"/>
    <s v="Card"/>
  </r>
  <r>
    <n v="120525"/>
    <n v="501"/>
    <d v="2025-07-22T00:00:00"/>
    <d v="1899-12-30T10:27:15"/>
    <d v="2025-07-22T00:00:00"/>
    <s v="Tuesday"/>
    <s v="Morning"/>
    <s v="Takeout"/>
    <s v="Takeout"/>
    <s v="Bottled Water"/>
    <s v="Light Ice"/>
    <s v="Light Ice"/>
    <n v="1"/>
    <n v="1.29"/>
    <n v="1.29"/>
    <n v="1.29"/>
    <n v="0"/>
    <n v="0"/>
    <n v="0.08"/>
    <n v="0.08"/>
    <x v="404"/>
    <n v="1.37"/>
    <x v="0"/>
    <s v="Cash"/>
  </r>
  <r>
    <n v="120526"/>
    <n v="101"/>
    <d v="2025-05-03T00:00:00"/>
    <d v="1899-12-30T05:17:09"/>
    <d v="2025-05-03T00:00:00"/>
    <s v="Saturday"/>
    <s v="Breakfast"/>
    <s v="Drive-Thru"/>
    <s v="Drive-Thru"/>
    <s v="Coffee"/>
    <m/>
    <s v="No Modifier"/>
    <n v="1"/>
    <n v="1.56"/>
    <n v="1.56"/>
    <n v="1.56"/>
    <n v="0"/>
    <n v="0"/>
    <n v="0.12"/>
    <n v="0.12"/>
    <x v="405"/>
    <n v="1.68"/>
    <x v="1"/>
    <s v="Card"/>
  </r>
  <r>
    <n v="120527"/>
    <n v="103"/>
    <d v="2025-06-09T00:00:00"/>
    <d v="1899-12-30T12:15:03"/>
    <d v="2025-06-09T00:00:00"/>
    <s v="Monday"/>
    <s v="Lunch"/>
    <s v="Takeout"/>
    <s v="Takeout"/>
    <s v="Chicken Sandwich Combo"/>
    <m/>
    <s v="No Modifier"/>
    <n v="1"/>
    <n v="9.01"/>
    <n v="9.01"/>
    <n v="9.01"/>
    <n v="0"/>
    <n v="0"/>
    <n v="0.59"/>
    <n v="0.59"/>
    <x v="406"/>
    <n v="9.6"/>
    <x v="1"/>
    <s v="Card"/>
  </r>
  <r>
    <n v="120528"/>
    <n v="401"/>
    <d v="2025-06-25T00:00:00"/>
    <d v="1899-12-30T01:14:58"/>
    <d v="2025-06-25T00:00:00"/>
    <s v="Wednesday"/>
    <s v="Lunch"/>
    <s v="Drive-Thru"/>
    <s v="Drive-Thru"/>
    <s v="Onion Rings"/>
    <m/>
    <s v="No Modifier"/>
    <n v="1"/>
    <n v="3.21"/>
    <n v="3.8099999999999996"/>
    <n v="3.8099999999999996"/>
    <n v="0"/>
    <n v="0"/>
    <n v="0.28000000000000003"/>
    <n v="0.28000000000000003"/>
    <x v="166"/>
    <n v="4.09"/>
    <x v="1"/>
    <s v="Card"/>
  </r>
  <r>
    <n v="120529"/>
    <n v="102"/>
    <d v="2025-05-24T00:00:00"/>
    <d v="1899-12-30T07:11:27"/>
    <d v="2025-05-24T00:00:00"/>
    <s v="Saturday"/>
    <s v="Dinner"/>
    <s v="Takeout"/>
    <s v="Takeout"/>
    <s v="Spicy Chicken Combo"/>
    <m/>
    <s v="No Modifier"/>
    <n v="1"/>
    <n v="8.84"/>
    <n v="8.84"/>
    <n v="8.84"/>
    <n v="0"/>
    <n v="0"/>
    <n v="0.66"/>
    <n v="0.66"/>
    <x v="407"/>
    <n v="9.5"/>
    <x v="0"/>
    <s v="Cash"/>
  </r>
  <r>
    <n v="120530"/>
    <n v="102"/>
    <d v="2025-04-21T00:00:00"/>
    <d v="1899-12-30T07:49:41"/>
    <d v="2025-04-21T00:00:00"/>
    <s v="Monday"/>
    <s v="Dinner"/>
    <s v="Dine-In"/>
    <s v="Dine-In"/>
    <s v="Cheeseburger Combo"/>
    <m/>
    <s v="No Modifier"/>
    <n v="3"/>
    <n v="8.81"/>
    <n v="8.81"/>
    <n v="26.43"/>
    <n v="0"/>
    <n v="0"/>
    <n v="1.72"/>
    <n v="1.72"/>
    <x v="408"/>
    <n v="28.15"/>
    <x v="1"/>
    <s v="Card"/>
  </r>
  <r>
    <n v="120531"/>
    <n v="103"/>
    <d v="2025-06-25T00:00:00"/>
    <d v="1899-12-30T08:31:27"/>
    <d v="2025-06-25T00:00:00"/>
    <s v="Wednesday"/>
    <s v="Dinner"/>
    <s v="Takeout"/>
    <s v="Takeout"/>
    <s v="Chicken Sandwich Combo"/>
    <s v="No Onions"/>
    <s v="No Onions"/>
    <n v="1"/>
    <n v="8.16"/>
    <n v="8.16"/>
    <n v="8.16"/>
    <n v="0"/>
    <n v="0"/>
    <n v="0.59"/>
    <n v="0.59"/>
    <x v="295"/>
    <n v="8.75"/>
    <x v="4"/>
    <s v="GiftCard"/>
  </r>
  <r>
    <n v="120532"/>
    <n v="201"/>
    <d v="2025-05-27T00:00:00"/>
    <d v="1899-12-30T02:33:36"/>
    <d v="2025-05-27T00:00:00"/>
    <s v="Tuesday"/>
    <s v="Lunch"/>
    <s v="Drive-Thru"/>
    <s v="Drive-Thru"/>
    <s v="Chicken Sandwich"/>
    <m/>
    <s v="No Modifier"/>
    <n v="1"/>
    <n v="5.37"/>
    <n v="5.37"/>
    <n v="5.37"/>
    <n v="0"/>
    <n v="0"/>
    <n v="0.32"/>
    <n v="0.32"/>
    <x v="409"/>
    <n v="5.69"/>
    <x v="0"/>
    <s v="Cash"/>
  </r>
  <r>
    <n v="120533"/>
    <n v="301"/>
    <d v="2025-04-21T00:00:00"/>
    <d v="1899-12-30T07:18:29"/>
    <d v="2025-04-21T00:00:00"/>
    <s v="Monday"/>
    <s v="Dinner"/>
    <s v="Dine-In"/>
    <s v="Dine-In"/>
    <s v="Iced Tea"/>
    <m/>
    <s v="No Modifier"/>
    <n v="1"/>
    <n v="1.73"/>
    <n v="1.73"/>
    <n v="1.73"/>
    <n v="0"/>
    <n v="0"/>
    <n v="0.12"/>
    <n v="0.12"/>
    <x v="275"/>
    <n v="1.85"/>
    <x v="2"/>
    <s v="MobilePay"/>
  </r>
  <r>
    <n v="120534"/>
    <n v="401"/>
    <d v="2025-05-12T00:00:00"/>
    <d v="1899-12-30T11:42:37"/>
    <d v="2025-05-12T00:00:00"/>
    <s v="Monday"/>
    <s v="Lunch"/>
    <s v="Dine-In"/>
    <s v="Dine-In"/>
    <s v="Onion Rings"/>
    <m/>
    <s v="No Modifier"/>
    <n v="1"/>
    <n v="2.96"/>
    <n v="2.96"/>
    <n v="2.96"/>
    <n v="0.15"/>
    <n v="0.15"/>
    <n v="0.17"/>
    <n v="0.17"/>
    <x v="49"/>
    <n v="2.98"/>
    <x v="2"/>
    <s v="MobilePay"/>
  </r>
  <r>
    <n v="120535"/>
    <n v="403"/>
    <d v="2025-07-02T00:00:00"/>
    <d v="1899-12-30T04:26:46"/>
    <d v="2025-07-02T00:00:00"/>
    <s v="Wednesday"/>
    <s v="Afternoon"/>
    <s v="Takeout"/>
    <s v="Takeout"/>
    <s v="Milkshake"/>
    <m/>
    <s v="No Modifier"/>
    <n v="1"/>
    <n v="4.01"/>
    <n v="4.01"/>
    <n v="4.01"/>
    <n v="0"/>
    <n v="0"/>
    <n v="0.24"/>
    <n v="0.24"/>
    <x v="410"/>
    <n v="4.25"/>
    <x v="0"/>
    <s v="Cash"/>
  </r>
  <r>
    <n v="120536"/>
    <n v="402"/>
    <d v="2025-04-25T00:00:00"/>
    <d v="1899-12-30T01:58:36"/>
    <d v="2025-04-25T00:00:00"/>
    <s v="Friday"/>
    <s v="Lunch"/>
    <s v="Takeout"/>
    <s v="Takeout"/>
    <s v="Cheeseburger Combo"/>
    <m/>
    <s v="No Modifier"/>
    <n v="3"/>
    <n v="8.06"/>
    <n v="8.06"/>
    <n v="24.18"/>
    <n v="0"/>
    <n v="0"/>
    <n v="1.69"/>
    <n v="1.69"/>
    <x v="411"/>
    <n v="25.87"/>
    <x v="0"/>
    <s v="Cash"/>
  </r>
  <r>
    <n v="120537"/>
    <n v="403"/>
    <d v="2025-07-31T00:00:00"/>
    <d v="1899-12-30T05:29:30"/>
    <d v="2025-07-31T00:00:00"/>
    <s v="Thursday"/>
    <s v="Afternoon"/>
    <s v="Takeout"/>
    <s v="Takeout"/>
    <s v="Side Salad"/>
    <m/>
    <s v="No Modifier"/>
    <n v="1"/>
    <n v="2.76"/>
    <n v="2.76"/>
    <n v="2.76"/>
    <n v="0"/>
    <n v="0"/>
    <n v="0.2"/>
    <n v="0.2"/>
    <x v="121"/>
    <n v="2.96"/>
    <x v="0"/>
    <s v="Cash"/>
  </r>
  <r>
    <n v="120538"/>
    <n v="201"/>
    <d v="2025-06-01T00:00:00"/>
    <d v="1899-12-30T11:04:13"/>
    <d v="2025-06-01T00:00:00"/>
    <s v="Sunday"/>
    <s v="Lunch"/>
    <s v="Takeout"/>
    <s v="Takeout"/>
    <s v="Spicy Chicken Sandwich"/>
    <m/>
    <s v="No Modifier"/>
    <n v="1"/>
    <n v="6.03"/>
    <n v="1.4799999999999998"/>
    <n v="1.4799999999999998"/>
    <m/>
    <n v="0.15"/>
    <n v="0.52"/>
    <n v="0.52"/>
    <x v="412"/>
    <n v="6.25"/>
    <x v="0"/>
    <s v="Cash"/>
  </r>
  <r>
    <n v="120539"/>
    <n v="202"/>
    <d v="2025-06-06T00:00:00"/>
    <d v="1899-12-30T11:20:48"/>
    <d v="2025-06-06T00:00:00"/>
    <s v="Friday"/>
    <s v="Late Night"/>
    <s v="Delivery"/>
    <s v="Delivery"/>
    <s v="Double Cheeseburger"/>
    <m/>
    <s v="No Modifier"/>
    <n v="1"/>
    <n v="5.5"/>
    <n v="5.5"/>
    <n v="5.5"/>
    <n v="0"/>
    <n v="0"/>
    <n v="0.52"/>
    <n v="0.52"/>
    <x v="128"/>
    <n v="6.02"/>
    <x v="1"/>
    <s v="Card"/>
  </r>
  <r>
    <n v="120540"/>
    <n v="501"/>
    <d v="2025-08-05T00:00:00"/>
    <d v="1899-12-30T08:10:09"/>
    <d v="2025-08-05T00:00:00"/>
    <s v="Tuesday"/>
    <s v="Dinner"/>
    <s v="Delivery"/>
    <s v="Delivery"/>
    <s v="Chicken Sandwich Combo"/>
    <s v="Add Bacon"/>
    <s v="Add Bacon"/>
    <n v="2"/>
    <n v="9.41"/>
    <n v="10.41"/>
    <n v="20.82"/>
    <n v="0"/>
    <n v="0"/>
    <n v="1.46"/>
    <n v="1.46"/>
    <x v="413"/>
    <n v="22.28"/>
    <x v="1"/>
    <s v="Card"/>
  </r>
  <r>
    <n v="120541"/>
    <n v="403"/>
    <d v="2025-06-27T00:00:00"/>
    <d v="1899-12-30T09:50:08"/>
    <d v="2025-06-27T00:00:00"/>
    <s v="Friday"/>
    <s v="Dinner"/>
    <s v="Takeout"/>
    <s v="Takeout"/>
    <s v="French Fries"/>
    <s v="Extra Sauce"/>
    <s v="Extra Sauce"/>
    <n v="1"/>
    <n v="2.3199999999999998"/>
    <n v="2.5700000000000003"/>
    <n v="2.5700000000000003"/>
    <n v="0"/>
    <n v="0"/>
    <n v="0.17"/>
    <n v="0.17"/>
    <x v="374"/>
    <n v="2.74"/>
    <x v="1"/>
    <s v="Card"/>
  </r>
  <r>
    <n v="120542"/>
    <n v="202"/>
    <d v="2025-04-29T00:00:00"/>
    <d v="1899-12-30T11:31:06"/>
    <d v="2025-04-29T00:00:00"/>
    <s v="Tuesday"/>
    <s v="Lunch"/>
    <s v="Takeout"/>
    <s v="Takeout"/>
    <s v="Spicy Chicken Sandwich"/>
    <m/>
    <s v="No Modifier"/>
    <n v="1"/>
    <n v="5.84"/>
    <n v="5.84"/>
    <n v="5.84"/>
    <n v="0"/>
    <n v="0"/>
    <n v="0.38"/>
    <n v="0.38"/>
    <x v="414"/>
    <n v="6.22"/>
    <x v="1"/>
    <s v="Card"/>
  </r>
  <r>
    <n v="120543"/>
    <n v="402"/>
    <d v="2025-07-23T00:00:00"/>
    <d v="1899-12-30T03:36:31"/>
    <d v="2025-07-23T00:00:00"/>
    <s v="Wednesday"/>
    <s v="Afternoon"/>
    <s v="Dine-In"/>
    <s v="Dine-In"/>
    <s v="Onion Rings"/>
    <s v="Small Size"/>
    <s v="Small Size"/>
    <n v="1"/>
    <n v="3.55"/>
    <n v="3.25"/>
    <n v="3.25"/>
    <n v="0"/>
    <n v="0"/>
    <n v="0.26"/>
    <n v="0.26"/>
    <x v="296"/>
    <n v="3.51"/>
    <x v="2"/>
    <s v="MobilePay"/>
  </r>
  <r>
    <n v="120544"/>
    <n v="101"/>
    <d v="2025-05-19T00:00:00"/>
    <d v="1899-12-30T03:47:50"/>
    <d v="2025-05-19T00:00:00"/>
    <s v="Monday"/>
    <s v="Afternoon"/>
    <s v="Dine-In"/>
    <s v="Dine-In"/>
    <s v="Chicken Nuggets (6pc)"/>
    <m/>
    <s v="No Modifier"/>
    <n v="1"/>
    <n v="3.12"/>
    <n v="3.12"/>
    <n v="3.12"/>
    <n v="0"/>
    <n v="0"/>
    <n v="0.27"/>
    <n v="0.27"/>
    <x v="415"/>
    <n v="3.39"/>
    <x v="2"/>
    <s v="MobilePay"/>
  </r>
  <r>
    <n v="120545"/>
    <n v="402"/>
    <d v="2025-04-16T00:00:00"/>
    <d v="1899-12-30T04:06:05"/>
    <d v="2025-04-16T00:00:00"/>
    <s v="Wednesday"/>
    <s v="Afternoon"/>
    <s v="Dine-In"/>
    <s v="Dine-In"/>
    <s v="Ice Cream Cone"/>
    <s v="Chocolate Topping"/>
    <s v="Chocolate Topping"/>
    <n v="1"/>
    <n v="1.55"/>
    <n v="2.0499999999999998"/>
    <n v="2.0499999999999998"/>
    <n v="0"/>
    <n v="0"/>
    <n v="0.16"/>
    <n v="0.16"/>
    <x v="63"/>
    <n v="2.21"/>
    <x v="1"/>
    <s v="Card"/>
  </r>
  <r>
    <n v="120546"/>
    <n v="402"/>
    <d v="2025-07-21T00:00:00"/>
    <d v="1899-12-30T08:09:40"/>
    <d v="2025-07-21T00:00:00"/>
    <s v="Monday"/>
    <s v="Breakfast"/>
    <s v="Dine-In"/>
    <s v="Dine-In"/>
    <s v="Apple Pie"/>
    <s v="Caramel Topping"/>
    <s v="Caramel Topping"/>
    <n v="2"/>
    <n v="1.67"/>
    <n v="2.17"/>
    <n v="4.34"/>
    <n v="0"/>
    <n v="0"/>
    <n v="0.37"/>
    <n v="0.37"/>
    <x v="416"/>
    <n v="4.71"/>
    <x v="0"/>
    <s v="Cash"/>
  </r>
  <r>
    <n v="120547"/>
    <n v="401"/>
    <d v="2025-05-20T00:00:00"/>
    <d v="1899-12-30T10:05:09"/>
    <d v="2025-05-20T00:00:00"/>
    <s v="Tuesday"/>
    <s v="Morning"/>
    <s v="Dine-In"/>
    <s v="Dine-In"/>
    <s v="Latte"/>
    <s v="Sugar-Free Syrup"/>
    <s v="Sugar-Free Syrup"/>
    <n v="1"/>
    <n v="3.19"/>
    <n v="3.49"/>
    <n v="3.49"/>
    <n v="0"/>
    <n v="0"/>
    <n v="0.26"/>
    <n v="0.26"/>
    <x v="417"/>
    <n v="3.75"/>
    <x v="1"/>
    <s v="Card"/>
  </r>
  <r>
    <n v="120548"/>
    <n v="202"/>
    <d v="2025-06-26T00:00:00"/>
    <d v="1899-12-30T08:30:30"/>
    <d v="2025-06-26T00:00:00"/>
    <s v="Thursday"/>
    <s v="Breakfast"/>
    <s v="Delivery"/>
    <s v="Delivery"/>
    <s v="French Fries"/>
    <m/>
    <s v="No Modifier"/>
    <n v="2"/>
    <n v="2.75"/>
    <n v="3"/>
    <n v="6"/>
    <n v="0"/>
    <n v="0"/>
    <n v="0.43"/>
    <n v="0.43"/>
    <x v="112"/>
    <n v="6.43"/>
    <x v="2"/>
    <s v="MobilePay"/>
  </r>
  <r>
    <n v="120549"/>
    <n v="301"/>
    <d v="2025-04-17T00:00:00"/>
    <d v="1899-12-30T08:59:09"/>
    <d v="2025-04-17T00:00:00"/>
    <s v="Thursday"/>
    <s v="Breakfast"/>
    <s v="Takeout"/>
    <s v="Takeout"/>
    <s v="Coffee"/>
    <s v="Extra Ice"/>
    <s v="Extra Ice"/>
    <n v="1"/>
    <n v="1.77"/>
    <n v="1.77"/>
    <n v="1.77"/>
    <n v="0.35"/>
    <n v="0.35"/>
    <n v="0.1"/>
    <n v="0.1"/>
    <x v="418"/>
    <n v="1.52"/>
    <x v="1"/>
    <s v="Card"/>
  </r>
  <r>
    <n v="120550"/>
    <n v="201"/>
    <d v="2025-06-01T00:00:00"/>
    <d v="1899-12-30T12:38:24"/>
    <d v="2025-06-01T00:00:00"/>
    <s v="Sunday"/>
    <s v="Lunch"/>
    <s v="Dine-In"/>
    <s v="Dine-In"/>
    <s v="Chicken Sandwich"/>
    <s v="No Pickles"/>
    <s v="No Pickles"/>
    <n v="1"/>
    <n v="5.42"/>
    <n v="5.42"/>
    <n v="5.42"/>
    <n v="0"/>
    <n v="0"/>
    <n v="0.41"/>
    <n v="0.41"/>
    <x v="232"/>
    <n v="5.83"/>
    <x v="1"/>
    <s v="Card"/>
  </r>
  <r>
    <n v="120551"/>
    <n v="402"/>
    <d v="2025-06-25T00:00:00"/>
    <d v="1899-12-30T01:53:34"/>
    <d v="2025-06-25T00:00:00"/>
    <s v="Wednesday"/>
    <s v="Lunch"/>
    <s v="Takeout"/>
    <s v="Takeout"/>
    <s v="Spicy Chicken Sandwich"/>
    <s v="Extra Patty"/>
    <s v="Extra Patty"/>
    <n v="1"/>
    <n v="5.58"/>
    <n v="7.5799999999999992"/>
    <n v="7.5799999999999992"/>
    <n v="0"/>
    <n v="0"/>
    <n v="0.53"/>
    <n v="0.53"/>
    <x v="419"/>
    <n v="8.11"/>
    <x v="4"/>
    <s v="GiftCard"/>
  </r>
  <r>
    <n v="120552"/>
    <n v="202"/>
    <d v="2025-04-11T00:00:00"/>
    <d v="1899-12-30T06:05:51"/>
    <d v="2025-04-11T00:00:00"/>
    <s v="Friday"/>
    <s v="Dinner"/>
    <s v="Drive-Thru"/>
    <s v="Drive-Thru"/>
    <s v="Cheeseburger"/>
    <m/>
    <s v="No Modifier"/>
    <n v="1"/>
    <n v="4.88"/>
    <n v="4.88"/>
    <n v="4.88"/>
    <n v="0"/>
    <n v="0"/>
    <n v="0.46"/>
    <n v="0.46"/>
    <x v="420"/>
    <n v="5.34"/>
    <x v="1"/>
    <s v="Card"/>
  </r>
  <r>
    <n v="120553"/>
    <n v="401"/>
    <d v="2025-05-02T00:00:00"/>
    <d v="1899-12-30T11:35:24"/>
    <d v="2025-05-02T00:00:00"/>
    <s v="Friday"/>
    <s v="Morning"/>
    <s v="Dine-In"/>
    <s v="Dine-In"/>
    <s v="Chicken Nuggets (6pc)"/>
    <m/>
    <s v="No Modifier"/>
    <n v="2"/>
    <n v="3.8"/>
    <n v="3.8"/>
    <n v="7.6"/>
    <n v="0"/>
    <n v="0"/>
    <n v="0.65"/>
    <n v="0.65"/>
    <x v="421"/>
    <n v="8.25"/>
    <x v="2"/>
    <s v="MobilePay"/>
  </r>
  <r>
    <n v="120554"/>
    <n v="202"/>
    <d v="2025-04-16T00:00:00"/>
    <d v="1899-12-30T02:43:15"/>
    <d v="2025-04-16T00:00:00"/>
    <s v="Wednesday"/>
    <s v="Lunch"/>
    <s v="Dine-In"/>
    <s v="Dine-In"/>
    <s v="Cheeseburger"/>
    <m/>
    <s v="No Modifier"/>
    <n v="1"/>
    <n v="4.5999999999999996"/>
    <n v="4.5999999999999996"/>
    <n v="4.5999999999999996"/>
    <n v="0"/>
    <n v="0"/>
    <n v="0.44"/>
    <n v="0.44"/>
    <x v="105"/>
    <n v="5.04"/>
    <x v="2"/>
    <s v="MobilePay"/>
  </r>
  <r>
    <n v="120555"/>
    <n v="201"/>
    <d v="2025-06-20T00:00:00"/>
    <d v="1899-12-30T12:39:41"/>
    <d v="2025-06-20T00:00:00"/>
    <s v="Friday"/>
    <s v="Lunch"/>
    <s v="Takeout"/>
    <s v="Takeout"/>
    <s v="Chicken Nuggets (10pc)"/>
    <m/>
    <s v="No Modifier"/>
    <n v="3"/>
    <n v="4.8499999999999996"/>
    <n v="4.8500000000000005"/>
    <n v="14.55"/>
    <n v="0"/>
    <n v="0"/>
    <n v="1.02"/>
    <n v="1.02"/>
    <x v="422"/>
    <n v="15.57"/>
    <x v="1"/>
    <s v="Card"/>
  </r>
  <r>
    <n v="120556"/>
    <n v="103"/>
    <d v="2025-05-21T00:00:00"/>
    <d v="1899-12-30T02:53:48"/>
    <d v="2025-05-21T00:00:00"/>
    <s v="Wednesday"/>
    <s v="Lunch"/>
    <s v="Delivery"/>
    <s v="Delivery"/>
    <s v="Chicken Sandwich Combo"/>
    <m/>
    <s v="No Modifier"/>
    <n v="1"/>
    <n v="8.75"/>
    <n v="9.75"/>
    <n v="9.75"/>
    <n v="0.49"/>
    <n v="0.49"/>
    <n v="0.65"/>
    <n v="0.65"/>
    <x v="423"/>
    <n v="9.91"/>
    <x v="1"/>
    <s v="Card"/>
  </r>
  <r>
    <n v="120557"/>
    <n v="103"/>
    <d v="2025-05-20T00:00:00"/>
    <d v="1899-12-30T12:11:15"/>
    <d v="2025-05-20T00:00:00"/>
    <s v="Tuesday"/>
    <s v="Late Night"/>
    <s v="Drive-Thru"/>
    <s v="Drive-Thru"/>
    <s v="Double Cheeseburger"/>
    <m/>
    <s v="No Modifier"/>
    <n v="1"/>
    <n v="5.56"/>
    <n v="5.5600000000000005"/>
    <n v="5.5600000000000005"/>
    <n v="0"/>
    <n v="0"/>
    <n v="0.47"/>
    <n v="0.47"/>
    <x v="263"/>
    <n v="6.03"/>
    <x v="1"/>
    <s v="Card"/>
  </r>
  <r>
    <n v="120558"/>
    <n v="501"/>
    <d v="2025-07-26T00:00:00"/>
    <d v="1899-12-30T09:59:38"/>
    <d v="2025-07-26T00:00:00"/>
    <s v="Saturday"/>
    <s v="Dinner"/>
    <s v="Dine-In"/>
    <s v="Dine-In"/>
    <s v="Spicy Chicken Sandwich"/>
    <m/>
    <s v="No Modifier"/>
    <n v="1"/>
    <n v="5.79"/>
    <n v="5.79"/>
    <n v="5.79"/>
    <n v="0"/>
    <n v="0"/>
    <n v="0.42"/>
    <n v="0.42"/>
    <x v="167"/>
    <n v="6.21"/>
    <x v="1"/>
    <s v="Card"/>
  </r>
  <r>
    <n v="120559"/>
    <n v="102"/>
    <d v="2025-06-17T00:00:00"/>
    <d v="1899-12-30T11:56:20"/>
    <d v="2025-06-17T00:00:00"/>
    <s v="Tuesday"/>
    <s v="Morning"/>
    <s v="Takeout"/>
    <s v="Takeout"/>
    <s v="Coffee"/>
    <m/>
    <s v="No Modifier"/>
    <n v="2"/>
    <n v="1.81"/>
    <n v="1.8099999999999998"/>
    <n v="3.6199999999999997"/>
    <n v="0"/>
    <n v="0"/>
    <n v="0.22"/>
    <n v="0.22"/>
    <x v="99"/>
    <n v="3.84"/>
    <x v="1"/>
    <s v="Card"/>
  </r>
  <r>
    <n v="120560"/>
    <n v="101"/>
    <d v="2025-05-07T00:00:00"/>
    <d v="1899-12-30T07:59:07"/>
    <d v="2025-05-07T00:00:00"/>
    <s v="Wednesday"/>
    <s v="Breakfast"/>
    <s v="Dine-In"/>
    <s v="Dine-In"/>
    <s v="Egg Muffin"/>
    <m/>
    <s v="No Modifier"/>
    <n v="1"/>
    <n v="3.31"/>
    <n v="3.3099999999999996"/>
    <n v="3.3099999999999996"/>
    <n v="0"/>
    <n v="0"/>
    <n v="0.24"/>
    <n v="0.24"/>
    <x v="424"/>
    <n v="3.55"/>
    <x v="1"/>
    <s v="Card"/>
  </r>
  <r>
    <n v="120561"/>
    <n v="202"/>
    <d v="2025-07-29T00:00:00"/>
    <d v="1899-12-30T01:45:35"/>
    <d v="2025-07-29T00:00:00"/>
    <s v="Tuesday"/>
    <s v="Lunch"/>
    <s v="Delivery"/>
    <s v="Delivery"/>
    <s v="French Fries"/>
    <s v="Extra Sauce"/>
    <s v="Extra Sauce"/>
    <n v="3"/>
    <n v="3.23"/>
    <n v="3.48"/>
    <n v="10.44"/>
    <n v="0"/>
    <n v="0"/>
    <n v="0.76"/>
    <n v="0.76"/>
    <x v="361"/>
    <n v="11.2"/>
    <x v="1"/>
    <s v="Card"/>
  </r>
  <r>
    <n v="120562"/>
    <n v="501"/>
    <d v="2025-04-30T00:00:00"/>
    <d v="1899-12-30T12:46:31"/>
    <d v="2025-04-30T00:00:00"/>
    <s v="Wednesday"/>
    <s v="Lunch"/>
    <s v="Takeout"/>
    <s v="Takeout"/>
    <s v="Chicken Sandwich Combo"/>
    <m/>
    <s v="No Modifier"/>
    <n v="1"/>
    <n v="9.43"/>
    <n v="9.43"/>
    <n v="9.43"/>
    <n v="0"/>
    <n v="0"/>
    <n v="0.8"/>
    <n v="0.8"/>
    <x v="425"/>
    <n v="10.23"/>
    <x v="1"/>
    <s v="Card"/>
  </r>
  <r>
    <n v="120563"/>
    <n v="103"/>
    <d v="2025-06-05T00:00:00"/>
    <d v="1899-12-30T08:37:26"/>
    <d v="2025-06-05T00:00:00"/>
    <s v="Thursday"/>
    <s v="Dinner"/>
    <s v="Dine-In"/>
    <s v="Dine-In"/>
    <s v="Chicken Sandwich Combo"/>
    <s v="No Sauce"/>
    <s v="No Sauce"/>
    <n v="1"/>
    <n v="8.83"/>
    <n v="8.8299999999999983"/>
    <n v="8.8299999999999983"/>
    <n v="0"/>
    <n v="0"/>
    <n v="0.71"/>
    <n v="0.71"/>
    <x v="426"/>
    <n v="9.5399999999999991"/>
    <x v="2"/>
    <s v="MobilePay"/>
  </r>
  <r>
    <n v="120564"/>
    <n v="103"/>
    <d v="2025-07-25T00:00:00"/>
    <d v="1899-12-30T06:20:44"/>
    <d v="2025-07-25T00:00:00"/>
    <s v="Friday"/>
    <s v="Dinner"/>
    <s v="Dine-In"/>
    <s v="Dine-In"/>
    <s v="Cheeseburger Combo"/>
    <m/>
    <s v="No Modifier"/>
    <n v="2"/>
    <n v="9.09"/>
    <n v="9.09"/>
    <n v="18.18"/>
    <n v="0"/>
    <n v="0"/>
    <n v="1.55"/>
    <n v="1.55"/>
    <x v="398"/>
    <n v="19.73"/>
    <x v="1"/>
    <s v="Card"/>
  </r>
  <r>
    <n v="120565"/>
    <n v="102"/>
    <d v="2025-05-19T00:00:00"/>
    <d v="1899-12-30T04:43:48"/>
    <d v="2025-05-19T00:00:00"/>
    <s v="Monday"/>
    <s v="Afternoon"/>
    <s v="Takeout"/>
    <s v="Takeout"/>
    <s v="Chicken Nuggets (10pc)"/>
    <m/>
    <s v="No Modifier"/>
    <n v="1"/>
    <n v="4.8499999999999996"/>
    <n v="4.8499999999999996"/>
    <n v="4.8499999999999996"/>
    <n v="0.73"/>
    <n v="0.73"/>
    <n v="0.35"/>
    <n v="0.35"/>
    <x v="32"/>
    <n v="4.47"/>
    <x v="2"/>
    <s v="MobilePay"/>
  </r>
  <r>
    <n v="120566"/>
    <n v="101"/>
    <d v="2025-05-19T00:00:00"/>
    <d v="1899-12-30T11:58:29"/>
    <d v="2025-05-19T00:00:00"/>
    <s v="Monday"/>
    <s v="Lunch"/>
    <s v="Dine-In"/>
    <s v="Dine-In"/>
    <s v="Veggie Burger"/>
    <s v="Add Jalapenos"/>
    <s v="Add Jalapenos"/>
    <n v="1"/>
    <n v="4.53"/>
    <n v="4.93"/>
    <n v="4.93"/>
    <n v="0"/>
    <n v="0"/>
    <n v="0.32"/>
    <n v="0.32"/>
    <x v="427"/>
    <n v="5.25"/>
    <x v="2"/>
    <s v="MobilePay"/>
  </r>
  <r>
    <n v="120567"/>
    <n v="301"/>
    <d v="2025-05-30T00:00:00"/>
    <d v="1899-12-30T01:31:39"/>
    <d v="2025-05-30T00:00:00"/>
    <s v="Friday"/>
    <s v="Lunch"/>
    <s v="Dine-In"/>
    <s v="Dine-In"/>
    <s v="Iced Tea"/>
    <s v="Almond Milk"/>
    <s v="Almond Milk"/>
    <n v="2"/>
    <n v="1.76"/>
    <n v="2.46"/>
    <n v="4.92"/>
    <n v="0"/>
    <n v="0"/>
    <n v="0.39"/>
    <n v="0.39"/>
    <x v="42"/>
    <n v="5.31"/>
    <x v="1"/>
    <s v="Card"/>
  </r>
  <r>
    <n v="120568"/>
    <n v="301"/>
    <d v="2025-05-09T00:00:00"/>
    <d v="1899-12-30T09:14:10"/>
    <d v="2025-05-09T00:00:00"/>
    <s v="Friday"/>
    <s v="Dinner"/>
    <s v="Dine-In"/>
    <s v="Dine-In"/>
    <s v="Double Cheeseburger Combo"/>
    <m/>
    <s v="No Modifier"/>
    <n v="1"/>
    <n v="9.0500000000000007"/>
    <n v="9.0499999999999989"/>
    <n v="9.0499999999999989"/>
    <n v="0.45"/>
    <n v="0.45"/>
    <n v="0.65"/>
    <n v="0.65"/>
    <x v="428"/>
    <n v="9.25"/>
    <x v="0"/>
    <s v="Cash"/>
  </r>
  <r>
    <n v="120569"/>
    <n v="501"/>
    <d v="2025-06-22T00:00:00"/>
    <d v="1899-12-30T08:44:10"/>
    <d v="2025-06-22T00:00:00"/>
    <s v="Sunday"/>
    <s v="Dinner"/>
    <s v="Drive-Thru"/>
    <s v="Drive-Thru"/>
    <s v="Double Cheeseburger"/>
    <m/>
    <s v="No Modifier"/>
    <n v="1"/>
    <n v="5.59"/>
    <n v="5.59"/>
    <n v="5.59"/>
    <n v="0"/>
    <n v="0"/>
    <n v="0.48"/>
    <n v="0.48"/>
    <x v="429"/>
    <n v="6.07"/>
    <x v="1"/>
    <s v="Card"/>
  </r>
  <r>
    <n v="120570"/>
    <n v="402"/>
    <d v="2025-06-29T00:00:00"/>
    <d v="1899-12-30T01:14:05"/>
    <d v="2025-06-29T00:00:00"/>
    <s v="Sunday"/>
    <s v="Late Night"/>
    <s v="Takeout"/>
    <s v="Takeout"/>
    <s v="Cheeseburger"/>
    <m/>
    <s v="No Modifier"/>
    <n v="2"/>
    <n v="4.5"/>
    <n v="4.5"/>
    <n v="9"/>
    <n v="0"/>
    <n v="0"/>
    <n v="0.65"/>
    <n v="0.65"/>
    <x v="430"/>
    <n v="9.65"/>
    <x v="1"/>
    <s v="Card"/>
  </r>
  <r>
    <n v="120571"/>
    <n v="402"/>
    <d v="2025-07-16T00:00:00"/>
    <d v="1899-12-30T09:06:21"/>
    <d v="2025-07-16T00:00:00"/>
    <s v="Wednesday"/>
    <s v="Dinner"/>
    <s v="Dine-In"/>
    <s v="Dine-In"/>
    <s v="Chicken Sandwich Combo"/>
    <m/>
    <s v="No Modifier"/>
    <n v="1"/>
    <n v="9.83"/>
    <n v="10.83"/>
    <n v="10.83"/>
    <n v="0"/>
    <n v="0"/>
    <n v="1.03"/>
    <n v="1.03"/>
    <x v="431"/>
    <n v="11.86"/>
    <x v="0"/>
    <s v="Cash"/>
  </r>
  <r>
    <n v="120572"/>
    <n v="501"/>
    <d v="2025-05-02T00:00:00"/>
    <d v="1899-12-30T02:12:04"/>
    <d v="2025-05-02T00:00:00"/>
    <s v="Friday"/>
    <s v="Lunch"/>
    <s v="Dine-In"/>
    <s v="Dine-In"/>
    <s v="Spicy Chicken Sandwich"/>
    <s v="Extra Cheese"/>
    <s v="Extra Cheese"/>
    <n v="1"/>
    <n v="5.77"/>
    <n v="6.27"/>
    <n v="6.27"/>
    <n v="0"/>
    <n v="0"/>
    <n v="0.41"/>
    <n v="0.41"/>
    <x v="432"/>
    <n v="6.68"/>
    <x v="1"/>
    <s v="Card"/>
  </r>
  <r>
    <n v="120573"/>
    <n v="402"/>
    <d v="2025-07-25T00:00:00"/>
    <d v="1899-12-30T11:22:27"/>
    <d v="2025-07-25T00:00:00"/>
    <s v="Friday"/>
    <s v="Lunch"/>
    <s v="Dine-In"/>
    <s v="Dine-In"/>
    <s v="Cheeseburger Combo"/>
    <m/>
    <s v="No Modifier"/>
    <n v="1"/>
    <n v="8.3800000000000008"/>
    <n v="8.3800000000000008"/>
    <n v="8.3800000000000008"/>
    <n v="0"/>
    <n v="0"/>
    <n v="0.5"/>
    <n v="0.5"/>
    <x v="433"/>
    <n v="8.8800000000000008"/>
    <x v="1"/>
    <s v="Card"/>
  </r>
  <r>
    <n v="120574"/>
    <n v="501"/>
    <d v="2025-05-24T00:00:00"/>
    <d v="1899-12-30T11:33:27"/>
    <d v="2025-05-24T00:00:00"/>
    <s v="Saturday"/>
    <s v="Morning"/>
    <s v="Dine-In"/>
    <s v="Dine-In"/>
    <s v="Latte"/>
    <m/>
    <s v="No Modifier"/>
    <n v="1"/>
    <n v="3.45"/>
    <n v="3.45"/>
    <n v="3.45"/>
    <n v="0"/>
    <n v="0"/>
    <n v="0.26"/>
    <n v="0.26"/>
    <x v="223"/>
    <n v="3.71"/>
    <x v="1"/>
    <s v="Card"/>
  </r>
  <r>
    <n v="120575"/>
    <n v="401"/>
    <d v="2025-07-28T00:00:00"/>
    <d v="1899-12-30T12:46:52"/>
    <d v="2025-07-28T00:00:00"/>
    <s v="Monday"/>
    <s v="Lunch"/>
    <s v="Drive-Thru"/>
    <s v="Drive-Thru"/>
    <s v="Chicken Sandwich"/>
    <s v="No Sauce"/>
    <s v="No Sauce"/>
    <n v="1"/>
    <n v="4.58"/>
    <n v="4.58"/>
    <n v="4.58"/>
    <n v="0"/>
    <n v="0"/>
    <n v="0.34"/>
    <n v="0.34"/>
    <x v="434"/>
    <n v="4.92"/>
    <x v="1"/>
    <s v="Card"/>
  </r>
  <r>
    <n v="120576"/>
    <n v="202"/>
    <d v="2025-05-13T00:00:00"/>
    <d v="1899-12-30T07:10:20"/>
    <d v="2025-05-13T00:00:00"/>
    <s v="Tuesday"/>
    <s v="Dinner"/>
    <s v="Delivery"/>
    <s v="Delivery"/>
    <s v="Veggie Burger"/>
    <m/>
    <s v="No Modifier"/>
    <n v="1"/>
    <n v="5.32"/>
    <n v="5.3199999999999994"/>
    <n v="5.3199999999999994"/>
    <n v="0"/>
    <n v="0"/>
    <n v="0.32"/>
    <n v="0.32"/>
    <x v="201"/>
    <n v="5.64"/>
    <x v="1"/>
    <s v="Card"/>
  </r>
  <r>
    <n v="120577"/>
    <n v="501"/>
    <d v="2025-06-10T00:00:00"/>
    <d v="1899-12-30T11:31:55"/>
    <d v="2025-06-10T00:00:00"/>
    <s v="Tuesday"/>
    <s v="Lunch"/>
    <s v="Dine-In"/>
    <s v="Dine-In"/>
    <s v="French Fries"/>
    <s v="No Sauce"/>
    <s v="No Sauce"/>
    <n v="2"/>
    <n v="2.86"/>
    <n v="2.86"/>
    <n v="5.72"/>
    <n v="0"/>
    <n v="0"/>
    <n v="0.4"/>
    <n v="0.4"/>
    <x v="435"/>
    <n v="6.12"/>
    <x v="1"/>
    <s v="Card"/>
  </r>
  <r>
    <n v="120578"/>
    <n v="402"/>
    <d v="2025-06-01T00:00:00"/>
    <d v="1899-12-30T08:42:31"/>
    <d v="2025-06-01T00:00:00"/>
    <s v="Sunday"/>
    <s v="Dinner"/>
    <s v="Dine-In"/>
    <s v="Dine-In"/>
    <s v="Double Cheeseburger Combo"/>
    <m/>
    <s v="No Modifier"/>
    <n v="1"/>
    <n v="9.25"/>
    <n v="9.25"/>
    <n v="9.25"/>
    <n v="0"/>
    <n v="0"/>
    <n v="0.83"/>
    <n v="0.83"/>
    <x v="436"/>
    <n v="10.08"/>
    <x v="1"/>
    <s v="Card"/>
  </r>
  <r>
    <n v="120579"/>
    <n v="201"/>
    <d v="2025-07-22T00:00:00"/>
    <d v="1899-12-30T04:31:01"/>
    <d v="2025-07-22T00:00:00"/>
    <s v="Tuesday"/>
    <s v="Afternoon"/>
    <s v="Dine-In"/>
    <s v="Dine-In"/>
    <s v="Ice Cream Cone"/>
    <s v="Cinnamon"/>
    <s v="Cinnamon"/>
    <n v="1"/>
    <n v="1.77"/>
    <n v="1.8699999999999999"/>
    <n v="1.8699999999999999"/>
    <n v="0"/>
    <n v="0"/>
    <n v="0.16"/>
    <n v="0.16"/>
    <x v="437"/>
    <n v="2.0299999999999998"/>
    <x v="0"/>
    <s v="Cash"/>
  </r>
  <r>
    <n v="120580"/>
    <n v="402"/>
    <d v="2025-04-19T00:00:00"/>
    <d v="1899-12-30T11:16:58"/>
    <d v="2025-04-19T00:00:00"/>
    <s v="Saturday"/>
    <s v="Late Night"/>
    <s v="Drive-Thru"/>
    <s v="Drive-Thru"/>
    <s v="Spicy Chicken Sandwich"/>
    <s v="Gluten-Free Bun"/>
    <s v="Gluten-Free Bun"/>
    <n v="1"/>
    <n v="5.77"/>
    <n v="6.77"/>
    <n v="6.77"/>
    <n v="1.02"/>
    <n v="1.02"/>
    <n v="0.37"/>
    <n v="0.37"/>
    <x v="435"/>
    <n v="6.12"/>
    <x v="2"/>
    <s v="MobilePay"/>
  </r>
  <r>
    <n v="120581"/>
    <n v="101"/>
    <d v="2025-05-14T00:00:00"/>
    <d v="1899-12-30T12:29:43"/>
    <d v="2025-05-14T00:00:00"/>
    <s v="Wednesday"/>
    <s v="Lunch"/>
    <s v="Dine-In"/>
    <s v="Dine-In"/>
    <s v="Chicken Sandwich Combo"/>
    <s v="Gluten-Free Bun"/>
    <s v="Gluten-Free Bun"/>
    <n v="1"/>
    <n v="8.7799999999999994"/>
    <n v="9.7800000000000011"/>
    <n v="9.7800000000000011"/>
    <n v="1.47"/>
    <n v="1.47"/>
    <n v="0.5"/>
    <n v="0.5"/>
    <x v="438"/>
    <n v="8.81"/>
    <x v="4"/>
    <s v="GiftCard"/>
  </r>
  <r>
    <n v="120582"/>
    <n v="101"/>
    <d v="2025-05-17T00:00:00"/>
    <d v="1899-12-30T11:03:16"/>
    <d v="2025-05-17T00:00:00"/>
    <s v="Saturday"/>
    <s v="Lunch"/>
    <s v="Dine-In"/>
    <s v="Dine-In"/>
    <s v="Double Cheeseburger Combo"/>
    <m/>
    <s v="No Modifier"/>
    <n v="2"/>
    <n v="10.31"/>
    <n v="10.31"/>
    <n v="20.62"/>
    <n v="0"/>
    <n v="0"/>
    <n v="1.34"/>
    <n v="1.34"/>
    <x v="439"/>
    <n v="21.96"/>
    <x v="2"/>
    <s v="MobilePay"/>
  </r>
  <r>
    <n v="120583"/>
    <n v="202"/>
    <d v="2025-06-10T00:00:00"/>
    <d v="1899-12-30T11:15:51"/>
    <d v="2025-06-10T00:00:00"/>
    <s v="Tuesday"/>
    <s v="Morning"/>
    <s v="Delivery"/>
    <s v="Delivery"/>
    <s v="Bottled Water"/>
    <s v="Extra Ice"/>
    <s v="Extra Ice"/>
    <n v="2"/>
    <n v="1.63"/>
    <n v="1.6300000000000001"/>
    <n v="3.2600000000000002"/>
    <n v="0"/>
    <n v="0"/>
    <n v="0.23"/>
    <n v="0.23"/>
    <x v="246"/>
    <n v="3.49"/>
    <x v="1"/>
    <s v="Card"/>
  </r>
  <r>
    <n v="120584"/>
    <n v="201"/>
    <d v="2025-06-17T00:00:00"/>
    <d v="1899-12-30T10:19:19"/>
    <d v="2025-06-17T00:00:00"/>
    <s v="Tuesday"/>
    <s v="Morning"/>
    <s v="Dine-In"/>
    <s v="Dine-In"/>
    <s v="Hash Browns"/>
    <m/>
    <s v="No Modifier"/>
    <n v="1"/>
    <n v="1.93"/>
    <n v="2.0300000000000002"/>
    <n v="2.0300000000000002"/>
    <n v="0"/>
    <n v="0"/>
    <n v="0.13"/>
    <n v="0.13"/>
    <x v="274"/>
    <n v="2.16"/>
    <x v="0"/>
    <s v="Cash"/>
  </r>
  <r>
    <n v="120585"/>
    <n v="402"/>
    <d v="2025-06-11T00:00:00"/>
    <d v="1899-12-30T02:26:29"/>
    <d v="2025-06-11T00:00:00"/>
    <s v="Wednesday"/>
    <s v="Lunch"/>
    <s v="Dine-In"/>
    <s v="Dine-In"/>
    <s v="Soft Drink (Medium)"/>
    <s v="Light Ice"/>
    <s v="Light Ice"/>
    <n v="1"/>
    <n v="1.76"/>
    <n v="1.7599999999999998"/>
    <n v="1.7599999999999998"/>
    <n v="0"/>
    <n v="0"/>
    <n v="0.13"/>
    <n v="0.13"/>
    <x v="62"/>
    <n v="1.89"/>
    <x v="0"/>
    <s v="Cash"/>
  </r>
  <r>
    <n v="120586"/>
    <n v="101"/>
    <d v="2025-06-20T00:00:00"/>
    <d v="1899-12-30T07:25:42"/>
    <d v="2025-06-20T00:00:00"/>
    <s v="Friday"/>
    <s v="Dinner"/>
    <s v="Dine-In"/>
    <s v="Dine-In"/>
    <s v="French Fries"/>
    <s v="Large Size"/>
    <s v="Large Size"/>
    <n v="1"/>
    <n v="2.5099999999999998"/>
    <n v="3.11"/>
    <n v="3.11"/>
    <n v="0"/>
    <n v="0"/>
    <n v="0.2"/>
    <n v="0.2"/>
    <x v="260"/>
    <n v="3.31"/>
    <x v="2"/>
    <s v="MobilePay"/>
  </r>
  <r>
    <n v="120587"/>
    <n v="101"/>
    <d v="2025-05-27T00:00:00"/>
    <d v="1899-12-30T10:32:47"/>
    <d v="2025-05-27T00:00:00"/>
    <s v="Tuesday"/>
    <s v="Breakfast"/>
    <s v="Drive-Thru"/>
    <s v="Drive-Thru"/>
    <s v="Breakfast Burrito"/>
    <s v="Cinnamon"/>
    <s v="Cinnamon"/>
    <n v="1"/>
    <n v="3.53"/>
    <n v="1.4799999999999998"/>
    <n v="1.4799999999999998"/>
    <m/>
    <n v="0.15"/>
    <n v="0.25"/>
    <n v="0.25"/>
    <x v="45"/>
    <n v="3.88"/>
    <x v="0"/>
    <s v="Cash"/>
  </r>
  <r>
    <n v="120588"/>
    <n v="201"/>
    <d v="2025-08-09T00:00:00"/>
    <d v="1899-12-30T06:38:56"/>
    <d v="2025-08-09T00:00:00"/>
    <s v="Saturday"/>
    <s v="Breakfast"/>
    <s v="Dine-In"/>
    <s v="Dine-In"/>
    <s v="Hash Browns"/>
    <s v="Cinnamon"/>
    <s v="Cinnamon"/>
    <n v="1"/>
    <n v="2.06"/>
    <n v="2.1599999999999997"/>
    <n v="2.1599999999999997"/>
    <n v="0"/>
    <n v="0"/>
    <n v="0.16"/>
    <n v="0.16"/>
    <x v="440"/>
    <n v="2.3199999999999998"/>
    <x v="1"/>
    <s v="Card"/>
  </r>
  <r>
    <n v="120589"/>
    <n v="501"/>
    <d v="2025-04-22T00:00:00"/>
    <d v="1899-12-30T05:39:07"/>
    <d v="2025-04-22T00:00:00"/>
    <s v="Tuesday"/>
    <s v="Afternoon"/>
    <s v="Takeout"/>
    <s v="Takeout"/>
    <s v="Chicken Nuggets (10pc)"/>
    <m/>
    <s v="No Modifier"/>
    <n v="2"/>
    <n v="4.7"/>
    <n v="4.6999999999999993"/>
    <n v="9.3999999999999986"/>
    <n v="0"/>
    <n v="0"/>
    <n v="0.89"/>
    <n v="0.89"/>
    <x v="198"/>
    <n v="10.29"/>
    <x v="0"/>
    <s v="Cash"/>
  </r>
  <r>
    <n v="120590"/>
    <n v="301"/>
    <d v="2025-06-20T00:00:00"/>
    <d v="1899-12-30T04:44:51"/>
    <d v="2025-06-20T00:00:00"/>
    <s v="Friday"/>
    <s v="Afternoon"/>
    <s v="Dine-In"/>
    <s v="Dine-In"/>
    <s v="Onion Rings"/>
    <m/>
    <s v="No Modifier"/>
    <n v="1"/>
    <n v="3.16"/>
    <n v="3.16"/>
    <n v="3.16"/>
    <n v="0"/>
    <n v="0"/>
    <n v="0.19"/>
    <n v="0.19"/>
    <x v="441"/>
    <n v="3.35"/>
    <x v="1"/>
    <s v="Card"/>
  </r>
  <r>
    <n v="120591"/>
    <n v="301"/>
    <d v="2025-06-11T00:00:00"/>
    <d v="1899-12-30T01:17:00"/>
    <d v="2025-06-11T00:00:00"/>
    <s v="Wednesday"/>
    <s v="Late Night"/>
    <s v="Drive-Thru"/>
    <s v="Drive-Thru"/>
    <s v="Soft Drink (Large)"/>
    <m/>
    <s v="No Modifier"/>
    <n v="3"/>
    <n v="1.94"/>
    <n v="1.9400000000000002"/>
    <n v="5.82"/>
    <n v="0"/>
    <n v="0"/>
    <n v="0.55000000000000004"/>
    <n v="0.55000000000000004"/>
    <x v="34"/>
    <n v="6.37"/>
    <x v="1"/>
    <s v="Card"/>
  </r>
  <r>
    <n v="120592"/>
    <n v="103"/>
    <d v="2025-05-04T00:00:00"/>
    <d v="1899-12-30T11:59:25"/>
    <d v="2025-05-04T00:00:00"/>
    <s v="Sunday"/>
    <s v="Morning"/>
    <s v="Dine-In"/>
    <s v="Dine-In"/>
    <s v="Soft Drink (Small)"/>
    <s v="Oat Milk"/>
    <s v="Oat Milk"/>
    <n v="2"/>
    <n v="1.58"/>
    <n v="2.2800000000000002"/>
    <n v="4.5600000000000005"/>
    <n v="0"/>
    <n v="0"/>
    <n v="0.43"/>
    <n v="0.43"/>
    <x v="321"/>
    <n v="4.99"/>
    <x v="2"/>
    <s v="MobilePay"/>
  </r>
  <r>
    <n v="120593"/>
    <n v="301"/>
    <d v="2025-04-25T00:00:00"/>
    <d v="1899-12-30T04:04:02"/>
    <d v="2025-04-25T00:00:00"/>
    <s v="Friday"/>
    <s v="Afternoon"/>
    <s v="Dine-In"/>
    <s v="Dine-In"/>
    <s v="French Fries"/>
    <s v="Extra Sauce"/>
    <s v="Extra Sauce"/>
    <n v="3"/>
    <n v="2.73"/>
    <n v="2.98"/>
    <n v="8.94"/>
    <n v="0"/>
    <n v="0"/>
    <n v="0.65"/>
    <n v="0.65"/>
    <x v="442"/>
    <n v="9.59"/>
    <x v="0"/>
    <s v="Cash"/>
  </r>
  <r>
    <n v="120594"/>
    <n v="103"/>
    <d v="2025-06-21T00:00:00"/>
    <d v="1899-12-30T09:59:04"/>
    <d v="2025-06-21T00:00:00"/>
    <s v="Saturday"/>
    <s v="Dinner"/>
    <s v="Dine-In"/>
    <s v="Dine-In"/>
    <s v="Cheeseburger"/>
    <m/>
    <s v="No Modifier"/>
    <n v="1"/>
    <n v="4.84"/>
    <n v="4.84"/>
    <n v="4.84"/>
    <n v="0"/>
    <n v="0"/>
    <n v="0.28999999999999998"/>
    <n v="0.28999999999999998"/>
    <x v="122"/>
    <n v="5.13"/>
    <x v="1"/>
    <s v="Card"/>
  </r>
  <r>
    <n v="120595"/>
    <n v="501"/>
    <d v="2025-07-15T00:00:00"/>
    <d v="1899-12-30T01:31:28"/>
    <d v="2025-07-15T00:00:00"/>
    <s v="Tuesday"/>
    <s v="Lunch"/>
    <s v="Delivery"/>
    <s v="Delivery"/>
    <s v="Double Cheeseburger Combo"/>
    <m/>
    <s v="No Modifier"/>
    <n v="1"/>
    <n v="9.73"/>
    <n v="9.7299999999999986"/>
    <n v="9.7299999999999986"/>
    <n v="0"/>
    <n v="0"/>
    <n v="0.63"/>
    <n v="0.63"/>
    <x v="336"/>
    <n v="10.36"/>
    <x v="1"/>
    <s v="Card"/>
  </r>
  <r>
    <n v="120596"/>
    <n v="101"/>
    <d v="2025-06-18T00:00:00"/>
    <d v="1899-12-30T11:21:11"/>
    <d v="2025-06-18T00:00:00"/>
    <s v="Wednesday"/>
    <s v="Lunch"/>
    <s v="Delivery"/>
    <s v="Delivery"/>
    <s v="Spicy Chicken Combo"/>
    <m/>
    <s v="No Modifier"/>
    <n v="1"/>
    <n v="9.16"/>
    <n v="9.16"/>
    <n v="9.16"/>
    <n v="0"/>
    <n v="0"/>
    <n v="0.82"/>
    <n v="0.82"/>
    <x v="443"/>
    <n v="9.98"/>
    <x v="4"/>
    <s v="GiftCard"/>
  </r>
  <r>
    <n v="120597"/>
    <n v="402"/>
    <d v="2025-06-22T00:00:00"/>
    <d v="1899-12-30T11:36:05"/>
    <d v="2025-06-22T00:00:00"/>
    <s v="Sunday"/>
    <s v="Lunch"/>
    <s v="Dine-In"/>
    <s v="Dine-In"/>
    <s v="Double Cheeseburger"/>
    <m/>
    <s v="No Modifier"/>
    <n v="1"/>
    <n v="5.33"/>
    <n v="5.33"/>
    <n v="5.33"/>
    <n v="0"/>
    <n v="0"/>
    <n v="0.32"/>
    <n v="0.32"/>
    <x v="444"/>
    <n v="5.65"/>
    <x v="1"/>
    <s v="Card"/>
  </r>
  <r>
    <n v="120598"/>
    <n v="102"/>
    <d v="2025-07-20T00:00:00"/>
    <d v="1899-12-30T08:04:34"/>
    <d v="2025-07-20T00:00:00"/>
    <s v="Sunday"/>
    <s v="Dinner"/>
    <s v="Delivery"/>
    <s v="Delivery"/>
    <s v="Onion Rings"/>
    <s v="Extra Sauce"/>
    <s v="Extra Sauce"/>
    <n v="1"/>
    <n v="3.01"/>
    <n v="3.2600000000000002"/>
    <n v="3.2600000000000002"/>
    <n v="0"/>
    <n v="0"/>
    <n v="0.21"/>
    <n v="0.21"/>
    <x v="280"/>
    <n v="3.47"/>
    <x v="2"/>
    <s v="MobilePay"/>
  </r>
  <r>
    <n v="120599"/>
    <n v="401"/>
    <d v="2025-06-28T00:00:00"/>
    <d v="1899-12-30T10:08:13"/>
    <d v="2025-06-28T00:00:00"/>
    <s v="Saturday"/>
    <s v="Morning"/>
    <s v="Takeout"/>
    <s v="Takeout"/>
    <s v="Chicken Nuggets (6pc)"/>
    <m/>
    <s v="No Modifier"/>
    <n v="2"/>
    <n v="3.83"/>
    <n v="3.83"/>
    <n v="7.66"/>
    <n v="0"/>
    <n v="0"/>
    <n v="0.5"/>
    <n v="0.5"/>
    <x v="445"/>
    <n v="8.16"/>
    <x v="0"/>
    <s v="Cash"/>
  </r>
  <r>
    <n v="120600"/>
    <n v="301"/>
    <d v="2025-06-17T00:00:00"/>
    <d v="1899-12-30T10:56:35"/>
    <d v="2025-06-17T00:00:00"/>
    <s v="Tuesday"/>
    <s v="Late Night"/>
    <s v="Delivery"/>
    <s v="Delivery"/>
    <s v="Onion Rings"/>
    <m/>
    <s v="No Modifier"/>
    <n v="1"/>
    <n v="3.35"/>
    <n v="3.35"/>
    <n v="3.35"/>
    <n v="0"/>
    <n v="0"/>
    <n v="0.27"/>
    <n v="0.27"/>
    <x v="446"/>
    <n v="3.62"/>
    <x v="1"/>
    <s v="Card"/>
  </r>
  <r>
    <n v="120601"/>
    <n v="101"/>
    <d v="2025-05-01T00:00:00"/>
    <d v="1899-12-30T06:34:38"/>
    <d v="2025-05-01T00:00:00"/>
    <s v="Thursday"/>
    <s v="Breakfast"/>
    <s v="Drive-Thru"/>
    <s v="Drive-Thru"/>
    <s v="Coffee"/>
    <s v="No Ice"/>
    <s v="No Ice"/>
    <n v="1"/>
    <n v="1.71"/>
    <n v="1.71"/>
    <n v="1.71"/>
    <n v="0"/>
    <n v="0"/>
    <n v="0.12"/>
    <n v="0.12"/>
    <x v="125"/>
    <n v="1.83"/>
    <x v="0"/>
    <s v="Cash"/>
  </r>
  <r>
    <n v="120602"/>
    <n v="301"/>
    <d v="2025-06-27T00:00:00"/>
    <d v="1899-12-30T02:58:03"/>
    <d v="2025-06-27T00:00:00"/>
    <s v="Friday"/>
    <s v="Lunch"/>
    <s v="Dine-In"/>
    <s v="Dine-In"/>
    <s v="Cheeseburger"/>
    <m/>
    <s v="No Modifier"/>
    <n v="1"/>
    <n v="4.78"/>
    <n v="4.78"/>
    <n v="4.78"/>
    <n v="0"/>
    <n v="0"/>
    <n v="0.45"/>
    <n v="0.45"/>
    <x v="401"/>
    <n v="5.23"/>
    <x v="1"/>
    <s v="Card"/>
  </r>
  <r>
    <n v="120603"/>
    <n v="102"/>
    <d v="2025-06-14T00:00:00"/>
    <d v="1899-12-30T06:18:02"/>
    <d v="2025-06-14T00:00:00"/>
    <s v="Saturday"/>
    <s v="Breakfast"/>
    <s v="Takeout"/>
    <s v="Takeout"/>
    <s v="Bottled Water"/>
    <s v="Light Ice"/>
    <s v="Light Ice"/>
    <n v="1"/>
    <n v="1.55"/>
    <n v="1.5499999999999998"/>
    <n v="1.5499999999999998"/>
    <n v="0"/>
    <n v="0"/>
    <n v="0.1"/>
    <n v="0.1"/>
    <x v="304"/>
    <n v="1.65"/>
    <x v="0"/>
    <s v="Cash"/>
  </r>
  <r>
    <n v="120604"/>
    <n v="301"/>
    <d v="2025-04-22T00:00:00"/>
    <d v="1899-12-30T07:28:45"/>
    <d v="2025-04-22T00:00:00"/>
    <s v="Tuesday"/>
    <s v="Dinner"/>
    <s v="Dine-In"/>
    <s v="Dine-In"/>
    <s v="Chicken Sandwich Combo"/>
    <s v="Add Bacon"/>
    <s v="Add Bacon"/>
    <n v="1"/>
    <n v="9.1999999999999993"/>
    <n v="10.199999999999999"/>
    <n v="10.199999999999999"/>
    <n v="0"/>
    <n v="0"/>
    <n v="0.97"/>
    <n v="0.97"/>
    <x v="447"/>
    <n v="11.17"/>
    <x v="1"/>
    <s v="Card"/>
  </r>
  <r>
    <n v="120605"/>
    <n v="202"/>
    <d v="2025-04-15T00:00:00"/>
    <d v="1899-12-30T06:53:33"/>
    <d v="2025-04-15T00:00:00"/>
    <s v="Tuesday"/>
    <s v="Breakfast"/>
    <s v="Dine-In"/>
    <s v="Dine-In"/>
    <s v="Hash Browns"/>
    <s v="No Cheese"/>
    <s v="No Cheese"/>
    <n v="1"/>
    <n v="2.27"/>
    <n v="2.27"/>
    <n v="2.27"/>
    <n v="0"/>
    <n v="0"/>
    <n v="0.2"/>
    <n v="0.2"/>
    <x v="356"/>
    <n v="2.4700000000000002"/>
    <x v="0"/>
    <s v="Cash"/>
  </r>
  <r>
    <n v="120606"/>
    <n v="202"/>
    <d v="2025-07-02T00:00:00"/>
    <d v="1899-12-30T03:03:17"/>
    <d v="2025-07-02T00:00:00"/>
    <s v="Wednesday"/>
    <s v="Afternoon"/>
    <s v="Drive-Thru"/>
    <s v="Drive-Thru"/>
    <s v="Chicken Nuggets (6pc)"/>
    <m/>
    <s v="No Modifier"/>
    <n v="1"/>
    <n v="3.55"/>
    <n v="3.5500000000000003"/>
    <n v="3.5500000000000003"/>
    <n v="0"/>
    <n v="0"/>
    <n v="0.3"/>
    <n v="0.3"/>
    <x v="448"/>
    <n v="3.85"/>
    <x v="1"/>
    <s v="Card"/>
  </r>
  <r>
    <n v="120607"/>
    <n v="301"/>
    <d v="2025-04-15T00:00:00"/>
    <d v="1899-12-30T08:59:53"/>
    <d v="2025-04-15T00:00:00"/>
    <s v="Tuesday"/>
    <s v="Dinner"/>
    <s v="Drive-Thru"/>
    <s v="Drive-Thru"/>
    <s v="Chicken Sandwich Combo"/>
    <s v="No Sauce"/>
    <s v="No Sauce"/>
    <n v="1"/>
    <n v="8.3699999999999992"/>
    <n v="8.370000000000001"/>
    <n v="8.370000000000001"/>
    <n v="0"/>
    <n v="0"/>
    <n v="0.71"/>
    <n v="0.71"/>
    <x v="449"/>
    <n v="9.08"/>
    <x v="0"/>
    <s v="Cash"/>
  </r>
  <r>
    <n v="120608"/>
    <n v="202"/>
    <d v="2025-04-11T00:00:00"/>
    <d v="1899-12-30T09:27:36"/>
    <d v="2025-04-11T00:00:00"/>
    <s v="Friday"/>
    <s v="Dinner"/>
    <s v="Delivery"/>
    <s v="Delivery"/>
    <s v="Spicy Chicken Sandwich"/>
    <s v="Extra Patty"/>
    <s v="Extra Patty"/>
    <n v="1"/>
    <n v="4.96"/>
    <n v="6.96"/>
    <n v="6.96"/>
    <n v="0"/>
    <n v="0"/>
    <n v="0.49"/>
    <n v="0.49"/>
    <x v="450"/>
    <n v="7.45"/>
    <x v="2"/>
    <s v="MobilePay"/>
  </r>
  <r>
    <n v="120609"/>
    <n v="403"/>
    <d v="2025-05-28T00:00:00"/>
    <d v="1899-12-30T02:02:39"/>
    <d v="2025-05-28T00:00:00"/>
    <s v="Wednesday"/>
    <s v="Lunch"/>
    <m/>
    <s v="Unknown"/>
    <s v="Chicken Sandwich"/>
    <s v="Spicy"/>
    <s v="Spicy"/>
    <n v="1"/>
    <n v="5.94"/>
    <n v="1.4799999999999998"/>
    <n v="1.4799999999999998"/>
    <m/>
    <n v="0.15"/>
    <n v="0.48"/>
    <n v="0.48"/>
    <x v="393"/>
    <n v="6.42"/>
    <x v="1"/>
    <s v="Card"/>
  </r>
  <r>
    <n v="120610"/>
    <n v="101"/>
    <d v="2025-06-09T00:00:00"/>
    <d v="1899-12-30T11:26:03"/>
    <d v="2025-06-09T00:00:00"/>
    <s v="Monday"/>
    <s v="Late Night"/>
    <s v="Drive-Thru"/>
    <s v="Drive-Thru"/>
    <s v="Bottled Water"/>
    <s v="No Ice"/>
    <s v="No Ice"/>
    <n v="1"/>
    <n v="1.49"/>
    <n v="1.49"/>
    <n v="1.49"/>
    <n v="0"/>
    <n v="0"/>
    <n v="0.11"/>
    <n v="0.11"/>
    <x v="176"/>
    <n v="1.6"/>
    <x v="1"/>
    <s v="Card"/>
  </r>
  <r>
    <n v="120611"/>
    <n v="101"/>
    <d v="2025-05-18T00:00:00"/>
    <d v="1899-12-30T10:11:43"/>
    <d v="2025-05-18T00:00:00"/>
    <s v="Sunday"/>
    <s v="Morning"/>
    <s v="Takeout"/>
    <s v="Takeout"/>
    <s v="Latte"/>
    <s v="Light Ice"/>
    <s v="Light Ice"/>
    <n v="1"/>
    <n v="3.23"/>
    <n v="3.2300000000000004"/>
    <n v="3.2300000000000004"/>
    <n v="0"/>
    <n v="0"/>
    <n v="0.24"/>
    <n v="0.24"/>
    <x v="280"/>
    <n v="3.47"/>
    <x v="3"/>
    <s v="Card"/>
  </r>
  <r>
    <n v="120612"/>
    <n v="101"/>
    <d v="2025-06-26T00:00:00"/>
    <d v="1899-12-30T03:04:32"/>
    <d v="2025-06-26T00:00:00"/>
    <s v="Thursday"/>
    <s v="Afternoon"/>
    <s v="Takeout"/>
    <s v="Takeout"/>
    <s v="French Fries"/>
    <m/>
    <s v="No Modifier"/>
    <n v="1"/>
    <n v="2.72"/>
    <n v="2.72"/>
    <n v="2.72"/>
    <n v="0"/>
    <n v="0"/>
    <n v="0.23"/>
    <n v="0.23"/>
    <x v="164"/>
    <n v="2.95"/>
    <x v="0"/>
    <s v="Cash"/>
  </r>
  <r>
    <n v="120613"/>
    <n v="301"/>
    <d v="2025-06-18T00:00:00"/>
    <d v="1899-12-30T01:30:18"/>
    <d v="2025-06-18T00:00:00"/>
    <s v="Wednesday"/>
    <s v="Lunch"/>
    <s v="Delivery"/>
    <s v="Delivery"/>
    <s v="Cheeseburger"/>
    <m/>
    <s v="No Modifier"/>
    <n v="2"/>
    <n v="4.1100000000000003"/>
    <n v="4.1100000000000003"/>
    <n v="8.2200000000000006"/>
    <n v="0.82"/>
    <n v="0.82"/>
    <n v="0.59"/>
    <n v="0.59"/>
    <x v="451"/>
    <n v="7.99"/>
    <x v="1"/>
    <s v="Card"/>
  </r>
  <r>
    <n v="120614"/>
    <n v="201"/>
    <d v="2025-05-27T00:00:00"/>
    <d v="1899-12-30T11:42:46"/>
    <d v="2025-05-27T00:00:00"/>
    <s v="Tuesday"/>
    <s v="Lunch"/>
    <s v="Dine-In"/>
    <s v="Dine-In"/>
    <s v="Chicken Sandwich Combo"/>
    <s v="Add Bacon"/>
    <s v="Add Bacon"/>
    <n v="1"/>
    <n v="10.210000000000001"/>
    <n v="11.209999999999999"/>
    <n v="11.209999999999999"/>
    <n v="0"/>
    <n v="0"/>
    <n v="1.06"/>
    <n v="1.06"/>
    <x v="452"/>
    <n v="12.27"/>
    <x v="2"/>
    <s v="MobilePay"/>
  </r>
  <r>
    <n v="120615"/>
    <n v="501"/>
    <d v="2025-06-03T00:00:00"/>
    <d v="1899-12-30T02:20:17"/>
    <d v="2025-06-03T00:00:00"/>
    <s v="Tuesday"/>
    <s v="Lunch"/>
    <s v="Dine-In"/>
    <s v="Dine-In"/>
    <s v="Chicken Nuggets (10pc)"/>
    <m/>
    <s v="No Modifier"/>
    <n v="2"/>
    <n v="5.03"/>
    <n v="5.0299999999999994"/>
    <n v="10.059999999999999"/>
    <n v="0"/>
    <n v="0"/>
    <n v="0.73"/>
    <n v="0.73"/>
    <x v="453"/>
    <n v="10.79"/>
    <x v="0"/>
    <s v="Cash"/>
  </r>
  <r>
    <n v="120616"/>
    <n v="401"/>
    <d v="2025-06-25T00:00:00"/>
    <d v="1899-12-30T11:58:23"/>
    <d v="2025-06-25T00:00:00"/>
    <s v="Wednesday"/>
    <s v="Lunch"/>
    <s v="Delivery"/>
    <s v="Delivery"/>
    <s v="Cheeseburger Combo"/>
    <m/>
    <s v="No Modifier"/>
    <n v="1"/>
    <n v="8.5399999999999991"/>
    <n v="8.5400000000000009"/>
    <n v="8.5400000000000009"/>
    <n v="0"/>
    <n v="0"/>
    <n v="0.6"/>
    <n v="0.6"/>
    <x v="454"/>
    <n v="9.14"/>
    <x v="1"/>
    <s v="Card"/>
  </r>
  <r>
    <n v="120617"/>
    <n v="501"/>
    <d v="2025-07-04T00:00:00"/>
    <d v="1899-12-30T11:20:07"/>
    <d v="2025-07-04T00:00:00"/>
    <s v="Friday"/>
    <s v="Morning"/>
    <s v="Dine-In"/>
    <s v="Dine-In"/>
    <s v="Chicken Nuggets (6pc)"/>
    <m/>
    <s v="No Modifier"/>
    <n v="1"/>
    <n v="3.92"/>
    <n v="3.9200000000000004"/>
    <n v="3.9200000000000004"/>
    <n v="0"/>
    <n v="0"/>
    <n v="0.27"/>
    <n v="0.27"/>
    <x v="143"/>
    <n v="4.1900000000000004"/>
    <x v="3"/>
    <s v="Card"/>
  </r>
  <r>
    <n v="120618"/>
    <n v="402"/>
    <d v="2025-07-24T00:00:00"/>
    <d v="1899-12-30T06:53:27"/>
    <d v="2025-07-24T00:00:00"/>
    <s v="Thursday"/>
    <s v="Dinner"/>
    <s v="Dine-In"/>
    <s v="Dine-In"/>
    <s v="Cheeseburger"/>
    <m/>
    <s v="No Modifier"/>
    <n v="1"/>
    <n v="4.6500000000000004"/>
    <n v="4.6499999999999995"/>
    <n v="4.6499999999999995"/>
    <n v="0"/>
    <n v="0"/>
    <n v="0.4"/>
    <n v="0.4"/>
    <x v="283"/>
    <n v="5.05"/>
    <x v="1"/>
    <s v="Card"/>
  </r>
  <r>
    <n v="120619"/>
    <n v="301"/>
    <d v="2025-05-23T00:00:00"/>
    <d v="1899-12-30T03:46:02"/>
    <d v="2025-05-23T00:00:00"/>
    <s v="Friday"/>
    <s v="Afternoon"/>
    <s v="Dine-In"/>
    <s v="Dine-In"/>
    <s v="Ice Cream Cone"/>
    <s v="Cinnamon"/>
    <s v="Cinnamon"/>
    <n v="1"/>
    <n v="1.67"/>
    <n v="1.77"/>
    <n v="1.77"/>
    <n v="0"/>
    <n v="0"/>
    <n v="0.13"/>
    <n v="0.13"/>
    <x v="253"/>
    <n v="1.9"/>
    <x v="2"/>
    <s v="MobilePay"/>
  </r>
  <r>
    <n v="120620"/>
    <n v="403"/>
    <d v="2025-04-17T00:00:00"/>
    <d v="1899-12-30T05:37:37"/>
    <d v="2025-04-17T00:00:00"/>
    <s v="Thursday"/>
    <s v="Breakfast"/>
    <s v="Takeout"/>
    <s v="Takeout"/>
    <s v="Sausage Biscuit"/>
    <s v="Sausage Patty"/>
    <s v="Sausage Patty"/>
    <n v="2"/>
    <n v="2.84"/>
    <n v="4.04"/>
    <n v="8.08"/>
    <n v="1.21"/>
    <n v="1.21"/>
    <n v="0.62"/>
    <n v="0.62"/>
    <x v="455"/>
    <n v="7.49"/>
    <x v="0"/>
    <s v="Cash"/>
  </r>
  <r>
    <n v="120621"/>
    <n v="401"/>
    <d v="2025-06-21T00:00:00"/>
    <d v="1899-12-30T01:48:11"/>
    <d v="2025-06-21T00:00:00"/>
    <s v="Saturday"/>
    <s v="Lunch"/>
    <s v="Drive-Thru"/>
    <s v="Drive-Thru"/>
    <s v="Chicken Nuggets (10pc)"/>
    <m/>
    <s v="No Modifier"/>
    <n v="2"/>
    <n v="5.15"/>
    <n v="5.15"/>
    <n v="10.3"/>
    <n v="0"/>
    <n v="0"/>
    <n v="0.77"/>
    <n v="0.77"/>
    <x v="456"/>
    <n v="11.07"/>
    <x v="1"/>
    <s v="Card"/>
  </r>
  <r>
    <n v="120622"/>
    <n v="202"/>
    <d v="2025-07-12T00:00:00"/>
    <d v="1899-12-30T12:18:58"/>
    <d v="2025-07-12T00:00:00"/>
    <s v="Saturday"/>
    <s v="Lunch"/>
    <s v="Dine-In"/>
    <s v="Dine-In"/>
    <s v="Double Cheeseburger"/>
    <m/>
    <s v="No Modifier"/>
    <n v="1"/>
    <n v="6.52"/>
    <n v="6.5200000000000005"/>
    <n v="6.5200000000000005"/>
    <n v="0.65"/>
    <n v="0.65"/>
    <n v="0.35"/>
    <n v="0.35"/>
    <x v="414"/>
    <n v="6.22"/>
    <x v="0"/>
    <s v="Cash"/>
  </r>
  <r>
    <n v="120623"/>
    <n v="402"/>
    <d v="2025-08-06T00:00:00"/>
    <d v="1899-12-30T08:13:18"/>
    <d v="2025-08-06T00:00:00"/>
    <s v="Wednesday"/>
    <s v="Dinner"/>
    <s v="Drive-Thru"/>
    <s v="Drive-Thru"/>
    <s v="Spicy Chicken Combo"/>
    <m/>
    <s v="No Modifier"/>
    <n v="2"/>
    <n v="9.9600000000000009"/>
    <n v="9.9600000000000009"/>
    <n v="19.920000000000002"/>
    <n v="0"/>
    <n v="0"/>
    <n v="1.29"/>
    <n v="1.29"/>
    <x v="457"/>
    <n v="21.21"/>
    <x v="1"/>
    <s v="Card"/>
  </r>
  <r>
    <n v="120624"/>
    <n v="102"/>
    <d v="2025-07-05T00:00:00"/>
    <d v="1899-12-30T06:22:51"/>
    <d v="2025-07-05T00:00:00"/>
    <s v="Saturday"/>
    <s v="Dinner"/>
    <s v="Dine-In"/>
    <s v="Dine-In"/>
    <s v="Spicy Chicken Combo"/>
    <m/>
    <s v="No Modifier"/>
    <n v="1"/>
    <n v="10.09"/>
    <n v="10.09"/>
    <n v="10.09"/>
    <n v="0"/>
    <n v="0"/>
    <n v="0.96"/>
    <n v="0.96"/>
    <x v="458"/>
    <n v="11.05"/>
    <x v="2"/>
    <s v="MobilePay"/>
  </r>
  <r>
    <n v="120625"/>
    <n v="102"/>
    <d v="2025-04-30T00:00:00"/>
    <d v="1899-12-30T08:12:53"/>
    <d v="2025-04-30T00:00:00"/>
    <s v="Wednesday"/>
    <s v="Dinner"/>
    <s v="Delivery"/>
    <s v="Delivery"/>
    <s v="Chicken Sandwich Combo"/>
    <s v="No Pickles"/>
    <s v="No Pickles"/>
    <n v="1"/>
    <n v="8.73"/>
    <n v="8.7299999999999986"/>
    <n v="8.7299999999999986"/>
    <n v="0"/>
    <n v="0"/>
    <n v="0.63"/>
    <n v="0.63"/>
    <x v="459"/>
    <n v="9.36"/>
    <x v="2"/>
    <s v="MobilePay"/>
  </r>
  <r>
    <n v="120626"/>
    <n v="202"/>
    <d v="2025-05-20T00:00:00"/>
    <d v="1899-12-30T05:33:54"/>
    <d v="2025-05-20T00:00:00"/>
    <s v="Tuesday"/>
    <s v="Breakfast"/>
    <s v="Drive-Thru"/>
    <s v="Drive-Thru"/>
    <s v="Sausage Biscuit"/>
    <s v="No Cheese"/>
    <s v="No Cheese"/>
    <n v="1"/>
    <n v="2.79"/>
    <n v="2.7899999999999996"/>
    <n v="2.7899999999999996"/>
    <n v="0.42"/>
    <n v="0.42"/>
    <n v="0.2"/>
    <n v="0.2"/>
    <x v="460"/>
    <n v="2.57"/>
    <x v="1"/>
    <s v="Card"/>
  </r>
  <r>
    <n v="120627"/>
    <n v="202"/>
    <d v="2025-04-19T00:00:00"/>
    <d v="1899-12-30T08:42:31"/>
    <d v="2025-04-19T00:00:00"/>
    <s v="Saturday"/>
    <s v="Dinner"/>
    <s v="Takeout"/>
    <s v="Takeout"/>
    <s v="Chicken Sandwich Combo"/>
    <s v="Gluten-Free Bun"/>
    <s v="Gluten-Free Bun"/>
    <n v="1"/>
    <n v="8.93"/>
    <n v="9.93"/>
    <n v="9.93"/>
    <n v="0"/>
    <n v="0"/>
    <n v="0.74"/>
    <n v="0.74"/>
    <x v="461"/>
    <n v="10.67"/>
    <x v="0"/>
    <s v="Cash"/>
  </r>
  <r>
    <n v="120628"/>
    <n v="301"/>
    <d v="2025-06-26T00:00:00"/>
    <d v="1899-12-30T05:25:45"/>
    <d v="2025-06-26T00:00:00"/>
    <s v="Thursday"/>
    <s v="Afternoon"/>
    <s v="Dine-In"/>
    <s v="Dine-In"/>
    <s v="Brownie"/>
    <s v="Cinnamon"/>
    <s v="Cinnamon"/>
    <n v="1"/>
    <n v="1.9"/>
    <n v="2"/>
    <n v="2"/>
    <n v="0"/>
    <n v="0"/>
    <n v="0.15"/>
    <n v="0.15"/>
    <x v="33"/>
    <n v="2.15"/>
    <x v="2"/>
    <s v="MobilePay"/>
  </r>
  <r>
    <n v="120629"/>
    <n v="301"/>
    <d v="2025-06-30T00:00:00"/>
    <d v="1899-12-30T11:25:51"/>
    <d v="2025-06-30T00:00:00"/>
    <s v="Monday"/>
    <s v="Morning"/>
    <s v="Takeout"/>
    <s v="Takeout"/>
    <s v="Ice Cream Cone"/>
    <m/>
    <s v="No Modifier"/>
    <n v="1"/>
    <n v="1.77"/>
    <n v="1.7699999999999998"/>
    <n v="1.7699999999999998"/>
    <n v="0"/>
    <n v="0"/>
    <n v="0.11"/>
    <n v="0.11"/>
    <x v="21"/>
    <n v="1.88"/>
    <x v="1"/>
    <s v="Card"/>
  </r>
  <r>
    <n v="120630"/>
    <n v="102"/>
    <d v="2025-05-23T00:00:00"/>
    <d v="1899-12-30T12:08:38"/>
    <d v="2025-05-23T00:00:00"/>
    <s v="Friday"/>
    <s v="Late Night"/>
    <s v="Drive-Thru"/>
    <s v="Drive-Thru"/>
    <s v="Cheeseburger"/>
    <m/>
    <s v="No Modifier"/>
    <n v="1"/>
    <n v="3.93"/>
    <n v="3.93"/>
    <n v="3.93"/>
    <n v="0"/>
    <n v="0"/>
    <n v="0.31"/>
    <n v="0.31"/>
    <x v="462"/>
    <n v="4.24"/>
    <x v="4"/>
    <s v="GiftCard"/>
  </r>
  <r>
    <n v="120631"/>
    <n v="201"/>
    <d v="2025-04-24T00:00:00"/>
    <d v="1899-12-30T01:55:45"/>
    <d v="2025-04-24T00:00:00"/>
    <s v="Thursday"/>
    <s v="Late Night"/>
    <s v="Takeout"/>
    <s v="Takeout"/>
    <s v="Milkshake"/>
    <m/>
    <s v="No Modifier"/>
    <n v="1"/>
    <n v="4.5"/>
    <n v="4.5"/>
    <n v="4.5"/>
    <n v="0"/>
    <n v="0"/>
    <n v="0.27"/>
    <n v="0.27"/>
    <x v="301"/>
    <n v="4.7699999999999996"/>
    <x v="2"/>
    <s v="MobilePay"/>
  </r>
  <r>
    <n v="120632"/>
    <n v="402"/>
    <d v="2025-07-04T00:00:00"/>
    <d v="1899-12-30T07:01:14"/>
    <d v="2025-07-04T00:00:00"/>
    <s v="Friday"/>
    <s v="Breakfast"/>
    <s v="Drive-Thru"/>
    <s v="Drive-Thru"/>
    <s v="Egg Muffin"/>
    <s v="Cinnamon"/>
    <s v="Cinnamon"/>
    <n v="1"/>
    <n v="3.2"/>
    <n v="3.3"/>
    <n v="3.3"/>
    <n v="0"/>
    <n v="0"/>
    <n v="0.25"/>
    <n v="0.25"/>
    <x v="424"/>
    <n v="3.55"/>
    <x v="0"/>
    <s v="Cash"/>
  </r>
  <r>
    <n v="120633"/>
    <n v="101"/>
    <d v="2025-04-25T00:00:00"/>
    <d v="1899-12-30T09:38:58"/>
    <d v="2025-04-25T00:00:00"/>
    <s v="Friday"/>
    <s v="Breakfast"/>
    <s v="Dine-In"/>
    <s v="Dine-In"/>
    <s v="Coffee"/>
    <m/>
    <s v="No Modifier"/>
    <n v="1"/>
    <n v="1.8"/>
    <n v="1.7999999999999998"/>
    <n v="1.7999999999999998"/>
    <n v="0"/>
    <n v="0"/>
    <n v="0.14000000000000001"/>
    <n v="0.14000000000000001"/>
    <x v="463"/>
    <n v="1.94"/>
    <x v="0"/>
    <s v="Cash"/>
  </r>
  <r>
    <n v="120634"/>
    <n v="501"/>
    <d v="2025-07-03T00:00:00"/>
    <d v="1899-12-30T02:05:14"/>
    <d v="2025-07-03T00:00:00"/>
    <s v="Thursday"/>
    <s v="Lunch"/>
    <s v="Drive-Thru"/>
    <s v="Drive-Thru"/>
    <s v="Cheeseburger Combo"/>
    <m/>
    <s v="No Modifier"/>
    <n v="1"/>
    <n v="7.98"/>
    <n v="7.98"/>
    <n v="7.98"/>
    <n v="0"/>
    <n v="0"/>
    <n v="0.48"/>
    <n v="0.48"/>
    <x v="464"/>
    <n v="8.4600000000000009"/>
    <x v="1"/>
    <s v="Card"/>
  </r>
  <r>
    <n v="120635"/>
    <n v="402"/>
    <d v="2025-08-06T00:00:00"/>
    <d v="1899-12-30T11:49:14"/>
    <d v="2025-08-06T00:00:00"/>
    <s v="Wednesday"/>
    <s v="Morning"/>
    <s v="Takeout"/>
    <s v="Takeout"/>
    <s v="Coffee"/>
    <m/>
    <s v="No Modifier"/>
    <n v="1"/>
    <n v="1.56"/>
    <n v="1.5599999999999998"/>
    <n v="1.5599999999999998"/>
    <n v="0"/>
    <n v="0"/>
    <n v="0.1"/>
    <n v="0.1"/>
    <x v="465"/>
    <n v="1.66"/>
    <x v="1"/>
    <s v="Card"/>
  </r>
  <r>
    <n v="120636"/>
    <n v="103"/>
    <d v="2025-04-24T00:00:00"/>
    <d v="1899-12-30T02:33:46"/>
    <d v="2025-04-24T00:00:00"/>
    <s v="Thursday"/>
    <s v="Lunch"/>
    <s v="Drive-Thru"/>
    <s v="Drive-Thru"/>
    <s v="Cheeseburger"/>
    <m/>
    <s v="No Modifier"/>
    <n v="1"/>
    <n v="4.76"/>
    <n v="4.76"/>
    <n v="4.76"/>
    <n v="0"/>
    <n v="0"/>
    <n v="0.33"/>
    <n v="0.33"/>
    <x v="85"/>
    <n v="5.09"/>
    <x v="0"/>
    <s v="Cash"/>
  </r>
  <r>
    <n v="120637"/>
    <n v="201"/>
    <d v="2025-04-30T00:00:00"/>
    <d v="1899-12-30T09:34:31"/>
    <d v="2025-04-30T00:00:00"/>
    <s v="Wednesday"/>
    <s v="Dinner"/>
    <s v="Dine-In"/>
    <s v="Dine-In"/>
    <s v="Veggie Burger"/>
    <s v="Add Jalapenos"/>
    <s v="Add Jalapenos"/>
    <n v="1"/>
    <n v="5.27"/>
    <n v="5.67"/>
    <n v="5.67"/>
    <n v="0"/>
    <n v="0"/>
    <n v="0.37"/>
    <n v="0.37"/>
    <x v="264"/>
    <n v="6.04"/>
    <x v="0"/>
    <s v="Cash"/>
  </r>
  <r>
    <n v="120638"/>
    <n v="403"/>
    <d v="2025-07-19T00:00:00"/>
    <d v="1899-12-30T07:28:55"/>
    <d v="2025-07-19T00:00:00"/>
    <s v="Saturday"/>
    <s v="Dinner"/>
    <s v="Drive-Thru"/>
    <s v="Drive-Thru"/>
    <s v="Cheeseburger Combo"/>
    <m/>
    <s v="No Modifier"/>
    <n v="1"/>
    <n v="7.85"/>
    <n v="7.85"/>
    <n v="7.85"/>
    <n v="0"/>
    <n v="0"/>
    <n v="0.75"/>
    <n v="0.75"/>
    <x v="308"/>
    <n v="8.6"/>
    <x v="3"/>
    <s v="Card"/>
  </r>
  <r>
    <n v="120639"/>
    <n v="202"/>
    <d v="2025-05-23T00:00:00"/>
    <d v="1899-12-30T01:36:41"/>
    <d v="2025-05-23T00:00:00"/>
    <s v="Friday"/>
    <s v="Lunch"/>
    <s v="Dine-In"/>
    <s v="Dine-In"/>
    <s v="Spicy Chicken Combo"/>
    <m/>
    <s v="No Modifier"/>
    <n v="2"/>
    <n v="8.64"/>
    <n v="8.6399999999999988"/>
    <n v="17.279999999999998"/>
    <n v="0"/>
    <n v="0"/>
    <n v="1.3"/>
    <n v="1.3"/>
    <x v="466"/>
    <n v="18.579999999999998"/>
    <x v="1"/>
    <s v="Card"/>
  </r>
  <r>
    <n v="120640"/>
    <n v="103"/>
    <d v="2025-05-10T00:00:00"/>
    <d v="1899-12-30T08:00:20"/>
    <d v="2025-05-10T00:00:00"/>
    <s v="Saturday"/>
    <s v="Breakfast"/>
    <s v="Takeout"/>
    <s v="Takeout"/>
    <s v="Egg Muffin"/>
    <s v="Sausage Patty"/>
    <s v="Sausage Patty"/>
    <n v="1"/>
    <n v="3.16"/>
    <n v="4.3599999999999994"/>
    <n v="4.3599999999999994"/>
    <n v="0"/>
    <n v="0"/>
    <n v="0.28000000000000003"/>
    <n v="0.28000000000000003"/>
    <x v="238"/>
    <n v="4.6399999999999997"/>
    <x v="1"/>
    <s v="Card"/>
  </r>
  <r>
    <n v="120641"/>
    <n v="301"/>
    <d v="2025-04-18T00:00:00"/>
    <d v="1899-12-30T03:22:40"/>
    <d v="2025-04-18T00:00:00"/>
    <s v="Friday"/>
    <s v="Afternoon"/>
    <s v="Dine-In"/>
    <s v="Dine-In"/>
    <s v="French Fries"/>
    <s v="Extra Sauce"/>
    <s v="Extra Sauce"/>
    <n v="1"/>
    <n v="3.11"/>
    <n v="3.36"/>
    <n v="3.36"/>
    <n v="0"/>
    <n v="0"/>
    <n v="0.28999999999999998"/>
    <n v="0.28999999999999998"/>
    <x v="467"/>
    <n v="3.65"/>
    <x v="1"/>
    <s v="Card"/>
  </r>
  <r>
    <n v="120642"/>
    <n v="102"/>
    <d v="2025-07-05T00:00:00"/>
    <d v="1899-12-30T07:16:36"/>
    <d v="2025-07-05T00:00:00"/>
    <s v="Saturday"/>
    <s v="Dinner"/>
    <s v="Dine-In"/>
    <s v="Dine-In"/>
    <s v="Chicken Sandwich Combo"/>
    <s v="No Sauce"/>
    <s v="No Sauce"/>
    <n v="1"/>
    <n v="8.86"/>
    <n v="8.86"/>
    <n v="8.86"/>
    <n v="0"/>
    <n v="0"/>
    <n v="0.66"/>
    <n v="0.66"/>
    <x v="144"/>
    <n v="9.52"/>
    <x v="2"/>
    <s v="MobilePay"/>
  </r>
  <r>
    <n v="120643"/>
    <n v="101"/>
    <d v="2025-07-13T00:00:00"/>
    <d v="1899-12-30T06:59:51"/>
    <d v="2025-07-13T00:00:00"/>
    <s v="Sunday"/>
    <s v="Dinner"/>
    <s v="Delivery"/>
    <s v="Delivery"/>
    <s v="Cheeseburger Combo"/>
    <m/>
    <s v="No Modifier"/>
    <n v="1"/>
    <n v="7.74"/>
    <n v="7.7399999999999993"/>
    <n v="7.7399999999999993"/>
    <n v="0"/>
    <n v="0"/>
    <n v="0.54"/>
    <n v="0.54"/>
    <x v="468"/>
    <n v="8.2799999999999994"/>
    <x v="1"/>
    <s v="Card"/>
  </r>
  <r>
    <n v="120644"/>
    <n v="102"/>
    <d v="2025-06-20T00:00:00"/>
    <d v="1899-12-30T11:49:24"/>
    <d v="2025-06-20T00:00:00"/>
    <s v="Friday"/>
    <s v="Morning"/>
    <s v="Delivery"/>
    <s v="Delivery"/>
    <s v="Side Salad"/>
    <m/>
    <s v="No Modifier"/>
    <n v="1"/>
    <n v="2.79"/>
    <n v="2.79"/>
    <n v="2.79"/>
    <n v="0"/>
    <n v="0"/>
    <n v="0.2"/>
    <n v="0.2"/>
    <x v="110"/>
    <n v="2.99"/>
    <x v="1"/>
    <s v="Card"/>
  </r>
  <r>
    <n v="120645"/>
    <n v="403"/>
    <d v="2025-05-13T00:00:00"/>
    <d v="1899-12-30T01:43:07"/>
    <d v="2025-05-13T00:00:00"/>
    <s v="Tuesday"/>
    <s v="Lunch"/>
    <s v="Takeout"/>
    <s v="Takeout"/>
    <s v="Spicy Chicken Sandwich"/>
    <m/>
    <s v="No Modifier"/>
    <n v="1"/>
    <n v="5.54"/>
    <n v="5.54"/>
    <n v="5.54"/>
    <n v="0"/>
    <n v="0"/>
    <n v="0.44"/>
    <n v="0.44"/>
    <x v="397"/>
    <n v="5.98"/>
    <x v="1"/>
    <s v="Card"/>
  </r>
  <r>
    <n v="120646"/>
    <n v="401"/>
    <d v="2025-04-12T00:00:00"/>
    <d v="1899-12-30T11:12:28"/>
    <d v="2025-04-12T00:00:00"/>
    <s v="Saturday"/>
    <s v="Lunch"/>
    <s v="Takeout"/>
    <s v="Takeout"/>
    <s v="Chicken Sandwich Combo"/>
    <m/>
    <s v="No Modifier"/>
    <n v="2"/>
    <n v="7.64"/>
    <n v="7.6400000000000006"/>
    <n v="15.280000000000001"/>
    <n v="0"/>
    <n v="0"/>
    <n v="1.45"/>
    <n v="1.45"/>
    <x v="469"/>
    <n v="16.73"/>
    <x v="1"/>
    <s v="Card"/>
  </r>
  <r>
    <n v="120647"/>
    <n v="101"/>
    <d v="2025-05-11T00:00:00"/>
    <d v="1899-12-30T12:17:40"/>
    <d v="2025-05-11T00:00:00"/>
    <s v="Sunday"/>
    <s v="Late Night"/>
    <s v="Dine-In"/>
    <s v="Dine-In"/>
    <s v="Cheeseburger"/>
    <m/>
    <s v="No Modifier"/>
    <n v="1"/>
    <n v="4.47"/>
    <n v="4.47"/>
    <n v="4.47"/>
    <n v="0"/>
    <n v="0"/>
    <n v="0.4"/>
    <n v="0.4"/>
    <x v="470"/>
    <n v="4.87"/>
    <x v="0"/>
    <s v="Cash"/>
  </r>
  <r>
    <n v="120648"/>
    <n v="101"/>
    <d v="2025-05-23T00:00:00"/>
    <d v="1899-12-30T12:45:47"/>
    <d v="2025-05-23T00:00:00"/>
    <s v="Friday"/>
    <s v="Lunch"/>
    <s v="Dine-In"/>
    <s v="Dine-In"/>
    <s v="Cheeseburger"/>
    <m/>
    <s v="No Modifier"/>
    <n v="1"/>
    <n v="4.41"/>
    <n v="4.41"/>
    <n v="4.41"/>
    <n v="0"/>
    <n v="0"/>
    <n v="0.26"/>
    <n v="0.26"/>
    <x v="471"/>
    <n v="4.67"/>
    <x v="2"/>
    <s v="MobilePay"/>
  </r>
  <r>
    <n v="120649"/>
    <n v="101"/>
    <d v="2025-05-15T00:00:00"/>
    <d v="1899-12-30T01:57:45"/>
    <d v="2025-05-15T00:00:00"/>
    <s v="Thursday"/>
    <s v="Lunch"/>
    <s v="Dine-In"/>
    <s v="Dine-In"/>
    <s v="Spicy Chicken Combo"/>
    <m/>
    <s v="No Modifier"/>
    <n v="1"/>
    <n v="9.64"/>
    <n v="9.64"/>
    <n v="9.64"/>
    <n v="0"/>
    <n v="0"/>
    <n v="0.82"/>
    <n v="0.82"/>
    <x v="472"/>
    <n v="10.46"/>
    <x v="4"/>
    <s v="GiftCard"/>
  </r>
  <r>
    <n v="120650"/>
    <n v="202"/>
    <d v="2025-06-14T00:00:00"/>
    <d v="1899-12-30T05:17:38"/>
    <d v="2025-06-14T00:00:00"/>
    <s v="Saturday"/>
    <s v="Breakfast"/>
    <s v="Dine-In"/>
    <s v="Dine-In"/>
    <s v="Egg Muffin"/>
    <s v="Extra Egg"/>
    <s v="Extra Egg"/>
    <n v="1"/>
    <n v="3.7"/>
    <n v="4.7"/>
    <n v="4.7"/>
    <n v="0"/>
    <n v="0"/>
    <n v="0.31"/>
    <n v="0.31"/>
    <x v="347"/>
    <n v="5.01"/>
    <x v="1"/>
    <s v="Card"/>
  </r>
  <r>
    <n v="120651"/>
    <n v="102"/>
    <d v="2025-07-17T00:00:00"/>
    <d v="1899-12-30T06:11:20"/>
    <d v="2025-07-17T00:00:00"/>
    <s v="Thursday"/>
    <s v="Dinner"/>
    <s v="Delivery"/>
    <s v="Delivery"/>
    <s v="Double Cheeseburger Combo"/>
    <m/>
    <s v="No Modifier"/>
    <n v="1"/>
    <n v="10.55"/>
    <n v="10.55"/>
    <n v="10.55"/>
    <n v="0"/>
    <n v="0"/>
    <n v="0.69"/>
    <n v="0.69"/>
    <x v="473"/>
    <n v="11.24"/>
    <x v="4"/>
    <s v="GiftCard"/>
  </r>
  <r>
    <n v="120652"/>
    <n v="201"/>
    <d v="2025-05-07T00:00:00"/>
    <d v="1899-12-30T07:19:03"/>
    <d v="2025-05-07T00:00:00"/>
    <s v="Wednesday"/>
    <s v="Dinner"/>
    <s v="Takeout"/>
    <s v="Takeout"/>
    <s v="Spicy Chicken Sandwich"/>
    <m/>
    <s v="No Modifier"/>
    <n v="1"/>
    <n v="5.54"/>
    <n v="5.79"/>
    <n v="5.79"/>
    <n v="0"/>
    <n v="0"/>
    <n v="0.42"/>
    <n v="0.42"/>
    <x v="167"/>
    <n v="6.21"/>
    <x v="1"/>
    <s v="Card"/>
  </r>
  <r>
    <n v="120653"/>
    <n v="501"/>
    <d v="2025-05-03T00:00:00"/>
    <d v="1899-12-30T02:53:40"/>
    <d v="2025-05-03T00:00:00"/>
    <s v="Saturday"/>
    <s v="Lunch"/>
    <s v="Delivery"/>
    <s v="Delivery"/>
    <s v="Chicken Nuggets (10pc)"/>
    <m/>
    <s v="No Modifier"/>
    <n v="1"/>
    <n v="4.62"/>
    <n v="4.62"/>
    <n v="4.62"/>
    <n v="0"/>
    <n v="0"/>
    <n v="0.39"/>
    <n v="0.39"/>
    <x v="347"/>
    <n v="5.01"/>
    <x v="1"/>
    <s v="Card"/>
  </r>
  <r>
    <n v="120654"/>
    <n v="403"/>
    <d v="2025-05-06T00:00:00"/>
    <d v="1899-12-30T01:05:32"/>
    <d v="2025-05-06T00:00:00"/>
    <s v="Tuesday"/>
    <s v="Lunch"/>
    <s v="Drive-Thru"/>
    <s v="Drive-Thru"/>
    <s v="Cheeseburger Combo"/>
    <m/>
    <s v="No Modifier"/>
    <n v="1"/>
    <n v="9.7799999999999994"/>
    <n v="9.7800000000000011"/>
    <n v="9.7800000000000011"/>
    <n v="0"/>
    <n v="0"/>
    <n v="0.68"/>
    <n v="0.68"/>
    <x v="472"/>
    <n v="10.46"/>
    <x v="1"/>
    <s v="Card"/>
  </r>
  <r>
    <n v="120655"/>
    <n v="101"/>
    <d v="2025-07-27T00:00:00"/>
    <d v="1899-12-30T01:55:57"/>
    <d v="2025-07-27T00:00:00"/>
    <s v="Sunday"/>
    <s v="Lunch"/>
    <s v="Dine-In"/>
    <s v="Dine-In"/>
    <s v="Spicy Chicken Sandwich"/>
    <s v="Extra Cheese"/>
    <s v="Extra Cheese"/>
    <n v="1"/>
    <n v="5.66"/>
    <n v="6.16"/>
    <n v="6.16"/>
    <n v="0"/>
    <n v="0"/>
    <n v="0.43"/>
    <n v="0.43"/>
    <x v="214"/>
    <n v="6.59"/>
    <x v="1"/>
    <s v="Card"/>
  </r>
  <r>
    <n v="120656"/>
    <n v="501"/>
    <d v="2025-05-08T00:00:00"/>
    <d v="1899-12-30T04:30:53"/>
    <d v="2025-05-08T00:00:00"/>
    <s v="Thursday"/>
    <s v="Afternoon"/>
    <s v="Dine-In"/>
    <s v="Dine-In"/>
    <s v="Iced Tea"/>
    <s v="Sugar-Free Syrup"/>
    <s v="Sugar-Free Syrup"/>
    <n v="1"/>
    <n v="1.89"/>
    <n v="2.19"/>
    <n v="2.19"/>
    <n v="0"/>
    <n v="0"/>
    <n v="0.16"/>
    <n v="0.16"/>
    <x v="298"/>
    <n v="2.35"/>
    <x v="0"/>
    <s v="Cash"/>
  </r>
  <r>
    <n v="120657"/>
    <n v="501"/>
    <d v="2025-08-06T00:00:00"/>
    <d v="1899-12-30T12:32:10"/>
    <d v="2025-08-06T00:00:00"/>
    <s v="Wednesday"/>
    <s v="Lunch"/>
    <s v="Drive-Thru"/>
    <s v="Drive-Thru"/>
    <s v="Soft Drink (Medium)"/>
    <m/>
    <s v="No Modifier"/>
    <n v="3"/>
    <n v="1.74"/>
    <n v="1.74"/>
    <n v="5.22"/>
    <n v="0"/>
    <n v="0"/>
    <n v="0.37"/>
    <n v="0.37"/>
    <x v="474"/>
    <n v="5.59"/>
    <x v="2"/>
    <s v="MobilePay"/>
  </r>
  <r>
    <n v="120658"/>
    <n v="103"/>
    <d v="2025-06-12T00:00:00"/>
    <d v="1899-12-30T09:10:29"/>
    <d v="2025-06-12T00:00:00"/>
    <s v="Thursday"/>
    <s v="Dinner"/>
    <s v="Dine-In"/>
    <s v="Dine-In"/>
    <s v="French Fries"/>
    <m/>
    <s v="No Modifier"/>
    <n v="1"/>
    <n v="2.7"/>
    <n v="2.6999999999999997"/>
    <n v="2.6999999999999997"/>
    <n v="0"/>
    <n v="0"/>
    <n v="0.2"/>
    <n v="0.2"/>
    <x v="475"/>
    <n v="2.9"/>
    <x v="1"/>
    <s v="Card"/>
  </r>
  <r>
    <n v="120659"/>
    <n v="101"/>
    <d v="2025-06-26T00:00:00"/>
    <d v="1899-12-30T11:30:35"/>
    <d v="2025-06-26T00:00:00"/>
    <s v="Thursday"/>
    <s v="Lunch"/>
    <s v="Delivery"/>
    <s v="Delivery"/>
    <s v="Chicken Nuggets (10pc)"/>
    <m/>
    <s v="No Modifier"/>
    <n v="2"/>
    <n v="4.9400000000000004"/>
    <n v="4.9399999999999995"/>
    <n v="9.879999999999999"/>
    <n v="0"/>
    <n v="0"/>
    <n v="0.64"/>
    <n v="0.64"/>
    <x v="476"/>
    <n v="10.52"/>
    <x v="1"/>
    <s v="Card"/>
  </r>
  <r>
    <n v="120660"/>
    <n v="202"/>
    <d v="2025-05-08T00:00:00"/>
    <d v="1899-12-30T09:38:25"/>
    <d v="2025-05-08T00:00:00"/>
    <s v="Thursday"/>
    <s v="Dinner"/>
    <s v="Takeout"/>
    <s v="Takeout"/>
    <s v="Spicy Chicken Combo"/>
    <m/>
    <s v="No Modifier"/>
    <n v="1"/>
    <n v="9"/>
    <n v="9"/>
    <n v="9"/>
    <n v="0"/>
    <n v="0"/>
    <n v="0.63"/>
    <n v="0.63"/>
    <x v="281"/>
    <n v="9.6300000000000008"/>
    <x v="1"/>
    <s v="Card"/>
  </r>
  <r>
    <n v="120661"/>
    <n v="401"/>
    <d v="2025-05-19T00:00:00"/>
    <d v="1899-12-30T07:08:31"/>
    <d v="2025-05-19T00:00:00"/>
    <s v="Monday"/>
    <s v="Dinner"/>
    <s v="Dine-In"/>
    <s v="Dine-In"/>
    <s v="Cheeseburger Combo"/>
    <m/>
    <s v="No Modifier"/>
    <n v="1"/>
    <n v="8.2200000000000006"/>
    <n v="8.2200000000000006"/>
    <n v="8.2200000000000006"/>
    <n v="0"/>
    <n v="0"/>
    <n v="0.62"/>
    <n v="0.62"/>
    <x v="477"/>
    <n v="8.84"/>
    <x v="1"/>
    <s v="Card"/>
  </r>
  <r>
    <n v="120662"/>
    <n v="103"/>
    <d v="2025-05-14T00:00:00"/>
    <d v="1899-12-30T09:53:06"/>
    <d v="2025-05-14T00:00:00"/>
    <s v="Wednesday"/>
    <s v="Breakfast"/>
    <s v="Takeout"/>
    <s v="Takeout"/>
    <s v="Coffee"/>
    <m/>
    <s v="No Modifier"/>
    <n v="2"/>
    <n v="1.88"/>
    <n v="1.8800000000000001"/>
    <n v="3.7600000000000002"/>
    <n v="0"/>
    <n v="0"/>
    <n v="0.23"/>
    <n v="0.23"/>
    <x v="478"/>
    <n v="3.99"/>
    <x v="1"/>
    <s v="Card"/>
  </r>
  <r>
    <n v="120663"/>
    <n v="401"/>
    <d v="2025-08-03T00:00:00"/>
    <d v="1899-12-30T01:27:16"/>
    <d v="2025-08-03T00:00:00"/>
    <s v="Sunday"/>
    <s v="Lunch"/>
    <s v="Drive-Thru"/>
    <s v="Drive-Thru"/>
    <s v="French Fries"/>
    <s v="No Sauce"/>
    <s v="No Sauce"/>
    <n v="2"/>
    <n v="2.4900000000000002"/>
    <n v="2.4900000000000002"/>
    <n v="4.9800000000000004"/>
    <n v="0"/>
    <n v="0"/>
    <n v="0.47"/>
    <n v="0.47"/>
    <x v="479"/>
    <n v="5.45"/>
    <x v="1"/>
    <s v="Card"/>
  </r>
  <r>
    <n v="120664"/>
    <n v="102"/>
    <d v="2025-06-27T00:00:00"/>
    <d v="1899-12-30T10:37:16"/>
    <d v="2025-06-27T00:00:00"/>
    <s v="Friday"/>
    <s v="Breakfast"/>
    <s v="Dine-In"/>
    <s v="Dine-In"/>
    <s v="Coffee"/>
    <s v="No Ice"/>
    <s v="No Ice"/>
    <n v="1"/>
    <n v="1.75"/>
    <n v="1.75"/>
    <n v="1.75"/>
    <n v="0.35"/>
    <n v="0.35"/>
    <n v="0.13"/>
    <n v="0.13"/>
    <x v="171"/>
    <n v="1.53"/>
    <x v="2"/>
    <s v="MobilePay"/>
  </r>
  <r>
    <n v="120665"/>
    <n v="202"/>
    <d v="2025-08-06T00:00:00"/>
    <d v="1899-12-30T08:11:18"/>
    <d v="2025-08-06T00:00:00"/>
    <s v="Wednesday"/>
    <s v="Dinner"/>
    <s v="Takeout"/>
    <s v="Takeout"/>
    <s v="Veggie Burger"/>
    <s v="Spicy"/>
    <s v="Spicy"/>
    <n v="1"/>
    <n v="5.28"/>
    <n v="5.28"/>
    <n v="5.28"/>
    <n v="0"/>
    <n v="0"/>
    <n v="0.5"/>
    <n v="0.5"/>
    <x v="239"/>
    <n v="5.78"/>
    <x v="1"/>
    <s v="Card"/>
  </r>
  <r>
    <n v="120666"/>
    <n v="402"/>
    <d v="2025-07-05T00:00:00"/>
    <d v="1899-12-30T01:29:44"/>
    <d v="2025-07-05T00:00:00"/>
    <s v="Saturday"/>
    <s v="Lunch"/>
    <s v="Delivery"/>
    <s v="Delivery"/>
    <s v="Chicken Nuggets (10pc)"/>
    <m/>
    <s v="No Modifier"/>
    <n v="2"/>
    <n v="4.91"/>
    <n v="4.91"/>
    <n v="9.82"/>
    <n v="0"/>
    <n v="0"/>
    <n v="0.59"/>
    <n v="0.59"/>
    <x v="480"/>
    <n v="10.41"/>
    <x v="2"/>
    <s v="MobilePay"/>
  </r>
  <r>
    <n v="120667"/>
    <n v="102"/>
    <d v="2025-05-09T00:00:00"/>
    <d v="1899-12-30T11:21:59"/>
    <d v="2025-05-09T00:00:00"/>
    <s v="Friday"/>
    <s v="Lunch"/>
    <s v="Delivery"/>
    <s v="Delivery"/>
    <s v="Veggie Burger"/>
    <m/>
    <s v="No Modifier"/>
    <n v="1"/>
    <n v="5.77"/>
    <n v="5.7700000000000005"/>
    <n v="5.7700000000000005"/>
    <n v="0"/>
    <n v="0"/>
    <n v="0.38"/>
    <n v="0.38"/>
    <x v="481"/>
    <n v="6.15"/>
    <x v="1"/>
    <s v="Card"/>
  </r>
  <r>
    <n v="120668"/>
    <n v="202"/>
    <d v="2025-06-01T00:00:00"/>
    <d v="1899-12-30T03:44:51"/>
    <d v="2025-06-01T00:00:00"/>
    <s v="Sunday"/>
    <s v="Afternoon"/>
    <s v="Dine-In"/>
    <s v="Dine-In"/>
    <s v="French Fries"/>
    <s v="No Sauce"/>
    <s v="No Sauce"/>
    <n v="2"/>
    <n v="1.89"/>
    <n v="1.8899999999999997"/>
    <n v="3.7799999999999994"/>
    <n v="0"/>
    <n v="0"/>
    <n v="0.28000000000000003"/>
    <n v="0.28000000000000003"/>
    <x v="135"/>
    <n v="4.0599999999999996"/>
    <x v="0"/>
    <s v="Cash"/>
  </r>
  <r>
    <n v="120669"/>
    <n v="101"/>
    <d v="2025-08-07T00:00:00"/>
    <d v="1899-12-30T02:42:08"/>
    <d v="2025-08-07T00:00:00"/>
    <s v="Thursday"/>
    <s v="Lunch"/>
    <s v="Dine-In"/>
    <s v="Dine-In"/>
    <s v="Double Cheeseburger Combo"/>
    <m/>
    <s v="No Modifier"/>
    <n v="1"/>
    <n v="10.54"/>
    <n v="10.540000000000001"/>
    <n v="10.540000000000001"/>
    <n v="0"/>
    <n v="0"/>
    <n v="0.84"/>
    <n v="0.84"/>
    <x v="482"/>
    <n v="11.38"/>
    <x v="1"/>
    <s v="Card"/>
  </r>
  <r>
    <n v="120670"/>
    <n v="401"/>
    <d v="2025-06-28T00:00:00"/>
    <d v="1899-12-30T05:24:30"/>
    <d v="2025-06-28T00:00:00"/>
    <s v="Saturday"/>
    <s v="Afternoon"/>
    <s v="Drive-Thru"/>
    <s v="Drive-Thru"/>
    <s v="Onion Rings"/>
    <m/>
    <s v="No Modifier"/>
    <n v="1"/>
    <n v="3.49"/>
    <n v="3.4899999999999998"/>
    <n v="3.4899999999999998"/>
    <n v="0"/>
    <n v="0"/>
    <n v="0.31"/>
    <n v="0.31"/>
    <x v="258"/>
    <n v="3.8"/>
    <x v="1"/>
    <s v="Card"/>
  </r>
  <r>
    <n v="120671"/>
    <n v="501"/>
    <d v="2025-05-21T00:00:00"/>
    <d v="1899-12-30T01:35:22"/>
    <d v="2025-05-21T00:00:00"/>
    <s v="Wednesday"/>
    <s v="Late Night"/>
    <s v="Dine-In"/>
    <s v="Dine-In"/>
    <s v="French Fries"/>
    <m/>
    <s v="No Modifier"/>
    <n v="2"/>
    <n v="2.0499999999999998"/>
    <n v="2.0499999999999998"/>
    <n v="4.0999999999999996"/>
    <n v="0"/>
    <n v="0"/>
    <n v="0.37"/>
    <n v="0.37"/>
    <x v="32"/>
    <n v="4.47"/>
    <x v="0"/>
    <s v="Cash"/>
  </r>
  <r>
    <n v="120672"/>
    <n v="101"/>
    <d v="2025-07-04T00:00:00"/>
    <d v="1899-12-30T09:15:24"/>
    <d v="2025-07-04T00:00:00"/>
    <s v="Friday"/>
    <s v="Dinner"/>
    <s v="Drive-Thru"/>
    <s v="Drive-Thru"/>
    <s v="Chicken Sandwich Combo"/>
    <s v="Extra Cheese"/>
    <s v="Extra Cheese"/>
    <n v="1"/>
    <n v="8.82"/>
    <n v="9.32"/>
    <n v="9.32"/>
    <n v="0"/>
    <n v="0"/>
    <n v="0.61"/>
    <n v="0.61"/>
    <x v="483"/>
    <n v="9.93"/>
    <x v="1"/>
    <s v="Card"/>
  </r>
  <r>
    <n v="120673"/>
    <n v="401"/>
    <d v="2025-06-25T00:00:00"/>
    <d v="1899-12-30T12:26:57"/>
    <d v="2025-06-25T00:00:00"/>
    <s v="Wednesday"/>
    <s v="Lunch"/>
    <s v="Takeout"/>
    <s v="Takeout"/>
    <s v="Veggie Burger"/>
    <m/>
    <s v="No Modifier"/>
    <n v="2"/>
    <n v="5.1100000000000003"/>
    <n v="5.1099999999999994"/>
    <n v="10.219999999999999"/>
    <n v="0"/>
    <n v="0"/>
    <n v="0.82"/>
    <n v="0.82"/>
    <x v="132"/>
    <n v="11.04"/>
    <x v="1"/>
    <s v="Card"/>
  </r>
  <r>
    <n v="120674"/>
    <n v="202"/>
    <d v="2025-06-13T00:00:00"/>
    <d v="1899-12-30T07:59:55"/>
    <d v="2025-06-13T00:00:00"/>
    <s v="Friday"/>
    <s v="Dinner"/>
    <s v="Dine-In"/>
    <s v="Dine-In"/>
    <s v="Chicken Sandwich Combo"/>
    <m/>
    <s v="No Modifier"/>
    <n v="1"/>
    <n v="8.2899999999999991"/>
    <n v="8.2899999999999991"/>
    <n v="8.2899999999999991"/>
    <n v="0"/>
    <n v="0"/>
    <n v="0.54"/>
    <n v="0.54"/>
    <x v="484"/>
    <n v="8.83"/>
    <x v="1"/>
    <s v="Card"/>
  </r>
  <r>
    <n v="120675"/>
    <n v="501"/>
    <d v="2025-05-23T00:00:00"/>
    <d v="1899-12-30T10:38:36"/>
    <d v="2025-05-23T00:00:00"/>
    <s v="Friday"/>
    <s v="Morning"/>
    <s v="Delivery"/>
    <s v="Delivery"/>
    <s v="Latte"/>
    <m/>
    <s v="No Modifier"/>
    <n v="1"/>
    <n v="3.05"/>
    <n v="3.05"/>
    <n v="3.05"/>
    <n v="0"/>
    <n v="0"/>
    <n v="0.2"/>
    <n v="0.2"/>
    <x v="95"/>
    <n v="3.25"/>
    <x v="2"/>
    <s v="MobilePay"/>
  </r>
  <r>
    <n v="120676"/>
    <n v="403"/>
    <d v="2025-04-23T00:00:00"/>
    <d v="1899-12-30T07:29:23"/>
    <d v="2025-04-23T00:00:00"/>
    <s v="Wednesday"/>
    <s v="Dinner"/>
    <s v="Drive-Thru"/>
    <s v="Drive-Thru"/>
    <s v="Cheeseburger Combo"/>
    <m/>
    <s v="No Modifier"/>
    <n v="1"/>
    <n v="7.93"/>
    <n v="7.93"/>
    <n v="7.93"/>
    <n v="0"/>
    <n v="0"/>
    <n v="0.52"/>
    <n v="0.52"/>
    <x v="485"/>
    <n v="8.4499999999999993"/>
    <x v="1"/>
    <s v="Card"/>
  </r>
  <r>
    <n v="120677"/>
    <n v="201"/>
    <d v="2025-06-11T00:00:00"/>
    <d v="1899-12-30T06:51:38"/>
    <d v="2025-06-11T00:00:00"/>
    <s v="Wednesday"/>
    <s v="Dinner"/>
    <s v="Drive-Thru"/>
    <s v="Drive-Thru"/>
    <s v="French Fries"/>
    <m/>
    <s v="No Modifier"/>
    <n v="2"/>
    <n v="3.14"/>
    <n v="3.14"/>
    <n v="6.28"/>
    <n v="0.31"/>
    <n v="0.31"/>
    <n v="0.51"/>
    <n v="0.51"/>
    <x v="150"/>
    <n v="6.48"/>
    <x v="2"/>
    <s v="MobilePay"/>
  </r>
  <r>
    <n v="120678"/>
    <n v="202"/>
    <d v="2025-06-02T00:00:00"/>
    <d v="1899-12-30T06:45:49"/>
    <d v="2025-06-02T00:00:00"/>
    <s v="Monday"/>
    <s v="Dinner"/>
    <s v="Delivery"/>
    <s v="Delivery"/>
    <s v="Spicy Chicken Combo"/>
    <m/>
    <s v="No Modifier"/>
    <n v="2"/>
    <n v="9.76"/>
    <n v="9.76"/>
    <n v="19.52"/>
    <n v="3.9"/>
    <n v="3.9"/>
    <n v="0.94"/>
    <n v="0.94"/>
    <x v="486"/>
    <n v="16.559999999999999"/>
    <x v="4"/>
    <s v="GiftCard"/>
  </r>
  <r>
    <n v="120679"/>
    <n v="102"/>
    <d v="2025-04-23T00:00:00"/>
    <d v="1899-12-30T07:48:52"/>
    <d v="2025-04-23T00:00:00"/>
    <s v="Wednesday"/>
    <s v="Breakfast"/>
    <s v="Drive-Thru"/>
    <s v="Drive-Thru"/>
    <s v="Coffee"/>
    <s v="Almond Milk"/>
    <s v="Almond Milk"/>
    <n v="1"/>
    <n v="2.14"/>
    <n v="2.84"/>
    <n v="2.84"/>
    <n v="0"/>
    <n v="0"/>
    <n v="0.26"/>
    <n v="0.26"/>
    <x v="137"/>
    <n v="3.1"/>
    <x v="0"/>
    <s v="Cash"/>
  </r>
  <r>
    <n v="120680"/>
    <n v="402"/>
    <d v="2025-05-05T00:00:00"/>
    <d v="1899-12-30T08:21:18"/>
    <d v="2025-05-05T00:00:00"/>
    <s v="Monday"/>
    <s v="Dinner"/>
    <s v="Delivery"/>
    <s v="Delivery"/>
    <s v="Cheeseburger Combo"/>
    <m/>
    <s v="No Modifier"/>
    <n v="1"/>
    <n v="8.85"/>
    <n v="8.85"/>
    <n v="8.85"/>
    <n v="0.88"/>
    <n v="0.88"/>
    <n v="0.56000000000000005"/>
    <n v="0.56000000000000005"/>
    <x v="131"/>
    <n v="8.5299999999999994"/>
    <x v="1"/>
    <s v="Card"/>
  </r>
  <r>
    <n v="120681"/>
    <n v="202"/>
    <d v="2025-07-20T00:00:00"/>
    <d v="1899-12-30T12:30:45"/>
    <d v="2025-07-20T00:00:00"/>
    <s v="Sunday"/>
    <s v="Late Night"/>
    <s v="Delivery"/>
    <s v="Delivery"/>
    <s v="Onion Rings"/>
    <s v="Small Size"/>
    <s v="Small Size"/>
    <n v="1"/>
    <n v="2.82"/>
    <n v="2.52"/>
    <n v="2.52"/>
    <n v="0"/>
    <n v="0"/>
    <n v="0.19"/>
    <n v="0.19"/>
    <x v="487"/>
    <n v="2.71"/>
    <x v="1"/>
    <s v="Card"/>
  </r>
  <r>
    <n v="120682"/>
    <n v="202"/>
    <d v="2025-06-05T00:00:00"/>
    <d v="1899-12-30T02:30:39"/>
    <d v="2025-06-05T00:00:00"/>
    <s v="Thursday"/>
    <s v="Lunch"/>
    <s v="Drive-Thru"/>
    <s v="Drive-Thru"/>
    <s v="Chicken Sandwich Combo"/>
    <s v="Add Jalapenos"/>
    <s v="Add Jalapenos"/>
    <n v="1"/>
    <n v="8.73"/>
    <n v="9.129999999999999"/>
    <n v="9.129999999999999"/>
    <n v="0"/>
    <n v="0"/>
    <n v="0.82"/>
    <n v="0.82"/>
    <x v="240"/>
    <n v="9.9499999999999993"/>
    <x v="4"/>
    <s v="GiftCard"/>
  </r>
  <r>
    <n v="120683"/>
    <n v="102"/>
    <d v="2025-07-01T00:00:00"/>
    <d v="1899-12-30T12:14:09"/>
    <d v="2025-07-01T00:00:00"/>
    <s v="Tuesday"/>
    <s v="Lunch"/>
    <s v="Dine-In"/>
    <s v="Dine-In"/>
    <s v="Double Cheeseburger Combo"/>
    <m/>
    <s v="No Modifier"/>
    <n v="1"/>
    <n v="10.23"/>
    <n v="10.23"/>
    <n v="10.23"/>
    <n v="0"/>
    <n v="0"/>
    <n v="0.61"/>
    <n v="0.61"/>
    <x v="488"/>
    <n v="10.84"/>
    <x v="2"/>
    <s v="MobilePay"/>
  </r>
  <r>
    <n v="120684"/>
    <n v="201"/>
    <d v="2025-08-05T00:00:00"/>
    <d v="1899-12-30T02:40:06"/>
    <d v="2025-08-05T00:00:00"/>
    <s v="Tuesday"/>
    <s v="Lunch"/>
    <s v="Drive-Thru"/>
    <s v="Drive-Thru"/>
    <s v="Chicken Sandwich"/>
    <s v="Add Jalapenos"/>
    <s v="Add Jalapenos"/>
    <n v="2"/>
    <n v="4.9400000000000004"/>
    <n v="5.34"/>
    <n v="10.68"/>
    <n v="0"/>
    <n v="0"/>
    <n v="0.64"/>
    <n v="0.64"/>
    <x v="489"/>
    <n v="11.32"/>
    <x v="1"/>
    <s v="Card"/>
  </r>
  <r>
    <n v="120685"/>
    <n v="201"/>
    <d v="2025-05-10T00:00:00"/>
    <d v="1899-12-30T11:11:02"/>
    <d v="2025-05-10T00:00:00"/>
    <s v="Saturday"/>
    <s v="Morning"/>
    <s v="Drive-Thru"/>
    <s v="Drive-Thru"/>
    <s v="Latte"/>
    <s v="Almond Milk"/>
    <s v="Almond Milk"/>
    <n v="2"/>
    <n v="3.42"/>
    <n v="4.1199999999999992"/>
    <n v="8.2399999999999984"/>
    <n v="0.82"/>
    <n v="0.82"/>
    <n v="0.7"/>
    <n v="0.7"/>
    <x v="490"/>
    <n v="8.1199999999999992"/>
    <x v="1"/>
    <s v="Card"/>
  </r>
  <r>
    <n v="120686"/>
    <n v="102"/>
    <d v="2025-05-01T00:00:00"/>
    <d v="1899-12-30T11:20:50"/>
    <d v="2025-05-01T00:00:00"/>
    <s v="Thursday"/>
    <s v="Lunch"/>
    <s v="Delivery"/>
    <s v="Delivery"/>
    <s v="Double Cheeseburger"/>
    <m/>
    <s v="No Modifier"/>
    <n v="1"/>
    <n v="5.64"/>
    <n v="1.4799999999999998"/>
    <n v="1.4799999999999998"/>
    <n v="0"/>
    <n v="0"/>
    <m/>
    <n v="0.1"/>
    <x v="152"/>
    <n v="6.05"/>
    <x v="1"/>
    <s v="Card"/>
  </r>
  <r>
    <n v="120687"/>
    <n v="402"/>
    <d v="2025-07-16T00:00:00"/>
    <d v="1899-12-30T09:00:16"/>
    <d v="2025-07-16T00:00:00"/>
    <s v="Wednesday"/>
    <s v="Dinner"/>
    <s v="Drive-Thru"/>
    <s v="Drive-Thru"/>
    <s v="Cheeseburger Combo"/>
    <m/>
    <s v="No Modifier"/>
    <n v="1"/>
    <n v="8.3000000000000007"/>
    <n v="8.3000000000000007"/>
    <n v="8.3000000000000007"/>
    <n v="0"/>
    <n v="0"/>
    <n v="0.62"/>
    <n v="0.62"/>
    <x v="491"/>
    <n v="8.92"/>
    <x v="0"/>
    <s v="Cash"/>
  </r>
  <r>
    <n v="120688"/>
    <n v="402"/>
    <d v="2025-05-05T00:00:00"/>
    <d v="1899-12-30T06:31:00"/>
    <d v="2025-05-05T00:00:00"/>
    <s v="Monday"/>
    <s v="Breakfast"/>
    <s v="Takeout"/>
    <s v="Takeout"/>
    <s v="Breakfast Burrito"/>
    <m/>
    <s v="No Modifier"/>
    <n v="1"/>
    <n v="3.92"/>
    <n v="3.92"/>
    <n v="3.92"/>
    <n v="0"/>
    <n v="0"/>
    <n v="0.28999999999999998"/>
    <n v="0.28999999999999998"/>
    <x v="492"/>
    <n v="4.21"/>
    <x v="4"/>
    <s v="GiftCard"/>
  </r>
  <r>
    <n v="120689"/>
    <n v="201"/>
    <d v="2025-05-04T00:00:00"/>
    <d v="1899-12-30T07:13:19"/>
    <d v="2025-05-04T00:00:00"/>
    <s v="Sunday"/>
    <s v="Dinner"/>
    <s v="Takeout"/>
    <s v="Takeout"/>
    <s v="Chicken Sandwich Combo"/>
    <m/>
    <s v="No Modifier"/>
    <n v="1"/>
    <n v="9.2100000000000009"/>
    <n v="9.2099999999999991"/>
    <n v="9.2099999999999991"/>
    <n v="0"/>
    <n v="0"/>
    <n v="0.64"/>
    <n v="0.64"/>
    <x v="493"/>
    <n v="9.85"/>
    <x v="1"/>
    <s v="Card"/>
  </r>
  <r>
    <n v="120690"/>
    <n v="103"/>
    <d v="2025-06-04T00:00:00"/>
    <d v="1899-12-30T02:41:38"/>
    <d v="2025-06-04T00:00:00"/>
    <s v="Wednesday"/>
    <s v="Lunch"/>
    <s v="Drive-Thru"/>
    <s v="Drive-Thru"/>
    <s v="Chicken Sandwich"/>
    <m/>
    <s v="No Modifier"/>
    <n v="2"/>
    <n v="5.26"/>
    <n v="7.26"/>
    <n v="14.52"/>
    <n v="0"/>
    <n v="0"/>
    <n v="1.1599999999999999"/>
    <n v="1.1599999999999999"/>
    <x v="494"/>
    <n v="15.68"/>
    <x v="0"/>
    <s v="Cash"/>
  </r>
  <r>
    <n v="120691"/>
    <n v="401"/>
    <d v="2025-05-04T00:00:00"/>
    <d v="1899-12-30T04:00:48"/>
    <d v="2025-05-04T00:00:00"/>
    <s v="Sunday"/>
    <s v="Afternoon"/>
    <s v="Drive-Thru"/>
    <s v="Drive-Thru"/>
    <s v="Onion Rings"/>
    <s v="Small Size"/>
    <s v="Small Size"/>
    <n v="3"/>
    <n v="3.47"/>
    <n v="3.17"/>
    <n v="9.51"/>
    <n v="0"/>
    <n v="0"/>
    <n v="0.56999999999999995"/>
    <n v="0.56999999999999995"/>
    <x v="436"/>
    <n v="10.08"/>
    <x v="1"/>
    <s v="Card"/>
  </r>
  <r>
    <n v="120692"/>
    <n v="101"/>
    <d v="2025-04-30T00:00:00"/>
    <d v="1899-12-30T02:20:35"/>
    <d v="2025-04-30T00:00:00"/>
    <s v="Wednesday"/>
    <s v="Lunch"/>
    <s v="Takeout"/>
    <s v="Takeout"/>
    <s v="Chicken Sandwich"/>
    <s v="Gluten-Free Bun"/>
    <s v="Gluten-Free Bun"/>
    <n v="1"/>
    <n v="4.99"/>
    <n v="5.99"/>
    <n v="5.99"/>
    <n v="0"/>
    <n v="0"/>
    <n v="0.48"/>
    <n v="0.48"/>
    <x v="495"/>
    <n v="6.47"/>
    <x v="1"/>
    <s v="Card"/>
  </r>
  <r>
    <n v="120693"/>
    <n v="401"/>
    <d v="2025-04-15T00:00:00"/>
    <d v="1899-12-30T05:31:15"/>
    <d v="2025-04-15T00:00:00"/>
    <s v="Tuesday"/>
    <s v="Afternoon"/>
    <s v="Dine-In"/>
    <s v="Dine-In"/>
    <s v="Onion Rings"/>
    <m/>
    <s v="No Modifier"/>
    <n v="1"/>
    <n v="3.31"/>
    <n v="3.3099999999999996"/>
    <n v="3.3099999999999996"/>
    <n v="0"/>
    <n v="0"/>
    <n v="0.26"/>
    <n v="0.26"/>
    <x v="312"/>
    <n v="3.57"/>
    <x v="0"/>
    <s v="Cash"/>
  </r>
  <r>
    <n v="120694"/>
    <n v="401"/>
    <d v="2025-04-20T00:00:00"/>
    <d v="1899-12-30T07:37:19"/>
    <d v="2025-04-20T00:00:00"/>
    <s v="Sunday"/>
    <s v="Dinner"/>
    <s v="Delivery"/>
    <s v="Delivery"/>
    <s v="Cheeseburger Combo"/>
    <m/>
    <s v="No Modifier"/>
    <n v="1"/>
    <n v="8.7899999999999991"/>
    <n v="8.7900000000000009"/>
    <n v="8.7900000000000009"/>
    <n v="0"/>
    <n v="0"/>
    <n v="0.84"/>
    <n v="0.84"/>
    <x v="281"/>
    <n v="9.6300000000000008"/>
    <x v="1"/>
    <s v="Card"/>
  </r>
  <r>
    <n v="120695"/>
    <n v="301"/>
    <d v="2025-06-24T00:00:00"/>
    <d v="1899-12-30T01:47:56"/>
    <d v="2025-06-24T00:00:00"/>
    <s v="Tuesday"/>
    <s v="Late Night"/>
    <s v="Takeout"/>
    <s v="Takeout"/>
    <s v="Chicken Sandwich"/>
    <s v="Add Bacon"/>
    <s v="Add Bacon"/>
    <n v="1"/>
    <n v="5.28"/>
    <n v="6.28"/>
    <n v="6.28"/>
    <n v="0"/>
    <n v="0"/>
    <n v="0.47"/>
    <n v="0.47"/>
    <x v="496"/>
    <n v="6.75"/>
    <x v="1"/>
    <s v="Card"/>
  </r>
  <r>
    <n v="120696"/>
    <n v="402"/>
    <d v="2025-04-25T00:00:00"/>
    <d v="1899-12-30T06:58:32"/>
    <d v="2025-04-25T00:00:00"/>
    <s v="Friday"/>
    <s v="Dinner"/>
    <s v="Takeout"/>
    <s v="Takeout"/>
    <s v="Soft Drink (Large)"/>
    <s v="Extra Ice"/>
    <s v="Extra Ice"/>
    <n v="2"/>
    <n v="2.02"/>
    <n v="2.02"/>
    <n v="4.04"/>
    <n v="0"/>
    <n v="0"/>
    <n v="0.32"/>
    <n v="0.32"/>
    <x v="54"/>
    <n v="4.3600000000000003"/>
    <x v="0"/>
    <s v="Cash"/>
  </r>
  <r>
    <n v="120697"/>
    <n v="403"/>
    <d v="2025-06-05T00:00:00"/>
    <d v="1899-12-30T05:36:59"/>
    <d v="2025-06-05T00:00:00"/>
    <s v="Thursday"/>
    <s v="Breakfast"/>
    <s v="Takeout"/>
    <s v="Takeout"/>
    <s v="Hash Browns"/>
    <m/>
    <s v="No Modifier"/>
    <n v="1"/>
    <n v="1.64"/>
    <n v="1.6400000000000001"/>
    <n v="1.6400000000000001"/>
    <n v="0"/>
    <n v="0"/>
    <n v="0.15"/>
    <n v="0.15"/>
    <x v="202"/>
    <n v="1.79"/>
    <x v="0"/>
    <s v="Cash"/>
  </r>
  <r>
    <n v="120698"/>
    <n v="501"/>
    <d v="2025-06-03T00:00:00"/>
    <d v="1899-12-30T02:56:01"/>
    <d v="2025-06-03T00:00:00"/>
    <s v="Tuesday"/>
    <s v="Lunch"/>
    <s v="Takeout"/>
    <s v="Takeout"/>
    <s v="Chicken Sandwich Combo"/>
    <s v="No Pickles"/>
    <s v="No Pickles"/>
    <n v="1"/>
    <n v="9.4499999999999993"/>
    <n v="9.4499999999999993"/>
    <n v="9.4499999999999993"/>
    <n v="0"/>
    <n v="0"/>
    <n v="0.71"/>
    <n v="0.71"/>
    <x v="497"/>
    <n v="10.16"/>
    <x v="1"/>
    <s v="Card"/>
  </r>
  <r>
    <n v="120699"/>
    <n v="201"/>
    <d v="2025-05-28T00:00:00"/>
    <d v="1899-12-30T08:57:56"/>
    <d v="2025-05-28T00:00:00"/>
    <s v="Wednesday"/>
    <s v="Dinner"/>
    <s v="Delivery"/>
    <s v="Delivery"/>
    <s v="Chicken Sandwich"/>
    <m/>
    <s v="No Modifier"/>
    <n v="1"/>
    <n v="5.32"/>
    <n v="5.32"/>
    <n v="5.32"/>
    <n v="0"/>
    <n v="0"/>
    <n v="0.51"/>
    <n v="0.51"/>
    <x v="232"/>
    <n v="5.83"/>
    <x v="1"/>
    <s v="Card"/>
  </r>
  <r>
    <n v="120700"/>
    <n v="301"/>
    <d v="2025-04-13T00:00:00"/>
    <d v="1899-12-30T07:42:13"/>
    <d v="2025-04-13T00:00:00"/>
    <s v="Sunday"/>
    <s v="Dinner"/>
    <s v="Dine-In"/>
    <s v="Dine-In"/>
    <s v="Soft Drink (Large)"/>
    <m/>
    <s v="No Modifier"/>
    <n v="3"/>
    <n v="1.94"/>
    <n v="1.9400000000000002"/>
    <n v="5.82"/>
    <n v="0"/>
    <n v="0"/>
    <n v="0.35"/>
    <n v="0.35"/>
    <x v="498"/>
    <n v="6.17"/>
    <x v="1"/>
    <s v="Card"/>
  </r>
  <r>
    <n v="120701"/>
    <n v="402"/>
    <d v="2025-04-22T00:00:00"/>
    <d v="1899-12-30T07:24:03"/>
    <d v="2025-04-22T00:00:00"/>
    <s v="Tuesday"/>
    <s v="Dinner"/>
    <s v="Takeout"/>
    <s v="Takeout"/>
    <s v="Chicken Sandwich"/>
    <m/>
    <s v="No Modifier"/>
    <n v="1"/>
    <n v="5.77"/>
    <n v="6.2700000000000005"/>
    <n v="6.2700000000000005"/>
    <n v="0"/>
    <n v="0"/>
    <n v="0.6"/>
    <n v="0.6"/>
    <x v="251"/>
    <n v="6.87"/>
    <x v="1"/>
    <s v="Card"/>
  </r>
  <r>
    <n v="120702"/>
    <n v="301"/>
    <d v="2025-07-14T00:00:00"/>
    <d v="1899-12-30T11:51:32"/>
    <d v="2025-07-14T00:00:00"/>
    <s v="Monday"/>
    <s v="Lunch"/>
    <s v="Takeout"/>
    <s v="Takeout"/>
    <s v="Double Cheeseburger"/>
    <m/>
    <s v="No Modifier"/>
    <n v="1"/>
    <n v="5.45"/>
    <n v="5.45"/>
    <n v="5.45"/>
    <n v="0"/>
    <n v="0"/>
    <n v="0.46"/>
    <n v="0.46"/>
    <x v="499"/>
    <n v="5.91"/>
    <x v="1"/>
    <s v="Card"/>
  </r>
  <r>
    <n v="120703"/>
    <n v="202"/>
    <d v="2025-05-12T00:00:00"/>
    <d v="1899-12-30T10:41:41"/>
    <d v="2025-05-12T00:00:00"/>
    <s v="Monday"/>
    <s v="Morning"/>
    <s v="Drive-Thru"/>
    <s v="Drive-Thru"/>
    <s v="Coffee"/>
    <s v="Almond Milk"/>
    <s v="Almond Milk"/>
    <n v="1"/>
    <n v="1.61"/>
    <n v="1.4799999999999998"/>
    <n v="1.4799999999999998"/>
    <n v="0"/>
    <n v="0"/>
    <m/>
    <n v="0.1"/>
    <x v="224"/>
    <n v="1.43"/>
    <x v="2"/>
    <s v="MobilePay"/>
  </r>
  <r>
    <n v="120704"/>
    <n v="101"/>
    <d v="2025-04-29T00:00:00"/>
    <d v="1899-12-30T06:55:47"/>
    <d v="2025-04-29T00:00:00"/>
    <s v="Tuesday"/>
    <s v="Breakfast"/>
    <s v="Drive-Thru"/>
    <s v="Drive-Thru"/>
    <s v="Sausage Biscuit"/>
    <m/>
    <s v="No Modifier"/>
    <n v="1"/>
    <n v="2.65"/>
    <n v="2.65"/>
    <n v="2.65"/>
    <n v="0"/>
    <n v="0"/>
    <n v="0.19"/>
    <n v="0.19"/>
    <x v="500"/>
    <n v="2.84"/>
    <x v="1"/>
    <s v="Card"/>
  </r>
  <r>
    <n v="120705"/>
    <n v="103"/>
    <d v="2025-07-14T00:00:00"/>
    <d v="1899-12-30T07:25:40"/>
    <d v="2025-07-14T00:00:00"/>
    <s v="Monday"/>
    <s v="Breakfast"/>
    <s v="Takeout"/>
    <s v="Takeout"/>
    <s v="Pancake Platter"/>
    <m/>
    <s v="No Modifier"/>
    <n v="1"/>
    <n v="5.19"/>
    <n v="5.19"/>
    <n v="5.19"/>
    <n v="1.04"/>
    <n v="1.04"/>
    <n v="0.25"/>
    <n v="0.25"/>
    <x v="501"/>
    <n v="4.4000000000000004"/>
    <x v="2"/>
    <s v="MobilePay"/>
  </r>
  <r>
    <n v="120706"/>
    <n v="403"/>
    <d v="2025-07-28T00:00:00"/>
    <d v="1899-12-30T05:22:57"/>
    <d v="2025-07-28T00:00:00"/>
    <s v="Monday"/>
    <s v="Breakfast"/>
    <s v="Dine-In"/>
    <s v="Dine-In"/>
    <s v="Egg Muffin"/>
    <s v="Cinnamon"/>
    <s v="Cinnamon"/>
    <n v="3"/>
    <n v="2.92"/>
    <n v="1.4799999999999998"/>
    <n v="1.4799999999999998"/>
    <m/>
    <n v="0.15"/>
    <n v="0.86"/>
    <n v="0.86"/>
    <x v="502"/>
    <n v="9.92"/>
    <x v="1"/>
    <s v="Card"/>
  </r>
  <r>
    <n v="120707"/>
    <n v="202"/>
    <d v="2025-05-17T00:00:00"/>
    <d v="1899-12-30T09:23:39"/>
    <d v="2025-05-17T00:00:00"/>
    <s v="Saturday"/>
    <s v="Breakfast"/>
    <s v="Drive-Thru"/>
    <s v="Drive-Thru"/>
    <s v="Breakfast Burrito"/>
    <s v="No Cheese"/>
    <s v="No Cheese"/>
    <n v="1"/>
    <n v="4.18"/>
    <n v="4.18"/>
    <n v="4.18"/>
    <n v="0"/>
    <n v="0"/>
    <n v="0.28999999999999998"/>
    <n v="0.28999999999999998"/>
    <x v="32"/>
    <n v="4.47"/>
    <x v="1"/>
    <s v="Card"/>
  </r>
  <r>
    <n v="120708"/>
    <n v="102"/>
    <d v="2025-07-08T00:00:00"/>
    <d v="1899-12-30T10:46:42"/>
    <d v="2025-07-08T00:00:00"/>
    <s v="Tuesday"/>
    <s v="Morning"/>
    <s v="Takeout"/>
    <s v="Takeout"/>
    <s v="Soft Drink (Small)"/>
    <s v="Oat Milk"/>
    <s v="Oat Milk"/>
    <n v="1"/>
    <n v="1.37"/>
    <n v="2.0699999999999998"/>
    <n v="2.0699999999999998"/>
    <n v="0"/>
    <n v="0"/>
    <n v="0.14000000000000001"/>
    <n v="0.14000000000000001"/>
    <x v="63"/>
    <n v="2.21"/>
    <x v="0"/>
    <s v="Cash"/>
  </r>
  <r>
    <n v="120709"/>
    <n v="401"/>
    <d v="2025-04-30T00:00:00"/>
    <d v="1899-12-30T03:11:00"/>
    <d v="2025-04-30T00:00:00"/>
    <s v="Wednesday"/>
    <s v="Afternoon"/>
    <s v="Dine-In"/>
    <s v="Dine-In"/>
    <s v="Side Salad"/>
    <m/>
    <s v="No Modifier"/>
    <n v="1"/>
    <n v="3.21"/>
    <n v="3.21"/>
    <n v="3.21"/>
    <n v="0"/>
    <n v="0"/>
    <n v="0.28999999999999998"/>
    <n v="0.28999999999999998"/>
    <x v="94"/>
    <n v="3.5"/>
    <x v="1"/>
    <s v="Card"/>
  </r>
  <r>
    <n v="120710"/>
    <n v="201"/>
    <d v="2025-07-07T00:00:00"/>
    <d v="1899-12-30T02:07:47"/>
    <d v="2025-07-07T00:00:00"/>
    <s v="Monday"/>
    <s v="Lunch"/>
    <s v="Dine-In"/>
    <s v="Dine-In"/>
    <s v="Chicken Nuggets (10pc)"/>
    <m/>
    <s v="No Modifier"/>
    <n v="2"/>
    <n v="5.0599999999999996"/>
    <n v="5.0599999999999996"/>
    <n v="10.119999999999999"/>
    <n v="0"/>
    <n v="0"/>
    <n v="0.91"/>
    <n v="0.91"/>
    <x v="503"/>
    <n v="11.03"/>
    <x v="2"/>
    <s v="MobilePay"/>
  </r>
  <r>
    <n v="120711"/>
    <n v="202"/>
    <d v="2025-06-24T00:00:00"/>
    <d v="1899-12-30T08:41:01"/>
    <d v="2025-06-24T00:00:00"/>
    <s v="Tuesday"/>
    <s v="Breakfast"/>
    <s v="Drive-Thru"/>
    <s v="Drive-Thru"/>
    <s v="Hash Browns"/>
    <s v="Extra Egg"/>
    <s v="Extra Egg"/>
    <n v="1"/>
    <n v="1.87"/>
    <n v="2.8699999999999997"/>
    <n v="2.8699999999999997"/>
    <n v="0"/>
    <n v="0"/>
    <n v="0.2"/>
    <n v="0.2"/>
    <x v="325"/>
    <n v="3.07"/>
    <x v="1"/>
    <s v="Card"/>
  </r>
  <r>
    <n v="120712"/>
    <n v="403"/>
    <d v="2025-04-27T00:00:00"/>
    <d v="1899-12-30T10:09:53"/>
    <d v="2025-04-27T00:00:00"/>
    <s v="Sunday"/>
    <s v="Morning"/>
    <s v="Delivery"/>
    <s v="Delivery"/>
    <s v="Coffee"/>
    <s v="Oat Milk"/>
    <s v="Oat Milk"/>
    <n v="1"/>
    <n v="1.78"/>
    <n v="2.4800000000000004"/>
    <n v="2.4800000000000004"/>
    <n v="0"/>
    <n v="0"/>
    <n v="0.24"/>
    <n v="0.24"/>
    <x v="217"/>
    <n v="2.72"/>
    <x v="2"/>
    <s v="MobilePay"/>
  </r>
  <r>
    <n v="120713"/>
    <n v="403"/>
    <d v="2025-07-20T00:00:00"/>
    <d v="1899-12-30T05:43:10"/>
    <d v="2025-07-20T00:00:00"/>
    <s v="Sunday"/>
    <s v="Breakfast"/>
    <s v="Drive-Thru"/>
    <s v="Drive-Thru"/>
    <s v="Hash Browns"/>
    <s v="No Cheese"/>
    <s v="No Cheese"/>
    <n v="1"/>
    <n v="1.97"/>
    <n v="1.9700000000000002"/>
    <n v="1.9700000000000002"/>
    <n v="0"/>
    <n v="0"/>
    <n v="0.17"/>
    <n v="0.17"/>
    <x v="504"/>
    <n v="2.14"/>
    <x v="2"/>
    <s v="MobilePay"/>
  </r>
  <r>
    <n v="120714"/>
    <n v="403"/>
    <d v="2025-04-17T00:00:00"/>
    <d v="1899-12-30T01:29:20"/>
    <d v="2025-04-17T00:00:00"/>
    <s v="Thursday"/>
    <s v="Late Night"/>
    <s v="Takeout"/>
    <s v="Takeout"/>
    <s v="Cheeseburger"/>
    <m/>
    <s v="No Modifier"/>
    <n v="1"/>
    <n v="4.4800000000000004"/>
    <n v="4.4799999999999995"/>
    <n v="4.4799999999999995"/>
    <n v="0"/>
    <n v="0"/>
    <n v="0.28999999999999998"/>
    <n v="0.28999999999999998"/>
    <x v="301"/>
    <n v="4.7699999999999996"/>
    <x v="2"/>
    <s v="MobilePay"/>
  </r>
  <r>
    <n v="120715"/>
    <n v="201"/>
    <d v="2025-07-20T00:00:00"/>
    <d v="1899-12-30T02:25:37"/>
    <d v="2025-07-20T00:00:00"/>
    <s v="Sunday"/>
    <s v="Lunch"/>
    <s v="Dine-In"/>
    <s v="Dine-In"/>
    <s v="Cheeseburger"/>
    <m/>
    <s v="No Modifier"/>
    <n v="1"/>
    <n v="4.8600000000000003"/>
    <n v="4.8599999999999994"/>
    <n v="4.8599999999999994"/>
    <n v="0"/>
    <n v="0"/>
    <n v="0.32"/>
    <n v="0.32"/>
    <x v="505"/>
    <n v="5.18"/>
    <x v="2"/>
    <s v="MobilePay"/>
  </r>
  <r>
    <n v="120716"/>
    <n v="202"/>
    <d v="2025-08-08T00:00:00"/>
    <d v="1899-12-30T06:33:19"/>
    <d v="2025-08-08T00:00:00"/>
    <s v="Friday"/>
    <s v="Dinner"/>
    <s v="Takeout"/>
    <s v="Takeout"/>
    <s v="Chicken Sandwich Combo"/>
    <m/>
    <s v="No Modifier"/>
    <n v="1"/>
    <n v="9.0500000000000007"/>
    <n v="9.0500000000000007"/>
    <n v="9.0500000000000007"/>
    <n v="0"/>
    <n v="0"/>
    <n v="0.86"/>
    <n v="0.86"/>
    <x v="423"/>
    <n v="9.91"/>
    <x v="0"/>
    <s v="Cash"/>
  </r>
  <r>
    <n v="120717"/>
    <n v="301"/>
    <d v="2025-08-04T00:00:00"/>
    <d v="1899-12-30T09:53:57"/>
    <d v="2025-08-04T00:00:00"/>
    <s v="Monday"/>
    <s v="Dinner"/>
    <s v="Dine-In"/>
    <s v="Dine-In"/>
    <s v="Cheeseburger Combo"/>
    <m/>
    <s v="No Modifier"/>
    <n v="1"/>
    <n v="8.57"/>
    <n v="8.57"/>
    <n v="8.57"/>
    <n v="0"/>
    <n v="0"/>
    <n v="0.77"/>
    <n v="0.77"/>
    <x v="506"/>
    <n v="9.34"/>
    <x v="0"/>
    <s v="Cash"/>
  </r>
  <r>
    <n v="120718"/>
    <n v="501"/>
    <d v="2025-07-10T00:00:00"/>
    <d v="1899-12-30T09:53:44"/>
    <d v="2025-07-10T00:00:00"/>
    <s v="Thursday"/>
    <s v="Dinner"/>
    <s v="Drive-Thru"/>
    <s v="Drive-Thru"/>
    <s v="Chicken Sandwich Combo"/>
    <s v="Gluten-Free Bun"/>
    <s v="Gluten-Free Bun"/>
    <n v="2"/>
    <n v="8.81"/>
    <n v="9.81"/>
    <n v="19.62"/>
    <n v="0"/>
    <n v="0"/>
    <n v="1.47"/>
    <n v="1.47"/>
    <x v="507"/>
    <n v="21.09"/>
    <x v="1"/>
    <s v="Card"/>
  </r>
  <r>
    <n v="120719"/>
    <n v="101"/>
    <d v="2025-04-28T00:00:00"/>
    <d v="1899-12-30T08:15:37"/>
    <d v="2025-04-28T00:00:00"/>
    <s v="Monday"/>
    <s v="Breakfast"/>
    <s v="Takeout"/>
    <s v="Takeout"/>
    <s v="Pancake Platter"/>
    <m/>
    <s v="No Modifier"/>
    <n v="1"/>
    <n v="4.97"/>
    <n v="4.9700000000000006"/>
    <n v="4.9700000000000006"/>
    <n v="0"/>
    <n v="0"/>
    <n v="0.47"/>
    <n v="0.47"/>
    <x v="508"/>
    <n v="5.44"/>
    <x v="0"/>
    <s v="Cash"/>
  </r>
  <r>
    <n v="120720"/>
    <n v="101"/>
    <d v="2025-05-26T00:00:00"/>
    <d v="1899-12-30T05:06:36"/>
    <d v="2025-05-26T00:00:00"/>
    <s v="Monday"/>
    <s v="Afternoon"/>
    <s v="Dine-In"/>
    <s v="Dine-In"/>
    <s v="French Fries"/>
    <s v="Extra Sauce"/>
    <s v="Extra Sauce"/>
    <n v="2"/>
    <n v="2.73"/>
    <n v="2.98"/>
    <n v="5.96"/>
    <n v="0"/>
    <n v="0"/>
    <n v="0.36"/>
    <n v="0.36"/>
    <x v="509"/>
    <n v="6.32"/>
    <x v="4"/>
    <s v="GiftCard"/>
  </r>
  <r>
    <n v="120721"/>
    <n v="401"/>
    <d v="2025-05-21T00:00:00"/>
    <d v="1899-12-30T09:42:58"/>
    <d v="2025-05-21T00:00:00"/>
    <s v="Wednesday"/>
    <s v="Dinner"/>
    <s v="Dine-In"/>
    <s v="Dine-In"/>
    <s v="Cheeseburger"/>
    <m/>
    <s v="No Modifier"/>
    <n v="1"/>
    <n v="3.92"/>
    <n v="3.92"/>
    <n v="3.92"/>
    <n v="0"/>
    <n v="0"/>
    <n v="0.24"/>
    <n v="0.24"/>
    <x v="510"/>
    <n v="4.16"/>
    <x v="0"/>
    <s v="Cash"/>
  </r>
  <r>
    <n v="120722"/>
    <n v="201"/>
    <d v="2025-05-01T00:00:00"/>
    <d v="1899-12-30T10:20:29"/>
    <d v="2025-05-01T00:00:00"/>
    <s v="Thursday"/>
    <s v="Morning"/>
    <s v="Delivery"/>
    <s v="Delivery"/>
    <s v="Egg Muffin"/>
    <m/>
    <s v="No Modifier"/>
    <n v="1"/>
    <n v="2.9"/>
    <n v="2.9"/>
    <n v="2.9"/>
    <n v="0"/>
    <n v="0"/>
    <n v="0.23"/>
    <n v="0.23"/>
    <x v="291"/>
    <n v="3.13"/>
    <x v="1"/>
    <s v="Card"/>
  </r>
  <r>
    <n v="120723"/>
    <n v="102"/>
    <d v="2025-05-23T00:00:00"/>
    <d v="1899-12-30T12:20:53"/>
    <d v="2025-05-23T00:00:00"/>
    <s v="Friday"/>
    <s v="Lunch"/>
    <s v="Dine-In"/>
    <s v="Dine-In"/>
    <s v="Cheeseburger"/>
    <m/>
    <s v="No Modifier"/>
    <n v="1"/>
    <n v="4.74"/>
    <n v="4.7399999999999993"/>
    <n v="4.7399999999999993"/>
    <n v="0"/>
    <n v="0"/>
    <n v="0.4"/>
    <n v="0.4"/>
    <x v="511"/>
    <n v="5.14"/>
    <x v="2"/>
    <s v="MobilePay"/>
  </r>
  <r>
    <n v="120724"/>
    <n v="301"/>
    <d v="2025-07-19T00:00:00"/>
    <d v="1899-12-30T08:01:07"/>
    <d v="2025-07-19T00:00:00"/>
    <s v="Saturday"/>
    <s v="Dinner"/>
    <s v="Dine-In"/>
    <s v="Dine-In"/>
    <s v="Cheeseburger Combo"/>
    <m/>
    <s v="No Modifier"/>
    <n v="1"/>
    <n v="8.58"/>
    <n v="8.58"/>
    <n v="8.58"/>
    <n v="0"/>
    <n v="0"/>
    <n v="0.6"/>
    <n v="0.6"/>
    <x v="512"/>
    <n v="9.18"/>
    <x v="1"/>
    <s v="Card"/>
  </r>
  <r>
    <n v="120725"/>
    <n v="401"/>
    <d v="2025-07-22T00:00:00"/>
    <d v="1899-12-30T08:34:22"/>
    <d v="2025-07-22T00:00:00"/>
    <s v="Tuesday"/>
    <s v="Dinner"/>
    <s v="Takeout"/>
    <s v="Takeout"/>
    <s v="Double Cheeseburger"/>
    <m/>
    <s v="No Modifier"/>
    <n v="1"/>
    <n v="5.66"/>
    <n v="5.66"/>
    <n v="5.66"/>
    <n v="0"/>
    <n v="0"/>
    <n v="0.42"/>
    <n v="0.42"/>
    <x v="199"/>
    <n v="6.08"/>
    <x v="2"/>
    <s v="MobilePay"/>
  </r>
  <r>
    <n v="120726"/>
    <n v="201"/>
    <d v="2025-05-16T00:00:00"/>
    <d v="1899-12-30T01:01:31"/>
    <d v="2025-05-16T00:00:00"/>
    <s v="Friday"/>
    <s v="Lunch"/>
    <s v="Dine-In"/>
    <s v="Dine-In"/>
    <s v="Chicken Sandwich"/>
    <s v="Extra Patty"/>
    <s v="Extra Patty"/>
    <n v="1"/>
    <n v="5.4"/>
    <n v="7.3999999999999995"/>
    <n v="7.3999999999999995"/>
    <n v="0"/>
    <n v="0"/>
    <n v="0.44"/>
    <n v="0.44"/>
    <x v="513"/>
    <n v="7.84"/>
    <x v="0"/>
    <s v="Cash"/>
  </r>
  <r>
    <n v="120727"/>
    <n v="403"/>
    <d v="2025-05-29T00:00:00"/>
    <d v="1899-12-30T12:26:11"/>
    <d v="2025-05-29T00:00:00"/>
    <s v="Thursday"/>
    <s v="Lunch"/>
    <s v="Drive-Thru"/>
    <s v="Drive-Thru"/>
    <s v="Chicken Sandwich Combo"/>
    <s v="Extra Sauce"/>
    <s v="Extra Sauce"/>
    <n v="1"/>
    <n v="9.16"/>
    <n v="9.41"/>
    <n v="9.41"/>
    <n v="0"/>
    <n v="0"/>
    <n v="0.75"/>
    <n v="0.75"/>
    <x v="497"/>
    <n v="10.16"/>
    <x v="1"/>
    <s v="Card"/>
  </r>
  <r>
    <n v="120728"/>
    <n v="301"/>
    <d v="2025-07-31T00:00:00"/>
    <d v="1899-12-30T12:20:55"/>
    <d v="2025-07-31T00:00:00"/>
    <s v="Thursday"/>
    <s v="Lunch"/>
    <s v="Drive-Thru"/>
    <s v="Drive-Thru"/>
    <s v="Double Cheeseburger Combo"/>
    <m/>
    <s v="No Modifier"/>
    <n v="1"/>
    <n v="9.7200000000000006"/>
    <n v="9.7200000000000006"/>
    <n v="9.7200000000000006"/>
    <n v="0"/>
    <n v="0"/>
    <n v="0.92"/>
    <n v="0.92"/>
    <x v="514"/>
    <n v="10.64"/>
    <x v="0"/>
    <s v="Cash"/>
  </r>
  <r>
    <n v="120729"/>
    <n v="301"/>
    <d v="2025-05-19T00:00:00"/>
    <d v="1899-12-30T07:29:17"/>
    <d v="2025-05-19T00:00:00"/>
    <s v="Monday"/>
    <s v="Dinner"/>
    <s v="Delivery"/>
    <s v="Delivery"/>
    <s v="Chicken Sandwich Combo"/>
    <s v="Extra Sauce"/>
    <s v="Extra Sauce"/>
    <n v="1"/>
    <n v="8.6"/>
    <n v="8.8500000000000014"/>
    <n v="8.8500000000000014"/>
    <n v="0"/>
    <n v="0"/>
    <n v="0.53"/>
    <n v="0.53"/>
    <x v="515"/>
    <n v="9.3800000000000008"/>
    <x v="1"/>
    <s v="Card"/>
  </r>
  <r>
    <n v="120730"/>
    <n v="103"/>
    <d v="2025-06-25T00:00:00"/>
    <d v="1899-12-30T05:46:17"/>
    <d v="2025-06-25T00:00:00"/>
    <s v="Wednesday"/>
    <s v="Breakfast"/>
    <s v="Drive-Thru"/>
    <s v="Drive-Thru"/>
    <s v="Coffee"/>
    <s v="Sugar-Free Syrup"/>
    <s v="Sugar-Free Syrup"/>
    <n v="1"/>
    <n v="1.93"/>
    <n v="2.23"/>
    <n v="2.23"/>
    <n v="0"/>
    <n v="0"/>
    <n v="0.16"/>
    <n v="0.16"/>
    <x v="516"/>
    <n v="2.39"/>
    <x v="2"/>
    <s v="MobilePay"/>
  </r>
  <r>
    <n v="120731"/>
    <n v="301"/>
    <d v="2025-04-29T00:00:00"/>
    <d v="1899-12-30T11:09:49"/>
    <d v="2025-04-29T00:00:00"/>
    <s v="Tuesday"/>
    <s v="Morning"/>
    <s v="Takeout"/>
    <s v="Takeout"/>
    <s v="Latte"/>
    <m/>
    <s v="No Modifier"/>
    <n v="1"/>
    <n v="3"/>
    <n v="3"/>
    <n v="3"/>
    <n v="0"/>
    <n v="0"/>
    <n v="0.24"/>
    <n v="0.24"/>
    <x v="75"/>
    <n v="3.24"/>
    <x v="0"/>
    <s v="Cash"/>
  </r>
  <r>
    <n v="120732"/>
    <n v="103"/>
    <d v="2025-07-09T00:00:00"/>
    <d v="1899-12-30T07:53:11"/>
    <d v="2025-07-09T00:00:00"/>
    <s v="Wednesday"/>
    <s v="Dinner"/>
    <s v="Dine-In"/>
    <s v="Dine-In"/>
    <s v="Spicy Chicken Combo"/>
    <m/>
    <s v="No Modifier"/>
    <n v="1"/>
    <n v="9.49"/>
    <n v="9.49"/>
    <n v="9.49"/>
    <n v="0"/>
    <n v="0"/>
    <n v="0.81"/>
    <n v="0.81"/>
    <x v="517"/>
    <n v="10.3"/>
    <x v="2"/>
    <s v="MobilePay"/>
  </r>
  <r>
    <n v="120733"/>
    <n v="202"/>
    <d v="2025-05-11T00:00:00"/>
    <d v="1899-12-30T02:56:16"/>
    <d v="2025-05-11T00:00:00"/>
    <s v="Sunday"/>
    <s v="Lunch"/>
    <s v="Takeout"/>
    <s v="Takeout"/>
    <s v="Veggie Burger"/>
    <m/>
    <s v="No Modifier"/>
    <n v="3"/>
    <n v="4.6399999999999997"/>
    <n v="4.6399999999999997"/>
    <n v="13.919999999999998"/>
    <n v="0"/>
    <n v="0"/>
    <n v="1.1100000000000001"/>
    <n v="1.1100000000000001"/>
    <x v="518"/>
    <n v="15.03"/>
    <x v="1"/>
    <s v="Card"/>
  </r>
  <r>
    <n v="120734"/>
    <n v="403"/>
    <d v="2025-06-23T00:00:00"/>
    <d v="1899-12-30T05:10:00"/>
    <d v="2025-06-23T00:00:00"/>
    <s v="Monday"/>
    <s v="Breakfast"/>
    <s v="Drive-Thru"/>
    <s v="Drive-Thru"/>
    <s v="Egg Muffin"/>
    <s v="Extra Egg"/>
    <s v="Extra Egg"/>
    <n v="1"/>
    <n v="3.5"/>
    <n v="4.5"/>
    <n v="4.5"/>
    <n v="0"/>
    <n v="0"/>
    <n v="0.36"/>
    <n v="0.36"/>
    <x v="269"/>
    <n v="4.8600000000000003"/>
    <x v="1"/>
    <s v="Card"/>
  </r>
  <r>
    <n v="120735"/>
    <n v="201"/>
    <d v="2025-07-28T00:00:00"/>
    <d v="1899-12-30T11:38:23"/>
    <d v="2025-07-28T00:00:00"/>
    <s v="Monday"/>
    <s v="Late Night"/>
    <s v="Drive-Thru"/>
    <s v="Drive-Thru"/>
    <s v="Onion Rings"/>
    <m/>
    <s v="No Modifier"/>
    <n v="1"/>
    <n v="3.27"/>
    <n v="2.97"/>
    <n v="2.97"/>
    <n v="0"/>
    <n v="0"/>
    <n v="0.27"/>
    <n v="0.27"/>
    <x v="75"/>
    <n v="3.24"/>
    <x v="2"/>
    <s v="MobilePay"/>
  </r>
  <r>
    <n v="120736"/>
    <n v="202"/>
    <d v="2025-07-27T00:00:00"/>
    <d v="1899-12-30T08:43:11"/>
    <d v="2025-07-27T00:00:00"/>
    <s v="Sunday"/>
    <s v="Dinner"/>
    <s v="Delivery"/>
    <s v="Delivery"/>
    <s v="Double Cheeseburger"/>
    <m/>
    <s v="No Modifier"/>
    <n v="1"/>
    <n v="5.85"/>
    <n v="5.8500000000000005"/>
    <n v="5.8500000000000005"/>
    <n v="0"/>
    <n v="0"/>
    <n v="0.47"/>
    <n v="0.47"/>
    <x v="509"/>
    <n v="6.32"/>
    <x v="1"/>
    <s v="Card"/>
  </r>
  <r>
    <n v="120737"/>
    <n v="102"/>
    <d v="2025-08-01T00:00:00"/>
    <d v="1899-12-30T04:15:23"/>
    <d v="2025-08-01T00:00:00"/>
    <s v="Friday"/>
    <s v="Afternoon"/>
    <s v="Dine-In"/>
    <s v="Dine-In"/>
    <s v="Soft Drink (Medium)"/>
    <s v="No Ice"/>
    <s v="No Ice"/>
    <n v="1"/>
    <n v="1.82"/>
    <n v="1.82"/>
    <n v="1.82"/>
    <n v="0"/>
    <n v="0"/>
    <n v="0.16"/>
    <n v="0.16"/>
    <x v="305"/>
    <n v="1.98"/>
    <x v="4"/>
    <s v="GiftCard"/>
  </r>
  <r>
    <n v="120738"/>
    <n v="403"/>
    <d v="2025-05-18T00:00:00"/>
    <d v="1899-12-30T07:58:33"/>
    <d v="2025-05-18T00:00:00"/>
    <s v="Sunday"/>
    <s v="Breakfast"/>
    <s v="Drive-Thru"/>
    <s v="Drive-Thru"/>
    <s v="Breakfast Burrito"/>
    <s v="No Cheese"/>
    <s v="No Cheese"/>
    <n v="1"/>
    <n v="4.16"/>
    <n v="4.16"/>
    <n v="4.16"/>
    <n v="0"/>
    <n v="0"/>
    <n v="0.3"/>
    <n v="0.3"/>
    <x v="519"/>
    <n v="4.46"/>
    <x v="0"/>
    <s v="Cash"/>
  </r>
  <r>
    <n v="120739"/>
    <n v="402"/>
    <d v="2025-05-30T00:00:00"/>
    <d v="1899-12-30T08:39:24"/>
    <d v="2025-05-30T00:00:00"/>
    <s v="Friday"/>
    <s v="Breakfast"/>
    <s v="Takeout"/>
    <s v="Takeout"/>
    <s v="Coffee"/>
    <s v="Almond Milk"/>
    <s v="Almond Milk"/>
    <n v="1"/>
    <n v="2.09"/>
    <n v="2.79"/>
    <n v="2.79"/>
    <n v="0"/>
    <n v="0"/>
    <n v="0.2"/>
    <n v="0.2"/>
    <x v="110"/>
    <n v="2.99"/>
    <x v="4"/>
    <s v="GiftCard"/>
  </r>
  <r>
    <n v="120740"/>
    <n v="301"/>
    <d v="2025-06-02T00:00:00"/>
    <d v="1899-12-30T06:03:19"/>
    <d v="2025-06-02T00:00:00"/>
    <s v="Monday"/>
    <s v="Dinner"/>
    <s v="Takeout"/>
    <s v="Takeout"/>
    <s v="Chicken Sandwich Combo"/>
    <s v="Extra Sauce"/>
    <s v="Extra Sauce"/>
    <n v="1"/>
    <n v="8.07"/>
    <n v="8.32"/>
    <n v="8.32"/>
    <n v="0"/>
    <n v="0"/>
    <n v="0.57999999999999996"/>
    <n v="0.57999999999999996"/>
    <x v="96"/>
    <n v="8.9"/>
    <x v="1"/>
    <s v="Card"/>
  </r>
  <r>
    <n v="120741"/>
    <n v="103"/>
    <d v="2025-05-10T00:00:00"/>
    <d v="1899-12-30T08:04:45"/>
    <d v="2025-05-10T00:00:00"/>
    <s v="Saturday"/>
    <s v="Dinner"/>
    <s v="Dine-In"/>
    <s v="Dine-In"/>
    <s v="Chicken Sandwich Combo"/>
    <m/>
    <s v="No Modifier"/>
    <n v="2"/>
    <n v="8.35"/>
    <n v="8.35"/>
    <n v="16.7"/>
    <n v="0"/>
    <n v="0"/>
    <n v="1.0900000000000001"/>
    <n v="1.0900000000000001"/>
    <x v="520"/>
    <n v="17.79"/>
    <x v="3"/>
    <s v="Card"/>
  </r>
  <r>
    <n v="120742"/>
    <n v="103"/>
    <d v="2025-04-26T00:00:00"/>
    <d v="1899-12-30T11:23:58"/>
    <d v="2025-04-26T00:00:00"/>
    <s v="Saturday"/>
    <s v="Late Night"/>
    <s v="Drive-Thru"/>
    <s v="Drive-Thru"/>
    <s v="Double Cheeseburger"/>
    <m/>
    <s v="No Modifier"/>
    <n v="1"/>
    <n v="5.48"/>
    <n v="5.48"/>
    <n v="5.48"/>
    <n v="0"/>
    <n v="0"/>
    <n v="0.47"/>
    <n v="0.47"/>
    <x v="521"/>
    <n v="5.95"/>
    <x v="1"/>
    <s v="Card"/>
  </r>
  <r>
    <n v="120743"/>
    <n v="202"/>
    <d v="2025-08-08T00:00:00"/>
    <d v="1899-12-30T02:52:26"/>
    <d v="2025-08-08T00:00:00"/>
    <s v="Friday"/>
    <s v="Lunch"/>
    <s v="Takeout"/>
    <s v="Takeout"/>
    <s v="Chicken Sandwich"/>
    <m/>
    <s v="No Modifier"/>
    <n v="1"/>
    <n v="5.4"/>
    <n v="6.4"/>
    <n v="6.4"/>
    <n v="0"/>
    <n v="0"/>
    <n v="0.54"/>
    <n v="0.54"/>
    <x v="127"/>
    <n v="6.94"/>
    <x v="2"/>
    <s v="MobilePay"/>
  </r>
  <r>
    <n v="120744"/>
    <n v="102"/>
    <d v="2025-04-16T00:00:00"/>
    <d v="1899-12-30T08:04:11"/>
    <d v="2025-04-16T00:00:00"/>
    <s v="Wednesday"/>
    <s v="Breakfast"/>
    <s v="Delivery"/>
    <s v="Delivery"/>
    <s v="Coffee"/>
    <s v="Almond Milk"/>
    <s v="Almond Milk"/>
    <n v="2"/>
    <n v="1.99"/>
    <n v="2.69"/>
    <n v="5.38"/>
    <n v="0"/>
    <n v="0"/>
    <n v="0.51"/>
    <n v="0.51"/>
    <x v="522"/>
    <n v="5.89"/>
    <x v="1"/>
    <s v="Card"/>
  </r>
  <r>
    <n v="120745"/>
    <n v="201"/>
    <d v="2025-05-30T00:00:00"/>
    <d v="1899-12-30T01:12:08"/>
    <d v="2025-05-30T00:00:00"/>
    <s v="Friday"/>
    <s v="Late Night"/>
    <s v="Drive-Thru"/>
    <s v="Drive-Thru"/>
    <s v="French Fries"/>
    <m/>
    <s v="No Modifier"/>
    <n v="1"/>
    <n v="2.4300000000000002"/>
    <n v="2.4299999999999997"/>
    <n v="2.4299999999999997"/>
    <n v="0"/>
    <n v="0"/>
    <n v="0.16"/>
    <n v="0.16"/>
    <x v="523"/>
    <n v="2.59"/>
    <x v="1"/>
    <s v="Card"/>
  </r>
  <r>
    <n v="120746"/>
    <n v="103"/>
    <d v="2025-05-03T00:00:00"/>
    <d v="1899-12-30T11:42:59"/>
    <d v="2025-05-03T00:00:00"/>
    <s v="Saturday"/>
    <s v="Lunch"/>
    <s v="Takeout"/>
    <s v="Takeout"/>
    <s v="Double Cheeseburger Combo"/>
    <m/>
    <s v="No Modifier"/>
    <n v="1"/>
    <n v="10.08"/>
    <n v="10.08"/>
    <n v="10.08"/>
    <n v="1.01"/>
    <n v="1.01"/>
    <n v="0.73"/>
    <n v="0.73"/>
    <x v="524"/>
    <n v="9.8000000000000007"/>
    <x v="4"/>
    <s v="GiftCard"/>
  </r>
  <r>
    <n v="120747"/>
    <n v="101"/>
    <d v="2025-07-21T00:00:00"/>
    <d v="1899-12-30T01:32:04"/>
    <d v="2025-07-21T00:00:00"/>
    <s v="Monday"/>
    <s v="Lunch"/>
    <s v="Dine-In"/>
    <s v="Dine-In"/>
    <s v="Spicy Chicken Sandwich"/>
    <s v="No Pickles"/>
    <s v="No Pickles"/>
    <n v="2"/>
    <n v="5.35"/>
    <n v="5.35"/>
    <n v="10.7"/>
    <n v="1.07"/>
    <n v="1.07"/>
    <n v="0.91"/>
    <n v="0.91"/>
    <x v="525"/>
    <n v="10.54"/>
    <x v="0"/>
    <s v="Cash"/>
  </r>
  <r>
    <n v="120748"/>
    <n v="102"/>
    <d v="2025-06-02T00:00:00"/>
    <d v="1899-12-30T11:39:46"/>
    <d v="2025-06-02T00:00:00"/>
    <s v="Monday"/>
    <s v="Lunch"/>
    <s v="Dine-In"/>
    <s v="Dine-In"/>
    <s v="Veggie Burger"/>
    <m/>
    <s v="No Modifier"/>
    <n v="1"/>
    <n v="5.03"/>
    <n v="5.03"/>
    <n v="5.03"/>
    <n v="0"/>
    <n v="0"/>
    <n v="0.43"/>
    <n v="0.43"/>
    <x v="526"/>
    <n v="5.46"/>
    <x v="2"/>
    <s v="MobilePay"/>
  </r>
  <r>
    <n v="120749"/>
    <n v="101"/>
    <d v="2025-07-31T00:00:00"/>
    <d v="1899-12-30T03:41:52"/>
    <d v="2025-07-31T00:00:00"/>
    <s v="Thursday"/>
    <s v="Afternoon"/>
    <s v="Drive-Thru"/>
    <s v="Drive-Thru"/>
    <s v="Milkshake"/>
    <m/>
    <s v="No Modifier"/>
    <n v="1"/>
    <n v="3.52"/>
    <n v="3.5199999999999996"/>
    <n v="3.5199999999999996"/>
    <n v="0"/>
    <n v="0"/>
    <n v="0.26"/>
    <n v="0.26"/>
    <x v="527"/>
    <n v="3.78"/>
    <x v="2"/>
    <s v="MobilePay"/>
  </r>
  <r>
    <n v="120750"/>
    <n v="103"/>
    <d v="2025-04-19T00:00:00"/>
    <d v="1899-12-30T01:14:09"/>
    <d v="2025-04-19T00:00:00"/>
    <s v="Saturday"/>
    <s v="Lunch"/>
    <s v="Dine-In"/>
    <s v="Dine-In"/>
    <s v="Soft Drink (Medium)"/>
    <s v="Extra Ice"/>
    <s v="Extra Ice"/>
    <n v="2"/>
    <n v="1.66"/>
    <n v="1.66"/>
    <n v="3.32"/>
    <n v="0"/>
    <n v="0"/>
    <n v="0.2"/>
    <n v="0.2"/>
    <x v="528"/>
    <n v="3.52"/>
    <x v="0"/>
    <s v="Cash"/>
  </r>
  <r>
    <n v="120751"/>
    <n v="201"/>
    <d v="2025-07-24T00:00:00"/>
    <d v="1899-12-30T12:13:25"/>
    <d v="2025-07-24T00:00:00"/>
    <s v="Thursday"/>
    <s v="Late Night"/>
    <s v="Delivery"/>
    <s v="Delivery"/>
    <s v="Onion Rings"/>
    <m/>
    <s v="No Modifier"/>
    <n v="1"/>
    <n v="2.76"/>
    <n v="3.01"/>
    <n v="3.01"/>
    <n v="0"/>
    <n v="0"/>
    <n v="0.26"/>
    <n v="0.26"/>
    <x v="303"/>
    <n v="3.27"/>
    <x v="1"/>
    <s v="Card"/>
  </r>
  <r>
    <n v="120752"/>
    <n v="501"/>
    <d v="2025-06-11T00:00:00"/>
    <d v="1899-12-30T02:23:41"/>
    <d v="2025-06-11T00:00:00"/>
    <s v="Wednesday"/>
    <s v="Lunch"/>
    <s v="Dine-In"/>
    <s v="Dine-In"/>
    <s v="Cheeseburger Combo"/>
    <m/>
    <s v="No Modifier"/>
    <n v="1"/>
    <n v="8"/>
    <n v="8"/>
    <n v="8"/>
    <n v="0"/>
    <n v="0"/>
    <n v="0.68"/>
    <n v="0.68"/>
    <x v="257"/>
    <n v="8.68"/>
    <x v="1"/>
    <s v="Card"/>
  </r>
  <r>
    <n v="120753"/>
    <n v="403"/>
    <d v="2025-04-11T00:00:00"/>
    <d v="1899-12-30T02:01:44"/>
    <d v="2025-04-11T00:00:00"/>
    <s v="Friday"/>
    <s v="Lunch"/>
    <s v="Dine-In"/>
    <s v="Dine-In"/>
    <s v="Chicken Sandwich"/>
    <m/>
    <s v="No Modifier"/>
    <n v="1"/>
    <n v="5.78"/>
    <n v="5.78"/>
    <n v="5.78"/>
    <n v="0"/>
    <n v="0"/>
    <n v="0.42"/>
    <n v="0.42"/>
    <x v="107"/>
    <n v="6.2"/>
    <x v="0"/>
    <s v="Cash"/>
  </r>
  <r>
    <n v="120754"/>
    <n v="402"/>
    <d v="2025-04-12T00:00:00"/>
    <d v="1899-12-30T11:43:06"/>
    <d v="2025-04-12T00:00:00"/>
    <s v="Saturday"/>
    <s v="Lunch"/>
    <s v="Drive-Thru"/>
    <s v="Drive-Thru"/>
    <s v="Cheeseburger"/>
    <m/>
    <s v="No Modifier"/>
    <n v="1"/>
    <n v="4.17"/>
    <n v="4.17"/>
    <n v="4.17"/>
    <n v="0"/>
    <n v="0"/>
    <n v="0.33"/>
    <n v="0.33"/>
    <x v="529"/>
    <n v="4.5"/>
    <x v="1"/>
    <s v="Card"/>
  </r>
  <r>
    <n v="120755"/>
    <n v="102"/>
    <d v="2025-04-15T00:00:00"/>
    <d v="1899-12-30T01:37:57"/>
    <d v="2025-04-15T00:00:00"/>
    <s v="Tuesday"/>
    <s v="Lunch"/>
    <s v="Drive-Thru"/>
    <s v="Drive-Thru"/>
    <s v="Spicy Chicken Combo"/>
    <m/>
    <s v="No Modifier"/>
    <n v="1"/>
    <n v="10.61"/>
    <n v="10.61"/>
    <n v="10.61"/>
    <n v="0"/>
    <n v="0"/>
    <n v="0.74"/>
    <n v="0.74"/>
    <x v="530"/>
    <n v="11.35"/>
    <x v="1"/>
    <s v="Card"/>
  </r>
  <r>
    <n v="120756"/>
    <n v="402"/>
    <d v="2025-07-05T00:00:00"/>
    <d v="1899-12-30T05:54:57"/>
    <d v="2025-07-05T00:00:00"/>
    <s v="Saturday"/>
    <s v="Afternoon"/>
    <s v="Dine-In"/>
    <s v="Dine-In"/>
    <s v="Ice Cream Cone"/>
    <s v="Caramel Topping"/>
    <s v="Caramel Topping"/>
    <n v="1"/>
    <n v="1.7"/>
    <n v="2.2000000000000002"/>
    <n v="2.2000000000000002"/>
    <n v="0"/>
    <n v="0"/>
    <n v="0.19"/>
    <n v="0.19"/>
    <x v="516"/>
    <n v="2.39"/>
    <x v="1"/>
    <s v="Card"/>
  </r>
  <r>
    <n v="120757"/>
    <n v="301"/>
    <d v="2025-05-27T00:00:00"/>
    <d v="1899-12-30T07:28:57"/>
    <d v="2025-05-27T00:00:00"/>
    <s v="Tuesday"/>
    <s v="Dinner"/>
    <s v="Dine-In"/>
    <s v="Dine-In"/>
    <s v="Spicy Chicken Combo"/>
    <m/>
    <s v="No Modifier"/>
    <n v="1"/>
    <n v="9.3800000000000008"/>
    <n v="9.3800000000000008"/>
    <n v="9.3800000000000008"/>
    <n v="1.41"/>
    <n v="1.41"/>
    <n v="0.52"/>
    <n v="0.52"/>
    <x v="531"/>
    <n v="8.49"/>
    <x v="1"/>
    <s v="Card"/>
  </r>
  <r>
    <n v="120758"/>
    <n v="201"/>
    <d v="2025-06-29T00:00:00"/>
    <d v="1899-12-30T12:45:50"/>
    <d v="2025-06-29T00:00:00"/>
    <s v="Sunday"/>
    <s v="Late Night"/>
    <s v="Drive-Thru"/>
    <s v="Drive-Thru"/>
    <s v="French Fries"/>
    <s v="Large Size"/>
    <s v="Large Size"/>
    <n v="1"/>
    <n v="2.4"/>
    <n v="3"/>
    <n v="3"/>
    <n v="0"/>
    <n v="0"/>
    <n v="0.21"/>
    <n v="0.21"/>
    <x v="16"/>
    <n v="3.21"/>
    <x v="1"/>
    <s v="Card"/>
  </r>
  <r>
    <n v="120759"/>
    <n v="101"/>
    <d v="2025-04-16T00:00:00"/>
    <d v="1899-12-30T12:03:41"/>
    <d v="2025-04-16T00:00:00"/>
    <s v="Wednesday"/>
    <s v="Lunch"/>
    <s v="Dine-In"/>
    <s v="Dine-In"/>
    <s v="Cheeseburger Combo"/>
    <m/>
    <s v="No Modifier"/>
    <n v="1"/>
    <n v="8.84"/>
    <n v="8.84"/>
    <n v="8.84"/>
    <n v="0"/>
    <n v="0"/>
    <n v="0.8"/>
    <n v="0.8"/>
    <x v="532"/>
    <n v="9.64"/>
    <x v="1"/>
    <s v="Card"/>
  </r>
  <r>
    <n v="120760"/>
    <n v="101"/>
    <d v="2025-08-07T00:00:00"/>
    <d v="1899-12-30T08:24:12"/>
    <d v="2025-08-07T00:00:00"/>
    <s v="Thursday"/>
    <s v="Dinner"/>
    <s v="Drive-Thru"/>
    <s v="Drive-Thru"/>
    <s v="Cheeseburger"/>
    <m/>
    <s v="No Modifier"/>
    <n v="1"/>
    <n v="4.3"/>
    <n v="4.3"/>
    <n v="4.3"/>
    <n v="0"/>
    <n v="0"/>
    <n v="0.41"/>
    <n v="0.41"/>
    <x v="416"/>
    <n v="4.71"/>
    <x v="1"/>
    <s v="Card"/>
  </r>
  <r>
    <n v="120761"/>
    <n v="202"/>
    <d v="2025-06-08T00:00:00"/>
    <d v="1899-12-30T01:17:05"/>
    <d v="2025-06-08T00:00:00"/>
    <s v="Sunday"/>
    <s v="Lunch"/>
    <s v="Drive-Thru"/>
    <s v="Drive-Thru"/>
    <s v="Cheeseburger"/>
    <m/>
    <s v="No Modifier"/>
    <n v="1"/>
    <n v="4.53"/>
    <n v="4.53"/>
    <n v="4.53"/>
    <n v="0"/>
    <n v="0"/>
    <n v="0.28999999999999998"/>
    <n v="0.28999999999999998"/>
    <x v="533"/>
    <n v="4.82"/>
    <x v="2"/>
    <s v="MobilePay"/>
  </r>
  <r>
    <n v="120762"/>
    <n v="102"/>
    <d v="2025-04-29T00:00:00"/>
    <d v="1899-12-30T06:49:05"/>
    <d v="2025-04-29T00:00:00"/>
    <s v="Tuesday"/>
    <s v="Breakfast"/>
    <s v="Drive-Thru"/>
    <s v="Drive-Thru"/>
    <s v="Egg Muffin"/>
    <s v="Extra Egg"/>
    <s v="Extra Egg"/>
    <n v="1"/>
    <n v="3.88"/>
    <n v="4.88"/>
    <n v="4.88"/>
    <n v="0"/>
    <n v="0"/>
    <n v="0.44"/>
    <n v="0.44"/>
    <x v="165"/>
    <n v="5.32"/>
    <x v="1"/>
    <s v="Card"/>
  </r>
  <r>
    <n v="120763"/>
    <n v="103"/>
    <d v="2025-05-06T00:00:00"/>
    <d v="1899-12-30T10:11:05"/>
    <d v="2025-05-06T00:00:00"/>
    <s v="Tuesday"/>
    <s v="Morning"/>
    <s v="Delivery"/>
    <s v="Delivery"/>
    <s v="Bottled Water"/>
    <s v="Light Ice"/>
    <s v="Light Ice"/>
    <n v="1"/>
    <n v="1.43"/>
    <n v="1.4300000000000002"/>
    <n v="1.4300000000000002"/>
    <n v="0.21"/>
    <n v="0.21"/>
    <n v="0.12"/>
    <n v="0.12"/>
    <x v="534"/>
    <n v="1.34"/>
    <x v="1"/>
    <s v="Card"/>
  </r>
  <r>
    <n v="120764"/>
    <n v="402"/>
    <d v="2025-05-15T00:00:00"/>
    <d v="1899-12-30T11:28:11"/>
    <d v="2025-05-15T00:00:00"/>
    <s v="Thursday"/>
    <s v="Lunch"/>
    <s v="Takeout"/>
    <s v="Takeout"/>
    <s v="Soft Drink (Medium)"/>
    <m/>
    <s v="No Modifier"/>
    <n v="2"/>
    <n v="1.84"/>
    <n v="1.84"/>
    <n v="3.68"/>
    <n v="0"/>
    <n v="0"/>
    <n v="0.27"/>
    <n v="0.27"/>
    <x v="535"/>
    <n v="3.95"/>
    <x v="1"/>
    <s v="Card"/>
  </r>
  <r>
    <n v="120765"/>
    <n v="201"/>
    <d v="2025-05-20T00:00:00"/>
    <d v="1899-12-30T09:18:38"/>
    <d v="2025-05-20T00:00:00"/>
    <s v="Tuesday"/>
    <s v="Breakfast"/>
    <s v="Takeout"/>
    <s v="Takeout"/>
    <s v="Hash Browns"/>
    <m/>
    <s v="No Modifier"/>
    <n v="1"/>
    <n v="1.75"/>
    <n v="1.75"/>
    <n v="1.75"/>
    <n v="0"/>
    <n v="0"/>
    <n v="0.1"/>
    <n v="0.1"/>
    <x v="275"/>
    <n v="1.85"/>
    <x v="0"/>
    <s v="Cash"/>
  </r>
  <r>
    <n v="120766"/>
    <n v="102"/>
    <d v="2025-04-16T00:00:00"/>
    <d v="1899-12-30T11:39:48"/>
    <d v="2025-04-16T00:00:00"/>
    <s v="Wednesday"/>
    <s v="Lunch"/>
    <s v="Drive-Thru"/>
    <s v="Drive-Thru"/>
    <s v="Double Cheeseburger Combo"/>
    <m/>
    <s v="No Modifier"/>
    <n v="1"/>
    <n v="9.9700000000000006"/>
    <n v="9.9699999999999989"/>
    <n v="9.9699999999999989"/>
    <n v="0"/>
    <n v="0"/>
    <n v="0.65"/>
    <n v="0.65"/>
    <x v="536"/>
    <n v="10.62"/>
    <x v="1"/>
    <s v="Card"/>
  </r>
  <r>
    <n v="120767"/>
    <n v="102"/>
    <d v="2025-05-08T00:00:00"/>
    <d v="1899-12-30T04:28:22"/>
    <d v="2025-05-08T00:00:00"/>
    <s v="Thursday"/>
    <s v="Afternoon"/>
    <s v="Delivery"/>
    <s v="Delivery"/>
    <s v="Soft Drink (Medium)"/>
    <s v="Extra Ice"/>
    <s v="Extra Ice"/>
    <n v="1"/>
    <n v="1.89"/>
    <n v="1.8899999999999997"/>
    <n v="1.8899999999999997"/>
    <n v="0"/>
    <n v="0"/>
    <n v="0.14000000000000001"/>
    <n v="0.14000000000000001"/>
    <x v="437"/>
    <n v="2.0299999999999998"/>
    <x v="1"/>
    <s v="Card"/>
  </r>
  <r>
    <n v="120768"/>
    <n v="401"/>
    <d v="2025-04-16T00:00:00"/>
    <d v="1899-12-30T02:28:09"/>
    <d v="2025-04-16T00:00:00"/>
    <s v="Wednesday"/>
    <s v="Lunch"/>
    <s v="Dine-In"/>
    <s v="Dine-In"/>
    <s v="Cheeseburger Combo"/>
    <m/>
    <s v="No Modifier"/>
    <n v="1"/>
    <n v="8.18"/>
    <n v="8.18"/>
    <n v="8.18"/>
    <n v="0"/>
    <n v="0"/>
    <n v="0.56999999999999995"/>
    <n v="0.56999999999999995"/>
    <x v="295"/>
    <n v="8.75"/>
    <x v="3"/>
    <s v="Card"/>
  </r>
  <r>
    <n v="120769"/>
    <n v="501"/>
    <d v="2025-07-13T00:00:00"/>
    <d v="1899-12-30T10:01:25"/>
    <d v="2025-07-13T00:00:00"/>
    <s v="Sunday"/>
    <s v="Late Night"/>
    <s v="Delivery"/>
    <s v="Delivery"/>
    <s v="Double Cheeseburger"/>
    <m/>
    <s v="No Modifier"/>
    <n v="1"/>
    <n v="6.5"/>
    <n v="6.5"/>
    <n v="6.5"/>
    <n v="0"/>
    <n v="0"/>
    <n v="0.62"/>
    <n v="0.62"/>
    <x v="537"/>
    <n v="7.12"/>
    <x v="1"/>
    <s v="Card"/>
  </r>
  <r>
    <n v="120770"/>
    <n v="103"/>
    <d v="2025-05-16T00:00:00"/>
    <d v="1899-12-30T11:22:06"/>
    <d v="2025-05-16T00:00:00"/>
    <s v="Friday"/>
    <s v="Lunch"/>
    <s v="Dine-In"/>
    <s v="Dine-In"/>
    <s v="Cheeseburger Combo"/>
    <m/>
    <s v="No Modifier"/>
    <n v="1"/>
    <n v="8.84"/>
    <n v="8.84"/>
    <n v="8.84"/>
    <n v="0"/>
    <n v="0"/>
    <n v="0.64"/>
    <n v="0.64"/>
    <x v="538"/>
    <n v="9.48"/>
    <x v="3"/>
    <s v="Card"/>
  </r>
  <r>
    <n v="120771"/>
    <n v="501"/>
    <d v="2025-07-25T00:00:00"/>
    <d v="1899-12-30T12:33:18"/>
    <d v="2025-07-25T00:00:00"/>
    <s v="Friday"/>
    <s v="Lunch"/>
    <s v="Dine-In"/>
    <s v="Dine-In"/>
    <s v="Spicy Chicken Combo"/>
    <m/>
    <s v="No Modifier"/>
    <n v="1"/>
    <n v="9.01"/>
    <n v="9.0100000000000016"/>
    <n v="9.0100000000000016"/>
    <n v="0"/>
    <n v="0"/>
    <n v="0.54"/>
    <n v="0.54"/>
    <x v="539"/>
    <n v="9.5500000000000007"/>
    <x v="1"/>
    <s v="Card"/>
  </r>
  <r>
    <n v="120772"/>
    <n v="301"/>
    <d v="2025-04-16T00:00:00"/>
    <d v="1899-12-30T04:50:17"/>
    <d v="2025-04-16T00:00:00"/>
    <s v="Wednesday"/>
    <s v="Afternoon"/>
    <s v="Takeout"/>
    <s v="Takeout"/>
    <s v="French Fries"/>
    <m/>
    <s v="No Modifier"/>
    <n v="1"/>
    <n v="2.82"/>
    <n v="2.82"/>
    <n v="2.82"/>
    <n v="0"/>
    <n v="0"/>
    <n v="0.2"/>
    <n v="0.2"/>
    <x v="540"/>
    <n v="3.02"/>
    <x v="0"/>
    <s v="Cash"/>
  </r>
  <r>
    <n v="120773"/>
    <n v="101"/>
    <d v="2025-04-19T00:00:00"/>
    <d v="1899-12-30T11:24:48"/>
    <d v="2025-04-19T00:00:00"/>
    <s v="Saturday"/>
    <s v="Lunch"/>
    <s v="Dine-In"/>
    <s v="Dine-In"/>
    <s v="Cheeseburger Combo"/>
    <m/>
    <s v="No Modifier"/>
    <n v="2"/>
    <n v="8.98"/>
    <n v="8.9799999999999986"/>
    <n v="17.959999999999997"/>
    <n v="0"/>
    <n v="0"/>
    <n v="1.35"/>
    <n v="1.35"/>
    <x v="363"/>
    <n v="19.309999999999999"/>
    <x v="1"/>
    <s v="Card"/>
  </r>
  <r>
    <n v="120774"/>
    <n v="301"/>
    <d v="2025-08-02T00:00:00"/>
    <d v="1899-12-30T09:15:14"/>
    <d v="2025-08-02T00:00:00"/>
    <s v="Saturday"/>
    <s v="Dinner"/>
    <s v="Delivery"/>
    <s v="Delivery"/>
    <s v="Double Cheeseburger Combo"/>
    <m/>
    <s v="No Modifier"/>
    <n v="1"/>
    <n v="10.3"/>
    <n v="10.299999999999999"/>
    <n v="10.299999999999999"/>
    <n v="0"/>
    <n v="0"/>
    <n v="0.82"/>
    <n v="0.82"/>
    <x v="541"/>
    <n v="11.12"/>
    <x v="1"/>
    <s v="Card"/>
  </r>
  <r>
    <n v="120775"/>
    <n v="201"/>
    <d v="2025-05-25T00:00:00"/>
    <d v="1899-12-30T10:18:46"/>
    <d v="2025-05-25T00:00:00"/>
    <s v="Sunday"/>
    <s v="Late Night"/>
    <s v="Dine-In"/>
    <s v="Dine-In"/>
    <s v="French Fries"/>
    <s v="Small Size"/>
    <s v="Small Size"/>
    <n v="2"/>
    <n v="2.2000000000000002"/>
    <n v="1.9000000000000001"/>
    <n v="3.8000000000000003"/>
    <n v="0"/>
    <n v="0"/>
    <n v="0.23"/>
    <n v="0.23"/>
    <x v="542"/>
    <n v="4.03"/>
    <x v="2"/>
    <s v="MobilePay"/>
  </r>
  <r>
    <n v="120776"/>
    <n v="401"/>
    <d v="2025-06-11T00:00:00"/>
    <d v="1899-12-30T06:28:40"/>
    <d v="2025-06-11T00:00:00"/>
    <s v="Wednesday"/>
    <s v="Breakfast"/>
    <s v="Takeout"/>
    <s v="Takeout"/>
    <s v="Breakfast Burrito"/>
    <m/>
    <s v="No Modifier"/>
    <n v="2"/>
    <n v="3.56"/>
    <n v="3.5599999999999996"/>
    <n v="7.1199999999999992"/>
    <n v="0"/>
    <n v="0"/>
    <n v="0.52"/>
    <n v="0.52"/>
    <x v="543"/>
    <n v="7.64"/>
    <x v="1"/>
    <s v="Card"/>
  </r>
  <r>
    <n v="120777"/>
    <n v="102"/>
    <d v="2025-06-29T00:00:00"/>
    <d v="1899-12-30T09:30:23"/>
    <d v="2025-06-29T00:00:00"/>
    <s v="Sunday"/>
    <s v="Breakfast"/>
    <s v="Dine-In"/>
    <s v="Dine-In"/>
    <s v="Sausage Biscuit"/>
    <m/>
    <s v="No Modifier"/>
    <n v="1"/>
    <n v="2.98"/>
    <n v="2.98"/>
    <n v="2.98"/>
    <n v="0"/>
    <n v="0"/>
    <n v="0.21"/>
    <n v="0.21"/>
    <x v="381"/>
    <n v="3.19"/>
    <x v="2"/>
    <s v="MobilePay"/>
  </r>
  <r>
    <n v="120778"/>
    <n v="501"/>
    <d v="2025-06-05T00:00:00"/>
    <d v="1899-12-30T05:46:45"/>
    <d v="2025-06-05T00:00:00"/>
    <s v="Thursday"/>
    <s v="Breakfast"/>
    <s v="Drive-Thru"/>
    <s v="Drive-Thru"/>
    <s v="Soft Drink (Small)"/>
    <m/>
    <s v="No Modifier"/>
    <n v="1"/>
    <n v="1.53"/>
    <n v="1.5299999999999998"/>
    <n v="1.5299999999999998"/>
    <n v="0"/>
    <n v="0"/>
    <n v="0.11"/>
    <n v="0.11"/>
    <x v="7"/>
    <n v="1.64"/>
    <x v="1"/>
    <s v="Card"/>
  </r>
  <r>
    <n v="120779"/>
    <n v="102"/>
    <d v="2025-06-01T00:00:00"/>
    <d v="1899-12-30T11:33:26"/>
    <d v="2025-06-01T00:00:00"/>
    <s v="Sunday"/>
    <s v="Lunch"/>
    <s v="Delivery"/>
    <s v="Delivery"/>
    <s v="Double Cheeseburger"/>
    <m/>
    <s v="No Modifier"/>
    <n v="1"/>
    <n v="6"/>
    <n v="6"/>
    <n v="6"/>
    <n v="0"/>
    <n v="0"/>
    <n v="0.39"/>
    <n v="0.39"/>
    <x v="80"/>
    <n v="6.39"/>
    <x v="1"/>
    <s v="Card"/>
  </r>
  <r>
    <n v="120780"/>
    <n v="101"/>
    <d v="2025-04-24T00:00:00"/>
    <d v="1899-12-30T10:14:30"/>
    <d v="2025-04-24T00:00:00"/>
    <s v="Thursday"/>
    <s v="Breakfast"/>
    <s v="Dine-In"/>
    <s v="Dine-In"/>
    <s v="Hash Browns"/>
    <m/>
    <s v="No Modifier"/>
    <n v="2"/>
    <n v="1.93"/>
    <n v="1.93"/>
    <n v="3.86"/>
    <n v="0"/>
    <n v="0"/>
    <n v="0.31"/>
    <n v="0.31"/>
    <x v="208"/>
    <n v="4.17"/>
    <x v="1"/>
    <s v="Card"/>
  </r>
  <r>
    <n v="120781"/>
    <n v="101"/>
    <d v="2025-05-12T00:00:00"/>
    <d v="1899-12-30T04:35:04"/>
    <d v="2025-05-12T00:00:00"/>
    <s v="Monday"/>
    <s v="Afternoon"/>
    <s v="Dine-In"/>
    <s v="Dine-In"/>
    <s v="French Fries"/>
    <s v="Large Size"/>
    <s v="Large Size"/>
    <n v="1"/>
    <n v="2.2599999999999998"/>
    <n v="2.8600000000000003"/>
    <n v="2.8600000000000003"/>
    <n v="0.43"/>
    <n v="0.43"/>
    <n v="0.23"/>
    <n v="0.23"/>
    <x v="544"/>
    <n v="2.66"/>
    <x v="0"/>
    <s v="Cash"/>
  </r>
  <r>
    <n v="120782"/>
    <n v="501"/>
    <d v="2025-05-30T00:00:00"/>
    <d v="1899-12-30T01:32:24"/>
    <d v="2025-05-30T00:00:00"/>
    <s v="Friday"/>
    <s v="Lunch"/>
    <s v="Dine-In"/>
    <s v="Dine-In"/>
    <s v="Chicken Sandwich Combo"/>
    <m/>
    <s v="No Modifier"/>
    <n v="1"/>
    <n v="9.18"/>
    <n v="9.18"/>
    <n v="9.18"/>
    <n v="0"/>
    <n v="0"/>
    <n v="0.6"/>
    <n v="0.6"/>
    <x v="545"/>
    <n v="9.7799999999999994"/>
    <x v="1"/>
    <s v="Card"/>
  </r>
  <r>
    <n v="120783"/>
    <n v="401"/>
    <d v="2025-07-26T00:00:00"/>
    <d v="1899-12-30T10:24:51"/>
    <d v="2025-07-26T00:00:00"/>
    <s v="Saturday"/>
    <s v="Morning"/>
    <s v="Dine-In"/>
    <s v="Dine-In"/>
    <s v="Coffee"/>
    <s v="Almond Milk"/>
    <s v="Almond Milk"/>
    <n v="1"/>
    <n v="2.0099999999999998"/>
    <n v="2.71"/>
    <n v="2.71"/>
    <n v="0"/>
    <n v="0"/>
    <n v="0.2"/>
    <n v="0.2"/>
    <x v="154"/>
    <n v="2.91"/>
    <x v="2"/>
    <s v="MobilePay"/>
  </r>
  <r>
    <n v="120784"/>
    <n v="501"/>
    <d v="2025-04-24T00:00:00"/>
    <d v="1899-12-30T08:13:32"/>
    <d v="2025-04-24T00:00:00"/>
    <s v="Thursday"/>
    <s v="Dinner"/>
    <s v="Dine-In"/>
    <s v="Dine-In"/>
    <s v="Double Cheeseburger Combo"/>
    <m/>
    <s v="No Modifier"/>
    <n v="1"/>
    <n v="10.27"/>
    <n v="10.270000000000001"/>
    <n v="10.270000000000001"/>
    <n v="0"/>
    <n v="0"/>
    <n v="0.87"/>
    <n v="0.87"/>
    <x v="546"/>
    <n v="11.14"/>
    <x v="1"/>
    <s v="Card"/>
  </r>
  <r>
    <n v="120785"/>
    <n v="402"/>
    <d v="2025-07-04T00:00:00"/>
    <d v="1899-12-30T05:54:15"/>
    <d v="2025-07-04T00:00:00"/>
    <s v="Friday"/>
    <s v="Afternoon"/>
    <s v="Dine-In"/>
    <s v="Dine-In"/>
    <s v="Chicken Nuggets (6pc)"/>
    <m/>
    <s v="No Modifier"/>
    <n v="1"/>
    <n v="4.01"/>
    <n v="4.01"/>
    <n v="4.01"/>
    <n v="0.6"/>
    <n v="0.6"/>
    <n v="0.2"/>
    <n v="0.2"/>
    <x v="547"/>
    <n v="3.61"/>
    <x v="1"/>
    <s v="Card"/>
  </r>
  <r>
    <n v="120786"/>
    <n v="201"/>
    <d v="2025-06-16T00:00:00"/>
    <d v="1899-12-30T05:56:23"/>
    <d v="2025-06-16T00:00:00"/>
    <s v="Monday"/>
    <s v="Afternoon"/>
    <s v="Dine-In"/>
    <s v="Dine-In"/>
    <s v="Chicken Nuggets (6pc)"/>
    <m/>
    <s v="No Modifier"/>
    <n v="2"/>
    <n v="3.95"/>
    <n v="3.95"/>
    <n v="7.9"/>
    <n v="0"/>
    <n v="0"/>
    <n v="0.59"/>
    <n v="0.59"/>
    <x v="531"/>
    <n v="8.49"/>
    <x v="1"/>
    <s v="Card"/>
  </r>
  <r>
    <n v="120787"/>
    <n v="101"/>
    <d v="2025-04-12T00:00:00"/>
    <d v="1899-12-30T09:11:00"/>
    <d v="2025-04-12T00:00:00"/>
    <s v="Saturday"/>
    <s v="Dinner"/>
    <s v="Dine-In"/>
    <s v="Dine-In"/>
    <s v="Cheeseburger Combo"/>
    <m/>
    <s v="No Modifier"/>
    <n v="1"/>
    <n v="8.7200000000000006"/>
    <n v="8.7200000000000006"/>
    <n v="8.7200000000000006"/>
    <n v="0"/>
    <n v="0"/>
    <n v="0.52"/>
    <n v="0.52"/>
    <x v="12"/>
    <n v="9.24"/>
    <x v="0"/>
    <s v="Cash"/>
  </r>
  <r>
    <n v="120788"/>
    <n v="401"/>
    <d v="2025-06-07T00:00:00"/>
    <d v="1899-12-30T08:53:29"/>
    <d v="2025-06-07T00:00:00"/>
    <s v="Saturday"/>
    <s v="Breakfast"/>
    <s v="Takeout"/>
    <s v="Takeout"/>
    <s v="Breakfast Burrito"/>
    <m/>
    <s v="No Modifier"/>
    <n v="1"/>
    <n v="3.72"/>
    <n v="3.7199999999999998"/>
    <n v="3.7199999999999998"/>
    <n v="0"/>
    <n v="0"/>
    <n v="0.28000000000000003"/>
    <n v="0.28000000000000003"/>
    <x v="344"/>
    <n v="4"/>
    <x v="4"/>
    <s v="GiftCard"/>
  </r>
  <r>
    <n v="120789"/>
    <n v="201"/>
    <d v="2025-06-13T00:00:00"/>
    <d v="1899-12-30T10:41:02"/>
    <d v="2025-06-13T00:00:00"/>
    <s v="Friday"/>
    <s v="Morning"/>
    <s v="Drive-Thru"/>
    <s v="Drive-Thru"/>
    <s v="Bottled Water"/>
    <s v="Sugar-Free Syrup"/>
    <s v="Sugar-Free Syrup"/>
    <n v="1"/>
    <n v="1.3"/>
    <n v="1.5999999999999999"/>
    <n v="1.5999999999999999"/>
    <n v="0"/>
    <n v="0"/>
    <n v="0.1"/>
    <n v="0.1"/>
    <x v="548"/>
    <n v="1.7"/>
    <x v="0"/>
    <s v="Cash"/>
  </r>
  <r>
    <n v="120790"/>
    <n v="301"/>
    <d v="2025-06-23T00:00:00"/>
    <d v="1899-12-30T05:35:34"/>
    <d v="2025-06-23T00:00:00"/>
    <s v="Monday"/>
    <s v="Afternoon"/>
    <s v="Dine-In"/>
    <s v="Dine-In"/>
    <s v="Onion Rings"/>
    <m/>
    <s v="No Modifier"/>
    <n v="1"/>
    <n v="3.26"/>
    <n v="3.26"/>
    <n v="3.26"/>
    <n v="0"/>
    <n v="0"/>
    <n v="0.26"/>
    <n v="0.26"/>
    <x v="528"/>
    <n v="3.52"/>
    <x v="0"/>
    <s v="Cash"/>
  </r>
  <r>
    <n v="120791"/>
    <n v="401"/>
    <d v="2025-06-15T00:00:00"/>
    <d v="1899-12-30T11:38:16"/>
    <d v="2025-06-15T00:00:00"/>
    <s v="Sunday"/>
    <s v="Lunch"/>
    <s v="Drive-Thru"/>
    <s v="Drive-Thru"/>
    <s v="Spicy Chicken Sandwich"/>
    <s v="Add Jalapenos"/>
    <s v="Add Jalapenos"/>
    <n v="2"/>
    <n v="5.72"/>
    <n v="6.12"/>
    <n v="12.24"/>
    <n v="0"/>
    <n v="0"/>
    <n v="0.73"/>
    <n v="0.73"/>
    <x v="549"/>
    <n v="12.97"/>
    <x v="1"/>
    <s v="Card"/>
  </r>
  <r>
    <n v="120792"/>
    <n v="103"/>
    <d v="2025-05-28T00:00:00"/>
    <d v="1899-12-30T07:52:50"/>
    <d v="2025-05-28T00:00:00"/>
    <s v="Wednesday"/>
    <s v="Dinner"/>
    <s v="Dine-In"/>
    <s v="Dine-In"/>
    <s v="Double Cheeseburger"/>
    <m/>
    <s v="No Modifier"/>
    <n v="1"/>
    <n v="5.85"/>
    <n v="5.8500000000000005"/>
    <n v="5.8500000000000005"/>
    <n v="0"/>
    <n v="0"/>
    <n v="0.35"/>
    <n v="0.35"/>
    <x v="107"/>
    <n v="6.2"/>
    <x v="0"/>
    <s v="Cash"/>
  </r>
  <r>
    <n v="120793"/>
    <n v="201"/>
    <d v="2025-05-01T00:00:00"/>
    <d v="1899-12-30T04:31:07"/>
    <d v="2025-05-01T00:00:00"/>
    <s v="Thursday"/>
    <s v="Afternoon"/>
    <s v="Takeout"/>
    <s v="Takeout"/>
    <s v="Onion Rings"/>
    <s v="Extra Sauce"/>
    <s v="Extra Sauce"/>
    <n v="1"/>
    <n v="2.78"/>
    <n v="3.0300000000000002"/>
    <n v="3.0300000000000002"/>
    <n v="0"/>
    <n v="0"/>
    <n v="0.26"/>
    <n v="0.26"/>
    <x v="550"/>
    <n v="3.29"/>
    <x v="2"/>
    <s v="MobilePay"/>
  </r>
  <r>
    <n v="120794"/>
    <n v="201"/>
    <d v="2025-04-17T00:00:00"/>
    <d v="1899-12-30T06:31:09"/>
    <d v="2025-04-17T00:00:00"/>
    <s v="Thursday"/>
    <s v="Dinner"/>
    <s v="Drive-Thru"/>
    <s v="Drive-Thru"/>
    <s v="Spicy Chicken Sandwich"/>
    <s v="Gluten-Free Bun"/>
    <s v="Gluten-Free Bun"/>
    <n v="2"/>
    <n v="5.23"/>
    <n v="6.2299999999999995"/>
    <n v="12.459999999999999"/>
    <n v="0"/>
    <n v="0"/>
    <n v="0.81"/>
    <n v="0.81"/>
    <x v="551"/>
    <n v="13.27"/>
    <x v="0"/>
    <s v="Cash"/>
  </r>
  <r>
    <n v="120795"/>
    <n v="102"/>
    <d v="2025-06-13T00:00:00"/>
    <d v="1899-12-30T05:27:22"/>
    <d v="2025-06-13T00:00:00"/>
    <s v="Friday"/>
    <s v="Breakfast"/>
    <s v="Drive-Thru"/>
    <s v="Drive-Thru"/>
    <s v="Breakfast Burrito"/>
    <m/>
    <s v="No Modifier"/>
    <n v="1"/>
    <n v="4"/>
    <n v="4"/>
    <n v="4"/>
    <n v="0"/>
    <n v="0"/>
    <n v="0.36"/>
    <n v="0.36"/>
    <x v="54"/>
    <n v="4.3600000000000003"/>
    <x v="1"/>
    <s v="Card"/>
  </r>
  <r>
    <n v="120796"/>
    <n v="301"/>
    <d v="2025-05-12T00:00:00"/>
    <d v="1899-12-30T08:55:51"/>
    <d v="2025-05-12T00:00:00"/>
    <s v="Monday"/>
    <s v="Breakfast"/>
    <s v="Takeout"/>
    <s v="Takeout"/>
    <s v="Egg Muffin"/>
    <s v="Sausage Patty"/>
    <s v="Sausage Patty"/>
    <n v="2"/>
    <n v="3.23"/>
    <n v="4.4300000000000006"/>
    <n v="8.8600000000000012"/>
    <n v="0"/>
    <n v="0"/>
    <n v="0.53"/>
    <n v="0.53"/>
    <x v="552"/>
    <n v="9.39"/>
    <x v="0"/>
    <s v="Cash"/>
  </r>
  <r>
    <n v="120797"/>
    <n v="102"/>
    <d v="2025-05-09T00:00:00"/>
    <d v="1899-12-30T10:40:59"/>
    <d v="2025-05-09T00:00:00"/>
    <s v="Friday"/>
    <s v="Breakfast"/>
    <s v="Dine-In"/>
    <s v="Dine-In"/>
    <s v="Sausage Biscuit"/>
    <s v="Cinnamon"/>
    <s v="Cinnamon"/>
    <n v="1"/>
    <n v="3.21"/>
    <n v="3.31"/>
    <n v="3.31"/>
    <n v="0"/>
    <n v="0"/>
    <n v="0.3"/>
    <n v="0.3"/>
    <x v="547"/>
    <n v="3.61"/>
    <x v="1"/>
    <s v="Card"/>
  </r>
  <r>
    <n v="120798"/>
    <n v="101"/>
    <d v="2025-06-14T00:00:00"/>
    <d v="1899-12-30T06:32:11"/>
    <d v="2025-06-14T00:00:00"/>
    <s v="Saturday"/>
    <s v="Dinner"/>
    <s v="Takeout"/>
    <s v="Takeout"/>
    <s v="Cheeseburger Combo"/>
    <m/>
    <s v="No Modifier"/>
    <n v="1"/>
    <n v="8.5"/>
    <n v="8.5"/>
    <n v="8.5"/>
    <n v="0.43"/>
    <n v="0.43"/>
    <n v="0.77"/>
    <n v="0.77"/>
    <x v="477"/>
    <n v="8.84"/>
    <x v="0"/>
    <s v="Cash"/>
  </r>
  <r>
    <n v="120799"/>
    <n v="301"/>
    <d v="2025-05-14T00:00:00"/>
    <d v="1899-12-30T12:53:04"/>
    <d v="2025-05-14T00:00:00"/>
    <s v="Wednesday"/>
    <s v="Lunch"/>
    <s v="Dine-In"/>
    <s v="Dine-In"/>
    <s v="Cheeseburger"/>
    <m/>
    <s v="No Modifier"/>
    <n v="1"/>
    <n v="4.5"/>
    <n v="4.5"/>
    <n v="4.5"/>
    <n v="0"/>
    <n v="0"/>
    <n v="0.38"/>
    <n v="0.38"/>
    <x v="233"/>
    <n v="4.88"/>
    <x v="1"/>
    <s v="Card"/>
  </r>
  <r>
    <n v="120800"/>
    <n v="201"/>
    <d v="2025-04-28T00:00:00"/>
    <d v="1899-12-30T06:06:10"/>
    <d v="2025-04-28T00:00:00"/>
    <s v="Monday"/>
    <s v="Dinner"/>
    <s v="Dine-In"/>
    <s v="Dine-In"/>
    <s v="Onion Rings"/>
    <m/>
    <s v="No Modifier"/>
    <n v="1"/>
    <n v="3.41"/>
    <n v="3.66"/>
    <n v="3.66"/>
    <n v="0"/>
    <n v="0"/>
    <n v="0.31"/>
    <n v="0.31"/>
    <x v="553"/>
    <n v="3.97"/>
    <x v="0"/>
    <s v="Cash"/>
  </r>
  <r>
    <n v="120801"/>
    <n v="402"/>
    <d v="2025-06-15T00:00:00"/>
    <d v="1899-12-30T09:44:27"/>
    <d v="2025-06-15T00:00:00"/>
    <s v="Sunday"/>
    <s v="Breakfast"/>
    <s v="Dine-In"/>
    <s v="Dine-In"/>
    <s v="Latte"/>
    <m/>
    <s v="No Modifier"/>
    <n v="1"/>
    <n v="3.11"/>
    <n v="3.41"/>
    <n v="3.41"/>
    <n v="0"/>
    <n v="0"/>
    <n v="0.24"/>
    <n v="0.24"/>
    <x v="467"/>
    <n v="3.65"/>
    <x v="1"/>
    <s v="Card"/>
  </r>
  <r>
    <n v="120802"/>
    <n v="403"/>
    <d v="2025-07-07T00:00:00"/>
    <d v="1899-12-30T02:04:50"/>
    <d v="2025-07-07T00:00:00"/>
    <s v="Monday"/>
    <s v="Lunch"/>
    <s v="Delivery"/>
    <s v="Delivery"/>
    <s v="Double Cheeseburger"/>
    <m/>
    <s v="No Modifier"/>
    <n v="1"/>
    <n v="5.78"/>
    <n v="5.7799999999999994"/>
    <n v="5.7799999999999994"/>
    <n v="0"/>
    <n v="0"/>
    <n v="0.49"/>
    <n v="0.49"/>
    <x v="554"/>
    <n v="6.27"/>
    <x v="1"/>
    <s v="Card"/>
  </r>
  <r>
    <n v="120803"/>
    <n v="501"/>
    <d v="2025-07-02T00:00:00"/>
    <d v="1899-12-30T12:20:58"/>
    <d v="2025-07-02T00:00:00"/>
    <s v="Wednesday"/>
    <s v="Lunch"/>
    <s v="Dine-In"/>
    <s v="Dine-In"/>
    <s v="Chicken Sandwich"/>
    <s v="Extra Patty"/>
    <s v="Extra Patty"/>
    <n v="1"/>
    <n v="5.22"/>
    <n v="7.2200000000000006"/>
    <n v="7.2200000000000006"/>
    <n v="1.44"/>
    <n v="1.44"/>
    <n v="0.55000000000000004"/>
    <n v="0.55000000000000004"/>
    <x v="555"/>
    <n v="6.33"/>
    <x v="1"/>
    <s v="Card"/>
  </r>
  <r>
    <n v="120804"/>
    <n v="403"/>
    <d v="2025-05-04T00:00:00"/>
    <d v="1899-12-30T05:30:32"/>
    <d v="2025-05-04T00:00:00"/>
    <s v="Sunday"/>
    <s v="Breakfast"/>
    <s v="Drive-Thru"/>
    <s v="Drive-Thru"/>
    <s v="Egg Muffin"/>
    <s v="Cinnamon"/>
    <s v="Cinnamon"/>
    <n v="2"/>
    <n v="3.13"/>
    <n v="3.23"/>
    <n v="6.46"/>
    <n v="0"/>
    <n v="0"/>
    <n v="0.47"/>
    <n v="0.47"/>
    <x v="556"/>
    <n v="6.93"/>
    <x v="1"/>
    <s v="Card"/>
  </r>
  <r>
    <n v="120805"/>
    <n v="401"/>
    <d v="2025-05-16T00:00:00"/>
    <d v="1899-12-30T10:59:23"/>
    <d v="2025-05-16T00:00:00"/>
    <s v="Friday"/>
    <s v="Breakfast"/>
    <s v="Takeout"/>
    <s v="Takeout"/>
    <s v="Latte"/>
    <s v="Light Ice"/>
    <s v="Light Ice"/>
    <n v="1"/>
    <n v="3.16"/>
    <n v="3.16"/>
    <n v="3.16"/>
    <n v="0"/>
    <n v="0"/>
    <n v="0.3"/>
    <n v="0.3"/>
    <x v="73"/>
    <n v="3.46"/>
    <x v="0"/>
    <s v="Cash"/>
  </r>
  <r>
    <n v="120806"/>
    <n v="202"/>
    <d v="2025-07-31T00:00:00"/>
    <d v="1899-12-30T02:38:01"/>
    <d v="2025-07-31T00:00:00"/>
    <s v="Thursday"/>
    <s v="Lunch"/>
    <s v="Takeout"/>
    <s v="Takeout"/>
    <s v="Spicy Chicken Combo"/>
    <m/>
    <s v="No Modifier"/>
    <n v="1"/>
    <n v="9.4"/>
    <n v="9.4"/>
    <n v="9.4"/>
    <n v="1.41"/>
    <n v="1.41"/>
    <n v="0.68"/>
    <n v="0.68"/>
    <x v="557"/>
    <n v="8.67"/>
    <x v="0"/>
    <s v="Cash"/>
  </r>
  <r>
    <n v="120807"/>
    <n v="501"/>
    <d v="2025-07-01T00:00:00"/>
    <d v="1899-12-30T02:32:31"/>
    <d v="2025-07-01T00:00:00"/>
    <s v="Tuesday"/>
    <s v="Lunch"/>
    <s v="Takeout"/>
    <s v="Takeout"/>
    <s v="Spicy Chicken Combo"/>
    <m/>
    <s v="No Modifier"/>
    <n v="2"/>
    <n v="9.0500000000000007"/>
    <n v="9.0500000000000007"/>
    <n v="18.100000000000001"/>
    <n v="0"/>
    <n v="0"/>
    <n v="1.27"/>
    <n v="1.27"/>
    <x v="558"/>
    <n v="19.37"/>
    <x v="2"/>
    <s v="MobilePay"/>
  </r>
  <r>
    <n v="120808"/>
    <n v="102"/>
    <d v="2025-07-06T00:00:00"/>
    <d v="1899-12-30T11:55:18"/>
    <d v="2025-07-06T00:00:00"/>
    <s v="Sunday"/>
    <s v="Morning"/>
    <s v="Takeout"/>
    <s v="Takeout"/>
    <s v="Chicken Nuggets (6pc)"/>
    <m/>
    <s v="No Modifier"/>
    <n v="1"/>
    <n v="4.05"/>
    <n v="4.05"/>
    <n v="4.05"/>
    <n v="0"/>
    <n v="0"/>
    <n v="0.3"/>
    <n v="0.3"/>
    <x v="559"/>
    <n v="4.3499999999999996"/>
    <x v="1"/>
    <s v="Card"/>
  </r>
  <r>
    <n v="120809"/>
    <n v="201"/>
    <d v="2025-04-18T00:00:00"/>
    <d v="1899-12-30T07:51:49"/>
    <d v="2025-04-18T00:00:00"/>
    <s v="Friday"/>
    <s v="Dinner"/>
    <s v="Delivery"/>
    <s v="Delivery"/>
    <s v="Spicy Chicken Combo"/>
    <m/>
    <s v="No Modifier"/>
    <n v="1"/>
    <n v="8.84"/>
    <n v="8.84"/>
    <n v="8.84"/>
    <n v="0"/>
    <n v="0"/>
    <n v="0.8"/>
    <n v="0.8"/>
    <x v="532"/>
    <n v="9.64"/>
    <x v="1"/>
    <s v="Card"/>
  </r>
  <r>
    <n v="120810"/>
    <n v="201"/>
    <d v="2025-05-20T00:00:00"/>
    <d v="1899-12-30T04:11:56"/>
    <d v="2025-05-20T00:00:00"/>
    <s v="Tuesday"/>
    <s v="Afternoon"/>
    <s v="Takeout"/>
    <s v="Takeout"/>
    <s v="French Fries"/>
    <m/>
    <s v="No Modifier"/>
    <n v="3"/>
    <n v="2.59"/>
    <n v="2.5900000000000003"/>
    <n v="7.7700000000000014"/>
    <n v="0"/>
    <n v="0"/>
    <n v="0.62"/>
    <n v="0.62"/>
    <x v="560"/>
    <n v="8.39"/>
    <x v="1"/>
    <s v="Card"/>
  </r>
  <r>
    <n v="120811"/>
    <n v="401"/>
    <d v="2025-07-16T00:00:00"/>
    <d v="1899-12-30T07:59:31"/>
    <d v="2025-07-16T00:00:00"/>
    <s v="Wednesday"/>
    <s v="Breakfast"/>
    <s v="Takeout"/>
    <s v="Takeout"/>
    <s v="Breakfast Burrito"/>
    <m/>
    <s v="No Modifier"/>
    <n v="1"/>
    <n v="3.63"/>
    <n v="3.63"/>
    <n v="3.63"/>
    <n v="0"/>
    <n v="0"/>
    <n v="0.22"/>
    <n v="0.22"/>
    <x v="448"/>
    <n v="3.85"/>
    <x v="4"/>
    <s v="GiftCard"/>
  </r>
  <r>
    <n v="120812"/>
    <n v="301"/>
    <d v="2025-07-17T00:00:00"/>
    <d v="1899-12-30T05:23:48"/>
    <d v="2025-07-17T00:00:00"/>
    <s v="Thursday"/>
    <s v="Breakfast"/>
    <s v="Drive-Thru"/>
    <s v="Drive-Thru"/>
    <s v="Latte"/>
    <m/>
    <s v="No Modifier"/>
    <n v="1"/>
    <n v="3.6"/>
    <n v="3.6"/>
    <n v="3.6"/>
    <n v="0"/>
    <n v="0"/>
    <n v="0.23"/>
    <n v="0.23"/>
    <x v="399"/>
    <n v="3.83"/>
    <x v="1"/>
    <s v="Card"/>
  </r>
  <r>
    <n v="120813"/>
    <n v="101"/>
    <d v="2025-05-22T00:00:00"/>
    <d v="1899-12-30T10:17:18"/>
    <d v="2025-05-22T00:00:00"/>
    <s v="Thursday"/>
    <s v="Breakfast"/>
    <s v="Takeout"/>
    <s v="Takeout"/>
    <s v="Pancake Platter"/>
    <m/>
    <s v="No Modifier"/>
    <n v="2"/>
    <n v="5.0599999999999996"/>
    <n v="6.26"/>
    <n v="12.52"/>
    <n v="0"/>
    <n v="0"/>
    <n v="0.91"/>
    <n v="0.91"/>
    <x v="561"/>
    <n v="13.43"/>
    <x v="1"/>
    <s v="Card"/>
  </r>
  <r>
    <n v="120814"/>
    <n v="401"/>
    <d v="2025-05-23T00:00:00"/>
    <d v="1899-12-30T10:10:05"/>
    <d v="2025-05-23T00:00:00"/>
    <s v="Friday"/>
    <s v="Morning"/>
    <s v="Takeout"/>
    <s v="Takeout"/>
    <s v="Chicken Nuggets (6pc)"/>
    <m/>
    <s v="No Modifier"/>
    <n v="1"/>
    <n v="4"/>
    <n v="4"/>
    <n v="4"/>
    <n v="0"/>
    <n v="0"/>
    <n v="0.34"/>
    <n v="0.34"/>
    <x v="562"/>
    <n v="4.34"/>
    <x v="0"/>
    <s v="Cash"/>
  </r>
  <r>
    <n v="120815"/>
    <n v="102"/>
    <d v="2025-05-16T00:00:00"/>
    <d v="1899-12-30T07:27:37"/>
    <d v="2025-05-16T00:00:00"/>
    <s v="Friday"/>
    <s v="Breakfast"/>
    <s v="Drive-Thru"/>
    <s v="Drive-Thru"/>
    <s v="Breakfast Burrito"/>
    <m/>
    <s v="No Modifier"/>
    <n v="2"/>
    <n v="3.37"/>
    <n v="3.3699999999999997"/>
    <n v="6.7399999999999993"/>
    <n v="0"/>
    <n v="0"/>
    <n v="0.61"/>
    <n v="0.61"/>
    <x v="563"/>
    <n v="7.35"/>
    <x v="0"/>
    <s v="Cash"/>
  </r>
  <r>
    <n v="120816"/>
    <n v="403"/>
    <d v="2025-07-14T00:00:00"/>
    <d v="1899-12-30T09:27:50"/>
    <d v="2025-07-14T00:00:00"/>
    <s v="Monday"/>
    <s v="Dinner"/>
    <s v="Drive-Thru"/>
    <s v="Drive-Thru"/>
    <s v="Cheeseburger"/>
    <m/>
    <s v="No Modifier"/>
    <n v="1"/>
    <n v="4.58"/>
    <n v="4.58"/>
    <n v="4.58"/>
    <n v="0"/>
    <n v="0"/>
    <n v="0.33"/>
    <n v="0.33"/>
    <x v="564"/>
    <n v="4.91"/>
    <x v="1"/>
    <s v="Card"/>
  </r>
  <r>
    <n v="120817"/>
    <n v="401"/>
    <d v="2025-06-30T00:00:00"/>
    <d v="1899-12-30T11:25:17"/>
    <d v="2025-06-30T00:00:00"/>
    <s v="Monday"/>
    <s v="Morning"/>
    <s v="Dine-In"/>
    <s v="Dine-In"/>
    <s v="Coffee"/>
    <s v="Sugar-Free Syrup"/>
    <s v="Sugar-Free Syrup"/>
    <n v="2"/>
    <n v="2.0699999999999998"/>
    <n v="2.37"/>
    <n v="4.74"/>
    <n v="0"/>
    <n v="0"/>
    <n v="0.34"/>
    <n v="0.34"/>
    <x v="207"/>
    <n v="5.08"/>
    <x v="1"/>
    <s v="Card"/>
  </r>
  <r>
    <n v="120818"/>
    <n v="301"/>
    <d v="2025-06-08T00:00:00"/>
    <d v="1899-12-30T02:46:28"/>
    <d v="2025-06-08T00:00:00"/>
    <s v="Sunday"/>
    <s v="Lunch"/>
    <s v="Drive-Thru"/>
    <s v="Drive-Thru"/>
    <s v="Chicken Sandwich"/>
    <m/>
    <s v="No Modifier"/>
    <n v="1"/>
    <n v="5.42"/>
    <n v="5.42"/>
    <n v="5.42"/>
    <n v="0"/>
    <n v="0"/>
    <n v="0.49"/>
    <n v="0.49"/>
    <x v="499"/>
    <n v="5.91"/>
    <x v="1"/>
    <s v="Card"/>
  </r>
  <r>
    <n v="120819"/>
    <n v="201"/>
    <d v="2025-06-22T00:00:00"/>
    <d v="1899-12-30T08:03:48"/>
    <d v="2025-06-22T00:00:00"/>
    <s v="Sunday"/>
    <s v="Dinner"/>
    <s v="Dine-In"/>
    <s v="Dine-In"/>
    <s v="Chicken Sandwich"/>
    <m/>
    <s v="No Modifier"/>
    <n v="1"/>
    <n v="5.78"/>
    <n v="6.18"/>
    <n v="6.18"/>
    <n v="0.93"/>
    <n v="0.93"/>
    <n v="0.47"/>
    <n v="0.47"/>
    <x v="182"/>
    <n v="5.72"/>
    <x v="0"/>
    <s v="Cash"/>
  </r>
  <r>
    <n v="120820"/>
    <n v="401"/>
    <d v="2025-06-04T00:00:00"/>
    <d v="1899-12-30T11:14:55"/>
    <d v="2025-06-04T00:00:00"/>
    <s v="Wednesday"/>
    <s v="Lunch"/>
    <s v="Dine-In"/>
    <s v="Dine-In"/>
    <s v="Spicy Chicken Combo"/>
    <m/>
    <s v="No Modifier"/>
    <n v="2"/>
    <n v="9.0299999999999994"/>
    <n v="9.0299999999999994"/>
    <n v="18.059999999999999"/>
    <n v="0"/>
    <n v="0"/>
    <n v="1.26"/>
    <n v="1.26"/>
    <x v="565"/>
    <n v="19.32"/>
    <x v="1"/>
    <s v="Card"/>
  </r>
  <r>
    <n v="120821"/>
    <n v="201"/>
    <d v="2025-07-31T00:00:00"/>
    <d v="1899-12-30T03:49:06"/>
    <d v="2025-07-31T00:00:00"/>
    <s v="Thursday"/>
    <s v="Afternoon"/>
    <s v="Dine-In"/>
    <s v="Dine-In"/>
    <s v="Soft Drink (Medium)"/>
    <s v="Oat Milk"/>
    <s v="Oat Milk"/>
    <n v="2"/>
    <n v="1.86"/>
    <n v="2.56"/>
    <n v="5.12"/>
    <n v="0"/>
    <n v="0"/>
    <n v="0.36"/>
    <n v="0.36"/>
    <x v="566"/>
    <n v="5.48"/>
    <x v="2"/>
    <s v="MobilePay"/>
  </r>
  <r>
    <n v="120822"/>
    <n v="202"/>
    <d v="2025-08-07T00:00:00"/>
    <d v="1899-12-30T11:25:08"/>
    <d v="2025-08-07T00:00:00"/>
    <s v="Thursday"/>
    <s v="Lunch"/>
    <s v="Dine-In"/>
    <s v="Dine-In"/>
    <s v="French Fries"/>
    <m/>
    <s v="No Modifier"/>
    <n v="1"/>
    <n v="3.29"/>
    <n v="3.29"/>
    <n v="3.29"/>
    <n v="0"/>
    <n v="0"/>
    <n v="0.25"/>
    <n v="0.25"/>
    <x v="567"/>
    <n v="3.54"/>
    <x v="1"/>
    <s v="Card"/>
  </r>
  <r>
    <n v="120823"/>
    <n v="501"/>
    <d v="2025-08-01T00:00:00"/>
    <d v="1899-12-30T09:08:00"/>
    <d v="2025-08-01T00:00:00"/>
    <s v="Friday"/>
    <s v="Dinner"/>
    <s v="Dine-In"/>
    <s v="Dine-In"/>
    <s v="Cheeseburger Combo"/>
    <m/>
    <s v="No Modifier"/>
    <n v="1"/>
    <n v="8.31"/>
    <n v="8.3099999999999987"/>
    <n v="8.3099999999999987"/>
    <n v="0"/>
    <n v="0"/>
    <n v="0.79"/>
    <n v="0.79"/>
    <x v="14"/>
    <n v="9.1"/>
    <x v="1"/>
    <s v="Card"/>
  </r>
  <r>
    <n v="120824"/>
    <n v="401"/>
    <d v="2025-06-03T00:00:00"/>
    <d v="1899-12-30T09:10:32"/>
    <d v="2025-06-03T00:00:00"/>
    <s v="Tuesday"/>
    <s v="Dinner"/>
    <s v="Drive-Thru"/>
    <s v="Drive-Thru"/>
    <s v="Cheeseburger"/>
    <m/>
    <s v="No Modifier"/>
    <n v="3"/>
    <n v="4.34"/>
    <n v="4.34"/>
    <n v="13.02"/>
    <n v="0"/>
    <n v="0"/>
    <n v="0.85"/>
    <n v="0.85"/>
    <x v="160"/>
    <n v="13.87"/>
    <x v="1"/>
    <s v="Card"/>
  </r>
  <r>
    <n v="120825"/>
    <n v="201"/>
    <d v="2025-07-13T00:00:00"/>
    <d v="1899-12-30T09:49:40"/>
    <d v="2025-07-13T00:00:00"/>
    <s v="Sunday"/>
    <s v="Dinner"/>
    <s v="Drive-Thru"/>
    <s v="Drive-Thru"/>
    <s v="Chicken Sandwich Combo"/>
    <m/>
    <s v="No Modifier"/>
    <n v="1"/>
    <n v="9.7200000000000006"/>
    <n v="9.7200000000000006"/>
    <n v="9.7200000000000006"/>
    <n v="0"/>
    <n v="0"/>
    <n v="0.7"/>
    <n v="0.7"/>
    <x v="266"/>
    <n v="10.42"/>
    <x v="1"/>
    <s v="Card"/>
  </r>
  <r>
    <n v="120826"/>
    <n v="402"/>
    <d v="2025-07-14T00:00:00"/>
    <d v="1899-12-30T02:08:26"/>
    <d v="2025-07-14T00:00:00"/>
    <s v="Monday"/>
    <s v="Lunch"/>
    <s v="Drive-Thru"/>
    <s v="Drive-Thru"/>
    <s v="Double Cheeseburger"/>
    <m/>
    <s v="No Modifier"/>
    <n v="1"/>
    <n v="6.4"/>
    <n v="6.4"/>
    <n v="6.4"/>
    <n v="0"/>
    <n v="0"/>
    <n v="0.51"/>
    <n v="0.51"/>
    <x v="568"/>
    <n v="6.91"/>
    <x v="1"/>
    <s v="Card"/>
  </r>
  <r>
    <n v="120827"/>
    <n v="301"/>
    <d v="2025-05-31T00:00:00"/>
    <d v="1899-12-30T09:02:59"/>
    <d v="2025-05-31T00:00:00"/>
    <s v="Saturday"/>
    <s v="Dinner"/>
    <s v="Drive-Thru"/>
    <s v="Drive-Thru"/>
    <s v="Cheeseburger"/>
    <m/>
    <s v="No Modifier"/>
    <n v="1"/>
    <n v="4.32"/>
    <n v="4.32"/>
    <n v="4.32"/>
    <n v="0"/>
    <n v="0"/>
    <n v="0.26"/>
    <n v="0.26"/>
    <x v="569"/>
    <n v="4.58"/>
    <x v="0"/>
    <s v="Cash"/>
  </r>
  <r>
    <n v="120828"/>
    <n v="201"/>
    <d v="2025-06-23T00:00:00"/>
    <d v="1899-12-30T03:28:25"/>
    <d v="2025-06-23T00:00:00"/>
    <s v="Monday"/>
    <s v="Afternoon"/>
    <s v="Takeout"/>
    <s v="Takeout"/>
    <s v="Onion Rings"/>
    <m/>
    <s v="No Modifier"/>
    <n v="1"/>
    <n v="3.02"/>
    <n v="3.02"/>
    <n v="3.02"/>
    <n v="0"/>
    <n v="0"/>
    <n v="0.2"/>
    <n v="0.2"/>
    <x v="169"/>
    <n v="3.22"/>
    <x v="0"/>
    <s v="Cash"/>
  </r>
  <r>
    <n v="120829"/>
    <n v="403"/>
    <d v="2025-05-29T00:00:00"/>
    <d v="1899-12-30T06:09:59"/>
    <d v="2025-05-29T00:00:00"/>
    <s v="Thursday"/>
    <s v="Dinner"/>
    <s v="Drive-Thru"/>
    <s v="Drive-Thru"/>
    <s v="Spicy Chicken Combo"/>
    <m/>
    <s v="No Modifier"/>
    <n v="1"/>
    <n v="9.15"/>
    <n v="9.15"/>
    <n v="9.15"/>
    <n v="0"/>
    <n v="0"/>
    <n v="0.66"/>
    <n v="0.66"/>
    <x v="570"/>
    <n v="9.81"/>
    <x v="1"/>
    <s v="Card"/>
  </r>
  <r>
    <n v="120830"/>
    <n v="103"/>
    <d v="2025-05-29T00:00:00"/>
    <d v="1899-12-30T10:26:51"/>
    <d v="2025-05-29T00:00:00"/>
    <s v="Thursday"/>
    <s v="Morning"/>
    <s v="Drive-Thru"/>
    <s v="Drive-Thru"/>
    <s v="Soft Drink (Medium)"/>
    <m/>
    <s v="No Modifier"/>
    <n v="3"/>
    <n v="1.63"/>
    <n v="1.6300000000000001"/>
    <n v="4.8900000000000006"/>
    <n v="0.24"/>
    <n v="0.24"/>
    <n v="0.33"/>
    <n v="0.33"/>
    <x v="571"/>
    <n v="4.9800000000000004"/>
    <x v="1"/>
    <s v="Card"/>
  </r>
  <r>
    <n v="120831"/>
    <n v="103"/>
    <d v="2025-06-07T00:00:00"/>
    <d v="1899-12-30T06:05:42"/>
    <d v="2025-06-07T00:00:00"/>
    <s v="Saturday"/>
    <s v="Dinner"/>
    <s v="Takeout"/>
    <s v="Takeout"/>
    <s v="Chicken Sandwich Combo"/>
    <s v="Extra Patty"/>
    <s v="Extra Patty"/>
    <n v="2"/>
    <n v="8.5299999999999994"/>
    <n v="10.53"/>
    <n v="21.06"/>
    <n v="0"/>
    <n v="0"/>
    <n v="2"/>
    <n v="2"/>
    <x v="572"/>
    <n v="23.06"/>
    <x v="2"/>
    <s v="MobilePay"/>
  </r>
  <r>
    <n v="120832"/>
    <n v="103"/>
    <d v="2025-04-25T00:00:00"/>
    <d v="1899-12-30T05:37:33"/>
    <d v="2025-04-25T00:00:00"/>
    <s v="Friday"/>
    <s v="Afternoon"/>
    <s v="Delivery"/>
    <s v="Delivery"/>
    <s v="Bottled Water"/>
    <m/>
    <s v="No Modifier"/>
    <n v="1"/>
    <n v="1.36"/>
    <n v="1.3599999999999999"/>
    <n v="1.3599999999999999"/>
    <n v="0"/>
    <n v="0"/>
    <n v="0.1"/>
    <n v="0.1"/>
    <x v="573"/>
    <n v="1.46"/>
    <x v="2"/>
    <s v="MobilePay"/>
  </r>
  <r>
    <n v="120833"/>
    <n v="501"/>
    <d v="2025-04-21T00:00:00"/>
    <d v="1899-12-30T01:06:52"/>
    <d v="2025-04-21T00:00:00"/>
    <s v="Monday"/>
    <s v="Lunch"/>
    <s v="Dine-In"/>
    <s v="Dine-In"/>
    <s v="Double Cheeseburger Combo"/>
    <m/>
    <s v="No Modifier"/>
    <n v="1"/>
    <n v="9.61"/>
    <n v="9.6100000000000012"/>
    <n v="9.6100000000000012"/>
    <n v="0"/>
    <n v="0"/>
    <n v="0.62"/>
    <n v="0.62"/>
    <x v="425"/>
    <n v="10.23"/>
    <x v="1"/>
    <s v="Card"/>
  </r>
  <r>
    <n v="120834"/>
    <n v="202"/>
    <d v="2025-07-20T00:00:00"/>
    <d v="1899-12-30T09:30:59"/>
    <d v="2025-07-20T00:00:00"/>
    <s v="Sunday"/>
    <s v="Breakfast"/>
    <s v="Drive-Thru"/>
    <s v="Drive-Thru"/>
    <s v="Soft Drink (Small)"/>
    <m/>
    <s v="No Modifier"/>
    <n v="1"/>
    <n v="1.54"/>
    <n v="1.54"/>
    <n v="1.54"/>
    <n v="0"/>
    <n v="0"/>
    <n v="0.13"/>
    <n v="0.13"/>
    <x v="574"/>
    <n v="1.67"/>
    <x v="0"/>
    <s v="Cash"/>
  </r>
  <r>
    <n v="120835"/>
    <n v="402"/>
    <d v="2025-06-20T00:00:00"/>
    <d v="1899-12-30T07:25:27"/>
    <d v="2025-06-20T00:00:00"/>
    <s v="Friday"/>
    <s v="Dinner"/>
    <s v="Drive-Thru"/>
    <s v="Drive-Thru"/>
    <s v="Chicken Sandwich Combo"/>
    <m/>
    <s v="No Modifier"/>
    <n v="1"/>
    <n v="9.11"/>
    <n v="9.1100000000000012"/>
    <n v="9.1100000000000012"/>
    <n v="0"/>
    <n v="0"/>
    <n v="0.77"/>
    <n v="0.77"/>
    <x v="575"/>
    <n v="9.8800000000000008"/>
    <x v="1"/>
    <s v="Card"/>
  </r>
  <r>
    <n v="120836"/>
    <n v="401"/>
    <d v="2025-07-29T00:00:00"/>
    <d v="1899-12-30T12:03:00"/>
    <d v="2025-07-29T00:00:00"/>
    <s v="Tuesday"/>
    <s v="Lunch"/>
    <s v="Takeout"/>
    <s v="Takeout"/>
    <s v="Spicy Chicken Sandwich"/>
    <s v="No Sauce"/>
    <s v="No Sauce"/>
    <n v="1"/>
    <n v="6.23"/>
    <n v="6.23"/>
    <n v="6.23"/>
    <n v="0.62"/>
    <n v="0.62"/>
    <n v="0.42"/>
    <n v="0.42"/>
    <x v="263"/>
    <n v="6.03"/>
    <x v="1"/>
    <s v="Card"/>
  </r>
  <r>
    <n v="120837"/>
    <n v="201"/>
    <d v="2025-04-17T00:00:00"/>
    <d v="1899-12-30T09:52:31"/>
    <d v="2025-04-17T00:00:00"/>
    <s v="Thursday"/>
    <s v="Dinner"/>
    <s v="Dine-In"/>
    <s v="Dine-In"/>
    <s v="Chicken Sandwich Combo"/>
    <s v="Spicy"/>
    <s v="Spicy"/>
    <n v="1"/>
    <n v="8.49"/>
    <n v="8.49"/>
    <n v="8.49"/>
    <n v="1.27"/>
    <n v="1.27"/>
    <n v="0.51"/>
    <n v="0.51"/>
    <x v="576"/>
    <n v="7.73"/>
    <x v="0"/>
    <s v="Cash"/>
  </r>
  <r>
    <n v="120838"/>
    <n v="101"/>
    <d v="2025-06-27T00:00:00"/>
    <d v="1899-12-30T12:44:30"/>
    <d v="2025-06-27T00:00:00"/>
    <s v="Friday"/>
    <s v="Lunch"/>
    <s v="Drive-Thru"/>
    <s v="Drive-Thru"/>
    <s v="Cheeseburger Combo"/>
    <m/>
    <s v="No Modifier"/>
    <n v="1"/>
    <n v="8.98"/>
    <n v="8.98"/>
    <n v="8.98"/>
    <n v="0"/>
    <n v="0"/>
    <n v="0.65"/>
    <n v="0.65"/>
    <x v="281"/>
    <n v="9.6300000000000008"/>
    <x v="1"/>
    <s v="Card"/>
  </r>
  <r>
    <n v="120839"/>
    <n v="103"/>
    <d v="2025-08-02T00:00:00"/>
    <d v="1899-12-30T09:56:07"/>
    <d v="2025-08-02T00:00:00"/>
    <s v="Saturday"/>
    <s v="Breakfast"/>
    <s v="Dine-In"/>
    <s v="Dine-In"/>
    <s v="Egg Muffin"/>
    <s v="Sausage Patty"/>
    <s v="Sausage Patty"/>
    <n v="1"/>
    <n v="3.19"/>
    <n v="4.3899999999999997"/>
    <n v="4.3899999999999997"/>
    <n v="0"/>
    <n v="0"/>
    <n v="0.32"/>
    <n v="0.32"/>
    <x v="416"/>
    <n v="4.71"/>
    <x v="4"/>
    <s v="GiftCard"/>
  </r>
  <r>
    <n v="120840"/>
    <n v="403"/>
    <d v="2025-07-02T00:00:00"/>
    <d v="1899-12-30T07:57:30"/>
    <d v="2025-07-02T00:00:00"/>
    <s v="Wednesday"/>
    <s v="Dinner"/>
    <s v="Delivery"/>
    <s v="Delivery"/>
    <s v="Cheeseburger Combo"/>
    <m/>
    <s v="No Modifier"/>
    <n v="1"/>
    <n v="8.4700000000000006"/>
    <n v="8.4699999999999989"/>
    <n v="8.4699999999999989"/>
    <n v="0"/>
    <n v="0"/>
    <n v="0.64"/>
    <n v="0.64"/>
    <x v="161"/>
    <n v="9.11"/>
    <x v="1"/>
    <s v="Card"/>
  </r>
  <r>
    <n v="120841"/>
    <n v="301"/>
    <d v="2025-04-27T00:00:00"/>
    <d v="1899-12-30T01:47:45"/>
    <d v="2025-04-27T00:00:00"/>
    <s v="Sunday"/>
    <s v="Lunch"/>
    <s v="Takeout"/>
    <s v="Takeout"/>
    <s v="Chicken Nuggets (10pc)"/>
    <m/>
    <s v="No Modifier"/>
    <n v="2"/>
    <n v="5.21"/>
    <n v="5.2100000000000009"/>
    <n v="10.420000000000002"/>
    <n v="1.04"/>
    <n v="1.04"/>
    <n v="0.7"/>
    <n v="0.7"/>
    <x v="436"/>
    <n v="10.08"/>
    <x v="1"/>
    <s v="Card"/>
  </r>
  <r>
    <n v="120842"/>
    <n v="201"/>
    <d v="2025-06-07T00:00:00"/>
    <d v="1899-12-30T01:58:12"/>
    <d v="2025-06-07T00:00:00"/>
    <s v="Saturday"/>
    <s v="Lunch"/>
    <s v="Drive-Thru"/>
    <s v="Drive-Thru"/>
    <s v="Double Cheeseburger Combo"/>
    <m/>
    <s v="No Modifier"/>
    <n v="1"/>
    <n v="9.43"/>
    <n v="9.43"/>
    <n v="9.43"/>
    <n v="0"/>
    <n v="0"/>
    <n v="0.75"/>
    <n v="0.75"/>
    <x v="216"/>
    <n v="10.18"/>
    <x v="1"/>
    <s v="Card"/>
  </r>
  <r>
    <n v="120843"/>
    <n v="103"/>
    <d v="2025-05-17T00:00:00"/>
    <d v="1899-12-30T01:33:25"/>
    <d v="2025-05-17T00:00:00"/>
    <s v="Saturday"/>
    <s v="Lunch"/>
    <s v="Drive-Thru"/>
    <s v="Drive-Thru"/>
    <s v="Chicken Sandwich Combo"/>
    <s v="Extra Sauce"/>
    <s v="Extra Sauce"/>
    <n v="1"/>
    <n v="9.18"/>
    <n v="9.43"/>
    <n v="9.43"/>
    <n v="0"/>
    <n v="0"/>
    <n v="0.56999999999999995"/>
    <n v="0.56999999999999995"/>
    <x v="577"/>
    <n v="10"/>
    <x v="4"/>
    <s v="GiftCard"/>
  </r>
  <r>
    <n v="120844"/>
    <n v="101"/>
    <d v="2025-08-07T00:00:00"/>
    <d v="1899-12-30T02:37:40"/>
    <d v="2025-08-07T00:00:00"/>
    <s v="Thursday"/>
    <s v="Lunch"/>
    <s v="Drive-Thru"/>
    <s v="Drive-Thru"/>
    <s v="French Fries"/>
    <s v="Extra Sauce"/>
    <s v="Extra Sauce"/>
    <n v="3"/>
    <n v="2.69"/>
    <n v="2.94"/>
    <n v="8.82"/>
    <n v="0"/>
    <n v="0"/>
    <n v="0.64"/>
    <n v="0.64"/>
    <x v="578"/>
    <n v="9.4600000000000009"/>
    <x v="1"/>
    <s v="Card"/>
  </r>
  <r>
    <n v="120845"/>
    <n v="101"/>
    <d v="2025-05-16T00:00:00"/>
    <d v="1899-12-30T08:25:16"/>
    <d v="2025-05-16T00:00:00"/>
    <s v="Friday"/>
    <s v="Dinner"/>
    <s v="Dine-In"/>
    <s v="Dine-In"/>
    <s v="Chicken Sandwich"/>
    <s v="Add Bacon"/>
    <s v="Add Bacon"/>
    <n v="1"/>
    <n v="5.57"/>
    <n v="6.57"/>
    <n v="6.57"/>
    <n v="0"/>
    <n v="0"/>
    <n v="0.43"/>
    <n v="0.43"/>
    <x v="579"/>
    <n v="7"/>
    <x v="1"/>
    <s v="Card"/>
  </r>
  <r>
    <n v="120846"/>
    <n v="403"/>
    <d v="2025-05-08T00:00:00"/>
    <d v="1899-12-30T08:49:38"/>
    <d v="2025-05-08T00:00:00"/>
    <s v="Thursday"/>
    <s v="Dinner"/>
    <s v="Delivery"/>
    <s v="Delivery"/>
    <s v="Chicken Sandwich Combo"/>
    <s v="Add Jalapenos"/>
    <s v="Add Jalapenos"/>
    <n v="1"/>
    <n v="9.1300000000000008"/>
    <n v="9.5300000000000011"/>
    <n v="9.5300000000000011"/>
    <n v="0"/>
    <n v="0"/>
    <n v="0.69"/>
    <n v="0.69"/>
    <x v="277"/>
    <n v="10.220000000000001"/>
    <x v="1"/>
    <s v="Card"/>
  </r>
  <r>
    <n v="120847"/>
    <n v="101"/>
    <d v="2025-07-30T00:00:00"/>
    <d v="1899-12-30T04:41:15"/>
    <d v="2025-07-30T00:00:00"/>
    <s v="Wednesday"/>
    <s v="Afternoon"/>
    <s v="Drive-Thru"/>
    <s v="Drive-Thru"/>
    <s v="Chicken Nuggets (10pc)"/>
    <m/>
    <s v="No Modifier"/>
    <n v="1"/>
    <n v="5.81"/>
    <n v="5.81"/>
    <n v="5.81"/>
    <n v="0"/>
    <n v="0"/>
    <n v="0.44"/>
    <n v="0.44"/>
    <x v="412"/>
    <n v="6.25"/>
    <x v="1"/>
    <s v="Card"/>
  </r>
  <r>
    <n v="120848"/>
    <n v="202"/>
    <d v="2025-06-01T00:00:00"/>
    <d v="1899-12-30T11:04:09"/>
    <d v="2025-06-01T00:00:00"/>
    <s v="Sunday"/>
    <s v="Lunch"/>
    <s v="Drive-Thru"/>
    <s v="Drive-Thru"/>
    <s v="Cheeseburger"/>
    <m/>
    <s v="No Modifier"/>
    <n v="1"/>
    <n v="4.28"/>
    <n v="4.2799999999999994"/>
    <n v="4.2799999999999994"/>
    <n v="0"/>
    <n v="0"/>
    <n v="0.32"/>
    <n v="0.32"/>
    <x v="268"/>
    <n v="4.5999999999999996"/>
    <x v="2"/>
    <s v="MobilePay"/>
  </r>
  <r>
    <n v="120849"/>
    <n v="403"/>
    <d v="2025-07-25T00:00:00"/>
    <d v="1899-12-30T02:42:39"/>
    <d v="2025-07-25T00:00:00"/>
    <s v="Friday"/>
    <s v="Lunch"/>
    <s v="Dine-In"/>
    <s v="Dine-In"/>
    <s v="Double Cheeseburger Combo"/>
    <m/>
    <s v="No Modifier"/>
    <n v="1"/>
    <n v="9.7200000000000006"/>
    <n v="9.7199999999999989"/>
    <n v="9.7199999999999989"/>
    <n v="0"/>
    <n v="0"/>
    <n v="0.73"/>
    <n v="0.73"/>
    <x v="580"/>
    <n v="10.45"/>
    <x v="1"/>
    <s v="Card"/>
  </r>
  <r>
    <n v="120850"/>
    <n v="102"/>
    <d v="2025-06-27T00:00:00"/>
    <d v="1899-12-30T06:33:52"/>
    <d v="2025-06-27T00:00:00"/>
    <s v="Friday"/>
    <s v="Breakfast"/>
    <s v="Drive-Thru"/>
    <s v="Drive-Thru"/>
    <s v="Apple Pie"/>
    <m/>
    <s v="No Modifier"/>
    <n v="1"/>
    <n v="1.51"/>
    <n v="2.0100000000000002"/>
    <n v="2.0100000000000002"/>
    <n v="0"/>
    <n v="0"/>
    <n v="0.17"/>
    <n v="0.17"/>
    <x v="130"/>
    <n v="2.1800000000000002"/>
    <x v="1"/>
    <s v="Card"/>
  </r>
  <r>
    <n v="120851"/>
    <n v="402"/>
    <d v="2025-05-06T00:00:00"/>
    <d v="1899-12-30T06:47:14"/>
    <d v="2025-05-06T00:00:00"/>
    <s v="Tuesday"/>
    <s v="Dinner"/>
    <s v="Drive-Thru"/>
    <s v="Drive-Thru"/>
    <s v="Double Cheeseburger Combo"/>
    <m/>
    <s v="No Modifier"/>
    <n v="1"/>
    <n v="9.7100000000000009"/>
    <n v="1.4799999999999998"/>
    <n v="1.4799999999999998"/>
    <m/>
    <n v="0.15"/>
    <n v="0.78"/>
    <n v="0.78"/>
    <x v="581"/>
    <n v="10.49"/>
    <x v="2"/>
    <s v="MobilePay"/>
  </r>
  <r>
    <n v="120852"/>
    <n v="301"/>
    <d v="2025-06-17T00:00:00"/>
    <d v="1899-12-30T05:53:00"/>
    <d v="2025-06-17T00:00:00"/>
    <s v="Tuesday"/>
    <s v="Afternoon"/>
    <s v="Drive-Thru"/>
    <s v="Drive-Thru"/>
    <s v="Chicken Nuggets (6pc)"/>
    <m/>
    <s v="No Modifier"/>
    <n v="1"/>
    <n v="3.58"/>
    <n v="3.58"/>
    <n v="3.58"/>
    <n v="0"/>
    <n v="0"/>
    <n v="0.23"/>
    <n v="0.23"/>
    <x v="267"/>
    <n v="3.81"/>
    <x v="2"/>
    <s v="MobilePay"/>
  </r>
  <r>
    <n v="120853"/>
    <n v="102"/>
    <d v="2025-08-05T00:00:00"/>
    <d v="1899-12-30T05:20:15"/>
    <d v="2025-08-05T00:00:00"/>
    <s v="Tuesday"/>
    <s v="Afternoon"/>
    <s v="Takeout"/>
    <s v="Takeout"/>
    <s v="French Fries"/>
    <s v="Large Size"/>
    <s v="Large Size"/>
    <n v="3"/>
    <n v="2.98"/>
    <n v="3.58"/>
    <n v="10.74"/>
    <n v="0"/>
    <n v="0"/>
    <n v="0.75"/>
    <n v="0.75"/>
    <x v="582"/>
    <n v="11.49"/>
    <x v="2"/>
    <s v="MobilePay"/>
  </r>
  <r>
    <n v="120854"/>
    <n v="102"/>
    <d v="2025-06-24T00:00:00"/>
    <d v="1899-12-30T10:31:19"/>
    <d v="2025-06-24T00:00:00"/>
    <s v="Tuesday"/>
    <s v="Late Night"/>
    <s v="Drive-Thru"/>
    <s v="Drive-Thru"/>
    <s v="Cheeseburger"/>
    <m/>
    <s v="No Modifier"/>
    <n v="1"/>
    <n v="4.96"/>
    <n v="4.96"/>
    <n v="4.96"/>
    <n v="0.5"/>
    <n v="0.5"/>
    <n v="0.42"/>
    <n v="0.42"/>
    <x v="233"/>
    <n v="4.88"/>
    <x v="1"/>
    <s v="Card"/>
  </r>
  <r>
    <n v="120855"/>
    <n v="301"/>
    <d v="2025-07-25T00:00:00"/>
    <d v="1899-12-30T12:36:13"/>
    <d v="2025-07-25T00:00:00"/>
    <s v="Friday"/>
    <s v="Lunch"/>
    <s v="Takeout"/>
    <s v="Takeout"/>
    <s v="Cheeseburger"/>
    <m/>
    <s v="No Modifier"/>
    <n v="1"/>
    <n v="4.3"/>
    <n v="4.3"/>
    <n v="4.3"/>
    <n v="0"/>
    <n v="0"/>
    <n v="0.28000000000000003"/>
    <n v="0.28000000000000003"/>
    <x v="569"/>
    <n v="4.58"/>
    <x v="1"/>
    <s v="Card"/>
  </r>
  <r>
    <n v="120856"/>
    <n v="403"/>
    <d v="2025-07-28T00:00:00"/>
    <d v="1899-12-30T04:48:59"/>
    <d v="2025-07-28T00:00:00"/>
    <s v="Monday"/>
    <s v="Afternoon"/>
    <s v="Dine-In"/>
    <s v="Dine-In"/>
    <s v="Onion Rings"/>
    <s v="No Sauce"/>
    <s v="No Sauce"/>
    <n v="2"/>
    <n v="2.9"/>
    <n v="2.9"/>
    <n v="5.8"/>
    <n v="0"/>
    <n v="0"/>
    <n v="0.38"/>
    <n v="0.38"/>
    <x v="583"/>
    <n v="6.18"/>
    <x v="2"/>
    <s v="MobilePay"/>
  </r>
  <r>
    <n v="120857"/>
    <n v="301"/>
    <d v="2025-07-27T00:00:00"/>
    <d v="1899-12-30T01:10:37"/>
    <d v="2025-07-27T00:00:00"/>
    <s v="Sunday"/>
    <s v="Lunch"/>
    <s v="Drive-Thru"/>
    <s v="Drive-Thru"/>
    <s v="Chicken Sandwich"/>
    <m/>
    <s v="No Modifier"/>
    <n v="1"/>
    <n v="5.56"/>
    <n v="5.56"/>
    <n v="5.56"/>
    <n v="0"/>
    <n v="0"/>
    <n v="0.36"/>
    <n v="0.36"/>
    <x v="584"/>
    <n v="5.92"/>
    <x v="3"/>
    <s v="Card"/>
  </r>
  <r>
    <n v="120858"/>
    <n v="403"/>
    <d v="2025-06-18T00:00:00"/>
    <d v="1899-12-30T10:43:33"/>
    <d v="2025-06-18T00:00:00"/>
    <s v="Wednesday"/>
    <s v="Morning"/>
    <s v="Drive-Thru"/>
    <s v="Drive-Thru"/>
    <s v="Egg Muffin"/>
    <s v="Cinnamon"/>
    <s v="Cinnamon"/>
    <n v="1"/>
    <n v="3.1"/>
    <n v="3.1999999999999997"/>
    <n v="3.1999999999999997"/>
    <n v="0.32"/>
    <n v="0.32"/>
    <n v="0.24"/>
    <n v="0.24"/>
    <x v="585"/>
    <n v="3.12"/>
    <x v="1"/>
    <s v="Card"/>
  </r>
  <r>
    <n v="120859"/>
    <n v="501"/>
    <d v="2025-07-09T00:00:00"/>
    <d v="1899-12-30T11:45:26"/>
    <d v="2025-07-09T00:00:00"/>
    <s v="Wednesday"/>
    <s v="Lunch"/>
    <s v="Dine-In"/>
    <s v="Dine-In"/>
    <s v="Cheeseburger"/>
    <m/>
    <s v="No Modifier"/>
    <n v="1"/>
    <n v="4.7"/>
    <n v="4.7"/>
    <n v="4.7"/>
    <n v="0"/>
    <n v="0"/>
    <n v="0.33"/>
    <n v="0.33"/>
    <x v="113"/>
    <n v="5.03"/>
    <x v="0"/>
    <s v="Cash"/>
  </r>
  <r>
    <n v="120860"/>
    <n v="101"/>
    <d v="2025-07-09T00:00:00"/>
    <d v="1899-12-30T10:46:04"/>
    <d v="2025-07-09T00:00:00"/>
    <s v="Wednesday"/>
    <s v="Morning"/>
    <s v="Delivery"/>
    <s v="Delivery"/>
    <s v="Coffee"/>
    <s v="Oat Milk"/>
    <s v="Oat Milk"/>
    <n v="1"/>
    <n v="1.93"/>
    <n v="2.63"/>
    <n v="2.63"/>
    <n v="0"/>
    <n v="0"/>
    <n v="0.17"/>
    <n v="0.17"/>
    <x v="586"/>
    <n v="2.8"/>
    <x v="3"/>
    <s v="Card"/>
  </r>
  <r>
    <n v="120861"/>
    <n v="102"/>
    <d v="2025-06-29T00:00:00"/>
    <d v="1899-12-30T09:24:42"/>
    <d v="2025-06-29T00:00:00"/>
    <s v="Sunday"/>
    <s v="Dinner"/>
    <s v="Takeout"/>
    <s v="Takeout"/>
    <s v="Spicy Chicken Combo"/>
    <m/>
    <s v="No Modifier"/>
    <n v="1"/>
    <n v="8.5299999999999994"/>
    <n v="8.5300000000000011"/>
    <n v="8.5300000000000011"/>
    <n v="0"/>
    <n v="0"/>
    <n v="0.62"/>
    <n v="0.62"/>
    <x v="368"/>
    <n v="9.15"/>
    <x v="1"/>
    <s v="Card"/>
  </r>
  <r>
    <n v="120862"/>
    <n v="401"/>
    <d v="2025-08-09T00:00:00"/>
    <d v="1899-12-30T08:29:10"/>
    <d v="2025-08-09T00:00:00"/>
    <s v="Saturday"/>
    <s v="Breakfast"/>
    <s v="Dine-In"/>
    <s v="Dine-In"/>
    <s v="Egg Muffin"/>
    <m/>
    <s v="No Modifier"/>
    <n v="1"/>
    <n v="3.63"/>
    <n v="1.4799999999999998"/>
    <n v="1.4799999999999998"/>
    <m/>
    <n v="0.15"/>
    <n v="0.36"/>
    <n v="0.36"/>
    <x v="587"/>
    <n v="5.19"/>
    <x v="2"/>
    <s v="MobilePay"/>
  </r>
  <r>
    <n v="120863"/>
    <n v="403"/>
    <d v="2025-06-12T00:00:00"/>
    <d v="1899-12-30T07:19:41"/>
    <d v="2025-06-12T00:00:00"/>
    <s v="Thursday"/>
    <s v="Breakfast"/>
    <s v="Dine-In"/>
    <s v="Dine-In"/>
    <s v="Latte"/>
    <s v="Sugar-Free Syrup"/>
    <s v="Sugar-Free Syrup"/>
    <n v="1"/>
    <n v="3.69"/>
    <n v="3.9899999999999998"/>
    <n v="3.9899999999999998"/>
    <n v="0"/>
    <n v="0"/>
    <n v="0.36"/>
    <n v="0.36"/>
    <x v="559"/>
    <n v="4.3499999999999996"/>
    <x v="3"/>
    <s v="Card"/>
  </r>
  <r>
    <n v="120864"/>
    <n v="403"/>
    <d v="2025-04-12T00:00:00"/>
    <d v="1899-12-30T12:07:17"/>
    <d v="2025-04-12T00:00:00"/>
    <s v="Saturday"/>
    <s v="Lunch"/>
    <s v="Drive-Thru"/>
    <s v="Drive-Thru"/>
    <s v="Spicy Chicken Combo"/>
    <m/>
    <s v="No Modifier"/>
    <n v="1"/>
    <n v="8.98"/>
    <n v="8.98"/>
    <n v="8.98"/>
    <n v="0"/>
    <n v="0"/>
    <n v="0.76"/>
    <n v="0.76"/>
    <x v="338"/>
    <n v="9.74"/>
    <x v="1"/>
    <s v="Card"/>
  </r>
  <r>
    <n v="120865"/>
    <n v="201"/>
    <d v="2025-05-16T00:00:00"/>
    <d v="1899-12-30T07:40:31"/>
    <d v="2025-05-16T00:00:00"/>
    <s v="Friday"/>
    <s v="Dinner"/>
    <s v="Drive-Thru"/>
    <s v="Drive-Thru"/>
    <s v="Iced Tea"/>
    <m/>
    <s v="No Modifier"/>
    <n v="1"/>
    <n v="1.84"/>
    <n v="1.84"/>
    <n v="1.84"/>
    <n v="0"/>
    <n v="0"/>
    <n v="0.15"/>
    <n v="0.15"/>
    <x v="220"/>
    <n v="1.99"/>
    <x v="1"/>
    <s v="Card"/>
  </r>
  <r>
    <n v="120866"/>
    <n v="202"/>
    <d v="2025-07-06T00:00:00"/>
    <d v="1899-12-30T05:12:40"/>
    <d v="2025-07-06T00:00:00"/>
    <s v="Sunday"/>
    <s v="Afternoon"/>
    <s v="Takeout"/>
    <s v="Takeout"/>
    <s v="Iced Tea"/>
    <s v="No Ice"/>
    <s v="No Ice"/>
    <n v="1"/>
    <n v="1.93"/>
    <n v="1.9299999999999997"/>
    <n v="1.9299999999999997"/>
    <n v="0"/>
    <n v="0"/>
    <n v="0.14000000000000001"/>
    <n v="0.14000000000000001"/>
    <x v="588"/>
    <n v="2.0699999999999998"/>
    <x v="2"/>
    <s v="MobilePay"/>
  </r>
  <r>
    <n v="120867"/>
    <n v="402"/>
    <d v="2025-05-30T00:00:00"/>
    <d v="1899-12-30T10:44:04"/>
    <d v="2025-05-30T00:00:00"/>
    <s v="Friday"/>
    <s v="Morning"/>
    <s v="Dine-In"/>
    <s v="Dine-In"/>
    <s v="Coffee"/>
    <m/>
    <s v="No Modifier"/>
    <n v="1"/>
    <n v="1.96"/>
    <n v="1.96"/>
    <n v="1.96"/>
    <n v="0"/>
    <n v="0"/>
    <n v="0.13"/>
    <n v="0.13"/>
    <x v="297"/>
    <n v="2.09"/>
    <x v="2"/>
    <s v="MobilePay"/>
  </r>
  <r>
    <n v="120868"/>
    <n v="201"/>
    <d v="2025-07-28T00:00:00"/>
    <d v="1899-12-30T10:16:00"/>
    <d v="2025-07-28T00:00:00"/>
    <s v="Monday"/>
    <s v="Morning"/>
    <s v="Drive-Thru"/>
    <s v="Drive-Thru"/>
    <s v="Chicken Nuggets (6pc)"/>
    <m/>
    <s v="No Modifier"/>
    <n v="2"/>
    <n v="3.9"/>
    <n v="3.9000000000000004"/>
    <n v="7.8000000000000007"/>
    <n v="0"/>
    <n v="0"/>
    <n v="0.51"/>
    <n v="0.51"/>
    <x v="589"/>
    <n v="8.31"/>
    <x v="1"/>
    <s v="Card"/>
  </r>
  <r>
    <n v="120869"/>
    <n v="403"/>
    <d v="2025-04-11T00:00:00"/>
    <d v="1899-12-30T07:02:30"/>
    <d v="2025-04-11T00:00:00"/>
    <s v="Friday"/>
    <s v="Dinner"/>
    <s v="Delivery"/>
    <s v="Delivery"/>
    <s v="Spicy Chicken Combo"/>
    <m/>
    <s v="No Modifier"/>
    <n v="1"/>
    <n v="10.3"/>
    <n v="10.3"/>
    <n v="10.3"/>
    <n v="0"/>
    <n v="0"/>
    <n v="0.75"/>
    <n v="0.75"/>
    <x v="458"/>
    <n v="11.05"/>
    <x v="1"/>
    <s v="Card"/>
  </r>
  <r>
    <n v="120870"/>
    <n v="501"/>
    <d v="2025-06-16T00:00:00"/>
    <d v="1899-12-30T11:59:22"/>
    <d v="2025-06-16T00:00:00"/>
    <s v="Monday"/>
    <s v="Morning"/>
    <s v="Drive-Thru"/>
    <s v="Drive-Thru"/>
    <s v="Coffee"/>
    <m/>
    <s v="No Modifier"/>
    <n v="1"/>
    <n v="1.85"/>
    <n v="2.5499999999999998"/>
    <n v="2.5499999999999998"/>
    <n v="0"/>
    <n v="0"/>
    <n v="0.18"/>
    <n v="0.18"/>
    <x v="590"/>
    <n v="2.73"/>
    <x v="1"/>
    <s v="Card"/>
  </r>
  <r>
    <n v="120871"/>
    <n v="201"/>
    <d v="2025-07-03T00:00:00"/>
    <d v="1899-12-30T11:03:42"/>
    <d v="2025-07-03T00:00:00"/>
    <s v="Thursday"/>
    <s v="Morning"/>
    <s v="Takeout"/>
    <s v="Takeout"/>
    <s v="Coffee"/>
    <s v="Almond Milk"/>
    <s v="Almond Milk"/>
    <n v="1"/>
    <n v="1.73"/>
    <n v="2.4299999999999997"/>
    <n v="2.4299999999999997"/>
    <n v="0"/>
    <n v="0"/>
    <n v="0.18"/>
    <n v="0.18"/>
    <x v="591"/>
    <n v="2.61"/>
    <x v="0"/>
    <s v="Cash"/>
  </r>
  <r>
    <n v="120872"/>
    <n v="401"/>
    <d v="2025-06-23T00:00:00"/>
    <d v="1899-12-30T05:34:11"/>
    <d v="2025-06-23T00:00:00"/>
    <s v="Monday"/>
    <s v="Breakfast"/>
    <s v="Drive-Thru"/>
    <s v="Drive-Thru"/>
    <s v="Egg Muffin"/>
    <s v="No Cheese"/>
    <s v="No Cheese"/>
    <n v="1"/>
    <n v="2.9"/>
    <n v="2.9"/>
    <n v="2.9"/>
    <n v="0"/>
    <n v="0"/>
    <n v="0.25"/>
    <n v="0.25"/>
    <x v="229"/>
    <n v="3.15"/>
    <x v="2"/>
    <s v="MobilePay"/>
  </r>
  <r>
    <n v="120873"/>
    <n v="403"/>
    <d v="2025-04-12T00:00:00"/>
    <d v="1899-12-30T12:56:28"/>
    <d v="2025-04-12T00:00:00"/>
    <s v="Saturday"/>
    <s v="Late Night"/>
    <s v="Takeout"/>
    <s v="Takeout"/>
    <s v="French Fries"/>
    <s v="Extra Sauce"/>
    <s v="Extra Sauce"/>
    <n v="1"/>
    <n v="2.4300000000000002"/>
    <n v="2.6799999999999997"/>
    <n v="2.6799999999999997"/>
    <n v="0"/>
    <n v="0"/>
    <n v="0.24"/>
    <n v="0.24"/>
    <x v="592"/>
    <n v="2.92"/>
    <x v="4"/>
    <s v="GiftCard"/>
  </r>
  <r>
    <n v="120874"/>
    <n v="101"/>
    <d v="2025-07-03T00:00:00"/>
    <d v="1899-12-30T11:49:34"/>
    <d v="2025-07-03T00:00:00"/>
    <s v="Thursday"/>
    <s v="Morning"/>
    <s v="Takeout"/>
    <s v="Takeout"/>
    <s v="Soft Drink (Medium)"/>
    <s v="Light Ice"/>
    <s v="Light Ice"/>
    <n v="3"/>
    <n v="1.74"/>
    <n v="1.74"/>
    <n v="5.22"/>
    <n v="0"/>
    <n v="0"/>
    <n v="0.5"/>
    <n v="0.5"/>
    <x v="182"/>
    <n v="5.72"/>
    <x v="1"/>
    <s v="Card"/>
  </r>
  <r>
    <n v="120875"/>
    <n v="103"/>
    <d v="2025-07-17T00:00:00"/>
    <d v="1899-12-30T09:56:14"/>
    <d v="2025-07-17T00:00:00"/>
    <s v="Thursday"/>
    <s v="Breakfast"/>
    <s v="Drive-Thru"/>
    <s v="Drive-Thru"/>
    <s v="Egg Muffin"/>
    <s v="Extra Egg"/>
    <s v="Extra Egg"/>
    <n v="1"/>
    <n v="3.69"/>
    <n v="4.6900000000000004"/>
    <n v="4.6900000000000004"/>
    <n v="0"/>
    <n v="0"/>
    <n v="0.38"/>
    <n v="0.38"/>
    <x v="391"/>
    <n v="5.07"/>
    <x v="1"/>
    <s v="Card"/>
  </r>
  <r>
    <n v="120876"/>
    <n v="101"/>
    <d v="2025-04-23T00:00:00"/>
    <d v="1899-12-30T12:08:51"/>
    <d v="2025-04-23T00:00:00"/>
    <s v="Wednesday"/>
    <s v="Lunch"/>
    <s v="Drive-Thru"/>
    <s v="Drive-Thru"/>
    <s v="Cheeseburger"/>
    <m/>
    <s v="No Modifier"/>
    <n v="1"/>
    <n v="4.32"/>
    <n v="4.32"/>
    <n v="4.32"/>
    <n v="0"/>
    <n v="0"/>
    <n v="0.41"/>
    <n v="0.41"/>
    <x v="593"/>
    <n v="4.7300000000000004"/>
    <x v="0"/>
    <s v="Cash"/>
  </r>
  <r>
    <n v="120877"/>
    <n v="301"/>
    <d v="2025-05-04T00:00:00"/>
    <d v="1899-12-30T05:49:01"/>
    <d v="2025-05-04T00:00:00"/>
    <s v="Sunday"/>
    <s v="Breakfast"/>
    <s v="Drive-Thru"/>
    <s v="Drive-Thru"/>
    <s v="Latte"/>
    <m/>
    <s v="No Modifier"/>
    <n v="1"/>
    <n v="3.3"/>
    <n v="3.3"/>
    <n v="3.3"/>
    <n v="0"/>
    <n v="0"/>
    <n v="0.21"/>
    <n v="0.21"/>
    <x v="296"/>
    <n v="3.51"/>
    <x v="0"/>
    <s v="Cash"/>
  </r>
  <r>
    <n v="120878"/>
    <n v="403"/>
    <d v="2025-08-02T00:00:00"/>
    <d v="1899-12-30T05:47:38"/>
    <d v="2025-08-02T00:00:00"/>
    <s v="Saturday"/>
    <s v="Afternoon"/>
    <s v="Dine-In"/>
    <s v="Dine-In"/>
    <s v="Onion Rings"/>
    <s v="Large Size"/>
    <s v="Large Size"/>
    <n v="2"/>
    <n v="3.14"/>
    <n v="3.7399999999999993"/>
    <n v="7.4799999999999986"/>
    <n v="0"/>
    <n v="0"/>
    <n v="0.56000000000000005"/>
    <n v="0.56000000000000005"/>
    <x v="306"/>
    <n v="8.0399999999999991"/>
    <x v="1"/>
    <s v="Card"/>
  </r>
  <r>
    <n v="120879"/>
    <n v="501"/>
    <d v="2025-07-04T00:00:00"/>
    <d v="1899-12-30T02:33:58"/>
    <d v="2025-07-04T00:00:00"/>
    <s v="Friday"/>
    <s v="Lunch"/>
    <m/>
    <s v="Unknown"/>
    <s v="French Fries"/>
    <m/>
    <s v="No Modifier"/>
    <n v="1"/>
    <n v="2.98"/>
    <n v="2.98"/>
    <n v="2.98"/>
    <n v="0.6"/>
    <n v="0.6"/>
    <n v="0.21"/>
    <n v="0.21"/>
    <x v="523"/>
    <n v="2.59"/>
    <x v="1"/>
    <s v="Card"/>
  </r>
  <r>
    <n v="120880"/>
    <n v="202"/>
    <d v="2025-06-22T00:00:00"/>
    <d v="1899-12-30T08:40:21"/>
    <d v="2025-06-22T00:00:00"/>
    <s v="Sunday"/>
    <s v="Dinner"/>
    <s v="Dine-In"/>
    <s v="Dine-In"/>
    <s v="Spicy Chicken Sandwich"/>
    <m/>
    <s v="No Modifier"/>
    <n v="1"/>
    <n v="6.61"/>
    <n v="6.6099999999999994"/>
    <n v="6.6099999999999994"/>
    <n v="0"/>
    <n v="0"/>
    <n v="0.56000000000000005"/>
    <n v="0.56000000000000005"/>
    <x v="369"/>
    <n v="7.17"/>
    <x v="0"/>
    <s v="Cash"/>
  </r>
  <r>
    <n v="120881"/>
    <n v="301"/>
    <d v="2025-07-19T00:00:00"/>
    <d v="1899-12-30T02:46:02"/>
    <d v="2025-07-19T00:00:00"/>
    <s v="Saturday"/>
    <s v="Lunch"/>
    <s v="Takeout"/>
    <s v="Takeout"/>
    <s v="Cheeseburger Combo"/>
    <m/>
    <s v="No Modifier"/>
    <n v="1"/>
    <n v="8.2200000000000006"/>
    <n v="8.2200000000000006"/>
    <n v="8.2200000000000006"/>
    <n v="0"/>
    <n v="0"/>
    <n v="0.78"/>
    <n v="0.78"/>
    <x v="594"/>
    <n v="9"/>
    <x v="1"/>
    <s v="Card"/>
  </r>
  <r>
    <n v="120882"/>
    <n v="403"/>
    <d v="2025-08-01T00:00:00"/>
    <d v="1899-12-30T10:17:51"/>
    <d v="2025-08-01T00:00:00"/>
    <s v="Friday"/>
    <s v="Morning"/>
    <s v="Dine-In"/>
    <s v="Dine-In"/>
    <s v="Bottled Water"/>
    <s v="No Ice"/>
    <s v="No Ice"/>
    <n v="2"/>
    <n v="1.4"/>
    <n v="1.4000000000000001"/>
    <n v="2.8000000000000003"/>
    <n v="0"/>
    <n v="0"/>
    <n v="0.17"/>
    <n v="0.17"/>
    <x v="330"/>
    <n v="2.97"/>
    <x v="1"/>
    <s v="Card"/>
  </r>
  <r>
    <n v="120883"/>
    <n v="402"/>
    <d v="2025-04-12T00:00:00"/>
    <d v="1899-12-30T12:33:12"/>
    <d v="2025-04-12T00:00:00"/>
    <s v="Saturday"/>
    <s v="Lunch"/>
    <s v="Takeout"/>
    <s v="Takeout"/>
    <s v="Cheeseburger Combo"/>
    <m/>
    <s v="No Modifier"/>
    <n v="1"/>
    <n v="9.01"/>
    <n v="9.01"/>
    <n v="9.01"/>
    <n v="0"/>
    <n v="0"/>
    <n v="0.59"/>
    <n v="0.59"/>
    <x v="406"/>
    <n v="9.6"/>
    <x v="0"/>
    <s v="Cash"/>
  </r>
  <r>
    <n v="120884"/>
    <n v="202"/>
    <d v="2025-07-20T00:00:00"/>
    <d v="1899-12-30T11:15:56"/>
    <d v="2025-07-20T00:00:00"/>
    <s v="Sunday"/>
    <s v="Lunch"/>
    <s v="Takeout"/>
    <s v="Takeout"/>
    <s v="Veggie Burger"/>
    <m/>
    <s v="No Modifier"/>
    <n v="1"/>
    <n v="5.48"/>
    <n v="5.88"/>
    <n v="5.88"/>
    <n v="0"/>
    <n v="0"/>
    <n v="0.44"/>
    <n v="0.44"/>
    <x v="509"/>
    <n v="6.32"/>
    <x v="0"/>
    <s v="Cash"/>
  </r>
  <r>
    <n v="120885"/>
    <n v="401"/>
    <d v="2025-05-05T00:00:00"/>
    <d v="1899-12-30T07:48:18"/>
    <d v="2025-05-05T00:00:00"/>
    <s v="Monday"/>
    <s v="Breakfast"/>
    <s v="Drive-Thru"/>
    <s v="Drive-Thru"/>
    <s v="Sausage Biscuit"/>
    <m/>
    <s v="No Modifier"/>
    <n v="1"/>
    <n v="3.5"/>
    <n v="3.5"/>
    <n v="3.5"/>
    <n v="0"/>
    <n v="0"/>
    <n v="0.25"/>
    <n v="0.25"/>
    <x v="417"/>
    <n v="3.75"/>
    <x v="1"/>
    <s v="Card"/>
  </r>
  <r>
    <n v="120886"/>
    <n v="401"/>
    <d v="2025-04-30T00:00:00"/>
    <d v="1899-12-30T01:55:18"/>
    <d v="2025-04-30T00:00:00"/>
    <s v="Wednesday"/>
    <s v="Lunch"/>
    <s v="Takeout"/>
    <s v="Takeout"/>
    <s v="Chicken Sandwich Combo"/>
    <s v="No Pickles"/>
    <s v="No Pickles"/>
    <n v="1"/>
    <n v="9.2799999999999994"/>
    <n v="9.2799999999999994"/>
    <n v="9.2799999999999994"/>
    <n v="0"/>
    <n v="0"/>
    <n v="0.74"/>
    <n v="0.74"/>
    <x v="109"/>
    <n v="10.02"/>
    <x v="4"/>
    <s v="GiftCard"/>
  </r>
  <r>
    <n v="120887"/>
    <n v="103"/>
    <d v="2025-04-25T00:00:00"/>
    <d v="1899-12-30T11:43:44"/>
    <d v="2025-04-25T00:00:00"/>
    <s v="Friday"/>
    <s v="Lunch"/>
    <s v="Dine-In"/>
    <s v="Dine-In"/>
    <s v="Chicken Sandwich Combo"/>
    <s v="Gluten-Free Bun"/>
    <s v="Gluten-Free Bun"/>
    <n v="1"/>
    <n v="8.81"/>
    <n v="9.8099999999999987"/>
    <n v="9.8099999999999987"/>
    <n v="0"/>
    <n v="0"/>
    <n v="0.71"/>
    <n v="0.71"/>
    <x v="476"/>
    <n v="10.52"/>
    <x v="1"/>
    <s v="Card"/>
  </r>
  <r>
    <n v="120888"/>
    <n v="102"/>
    <d v="2025-07-12T00:00:00"/>
    <d v="1899-12-30T12:51:06"/>
    <d v="2025-07-12T00:00:00"/>
    <s v="Saturday"/>
    <s v="Lunch"/>
    <s v="Dine-In"/>
    <s v="Dine-In"/>
    <s v="Cheeseburger Combo"/>
    <m/>
    <s v="No Modifier"/>
    <n v="2"/>
    <n v="8.7899999999999991"/>
    <n v="8.7899999999999991"/>
    <n v="17.579999999999998"/>
    <n v="0"/>
    <n v="0"/>
    <n v="1.05"/>
    <n v="1.05"/>
    <x v="595"/>
    <n v="18.63"/>
    <x v="0"/>
    <s v="Cash"/>
  </r>
  <r>
    <n v="120889"/>
    <n v="201"/>
    <d v="2025-05-19T00:00:00"/>
    <d v="1899-12-30T07:14:02"/>
    <d v="2025-05-19T00:00:00"/>
    <s v="Monday"/>
    <s v="Breakfast"/>
    <s v="Drive-Thru"/>
    <s v="Drive-Thru"/>
    <s v="Coffee"/>
    <s v="Oat Milk"/>
    <s v="Oat Milk"/>
    <n v="1"/>
    <n v="2.11"/>
    <n v="2.8099999999999996"/>
    <n v="2.8099999999999996"/>
    <n v="0"/>
    <n v="0"/>
    <n v="0.22"/>
    <n v="0.22"/>
    <x v="219"/>
    <n v="3.03"/>
    <x v="2"/>
    <s v="MobilePay"/>
  </r>
  <r>
    <n v="120890"/>
    <n v="403"/>
    <d v="2025-08-08T00:00:00"/>
    <d v="1899-12-30T07:13:52"/>
    <d v="2025-08-08T00:00:00"/>
    <s v="Friday"/>
    <s v="Dinner"/>
    <s v="Dine-In"/>
    <s v="Dine-In"/>
    <s v="Chicken Sandwich Combo"/>
    <m/>
    <s v="No Modifier"/>
    <n v="1"/>
    <n v="9.4"/>
    <n v="9.3999999999999986"/>
    <n v="9.3999999999999986"/>
    <n v="0"/>
    <n v="0"/>
    <n v="0.89"/>
    <n v="0.89"/>
    <x v="198"/>
    <n v="10.29"/>
    <x v="2"/>
    <s v="MobilePay"/>
  </r>
  <r>
    <n v="120891"/>
    <n v="202"/>
    <d v="2025-04-26T00:00:00"/>
    <d v="1899-12-30T06:46:58"/>
    <d v="2025-04-26T00:00:00"/>
    <s v="Saturday"/>
    <s v="Dinner"/>
    <s v="Takeout"/>
    <s v="Takeout"/>
    <s v="Chicken Sandwich Combo"/>
    <m/>
    <s v="No Modifier"/>
    <n v="1"/>
    <n v="9.24"/>
    <n v="9.24"/>
    <n v="9.24"/>
    <n v="0"/>
    <n v="0"/>
    <n v="0.65"/>
    <n v="0.65"/>
    <x v="596"/>
    <n v="9.89"/>
    <x v="1"/>
    <s v="Card"/>
  </r>
  <r>
    <n v="120892"/>
    <n v="501"/>
    <d v="2025-06-01T00:00:00"/>
    <d v="1899-12-30T01:14:14"/>
    <d v="2025-06-01T00:00:00"/>
    <s v="Sunday"/>
    <s v="Lunch"/>
    <s v="Takeout"/>
    <s v="Takeout"/>
    <s v="French Fries"/>
    <s v="Extra Sauce"/>
    <s v="Extra Sauce"/>
    <n v="1"/>
    <n v="2.94"/>
    <n v="3.19"/>
    <n v="3.19"/>
    <n v="0"/>
    <n v="0"/>
    <n v="0.22"/>
    <n v="0.22"/>
    <x v="155"/>
    <n v="3.41"/>
    <x v="1"/>
    <s v="Card"/>
  </r>
  <r>
    <n v="120893"/>
    <n v="301"/>
    <d v="2025-07-31T00:00:00"/>
    <d v="1899-12-30T11:16:59"/>
    <d v="2025-07-31T00:00:00"/>
    <s v="Thursday"/>
    <s v="Lunch"/>
    <s v="Dine-In"/>
    <s v="Dine-In"/>
    <s v="Double Cheeseburger Combo"/>
    <m/>
    <s v="No Modifier"/>
    <n v="1"/>
    <n v="10.57"/>
    <n v="10.569999999999999"/>
    <n v="10.569999999999999"/>
    <n v="0"/>
    <n v="0"/>
    <n v="0.63"/>
    <n v="0.63"/>
    <x v="361"/>
    <n v="11.2"/>
    <x v="0"/>
    <s v="Cash"/>
  </r>
  <r>
    <n v="120894"/>
    <n v="401"/>
    <d v="2025-04-30T00:00:00"/>
    <d v="1899-12-30T11:33:44"/>
    <d v="2025-04-30T00:00:00"/>
    <s v="Wednesday"/>
    <s v="Lunch"/>
    <s v="Dine-In"/>
    <s v="Dine-In"/>
    <s v="Cheeseburger Combo"/>
    <m/>
    <s v="No Modifier"/>
    <n v="2"/>
    <n v="9.18"/>
    <n v="9.18"/>
    <n v="18.36"/>
    <n v="0"/>
    <n v="0"/>
    <n v="1.1000000000000001"/>
    <n v="1.1000000000000001"/>
    <x v="597"/>
    <n v="19.46"/>
    <x v="0"/>
    <s v="Cash"/>
  </r>
  <r>
    <n v="120895"/>
    <n v="101"/>
    <d v="2025-05-14T00:00:00"/>
    <d v="1899-12-30T02:04:20"/>
    <d v="2025-05-14T00:00:00"/>
    <s v="Wednesday"/>
    <s v="Lunch"/>
    <s v="Drive-Thru"/>
    <s v="Drive-Thru"/>
    <s v="Soft Drink (Medium)"/>
    <s v="Extra Ice"/>
    <s v="Extra Ice"/>
    <n v="2"/>
    <n v="1.79"/>
    <n v="1.79"/>
    <n v="3.58"/>
    <n v="0"/>
    <n v="0"/>
    <n v="0.3"/>
    <n v="0.3"/>
    <x v="45"/>
    <n v="3.88"/>
    <x v="1"/>
    <s v="Card"/>
  </r>
  <r>
    <n v="120896"/>
    <n v="401"/>
    <d v="2025-05-19T00:00:00"/>
    <d v="1899-12-30T07:39:13"/>
    <d v="2025-05-19T00:00:00"/>
    <s v="Monday"/>
    <s v="Dinner"/>
    <s v="Drive-Thru"/>
    <s v="Drive-Thru"/>
    <s v="Spicy Chicken Sandwich"/>
    <s v="Extra Cheese"/>
    <s v="Extra Cheese"/>
    <n v="1"/>
    <n v="5.58"/>
    <n v="6.08"/>
    <n v="6.08"/>
    <n v="0"/>
    <n v="0"/>
    <n v="0.36"/>
    <n v="0.36"/>
    <x v="598"/>
    <n v="6.44"/>
    <x v="0"/>
    <s v="Cash"/>
  </r>
  <r>
    <n v="120897"/>
    <n v="403"/>
    <d v="2025-06-03T00:00:00"/>
    <d v="1899-12-30T07:26:02"/>
    <d v="2025-06-03T00:00:00"/>
    <s v="Tuesday"/>
    <s v="Dinner"/>
    <s v="Dine-In"/>
    <s v="Dine-In"/>
    <s v="Chicken Sandwich Combo"/>
    <m/>
    <s v="No Modifier"/>
    <n v="1"/>
    <n v="9.06"/>
    <n v="9.0599999999999987"/>
    <n v="9.0599999999999987"/>
    <n v="0"/>
    <n v="0"/>
    <n v="0.54"/>
    <n v="0.54"/>
    <x v="406"/>
    <n v="9.6"/>
    <x v="0"/>
    <s v="Cash"/>
  </r>
  <r>
    <n v="120898"/>
    <n v="202"/>
    <d v="2025-07-17T00:00:00"/>
    <d v="1899-12-30T11:45:28"/>
    <d v="2025-07-17T00:00:00"/>
    <s v="Thursday"/>
    <s v="Lunch"/>
    <s v="Drive-Thru"/>
    <s v="Drive-Thru"/>
    <s v="Chicken Sandwich"/>
    <s v="Spicy"/>
    <s v="Spicy"/>
    <n v="1"/>
    <n v="5.83"/>
    <n v="5.83"/>
    <n v="5.83"/>
    <n v="0"/>
    <n v="0"/>
    <n v="0.5"/>
    <n v="0.5"/>
    <x v="555"/>
    <n v="6.33"/>
    <x v="1"/>
    <s v="Card"/>
  </r>
  <r>
    <n v="120899"/>
    <n v="402"/>
    <d v="2025-06-04T00:00:00"/>
    <d v="1899-12-30T07:09:34"/>
    <d v="2025-06-04T00:00:00"/>
    <s v="Wednesday"/>
    <s v="Breakfast"/>
    <s v="Drive-Thru"/>
    <s v="Drive-Thru"/>
    <s v="Pancake Platter"/>
    <s v="No Cheese"/>
    <s v="No Cheese"/>
    <n v="1"/>
    <n v="4.72"/>
    <n v="4.72"/>
    <n v="4.72"/>
    <n v="0"/>
    <n v="0"/>
    <n v="0.28000000000000003"/>
    <n v="0.28000000000000003"/>
    <x v="17"/>
    <n v="5"/>
    <x v="1"/>
    <s v="Card"/>
  </r>
  <r>
    <n v="120900"/>
    <n v="103"/>
    <d v="2025-07-27T00:00:00"/>
    <d v="1899-12-30T07:53:49"/>
    <d v="2025-07-27T00:00:00"/>
    <s v="Sunday"/>
    <s v="Dinner"/>
    <s v="Drive-Thru"/>
    <s v="Drive-Thru"/>
    <s v="Double Cheeseburger Combo"/>
    <m/>
    <s v="No Modifier"/>
    <n v="1"/>
    <n v="10.17"/>
    <n v="10.17"/>
    <n v="10.17"/>
    <n v="0"/>
    <n v="0"/>
    <n v="0.61"/>
    <n v="0.61"/>
    <x v="599"/>
    <n v="10.78"/>
    <x v="1"/>
    <s v="Card"/>
  </r>
  <r>
    <n v="120901"/>
    <n v="102"/>
    <d v="2025-06-17T00:00:00"/>
    <d v="1899-12-30T11:41:28"/>
    <d v="2025-06-17T00:00:00"/>
    <s v="Tuesday"/>
    <s v="Lunch"/>
    <s v="Dine-In"/>
    <s v="Dine-In"/>
    <s v="Chicken Sandwich Combo"/>
    <s v="Add Bacon"/>
    <s v="Add Bacon"/>
    <n v="1"/>
    <n v="8.7899999999999991"/>
    <n v="9.7900000000000009"/>
    <n v="9.7900000000000009"/>
    <n v="0"/>
    <n v="0"/>
    <n v="0.78"/>
    <n v="0.78"/>
    <x v="262"/>
    <n v="10.57"/>
    <x v="1"/>
    <s v="Card"/>
  </r>
  <r>
    <n v="120902"/>
    <n v="101"/>
    <d v="2025-07-04T00:00:00"/>
    <d v="1899-12-30T06:57:22"/>
    <d v="2025-07-04T00:00:00"/>
    <s v="Friday"/>
    <s v="Dinner"/>
    <s v="Drive-Thru"/>
    <s v="Drive-Thru"/>
    <s v="Double Cheeseburger"/>
    <m/>
    <s v="No Modifier"/>
    <n v="1"/>
    <n v="5.75"/>
    <n v="5.75"/>
    <n v="5.75"/>
    <n v="0"/>
    <n v="0"/>
    <n v="0.46"/>
    <n v="0.46"/>
    <x v="167"/>
    <n v="6.21"/>
    <x v="2"/>
    <s v="MobilePay"/>
  </r>
  <r>
    <n v="120903"/>
    <n v="403"/>
    <d v="2025-06-15T00:00:00"/>
    <d v="1899-12-30T05:17:05"/>
    <d v="2025-06-15T00:00:00"/>
    <s v="Sunday"/>
    <s v="Afternoon"/>
    <s v="Delivery"/>
    <s v="Delivery"/>
    <s v="Onion Rings"/>
    <s v="Large Size"/>
    <s v="Large Size"/>
    <n v="3"/>
    <n v="3.5"/>
    <n v="4.1000000000000005"/>
    <n v="12.3"/>
    <n v="0"/>
    <n v="0"/>
    <n v="1.17"/>
    <n v="1.17"/>
    <x v="600"/>
    <n v="13.47"/>
    <x v="1"/>
    <s v="Card"/>
  </r>
  <r>
    <n v="120904"/>
    <n v="201"/>
    <d v="2025-06-30T00:00:00"/>
    <d v="1899-12-30T08:59:48"/>
    <d v="2025-06-30T00:00:00"/>
    <s v="Monday"/>
    <s v="Dinner"/>
    <s v="Dine-In"/>
    <s v="Dine-In"/>
    <s v="Double Cheeseburger Combo"/>
    <m/>
    <s v="No Modifier"/>
    <n v="1"/>
    <n v="10.09"/>
    <n v="10.09"/>
    <n v="10.09"/>
    <n v="0"/>
    <n v="0"/>
    <n v="0.76"/>
    <n v="0.76"/>
    <x v="601"/>
    <n v="10.85"/>
    <x v="2"/>
    <s v="MobilePay"/>
  </r>
  <r>
    <n v="120905"/>
    <n v="103"/>
    <d v="2025-07-12T00:00:00"/>
    <d v="1899-12-30T11:00:42"/>
    <d v="2025-07-12T00:00:00"/>
    <s v="Saturday"/>
    <s v="Lunch"/>
    <s v="Drive-Thru"/>
    <s v="Drive-Thru"/>
    <s v="Veggie Burger"/>
    <s v="Extra Cheese"/>
    <s v="Extra Cheese"/>
    <n v="3"/>
    <n v="5.26"/>
    <n v="5.7600000000000007"/>
    <n v="17.28"/>
    <n v="0"/>
    <n v="0"/>
    <n v="1.47"/>
    <n v="1.47"/>
    <x v="602"/>
    <n v="18.75"/>
    <x v="1"/>
    <s v="Card"/>
  </r>
  <r>
    <n v="120906"/>
    <n v="101"/>
    <d v="2025-08-01T00:00:00"/>
    <d v="1899-12-30T08:33:03"/>
    <d v="2025-08-01T00:00:00"/>
    <s v="Friday"/>
    <s v="Breakfast"/>
    <s v="Drive-Thru"/>
    <s v="Drive-Thru"/>
    <s v="Hash Browns"/>
    <s v="Sausage Patty"/>
    <s v="Sausage Patty"/>
    <n v="1"/>
    <n v="1.62"/>
    <n v="2.82"/>
    <n v="2.82"/>
    <n v="0"/>
    <n v="0"/>
    <n v="0.2"/>
    <n v="0.2"/>
    <x v="540"/>
    <n v="3.02"/>
    <x v="1"/>
    <s v="Card"/>
  </r>
  <r>
    <n v="120907"/>
    <n v="103"/>
    <d v="2025-06-23T00:00:00"/>
    <d v="1899-12-30T06:40:17"/>
    <d v="2025-06-23T00:00:00"/>
    <s v="Monday"/>
    <s v="Breakfast"/>
    <s v="Takeout"/>
    <s v="Takeout"/>
    <s v="Breakfast Burrito"/>
    <s v="Cinnamon"/>
    <s v="Cinnamon"/>
    <n v="1"/>
    <n v="3.93"/>
    <n v="4.0299999999999994"/>
    <n v="4.0299999999999994"/>
    <n v="0"/>
    <n v="0"/>
    <n v="0.36"/>
    <n v="0.36"/>
    <x v="98"/>
    <n v="4.3899999999999997"/>
    <x v="2"/>
    <s v="MobilePay"/>
  </r>
  <r>
    <n v="120908"/>
    <n v="103"/>
    <d v="2025-05-30T00:00:00"/>
    <d v="1899-12-30T11:47:55"/>
    <d v="2025-05-30T00:00:00"/>
    <s v="Friday"/>
    <s v="Lunch"/>
    <s v="Takeout"/>
    <s v="Takeout"/>
    <s v="Cheeseburger Combo"/>
    <m/>
    <s v="No Modifier"/>
    <n v="1"/>
    <n v="8.81"/>
    <n v="8.81"/>
    <n v="8.81"/>
    <n v="0"/>
    <n v="0"/>
    <n v="0.56999999999999995"/>
    <n v="0.56999999999999995"/>
    <x v="515"/>
    <n v="9.3800000000000008"/>
    <x v="0"/>
    <s v="Cash"/>
  </r>
  <r>
    <n v="120909"/>
    <n v="102"/>
    <d v="2025-07-15T00:00:00"/>
    <d v="1899-12-30T11:29:14"/>
    <d v="2025-07-15T00:00:00"/>
    <s v="Tuesday"/>
    <s v="Late Night"/>
    <s v="Dine-In"/>
    <s v="Dine-In"/>
    <s v="Milkshake"/>
    <m/>
    <s v="No Modifier"/>
    <n v="1"/>
    <n v="4.71"/>
    <n v="1.4799999999999998"/>
    <n v="1.4799999999999998"/>
    <m/>
    <n v="0.15"/>
    <n v="0.4"/>
    <n v="0.4"/>
    <x v="342"/>
    <n v="5.1100000000000003"/>
    <x v="1"/>
    <s v="Card"/>
  </r>
  <r>
    <n v="120910"/>
    <n v="103"/>
    <d v="2025-07-30T00:00:00"/>
    <d v="1899-12-30T05:10:00"/>
    <d v="2025-07-30T00:00:00"/>
    <s v="Wednesday"/>
    <s v="Afternoon"/>
    <s v="Takeout"/>
    <s v="Takeout"/>
    <s v="Onion Rings"/>
    <s v="No Sauce"/>
    <s v="No Sauce"/>
    <n v="1"/>
    <n v="3.05"/>
    <n v="3.05"/>
    <n v="3.05"/>
    <n v="0"/>
    <n v="0"/>
    <n v="0.24"/>
    <n v="0.24"/>
    <x v="550"/>
    <n v="3.29"/>
    <x v="1"/>
    <s v="Card"/>
  </r>
  <r>
    <n v="120911"/>
    <n v="202"/>
    <d v="2025-08-03T00:00:00"/>
    <d v="1899-12-30T10:55:37"/>
    <d v="2025-08-03T00:00:00"/>
    <s v="Sunday"/>
    <s v="Morning"/>
    <s v="Takeout"/>
    <s v="Takeout"/>
    <s v="Bottled Water"/>
    <s v="No Ice"/>
    <s v="No Ice"/>
    <n v="1"/>
    <n v="1.46"/>
    <n v="1.46"/>
    <n v="1.46"/>
    <n v="0"/>
    <n v="0"/>
    <n v="0.09"/>
    <n v="0.09"/>
    <x v="333"/>
    <n v="1.55"/>
    <x v="1"/>
    <s v="Card"/>
  </r>
  <r>
    <n v="120912"/>
    <n v="102"/>
    <d v="2025-04-16T00:00:00"/>
    <d v="1899-12-30T09:47:50"/>
    <d v="2025-04-16T00:00:00"/>
    <s v="Wednesday"/>
    <s v="Dinner"/>
    <s v="Takeout"/>
    <s v="Takeout"/>
    <s v="Onion Rings"/>
    <m/>
    <s v="No Modifier"/>
    <n v="2"/>
    <n v="3.21"/>
    <n v="3.21"/>
    <n v="6.42"/>
    <n v="0"/>
    <n v="0"/>
    <n v="0.57999999999999996"/>
    <n v="0.57999999999999996"/>
    <x v="579"/>
    <n v="7"/>
    <x v="0"/>
    <s v="Cash"/>
  </r>
  <r>
    <n v="120913"/>
    <n v="403"/>
    <d v="2025-06-17T00:00:00"/>
    <d v="1899-12-30T07:36:34"/>
    <d v="2025-06-17T00:00:00"/>
    <s v="Tuesday"/>
    <s v="Dinner"/>
    <s v="Takeout"/>
    <s v="Takeout"/>
    <s v="Double Cheeseburger Combo"/>
    <m/>
    <s v="No Modifier"/>
    <n v="1"/>
    <n v="10.78"/>
    <n v="10.780000000000001"/>
    <n v="10.780000000000001"/>
    <n v="0"/>
    <n v="0"/>
    <n v="0.78"/>
    <n v="0.78"/>
    <x v="603"/>
    <n v="11.56"/>
    <x v="2"/>
    <s v="MobilePay"/>
  </r>
  <r>
    <n v="120914"/>
    <n v="301"/>
    <d v="2025-06-27T00:00:00"/>
    <d v="1899-12-30T12:36:48"/>
    <d v="2025-06-27T00:00:00"/>
    <s v="Friday"/>
    <s v="Lunch"/>
    <s v="Takeout"/>
    <s v="Takeout"/>
    <s v="Cheeseburger Combo"/>
    <m/>
    <s v="No Modifier"/>
    <n v="1"/>
    <n v="8.44"/>
    <n v="8.44"/>
    <n v="8.44"/>
    <n v="0"/>
    <n v="0"/>
    <n v="0.72"/>
    <n v="0.72"/>
    <x v="604"/>
    <n v="9.16"/>
    <x v="0"/>
    <s v="Cash"/>
  </r>
  <r>
    <n v="120915"/>
    <n v="402"/>
    <d v="2025-06-19T00:00:00"/>
    <d v="1899-12-30T10:55:50"/>
    <d v="2025-06-19T00:00:00"/>
    <s v="Thursday"/>
    <s v="Morning"/>
    <s v="Dine-In"/>
    <s v="Dine-In"/>
    <s v="Latte"/>
    <m/>
    <s v="No Modifier"/>
    <n v="1"/>
    <n v="3.31"/>
    <n v="3.3099999999999996"/>
    <n v="3.3099999999999996"/>
    <n v="0"/>
    <n v="0"/>
    <n v="0.24"/>
    <n v="0.24"/>
    <x v="424"/>
    <n v="3.55"/>
    <x v="2"/>
    <s v="MobilePay"/>
  </r>
  <r>
    <n v="120916"/>
    <n v="301"/>
    <d v="2025-06-28T00:00:00"/>
    <d v="1899-12-30T09:28:59"/>
    <d v="2025-06-28T00:00:00"/>
    <s v="Saturday"/>
    <s v="Breakfast"/>
    <s v="Dine-In"/>
    <s v="Dine-In"/>
    <s v="Breakfast Burrito"/>
    <s v="No Cheese"/>
    <s v="No Cheese"/>
    <n v="1"/>
    <n v="3.89"/>
    <n v="3.89"/>
    <n v="3.89"/>
    <n v="0"/>
    <n v="0"/>
    <n v="0.31"/>
    <n v="0.31"/>
    <x v="605"/>
    <n v="4.2"/>
    <x v="1"/>
    <s v="Card"/>
  </r>
  <r>
    <n v="120917"/>
    <n v="403"/>
    <d v="2025-07-06T00:00:00"/>
    <d v="1899-12-30T07:27:39"/>
    <d v="2025-07-06T00:00:00"/>
    <s v="Sunday"/>
    <s v="Dinner"/>
    <s v="Delivery"/>
    <s v="Delivery"/>
    <s v="Chicken Sandwich Combo"/>
    <m/>
    <s v="No Modifier"/>
    <n v="1"/>
    <n v="9.08"/>
    <n v="9.0799999999999983"/>
    <n v="9.0799999999999983"/>
    <n v="0"/>
    <n v="0"/>
    <n v="0.54"/>
    <n v="0.54"/>
    <x v="606"/>
    <n v="9.6199999999999992"/>
    <x v="1"/>
    <s v="Card"/>
  </r>
  <r>
    <n v="120918"/>
    <n v="403"/>
    <d v="2025-05-09T00:00:00"/>
    <d v="1899-12-30T01:32:18"/>
    <d v="2025-05-09T00:00:00"/>
    <s v="Friday"/>
    <s v="Lunch"/>
    <s v="Delivery"/>
    <s v="Delivery"/>
    <s v="Chicken Sandwich Combo"/>
    <s v="Spicy"/>
    <s v="Spicy"/>
    <n v="1"/>
    <n v="8.77"/>
    <n v="8.77"/>
    <n v="8.77"/>
    <n v="0"/>
    <n v="0"/>
    <n v="0.56999999999999995"/>
    <n v="0.56999999999999995"/>
    <x v="506"/>
    <n v="9.34"/>
    <x v="1"/>
    <s v="Card"/>
  </r>
  <r>
    <n v="120919"/>
    <n v="101"/>
    <d v="2025-06-14T00:00:00"/>
    <d v="1899-12-30T03:22:59"/>
    <d v="2025-06-14T00:00:00"/>
    <s v="Saturday"/>
    <s v="Afternoon"/>
    <s v="Dine-In"/>
    <s v="Dine-In"/>
    <s v="Onion Rings"/>
    <m/>
    <s v="No Modifier"/>
    <n v="1"/>
    <n v="3.19"/>
    <n v="2.8899999999999997"/>
    <n v="2.8899999999999997"/>
    <n v="0"/>
    <n v="0"/>
    <n v="0.2"/>
    <n v="0.2"/>
    <x v="607"/>
    <n v="3.09"/>
    <x v="2"/>
    <s v="MobilePay"/>
  </r>
  <r>
    <n v="120920"/>
    <n v="102"/>
    <d v="2025-05-17T00:00:00"/>
    <d v="1899-12-30T09:31:39"/>
    <d v="2025-05-17T00:00:00"/>
    <s v="Saturday"/>
    <s v="Dinner"/>
    <s v="Takeout"/>
    <s v="Takeout"/>
    <s v="Chicken Sandwich"/>
    <s v="Extra Sauce"/>
    <s v="Extra Sauce"/>
    <n v="1"/>
    <n v="5.78"/>
    <n v="6.03"/>
    <n v="6.03"/>
    <n v="0"/>
    <n v="0"/>
    <n v="0.42"/>
    <n v="0.42"/>
    <x v="608"/>
    <n v="6.45"/>
    <x v="1"/>
    <s v="Card"/>
  </r>
  <r>
    <n v="120921"/>
    <n v="101"/>
    <d v="2025-06-02T00:00:00"/>
    <d v="1899-12-30T08:43:33"/>
    <d v="2025-06-02T00:00:00"/>
    <s v="Monday"/>
    <s v="Dinner"/>
    <s v="Dine-In"/>
    <s v="Dine-In"/>
    <s v="Spicy Chicken Combo"/>
    <m/>
    <s v="No Modifier"/>
    <n v="1"/>
    <n v="8.7799999999999994"/>
    <n v="8.7800000000000011"/>
    <n v="8.7800000000000011"/>
    <n v="0"/>
    <n v="0"/>
    <n v="0.53"/>
    <n v="0.53"/>
    <x v="319"/>
    <n v="9.31"/>
    <x v="0"/>
    <s v="Cash"/>
  </r>
  <r>
    <n v="120922"/>
    <n v="301"/>
    <d v="2025-05-29T00:00:00"/>
    <d v="1899-12-30T03:01:43"/>
    <d v="2025-05-29T00:00:00"/>
    <s v="Thursday"/>
    <s v="Afternoon"/>
    <s v="Dine-In"/>
    <s v="Dine-In"/>
    <s v="Soft Drink (Medium)"/>
    <s v="Extra Ice"/>
    <s v="Extra Ice"/>
    <n v="2"/>
    <n v="1.75"/>
    <n v="1.75"/>
    <n v="3.5"/>
    <n v="0"/>
    <n v="0"/>
    <n v="0.25"/>
    <n v="0.25"/>
    <x v="417"/>
    <n v="3.75"/>
    <x v="1"/>
    <s v="Card"/>
  </r>
  <r>
    <n v="120923"/>
    <n v="501"/>
    <d v="2025-05-20T00:00:00"/>
    <d v="1899-12-30T12:40:08"/>
    <d v="2025-05-20T00:00:00"/>
    <s v="Tuesday"/>
    <s v="Lunch"/>
    <s v="Delivery"/>
    <s v="Delivery"/>
    <s v="French Fries"/>
    <s v="Small Size"/>
    <s v="Small Size"/>
    <n v="2"/>
    <n v="2.44"/>
    <n v="2.1399999999999997"/>
    <n v="4.2799999999999994"/>
    <n v="0"/>
    <n v="0"/>
    <n v="0.28000000000000003"/>
    <n v="0.28000000000000003"/>
    <x v="177"/>
    <n v="4.5599999999999996"/>
    <x v="0"/>
    <s v="Cash"/>
  </r>
  <r>
    <n v="120924"/>
    <n v="403"/>
    <d v="2025-05-09T00:00:00"/>
    <d v="1899-12-30T09:11:58"/>
    <d v="2025-05-09T00:00:00"/>
    <s v="Friday"/>
    <s v="Dinner"/>
    <s v="Drive-Thru"/>
    <s v="Drive-Thru"/>
    <s v="Iced Tea"/>
    <m/>
    <s v="No Modifier"/>
    <n v="2"/>
    <n v="2.0499999999999998"/>
    <n v="2.0500000000000003"/>
    <n v="4.1000000000000005"/>
    <n v="0"/>
    <n v="0"/>
    <n v="0.3"/>
    <n v="0.3"/>
    <x v="501"/>
    <n v="4.4000000000000004"/>
    <x v="1"/>
    <s v="Card"/>
  </r>
  <r>
    <n v="120925"/>
    <n v="403"/>
    <d v="2025-05-11T00:00:00"/>
    <d v="1899-12-30T08:23:23"/>
    <d v="2025-05-11T00:00:00"/>
    <s v="Sunday"/>
    <s v="Breakfast"/>
    <s v="Dine-In"/>
    <s v="Dine-In"/>
    <s v="Breakfast Burrito"/>
    <s v="Sausage Patty"/>
    <s v="Sausage Patty"/>
    <n v="1"/>
    <n v="3.36"/>
    <n v="1.4799999999999998"/>
    <n v="1.4799999999999998"/>
    <m/>
    <n v="0.15"/>
    <n v="0.41"/>
    <n v="0.41"/>
    <x v="609"/>
    <n v="4.97"/>
    <x v="0"/>
    <s v="Cash"/>
  </r>
  <r>
    <n v="120926"/>
    <n v="501"/>
    <d v="2025-05-15T00:00:00"/>
    <d v="1899-12-30T09:52:36"/>
    <d v="2025-05-15T00:00:00"/>
    <s v="Thursday"/>
    <s v="Breakfast"/>
    <s v="Dine-In"/>
    <s v="Dine-In"/>
    <s v="Soft Drink (Small)"/>
    <s v="Light Ice"/>
    <s v="Light Ice"/>
    <n v="1"/>
    <n v="1.49"/>
    <n v="1.4900000000000002"/>
    <n v="1.4900000000000002"/>
    <n v="0"/>
    <n v="0"/>
    <n v="0.12"/>
    <n v="0.12"/>
    <x v="610"/>
    <n v="1.61"/>
    <x v="2"/>
    <s v="MobilePay"/>
  </r>
  <r>
    <n v="120927"/>
    <n v="202"/>
    <d v="2025-07-03T00:00:00"/>
    <d v="1899-12-30T08:06:20"/>
    <d v="2025-07-03T00:00:00"/>
    <s v="Thursday"/>
    <s v="Breakfast"/>
    <s v="Drive-Thru"/>
    <s v="Drive-Thru"/>
    <s v="Hash Browns"/>
    <m/>
    <s v="No Modifier"/>
    <n v="1"/>
    <n v="1.97"/>
    <n v="1.9700000000000002"/>
    <n v="1.9700000000000002"/>
    <n v="0"/>
    <n v="0"/>
    <n v="0.17"/>
    <n v="0.17"/>
    <x v="504"/>
    <n v="2.14"/>
    <x v="1"/>
    <s v="Card"/>
  </r>
  <r>
    <n v="120928"/>
    <n v="301"/>
    <d v="2025-05-22T00:00:00"/>
    <d v="1899-12-30T07:54:09"/>
    <d v="2025-05-22T00:00:00"/>
    <s v="Thursday"/>
    <s v="Breakfast"/>
    <s v="Drive-Thru"/>
    <s v="Drive-Thru"/>
    <s v="Egg Muffin"/>
    <s v="Extra Egg"/>
    <s v="Extra Egg"/>
    <n v="1"/>
    <n v="3.63"/>
    <n v="4.63"/>
    <n v="4.63"/>
    <n v="0"/>
    <n v="0"/>
    <n v="0.42"/>
    <n v="0.42"/>
    <x v="283"/>
    <n v="5.05"/>
    <x v="0"/>
    <s v="Cash"/>
  </r>
  <r>
    <n v="120929"/>
    <n v="403"/>
    <d v="2025-05-08T00:00:00"/>
    <d v="1899-12-30T06:48:30"/>
    <d v="2025-05-08T00:00:00"/>
    <s v="Thursday"/>
    <s v="Breakfast"/>
    <s v="Dine-In"/>
    <s v="Dine-In"/>
    <s v="Hash Browns"/>
    <s v="Sausage Patty"/>
    <s v="Sausage Patty"/>
    <n v="1"/>
    <n v="1.88"/>
    <n v="3.08"/>
    <n v="3.08"/>
    <n v="0"/>
    <n v="0"/>
    <n v="0.25"/>
    <n v="0.25"/>
    <x v="15"/>
    <n v="3.33"/>
    <x v="1"/>
    <s v="Card"/>
  </r>
  <r>
    <n v="120930"/>
    <n v="501"/>
    <d v="2025-04-30T00:00:00"/>
    <d v="1899-12-30T02:34:28"/>
    <d v="2025-04-30T00:00:00"/>
    <s v="Wednesday"/>
    <s v="Lunch"/>
    <s v="Dine-In"/>
    <s v="Dine-In"/>
    <s v="Double Cheeseburger"/>
    <m/>
    <s v="No Modifier"/>
    <n v="1"/>
    <n v="5.51"/>
    <n v="5.51"/>
    <n v="5.51"/>
    <n v="0"/>
    <n v="0"/>
    <n v="0.41"/>
    <n v="0.41"/>
    <x v="584"/>
    <n v="5.92"/>
    <x v="2"/>
    <s v="MobilePay"/>
  </r>
  <r>
    <n v="120931"/>
    <n v="301"/>
    <d v="2025-04-24T00:00:00"/>
    <d v="1899-12-30T08:11:32"/>
    <d v="2025-04-24T00:00:00"/>
    <s v="Thursday"/>
    <s v="Dinner"/>
    <s v="Dine-In"/>
    <s v="Dine-In"/>
    <s v="Onion Rings"/>
    <m/>
    <s v="No Modifier"/>
    <n v="4"/>
    <n v="3.67"/>
    <n v="3.9199999999999995"/>
    <n v="15.679999999999998"/>
    <n v="0.78"/>
    <n v="0.78"/>
    <n v="0.89"/>
    <n v="0.89"/>
    <x v="611"/>
    <n v="15.79"/>
    <x v="4"/>
    <s v="GiftCard"/>
  </r>
  <r>
    <n v="120932"/>
    <n v="201"/>
    <d v="2025-07-10T00:00:00"/>
    <d v="1899-12-30T06:41:56"/>
    <d v="2025-07-10T00:00:00"/>
    <s v="Thursday"/>
    <s v="Breakfast"/>
    <s v="Drive-Thru"/>
    <s v="Drive-Thru"/>
    <s v="Egg Muffin"/>
    <m/>
    <s v="No Modifier"/>
    <n v="1"/>
    <n v="2.88"/>
    <n v="2.88"/>
    <n v="2.88"/>
    <n v="0"/>
    <n v="0"/>
    <n v="0.23"/>
    <n v="0.23"/>
    <x v="29"/>
    <n v="3.11"/>
    <x v="4"/>
    <s v="GiftCard"/>
  </r>
  <r>
    <n v="120933"/>
    <n v="103"/>
    <d v="2025-07-04T00:00:00"/>
    <d v="1899-12-30T04:18:54"/>
    <d v="2025-07-04T00:00:00"/>
    <s v="Friday"/>
    <s v="Afternoon"/>
    <s v="Takeout"/>
    <s v="Takeout"/>
    <s v="Onion Rings"/>
    <s v="Extra Sauce"/>
    <s v="Extra Sauce"/>
    <n v="1"/>
    <n v="2.52"/>
    <n v="2.77"/>
    <n v="2.77"/>
    <n v="0"/>
    <n v="0"/>
    <n v="0.2"/>
    <n v="0.2"/>
    <x v="330"/>
    <n v="2.97"/>
    <x v="0"/>
    <s v="Cash"/>
  </r>
  <r>
    <n v="120934"/>
    <n v="401"/>
    <d v="2025-08-09T00:00:00"/>
    <d v="1899-12-30T06:23:54"/>
    <d v="2025-08-09T00:00:00"/>
    <s v="Saturday"/>
    <s v="Breakfast"/>
    <s v="Delivery"/>
    <s v="Delivery"/>
    <s v="Egg Muffin"/>
    <s v="No Cheese"/>
    <s v="No Cheese"/>
    <n v="2"/>
    <n v="3.35"/>
    <n v="3.35"/>
    <n v="6.7"/>
    <n v="0.67"/>
    <n v="0.67"/>
    <n v="0.42"/>
    <n v="0.42"/>
    <x v="608"/>
    <n v="6.45"/>
    <x v="0"/>
    <s v="Cash"/>
  </r>
  <r>
    <n v="120935"/>
    <n v="103"/>
    <d v="2025-07-22T00:00:00"/>
    <d v="1899-12-30T10:40:19"/>
    <d v="2025-07-22T00:00:00"/>
    <s v="Tuesday"/>
    <s v="Morning"/>
    <s v="Takeout"/>
    <s v="Takeout"/>
    <s v="Egg Muffin"/>
    <s v="No Cheese"/>
    <s v="No Cheese"/>
    <n v="1"/>
    <n v="3.11"/>
    <n v="3.11"/>
    <n v="3.11"/>
    <n v="0"/>
    <n v="0"/>
    <n v="0.23"/>
    <n v="0.23"/>
    <x v="6"/>
    <n v="3.34"/>
    <x v="1"/>
    <s v="Card"/>
  </r>
  <r>
    <n v="120936"/>
    <n v="403"/>
    <d v="2025-05-16T00:00:00"/>
    <d v="1899-12-30T09:11:50"/>
    <d v="2025-05-16T00:00:00"/>
    <s v="Friday"/>
    <s v="Dinner"/>
    <s v="Dine-In"/>
    <s v="Dine-In"/>
    <s v="Cheeseburger Combo"/>
    <m/>
    <s v="No Modifier"/>
    <n v="3"/>
    <n v="7.98"/>
    <n v="7.9799999999999995"/>
    <n v="23.939999999999998"/>
    <n v="0"/>
    <n v="0"/>
    <n v="1.8"/>
    <n v="1.8"/>
    <x v="612"/>
    <n v="25.74"/>
    <x v="1"/>
    <s v="Card"/>
  </r>
  <r>
    <n v="120937"/>
    <n v="501"/>
    <d v="2025-04-27T00:00:00"/>
    <d v="1899-12-30T10:47:29"/>
    <d v="2025-04-27T00:00:00"/>
    <s v="Sunday"/>
    <s v="Breakfast"/>
    <s v="Takeout"/>
    <s v="Takeout"/>
    <s v="Hash Browns"/>
    <m/>
    <s v="No Modifier"/>
    <n v="1"/>
    <n v="2.0299999999999998"/>
    <n v="2.0299999999999998"/>
    <n v="2.0299999999999998"/>
    <n v="0"/>
    <n v="0"/>
    <n v="0.18"/>
    <n v="0.18"/>
    <x v="63"/>
    <n v="2.21"/>
    <x v="0"/>
    <s v="Cash"/>
  </r>
  <r>
    <n v="120938"/>
    <n v="402"/>
    <d v="2025-05-08T00:00:00"/>
    <d v="1899-12-30T07:59:36"/>
    <d v="2025-05-08T00:00:00"/>
    <s v="Thursday"/>
    <s v="Dinner"/>
    <s v="Delivery"/>
    <s v="Delivery"/>
    <s v="Iced Tea"/>
    <s v="Extra Ice"/>
    <s v="Extra Ice"/>
    <n v="1"/>
    <n v="1.92"/>
    <n v="1.92"/>
    <n v="1.92"/>
    <n v="0"/>
    <n v="0"/>
    <n v="0.14000000000000001"/>
    <n v="0.14000000000000001"/>
    <x v="140"/>
    <n v="2.06"/>
    <x v="4"/>
    <s v="GiftCard"/>
  </r>
  <r>
    <n v="120939"/>
    <n v="501"/>
    <d v="2025-07-02T00:00:00"/>
    <d v="1899-12-30T06:35:35"/>
    <d v="2025-07-02T00:00:00"/>
    <s v="Wednesday"/>
    <s v="Breakfast"/>
    <s v="Dine-In"/>
    <s v="Dine-In"/>
    <s v="Sausage Biscuit"/>
    <s v="No Cheese"/>
    <s v="No Cheese"/>
    <n v="1"/>
    <n v="2.9"/>
    <n v="2.9000000000000004"/>
    <n v="2.9000000000000004"/>
    <n v="0"/>
    <n v="0"/>
    <n v="0.28000000000000003"/>
    <n v="0.28000000000000003"/>
    <x v="613"/>
    <n v="3.18"/>
    <x v="2"/>
    <s v="MobilePay"/>
  </r>
  <r>
    <n v="120940"/>
    <n v="402"/>
    <d v="2025-04-19T00:00:00"/>
    <d v="1899-12-30T09:14:10"/>
    <d v="2025-04-19T00:00:00"/>
    <s v="Saturday"/>
    <s v="Dinner"/>
    <s v="Drive-Thru"/>
    <s v="Drive-Thru"/>
    <s v="Onion Rings"/>
    <s v="No Sauce"/>
    <s v="No Sauce"/>
    <n v="2"/>
    <n v="2.78"/>
    <n v="2.78"/>
    <n v="5.56"/>
    <n v="0"/>
    <n v="0"/>
    <n v="0.5"/>
    <n v="0.5"/>
    <x v="614"/>
    <n v="6.06"/>
    <x v="1"/>
    <s v="Card"/>
  </r>
  <r>
    <n v="120941"/>
    <n v="501"/>
    <d v="2025-07-17T00:00:00"/>
    <d v="1899-12-30T12:28:04"/>
    <d v="2025-07-17T00:00:00"/>
    <s v="Thursday"/>
    <s v="Lunch"/>
    <s v="Dine-In"/>
    <s v="Dine-In"/>
    <s v="Spicy Chicken Combo"/>
    <m/>
    <s v="No Modifier"/>
    <n v="1"/>
    <n v="9.73"/>
    <n v="9.7299999999999986"/>
    <n v="9.7299999999999986"/>
    <n v="0"/>
    <n v="0"/>
    <n v="0.63"/>
    <n v="0.63"/>
    <x v="336"/>
    <n v="10.36"/>
    <x v="1"/>
    <s v="Card"/>
  </r>
  <r>
    <n v="120942"/>
    <n v="403"/>
    <d v="2025-07-21T00:00:00"/>
    <d v="1899-12-30T10:51:43"/>
    <d v="2025-07-21T00:00:00"/>
    <s v="Monday"/>
    <s v="Morning"/>
    <s v="Drive-Thru"/>
    <s v="Drive-Thru"/>
    <s v="Egg Muffin"/>
    <s v="Extra Egg"/>
    <s v="Extra Egg"/>
    <n v="1"/>
    <n v="3.4"/>
    <n v="4.4000000000000004"/>
    <n v="4.4000000000000004"/>
    <n v="0"/>
    <n v="0"/>
    <n v="0.26"/>
    <n v="0.26"/>
    <x v="615"/>
    <n v="4.66"/>
    <x v="1"/>
    <s v="Card"/>
  </r>
  <r>
    <n v="120943"/>
    <n v="403"/>
    <d v="2025-04-21T00:00:00"/>
    <d v="1899-12-30T02:22:43"/>
    <d v="2025-04-21T00:00:00"/>
    <s v="Monday"/>
    <s v="Lunch"/>
    <s v="Dine-In"/>
    <s v="Dine-In"/>
    <s v="Spicy Chicken Combo"/>
    <m/>
    <s v="No Modifier"/>
    <n v="1"/>
    <n v="9.24"/>
    <n v="9.2399999999999984"/>
    <n v="9.2399999999999984"/>
    <n v="0"/>
    <n v="0"/>
    <n v="0.88"/>
    <n v="0.88"/>
    <x v="616"/>
    <n v="10.119999999999999"/>
    <x v="0"/>
    <s v="Cash"/>
  </r>
  <r>
    <n v="120944"/>
    <n v="101"/>
    <d v="2025-07-05T00:00:00"/>
    <d v="1899-12-30T11:15:59"/>
    <d v="2025-07-05T00:00:00"/>
    <s v="Saturday"/>
    <s v="Morning"/>
    <s v="Takeout"/>
    <s v="Takeout"/>
    <s v="Soft Drink (Medium)"/>
    <s v="Extra Ice"/>
    <s v="Extra Ice"/>
    <n v="1"/>
    <n v="1.89"/>
    <n v="1.8900000000000001"/>
    <n v="1.8900000000000001"/>
    <n v="0.19"/>
    <n v="0.19"/>
    <n v="0.12"/>
    <n v="0.12"/>
    <x v="617"/>
    <n v="1.82"/>
    <x v="1"/>
    <s v="Card"/>
  </r>
  <r>
    <n v="120945"/>
    <n v="501"/>
    <d v="2025-04-13T00:00:00"/>
    <d v="1899-12-30T10:37:47"/>
    <d v="2025-04-13T00:00:00"/>
    <s v="Sunday"/>
    <s v="Breakfast"/>
    <s v="Takeout"/>
    <s v="Takeout"/>
    <s v="Sausage Biscuit"/>
    <s v="No Cheese"/>
    <s v="No Cheese"/>
    <n v="1"/>
    <n v="2.77"/>
    <n v="2.77"/>
    <n v="2.77"/>
    <n v="0"/>
    <n v="0"/>
    <n v="0.17"/>
    <n v="0.17"/>
    <x v="618"/>
    <n v="2.94"/>
    <x v="1"/>
    <s v="Card"/>
  </r>
  <r>
    <n v="120946"/>
    <n v="501"/>
    <d v="2025-07-22T00:00:00"/>
    <d v="1899-12-30T01:03:40"/>
    <d v="2025-07-22T00:00:00"/>
    <s v="Tuesday"/>
    <s v="Late Night"/>
    <s v="Takeout"/>
    <s v="Takeout"/>
    <s v="Double Cheeseburger"/>
    <m/>
    <s v="No Modifier"/>
    <n v="1"/>
    <n v="5.0999999999999996"/>
    <n v="5.0999999999999996"/>
    <n v="5.0999999999999996"/>
    <n v="0"/>
    <n v="0"/>
    <n v="0.46"/>
    <n v="0.46"/>
    <x v="284"/>
    <n v="5.56"/>
    <x v="1"/>
    <s v="Card"/>
  </r>
  <r>
    <n v="120947"/>
    <n v="102"/>
    <d v="2025-06-22T00:00:00"/>
    <d v="1899-12-30T08:06:08"/>
    <d v="2025-06-22T00:00:00"/>
    <s v="Sunday"/>
    <s v="Breakfast"/>
    <s v="Drive-Thru"/>
    <s v="Drive-Thru"/>
    <s v="Pancake Platter"/>
    <m/>
    <s v="No Modifier"/>
    <n v="1"/>
    <n v="4.76"/>
    <n v="4.76"/>
    <n v="4.76"/>
    <n v="0"/>
    <n v="0"/>
    <n v="0.45"/>
    <n v="0.45"/>
    <x v="66"/>
    <n v="5.21"/>
    <x v="1"/>
    <s v="Card"/>
  </r>
  <r>
    <n v="120948"/>
    <n v="101"/>
    <d v="2025-07-16T00:00:00"/>
    <d v="1899-12-30T02:24:21"/>
    <d v="2025-07-16T00:00:00"/>
    <s v="Wednesday"/>
    <s v="Lunch"/>
    <s v="Dine-In"/>
    <s v="Dine-In"/>
    <s v="Chicken Sandwich"/>
    <m/>
    <s v="No Modifier"/>
    <n v="1"/>
    <n v="5.37"/>
    <n v="6.3699999999999992"/>
    <n v="6.3699999999999992"/>
    <n v="0"/>
    <n v="0"/>
    <n v="0.48"/>
    <n v="0.48"/>
    <x v="619"/>
    <n v="6.85"/>
    <x v="1"/>
    <s v="Card"/>
  </r>
  <r>
    <n v="120949"/>
    <n v="403"/>
    <d v="2025-06-27T00:00:00"/>
    <d v="1899-12-30T05:36:42"/>
    <d v="2025-06-27T00:00:00"/>
    <s v="Friday"/>
    <s v="Breakfast"/>
    <s v="Takeout"/>
    <s v="Takeout"/>
    <s v="Breakfast Burrito"/>
    <s v="Extra Egg"/>
    <s v="Extra Egg"/>
    <n v="2"/>
    <n v="3.8"/>
    <n v="4.8"/>
    <n v="9.6"/>
    <n v="0"/>
    <n v="0"/>
    <n v="0.77"/>
    <n v="0.77"/>
    <x v="84"/>
    <n v="10.37"/>
    <x v="1"/>
    <s v="Card"/>
  </r>
  <r>
    <n v="120950"/>
    <n v="101"/>
    <d v="2025-07-13T00:00:00"/>
    <d v="1899-12-30T08:08:49"/>
    <d v="2025-07-13T00:00:00"/>
    <s v="Sunday"/>
    <s v="Dinner"/>
    <s v="Delivery"/>
    <s v="Delivery"/>
    <s v="Cheeseburger"/>
    <m/>
    <s v="No Modifier"/>
    <n v="2"/>
    <n v="4.41"/>
    <n v="4.41"/>
    <n v="8.82"/>
    <n v="0"/>
    <n v="0"/>
    <n v="0.66"/>
    <n v="0.66"/>
    <x v="538"/>
    <n v="9.48"/>
    <x v="1"/>
    <s v="Card"/>
  </r>
  <r>
    <n v="120951"/>
    <n v="103"/>
    <d v="2025-08-06T00:00:00"/>
    <d v="1899-12-30T11:04:56"/>
    <d v="2025-08-06T00:00:00"/>
    <s v="Wednesday"/>
    <s v="Morning"/>
    <s v="Delivery"/>
    <s v="Delivery"/>
    <s v="Coffee"/>
    <s v="No Ice"/>
    <s v="No Ice"/>
    <n v="1"/>
    <n v="1.96"/>
    <n v="1.96"/>
    <n v="1.96"/>
    <n v="0"/>
    <n v="0"/>
    <n v="0.14000000000000001"/>
    <n v="0.14000000000000001"/>
    <x v="620"/>
    <n v="2.1"/>
    <x v="1"/>
    <s v="Card"/>
  </r>
  <r>
    <n v="120952"/>
    <n v="402"/>
    <d v="2025-07-30T00:00:00"/>
    <d v="1899-12-30T09:27:55"/>
    <d v="2025-07-30T00:00:00"/>
    <s v="Wednesday"/>
    <s v="Dinner"/>
    <s v="Delivery"/>
    <s v="Delivery"/>
    <s v="Double Cheeseburger"/>
    <m/>
    <s v="No Modifier"/>
    <n v="1"/>
    <n v="5.22"/>
    <n v="5.22"/>
    <n v="5.22"/>
    <n v="0"/>
    <n v="0"/>
    <n v="0.34"/>
    <n v="0.34"/>
    <x v="284"/>
    <n v="5.56"/>
    <x v="1"/>
    <s v="Card"/>
  </r>
  <r>
    <n v="120953"/>
    <n v="101"/>
    <d v="2025-05-11T00:00:00"/>
    <d v="1899-12-30T11:02:15"/>
    <d v="2025-05-11T00:00:00"/>
    <s v="Sunday"/>
    <s v="Morning"/>
    <s v="Dine-In"/>
    <s v="Dine-In"/>
    <s v="Latte"/>
    <s v="Sugar-Free Syrup"/>
    <s v="Sugar-Free Syrup"/>
    <n v="1"/>
    <n v="3.6"/>
    <n v="3.9"/>
    <n v="3.9"/>
    <n v="0"/>
    <n v="0"/>
    <n v="0.35"/>
    <n v="0.35"/>
    <x v="410"/>
    <n v="4.25"/>
    <x v="1"/>
    <s v="Card"/>
  </r>
  <r>
    <n v="120954"/>
    <n v="301"/>
    <d v="2025-06-16T00:00:00"/>
    <d v="1899-12-30T12:15:16"/>
    <d v="2025-06-16T00:00:00"/>
    <s v="Monday"/>
    <s v="Lunch"/>
    <s v="Takeout"/>
    <s v="Takeout"/>
    <s v="French Fries"/>
    <m/>
    <s v="No Modifier"/>
    <n v="1"/>
    <n v="2.62"/>
    <n v="2.62"/>
    <n v="2.62"/>
    <n v="0"/>
    <n v="0"/>
    <n v="0.25"/>
    <n v="0.25"/>
    <x v="621"/>
    <n v="2.87"/>
    <x v="1"/>
    <s v="Card"/>
  </r>
  <r>
    <n v="120955"/>
    <n v="401"/>
    <d v="2025-07-28T00:00:00"/>
    <d v="1899-12-30T02:25:17"/>
    <d v="2025-07-28T00:00:00"/>
    <s v="Monday"/>
    <s v="Lunch"/>
    <s v="Drive-Thru"/>
    <s v="Drive-Thru"/>
    <s v="Chicken Sandwich"/>
    <m/>
    <s v="No Modifier"/>
    <n v="1"/>
    <n v="5.8"/>
    <n v="6.2"/>
    <n v="6.2"/>
    <n v="0.93"/>
    <n v="0.93"/>
    <n v="0.47"/>
    <n v="0.47"/>
    <x v="622"/>
    <n v="5.74"/>
    <x v="1"/>
    <s v="Card"/>
  </r>
  <r>
    <n v="120956"/>
    <n v="101"/>
    <d v="2025-07-15T00:00:00"/>
    <d v="1899-12-30T11:26:28"/>
    <d v="2025-07-15T00:00:00"/>
    <s v="Tuesday"/>
    <s v="Lunch"/>
    <s v="Dine-In"/>
    <s v="Dine-In"/>
    <s v="Spicy Chicken Combo"/>
    <m/>
    <s v="No Modifier"/>
    <n v="2"/>
    <n v="9.4600000000000009"/>
    <n v="9.4600000000000009"/>
    <n v="18.920000000000002"/>
    <n v="0"/>
    <n v="0"/>
    <n v="1.42"/>
    <n v="1.42"/>
    <x v="623"/>
    <n v="20.34"/>
    <x v="1"/>
    <s v="Card"/>
  </r>
  <r>
    <n v="120957"/>
    <n v="103"/>
    <d v="2025-07-15T00:00:00"/>
    <d v="1899-12-30T05:01:36"/>
    <d v="2025-07-15T00:00:00"/>
    <s v="Tuesday"/>
    <s v="Breakfast"/>
    <s v="Takeout"/>
    <s v="Takeout"/>
    <s v="Latte"/>
    <s v="Sugar-Free Syrup"/>
    <s v="Sugar-Free Syrup"/>
    <n v="1"/>
    <n v="3.35"/>
    <n v="3.65"/>
    <n v="3.65"/>
    <n v="0"/>
    <n v="0"/>
    <n v="0.27"/>
    <n v="0.27"/>
    <x v="624"/>
    <n v="3.92"/>
    <x v="1"/>
    <s v="Card"/>
  </r>
  <r>
    <n v="120958"/>
    <n v="201"/>
    <d v="2025-07-20T00:00:00"/>
    <d v="1899-12-30T04:59:16"/>
    <d v="2025-07-20T00:00:00"/>
    <s v="Sunday"/>
    <s v="Afternoon"/>
    <s v="Drive-Thru"/>
    <s v="Drive-Thru"/>
    <s v="Onion Rings"/>
    <m/>
    <s v="No Modifier"/>
    <n v="1"/>
    <n v="3.3"/>
    <n v="3.3000000000000003"/>
    <n v="3.3000000000000003"/>
    <n v="0.33"/>
    <n v="0.33"/>
    <n v="0.21"/>
    <n v="0.21"/>
    <x v="613"/>
    <n v="3.18"/>
    <x v="2"/>
    <s v="MobilePay"/>
  </r>
  <r>
    <n v="120959"/>
    <n v="401"/>
    <d v="2025-06-28T00:00:00"/>
    <d v="1899-12-30T10:37:01"/>
    <d v="2025-06-28T00:00:00"/>
    <s v="Saturday"/>
    <s v="Breakfast"/>
    <s v="Drive-Thru"/>
    <s v="Drive-Thru"/>
    <s v="Egg Muffin"/>
    <s v="Cinnamon"/>
    <s v="Cinnamon"/>
    <n v="1"/>
    <n v="3.35"/>
    <n v="3.45"/>
    <n v="3.45"/>
    <n v="0"/>
    <n v="0"/>
    <n v="0.21"/>
    <n v="0.21"/>
    <x v="625"/>
    <n v="3.66"/>
    <x v="0"/>
    <s v="Cash"/>
  </r>
  <r>
    <n v="120960"/>
    <n v="501"/>
    <d v="2025-04-22T00:00:00"/>
    <d v="1899-12-30T08:36:00"/>
    <d v="2025-04-22T00:00:00"/>
    <s v="Tuesday"/>
    <s v="Dinner"/>
    <s v="Dine-In"/>
    <s v="Dine-In"/>
    <s v="Spicy Chicken Combo"/>
    <m/>
    <s v="No Modifier"/>
    <n v="1"/>
    <n v="9.61"/>
    <n v="9.61"/>
    <n v="9.61"/>
    <n v="0"/>
    <n v="0"/>
    <n v="0.91"/>
    <n v="0.91"/>
    <x v="476"/>
    <n v="10.52"/>
    <x v="0"/>
    <s v="Cash"/>
  </r>
  <r>
    <n v="120961"/>
    <n v="401"/>
    <d v="2025-06-03T00:00:00"/>
    <d v="1899-12-30T09:40:14"/>
    <d v="2025-06-03T00:00:00"/>
    <s v="Tuesday"/>
    <s v="Dinner"/>
    <s v="Delivery"/>
    <s v="Delivery"/>
    <s v="Chicken Sandwich Combo"/>
    <m/>
    <s v="No Modifier"/>
    <n v="1"/>
    <n v="9.65"/>
    <n v="9.9"/>
    <n v="9.9"/>
    <n v="0"/>
    <n v="0"/>
    <n v="0.74"/>
    <n v="0.74"/>
    <x v="514"/>
    <n v="10.64"/>
    <x v="1"/>
    <s v="Card"/>
  </r>
  <r>
    <n v="120962"/>
    <n v="101"/>
    <d v="2025-05-28T00:00:00"/>
    <d v="1899-12-30T01:15:14"/>
    <d v="2025-05-28T00:00:00"/>
    <s v="Wednesday"/>
    <s v="Lunch"/>
    <s v="Drive-Thru"/>
    <s v="Drive-Thru"/>
    <s v="Cheeseburger Combo"/>
    <m/>
    <s v="No Modifier"/>
    <n v="1"/>
    <n v="8.59"/>
    <n v="8.59"/>
    <n v="8.59"/>
    <n v="0"/>
    <n v="0"/>
    <n v="0.64"/>
    <n v="0.64"/>
    <x v="241"/>
    <n v="9.23"/>
    <x v="0"/>
    <s v="Cash"/>
  </r>
  <r>
    <n v="120963"/>
    <n v="202"/>
    <d v="2025-06-15T00:00:00"/>
    <d v="1899-12-30T10:08:01"/>
    <d v="2025-06-15T00:00:00"/>
    <s v="Sunday"/>
    <s v="Breakfast"/>
    <s v="Dine-In"/>
    <s v="Dine-In"/>
    <s v="Breakfast Burrito"/>
    <s v="No Cheese"/>
    <s v="No Cheese"/>
    <n v="1"/>
    <n v="3.92"/>
    <n v="3.9200000000000004"/>
    <n v="3.9200000000000004"/>
    <n v="0"/>
    <n v="0"/>
    <n v="0.27"/>
    <n v="0.27"/>
    <x v="143"/>
    <n v="4.1900000000000004"/>
    <x v="1"/>
    <s v="Card"/>
  </r>
  <r>
    <n v="120964"/>
    <n v="403"/>
    <d v="2025-04-29T00:00:00"/>
    <d v="1899-12-30T10:15:23"/>
    <d v="2025-04-29T00:00:00"/>
    <s v="Tuesday"/>
    <s v="Late Night"/>
    <s v="Drive-Thru"/>
    <s v="Drive-Thru"/>
    <s v="French Fries"/>
    <s v="Extra Sauce"/>
    <s v="Extra Sauce"/>
    <n v="3"/>
    <n v="2.61"/>
    <n v="2.86"/>
    <n v="8.58"/>
    <n v="0"/>
    <n v="0"/>
    <n v="0.56000000000000005"/>
    <n v="0.56000000000000005"/>
    <x v="454"/>
    <n v="9.14"/>
    <x v="0"/>
    <s v="Cash"/>
  </r>
  <r>
    <n v="120965"/>
    <n v="202"/>
    <d v="2025-06-05T00:00:00"/>
    <d v="1899-12-30T06:52:52"/>
    <d v="2025-06-05T00:00:00"/>
    <s v="Thursday"/>
    <s v="Dinner"/>
    <s v="Drive-Thru"/>
    <s v="Drive-Thru"/>
    <s v="Onion Rings"/>
    <s v="No Sauce"/>
    <s v="No Sauce"/>
    <n v="1"/>
    <n v="3.55"/>
    <n v="3.55"/>
    <n v="3.55"/>
    <n v="0"/>
    <n v="0"/>
    <n v="0.23"/>
    <n v="0.23"/>
    <x v="527"/>
    <n v="3.78"/>
    <x v="4"/>
    <s v="GiftCard"/>
  </r>
  <r>
    <n v="120966"/>
    <n v="501"/>
    <d v="2025-06-06T00:00:00"/>
    <d v="1899-12-30T12:28:59"/>
    <d v="2025-06-06T00:00:00"/>
    <s v="Friday"/>
    <s v="Late Night"/>
    <s v="Dine-In"/>
    <s v="Dine-In"/>
    <s v="Soft Drink (Large)"/>
    <m/>
    <s v="No Modifier"/>
    <n v="1"/>
    <n v="1.92"/>
    <n v="1.92"/>
    <n v="1.92"/>
    <n v="0"/>
    <n v="0"/>
    <n v="0.17"/>
    <n v="0.17"/>
    <x v="297"/>
    <n v="2.09"/>
    <x v="1"/>
    <s v="Card"/>
  </r>
  <r>
    <n v="120967"/>
    <n v="202"/>
    <d v="2025-07-29T00:00:00"/>
    <d v="1899-12-30T05:42:05"/>
    <d v="2025-07-29T00:00:00"/>
    <s v="Tuesday"/>
    <s v="Afternoon"/>
    <s v="Drive-Thru"/>
    <s v="Drive-Thru"/>
    <s v="Soft Drink (Medium)"/>
    <s v="Extra Ice"/>
    <s v="Extra Ice"/>
    <n v="2"/>
    <n v="1.89"/>
    <n v="1.89"/>
    <n v="3.78"/>
    <n v="0"/>
    <n v="0"/>
    <n v="0.32"/>
    <n v="0.32"/>
    <x v="193"/>
    <n v="4.0999999999999996"/>
    <x v="1"/>
    <s v="Card"/>
  </r>
  <r>
    <n v="120968"/>
    <n v="402"/>
    <d v="2025-08-03T00:00:00"/>
    <d v="1899-12-30T04:02:37"/>
    <d v="2025-08-03T00:00:00"/>
    <s v="Sunday"/>
    <s v="Afternoon"/>
    <s v="Takeout"/>
    <s v="Takeout"/>
    <s v="French Fries"/>
    <s v="Extra Sauce"/>
    <s v="Extra Sauce"/>
    <n v="1"/>
    <n v="2.63"/>
    <n v="2.88"/>
    <n v="2.88"/>
    <n v="0"/>
    <n v="0"/>
    <n v="0.26"/>
    <n v="0.26"/>
    <x v="189"/>
    <n v="3.14"/>
    <x v="0"/>
    <s v="Cash"/>
  </r>
  <r>
    <n v="120969"/>
    <n v="403"/>
    <d v="2025-06-28T00:00:00"/>
    <d v="1899-12-30T02:22:06"/>
    <d v="2025-06-28T00:00:00"/>
    <s v="Saturday"/>
    <s v="Lunch"/>
    <s v="Drive-Thru"/>
    <s v="Drive-Thru"/>
    <s v="Double Cheeseburger Combo"/>
    <m/>
    <s v="No Modifier"/>
    <n v="1"/>
    <n v="9.27"/>
    <n v="9.2700000000000014"/>
    <n v="9.2700000000000014"/>
    <n v="0"/>
    <n v="0"/>
    <n v="0.7"/>
    <n v="0.7"/>
    <x v="328"/>
    <n v="9.9700000000000006"/>
    <x v="1"/>
    <s v="Card"/>
  </r>
  <r>
    <n v="120970"/>
    <n v="501"/>
    <d v="2025-06-01T00:00:00"/>
    <d v="1899-12-30T12:46:16"/>
    <d v="2025-06-01T00:00:00"/>
    <s v="Sunday"/>
    <s v="Lunch"/>
    <s v="Drive-Thru"/>
    <s v="Drive-Thru"/>
    <s v="Chicken Sandwich"/>
    <s v="No Onions"/>
    <s v="No Onions"/>
    <n v="1"/>
    <n v="5.44"/>
    <n v="5.44"/>
    <n v="5.44"/>
    <n v="0.82"/>
    <n v="0.82"/>
    <n v="0.3"/>
    <n v="0.3"/>
    <x v="434"/>
    <n v="4.92"/>
    <x v="1"/>
    <s v="Card"/>
  </r>
  <r>
    <n v="120971"/>
    <n v="401"/>
    <d v="2025-06-01T00:00:00"/>
    <d v="1899-12-30T10:00:32"/>
    <d v="2025-06-01T00:00:00"/>
    <s v="Sunday"/>
    <s v="Morning"/>
    <s v="Drive-Thru"/>
    <s v="Drive-Thru"/>
    <s v="Egg Muffin"/>
    <m/>
    <s v="No Modifier"/>
    <n v="1"/>
    <n v="3.07"/>
    <n v="3.07"/>
    <n v="3.07"/>
    <n v="0"/>
    <n v="0"/>
    <n v="0.22"/>
    <n v="0.22"/>
    <x v="550"/>
    <n v="3.29"/>
    <x v="4"/>
    <s v="GiftCard"/>
  </r>
  <r>
    <n v="120972"/>
    <n v="403"/>
    <d v="2025-05-28T00:00:00"/>
    <d v="1899-12-30T11:27:01"/>
    <d v="2025-05-28T00:00:00"/>
    <s v="Wednesday"/>
    <s v="Lunch"/>
    <s v="Delivery"/>
    <s v="Delivery"/>
    <s v="Spicy Chicken Sandwich"/>
    <m/>
    <s v="No Modifier"/>
    <n v="2"/>
    <n v="5.96"/>
    <n v="5.96"/>
    <n v="11.92"/>
    <n v="0"/>
    <n v="0"/>
    <n v="0.86"/>
    <n v="0.86"/>
    <x v="626"/>
    <n v="12.78"/>
    <x v="1"/>
    <s v="Card"/>
  </r>
  <r>
    <n v="120973"/>
    <n v="201"/>
    <d v="2025-07-27T00:00:00"/>
    <d v="1899-12-30T07:13:30"/>
    <d v="2025-07-27T00:00:00"/>
    <s v="Sunday"/>
    <s v="Dinner"/>
    <s v="Delivery"/>
    <s v="Delivery"/>
    <s v="Veggie Burger"/>
    <m/>
    <s v="No Modifier"/>
    <n v="2"/>
    <n v="5.01"/>
    <n v="5.0100000000000007"/>
    <n v="10.020000000000001"/>
    <n v="0"/>
    <n v="0"/>
    <n v="0.95"/>
    <n v="0.95"/>
    <x v="627"/>
    <n v="10.97"/>
    <x v="2"/>
    <s v="MobilePay"/>
  </r>
  <r>
    <n v="120974"/>
    <n v="202"/>
    <d v="2025-06-07T00:00:00"/>
    <d v="1899-12-30T07:16:07"/>
    <d v="2025-06-07T00:00:00"/>
    <s v="Saturday"/>
    <s v="Dinner"/>
    <s v="Delivery"/>
    <s v="Delivery"/>
    <s v="Spicy Chicken Combo"/>
    <m/>
    <s v="No Modifier"/>
    <n v="1"/>
    <n v="9.07"/>
    <n v="9.07"/>
    <n v="9.07"/>
    <n v="0"/>
    <n v="0"/>
    <n v="0.77"/>
    <n v="0.77"/>
    <x v="628"/>
    <n v="9.84"/>
    <x v="1"/>
    <s v="Card"/>
  </r>
  <r>
    <n v="120975"/>
    <n v="102"/>
    <d v="2025-07-24T00:00:00"/>
    <d v="1899-12-30T08:38:34"/>
    <d v="2025-07-24T00:00:00"/>
    <s v="Thursday"/>
    <s v="Dinner"/>
    <s v="Delivery"/>
    <s v="Delivery"/>
    <s v="Cheeseburger"/>
    <m/>
    <s v="No Modifier"/>
    <n v="2"/>
    <n v="3.86"/>
    <n v="3.86"/>
    <n v="7.72"/>
    <n v="1.54"/>
    <n v="1.54"/>
    <n v="0.56000000000000005"/>
    <n v="0.56000000000000005"/>
    <x v="629"/>
    <n v="6.74"/>
    <x v="1"/>
    <s v="Card"/>
  </r>
  <r>
    <n v="120976"/>
    <n v="102"/>
    <d v="2025-04-24T00:00:00"/>
    <d v="1899-12-30T08:39:11"/>
    <d v="2025-04-24T00:00:00"/>
    <s v="Thursday"/>
    <s v="Dinner"/>
    <s v="Drive-Thru"/>
    <s v="Drive-Thru"/>
    <s v="Onion Rings"/>
    <s v="Small Size"/>
    <s v="Small Size"/>
    <n v="2"/>
    <n v="3.01"/>
    <n v="2.71"/>
    <n v="5.42"/>
    <n v="0"/>
    <n v="0"/>
    <n v="0.51"/>
    <n v="0.51"/>
    <x v="630"/>
    <n v="5.93"/>
    <x v="0"/>
    <s v="Cash"/>
  </r>
  <r>
    <n v="120977"/>
    <n v="102"/>
    <d v="2025-05-26T00:00:00"/>
    <d v="1899-12-30T01:20:51"/>
    <d v="2025-05-26T00:00:00"/>
    <s v="Monday"/>
    <s v="Lunch"/>
    <s v="Delivery"/>
    <s v="Delivery"/>
    <s v="Chicken Sandwich Combo"/>
    <s v="No Onions"/>
    <s v="No Onions"/>
    <n v="1"/>
    <n v="7.78"/>
    <n v="7.78"/>
    <n v="7.78"/>
    <n v="0"/>
    <n v="0"/>
    <n v="0.7"/>
    <n v="0.7"/>
    <x v="631"/>
    <n v="8.48"/>
    <x v="1"/>
    <s v="Card"/>
  </r>
  <r>
    <n v="120978"/>
    <n v="102"/>
    <d v="2025-07-30T00:00:00"/>
    <d v="1899-12-30T08:43:46"/>
    <d v="2025-07-30T00:00:00"/>
    <s v="Wednesday"/>
    <s v="Breakfast"/>
    <s v="Dine-In"/>
    <s v="Dine-In"/>
    <s v="Breakfast Burrito"/>
    <s v="Cinnamon"/>
    <s v="Cinnamon"/>
    <n v="1"/>
    <n v="3.34"/>
    <n v="3.44"/>
    <n v="3.44"/>
    <n v="0"/>
    <n v="0"/>
    <n v="0.28999999999999998"/>
    <n v="0.28999999999999998"/>
    <x v="179"/>
    <n v="3.73"/>
    <x v="2"/>
    <s v="MobilePay"/>
  </r>
  <r>
    <n v="120979"/>
    <n v="501"/>
    <d v="2025-06-08T00:00:00"/>
    <d v="1899-12-30T05:03:01"/>
    <d v="2025-06-08T00:00:00"/>
    <s v="Sunday"/>
    <s v="Breakfast"/>
    <s v="Drive-Thru"/>
    <s v="Drive-Thru"/>
    <s v="Sausage Biscuit"/>
    <m/>
    <s v="No Modifier"/>
    <n v="1"/>
    <n v="3.23"/>
    <n v="3.23"/>
    <n v="3.23"/>
    <n v="0"/>
    <n v="0"/>
    <n v="0.23"/>
    <n v="0.23"/>
    <x v="73"/>
    <n v="3.46"/>
    <x v="0"/>
    <s v="Cash"/>
  </r>
  <r>
    <n v="120980"/>
    <n v="403"/>
    <d v="2025-06-15T00:00:00"/>
    <d v="1899-12-30T04:26:03"/>
    <d v="2025-06-15T00:00:00"/>
    <s v="Sunday"/>
    <s v="Afternoon"/>
    <s v="Takeout"/>
    <s v="Takeout"/>
    <s v="Chicken Nuggets (10pc)"/>
    <m/>
    <s v="No Modifier"/>
    <n v="3"/>
    <n v="5.25"/>
    <n v="5.2500000000000009"/>
    <n v="15.750000000000004"/>
    <n v="0"/>
    <n v="0"/>
    <n v="1.26"/>
    <n v="1.26"/>
    <x v="632"/>
    <n v="17.010000000000002"/>
    <x v="1"/>
    <s v="Card"/>
  </r>
  <r>
    <n v="120981"/>
    <n v="202"/>
    <d v="2025-07-12T00:00:00"/>
    <d v="1899-12-30T07:50:32"/>
    <d v="2025-07-12T00:00:00"/>
    <s v="Saturday"/>
    <s v="Dinner"/>
    <s v="Drive-Thru"/>
    <s v="Drive-Thru"/>
    <s v="Double Cheeseburger"/>
    <m/>
    <s v="No Modifier"/>
    <n v="1"/>
    <n v="5.92"/>
    <n v="5.92"/>
    <n v="5.92"/>
    <n v="0"/>
    <n v="0"/>
    <n v="0.5"/>
    <n v="0.5"/>
    <x v="393"/>
    <n v="6.42"/>
    <x v="1"/>
    <s v="Card"/>
  </r>
  <r>
    <n v="120982"/>
    <n v="101"/>
    <d v="2025-05-21T00:00:00"/>
    <d v="1899-12-30T07:38:38"/>
    <d v="2025-05-21T00:00:00"/>
    <s v="Wednesday"/>
    <s v="Breakfast"/>
    <s v="Takeout"/>
    <s v="Takeout"/>
    <s v="Egg Muffin"/>
    <m/>
    <s v="No Modifier"/>
    <n v="1"/>
    <n v="3"/>
    <n v="3.0999999999999996"/>
    <n v="3.0999999999999996"/>
    <n v="0"/>
    <n v="0"/>
    <n v="0.22"/>
    <n v="0.22"/>
    <x v="89"/>
    <n v="3.32"/>
    <x v="2"/>
    <s v="MobilePay"/>
  </r>
  <r>
    <n v="120983"/>
    <n v="402"/>
    <d v="2025-06-10T00:00:00"/>
    <d v="1899-12-30T04:25:08"/>
    <d v="2025-06-10T00:00:00"/>
    <s v="Tuesday"/>
    <s v="Afternoon"/>
    <s v="Delivery"/>
    <s v="Delivery"/>
    <s v="Onion Rings"/>
    <m/>
    <s v="No Modifier"/>
    <n v="1"/>
    <n v="3.13"/>
    <n v="3.13"/>
    <n v="3.13"/>
    <n v="0"/>
    <n v="0"/>
    <n v="0.2"/>
    <n v="0.2"/>
    <x v="15"/>
    <n v="3.33"/>
    <x v="1"/>
    <s v="Card"/>
  </r>
  <r>
    <n v="120984"/>
    <n v="403"/>
    <d v="2025-08-02T00:00:00"/>
    <d v="1899-12-30T03:48:57"/>
    <d v="2025-08-02T00:00:00"/>
    <s v="Saturday"/>
    <s v="Afternoon"/>
    <s v="Drive-Thru"/>
    <s v="Drive-Thru"/>
    <s v="Soft Drink (Medium)"/>
    <m/>
    <s v="No Modifier"/>
    <n v="1"/>
    <n v="1.74"/>
    <n v="2.04"/>
    <n v="2.04"/>
    <n v="0"/>
    <n v="0"/>
    <n v="0.19"/>
    <n v="0.19"/>
    <x v="59"/>
    <n v="2.23"/>
    <x v="1"/>
    <s v="Card"/>
  </r>
  <r>
    <n v="120985"/>
    <n v="402"/>
    <d v="2025-04-17T00:00:00"/>
    <d v="1899-12-30T06:59:51"/>
    <d v="2025-04-17T00:00:00"/>
    <s v="Thursday"/>
    <s v="Dinner"/>
    <s v="Dine-In"/>
    <s v="Dine-In"/>
    <s v="Spicy Chicken Combo"/>
    <m/>
    <s v="No Modifier"/>
    <n v="2"/>
    <n v="8.7100000000000009"/>
    <n v="8.7099999999999991"/>
    <n v="17.419999999999998"/>
    <n v="0"/>
    <n v="0"/>
    <n v="1.48"/>
    <n v="1.48"/>
    <x v="633"/>
    <n v="18.899999999999999"/>
    <x v="1"/>
    <s v="Card"/>
  </r>
  <r>
    <n v="120986"/>
    <n v="201"/>
    <d v="2025-04-18T00:00:00"/>
    <d v="1899-12-30T09:21:14"/>
    <d v="2025-04-18T00:00:00"/>
    <s v="Friday"/>
    <s v="Dinner"/>
    <s v="Takeout"/>
    <s v="Takeout"/>
    <s v="Spicy Chicken Combo"/>
    <m/>
    <s v="No Modifier"/>
    <n v="1"/>
    <n v="10.039999999999999"/>
    <n v="10.039999999999999"/>
    <n v="10.039999999999999"/>
    <n v="0"/>
    <n v="0"/>
    <n v="0.8"/>
    <n v="0.8"/>
    <x v="488"/>
    <n v="10.84"/>
    <x v="0"/>
    <s v="Cash"/>
  </r>
  <r>
    <n v="120987"/>
    <n v="202"/>
    <d v="2025-05-16T00:00:00"/>
    <d v="1899-12-30T09:44:48"/>
    <d v="2025-05-16T00:00:00"/>
    <s v="Friday"/>
    <s v="Breakfast"/>
    <s v="Dine-In"/>
    <s v="Dine-In"/>
    <s v="Hash Browns"/>
    <s v="Sausage Patty"/>
    <s v="Sausage Patty"/>
    <n v="1"/>
    <n v="2.0699999999999998"/>
    <n v="3.2699999999999996"/>
    <n v="3.2699999999999996"/>
    <n v="0"/>
    <n v="0"/>
    <n v="0.28000000000000003"/>
    <n v="0.28000000000000003"/>
    <x v="424"/>
    <n v="3.55"/>
    <x v="1"/>
    <s v="Card"/>
  </r>
  <r>
    <n v="120988"/>
    <n v="201"/>
    <d v="2025-07-31T00:00:00"/>
    <d v="1899-12-30T06:08:12"/>
    <d v="2025-07-31T00:00:00"/>
    <s v="Thursday"/>
    <s v="Dinner"/>
    <s v="Dine-In"/>
    <s v="Dine-In"/>
    <s v="Cheeseburger Combo"/>
    <m/>
    <s v="No Modifier"/>
    <n v="1"/>
    <n v="8.3800000000000008"/>
    <n v="8.3800000000000008"/>
    <n v="8.3800000000000008"/>
    <n v="0"/>
    <n v="0"/>
    <n v="0.75"/>
    <n v="0.75"/>
    <x v="65"/>
    <n v="9.1300000000000008"/>
    <x v="0"/>
    <s v="Cash"/>
  </r>
  <r>
    <n v="120989"/>
    <n v="401"/>
    <d v="2025-07-09T00:00:00"/>
    <d v="1899-12-30T08:41:41"/>
    <d v="2025-07-09T00:00:00"/>
    <s v="Wednesday"/>
    <s v="Dinner"/>
    <s v="Delivery"/>
    <s v="Delivery"/>
    <s v="Chicken Sandwich"/>
    <m/>
    <s v="No Modifier"/>
    <n v="2"/>
    <n v="5.4"/>
    <n v="1.4799999999999998"/>
    <n v="1.4799999999999998"/>
    <m/>
    <n v="0.15"/>
    <n v="0.76"/>
    <n v="0.76"/>
    <x v="603"/>
    <n v="11.56"/>
    <x v="1"/>
    <s v="Card"/>
  </r>
  <r>
    <n v="120990"/>
    <n v="102"/>
    <d v="2025-06-21T00:00:00"/>
    <d v="1899-12-30T03:52:02"/>
    <d v="2025-06-21T00:00:00"/>
    <s v="Saturday"/>
    <s v="Afternoon"/>
    <s v="Dine-In"/>
    <s v="Dine-In"/>
    <s v="Chicken Nuggets (10pc)"/>
    <m/>
    <s v="No Modifier"/>
    <n v="4"/>
    <n v="5.0599999999999996"/>
    <n v="5.0599999999999996"/>
    <n v="20.239999999999998"/>
    <n v="0"/>
    <n v="0"/>
    <n v="1.62"/>
    <n v="1.62"/>
    <x v="634"/>
    <n v="21.86"/>
    <x v="0"/>
    <s v="Cash"/>
  </r>
  <r>
    <n v="120991"/>
    <n v="201"/>
    <d v="2025-08-08T00:00:00"/>
    <d v="1899-12-30T06:54:58"/>
    <d v="2025-08-08T00:00:00"/>
    <s v="Friday"/>
    <s v="Dinner"/>
    <s v="Drive-Thru"/>
    <s v="Drive-Thru"/>
    <s v="Spicy Chicken Combo"/>
    <m/>
    <s v="No Modifier"/>
    <n v="1"/>
    <n v="8.27"/>
    <n v="8.27"/>
    <n v="8.27"/>
    <n v="0"/>
    <n v="0"/>
    <n v="0.74"/>
    <n v="0.74"/>
    <x v="375"/>
    <n v="9.01"/>
    <x v="0"/>
    <s v="Cash"/>
  </r>
  <r>
    <n v="120992"/>
    <n v="202"/>
    <d v="2025-04-14T00:00:00"/>
    <d v="1899-12-30T11:16:16"/>
    <d v="2025-04-14T00:00:00"/>
    <s v="Monday"/>
    <s v="Morning"/>
    <s v="Takeout"/>
    <s v="Takeout"/>
    <s v="Coffee"/>
    <s v="Extra Ice"/>
    <s v="Extra Ice"/>
    <n v="1"/>
    <n v="1.84"/>
    <n v="1.8399999999999999"/>
    <n v="1.8399999999999999"/>
    <n v="0"/>
    <n v="0"/>
    <n v="0.13"/>
    <n v="0.13"/>
    <x v="635"/>
    <n v="1.97"/>
    <x v="2"/>
    <s v="MobilePay"/>
  </r>
  <r>
    <n v="120993"/>
    <n v="301"/>
    <d v="2025-05-25T00:00:00"/>
    <d v="1899-12-30T10:09:34"/>
    <d v="2025-05-25T00:00:00"/>
    <s v="Sunday"/>
    <s v="Morning"/>
    <s v="Takeout"/>
    <s v="Takeout"/>
    <s v="Hash Browns"/>
    <s v="Cinnamon"/>
    <s v="Cinnamon"/>
    <n v="1"/>
    <n v="1.75"/>
    <n v="1.8499999999999999"/>
    <n v="1.8499999999999999"/>
    <n v="0"/>
    <n v="0"/>
    <n v="0.16"/>
    <n v="0.16"/>
    <x v="636"/>
    <n v="2.0099999999999998"/>
    <x v="0"/>
    <s v="Cash"/>
  </r>
  <r>
    <n v="120994"/>
    <n v="501"/>
    <d v="2025-06-30T00:00:00"/>
    <d v="1899-12-30T08:37:44"/>
    <d v="2025-06-30T00:00:00"/>
    <s v="Monday"/>
    <s v="Breakfast"/>
    <s v="Dine-In"/>
    <s v="Dine-In"/>
    <s v="Hash Browns"/>
    <s v="No Cheese"/>
    <s v="No Cheese"/>
    <n v="1"/>
    <n v="1.69"/>
    <n v="1.69"/>
    <n v="1.69"/>
    <n v="0"/>
    <n v="0"/>
    <n v="0.11"/>
    <n v="0.11"/>
    <x v="183"/>
    <n v="1.8"/>
    <x v="1"/>
    <s v="Card"/>
  </r>
  <r>
    <n v="120995"/>
    <n v="103"/>
    <d v="2025-04-16T00:00:00"/>
    <d v="1899-12-30T10:53:35"/>
    <d v="2025-04-16T00:00:00"/>
    <s v="Wednesday"/>
    <s v="Morning"/>
    <s v="Takeout"/>
    <s v="Takeout"/>
    <s v="Coffee"/>
    <m/>
    <s v="No Modifier"/>
    <n v="1"/>
    <n v="1.83"/>
    <n v="1.83"/>
    <n v="1.83"/>
    <n v="0"/>
    <n v="0"/>
    <n v="0.12"/>
    <n v="0.12"/>
    <x v="307"/>
    <n v="1.95"/>
    <x v="0"/>
    <s v="Cash"/>
  </r>
  <r>
    <n v="120996"/>
    <n v="501"/>
    <d v="2025-07-18T00:00:00"/>
    <d v="1899-12-30T10:45:36"/>
    <d v="2025-07-18T00:00:00"/>
    <s v="Friday"/>
    <s v="Morning"/>
    <s v="Takeout"/>
    <s v="Takeout"/>
    <s v="Coffee"/>
    <m/>
    <s v="No Modifier"/>
    <n v="1"/>
    <n v="2.25"/>
    <n v="2.25"/>
    <n v="2.25"/>
    <n v="0"/>
    <n v="0"/>
    <n v="0.16"/>
    <n v="0.16"/>
    <x v="637"/>
    <n v="2.41"/>
    <x v="3"/>
    <s v="Card"/>
  </r>
  <r>
    <n v="120997"/>
    <n v="102"/>
    <d v="2025-08-06T00:00:00"/>
    <d v="1899-12-30T09:53:40"/>
    <d v="2025-08-06T00:00:00"/>
    <s v="Wednesday"/>
    <s v="Breakfast"/>
    <s v="Drive-Thru"/>
    <s v="Drive-Thru"/>
    <s v="Soft Drink (Small)"/>
    <s v="Almond Milk"/>
    <s v="Almond Milk"/>
    <n v="1"/>
    <n v="1.59"/>
    <n v="2.2899999999999996"/>
    <n v="2.2899999999999996"/>
    <n v="0.11"/>
    <n v="0.11"/>
    <n v="0.16"/>
    <n v="0.16"/>
    <x v="638"/>
    <n v="2.34"/>
    <x v="2"/>
    <s v="MobilePay"/>
  </r>
  <r>
    <n v="120998"/>
    <n v="403"/>
    <d v="2025-06-30T00:00:00"/>
    <d v="1899-12-30T12:41:05"/>
    <d v="2025-06-30T00:00:00"/>
    <s v="Monday"/>
    <s v="Lunch"/>
    <s v="Takeout"/>
    <s v="Takeout"/>
    <s v="Double Cheeseburger Combo"/>
    <m/>
    <s v="No Modifier"/>
    <n v="1"/>
    <n v="9.6999999999999993"/>
    <n v="9.6999999999999993"/>
    <n v="9.6999999999999993"/>
    <n v="0"/>
    <n v="0"/>
    <n v="0.92"/>
    <n v="0.92"/>
    <x v="536"/>
    <n v="10.62"/>
    <x v="0"/>
    <s v="Cash"/>
  </r>
  <r>
    <n v="120999"/>
    <n v="102"/>
    <d v="2025-07-15T00:00:00"/>
    <d v="1899-12-30T10:49:01"/>
    <d v="2025-07-15T00:00:00"/>
    <s v="Tuesday"/>
    <s v="Breakfast"/>
    <s v="Takeout"/>
    <s v="Takeout"/>
    <s v="Soft Drink (Small)"/>
    <m/>
    <s v="No Modifier"/>
    <n v="2"/>
    <n v="1.59"/>
    <n v="1.59"/>
    <n v="3.18"/>
    <n v="0"/>
    <n v="0"/>
    <n v="0.25"/>
    <n v="0.25"/>
    <x v="639"/>
    <n v="3.43"/>
    <x v="0"/>
    <s v="Cash"/>
  </r>
  <r>
    <n v="121000"/>
    <n v="101"/>
    <d v="2025-04-17T00:00:00"/>
    <d v="1899-12-30T02:27:17"/>
    <d v="2025-04-17T00:00:00"/>
    <s v="Thursday"/>
    <s v="Lunch"/>
    <s v="Dine-In"/>
    <s v="Dine-In"/>
    <s v="Chicken Sandwich Combo"/>
    <s v="Gluten-Free Bun"/>
    <s v="Gluten-Free Bun"/>
    <n v="2"/>
    <n v="9.69"/>
    <n v="10.69"/>
    <n v="21.38"/>
    <n v="0"/>
    <n v="0"/>
    <n v="1.55"/>
    <n v="1.55"/>
    <x v="640"/>
    <n v="22.93"/>
    <x v="3"/>
    <s v="Card"/>
  </r>
  <r>
    <n v="121001"/>
    <n v="501"/>
    <d v="2025-05-22T00:00:00"/>
    <d v="1899-12-30T11:02:33"/>
    <d v="2025-05-22T00:00:00"/>
    <s v="Thursday"/>
    <s v="Morning"/>
    <s v="Takeout"/>
    <s v="Takeout"/>
    <s v="Soft Drink (Medium)"/>
    <m/>
    <s v="No Modifier"/>
    <n v="1"/>
    <n v="1.82"/>
    <n v="1.82"/>
    <n v="1.82"/>
    <n v="0"/>
    <n v="0"/>
    <n v="0.17"/>
    <n v="0.17"/>
    <x v="220"/>
    <n v="1.99"/>
    <x v="1"/>
    <s v="Card"/>
  </r>
  <r>
    <n v="121002"/>
    <n v="501"/>
    <d v="2025-08-08T00:00:00"/>
    <d v="1899-12-30T12:34:27"/>
    <d v="2025-08-08T00:00:00"/>
    <s v="Friday"/>
    <s v="Lunch"/>
    <s v="Takeout"/>
    <s v="Takeout"/>
    <s v="Chicken Sandwich Combo"/>
    <m/>
    <s v="No Modifier"/>
    <n v="1"/>
    <n v="9.02"/>
    <n v="9.02"/>
    <n v="9.02"/>
    <n v="0"/>
    <n v="0"/>
    <n v="0.81"/>
    <n v="0.81"/>
    <x v="641"/>
    <n v="9.83"/>
    <x v="0"/>
    <s v="Cash"/>
  </r>
  <r>
    <n v="121003"/>
    <n v="301"/>
    <d v="2025-07-31T00:00:00"/>
    <d v="1899-12-30T02:57:24"/>
    <d v="2025-07-31T00:00:00"/>
    <s v="Thursday"/>
    <s v="Lunch"/>
    <s v="Dine-In"/>
    <s v="Dine-In"/>
    <s v="Double Cheeseburger"/>
    <m/>
    <s v="No Modifier"/>
    <n v="1"/>
    <n v="5.47"/>
    <n v="5.47"/>
    <n v="5.47"/>
    <n v="0"/>
    <n v="0"/>
    <n v="0.44"/>
    <n v="0.44"/>
    <x v="499"/>
    <n v="5.91"/>
    <x v="0"/>
    <s v="Cash"/>
  </r>
  <r>
    <n v="121004"/>
    <n v="401"/>
    <d v="2025-07-30T00:00:00"/>
    <d v="1899-12-30T09:54:00"/>
    <d v="2025-07-30T00:00:00"/>
    <s v="Wednesday"/>
    <s v="Breakfast"/>
    <s v="Drive-Thru"/>
    <s v="Drive-Thru"/>
    <s v="Breakfast Burrito"/>
    <s v="Extra Egg"/>
    <s v="Extra Egg"/>
    <n v="1"/>
    <n v="3.91"/>
    <n v="4.91"/>
    <n v="4.91"/>
    <n v="0"/>
    <n v="0"/>
    <n v="0.47"/>
    <n v="0.47"/>
    <x v="134"/>
    <n v="5.38"/>
    <x v="4"/>
    <s v="GiftCard"/>
  </r>
  <r>
    <n v="121005"/>
    <n v="103"/>
    <d v="2025-06-21T00:00:00"/>
    <d v="1899-12-30T12:50:04"/>
    <d v="2025-06-21T00:00:00"/>
    <s v="Saturday"/>
    <s v="Lunch"/>
    <s v="Dine-In"/>
    <s v="Dine-In"/>
    <s v="French Fries"/>
    <s v="No Sauce"/>
    <s v="No Sauce"/>
    <n v="1"/>
    <n v="2.75"/>
    <n v="2.75"/>
    <n v="2.75"/>
    <n v="0"/>
    <n v="0"/>
    <n v="0.23"/>
    <n v="0.23"/>
    <x v="49"/>
    <n v="2.98"/>
    <x v="0"/>
    <s v="Cash"/>
  </r>
  <r>
    <n v="121006"/>
    <n v="301"/>
    <d v="2025-07-31T00:00:00"/>
    <d v="1899-12-30T02:03:51"/>
    <d v="2025-07-31T00:00:00"/>
    <s v="Thursday"/>
    <s v="Lunch"/>
    <s v="Drive-Thru"/>
    <s v="Drive-Thru"/>
    <s v="Onion Rings"/>
    <s v="No Sauce"/>
    <s v="No Sauce"/>
    <n v="1"/>
    <n v="3.39"/>
    <n v="3.39"/>
    <n v="3.39"/>
    <n v="0"/>
    <n v="0"/>
    <n v="0.32"/>
    <n v="0.32"/>
    <x v="223"/>
    <n v="3.71"/>
    <x v="4"/>
    <s v="GiftCard"/>
  </r>
  <r>
    <n v="121007"/>
    <n v="403"/>
    <d v="2025-04-23T00:00:00"/>
    <d v="1899-12-30T09:09:08"/>
    <d v="2025-04-23T00:00:00"/>
    <s v="Wednesday"/>
    <s v="Breakfast"/>
    <s v="Drive-Thru"/>
    <s v="Drive-Thru"/>
    <s v="Latte"/>
    <s v="No Ice"/>
    <s v="No Ice"/>
    <n v="2"/>
    <n v="3.4"/>
    <n v="3.4000000000000004"/>
    <n v="6.8000000000000007"/>
    <n v="1.36"/>
    <n v="1.36"/>
    <n v="0.39"/>
    <n v="0.39"/>
    <x v="232"/>
    <n v="5.83"/>
    <x v="1"/>
    <s v="Card"/>
  </r>
  <r>
    <n v="121008"/>
    <n v="201"/>
    <d v="2025-07-05T00:00:00"/>
    <d v="1899-12-30T09:11:32"/>
    <d v="2025-07-05T00:00:00"/>
    <s v="Saturday"/>
    <s v="Dinner"/>
    <s v="Dine-In"/>
    <s v="Dine-In"/>
    <s v="Veggie Burger"/>
    <s v="Gluten-Free Bun"/>
    <s v="Gluten-Free Bun"/>
    <n v="1"/>
    <n v="5.61"/>
    <n v="6.61"/>
    <n v="6.61"/>
    <n v="0.66"/>
    <n v="0.66"/>
    <n v="0.42"/>
    <n v="0.42"/>
    <x v="34"/>
    <n v="6.37"/>
    <x v="0"/>
    <s v="Cash"/>
  </r>
  <r>
    <n v="121009"/>
    <n v="401"/>
    <d v="2025-06-01T00:00:00"/>
    <d v="1899-12-30T12:00:30"/>
    <d v="2025-06-01T00:00:00"/>
    <s v="Sunday"/>
    <s v="Late Night"/>
    <s v="Dine-In"/>
    <s v="Dine-In"/>
    <s v="Milkshake"/>
    <s v="No Ice"/>
    <s v="No Ice"/>
    <n v="1"/>
    <n v="3.81"/>
    <n v="3.81"/>
    <n v="3.81"/>
    <n v="0"/>
    <n v="0"/>
    <n v="0.23"/>
    <n v="0.23"/>
    <x v="25"/>
    <n v="4.04"/>
    <x v="2"/>
    <s v="MobilePay"/>
  </r>
  <r>
    <n v="121010"/>
    <n v="102"/>
    <d v="2025-06-16T00:00:00"/>
    <d v="1899-12-30T11:47:56"/>
    <d v="2025-06-16T00:00:00"/>
    <s v="Monday"/>
    <s v="Lunch"/>
    <s v="Dine-In"/>
    <s v="Dine-In"/>
    <s v="Chicken Nuggets (10pc)"/>
    <m/>
    <s v="No Modifier"/>
    <n v="1"/>
    <n v="5.43"/>
    <n v="5.43"/>
    <n v="5.43"/>
    <n v="0"/>
    <n v="0"/>
    <n v="0.38"/>
    <n v="0.38"/>
    <x v="290"/>
    <n v="5.81"/>
    <x v="1"/>
    <s v="Card"/>
  </r>
  <r>
    <n v="121011"/>
    <n v="101"/>
    <d v="2025-06-09T00:00:00"/>
    <d v="1899-12-30T07:57:44"/>
    <d v="2025-06-09T00:00:00"/>
    <s v="Monday"/>
    <s v="Breakfast"/>
    <s v="Drive-Thru"/>
    <s v="Drive-Thru"/>
    <s v="Latte"/>
    <s v="Extra Ice"/>
    <s v="Extra Ice"/>
    <n v="1"/>
    <n v="3.29"/>
    <n v="3.29"/>
    <n v="3.29"/>
    <n v="0"/>
    <n v="0"/>
    <n v="0.25"/>
    <n v="0.25"/>
    <x v="567"/>
    <n v="3.54"/>
    <x v="0"/>
    <s v="Cash"/>
  </r>
  <r>
    <n v="121012"/>
    <n v="403"/>
    <d v="2025-04-21T00:00:00"/>
    <d v="1899-12-30T04:22:08"/>
    <d v="2025-04-21T00:00:00"/>
    <s v="Monday"/>
    <s v="Afternoon"/>
    <s v="Takeout"/>
    <s v="Takeout"/>
    <s v="Soft Drink (Medium)"/>
    <m/>
    <s v="No Modifier"/>
    <n v="2"/>
    <n v="1.91"/>
    <n v="1.91"/>
    <n v="3.82"/>
    <n v="0.38"/>
    <n v="0.38"/>
    <n v="0.31"/>
    <n v="0.31"/>
    <x v="417"/>
    <n v="3.75"/>
    <x v="1"/>
    <s v="Card"/>
  </r>
  <r>
    <n v="121013"/>
    <n v="102"/>
    <d v="2025-06-28T00:00:00"/>
    <d v="1899-12-30T05:09:22"/>
    <d v="2025-06-28T00:00:00"/>
    <s v="Saturday"/>
    <s v="Breakfast"/>
    <s v="Drive-Thru"/>
    <s v="Drive-Thru"/>
    <s v="Sausage Biscuit"/>
    <s v="Extra Egg"/>
    <s v="Extra Egg"/>
    <n v="1"/>
    <n v="2.87"/>
    <n v="3.8699999999999997"/>
    <n v="3.8699999999999997"/>
    <n v="0"/>
    <n v="0"/>
    <n v="0.31"/>
    <n v="0.31"/>
    <x v="57"/>
    <n v="4.18"/>
    <x v="0"/>
    <s v="Cash"/>
  </r>
  <r>
    <n v="121014"/>
    <n v="103"/>
    <d v="2025-08-02T00:00:00"/>
    <d v="1899-12-30T02:55:17"/>
    <d v="2025-08-02T00:00:00"/>
    <s v="Saturday"/>
    <s v="Lunch"/>
    <s v="Drive-Thru"/>
    <s v="Drive-Thru"/>
    <s v="Double Cheeseburger Combo"/>
    <m/>
    <s v="No Modifier"/>
    <n v="1"/>
    <n v="10.86"/>
    <n v="10.86"/>
    <n v="10.86"/>
    <n v="0"/>
    <n v="0"/>
    <n v="0.81"/>
    <n v="0.81"/>
    <x v="642"/>
    <n v="11.67"/>
    <x v="1"/>
    <s v="Card"/>
  </r>
  <r>
    <n v="121015"/>
    <n v="301"/>
    <d v="2025-06-22T00:00:00"/>
    <d v="1899-12-30T08:25:58"/>
    <d v="2025-06-22T00:00:00"/>
    <s v="Sunday"/>
    <s v="Dinner"/>
    <s v="Dine-In"/>
    <s v="Dine-In"/>
    <s v="Veggie Burger"/>
    <s v="Extra Patty"/>
    <s v="Extra Patty"/>
    <n v="2"/>
    <n v="5.31"/>
    <n v="7.31"/>
    <n v="14.62"/>
    <n v="0"/>
    <n v="0"/>
    <n v="1.24"/>
    <n v="1.24"/>
    <x v="643"/>
    <n v="15.86"/>
    <x v="1"/>
    <s v="Card"/>
  </r>
  <r>
    <n v="121016"/>
    <n v="201"/>
    <d v="2025-05-08T00:00:00"/>
    <d v="1899-12-30T03:38:02"/>
    <d v="2025-05-08T00:00:00"/>
    <s v="Thursday"/>
    <s v="Afternoon"/>
    <s v="Takeout"/>
    <s v="Takeout"/>
    <s v="Bottled Water"/>
    <m/>
    <s v="No Modifier"/>
    <n v="1"/>
    <n v="1.39"/>
    <n v="1.39"/>
    <n v="1.39"/>
    <n v="0"/>
    <n v="0"/>
    <n v="0.08"/>
    <n v="0.08"/>
    <x v="644"/>
    <n v="1.47"/>
    <x v="1"/>
    <s v="Card"/>
  </r>
  <r>
    <n v="121017"/>
    <n v="102"/>
    <d v="2025-06-06T00:00:00"/>
    <d v="1899-12-30T02:06:38"/>
    <d v="2025-06-06T00:00:00"/>
    <s v="Friday"/>
    <s v="Lunch"/>
    <s v="Drive-Thru"/>
    <s v="Drive-Thru"/>
    <s v="Spicy Chicken Sandwich"/>
    <m/>
    <s v="No Modifier"/>
    <n v="2"/>
    <n v="5.45"/>
    <n v="5.45"/>
    <n v="10.9"/>
    <n v="0"/>
    <n v="0"/>
    <n v="0.65"/>
    <n v="0.65"/>
    <x v="645"/>
    <n v="11.55"/>
    <x v="1"/>
    <s v="Card"/>
  </r>
  <r>
    <n v="121018"/>
    <n v="201"/>
    <d v="2025-04-14T00:00:00"/>
    <d v="1899-12-30T01:44:05"/>
    <d v="2025-04-14T00:00:00"/>
    <s v="Monday"/>
    <s v="Lunch"/>
    <s v="Delivery"/>
    <s v="Delivery"/>
    <s v="Onion Rings"/>
    <s v="Small Size"/>
    <s v="Small Size"/>
    <n v="1"/>
    <n v="3.05"/>
    <n v="2.75"/>
    <n v="2.75"/>
    <n v="0"/>
    <n v="0"/>
    <n v="0.22"/>
    <n v="0.22"/>
    <x v="330"/>
    <n v="2.97"/>
    <x v="4"/>
    <s v="GiftCard"/>
  </r>
  <r>
    <n v="121019"/>
    <n v="101"/>
    <d v="2025-07-26T00:00:00"/>
    <d v="1899-12-30T07:13:55"/>
    <d v="2025-07-26T00:00:00"/>
    <s v="Saturday"/>
    <s v="Breakfast"/>
    <s v="Drive-Thru"/>
    <s v="Drive-Thru"/>
    <s v="Latte"/>
    <s v="Almond Milk"/>
    <s v="Almond Milk"/>
    <n v="1"/>
    <n v="3.35"/>
    <n v="4.05"/>
    <n v="4.05"/>
    <n v="0"/>
    <n v="0"/>
    <n v="0.36"/>
    <n v="0.36"/>
    <x v="646"/>
    <n v="4.41"/>
    <x v="1"/>
    <s v="Card"/>
  </r>
  <r>
    <n v="121020"/>
    <n v="402"/>
    <d v="2025-06-14T00:00:00"/>
    <d v="1899-12-30T10:12:54"/>
    <d v="2025-06-14T00:00:00"/>
    <s v="Saturday"/>
    <s v="Breakfast"/>
    <s v="Dine-In"/>
    <s v="Dine-In"/>
    <s v="Egg Muffin"/>
    <m/>
    <s v="No Modifier"/>
    <n v="1"/>
    <n v="3.37"/>
    <n v="4.57"/>
    <n v="4.57"/>
    <n v="0"/>
    <n v="0"/>
    <n v="0.3"/>
    <n v="0.3"/>
    <x v="470"/>
    <n v="4.87"/>
    <x v="0"/>
    <s v="Cash"/>
  </r>
  <r>
    <n v="121021"/>
    <n v="202"/>
    <d v="2025-08-08T00:00:00"/>
    <d v="1899-12-30T07:44:57"/>
    <d v="2025-08-08T00:00:00"/>
    <s v="Friday"/>
    <s v="Dinner"/>
    <s v="Delivery"/>
    <s v="Delivery"/>
    <s v="Veggie Burger"/>
    <m/>
    <s v="No Modifier"/>
    <n v="1"/>
    <n v="5.04"/>
    <n v="6.04"/>
    <n v="6.04"/>
    <n v="0"/>
    <n v="0"/>
    <n v="0.45"/>
    <n v="0.45"/>
    <x v="24"/>
    <n v="6.49"/>
    <x v="1"/>
    <s v="Card"/>
  </r>
  <r>
    <n v="121022"/>
    <n v="301"/>
    <d v="2025-05-23T00:00:00"/>
    <d v="1899-12-30T07:34:22"/>
    <d v="2025-05-23T00:00:00"/>
    <s v="Friday"/>
    <s v="Dinner"/>
    <s v="Takeout"/>
    <s v="Takeout"/>
    <s v="French Fries"/>
    <m/>
    <s v="No Modifier"/>
    <n v="1"/>
    <n v="2.63"/>
    <n v="2.63"/>
    <n v="2.63"/>
    <n v="0"/>
    <n v="0"/>
    <n v="0.17"/>
    <n v="0.17"/>
    <x v="586"/>
    <n v="2.8"/>
    <x v="0"/>
    <s v="Cash"/>
  </r>
  <r>
    <n v="121023"/>
    <n v="101"/>
    <d v="2025-06-16T00:00:00"/>
    <d v="1899-12-30T11:04:34"/>
    <d v="2025-06-16T00:00:00"/>
    <s v="Monday"/>
    <s v="Lunch"/>
    <s v="Takeout"/>
    <s v="Takeout"/>
    <s v="Chicken Sandwich"/>
    <s v="Add Bacon"/>
    <s v="Add Bacon"/>
    <n v="3"/>
    <n v="6.18"/>
    <n v="7.18"/>
    <n v="21.54"/>
    <n v="0"/>
    <n v="0"/>
    <n v="1.51"/>
    <n v="1.51"/>
    <x v="647"/>
    <n v="23.05"/>
    <x v="1"/>
    <s v="Card"/>
  </r>
  <r>
    <n v="121024"/>
    <n v="501"/>
    <d v="2025-06-23T00:00:00"/>
    <d v="1899-12-30T03:01:00"/>
    <d v="2025-06-23T00:00:00"/>
    <s v="Monday"/>
    <s v="Afternoon"/>
    <s v="Takeout"/>
    <s v="Takeout"/>
    <s v="Bottled Water"/>
    <s v="Extra Ice"/>
    <s v="Extra Ice"/>
    <n v="1"/>
    <n v="1.58"/>
    <n v="1.58"/>
    <n v="1.58"/>
    <n v="0"/>
    <n v="0"/>
    <n v="0.13"/>
    <n v="0.13"/>
    <x v="648"/>
    <n v="1.71"/>
    <x v="1"/>
    <s v="Card"/>
  </r>
  <r>
    <n v="121025"/>
    <n v="401"/>
    <d v="2025-07-27T00:00:00"/>
    <d v="1899-12-30T11:34:16"/>
    <d v="2025-07-27T00:00:00"/>
    <s v="Sunday"/>
    <s v="Morning"/>
    <s v="Dine-In"/>
    <s v="Dine-In"/>
    <s v="Coffee"/>
    <s v="Almond Milk"/>
    <s v="Almond Milk"/>
    <n v="1"/>
    <n v="1.98"/>
    <n v="2.68"/>
    <n v="2.68"/>
    <n v="0"/>
    <n v="0"/>
    <n v="0.19"/>
    <n v="0.19"/>
    <x v="621"/>
    <n v="2.87"/>
    <x v="1"/>
    <s v="Card"/>
  </r>
  <r>
    <n v="121026"/>
    <n v="101"/>
    <d v="2025-04-17T00:00:00"/>
    <d v="1899-12-30T04:53:43"/>
    <d v="2025-04-17T00:00:00"/>
    <s v="Thursday"/>
    <s v="Afternoon"/>
    <s v="Dine-In"/>
    <s v="Dine-In"/>
    <s v="Iced Tea"/>
    <m/>
    <s v="No Modifier"/>
    <n v="2"/>
    <n v="1.9"/>
    <n v="2.6"/>
    <n v="5.2"/>
    <n v="0"/>
    <n v="0"/>
    <n v="0.38"/>
    <n v="0.38"/>
    <x v="649"/>
    <n v="5.58"/>
    <x v="1"/>
    <s v="Card"/>
  </r>
  <r>
    <n v="121027"/>
    <n v="103"/>
    <d v="2025-08-09T00:00:00"/>
    <d v="1899-12-30T04:57:43"/>
    <d v="2025-08-09T00:00:00"/>
    <s v="Saturday"/>
    <s v="Afternoon"/>
    <s v="Takeout"/>
    <s v="Takeout"/>
    <s v="Ice Cream Cone"/>
    <m/>
    <s v="No Modifier"/>
    <n v="2"/>
    <n v="1.65"/>
    <n v="1.65"/>
    <n v="3.3"/>
    <n v="0"/>
    <n v="0"/>
    <n v="0.31"/>
    <n v="0.31"/>
    <x v="547"/>
    <n v="3.61"/>
    <x v="4"/>
    <s v="GiftCard"/>
  </r>
  <r>
    <n v="121028"/>
    <n v="501"/>
    <d v="2025-07-01T00:00:00"/>
    <d v="1899-12-30T07:25:02"/>
    <d v="2025-07-01T00:00:00"/>
    <s v="Tuesday"/>
    <s v="Dinner"/>
    <s v="Dine-In"/>
    <s v="Dine-In"/>
    <s v="Cheeseburger Combo"/>
    <m/>
    <s v="No Modifier"/>
    <n v="1"/>
    <n v="8.8000000000000007"/>
    <n v="8.8000000000000007"/>
    <n v="8.8000000000000007"/>
    <n v="0.88"/>
    <n v="0.88"/>
    <n v="0.71"/>
    <n v="0.71"/>
    <x v="650"/>
    <n v="8.6300000000000008"/>
    <x v="2"/>
    <s v="MobilePay"/>
  </r>
  <r>
    <n v="121029"/>
    <n v="101"/>
    <d v="2025-07-24T00:00:00"/>
    <d v="1899-12-30T03:58:28"/>
    <d v="2025-07-24T00:00:00"/>
    <s v="Thursday"/>
    <s v="Afternoon"/>
    <s v="Dine-In"/>
    <s v="Dine-In"/>
    <s v="Brownie"/>
    <m/>
    <s v="No Modifier"/>
    <n v="1"/>
    <n v="1.75"/>
    <n v="1.7499999999999998"/>
    <n v="1.7499999999999998"/>
    <n v="0.18"/>
    <n v="0.18"/>
    <n v="0.13"/>
    <n v="0.13"/>
    <x v="548"/>
    <n v="1.7"/>
    <x v="2"/>
    <s v="MobilePay"/>
  </r>
  <r>
    <n v="121030"/>
    <n v="102"/>
    <d v="2025-04-15T00:00:00"/>
    <d v="1899-12-30T11:33:36"/>
    <d v="2025-04-15T00:00:00"/>
    <s v="Tuesday"/>
    <s v="Lunch"/>
    <s v="Drive-Thru"/>
    <s v="Drive-Thru"/>
    <s v="Spicy Chicken Combo"/>
    <m/>
    <s v="No Modifier"/>
    <n v="1"/>
    <n v="9.16"/>
    <n v="9.16"/>
    <n v="9.16"/>
    <n v="0"/>
    <n v="0"/>
    <n v="0.87"/>
    <n v="0.87"/>
    <x v="651"/>
    <n v="10.029999999999999"/>
    <x v="0"/>
    <s v="Cash"/>
  </r>
  <r>
    <n v="121031"/>
    <n v="301"/>
    <d v="2025-06-11T00:00:00"/>
    <d v="1899-12-30T05:30:10"/>
    <d v="2025-06-11T00:00:00"/>
    <s v="Wednesday"/>
    <s v="Afternoon"/>
    <s v="Delivery"/>
    <s v="Delivery"/>
    <s v="Soft Drink (Medium)"/>
    <m/>
    <s v="No Modifier"/>
    <n v="1"/>
    <n v="1.6"/>
    <n v="1.6"/>
    <n v="1.6"/>
    <n v="0"/>
    <n v="0"/>
    <n v="0.13"/>
    <n v="0.13"/>
    <x v="259"/>
    <n v="1.73"/>
    <x v="1"/>
    <s v="Card"/>
  </r>
  <r>
    <n v="121032"/>
    <n v="102"/>
    <d v="2025-06-22T00:00:00"/>
    <d v="1899-12-30T12:32:58"/>
    <d v="2025-06-22T00:00:00"/>
    <s v="Sunday"/>
    <s v="Lunch"/>
    <s v="Takeout"/>
    <s v="Takeout"/>
    <s v="French Fries"/>
    <m/>
    <s v="No Modifier"/>
    <n v="3"/>
    <n v="2.75"/>
    <n v="2.75"/>
    <n v="8.25"/>
    <n v="0"/>
    <n v="0"/>
    <n v="0.5"/>
    <n v="0.5"/>
    <x v="295"/>
    <n v="8.75"/>
    <x v="2"/>
    <s v="MobilePay"/>
  </r>
  <r>
    <n v="121033"/>
    <n v="101"/>
    <d v="2025-05-31T00:00:00"/>
    <d v="1899-12-30T06:39:18"/>
    <d v="2025-05-31T00:00:00"/>
    <s v="Saturday"/>
    <s v="Breakfast"/>
    <s v="Delivery"/>
    <s v="Delivery"/>
    <s v="Latte"/>
    <m/>
    <s v="No Modifier"/>
    <n v="1"/>
    <n v="3.4"/>
    <n v="3.4000000000000004"/>
    <n v="3.4000000000000004"/>
    <n v="0"/>
    <n v="0"/>
    <n v="0.26"/>
    <n v="0.26"/>
    <x v="625"/>
    <n v="3.66"/>
    <x v="1"/>
    <s v="Card"/>
  </r>
  <r>
    <n v="121034"/>
    <n v="403"/>
    <d v="2025-08-01T00:00:00"/>
    <d v="1899-12-30T09:23:36"/>
    <d v="2025-08-01T00:00:00"/>
    <s v="Friday"/>
    <s v="Dinner"/>
    <s v="Delivery"/>
    <s v="Delivery"/>
    <s v="Cheeseburger"/>
    <m/>
    <s v="No Modifier"/>
    <n v="1"/>
    <n v="4.33"/>
    <n v="4.33"/>
    <n v="4.33"/>
    <n v="0.22"/>
    <n v="0.22"/>
    <n v="0.3"/>
    <n v="0.3"/>
    <x v="646"/>
    <n v="4.41"/>
    <x v="1"/>
    <s v="Card"/>
  </r>
  <r>
    <n v="121035"/>
    <n v="103"/>
    <d v="2025-06-07T00:00:00"/>
    <d v="1899-12-30T08:54:59"/>
    <d v="2025-06-07T00:00:00"/>
    <s v="Saturday"/>
    <s v="Dinner"/>
    <s v="Dine-In"/>
    <s v="Dine-In"/>
    <s v="Spicy Chicken Sandwich"/>
    <m/>
    <s v="No Modifier"/>
    <n v="2"/>
    <n v="6.24"/>
    <n v="6.24"/>
    <n v="12.48"/>
    <n v="0"/>
    <n v="0"/>
    <n v="1.19"/>
    <n v="1.19"/>
    <x v="652"/>
    <n v="13.67"/>
    <x v="2"/>
    <s v="MobilePay"/>
  </r>
  <r>
    <n v="121036"/>
    <n v="101"/>
    <d v="2025-04-30T00:00:00"/>
    <d v="1899-12-30T12:59:53"/>
    <d v="2025-04-30T00:00:00"/>
    <s v="Wednesday"/>
    <s v="Lunch"/>
    <s v="Takeout"/>
    <s v="Takeout"/>
    <s v="Veggie Burger"/>
    <s v="Spicy"/>
    <s v="Spicy"/>
    <n v="1"/>
    <n v="4.8099999999999996"/>
    <n v="4.8100000000000005"/>
    <n v="4.8100000000000005"/>
    <n v="0"/>
    <n v="0"/>
    <n v="0.31"/>
    <n v="0.31"/>
    <x v="329"/>
    <n v="5.12"/>
    <x v="1"/>
    <s v="Card"/>
  </r>
  <r>
    <n v="121037"/>
    <n v="102"/>
    <d v="2025-06-22T00:00:00"/>
    <d v="1899-12-30T11:55:10"/>
    <d v="2025-06-22T00:00:00"/>
    <s v="Sunday"/>
    <s v="Lunch"/>
    <s v="Takeout"/>
    <s v="Takeout"/>
    <s v="Chicken Sandwich"/>
    <s v="No Pickles"/>
    <s v="No Pickles"/>
    <n v="1"/>
    <n v="4.8499999999999996"/>
    <n v="4.8499999999999996"/>
    <n v="4.8499999999999996"/>
    <n v="0"/>
    <n v="0"/>
    <n v="0.46"/>
    <n v="0.46"/>
    <x v="42"/>
    <n v="5.31"/>
    <x v="4"/>
    <s v="GiftCard"/>
  </r>
  <r>
    <n v="121038"/>
    <n v="201"/>
    <d v="2025-06-17T00:00:00"/>
    <d v="1899-12-30T09:00:32"/>
    <d v="2025-06-17T00:00:00"/>
    <s v="Tuesday"/>
    <s v="Dinner"/>
    <s v="Dine-In"/>
    <s v="Dine-In"/>
    <s v="French Fries"/>
    <s v="Extra Sauce"/>
    <s v="Extra Sauce"/>
    <n v="2"/>
    <n v="2.7"/>
    <n v="2.9499999999999997"/>
    <n v="5.8999999999999995"/>
    <n v="0"/>
    <n v="0"/>
    <n v="0.53"/>
    <n v="0.53"/>
    <x v="112"/>
    <n v="6.43"/>
    <x v="1"/>
    <s v="Card"/>
  </r>
  <r>
    <n v="121039"/>
    <n v="103"/>
    <d v="2025-06-05T00:00:00"/>
    <d v="1899-12-30T08:23:23"/>
    <d v="2025-06-05T00:00:00"/>
    <s v="Thursday"/>
    <s v="Breakfast"/>
    <s v="Dine-In"/>
    <s v="Dine-In"/>
    <s v="Coffee"/>
    <s v="Extra Ice"/>
    <s v="Extra Ice"/>
    <n v="1"/>
    <n v="2.1"/>
    <n v="2.0999999999999996"/>
    <n v="2.0999999999999996"/>
    <n v="0"/>
    <n v="0"/>
    <n v="0.18"/>
    <n v="0.18"/>
    <x v="348"/>
    <n v="2.2799999999999998"/>
    <x v="0"/>
    <s v="Cash"/>
  </r>
  <r>
    <n v="121040"/>
    <n v="501"/>
    <d v="2025-08-08T00:00:00"/>
    <d v="1899-12-30T01:41:38"/>
    <d v="2025-08-08T00:00:00"/>
    <s v="Friday"/>
    <s v="Lunch"/>
    <s v="Takeout"/>
    <s v="Takeout"/>
    <s v="Double Cheeseburger"/>
    <m/>
    <s v="No Modifier"/>
    <n v="1"/>
    <n v="6.44"/>
    <n v="6.44"/>
    <n v="6.44"/>
    <n v="0"/>
    <n v="0"/>
    <n v="0.42"/>
    <n v="0.42"/>
    <x v="653"/>
    <n v="6.86"/>
    <x v="1"/>
    <s v="Card"/>
  </r>
  <r>
    <n v="121041"/>
    <n v="301"/>
    <d v="2025-05-30T00:00:00"/>
    <d v="1899-12-30T12:17:43"/>
    <d v="2025-05-30T00:00:00"/>
    <s v="Friday"/>
    <s v="Late Night"/>
    <s v="Takeout"/>
    <s v="Takeout"/>
    <s v="Soft Drink (Large)"/>
    <s v="No Ice"/>
    <s v="No Ice"/>
    <n v="1"/>
    <n v="1.94"/>
    <n v="1.94"/>
    <n v="1.94"/>
    <n v="0"/>
    <n v="0"/>
    <n v="0.13"/>
    <n v="0.13"/>
    <x v="588"/>
    <n v="2.0699999999999998"/>
    <x v="0"/>
    <s v="Cash"/>
  </r>
  <r>
    <n v="121042"/>
    <n v="102"/>
    <d v="2025-05-28T00:00:00"/>
    <d v="1899-12-30T05:24:16"/>
    <d v="2025-05-28T00:00:00"/>
    <s v="Wednesday"/>
    <s v="Afternoon"/>
    <s v="Dine-In"/>
    <s v="Dine-In"/>
    <s v="Side Salad"/>
    <m/>
    <s v="No Modifier"/>
    <n v="1"/>
    <n v="3.07"/>
    <n v="3.07"/>
    <n v="3.07"/>
    <n v="0"/>
    <n v="0"/>
    <n v="0.23"/>
    <n v="0.23"/>
    <x v="278"/>
    <n v="3.3"/>
    <x v="0"/>
    <s v="Cash"/>
  </r>
  <r>
    <n v="121043"/>
    <n v="403"/>
    <d v="2025-07-09T00:00:00"/>
    <d v="1899-12-30T11:12:52"/>
    <d v="2025-07-09T00:00:00"/>
    <s v="Wednesday"/>
    <s v="Morning"/>
    <s v="Dine-In"/>
    <s v="Dine-In"/>
    <s v="Coffee"/>
    <m/>
    <s v="No Modifier"/>
    <n v="2"/>
    <n v="1.88"/>
    <n v="1.8800000000000001"/>
    <n v="3.7600000000000002"/>
    <n v="0"/>
    <n v="0"/>
    <n v="0.32"/>
    <n v="0.32"/>
    <x v="654"/>
    <n v="4.08"/>
    <x v="0"/>
    <s v="Cash"/>
  </r>
  <r>
    <n v="121044"/>
    <n v="401"/>
    <d v="2025-05-29T00:00:00"/>
    <d v="1899-12-30T08:31:21"/>
    <d v="2025-05-29T00:00:00"/>
    <s v="Thursday"/>
    <s v="Dinner"/>
    <s v="Drive-Thru"/>
    <s v="Drive-Thru"/>
    <s v="Spicy Chicken Combo"/>
    <m/>
    <s v="No Modifier"/>
    <n v="3"/>
    <n v="9.1999999999999993"/>
    <n v="9.1999999999999993"/>
    <n v="27.599999999999998"/>
    <n v="0"/>
    <n v="0"/>
    <n v="2.21"/>
    <n v="2.21"/>
    <x v="655"/>
    <n v="29.81"/>
    <x v="1"/>
    <s v="Card"/>
  </r>
  <r>
    <n v="121045"/>
    <n v="202"/>
    <d v="2025-04-12T00:00:00"/>
    <d v="1899-12-30T02:51:04"/>
    <d v="2025-04-12T00:00:00"/>
    <s v="Saturday"/>
    <s v="Lunch"/>
    <s v="Takeout"/>
    <s v="Takeout"/>
    <s v="Double Cheeseburger"/>
    <m/>
    <s v="No Modifier"/>
    <n v="1"/>
    <n v="6.11"/>
    <n v="6.1099999999999994"/>
    <n v="6.1099999999999994"/>
    <n v="0.31"/>
    <n v="0.31"/>
    <n v="0.46"/>
    <n v="0.46"/>
    <x v="285"/>
    <n v="6.26"/>
    <x v="2"/>
    <s v="MobilePay"/>
  </r>
  <r>
    <n v="121046"/>
    <n v="301"/>
    <d v="2025-06-19T00:00:00"/>
    <d v="1899-12-30T10:20:50"/>
    <d v="2025-06-19T00:00:00"/>
    <s v="Thursday"/>
    <s v="Morning"/>
    <s v="Drive-Thru"/>
    <s v="Drive-Thru"/>
    <s v="Bottled Water"/>
    <s v="Light Ice"/>
    <s v="Light Ice"/>
    <n v="1"/>
    <n v="1.49"/>
    <n v="1.49"/>
    <n v="1.49"/>
    <n v="0"/>
    <n v="0"/>
    <n v="0.09"/>
    <n v="0.09"/>
    <x v="111"/>
    <n v="1.58"/>
    <x v="1"/>
    <s v="Card"/>
  </r>
  <r>
    <n v="121047"/>
    <n v="102"/>
    <d v="2025-06-21T00:00:00"/>
    <d v="1899-12-30T10:59:52"/>
    <d v="2025-06-21T00:00:00"/>
    <s v="Saturday"/>
    <s v="Morning"/>
    <s v="Dine-In"/>
    <s v="Dine-In"/>
    <s v="Chicken Nuggets (6pc)"/>
    <m/>
    <s v="No Modifier"/>
    <n v="1"/>
    <n v="3.35"/>
    <n v="3.35"/>
    <n v="3.35"/>
    <n v="0"/>
    <n v="0"/>
    <n v="0.23"/>
    <n v="0.23"/>
    <x v="147"/>
    <n v="3.58"/>
    <x v="4"/>
    <s v="GiftCard"/>
  </r>
  <r>
    <n v="121048"/>
    <n v="101"/>
    <d v="2025-06-18T00:00:00"/>
    <d v="1899-12-30T12:42:49"/>
    <d v="2025-06-18T00:00:00"/>
    <s v="Wednesday"/>
    <s v="Lunch"/>
    <s v="Takeout"/>
    <s v="Takeout"/>
    <s v="Chicken Nuggets (10pc)"/>
    <m/>
    <s v="No Modifier"/>
    <n v="1"/>
    <n v="5.48"/>
    <n v="5.4799999999999995"/>
    <n v="5.4799999999999995"/>
    <n v="0"/>
    <n v="0"/>
    <n v="0.36"/>
    <n v="0.36"/>
    <x v="656"/>
    <n v="5.84"/>
    <x v="1"/>
    <s v="Card"/>
  </r>
  <r>
    <n v="121049"/>
    <n v="102"/>
    <d v="2025-05-31T00:00:00"/>
    <d v="1899-12-30T02:05:58"/>
    <d v="2025-05-31T00:00:00"/>
    <s v="Saturday"/>
    <s v="Lunch"/>
    <s v="Drive-Thru"/>
    <s v="Drive-Thru"/>
    <s v="Double Cheeseburger"/>
    <m/>
    <s v="No Modifier"/>
    <n v="2"/>
    <n v="6.32"/>
    <n v="6.3199999999999994"/>
    <n v="12.639999999999999"/>
    <n v="0"/>
    <n v="0"/>
    <n v="0.88"/>
    <n v="0.88"/>
    <x v="657"/>
    <n v="13.52"/>
    <x v="1"/>
    <s v="Card"/>
  </r>
  <r>
    <n v="121050"/>
    <n v="402"/>
    <d v="2025-06-07T00:00:00"/>
    <d v="1899-12-30T06:41:10"/>
    <d v="2025-06-07T00:00:00"/>
    <s v="Saturday"/>
    <s v="Breakfast"/>
    <s v="Drive-Thru"/>
    <s v="Drive-Thru"/>
    <s v="Pancake Platter"/>
    <s v="Cinnamon"/>
    <s v="Cinnamon"/>
    <n v="1"/>
    <n v="4.78"/>
    <n v="4.88"/>
    <n v="4.88"/>
    <n v="0"/>
    <n v="0"/>
    <n v="0.34"/>
    <n v="0.34"/>
    <x v="394"/>
    <n v="5.22"/>
    <x v="2"/>
    <s v="MobilePay"/>
  </r>
  <r>
    <n v="121051"/>
    <n v="301"/>
    <d v="2025-07-16T00:00:00"/>
    <d v="1899-12-30T02:00:07"/>
    <d v="2025-07-16T00:00:00"/>
    <s v="Wednesday"/>
    <s v="Lunch"/>
    <s v="Dine-In"/>
    <s v="Dine-In"/>
    <s v="French Fries"/>
    <m/>
    <s v="No Modifier"/>
    <n v="2"/>
    <n v="2.75"/>
    <n v="2.75"/>
    <n v="5.5"/>
    <n v="0"/>
    <n v="0"/>
    <n v="0.52"/>
    <n v="0.52"/>
    <x v="128"/>
    <n v="6.02"/>
    <x v="1"/>
    <s v="Card"/>
  </r>
  <r>
    <n v="121052"/>
    <n v="101"/>
    <d v="2025-04-14T00:00:00"/>
    <d v="1899-12-30T06:30:54"/>
    <d v="2025-04-14T00:00:00"/>
    <s v="Monday"/>
    <s v="Breakfast"/>
    <s v="Drive-Thru"/>
    <s v="Drive-Thru"/>
    <s v="Egg Muffin"/>
    <m/>
    <s v="No Modifier"/>
    <n v="1"/>
    <n v="3.36"/>
    <n v="3.3600000000000003"/>
    <n v="3.3600000000000003"/>
    <n v="0"/>
    <n v="0"/>
    <n v="0.24"/>
    <n v="0.24"/>
    <x v="658"/>
    <n v="3.6"/>
    <x v="0"/>
    <s v="Cash"/>
  </r>
  <r>
    <n v="121053"/>
    <n v="102"/>
    <d v="2025-07-13T00:00:00"/>
    <d v="1899-12-30T09:33:51"/>
    <d v="2025-07-13T00:00:00"/>
    <s v="Sunday"/>
    <s v="Dinner"/>
    <s v="Delivery"/>
    <s v="Delivery"/>
    <s v="Soft Drink (Large)"/>
    <s v="Light Ice"/>
    <s v="Light Ice"/>
    <n v="1"/>
    <n v="2.02"/>
    <n v="2.02"/>
    <n v="2.02"/>
    <n v="0"/>
    <n v="0"/>
    <n v="0.16"/>
    <n v="0.16"/>
    <x v="130"/>
    <n v="2.1800000000000002"/>
    <x v="1"/>
    <s v="Card"/>
  </r>
  <r>
    <n v="121054"/>
    <n v="501"/>
    <d v="2025-05-28T00:00:00"/>
    <d v="1899-12-30T05:40:54"/>
    <d v="2025-05-28T00:00:00"/>
    <s v="Wednesday"/>
    <s v="Afternoon"/>
    <s v="Takeout"/>
    <s v="Takeout"/>
    <s v="Chicken Nuggets (10pc)"/>
    <m/>
    <s v="No Modifier"/>
    <n v="1"/>
    <n v="4.8099999999999996"/>
    <n v="4.8100000000000005"/>
    <n v="4.8100000000000005"/>
    <n v="0"/>
    <n v="0"/>
    <n v="0.35"/>
    <n v="0.35"/>
    <x v="659"/>
    <n v="5.16"/>
    <x v="1"/>
    <s v="Card"/>
  </r>
  <r>
    <n v="121055"/>
    <n v="201"/>
    <d v="2025-07-16T00:00:00"/>
    <d v="1899-12-30T05:38:38"/>
    <d v="2025-07-16T00:00:00"/>
    <s v="Wednesday"/>
    <s v="Afternoon"/>
    <s v="Dine-In"/>
    <s v="Dine-In"/>
    <s v="Brownie"/>
    <s v="Caramel Topping"/>
    <s v="Caramel Topping"/>
    <n v="1"/>
    <n v="1.8"/>
    <n v="2.3000000000000003"/>
    <n v="2.3000000000000003"/>
    <n v="0"/>
    <n v="0"/>
    <n v="0.17"/>
    <n v="0.17"/>
    <x v="356"/>
    <n v="2.4700000000000002"/>
    <x v="1"/>
    <s v="Card"/>
  </r>
  <r>
    <n v="121056"/>
    <n v="101"/>
    <d v="2025-06-12T00:00:00"/>
    <d v="1899-12-30T11:32:11"/>
    <d v="2025-06-12T00:00:00"/>
    <s v="Thursday"/>
    <s v="Lunch"/>
    <s v="Takeout"/>
    <s v="Takeout"/>
    <s v="Soft Drink (Medium)"/>
    <m/>
    <s v="No Modifier"/>
    <n v="2"/>
    <n v="1.74"/>
    <n v="1.74"/>
    <n v="3.48"/>
    <n v="0"/>
    <n v="0"/>
    <n v="0.21"/>
    <n v="0.21"/>
    <x v="660"/>
    <n v="3.69"/>
    <x v="1"/>
    <s v="Card"/>
  </r>
  <r>
    <n v="121057"/>
    <n v="403"/>
    <d v="2025-05-30T00:00:00"/>
    <d v="1899-12-30T10:45:05"/>
    <d v="2025-05-30T00:00:00"/>
    <s v="Friday"/>
    <s v="Morning"/>
    <s v="Drive-Thru"/>
    <s v="Drive-Thru"/>
    <s v="Egg Muffin"/>
    <s v="Sausage Patty"/>
    <s v="Sausage Patty"/>
    <n v="1"/>
    <n v="3.53"/>
    <n v="4.7299999999999995"/>
    <n v="4.7299999999999995"/>
    <n v="0"/>
    <n v="0"/>
    <n v="0.4"/>
    <n v="0.4"/>
    <x v="122"/>
    <n v="5.13"/>
    <x v="1"/>
    <s v="Card"/>
  </r>
  <r>
    <n v="121058"/>
    <n v="201"/>
    <d v="2025-07-21T00:00:00"/>
    <d v="1899-12-30T11:10:58"/>
    <d v="2025-07-21T00:00:00"/>
    <s v="Monday"/>
    <s v="Late Night"/>
    <s v="Drive-Thru"/>
    <s v="Drive-Thru"/>
    <s v="Cheeseburger"/>
    <m/>
    <s v="No Modifier"/>
    <n v="1"/>
    <n v="4.67"/>
    <n v="4.67"/>
    <n v="4.67"/>
    <n v="0"/>
    <n v="0"/>
    <n v="0.44"/>
    <n v="0.44"/>
    <x v="342"/>
    <n v="5.1100000000000003"/>
    <x v="1"/>
    <s v="Card"/>
  </r>
  <r>
    <n v="121059"/>
    <n v="103"/>
    <d v="2025-06-25T00:00:00"/>
    <d v="1899-12-30T08:03:24"/>
    <d v="2025-06-25T00:00:00"/>
    <s v="Wednesday"/>
    <s v="Breakfast"/>
    <s v="Dine-In"/>
    <s v="Dine-In"/>
    <s v="Apple Pie"/>
    <m/>
    <s v="No Modifier"/>
    <n v="1"/>
    <n v="1.54"/>
    <n v="1.54"/>
    <n v="1.54"/>
    <n v="0.31"/>
    <n v="0.31"/>
    <n v="0.09"/>
    <n v="0.09"/>
    <x v="661"/>
    <n v="1.32"/>
    <x v="2"/>
    <s v="MobilePay"/>
  </r>
  <r>
    <n v="121060"/>
    <n v="102"/>
    <d v="2025-07-06T00:00:00"/>
    <d v="1899-12-30T02:43:50"/>
    <d v="2025-07-06T00:00:00"/>
    <s v="Sunday"/>
    <s v="Lunch"/>
    <s v="Takeout"/>
    <s v="Takeout"/>
    <s v="Chicken Sandwich"/>
    <s v="No Sauce"/>
    <s v="No Sauce"/>
    <n v="1"/>
    <n v="5.67"/>
    <n v="1.4799999999999998"/>
    <n v="1.4799999999999998"/>
    <m/>
    <n v="0.15"/>
    <n v="0.43"/>
    <n v="0.43"/>
    <x v="188"/>
    <n v="6.1"/>
    <x v="1"/>
    <s v="Card"/>
  </r>
  <r>
    <n v="121061"/>
    <n v="201"/>
    <d v="2025-07-18T00:00:00"/>
    <d v="1899-12-30T09:42:03"/>
    <d v="2025-07-18T00:00:00"/>
    <s v="Friday"/>
    <s v="Dinner"/>
    <s v="Takeout"/>
    <s v="Takeout"/>
    <s v="Cheeseburger Combo"/>
    <m/>
    <s v="No Modifier"/>
    <n v="1"/>
    <n v="7.07"/>
    <n v="7.07"/>
    <n v="7.07"/>
    <n v="0"/>
    <n v="0"/>
    <n v="0.6"/>
    <n v="0.6"/>
    <x v="662"/>
    <n v="7.67"/>
    <x v="1"/>
    <s v="Card"/>
  </r>
  <r>
    <n v="121062"/>
    <n v="501"/>
    <d v="2025-07-18T00:00:00"/>
    <d v="1899-12-30T10:42:04"/>
    <d v="2025-07-18T00:00:00"/>
    <s v="Friday"/>
    <s v="Breakfast"/>
    <s v="Takeout"/>
    <s v="Takeout"/>
    <s v="Coffee"/>
    <m/>
    <s v="No Modifier"/>
    <n v="1"/>
    <n v="2.12"/>
    <n v="2.12"/>
    <n v="2.12"/>
    <n v="0"/>
    <n v="0"/>
    <n v="0.17"/>
    <n v="0.17"/>
    <x v="287"/>
    <n v="2.29"/>
    <x v="1"/>
    <s v="Card"/>
  </r>
  <r>
    <n v="121063"/>
    <n v="401"/>
    <d v="2025-07-13T00:00:00"/>
    <d v="1899-12-30T05:20:28"/>
    <d v="2025-07-13T00:00:00"/>
    <s v="Sunday"/>
    <s v="Afternoon"/>
    <s v="Takeout"/>
    <s v="Takeout"/>
    <s v="Chicken Nuggets (10pc)"/>
    <m/>
    <s v="No Modifier"/>
    <n v="1"/>
    <n v="4.41"/>
    <n v="4.41"/>
    <n v="4.41"/>
    <n v="0"/>
    <n v="0"/>
    <n v="0.33"/>
    <n v="0.33"/>
    <x v="663"/>
    <n v="4.74"/>
    <x v="1"/>
    <s v="Card"/>
  </r>
  <r>
    <n v="121064"/>
    <n v="402"/>
    <d v="2025-05-08T00:00:00"/>
    <d v="1899-12-30T10:05:09"/>
    <d v="2025-05-08T00:00:00"/>
    <s v="Thursday"/>
    <s v="Breakfast"/>
    <s v="Takeout"/>
    <s v="Takeout"/>
    <s v="Breakfast Burrito"/>
    <s v="Cinnamon"/>
    <s v="Cinnamon"/>
    <n v="2"/>
    <n v="3.65"/>
    <n v="3.75"/>
    <n v="7.5"/>
    <n v="0"/>
    <n v="0"/>
    <n v="0.68"/>
    <n v="0.68"/>
    <x v="664"/>
    <n v="8.18"/>
    <x v="2"/>
    <s v="MobilePay"/>
  </r>
  <r>
    <n v="121065"/>
    <n v="201"/>
    <d v="2025-06-16T00:00:00"/>
    <d v="1899-12-30T08:57:30"/>
    <d v="2025-06-16T00:00:00"/>
    <s v="Monday"/>
    <s v="Breakfast"/>
    <s v="Dine-In"/>
    <s v="Dine-In"/>
    <s v="Apple Pie"/>
    <m/>
    <s v="No Modifier"/>
    <n v="1"/>
    <n v="1.44"/>
    <n v="1.44"/>
    <n v="1.44"/>
    <n v="0"/>
    <n v="0"/>
    <n v="0.09"/>
    <n v="0.09"/>
    <x v="171"/>
    <n v="1.53"/>
    <x v="2"/>
    <s v="MobilePay"/>
  </r>
  <r>
    <n v="121066"/>
    <n v="403"/>
    <d v="2025-07-10T00:00:00"/>
    <d v="1899-12-30T12:40:43"/>
    <d v="2025-07-10T00:00:00"/>
    <s v="Thursday"/>
    <s v="Lunch"/>
    <s v="Takeout"/>
    <s v="Takeout"/>
    <s v="Spicy Chicken Combo"/>
    <m/>
    <s v="No Modifier"/>
    <n v="1"/>
    <n v="8.64"/>
    <n v="8.6399999999999988"/>
    <n v="8.6399999999999988"/>
    <n v="0"/>
    <n v="0"/>
    <n v="0.73"/>
    <n v="0.73"/>
    <x v="172"/>
    <n v="9.3699999999999992"/>
    <x v="2"/>
    <s v="MobilePay"/>
  </r>
  <r>
    <n v="121067"/>
    <n v="301"/>
    <d v="2025-07-25T00:00:00"/>
    <d v="1899-12-30T10:02:10"/>
    <d v="2025-07-25T00:00:00"/>
    <s v="Friday"/>
    <s v="Morning"/>
    <s v="Dine-In"/>
    <s v="Dine-In"/>
    <s v="Brownie"/>
    <s v="Chocolate Topping"/>
    <s v="Chocolate Topping"/>
    <n v="1"/>
    <n v="2.04"/>
    <n v="2.54"/>
    <n v="2.54"/>
    <n v="0"/>
    <n v="0"/>
    <n v="0.19"/>
    <n v="0.19"/>
    <x v="590"/>
    <n v="2.73"/>
    <x v="1"/>
    <s v="Card"/>
  </r>
  <r>
    <n v="121068"/>
    <n v="101"/>
    <d v="2025-05-30T00:00:00"/>
    <d v="1899-12-30T08:25:19"/>
    <d v="2025-05-30T00:00:00"/>
    <s v="Friday"/>
    <s v="Breakfast"/>
    <s v="Takeout"/>
    <s v="Takeout"/>
    <s v="Sausage Biscuit"/>
    <s v="Cinnamon"/>
    <s v="Cinnamon"/>
    <n v="1"/>
    <n v="2.92"/>
    <n v="3.02"/>
    <n v="3.02"/>
    <n v="0"/>
    <n v="0"/>
    <n v="0.2"/>
    <n v="0.2"/>
    <x v="169"/>
    <n v="3.22"/>
    <x v="0"/>
    <s v="Cash"/>
  </r>
  <r>
    <n v="121069"/>
    <n v="202"/>
    <d v="2025-08-05T00:00:00"/>
    <d v="1899-12-30T06:26:15"/>
    <d v="2025-08-05T00:00:00"/>
    <s v="Tuesday"/>
    <s v="Dinner"/>
    <s v="Takeout"/>
    <s v="Takeout"/>
    <s v="Cheeseburger Combo"/>
    <m/>
    <s v="No Modifier"/>
    <n v="1"/>
    <n v="8.66"/>
    <n v="8.66"/>
    <n v="8.66"/>
    <n v="0"/>
    <n v="0"/>
    <n v="0.74"/>
    <n v="0.74"/>
    <x v="47"/>
    <n v="9.4"/>
    <x v="0"/>
    <s v="Cash"/>
  </r>
  <r>
    <n v="121070"/>
    <n v="301"/>
    <d v="2025-05-12T00:00:00"/>
    <d v="1899-12-30T08:14:20"/>
    <d v="2025-05-12T00:00:00"/>
    <s v="Monday"/>
    <s v="Breakfast"/>
    <s v="Dine-In"/>
    <s v="Dine-In"/>
    <s v="Breakfast Burrito"/>
    <m/>
    <s v="No Modifier"/>
    <n v="1"/>
    <n v="3.73"/>
    <n v="3.73"/>
    <n v="3.73"/>
    <n v="0"/>
    <n v="0"/>
    <n v="0.35"/>
    <n v="0.35"/>
    <x v="654"/>
    <n v="4.08"/>
    <x v="0"/>
    <s v="Cash"/>
  </r>
  <r>
    <n v="121071"/>
    <n v="301"/>
    <d v="2025-04-14T00:00:00"/>
    <d v="1899-12-30T05:39:54"/>
    <d v="2025-04-14T00:00:00"/>
    <s v="Monday"/>
    <s v="Afternoon"/>
    <s v="Takeout"/>
    <s v="Takeout"/>
    <s v="French Fries"/>
    <s v="No Sauce"/>
    <s v="No Sauce"/>
    <n v="1"/>
    <n v="2.78"/>
    <n v="2.7800000000000002"/>
    <n v="2.7800000000000002"/>
    <n v="0"/>
    <n v="0"/>
    <n v="0.21"/>
    <n v="0.21"/>
    <x v="110"/>
    <n v="2.99"/>
    <x v="0"/>
    <s v="Cash"/>
  </r>
  <r>
    <n v="121072"/>
    <n v="201"/>
    <d v="2025-07-08T00:00:00"/>
    <d v="1899-12-30T11:50:57"/>
    <d v="2025-07-08T00:00:00"/>
    <s v="Tuesday"/>
    <s v="Lunch"/>
    <s v="Dine-In"/>
    <s v="Dine-In"/>
    <s v="Chicken Sandwich Combo"/>
    <s v="Add Bacon"/>
    <s v="Add Bacon"/>
    <n v="1"/>
    <n v="9.0299999999999994"/>
    <n v="10.029999999999999"/>
    <n v="10.029999999999999"/>
    <n v="0"/>
    <n v="0"/>
    <n v="0.75"/>
    <n v="0.75"/>
    <x v="599"/>
    <n v="10.78"/>
    <x v="1"/>
    <s v="Card"/>
  </r>
  <r>
    <n v="121073"/>
    <n v="202"/>
    <d v="2025-05-04T00:00:00"/>
    <d v="1899-12-30T10:53:42"/>
    <d v="2025-05-04T00:00:00"/>
    <s v="Sunday"/>
    <s v="Breakfast"/>
    <s v="Drive-Thru"/>
    <s v="Drive-Thru"/>
    <s v="Hash Browns"/>
    <s v="Cinnamon"/>
    <s v="Cinnamon"/>
    <n v="1"/>
    <n v="1.63"/>
    <n v="1.73"/>
    <n v="1.73"/>
    <n v="0"/>
    <n v="0"/>
    <n v="0.13"/>
    <n v="0.13"/>
    <x v="665"/>
    <n v="1.86"/>
    <x v="1"/>
    <s v="Card"/>
  </r>
  <r>
    <n v="121074"/>
    <n v="202"/>
    <d v="2025-07-20T00:00:00"/>
    <d v="1899-12-30T05:00:57"/>
    <d v="2025-07-20T00:00:00"/>
    <s v="Sunday"/>
    <s v="Breakfast"/>
    <s v="Drive-Thru"/>
    <s v="Drive-Thru"/>
    <s v="Egg Muffin"/>
    <m/>
    <s v="No Modifier"/>
    <n v="2"/>
    <n v="3.49"/>
    <n v="3.49"/>
    <n v="6.98"/>
    <n v="0"/>
    <n v="0"/>
    <n v="0.63"/>
    <n v="0.63"/>
    <x v="666"/>
    <n v="7.61"/>
    <x v="1"/>
    <s v="Card"/>
  </r>
  <r>
    <n v="121075"/>
    <n v="401"/>
    <d v="2025-06-10T00:00:00"/>
    <d v="1899-12-30T12:54:49"/>
    <d v="2025-06-10T00:00:00"/>
    <s v="Tuesday"/>
    <s v="Lunch"/>
    <s v="Dine-In"/>
    <s v="Dine-In"/>
    <s v="Cheeseburger"/>
    <m/>
    <s v="No Modifier"/>
    <n v="1"/>
    <n v="4.33"/>
    <n v="4.33"/>
    <n v="4.33"/>
    <n v="0"/>
    <n v="0"/>
    <n v="0.28000000000000003"/>
    <n v="0.28000000000000003"/>
    <x v="349"/>
    <n v="4.6100000000000003"/>
    <x v="1"/>
    <s v="Card"/>
  </r>
  <r>
    <n v="121076"/>
    <n v="301"/>
    <d v="2025-05-02T00:00:00"/>
    <d v="1899-12-30T05:13:46"/>
    <d v="2025-05-02T00:00:00"/>
    <s v="Friday"/>
    <s v="Breakfast"/>
    <s v="Drive-Thru"/>
    <s v="Drive-Thru"/>
    <s v="Sausage Biscuit"/>
    <s v="Cinnamon"/>
    <s v="Cinnamon"/>
    <n v="1"/>
    <n v="2.65"/>
    <n v="2.75"/>
    <n v="2.75"/>
    <n v="0"/>
    <n v="0"/>
    <n v="0.25"/>
    <n v="0.25"/>
    <x v="667"/>
    <n v="3"/>
    <x v="1"/>
    <s v="Card"/>
  </r>
  <r>
    <n v="121077"/>
    <n v="501"/>
    <d v="2025-08-01T00:00:00"/>
    <d v="1899-12-30T11:45:23"/>
    <d v="2025-08-01T00:00:00"/>
    <s v="Friday"/>
    <s v="Morning"/>
    <s v="Takeout"/>
    <s v="Takeout"/>
    <s v="Egg Muffin"/>
    <s v="No Cheese"/>
    <s v="No Cheese"/>
    <n v="1"/>
    <n v="3.13"/>
    <n v="3.1300000000000003"/>
    <n v="3.1300000000000003"/>
    <n v="0"/>
    <n v="0"/>
    <n v="0.3"/>
    <n v="0.3"/>
    <x v="639"/>
    <n v="3.43"/>
    <x v="1"/>
    <s v="Card"/>
  </r>
  <r>
    <n v="121078"/>
    <n v="401"/>
    <d v="2025-05-16T00:00:00"/>
    <d v="1899-12-30T10:08:02"/>
    <d v="2025-05-16T00:00:00"/>
    <s v="Friday"/>
    <s v="Breakfast"/>
    <s v="Drive-Thru"/>
    <s v="Drive-Thru"/>
    <s v="Breakfast Burrito"/>
    <m/>
    <s v="No Modifier"/>
    <n v="1"/>
    <n v="4.12"/>
    <n v="4.12"/>
    <n v="4.12"/>
    <n v="0"/>
    <n v="0"/>
    <n v="0.25"/>
    <n v="0.25"/>
    <x v="37"/>
    <n v="4.37"/>
    <x v="1"/>
    <s v="Card"/>
  </r>
  <r>
    <n v="121079"/>
    <n v="401"/>
    <d v="2025-06-01T00:00:00"/>
    <d v="1899-12-30T06:02:35"/>
    <d v="2025-06-01T00:00:00"/>
    <s v="Sunday"/>
    <s v="Dinner"/>
    <s v="Drive-Thru"/>
    <s v="Drive-Thru"/>
    <s v="Spicy Chicken Combo"/>
    <m/>
    <s v="No Modifier"/>
    <n v="2"/>
    <n v="9.7200000000000006"/>
    <n v="9.7199999999999989"/>
    <n v="19.439999999999998"/>
    <n v="0"/>
    <n v="0"/>
    <n v="1.46"/>
    <n v="1.46"/>
    <x v="668"/>
    <n v="20.9"/>
    <x v="4"/>
    <s v="GiftCard"/>
  </r>
  <r>
    <n v="121080"/>
    <n v="402"/>
    <d v="2025-07-04T00:00:00"/>
    <d v="1899-12-30T11:29:16"/>
    <d v="2025-07-04T00:00:00"/>
    <s v="Friday"/>
    <s v="Lunch"/>
    <s v="Dine-In"/>
    <s v="Dine-In"/>
    <s v="Chicken Sandwich"/>
    <m/>
    <s v="No Modifier"/>
    <n v="1"/>
    <n v="5.26"/>
    <n v="5.26"/>
    <n v="5.26"/>
    <n v="0"/>
    <n v="0"/>
    <n v="0.42"/>
    <n v="0.42"/>
    <x v="669"/>
    <n v="5.68"/>
    <x v="1"/>
    <s v="Card"/>
  </r>
  <r>
    <n v="121081"/>
    <n v="401"/>
    <d v="2025-06-13T00:00:00"/>
    <d v="1899-12-30T01:46:55"/>
    <d v="2025-06-13T00:00:00"/>
    <s v="Friday"/>
    <s v="Lunch"/>
    <s v="Drive-Thru"/>
    <s v="Drive-Thru"/>
    <s v="Chicken Sandwich"/>
    <m/>
    <s v="No Modifier"/>
    <n v="3"/>
    <n v="5.26"/>
    <n v="5.2600000000000007"/>
    <n v="15.780000000000001"/>
    <n v="0"/>
    <n v="0"/>
    <n v="1.1399999999999999"/>
    <n v="1.1399999999999999"/>
    <x v="670"/>
    <n v="16.920000000000002"/>
    <x v="3"/>
    <s v="Card"/>
  </r>
  <r>
    <n v="121082"/>
    <n v="201"/>
    <d v="2025-07-11T00:00:00"/>
    <d v="1899-12-30T06:14:12"/>
    <d v="2025-07-11T00:00:00"/>
    <s v="Friday"/>
    <s v="Dinner"/>
    <s v="Dine-In"/>
    <s v="Dine-In"/>
    <s v="Cheeseburger"/>
    <m/>
    <s v="No Modifier"/>
    <n v="1"/>
    <n v="4.38"/>
    <n v="4.38"/>
    <n v="4.38"/>
    <n v="0"/>
    <n v="0"/>
    <n v="0.39"/>
    <n v="0.39"/>
    <x v="301"/>
    <n v="4.7699999999999996"/>
    <x v="1"/>
    <s v="Card"/>
  </r>
  <r>
    <n v="121083"/>
    <n v="501"/>
    <d v="2025-05-05T00:00:00"/>
    <d v="1899-12-30T04:15:57"/>
    <d v="2025-05-05T00:00:00"/>
    <s v="Monday"/>
    <s v="Afternoon"/>
    <s v="Delivery"/>
    <s v="Delivery"/>
    <s v="Milkshake"/>
    <m/>
    <s v="No Modifier"/>
    <n v="1"/>
    <n v="4.68"/>
    <n v="4.68"/>
    <n v="4.68"/>
    <n v="0"/>
    <n v="0"/>
    <n v="0.34"/>
    <n v="0.34"/>
    <x v="671"/>
    <n v="5.0199999999999996"/>
    <x v="1"/>
    <s v="Card"/>
  </r>
  <r>
    <n v="121084"/>
    <n v="201"/>
    <d v="2025-04-14T00:00:00"/>
    <d v="1899-12-30T10:02:08"/>
    <d v="2025-04-14T00:00:00"/>
    <s v="Monday"/>
    <s v="Morning"/>
    <s v="Takeout"/>
    <s v="Takeout"/>
    <s v="Chicken Nuggets (6pc)"/>
    <m/>
    <s v="No Modifier"/>
    <n v="2"/>
    <n v="3.84"/>
    <n v="3.8400000000000003"/>
    <n v="7.6800000000000006"/>
    <n v="0"/>
    <n v="0"/>
    <n v="0.46"/>
    <n v="0.46"/>
    <x v="672"/>
    <n v="8.14"/>
    <x v="1"/>
    <s v="Card"/>
  </r>
  <r>
    <n v="121085"/>
    <n v="101"/>
    <d v="2025-08-02T00:00:00"/>
    <d v="1899-12-30T09:52:56"/>
    <d v="2025-08-02T00:00:00"/>
    <s v="Saturday"/>
    <s v="Dinner"/>
    <s v="Drive-Thru"/>
    <s v="Drive-Thru"/>
    <s v="Spicy Chicken Sandwich"/>
    <s v="Extra Patty"/>
    <s v="Extra Patty"/>
    <n v="1"/>
    <n v="5.8"/>
    <n v="7.8"/>
    <n v="7.8"/>
    <n v="0"/>
    <n v="0"/>
    <n v="0.7"/>
    <n v="0.7"/>
    <x v="52"/>
    <n v="8.5"/>
    <x v="2"/>
    <s v="MobilePay"/>
  </r>
  <r>
    <n v="121086"/>
    <n v="501"/>
    <d v="2025-07-17T00:00:00"/>
    <d v="1899-12-30T08:03:24"/>
    <d v="2025-07-17T00:00:00"/>
    <s v="Thursday"/>
    <s v="Dinner"/>
    <s v="Takeout"/>
    <s v="Takeout"/>
    <s v="Chicken Sandwich Combo"/>
    <s v="No Onions"/>
    <s v="No Onions"/>
    <n v="1"/>
    <n v="9.51"/>
    <n v="9.51"/>
    <n v="9.51"/>
    <n v="0"/>
    <n v="0"/>
    <n v="0.67"/>
    <n v="0.67"/>
    <x v="216"/>
    <n v="10.18"/>
    <x v="0"/>
    <s v="Cash"/>
  </r>
  <r>
    <n v="121087"/>
    <n v="501"/>
    <d v="2025-06-27T00:00:00"/>
    <d v="1899-12-30T09:25:48"/>
    <d v="2025-06-27T00:00:00"/>
    <s v="Friday"/>
    <s v="Dinner"/>
    <s v="Takeout"/>
    <s v="Takeout"/>
    <s v="Onion Rings"/>
    <s v="Small Size"/>
    <s v="Small Size"/>
    <n v="3"/>
    <n v="3.21"/>
    <n v="2.9099999999999997"/>
    <n v="8.7299999999999986"/>
    <n v="0"/>
    <n v="0"/>
    <n v="0.63"/>
    <n v="0.63"/>
    <x v="459"/>
    <n v="9.36"/>
    <x v="0"/>
    <s v="Cash"/>
  </r>
  <r>
    <n v="121088"/>
    <n v="102"/>
    <d v="2025-07-25T00:00:00"/>
    <d v="1899-12-30T01:32:02"/>
    <d v="2025-07-25T00:00:00"/>
    <s v="Friday"/>
    <s v="Late Night"/>
    <s v="Takeout"/>
    <s v="Takeout"/>
    <s v="Onion Rings"/>
    <s v="Large Size"/>
    <s v="Large Size"/>
    <n v="2"/>
    <n v="3.07"/>
    <n v="3.67"/>
    <n v="7.34"/>
    <n v="0"/>
    <n v="0"/>
    <n v="0.48"/>
    <n v="0.48"/>
    <x v="673"/>
    <n v="7.82"/>
    <x v="1"/>
    <s v="Card"/>
  </r>
  <r>
    <n v="121089"/>
    <n v="201"/>
    <d v="2025-06-25T00:00:00"/>
    <d v="1899-12-30T03:37:39"/>
    <d v="2025-06-25T00:00:00"/>
    <s v="Wednesday"/>
    <s v="Afternoon"/>
    <s v="Takeout"/>
    <s v="Takeout"/>
    <s v="Chicken Nuggets (10pc)"/>
    <m/>
    <s v="No Modifier"/>
    <n v="2"/>
    <n v="4.92"/>
    <n v="4.92"/>
    <n v="9.84"/>
    <n v="0"/>
    <n v="0"/>
    <n v="0.89"/>
    <n v="0.89"/>
    <x v="674"/>
    <n v="10.73"/>
    <x v="0"/>
    <s v="Cash"/>
  </r>
  <r>
    <n v="121090"/>
    <n v="201"/>
    <d v="2025-06-12T00:00:00"/>
    <d v="1899-12-30T10:10:01"/>
    <d v="2025-06-12T00:00:00"/>
    <s v="Thursday"/>
    <s v="Morning"/>
    <s v="Takeout"/>
    <s v="Takeout"/>
    <s v="Coffee"/>
    <s v="Sugar-Free Syrup"/>
    <s v="Sugar-Free Syrup"/>
    <n v="1"/>
    <n v="1.88"/>
    <n v="2.1799999999999997"/>
    <n v="2.1799999999999997"/>
    <n v="0"/>
    <n v="0"/>
    <n v="0.16"/>
    <n v="0.16"/>
    <x v="638"/>
    <n v="2.34"/>
    <x v="1"/>
    <s v="Card"/>
  </r>
  <r>
    <n v="121091"/>
    <n v="101"/>
    <d v="2025-04-27T00:00:00"/>
    <d v="1899-12-30T03:12:18"/>
    <d v="2025-04-27T00:00:00"/>
    <s v="Sunday"/>
    <s v="Afternoon"/>
    <s v="Dine-In"/>
    <s v="Dine-In"/>
    <s v="Ice Cream Cone"/>
    <m/>
    <s v="No Modifier"/>
    <n v="1"/>
    <n v="1.64"/>
    <n v="1.6400000000000001"/>
    <n v="1.6400000000000001"/>
    <n v="0"/>
    <n v="0"/>
    <n v="0.16"/>
    <n v="0.16"/>
    <x v="183"/>
    <n v="1.8"/>
    <x v="1"/>
    <s v="Card"/>
  </r>
  <r>
    <n v="121092"/>
    <n v="101"/>
    <d v="2025-05-23T00:00:00"/>
    <d v="1899-12-30T09:49:32"/>
    <d v="2025-05-23T00:00:00"/>
    <s v="Friday"/>
    <s v="Dinner"/>
    <s v="Delivery"/>
    <s v="Delivery"/>
    <s v="Double Cheeseburger Combo"/>
    <m/>
    <s v="No Modifier"/>
    <n v="1"/>
    <n v="10.35"/>
    <n v="10.350000000000001"/>
    <n v="10.350000000000001"/>
    <n v="0"/>
    <n v="0"/>
    <n v="0.78"/>
    <n v="0.78"/>
    <x v="675"/>
    <n v="11.13"/>
    <x v="1"/>
    <s v="Card"/>
  </r>
  <r>
    <n v="121093"/>
    <n v="501"/>
    <d v="2025-06-17T00:00:00"/>
    <d v="1899-12-30T07:17:11"/>
    <d v="2025-06-17T00:00:00"/>
    <s v="Tuesday"/>
    <s v="Dinner"/>
    <s v="Takeout"/>
    <s v="Takeout"/>
    <s v="Spicy Chicken Sandwich"/>
    <m/>
    <s v="No Modifier"/>
    <n v="2"/>
    <n v="5.66"/>
    <n v="5.66"/>
    <n v="11.32"/>
    <n v="0"/>
    <n v="0"/>
    <n v="0.68"/>
    <n v="0.68"/>
    <x v="676"/>
    <n v="12"/>
    <x v="1"/>
    <s v="Card"/>
  </r>
  <r>
    <n v="121094"/>
    <n v="103"/>
    <d v="2025-06-23T00:00:00"/>
    <d v="1899-12-30T09:46:59"/>
    <d v="2025-06-23T00:00:00"/>
    <s v="Monday"/>
    <s v="Breakfast"/>
    <s v="Dine-In"/>
    <s v="Dine-In"/>
    <s v="Egg Muffin"/>
    <m/>
    <s v="No Modifier"/>
    <n v="2"/>
    <n v="3.42"/>
    <n v="3.42"/>
    <n v="6.84"/>
    <n v="0"/>
    <n v="0"/>
    <n v="0.57999999999999996"/>
    <n v="0.57999999999999996"/>
    <x v="677"/>
    <n v="7.42"/>
    <x v="0"/>
    <s v="Cash"/>
  </r>
  <r>
    <n v="121095"/>
    <n v="401"/>
    <d v="2025-07-09T00:00:00"/>
    <d v="1899-12-30T11:42:46"/>
    <d v="2025-07-09T00:00:00"/>
    <s v="Wednesday"/>
    <s v="Morning"/>
    <s v="Drive-Thru"/>
    <s v="Drive-Thru"/>
    <s v="Coffee"/>
    <s v="Extra Ice"/>
    <s v="Extra Ice"/>
    <n v="1"/>
    <n v="1.87"/>
    <n v="1.8699999999999999"/>
    <n v="1.8699999999999999"/>
    <n v="0"/>
    <n v="0"/>
    <n v="0.11"/>
    <n v="0.11"/>
    <x v="305"/>
    <n v="1.98"/>
    <x v="0"/>
    <s v="Cash"/>
  </r>
  <r>
    <n v="121096"/>
    <n v="403"/>
    <d v="2025-07-16T00:00:00"/>
    <d v="1899-12-30T12:46:06"/>
    <d v="2025-07-16T00:00:00"/>
    <s v="Wednesday"/>
    <s v="Lunch"/>
    <s v="Dine-In"/>
    <s v="Dine-In"/>
    <s v="French Fries"/>
    <m/>
    <s v="No Modifier"/>
    <n v="1"/>
    <n v="2.66"/>
    <n v="2.66"/>
    <n v="2.66"/>
    <n v="0"/>
    <n v="0"/>
    <n v="0.19"/>
    <n v="0.19"/>
    <x v="678"/>
    <n v="2.85"/>
    <x v="1"/>
    <s v="Card"/>
  </r>
  <r>
    <n v="121097"/>
    <n v="102"/>
    <d v="2025-07-18T00:00:00"/>
    <d v="1899-12-30T10:23:47"/>
    <d v="2025-07-18T00:00:00"/>
    <s v="Friday"/>
    <s v="Late Night"/>
    <s v="Takeout"/>
    <s v="Takeout"/>
    <s v="Bottled Water"/>
    <s v="Oat Milk"/>
    <s v="Oat Milk"/>
    <n v="1"/>
    <n v="1.27"/>
    <n v="1.4799999999999998"/>
    <n v="1.4799999999999998"/>
    <m/>
    <n v="0.15"/>
    <n v="0.17"/>
    <n v="0.17"/>
    <x v="504"/>
    <n v="2.14"/>
    <x v="0"/>
    <s v="Cash"/>
  </r>
  <r>
    <n v="121098"/>
    <n v="102"/>
    <d v="2025-07-07T00:00:00"/>
    <d v="1899-12-30T11:24:19"/>
    <d v="2025-07-07T00:00:00"/>
    <s v="Monday"/>
    <s v="Lunch"/>
    <s v="Drive-Thru"/>
    <s v="Drive-Thru"/>
    <s v="French Fries"/>
    <s v="Large Size"/>
    <s v="Large Size"/>
    <n v="2"/>
    <n v="2.9"/>
    <n v="3.5"/>
    <n v="7"/>
    <n v="0"/>
    <n v="0"/>
    <n v="0.66"/>
    <n v="0.66"/>
    <x v="243"/>
    <n v="7.66"/>
    <x v="0"/>
    <s v="Cash"/>
  </r>
  <r>
    <n v="121099"/>
    <n v="403"/>
    <d v="2025-05-07T00:00:00"/>
    <d v="1899-12-30T02:40:25"/>
    <d v="2025-05-07T00:00:00"/>
    <s v="Wednesday"/>
    <s v="Lunch"/>
    <s v="Dine-In"/>
    <s v="Dine-In"/>
    <s v="Double Cheeseburger Combo"/>
    <m/>
    <s v="No Modifier"/>
    <n v="1"/>
    <n v="10.16"/>
    <n v="10.16"/>
    <n v="10.16"/>
    <n v="0"/>
    <n v="0"/>
    <n v="0.71"/>
    <n v="0.71"/>
    <x v="679"/>
    <n v="10.87"/>
    <x v="2"/>
    <s v="MobilePay"/>
  </r>
  <r>
    <n v="121100"/>
    <n v="103"/>
    <d v="2025-07-16T00:00:00"/>
    <d v="1899-12-30T06:01:19"/>
    <d v="2025-07-16T00:00:00"/>
    <s v="Wednesday"/>
    <s v="Breakfast"/>
    <s v="Drive-Thru"/>
    <s v="Drive-Thru"/>
    <s v="Egg Muffin"/>
    <m/>
    <s v="No Modifier"/>
    <n v="1"/>
    <n v="3.49"/>
    <n v="3.49"/>
    <n v="3.49"/>
    <n v="0"/>
    <n v="0"/>
    <n v="0.26"/>
    <n v="0.26"/>
    <x v="417"/>
    <n v="3.75"/>
    <x v="1"/>
    <s v="Card"/>
  </r>
  <r>
    <n v="121101"/>
    <n v="102"/>
    <d v="2025-04-21T00:00:00"/>
    <d v="1899-12-30T09:28:09"/>
    <d v="2025-04-21T00:00:00"/>
    <s v="Monday"/>
    <s v="Breakfast"/>
    <s v="Drive-Thru"/>
    <s v="Drive-Thru"/>
    <s v="Pancake Platter"/>
    <s v="Sausage Patty"/>
    <s v="Sausage Patty"/>
    <n v="1"/>
    <n v="4.0199999999999996"/>
    <n v="1.4799999999999998"/>
    <n v="1.4799999999999998"/>
    <m/>
    <n v="0.15"/>
    <n v="0.37"/>
    <n v="0.37"/>
    <x v="474"/>
    <n v="5.59"/>
    <x v="1"/>
    <s v="Card"/>
  </r>
  <r>
    <n v="121102"/>
    <n v="401"/>
    <d v="2025-08-07T00:00:00"/>
    <d v="1899-12-30T12:45:00"/>
    <d v="2025-08-07T00:00:00"/>
    <s v="Thursday"/>
    <s v="Lunch"/>
    <s v="Dine-In"/>
    <s v="Dine-In"/>
    <s v="Chicken Sandwich"/>
    <m/>
    <s v="No Modifier"/>
    <n v="1"/>
    <n v="6.16"/>
    <n v="6.16"/>
    <n v="6.16"/>
    <n v="0"/>
    <n v="0"/>
    <n v="0.45"/>
    <n v="0.45"/>
    <x v="680"/>
    <n v="6.61"/>
    <x v="3"/>
    <s v="Card"/>
  </r>
  <r>
    <n v="121103"/>
    <n v="201"/>
    <d v="2025-04-16T00:00:00"/>
    <d v="1899-12-30T07:35:45"/>
    <d v="2025-04-16T00:00:00"/>
    <s v="Wednesday"/>
    <s v="Dinner"/>
    <s v="Dine-In"/>
    <s v="Dine-In"/>
    <s v="Spicy Chicken Combo"/>
    <m/>
    <s v="No Modifier"/>
    <n v="2"/>
    <n v="9.2200000000000006"/>
    <n v="9.2200000000000006"/>
    <n v="18.440000000000001"/>
    <n v="0"/>
    <n v="0"/>
    <n v="1.1100000000000001"/>
    <n v="1.1100000000000001"/>
    <x v="681"/>
    <n v="19.55"/>
    <x v="1"/>
    <s v="Card"/>
  </r>
  <r>
    <n v="121104"/>
    <n v="401"/>
    <d v="2025-04-22T00:00:00"/>
    <d v="1899-12-30T07:11:54"/>
    <d v="2025-04-22T00:00:00"/>
    <s v="Tuesday"/>
    <s v="Dinner"/>
    <s v="Delivery"/>
    <s v="Delivery"/>
    <s v="French Fries"/>
    <s v="Extra Sauce"/>
    <s v="Extra Sauce"/>
    <n v="2"/>
    <n v="2.95"/>
    <n v="3.2"/>
    <n v="6.4"/>
    <n v="0"/>
    <n v="0"/>
    <n v="0.46"/>
    <n v="0.46"/>
    <x v="653"/>
    <n v="6.86"/>
    <x v="2"/>
    <s v="MobilePay"/>
  </r>
  <r>
    <n v="121105"/>
    <n v="102"/>
    <d v="2025-06-01T00:00:00"/>
    <d v="1899-12-30T09:11:25"/>
    <d v="2025-06-01T00:00:00"/>
    <s v="Sunday"/>
    <s v="Dinner"/>
    <s v="Takeout"/>
    <s v="Takeout"/>
    <s v="Chicken Sandwich Combo"/>
    <s v="Extra Cheese"/>
    <s v="Extra Cheese"/>
    <n v="1"/>
    <n v="8.4700000000000006"/>
    <n v="8.9700000000000006"/>
    <n v="8.9700000000000006"/>
    <n v="0.9"/>
    <n v="0.9"/>
    <n v="0.77"/>
    <n v="0.77"/>
    <x v="477"/>
    <n v="8.84"/>
    <x v="1"/>
    <s v="Card"/>
  </r>
  <r>
    <n v="121106"/>
    <n v="403"/>
    <d v="2025-05-08T00:00:00"/>
    <d v="1899-12-30T07:22:57"/>
    <d v="2025-05-08T00:00:00"/>
    <s v="Thursday"/>
    <s v="Dinner"/>
    <s v="Dine-In"/>
    <s v="Dine-In"/>
    <s v="Spicy Chicken Combo"/>
    <m/>
    <s v="No Modifier"/>
    <n v="1"/>
    <n v="9.6"/>
    <n v="9.6"/>
    <n v="9.6"/>
    <n v="0"/>
    <n v="0"/>
    <n v="0.57999999999999996"/>
    <n v="0.57999999999999996"/>
    <x v="216"/>
    <n v="10.18"/>
    <x v="0"/>
    <s v="Cash"/>
  </r>
  <r>
    <n v="121107"/>
    <n v="301"/>
    <d v="2025-07-19T00:00:00"/>
    <d v="1899-12-30T06:40:57"/>
    <d v="2025-07-19T00:00:00"/>
    <s v="Saturday"/>
    <s v="Dinner"/>
    <s v="Drive-Thru"/>
    <s v="Drive-Thru"/>
    <s v="French Fries"/>
    <s v="Small Size"/>
    <s v="Small Size"/>
    <n v="2"/>
    <n v="2.34"/>
    <n v="2.04"/>
    <n v="4.08"/>
    <n v="0"/>
    <n v="0"/>
    <n v="0.37"/>
    <n v="0.37"/>
    <x v="359"/>
    <n v="4.45"/>
    <x v="1"/>
    <s v="Card"/>
  </r>
  <r>
    <n v="121108"/>
    <n v="301"/>
    <d v="2025-06-17T00:00:00"/>
    <d v="1899-12-30T11:34:44"/>
    <d v="2025-06-17T00:00:00"/>
    <s v="Tuesday"/>
    <s v="Late Night"/>
    <s v="Takeout"/>
    <s v="Takeout"/>
    <s v="Double Cheeseburger"/>
    <m/>
    <s v="No Modifier"/>
    <n v="3"/>
    <n v="5.48"/>
    <n v="5.48"/>
    <n v="16.440000000000001"/>
    <n v="0"/>
    <n v="0"/>
    <n v="1.1499999999999999"/>
    <n v="1.1499999999999999"/>
    <x v="682"/>
    <n v="17.59"/>
    <x v="0"/>
    <s v="Cash"/>
  </r>
  <r>
    <n v="121109"/>
    <n v="103"/>
    <d v="2025-06-25T00:00:00"/>
    <d v="1899-12-30T05:53:06"/>
    <d v="2025-06-25T00:00:00"/>
    <s v="Wednesday"/>
    <s v="Afternoon"/>
    <s v="Dine-In"/>
    <s v="Dine-In"/>
    <s v="French Fries"/>
    <s v="Small Size"/>
    <s v="Small Size"/>
    <n v="1"/>
    <n v="3.18"/>
    <n v="1.4799999999999998"/>
    <n v="1.4799999999999998"/>
    <n v="0"/>
    <n v="0"/>
    <m/>
    <n v="0.1"/>
    <x v="224"/>
    <n v="1.43"/>
    <x v="1"/>
    <s v="Card"/>
  </r>
  <r>
    <n v="121110"/>
    <n v="501"/>
    <d v="2025-07-06T00:00:00"/>
    <d v="1899-12-30T10:30:09"/>
    <d v="2025-07-06T00:00:00"/>
    <s v="Sunday"/>
    <s v="Breakfast"/>
    <s v="Drive-Thru"/>
    <s v="Drive-Thru"/>
    <s v="Breakfast Burrito"/>
    <s v="Extra Egg"/>
    <s v="Extra Egg"/>
    <n v="1"/>
    <n v="3.69"/>
    <n v="4.6899999999999995"/>
    <n v="4.6899999999999995"/>
    <n v="0"/>
    <n v="0"/>
    <n v="0.4"/>
    <n v="0.4"/>
    <x v="85"/>
    <n v="5.09"/>
    <x v="1"/>
    <s v="Card"/>
  </r>
  <r>
    <n v="121111"/>
    <n v="402"/>
    <d v="2025-06-25T00:00:00"/>
    <d v="1899-12-30T11:25:17"/>
    <d v="2025-06-25T00:00:00"/>
    <s v="Wednesday"/>
    <s v="Morning"/>
    <s v="Dine-In"/>
    <s v="Dine-In"/>
    <s v="Side Salad"/>
    <m/>
    <s v="No Modifier"/>
    <n v="2"/>
    <n v="2.89"/>
    <n v="2.8899999999999997"/>
    <n v="5.7799999999999994"/>
    <n v="0"/>
    <n v="0"/>
    <n v="0.52"/>
    <n v="0.52"/>
    <x v="683"/>
    <n v="6.3"/>
    <x v="1"/>
    <s v="Card"/>
  </r>
  <r>
    <n v="121112"/>
    <n v="501"/>
    <d v="2025-06-02T00:00:00"/>
    <d v="1899-12-30T11:24:18"/>
    <d v="2025-06-02T00:00:00"/>
    <s v="Monday"/>
    <s v="Lunch"/>
    <s v="Drive-Thru"/>
    <s v="Drive-Thru"/>
    <s v="Chicken Sandwich"/>
    <m/>
    <s v="No Modifier"/>
    <n v="1"/>
    <n v="5.71"/>
    <n v="5.71"/>
    <n v="5.71"/>
    <n v="0"/>
    <n v="0"/>
    <n v="0.54"/>
    <n v="0.54"/>
    <x v="412"/>
    <n v="6.25"/>
    <x v="1"/>
    <s v="Card"/>
  </r>
  <r>
    <n v="121113"/>
    <n v="101"/>
    <d v="2025-07-23T00:00:00"/>
    <d v="1899-12-30T08:02:25"/>
    <d v="2025-07-23T00:00:00"/>
    <s v="Wednesday"/>
    <s v="Breakfast"/>
    <s v="Takeout"/>
    <s v="Takeout"/>
    <s v="Bottled Water"/>
    <m/>
    <s v="No Modifier"/>
    <n v="1"/>
    <n v="1.48"/>
    <n v="1.48"/>
    <n v="1.48"/>
    <n v="0"/>
    <n v="0"/>
    <n v="0.11"/>
    <n v="0.11"/>
    <x v="51"/>
    <n v="1.59"/>
    <x v="0"/>
    <s v="Cash"/>
  </r>
  <r>
    <n v="121114"/>
    <n v="403"/>
    <d v="2025-05-16T00:00:00"/>
    <d v="1899-12-30T10:21:30"/>
    <d v="2025-05-16T00:00:00"/>
    <s v="Friday"/>
    <s v="Morning"/>
    <s v="Takeout"/>
    <s v="Takeout"/>
    <s v="Soft Drink (Medium)"/>
    <s v="Almond Milk"/>
    <s v="Almond Milk"/>
    <n v="1"/>
    <n v="1.75"/>
    <n v="1.4799999999999998"/>
    <n v="1.4799999999999998"/>
    <m/>
    <n v="0.15"/>
    <n v="0.16"/>
    <n v="0.16"/>
    <x v="591"/>
    <n v="2.61"/>
    <x v="2"/>
    <s v="MobilePay"/>
  </r>
  <r>
    <n v="121115"/>
    <n v="402"/>
    <d v="2025-04-14T00:00:00"/>
    <d v="1899-12-30T06:03:00"/>
    <d v="2025-04-14T00:00:00"/>
    <s v="Monday"/>
    <s v="Dinner"/>
    <s v="Dine-In"/>
    <s v="Dine-In"/>
    <s v="Spicy Chicken Combo"/>
    <m/>
    <s v="No Modifier"/>
    <n v="1"/>
    <n v="9.4700000000000006"/>
    <n v="9.4700000000000006"/>
    <n v="9.4700000000000006"/>
    <n v="0"/>
    <n v="0"/>
    <n v="0.76"/>
    <n v="0.76"/>
    <x v="425"/>
    <n v="10.23"/>
    <x v="3"/>
    <s v="Card"/>
  </r>
  <r>
    <n v="121116"/>
    <n v="403"/>
    <d v="2025-05-29T00:00:00"/>
    <d v="1899-12-30T10:52:28"/>
    <d v="2025-05-29T00:00:00"/>
    <s v="Thursday"/>
    <s v="Morning"/>
    <s v="Drive-Thru"/>
    <s v="Drive-Thru"/>
    <s v="Apple Pie"/>
    <m/>
    <s v="No Modifier"/>
    <n v="1"/>
    <n v="1.91"/>
    <n v="1.9100000000000001"/>
    <n v="1.9100000000000001"/>
    <n v="0.38"/>
    <n v="0.38"/>
    <n v="0.09"/>
    <n v="0.09"/>
    <x v="684"/>
    <n v="1.62"/>
    <x v="0"/>
    <s v="Cash"/>
  </r>
  <r>
    <n v="121117"/>
    <n v="101"/>
    <d v="2025-05-05T00:00:00"/>
    <d v="1899-12-30T06:27:23"/>
    <d v="2025-05-05T00:00:00"/>
    <s v="Monday"/>
    <s v="Breakfast"/>
    <s v="Drive-Thru"/>
    <s v="Drive-Thru"/>
    <s v="Hash Browns"/>
    <s v="Sausage Patty"/>
    <s v="Sausage Patty"/>
    <n v="2"/>
    <n v="1.88"/>
    <n v="3.08"/>
    <n v="6.16"/>
    <n v="0"/>
    <n v="0"/>
    <n v="0.37"/>
    <n v="0.37"/>
    <x v="388"/>
    <n v="6.53"/>
    <x v="1"/>
    <s v="Card"/>
  </r>
  <r>
    <n v="121118"/>
    <n v="401"/>
    <d v="2025-06-23T00:00:00"/>
    <d v="1899-12-30T07:19:02"/>
    <d v="2025-06-23T00:00:00"/>
    <s v="Monday"/>
    <s v="Dinner"/>
    <s v="Takeout"/>
    <s v="Takeout"/>
    <s v="Double Cheeseburger"/>
    <m/>
    <s v="No Modifier"/>
    <n v="1"/>
    <n v="5.82"/>
    <n v="5.82"/>
    <n v="5.82"/>
    <n v="0"/>
    <n v="0"/>
    <n v="0.52"/>
    <n v="0.52"/>
    <x v="685"/>
    <n v="6.34"/>
    <x v="0"/>
    <s v="Cash"/>
  </r>
  <r>
    <n v="121119"/>
    <n v="102"/>
    <d v="2025-06-28T00:00:00"/>
    <d v="1899-12-30T03:13:59"/>
    <d v="2025-06-28T00:00:00"/>
    <s v="Saturday"/>
    <s v="Afternoon"/>
    <s v="Takeout"/>
    <s v="Takeout"/>
    <s v="Onion Rings"/>
    <m/>
    <s v="No Modifier"/>
    <n v="1"/>
    <n v="3.44"/>
    <n v="3.44"/>
    <n v="3.44"/>
    <n v="0"/>
    <n v="0"/>
    <n v="0.28999999999999998"/>
    <n v="0.28999999999999998"/>
    <x v="179"/>
    <n v="3.73"/>
    <x v="0"/>
    <s v="Cash"/>
  </r>
  <r>
    <n v="121120"/>
    <n v="401"/>
    <d v="2025-07-28T00:00:00"/>
    <d v="1899-12-30T12:34:14"/>
    <d v="2025-07-28T00:00:00"/>
    <s v="Monday"/>
    <s v="Lunch"/>
    <s v="Dine-In"/>
    <s v="Dine-In"/>
    <s v="Cheeseburger"/>
    <m/>
    <s v="No Modifier"/>
    <n v="1"/>
    <n v="4.8600000000000003"/>
    <n v="4.8599999999999994"/>
    <n v="4.8599999999999994"/>
    <n v="0"/>
    <n v="0"/>
    <n v="0.32"/>
    <n v="0.32"/>
    <x v="505"/>
    <n v="5.18"/>
    <x v="1"/>
    <s v="Card"/>
  </r>
  <r>
    <n v="121121"/>
    <n v="401"/>
    <d v="2025-07-17T00:00:00"/>
    <d v="1899-12-30T05:59:55"/>
    <d v="2025-07-17T00:00:00"/>
    <s v="Thursday"/>
    <s v="Breakfast"/>
    <s v="Dine-In"/>
    <s v="Dine-In"/>
    <s v="Breakfast Burrito"/>
    <s v="No Cheese"/>
    <s v="No Cheese"/>
    <n v="1"/>
    <n v="4.04"/>
    <n v="4.04"/>
    <n v="4.04"/>
    <n v="0"/>
    <n v="0"/>
    <n v="0.28000000000000003"/>
    <n v="0.28000000000000003"/>
    <x v="686"/>
    <n v="4.32"/>
    <x v="0"/>
    <s v="Cash"/>
  </r>
  <r>
    <n v="121122"/>
    <n v="403"/>
    <d v="2025-05-15T00:00:00"/>
    <d v="1899-12-30T01:35:20"/>
    <d v="2025-05-15T00:00:00"/>
    <s v="Thursday"/>
    <s v="Lunch"/>
    <s v="Dine-In"/>
    <s v="Dine-In"/>
    <s v="Spicy Chicken Sandwich"/>
    <s v="No Sauce"/>
    <s v="No Sauce"/>
    <n v="1"/>
    <n v="5.88"/>
    <n v="5.88"/>
    <n v="5.88"/>
    <n v="0"/>
    <n v="0"/>
    <n v="0.38"/>
    <n v="0.38"/>
    <x v="285"/>
    <n v="6.26"/>
    <x v="0"/>
    <s v="Cash"/>
  </r>
  <r>
    <n v="121123"/>
    <n v="102"/>
    <d v="2025-04-14T00:00:00"/>
    <d v="1899-12-30T05:33:54"/>
    <d v="2025-04-14T00:00:00"/>
    <s v="Monday"/>
    <s v="Breakfast"/>
    <s v="Drive-Thru"/>
    <s v="Drive-Thru"/>
    <s v="Breakfast Burrito"/>
    <m/>
    <s v="No Modifier"/>
    <n v="1"/>
    <n v="3.45"/>
    <n v="3.45"/>
    <n v="3.45"/>
    <n v="0"/>
    <n v="0"/>
    <n v="0.25"/>
    <n v="0.25"/>
    <x v="191"/>
    <n v="3.7"/>
    <x v="1"/>
    <s v="Card"/>
  </r>
  <r>
    <n v="121124"/>
    <n v="403"/>
    <d v="2025-04-22T00:00:00"/>
    <d v="1899-12-30T08:07:53"/>
    <d v="2025-04-22T00:00:00"/>
    <s v="Tuesday"/>
    <s v="Dinner"/>
    <s v="Drive-Thru"/>
    <s v="Drive-Thru"/>
    <s v="Veggie Burger"/>
    <m/>
    <s v="No Modifier"/>
    <n v="1"/>
    <n v="5.81"/>
    <n v="5.8100000000000005"/>
    <n v="5.8100000000000005"/>
    <n v="0"/>
    <n v="0"/>
    <n v="0.42"/>
    <n v="0.42"/>
    <x v="687"/>
    <n v="6.23"/>
    <x v="1"/>
    <s v="Card"/>
  </r>
  <r>
    <n v="121125"/>
    <n v="403"/>
    <d v="2025-07-12T00:00:00"/>
    <d v="1899-12-30T12:07:33"/>
    <d v="2025-07-12T00:00:00"/>
    <s v="Saturday"/>
    <s v="Lunch"/>
    <s v="Dine-In"/>
    <s v="Dine-In"/>
    <s v="Double Cheeseburger Combo"/>
    <m/>
    <s v="No Modifier"/>
    <n v="1"/>
    <n v="9.42"/>
    <n v="9.42"/>
    <n v="9.42"/>
    <n v="0"/>
    <n v="0"/>
    <n v="0.66"/>
    <n v="0.66"/>
    <x v="436"/>
    <n v="10.08"/>
    <x v="1"/>
    <s v="Card"/>
  </r>
  <r>
    <n v="121126"/>
    <n v="403"/>
    <d v="2025-04-30T00:00:00"/>
    <d v="1899-12-30T06:30:34"/>
    <d v="2025-04-30T00:00:00"/>
    <s v="Wednesday"/>
    <s v="Breakfast"/>
    <s v="Takeout"/>
    <s v="Takeout"/>
    <s v="Latte"/>
    <s v="Extra Ice"/>
    <s v="Extra Ice"/>
    <n v="1"/>
    <n v="3.32"/>
    <n v="3.32"/>
    <n v="3.32"/>
    <n v="0"/>
    <n v="0"/>
    <n v="0.22"/>
    <n v="0.22"/>
    <x v="567"/>
    <n v="3.54"/>
    <x v="1"/>
    <s v="Card"/>
  </r>
  <r>
    <n v="121127"/>
    <n v="201"/>
    <d v="2025-04-28T00:00:00"/>
    <d v="1899-12-30T11:06:32"/>
    <d v="2025-04-28T00:00:00"/>
    <s v="Monday"/>
    <s v="Lunch"/>
    <s v="Takeout"/>
    <s v="Takeout"/>
    <s v="Cheeseburger Combo"/>
    <m/>
    <s v="No Modifier"/>
    <n v="1"/>
    <n v="8.11"/>
    <n v="8.11"/>
    <n v="8.11"/>
    <n v="0"/>
    <n v="0"/>
    <n v="0.73"/>
    <n v="0.73"/>
    <x v="477"/>
    <n v="8.84"/>
    <x v="1"/>
    <s v="Card"/>
  </r>
  <r>
    <n v="121128"/>
    <n v="401"/>
    <d v="2025-08-01T00:00:00"/>
    <d v="1899-12-30T04:14:13"/>
    <d v="2025-08-01T00:00:00"/>
    <s v="Friday"/>
    <s v="Afternoon"/>
    <s v="Drive-Thru"/>
    <s v="Drive-Thru"/>
    <s v="Iced Tea"/>
    <m/>
    <s v="No Modifier"/>
    <n v="1"/>
    <n v="1.88"/>
    <n v="1.88"/>
    <n v="1.88"/>
    <n v="0"/>
    <n v="0"/>
    <n v="0.14000000000000001"/>
    <n v="0.14000000000000001"/>
    <x v="688"/>
    <n v="2.02"/>
    <x v="1"/>
    <s v="Card"/>
  </r>
  <r>
    <n v="121129"/>
    <n v="101"/>
    <d v="2025-06-02T00:00:00"/>
    <d v="1899-12-30T09:35:21"/>
    <d v="2025-06-02T00:00:00"/>
    <s v="Monday"/>
    <s v="Breakfast"/>
    <s v="Takeout"/>
    <s v="Takeout"/>
    <s v="Breakfast Burrito"/>
    <m/>
    <s v="No Modifier"/>
    <n v="2"/>
    <n v="3.82"/>
    <n v="3.82"/>
    <n v="7.64"/>
    <n v="0"/>
    <n v="0"/>
    <n v="0.53"/>
    <n v="0.53"/>
    <x v="18"/>
    <n v="8.17"/>
    <x v="0"/>
    <s v="Cash"/>
  </r>
  <r>
    <n v="121130"/>
    <n v="202"/>
    <d v="2025-07-03T00:00:00"/>
    <d v="1899-12-30T08:17:47"/>
    <d v="2025-07-03T00:00:00"/>
    <s v="Thursday"/>
    <s v="Breakfast"/>
    <s v="Drive-Thru"/>
    <s v="Drive-Thru"/>
    <s v="Hash Browns"/>
    <s v="Cinnamon"/>
    <s v="Cinnamon"/>
    <n v="1"/>
    <n v="1.95"/>
    <n v="2.0500000000000003"/>
    <n v="2.0500000000000003"/>
    <n v="0"/>
    <n v="0"/>
    <n v="0.19"/>
    <n v="0.19"/>
    <x v="181"/>
    <n v="2.2400000000000002"/>
    <x v="0"/>
    <s v="Cash"/>
  </r>
  <r>
    <n v="121131"/>
    <n v="501"/>
    <d v="2025-06-04T00:00:00"/>
    <d v="1899-12-30T12:33:47"/>
    <d v="2025-06-04T00:00:00"/>
    <s v="Wednesday"/>
    <s v="Lunch"/>
    <s v="Dine-In"/>
    <s v="Dine-In"/>
    <s v="Chicken Sandwich"/>
    <m/>
    <s v="No Modifier"/>
    <n v="1"/>
    <n v="5.54"/>
    <n v="5.54"/>
    <n v="5.54"/>
    <n v="0"/>
    <n v="0"/>
    <n v="0.53"/>
    <n v="0.53"/>
    <x v="429"/>
    <n v="6.07"/>
    <x v="0"/>
    <s v="Cash"/>
  </r>
  <r>
    <n v="121132"/>
    <n v="202"/>
    <d v="2025-07-16T00:00:00"/>
    <d v="1899-12-30T02:57:05"/>
    <d v="2025-07-16T00:00:00"/>
    <s v="Wednesday"/>
    <s v="Lunch"/>
    <s v="Takeout"/>
    <s v="Takeout"/>
    <s v="Double Cheeseburger Combo"/>
    <m/>
    <s v="No Modifier"/>
    <n v="2"/>
    <n v="10.8"/>
    <n v="10.799999999999999"/>
    <n v="21.599999999999998"/>
    <n v="0"/>
    <n v="0"/>
    <n v="1.73"/>
    <n v="1.73"/>
    <x v="689"/>
    <n v="23.33"/>
    <x v="2"/>
    <s v="MobilePay"/>
  </r>
  <r>
    <n v="121133"/>
    <n v="103"/>
    <d v="2025-06-20T00:00:00"/>
    <d v="1899-12-30T11:05:11"/>
    <d v="2025-06-20T00:00:00"/>
    <s v="Friday"/>
    <s v="Lunch"/>
    <s v="Drive-Thru"/>
    <s v="Drive-Thru"/>
    <s v="Chicken Sandwich"/>
    <s v="Extra Sauce"/>
    <s v="Extra Sauce"/>
    <n v="2"/>
    <n v="5.56"/>
    <n v="5.8100000000000005"/>
    <n v="11.620000000000001"/>
    <n v="0"/>
    <n v="0"/>
    <n v="0.76"/>
    <n v="0.76"/>
    <x v="690"/>
    <n v="12.38"/>
    <x v="0"/>
    <s v="Cash"/>
  </r>
  <r>
    <n v="121134"/>
    <n v="301"/>
    <d v="2025-04-18T00:00:00"/>
    <d v="1899-12-30T03:47:50"/>
    <d v="2025-04-18T00:00:00"/>
    <s v="Friday"/>
    <s v="Afternoon"/>
    <s v="Takeout"/>
    <s v="Takeout"/>
    <s v="Ice Cream Cone"/>
    <s v="Cinnamon"/>
    <s v="Cinnamon"/>
    <n v="2"/>
    <n v="1.61"/>
    <n v="1.71"/>
    <n v="3.42"/>
    <n v="0"/>
    <n v="0"/>
    <n v="0.31"/>
    <n v="0.31"/>
    <x v="179"/>
    <n v="3.73"/>
    <x v="2"/>
    <s v="MobilePay"/>
  </r>
  <r>
    <n v="121135"/>
    <n v="401"/>
    <d v="2025-07-12T00:00:00"/>
    <d v="1899-12-30T04:05:40"/>
    <d v="2025-07-12T00:00:00"/>
    <s v="Saturday"/>
    <s v="Afternoon"/>
    <s v="Drive-Thru"/>
    <s v="Drive-Thru"/>
    <s v="Soft Drink (Medium)"/>
    <s v="Almond Milk"/>
    <s v="Almond Milk"/>
    <n v="1"/>
    <n v="1.82"/>
    <n v="2.52"/>
    <n v="2.52"/>
    <n v="0"/>
    <n v="0"/>
    <n v="0.2"/>
    <n v="0.2"/>
    <x v="217"/>
    <n v="2.72"/>
    <x v="1"/>
    <s v="Card"/>
  </r>
  <r>
    <n v="121136"/>
    <n v="201"/>
    <d v="2025-07-30T00:00:00"/>
    <d v="1899-12-30T06:15:54"/>
    <d v="2025-07-30T00:00:00"/>
    <s v="Wednesday"/>
    <s v="Dinner"/>
    <s v="Takeout"/>
    <s v="Takeout"/>
    <s v="Soft Drink (Large)"/>
    <m/>
    <s v="No Modifier"/>
    <n v="1"/>
    <n v="2.11"/>
    <n v="2.11"/>
    <n v="2.11"/>
    <n v="0"/>
    <n v="0"/>
    <n v="0.14000000000000001"/>
    <n v="0.14000000000000001"/>
    <x v="691"/>
    <n v="2.25"/>
    <x v="2"/>
    <s v="MobilePay"/>
  </r>
  <r>
    <n v="121137"/>
    <n v="403"/>
    <d v="2025-04-22T00:00:00"/>
    <d v="1899-12-30T06:02:18"/>
    <d v="2025-04-22T00:00:00"/>
    <s v="Tuesday"/>
    <s v="Dinner"/>
    <s v="Takeout"/>
    <s v="Takeout"/>
    <s v="Spicy Chicken Sandwich"/>
    <s v="Add Bacon"/>
    <s v="Add Bacon"/>
    <n v="1"/>
    <n v="5.17"/>
    <n v="6.17"/>
    <n v="6.17"/>
    <n v="0"/>
    <n v="0"/>
    <n v="0.59"/>
    <n v="0.59"/>
    <x v="692"/>
    <n v="6.76"/>
    <x v="2"/>
    <s v="MobilePay"/>
  </r>
  <r>
    <n v="121138"/>
    <n v="301"/>
    <d v="2025-05-25T00:00:00"/>
    <d v="1899-12-30T02:36:15"/>
    <d v="2025-05-25T00:00:00"/>
    <s v="Sunday"/>
    <s v="Lunch"/>
    <s v="Dine-In"/>
    <s v="Dine-In"/>
    <s v="Chicken Sandwich Combo"/>
    <m/>
    <s v="No Modifier"/>
    <n v="1"/>
    <n v="9.2899999999999991"/>
    <n v="9.2899999999999991"/>
    <n v="9.2899999999999991"/>
    <n v="0"/>
    <n v="0"/>
    <n v="0.79"/>
    <n v="0.79"/>
    <x v="436"/>
    <n v="10.08"/>
    <x v="1"/>
    <s v="Card"/>
  </r>
  <r>
    <n v="121139"/>
    <n v="301"/>
    <d v="2025-04-26T00:00:00"/>
    <d v="1899-12-30T09:15:37"/>
    <d v="2025-04-26T00:00:00"/>
    <s v="Saturday"/>
    <s v="Dinner"/>
    <s v="Takeout"/>
    <s v="Takeout"/>
    <s v="Veggie Burger"/>
    <s v="Extra Cheese"/>
    <s v="Extra Cheese"/>
    <n v="1"/>
    <n v="5.49"/>
    <n v="5.9899999999999993"/>
    <n v="5.9899999999999993"/>
    <n v="0"/>
    <n v="0"/>
    <n v="0.36"/>
    <n v="0.36"/>
    <x v="228"/>
    <n v="6.35"/>
    <x v="1"/>
    <s v="Card"/>
  </r>
  <r>
    <n v="121140"/>
    <n v="101"/>
    <d v="2025-06-01T00:00:00"/>
    <d v="1899-12-30T09:49:41"/>
    <d v="2025-06-01T00:00:00"/>
    <s v="Sunday"/>
    <s v="Dinner"/>
    <s v="Takeout"/>
    <s v="Takeout"/>
    <s v="Onion Rings"/>
    <m/>
    <s v="No Modifier"/>
    <n v="1"/>
    <n v="3.06"/>
    <n v="3.06"/>
    <n v="3.06"/>
    <n v="0"/>
    <n v="0"/>
    <n v="0.23"/>
    <n v="0.23"/>
    <x v="550"/>
    <n v="3.29"/>
    <x v="1"/>
    <s v="Card"/>
  </r>
  <r>
    <n v="121141"/>
    <n v="501"/>
    <d v="2025-06-11T00:00:00"/>
    <d v="1899-12-30T12:40:57"/>
    <d v="2025-06-11T00:00:00"/>
    <s v="Wednesday"/>
    <s v="Late Night"/>
    <s v="Takeout"/>
    <s v="Takeout"/>
    <s v="Soft Drink (Large)"/>
    <m/>
    <s v="No Modifier"/>
    <n v="2"/>
    <n v="2.13"/>
    <n v="2.4300000000000006"/>
    <n v="4.8600000000000012"/>
    <n v="0.73"/>
    <n v="0.73"/>
    <n v="0.27"/>
    <n v="0.27"/>
    <x v="501"/>
    <n v="4.4000000000000004"/>
    <x v="0"/>
    <s v="Cash"/>
  </r>
  <r>
    <n v="121142"/>
    <n v="101"/>
    <d v="2025-06-08T00:00:00"/>
    <d v="1899-12-30T11:13:27"/>
    <d v="2025-06-08T00:00:00"/>
    <s v="Sunday"/>
    <s v="Morning"/>
    <s v="Dine-In"/>
    <s v="Dine-In"/>
    <s v="Apple Pie"/>
    <m/>
    <s v="No Modifier"/>
    <n v="1"/>
    <n v="1.57"/>
    <n v="1.5699999999999998"/>
    <n v="1.5699999999999998"/>
    <n v="0"/>
    <n v="0"/>
    <n v="0.1"/>
    <n v="0.1"/>
    <x v="574"/>
    <n v="1.67"/>
    <x v="2"/>
    <s v="MobilePay"/>
  </r>
  <r>
    <n v="121143"/>
    <n v="501"/>
    <d v="2025-04-29T00:00:00"/>
    <d v="1899-12-30T11:26:31"/>
    <d v="2025-04-29T00:00:00"/>
    <s v="Tuesday"/>
    <s v="Lunch"/>
    <s v="Takeout"/>
    <s v="Takeout"/>
    <s v="Onion Rings"/>
    <s v="Large Size"/>
    <s v="Large Size"/>
    <n v="1"/>
    <n v="3.18"/>
    <n v="3.78"/>
    <n v="3.78"/>
    <n v="0"/>
    <n v="0"/>
    <n v="0.36"/>
    <n v="0.36"/>
    <x v="693"/>
    <n v="4.1399999999999997"/>
    <x v="0"/>
    <s v="Cash"/>
  </r>
  <r>
    <n v="121144"/>
    <n v="301"/>
    <d v="2025-06-26T00:00:00"/>
    <d v="1899-12-30T06:54:45"/>
    <d v="2025-06-26T00:00:00"/>
    <s v="Thursday"/>
    <s v="Dinner"/>
    <s v="Dine-In"/>
    <s v="Dine-In"/>
    <s v="Veggie Burger"/>
    <s v="Extra Patty"/>
    <s v="Extra Patty"/>
    <n v="1"/>
    <n v="5.18"/>
    <n v="7.18"/>
    <n v="7.18"/>
    <n v="0"/>
    <n v="0"/>
    <n v="0.65"/>
    <n v="0.65"/>
    <x v="694"/>
    <n v="7.83"/>
    <x v="2"/>
    <s v="MobilePay"/>
  </r>
  <r>
    <n v="121145"/>
    <n v="403"/>
    <d v="2025-05-01T00:00:00"/>
    <d v="1899-12-30T10:48:24"/>
    <d v="2025-05-01T00:00:00"/>
    <s v="Thursday"/>
    <s v="Late Night"/>
    <s v="Drive-Thru"/>
    <s v="Drive-Thru"/>
    <s v="Soft Drink (Large)"/>
    <s v="No Ice"/>
    <s v="No Ice"/>
    <n v="1"/>
    <n v="1.99"/>
    <n v="1.9900000000000002"/>
    <n v="1.9900000000000002"/>
    <n v="0"/>
    <n v="0"/>
    <n v="0.19"/>
    <n v="0.19"/>
    <x v="130"/>
    <n v="2.1800000000000002"/>
    <x v="0"/>
    <s v="Cash"/>
  </r>
  <r>
    <n v="121146"/>
    <n v="301"/>
    <d v="2025-07-12T00:00:00"/>
    <d v="1899-12-30T11:13:25"/>
    <d v="2025-07-12T00:00:00"/>
    <s v="Saturday"/>
    <s v="Late Night"/>
    <s v="Takeout"/>
    <s v="Takeout"/>
    <s v="Cheeseburger"/>
    <m/>
    <s v="No Modifier"/>
    <n v="1"/>
    <n v="4.12"/>
    <n v="4.12"/>
    <n v="4.12"/>
    <n v="0.21"/>
    <n v="0.21"/>
    <n v="0.25"/>
    <n v="0.25"/>
    <x v="510"/>
    <n v="4.16"/>
    <x v="1"/>
    <s v="Card"/>
  </r>
  <r>
    <n v="121147"/>
    <n v="101"/>
    <d v="2025-07-24T00:00:00"/>
    <d v="1899-12-30T11:08:22"/>
    <d v="2025-07-24T00:00:00"/>
    <s v="Thursday"/>
    <s v="Morning"/>
    <s v="Dine-In"/>
    <s v="Dine-In"/>
    <s v="Coffee"/>
    <m/>
    <s v="No Modifier"/>
    <n v="1"/>
    <n v="1.6"/>
    <n v="1.6"/>
    <n v="1.6"/>
    <n v="0"/>
    <n v="0"/>
    <n v="0.12"/>
    <n v="0.12"/>
    <x v="695"/>
    <n v="1.72"/>
    <x v="1"/>
    <s v="Card"/>
  </r>
  <r>
    <n v="121148"/>
    <n v="101"/>
    <d v="2025-07-05T00:00:00"/>
    <d v="1899-12-30T10:01:03"/>
    <d v="2025-07-05T00:00:00"/>
    <s v="Saturday"/>
    <s v="Morning"/>
    <s v="Delivery"/>
    <s v="Delivery"/>
    <s v="Soft Drink (Medium)"/>
    <s v="No Ice"/>
    <s v="No Ice"/>
    <n v="1"/>
    <n v="1.87"/>
    <n v="1.87"/>
    <n v="1.87"/>
    <n v="0"/>
    <n v="0"/>
    <n v="0.15"/>
    <n v="0.15"/>
    <x v="688"/>
    <n v="2.02"/>
    <x v="1"/>
    <s v="Card"/>
  </r>
  <r>
    <n v="121149"/>
    <n v="501"/>
    <d v="2025-05-20T00:00:00"/>
    <d v="1899-12-30T12:09:48"/>
    <d v="2025-05-20T00:00:00"/>
    <s v="Tuesday"/>
    <s v="Lunch"/>
    <s v="Dine-In"/>
    <s v="Dine-In"/>
    <s v="Cheeseburger"/>
    <m/>
    <s v="No Modifier"/>
    <n v="1"/>
    <n v="4.21"/>
    <n v="4.21"/>
    <n v="4.21"/>
    <n v="0"/>
    <n v="0"/>
    <n v="0.36"/>
    <n v="0.36"/>
    <x v="696"/>
    <n v="4.57"/>
    <x v="4"/>
    <s v="GiftCard"/>
  </r>
  <r>
    <n v="121150"/>
    <n v="102"/>
    <d v="2025-04-24T00:00:00"/>
    <d v="1899-12-30T12:50:09"/>
    <d v="2025-04-24T00:00:00"/>
    <s v="Thursday"/>
    <s v="Late Night"/>
    <s v="Takeout"/>
    <s v="Takeout"/>
    <s v="Soft Drink (Large)"/>
    <s v="Almond Milk"/>
    <s v="Almond Milk"/>
    <n v="1"/>
    <n v="1.89"/>
    <n v="2.59"/>
    <n v="2.59"/>
    <n v="0"/>
    <n v="0"/>
    <n v="0.17"/>
    <n v="0.17"/>
    <x v="697"/>
    <n v="2.76"/>
    <x v="1"/>
    <s v="Card"/>
  </r>
  <r>
    <n v="121151"/>
    <n v="102"/>
    <d v="2025-07-13T00:00:00"/>
    <d v="1899-12-30T03:30:00"/>
    <d v="2025-07-13T00:00:00"/>
    <s v="Sunday"/>
    <s v="Afternoon"/>
    <s v="Dine-In"/>
    <s v="Dine-In"/>
    <s v="Milkshake"/>
    <m/>
    <s v="No Modifier"/>
    <n v="2"/>
    <n v="3.27"/>
    <n v="3.27"/>
    <n v="6.54"/>
    <n v="0"/>
    <n v="0"/>
    <n v="0.39"/>
    <n v="0.39"/>
    <x v="556"/>
    <n v="6.93"/>
    <x v="1"/>
    <s v="Card"/>
  </r>
  <r>
    <n v="121152"/>
    <n v="103"/>
    <d v="2025-06-24T00:00:00"/>
    <d v="1899-12-30T06:26:34"/>
    <d v="2025-06-24T00:00:00"/>
    <s v="Tuesday"/>
    <s v="Breakfast"/>
    <s v="Drive-Thru"/>
    <s v="Drive-Thru"/>
    <s v="Breakfast Burrito"/>
    <s v="Extra Egg"/>
    <s v="Extra Egg"/>
    <n v="1"/>
    <n v="3.58"/>
    <n v="4.58"/>
    <n v="4.58"/>
    <n v="0"/>
    <n v="0"/>
    <n v="0.32"/>
    <n v="0.32"/>
    <x v="698"/>
    <n v="4.9000000000000004"/>
    <x v="1"/>
    <s v="Card"/>
  </r>
  <r>
    <n v="121153"/>
    <n v="501"/>
    <d v="2025-07-16T00:00:00"/>
    <d v="1899-12-30T11:41:28"/>
    <d v="2025-07-16T00:00:00"/>
    <s v="Wednesday"/>
    <s v="Lunch"/>
    <s v="Dine-In"/>
    <s v="Dine-In"/>
    <s v="Chicken Sandwich"/>
    <s v="Spicy"/>
    <s v="Spicy"/>
    <n v="1"/>
    <n v="4.9000000000000004"/>
    <n v="4.8999999999999995"/>
    <n v="4.8999999999999995"/>
    <n v="0"/>
    <n v="0"/>
    <n v="0.32"/>
    <n v="0.32"/>
    <x v="394"/>
    <n v="5.22"/>
    <x v="1"/>
    <s v="Card"/>
  </r>
  <r>
    <n v="121154"/>
    <n v="301"/>
    <d v="2025-05-11T00:00:00"/>
    <d v="1899-12-30T08:47:26"/>
    <d v="2025-05-11T00:00:00"/>
    <s v="Sunday"/>
    <s v="Dinner"/>
    <s v="Drive-Thru"/>
    <s v="Drive-Thru"/>
    <s v="Double Cheeseburger"/>
    <m/>
    <s v="No Modifier"/>
    <n v="1"/>
    <n v="6.42"/>
    <n v="6.42"/>
    <n v="6.42"/>
    <n v="0"/>
    <n v="0"/>
    <n v="0.57999999999999996"/>
    <n v="0.57999999999999996"/>
    <x v="579"/>
    <n v="7"/>
    <x v="4"/>
    <s v="GiftCard"/>
  </r>
  <r>
    <n v="121155"/>
    <n v="103"/>
    <d v="2025-05-04T00:00:00"/>
    <d v="1899-12-30T08:18:54"/>
    <d v="2025-05-04T00:00:00"/>
    <s v="Sunday"/>
    <s v="Dinner"/>
    <s v="Drive-Thru"/>
    <s v="Drive-Thru"/>
    <s v="Chicken Sandwich"/>
    <m/>
    <s v="No Modifier"/>
    <n v="1"/>
    <n v="5.76"/>
    <n v="5.7600000000000007"/>
    <n v="5.7600000000000007"/>
    <n v="0.86"/>
    <n v="0.86"/>
    <n v="0.34"/>
    <n v="0.34"/>
    <x v="699"/>
    <n v="5.24"/>
    <x v="2"/>
    <s v="MobilePay"/>
  </r>
  <r>
    <n v="121156"/>
    <n v="101"/>
    <d v="2025-07-01T00:00:00"/>
    <d v="1899-12-30T05:52:28"/>
    <d v="2025-07-01T00:00:00"/>
    <s v="Tuesday"/>
    <s v="Afternoon"/>
    <s v="Delivery"/>
    <s v="Delivery"/>
    <s v="Chicken Nuggets (10pc)"/>
    <m/>
    <s v="No Modifier"/>
    <n v="1"/>
    <n v="4.76"/>
    <n v="4.76"/>
    <n v="4.76"/>
    <n v="0"/>
    <n v="0"/>
    <n v="0.38"/>
    <n v="0.38"/>
    <x v="511"/>
    <n v="5.14"/>
    <x v="1"/>
    <s v="Card"/>
  </r>
  <r>
    <n v="121157"/>
    <n v="501"/>
    <d v="2025-05-09T00:00:00"/>
    <d v="1899-12-30T06:43:08"/>
    <d v="2025-05-09T00:00:00"/>
    <s v="Friday"/>
    <s v="Dinner"/>
    <s v="Dine-In"/>
    <s v="Dine-In"/>
    <s v="Spicy Chicken Combo"/>
    <m/>
    <s v="No Modifier"/>
    <n v="1"/>
    <n v="10.42"/>
    <n v="10.42"/>
    <n v="10.42"/>
    <n v="0"/>
    <n v="0"/>
    <n v="0.73"/>
    <n v="0.73"/>
    <x v="116"/>
    <n v="11.15"/>
    <x v="1"/>
    <s v="Card"/>
  </r>
  <r>
    <n v="121158"/>
    <n v="102"/>
    <d v="2025-06-15T00:00:00"/>
    <d v="1899-12-30T09:56:25"/>
    <d v="2025-06-15T00:00:00"/>
    <s v="Sunday"/>
    <s v="Breakfast"/>
    <s v="Drive-Thru"/>
    <s v="Drive-Thru"/>
    <s v="Coffee"/>
    <s v="Sugar-Free Syrup"/>
    <s v="Sugar-Free Syrup"/>
    <n v="1"/>
    <n v="2.09"/>
    <n v="2.39"/>
    <n v="2.39"/>
    <n v="0"/>
    <n v="0"/>
    <n v="0.23"/>
    <n v="0.23"/>
    <x v="26"/>
    <n v="2.62"/>
    <x v="0"/>
    <s v="Cash"/>
  </r>
  <r>
    <n v="121159"/>
    <n v="403"/>
    <d v="2025-07-01T00:00:00"/>
    <d v="1899-12-30T02:16:01"/>
    <d v="2025-07-01T00:00:00"/>
    <s v="Tuesday"/>
    <s v="Lunch"/>
    <s v="Takeout"/>
    <s v="Takeout"/>
    <s v="French Fries"/>
    <s v="Large Size"/>
    <s v="Large Size"/>
    <n v="3"/>
    <n v="2.5499999999999998"/>
    <n v="3.15"/>
    <n v="9.4499999999999993"/>
    <n v="0"/>
    <n v="0"/>
    <n v="0.56999999999999995"/>
    <n v="0.56999999999999995"/>
    <x v="109"/>
    <n v="10.02"/>
    <x v="1"/>
    <s v="Card"/>
  </r>
  <r>
    <n v="121160"/>
    <n v="101"/>
    <d v="2025-05-07T00:00:00"/>
    <d v="1899-12-30T12:25:38"/>
    <d v="2025-05-07T00:00:00"/>
    <s v="Wednesday"/>
    <s v="Lunch"/>
    <s v="Drive-Thru"/>
    <s v="Drive-Thru"/>
    <s v="French Fries"/>
    <s v="Small Size"/>
    <s v="Small Size"/>
    <n v="1"/>
    <n v="1.93"/>
    <n v="1.63"/>
    <n v="1.63"/>
    <n v="0"/>
    <n v="0"/>
    <n v="0.14000000000000001"/>
    <n v="0.14000000000000001"/>
    <x v="700"/>
    <n v="1.77"/>
    <x v="0"/>
    <s v="Cash"/>
  </r>
  <r>
    <n v="121161"/>
    <n v="403"/>
    <d v="2025-07-05T00:00:00"/>
    <d v="1899-12-30T02:11:09"/>
    <d v="2025-07-05T00:00:00"/>
    <s v="Saturday"/>
    <s v="Lunch"/>
    <s v="Drive-Thru"/>
    <s v="Drive-Thru"/>
    <s v="Cheeseburger"/>
    <m/>
    <s v="No Modifier"/>
    <n v="1"/>
    <n v="5.25"/>
    <n v="5.25"/>
    <n v="5.25"/>
    <n v="0"/>
    <n v="0"/>
    <n v="0.37"/>
    <n v="0.37"/>
    <x v="242"/>
    <n v="5.62"/>
    <x v="1"/>
    <s v="Card"/>
  </r>
  <r>
    <n v="121162"/>
    <n v="101"/>
    <d v="2025-08-07T00:00:00"/>
    <d v="1899-12-30T09:33:24"/>
    <d v="2025-08-07T00:00:00"/>
    <s v="Thursday"/>
    <s v="Breakfast"/>
    <s v="Dine-In"/>
    <s v="Dine-In"/>
    <s v="Coffee"/>
    <s v="Light Ice"/>
    <s v="Light Ice"/>
    <n v="1"/>
    <n v="1.61"/>
    <n v="1.6099999999999999"/>
    <n v="1.6099999999999999"/>
    <n v="0"/>
    <n v="0"/>
    <n v="0.1"/>
    <n v="0.1"/>
    <x v="648"/>
    <n v="1.71"/>
    <x v="1"/>
    <s v="Card"/>
  </r>
  <r>
    <n v="121163"/>
    <n v="102"/>
    <d v="2025-08-09T00:00:00"/>
    <d v="1899-12-30T11:37:54"/>
    <d v="2025-08-09T00:00:00"/>
    <s v="Saturday"/>
    <s v="Lunch"/>
    <s v="Drive-Thru"/>
    <s v="Drive-Thru"/>
    <s v="Double Cheeseburger Combo"/>
    <m/>
    <s v="No Modifier"/>
    <n v="2"/>
    <n v="9.17"/>
    <n v="9.17"/>
    <n v="18.34"/>
    <n v="0"/>
    <n v="0"/>
    <n v="1.65"/>
    <n v="1.65"/>
    <x v="157"/>
    <n v="19.989999999999998"/>
    <x v="1"/>
    <s v="Card"/>
  </r>
  <r>
    <n v="121164"/>
    <n v="501"/>
    <d v="2025-05-07T00:00:00"/>
    <d v="1899-12-30T06:24:00"/>
    <d v="2025-05-07T00:00:00"/>
    <s v="Wednesday"/>
    <s v="Dinner"/>
    <s v="Delivery"/>
    <s v="Delivery"/>
    <s v="Spicy Chicken Sandwich"/>
    <s v="Extra Cheese"/>
    <s v="Extra Cheese"/>
    <n v="2"/>
    <n v="6.03"/>
    <n v="6.53"/>
    <n v="13.06"/>
    <n v="0"/>
    <n v="0"/>
    <n v="1.24"/>
    <n v="1.24"/>
    <x v="701"/>
    <n v="14.3"/>
    <x v="0"/>
    <s v="Cash"/>
  </r>
  <r>
    <n v="121165"/>
    <n v="501"/>
    <d v="2025-05-26T00:00:00"/>
    <d v="1899-12-30T08:43:14"/>
    <d v="2025-05-26T00:00:00"/>
    <s v="Monday"/>
    <s v="Dinner"/>
    <s v="Dine-In"/>
    <s v="Dine-In"/>
    <s v="Double Cheeseburger"/>
    <m/>
    <s v="No Modifier"/>
    <n v="2"/>
    <n v="6.76"/>
    <n v="6.76"/>
    <n v="13.52"/>
    <n v="0.68"/>
    <n v="0.68"/>
    <n v="1.22"/>
    <n v="1.22"/>
    <x v="702"/>
    <n v="14.06"/>
    <x v="1"/>
    <s v="Card"/>
  </r>
  <r>
    <n v="121166"/>
    <n v="202"/>
    <d v="2025-07-22T00:00:00"/>
    <d v="1899-12-30T01:09:01"/>
    <d v="2025-07-22T00:00:00"/>
    <s v="Tuesday"/>
    <s v="Lunch"/>
    <s v="Dine-In"/>
    <s v="Dine-In"/>
    <s v="French Fries"/>
    <m/>
    <s v="No Modifier"/>
    <n v="1"/>
    <n v="3.03"/>
    <n v="3.03"/>
    <n v="3.03"/>
    <n v="0"/>
    <n v="0"/>
    <n v="0.22"/>
    <n v="0.22"/>
    <x v="95"/>
    <n v="3.25"/>
    <x v="1"/>
    <s v="Card"/>
  </r>
  <r>
    <n v="121167"/>
    <n v="501"/>
    <d v="2025-05-27T00:00:00"/>
    <d v="1899-12-30T11:55:25"/>
    <d v="2025-05-27T00:00:00"/>
    <s v="Tuesday"/>
    <s v="Morning"/>
    <s v="Takeout"/>
    <s v="Takeout"/>
    <s v="Coffee"/>
    <m/>
    <s v="No Modifier"/>
    <n v="1"/>
    <n v="2"/>
    <n v="2"/>
    <n v="2"/>
    <n v="0"/>
    <n v="0"/>
    <n v="0.12"/>
    <n v="0.12"/>
    <x v="9"/>
    <n v="2.12"/>
    <x v="1"/>
    <s v="Card"/>
  </r>
  <r>
    <n v="121168"/>
    <n v="103"/>
    <d v="2025-06-05T00:00:00"/>
    <d v="1899-12-30T04:38:59"/>
    <d v="2025-06-05T00:00:00"/>
    <s v="Thursday"/>
    <s v="Afternoon"/>
    <s v="Delivery"/>
    <s v="Delivery"/>
    <s v="Chicken Nuggets (10pc)"/>
    <m/>
    <s v="No Modifier"/>
    <n v="1"/>
    <n v="5.19"/>
    <n v="5.1899999999999995"/>
    <n v="5.1899999999999995"/>
    <n v="0"/>
    <n v="0"/>
    <n v="0.49"/>
    <n v="0.49"/>
    <x v="669"/>
    <n v="5.68"/>
    <x v="4"/>
    <s v="GiftCard"/>
  </r>
  <r>
    <n v="121169"/>
    <n v="301"/>
    <d v="2025-07-16T00:00:00"/>
    <d v="1899-12-30T04:19:10"/>
    <d v="2025-07-16T00:00:00"/>
    <s v="Wednesday"/>
    <s v="Afternoon"/>
    <s v="Drive-Thru"/>
    <s v="Drive-Thru"/>
    <s v="Ice Cream Cone"/>
    <m/>
    <s v="No Modifier"/>
    <n v="1"/>
    <n v="1.74"/>
    <n v="1.74"/>
    <n v="1.74"/>
    <n v="0"/>
    <n v="0"/>
    <n v="0.11"/>
    <n v="0.11"/>
    <x v="275"/>
    <n v="1.85"/>
    <x v="1"/>
    <s v="Card"/>
  </r>
  <r>
    <n v="121170"/>
    <n v="102"/>
    <d v="2025-04-11T00:00:00"/>
    <d v="1899-12-30T03:40:11"/>
    <d v="2025-04-11T00:00:00"/>
    <s v="Friday"/>
    <s v="Afternoon"/>
    <s v="Delivery"/>
    <s v="Delivery"/>
    <s v="Onion Rings"/>
    <m/>
    <s v="No Modifier"/>
    <n v="2"/>
    <n v="3.36"/>
    <n v="3.36"/>
    <n v="6.72"/>
    <n v="0"/>
    <n v="0"/>
    <n v="0.44"/>
    <n v="0.44"/>
    <x v="703"/>
    <n v="7.16"/>
    <x v="4"/>
    <s v="GiftCard"/>
  </r>
  <r>
    <n v="121171"/>
    <n v="401"/>
    <d v="2025-07-30T00:00:00"/>
    <d v="1899-12-30T06:35:15"/>
    <d v="2025-07-30T00:00:00"/>
    <s v="Wednesday"/>
    <s v="Breakfast"/>
    <s v="Delivery"/>
    <s v="Delivery"/>
    <s v="Egg Muffin"/>
    <m/>
    <s v="No Modifier"/>
    <n v="1"/>
    <n v="3.31"/>
    <n v="3.3099999999999996"/>
    <n v="3.3099999999999996"/>
    <n v="0"/>
    <n v="0"/>
    <n v="0.28000000000000003"/>
    <n v="0.28000000000000003"/>
    <x v="704"/>
    <n v="3.59"/>
    <x v="1"/>
    <s v="Card"/>
  </r>
  <r>
    <n v="121172"/>
    <n v="301"/>
    <d v="2025-05-07T00:00:00"/>
    <d v="1899-12-30T08:27:48"/>
    <d v="2025-05-07T00:00:00"/>
    <s v="Wednesday"/>
    <s v="Breakfast"/>
    <s v="Takeout"/>
    <s v="Takeout"/>
    <s v="Coffee"/>
    <s v="Extra Ice"/>
    <s v="Extra Ice"/>
    <n v="1"/>
    <n v="1.91"/>
    <n v="1.9099999999999997"/>
    <n v="1.9099999999999997"/>
    <n v="0"/>
    <n v="0"/>
    <n v="0.14000000000000001"/>
    <n v="0.14000000000000001"/>
    <x v="385"/>
    <n v="2.0499999999999998"/>
    <x v="4"/>
    <s v="GiftCard"/>
  </r>
  <r>
    <n v="121173"/>
    <n v="202"/>
    <d v="2025-08-06T00:00:00"/>
    <d v="1899-12-30T11:39:05"/>
    <d v="2025-08-06T00:00:00"/>
    <s v="Wednesday"/>
    <s v="Lunch"/>
    <s v="Dine-In"/>
    <s v="Dine-In"/>
    <s v="Cheeseburger Combo"/>
    <m/>
    <s v="No Modifier"/>
    <n v="1"/>
    <n v="8.4600000000000009"/>
    <n v="8.4599999999999991"/>
    <n v="8.4599999999999991"/>
    <n v="0"/>
    <n v="0"/>
    <n v="0.63"/>
    <n v="0.63"/>
    <x v="705"/>
    <n v="9.09"/>
    <x v="1"/>
    <s v="Card"/>
  </r>
  <r>
    <n v="121174"/>
    <n v="402"/>
    <d v="2025-06-02T00:00:00"/>
    <d v="1899-12-30T11:10:20"/>
    <d v="2025-06-02T00:00:00"/>
    <s v="Monday"/>
    <s v="Late Night"/>
    <s v="Drive-Thru"/>
    <s v="Drive-Thru"/>
    <s v="Double Cheeseburger"/>
    <m/>
    <s v="No Modifier"/>
    <n v="2"/>
    <n v="5.43"/>
    <n v="5.43"/>
    <n v="10.86"/>
    <n v="0"/>
    <n v="0"/>
    <n v="0.65"/>
    <n v="0.65"/>
    <x v="153"/>
    <n v="11.51"/>
    <x v="0"/>
    <s v="Cash"/>
  </r>
  <r>
    <n v="121175"/>
    <n v="401"/>
    <d v="2025-04-22T00:00:00"/>
    <d v="1899-12-30T11:17:04"/>
    <d v="2025-04-22T00:00:00"/>
    <s v="Tuesday"/>
    <s v="Late Night"/>
    <s v="Drive-Thru"/>
    <s v="Drive-Thru"/>
    <s v="French Fries"/>
    <s v="Extra Sauce"/>
    <s v="Extra Sauce"/>
    <n v="1"/>
    <n v="2.56"/>
    <n v="2.81"/>
    <n v="2.81"/>
    <n v="0"/>
    <n v="0"/>
    <n v="0.21"/>
    <n v="0.21"/>
    <x v="540"/>
    <n v="3.02"/>
    <x v="0"/>
    <s v="Cash"/>
  </r>
  <r>
    <n v="121176"/>
    <n v="301"/>
    <d v="2025-06-18T00:00:00"/>
    <d v="1899-12-30T05:51:32"/>
    <d v="2025-06-18T00:00:00"/>
    <s v="Wednesday"/>
    <s v="Breakfast"/>
    <s v="Takeout"/>
    <s v="Takeout"/>
    <s v="Apple Pie"/>
    <s v="Caramel Topping"/>
    <s v="Caramel Topping"/>
    <n v="1"/>
    <n v="1.36"/>
    <n v="1.8599999999999999"/>
    <n v="1.8599999999999999"/>
    <n v="0"/>
    <n v="0"/>
    <n v="0.13"/>
    <n v="0.13"/>
    <x v="220"/>
    <n v="1.99"/>
    <x v="0"/>
    <s v="Cash"/>
  </r>
  <r>
    <n v="121177"/>
    <n v="103"/>
    <d v="2025-07-21T00:00:00"/>
    <d v="1899-12-30T10:21:50"/>
    <d v="2025-07-21T00:00:00"/>
    <s v="Monday"/>
    <s v="Late Night"/>
    <s v="Drive-Thru"/>
    <s v="Drive-Thru"/>
    <s v="French Fries"/>
    <m/>
    <s v="No Modifier"/>
    <n v="1"/>
    <n v="2.61"/>
    <n v="2.31"/>
    <n v="2.31"/>
    <n v="0"/>
    <n v="0"/>
    <n v="0.16"/>
    <n v="0.16"/>
    <x v="356"/>
    <n v="2.4700000000000002"/>
    <x v="0"/>
    <s v="Cash"/>
  </r>
  <r>
    <n v="121178"/>
    <n v="102"/>
    <d v="2025-07-28T00:00:00"/>
    <d v="1899-12-30T09:49:12"/>
    <d v="2025-07-28T00:00:00"/>
    <s v="Monday"/>
    <s v="Dinner"/>
    <s v="Delivery"/>
    <s v="Delivery"/>
    <s v="Chicken Sandwich"/>
    <m/>
    <s v="No Modifier"/>
    <n v="2"/>
    <n v="5.03"/>
    <n v="5.03"/>
    <n v="10.06"/>
    <n v="0"/>
    <n v="0"/>
    <n v="0.75"/>
    <n v="0.75"/>
    <x v="706"/>
    <n v="10.81"/>
    <x v="1"/>
    <s v="Card"/>
  </r>
  <r>
    <n v="121179"/>
    <n v="103"/>
    <d v="2025-06-03T00:00:00"/>
    <d v="1899-12-30T08:37:51"/>
    <d v="2025-06-03T00:00:00"/>
    <s v="Tuesday"/>
    <s v="Dinner"/>
    <s v="Takeout"/>
    <s v="Takeout"/>
    <s v="Cheeseburger Combo"/>
    <m/>
    <s v="No Modifier"/>
    <n v="1"/>
    <n v="7.94"/>
    <n v="7.9400000000000013"/>
    <n v="7.9400000000000013"/>
    <n v="0"/>
    <n v="0"/>
    <n v="0.52"/>
    <n v="0.52"/>
    <x v="464"/>
    <n v="8.4600000000000009"/>
    <x v="1"/>
    <s v="Card"/>
  </r>
  <r>
    <n v="121180"/>
    <n v="202"/>
    <d v="2025-05-06T00:00:00"/>
    <d v="1899-12-30T11:05:51"/>
    <d v="2025-05-06T00:00:00"/>
    <s v="Tuesday"/>
    <s v="Morning"/>
    <s v="Delivery"/>
    <s v="Delivery"/>
    <s v="Coffee"/>
    <s v="No Ice"/>
    <s v="No Ice"/>
    <n v="1"/>
    <n v="1.93"/>
    <n v="1.93"/>
    <n v="1.93"/>
    <n v="0"/>
    <n v="0"/>
    <n v="0.18"/>
    <n v="0.18"/>
    <x v="707"/>
    <n v="2.11"/>
    <x v="1"/>
    <s v="Card"/>
  </r>
  <r>
    <n v="121181"/>
    <n v="403"/>
    <d v="2025-08-02T00:00:00"/>
    <d v="1899-12-30T12:10:03"/>
    <d v="2025-08-02T00:00:00"/>
    <s v="Saturday"/>
    <s v="Lunch"/>
    <s v="Drive-Thru"/>
    <s v="Drive-Thru"/>
    <s v="Chicken Sandwich Combo"/>
    <m/>
    <s v="No Modifier"/>
    <n v="1"/>
    <n v="9.69"/>
    <n v="1.4799999999999998"/>
    <n v="1.4799999999999998"/>
    <m/>
    <n v="0.15"/>
    <n v="0.57999999999999996"/>
    <n v="0.57999999999999996"/>
    <x v="708"/>
    <n v="10.27"/>
    <x v="1"/>
    <s v="Card"/>
  </r>
  <r>
    <n v="121182"/>
    <n v="402"/>
    <d v="2025-07-10T00:00:00"/>
    <d v="1899-12-30T06:48:44"/>
    <d v="2025-07-10T00:00:00"/>
    <s v="Thursday"/>
    <s v="Dinner"/>
    <s v="Takeout"/>
    <s v="Takeout"/>
    <s v="Double Cheeseburger Combo"/>
    <m/>
    <s v="No Modifier"/>
    <n v="1"/>
    <n v="10.45"/>
    <n v="10.45"/>
    <n v="10.45"/>
    <n v="0.52"/>
    <n v="0.52"/>
    <n v="0.84"/>
    <n v="0.84"/>
    <x v="709"/>
    <n v="10.77"/>
    <x v="1"/>
    <s v="Card"/>
  </r>
  <r>
    <n v="121183"/>
    <n v="101"/>
    <d v="2025-07-07T00:00:00"/>
    <d v="1899-12-30T06:37:41"/>
    <d v="2025-07-07T00:00:00"/>
    <s v="Monday"/>
    <s v="Dinner"/>
    <s v="Dine-In"/>
    <s v="Dine-In"/>
    <s v="Cheeseburger Combo"/>
    <m/>
    <s v="No Modifier"/>
    <n v="2"/>
    <n v="7.7"/>
    <n v="7.6999999999999993"/>
    <n v="15.399999999999999"/>
    <n v="0"/>
    <n v="0"/>
    <n v="1"/>
    <n v="1"/>
    <x v="710"/>
    <n v="16.399999999999999"/>
    <x v="4"/>
    <s v="GiftCard"/>
  </r>
  <r>
    <n v="121184"/>
    <n v="102"/>
    <d v="2025-04-13T00:00:00"/>
    <d v="1899-12-30T06:35:33"/>
    <d v="2025-04-13T00:00:00"/>
    <s v="Sunday"/>
    <s v="Breakfast"/>
    <s v="Drive-Thru"/>
    <s v="Drive-Thru"/>
    <s v="Breakfast Burrito"/>
    <m/>
    <s v="No Modifier"/>
    <n v="1"/>
    <n v="3.49"/>
    <n v="3.49"/>
    <n v="3.49"/>
    <n v="0"/>
    <n v="0"/>
    <n v="0.21"/>
    <n v="0.21"/>
    <x v="191"/>
    <n v="3.7"/>
    <x v="0"/>
    <s v="Cash"/>
  </r>
  <r>
    <n v="121185"/>
    <n v="403"/>
    <d v="2025-05-23T00:00:00"/>
    <d v="1899-12-30T08:53:09"/>
    <d v="2025-05-23T00:00:00"/>
    <s v="Friday"/>
    <s v="Breakfast"/>
    <s v="Dine-In"/>
    <s v="Dine-In"/>
    <s v="Breakfast Burrito"/>
    <s v="Cinnamon"/>
    <s v="Cinnamon"/>
    <n v="1"/>
    <n v="3.98"/>
    <n v="4.08"/>
    <n v="4.08"/>
    <n v="0"/>
    <n v="0"/>
    <n v="0.27"/>
    <n v="0.27"/>
    <x v="559"/>
    <n v="4.3499999999999996"/>
    <x v="1"/>
    <s v="Card"/>
  </r>
  <r>
    <n v="121186"/>
    <n v="403"/>
    <d v="2025-04-16T00:00:00"/>
    <d v="1899-12-30T06:11:51"/>
    <d v="2025-04-16T00:00:00"/>
    <s v="Wednesday"/>
    <s v="Dinner"/>
    <s v="Dine-In"/>
    <s v="Dine-In"/>
    <s v="Spicy Chicken Combo"/>
    <m/>
    <s v="No Modifier"/>
    <n v="1"/>
    <n v="8.8000000000000007"/>
    <n v="8.8000000000000007"/>
    <n v="8.8000000000000007"/>
    <n v="0"/>
    <n v="0"/>
    <n v="0.84"/>
    <n v="0.84"/>
    <x v="532"/>
    <n v="9.64"/>
    <x v="1"/>
    <s v="Card"/>
  </r>
  <r>
    <n v="121187"/>
    <n v="103"/>
    <d v="2025-06-20T00:00:00"/>
    <d v="1899-12-30T10:10:52"/>
    <d v="2025-06-20T00:00:00"/>
    <s v="Friday"/>
    <s v="Morning"/>
    <s v="Dine-In"/>
    <s v="Dine-In"/>
    <s v="Egg Muffin"/>
    <s v="Cinnamon"/>
    <s v="Cinnamon"/>
    <n v="1"/>
    <n v="3.18"/>
    <n v="3.28"/>
    <n v="3.28"/>
    <n v="0"/>
    <n v="0"/>
    <n v="0.25"/>
    <n v="0.25"/>
    <x v="711"/>
    <n v="3.53"/>
    <x v="0"/>
    <s v="Cash"/>
  </r>
  <r>
    <n v="121188"/>
    <n v="102"/>
    <d v="2025-05-13T00:00:00"/>
    <d v="1899-12-30T11:15:36"/>
    <d v="2025-05-13T00:00:00"/>
    <s v="Tuesday"/>
    <s v="Lunch"/>
    <s v="Drive-Thru"/>
    <s v="Drive-Thru"/>
    <s v="Veggie Burger"/>
    <s v="No Onions"/>
    <s v="No Onions"/>
    <n v="1"/>
    <n v="5.43"/>
    <n v="1.4799999999999998"/>
    <n v="1.4799999999999998"/>
    <m/>
    <n v="0.15"/>
    <n v="0.44"/>
    <n v="0.44"/>
    <x v="712"/>
    <n v="5.6"/>
    <x v="2"/>
    <s v="MobilePay"/>
  </r>
  <r>
    <n v="121189"/>
    <n v="201"/>
    <d v="2025-08-04T00:00:00"/>
    <d v="1899-12-30T11:57:50"/>
    <d v="2025-08-04T00:00:00"/>
    <s v="Monday"/>
    <s v="Morning"/>
    <s v="Dine-In"/>
    <s v="Dine-In"/>
    <s v="Egg Muffin"/>
    <s v="No Cheese"/>
    <s v="No Cheese"/>
    <n v="1"/>
    <n v="3"/>
    <n v="3"/>
    <n v="3"/>
    <n v="0"/>
    <n v="0"/>
    <n v="0.22"/>
    <n v="0.22"/>
    <x v="169"/>
    <n v="3.22"/>
    <x v="2"/>
    <s v="MobilePay"/>
  </r>
  <r>
    <n v="121190"/>
    <n v="501"/>
    <d v="2025-07-31T00:00:00"/>
    <d v="1899-12-30T06:20:54"/>
    <d v="2025-07-31T00:00:00"/>
    <s v="Thursday"/>
    <s v="Dinner"/>
    <s v="Dine-In"/>
    <s v="Dine-In"/>
    <s v="Veggie Burger"/>
    <m/>
    <s v="No Modifier"/>
    <n v="1"/>
    <n v="5.28"/>
    <n v="5.28"/>
    <n v="5.28"/>
    <n v="0"/>
    <n v="0"/>
    <n v="0.5"/>
    <n v="0.5"/>
    <x v="239"/>
    <n v="5.78"/>
    <x v="1"/>
    <s v="Card"/>
  </r>
  <r>
    <n v="121191"/>
    <n v="501"/>
    <d v="2025-07-11T00:00:00"/>
    <d v="1899-12-30T08:35:05"/>
    <d v="2025-07-11T00:00:00"/>
    <s v="Friday"/>
    <s v="Dinner"/>
    <s v="Dine-In"/>
    <s v="Dine-In"/>
    <s v="Double Cheeseburger Combo"/>
    <m/>
    <s v="No Modifier"/>
    <n v="1"/>
    <n v="9.32"/>
    <n v="9.32"/>
    <n v="9.32"/>
    <n v="0"/>
    <n v="0"/>
    <n v="0.7"/>
    <n v="0.7"/>
    <x v="109"/>
    <n v="10.02"/>
    <x v="1"/>
    <s v="Card"/>
  </r>
  <r>
    <n v="121192"/>
    <n v="102"/>
    <d v="2025-07-09T00:00:00"/>
    <d v="1899-12-30T01:20:47"/>
    <d v="2025-07-09T00:00:00"/>
    <s v="Wednesday"/>
    <s v="Lunch"/>
    <s v="Drive-Thru"/>
    <s v="Drive-Thru"/>
    <s v="Double Cheeseburger"/>
    <m/>
    <s v="No Modifier"/>
    <n v="2"/>
    <n v="5.49"/>
    <n v="5.4899999999999993"/>
    <n v="10.979999999999999"/>
    <n v="0"/>
    <n v="0"/>
    <n v="0.88"/>
    <n v="0.88"/>
    <x v="431"/>
    <n v="11.86"/>
    <x v="2"/>
    <s v="MobilePay"/>
  </r>
  <r>
    <n v="121193"/>
    <n v="102"/>
    <d v="2025-07-07T00:00:00"/>
    <d v="1899-12-30T12:24:54"/>
    <d v="2025-07-07T00:00:00"/>
    <s v="Monday"/>
    <s v="Lunch"/>
    <s v="Drive-Thru"/>
    <s v="Drive-Thru"/>
    <s v="Spicy Chicken Combo"/>
    <m/>
    <s v="No Modifier"/>
    <n v="1"/>
    <n v="9.4499999999999993"/>
    <n v="9.4499999999999993"/>
    <n v="9.4499999999999993"/>
    <n v="0"/>
    <n v="0"/>
    <n v="0.56999999999999995"/>
    <n v="0.56999999999999995"/>
    <x v="109"/>
    <n v="10.02"/>
    <x v="1"/>
    <s v="Card"/>
  </r>
  <r>
    <n v="121194"/>
    <n v="202"/>
    <d v="2025-06-11T00:00:00"/>
    <d v="1899-12-30T02:09:02"/>
    <d v="2025-06-11T00:00:00"/>
    <s v="Wednesday"/>
    <s v="Lunch"/>
    <s v="Takeout"/>
    <s v="Takeout"/>
    <s v="Cheeseburger"/>
    <m/>
    <s v="No Modifier"/>
    <n v="2"/>
    <n v="3.96"/>
    <n v="3.9600000000000004"/>
    <n v="7.9200000000000008"/>
    <n v="0"/>
    <n v="0"/>
    <n v="0.63"/>
    <n v="0.63"/>
    <x v="713"/>
    <n v="8.5500000000000007"/>
    <x v="1"/>
    <s v="Card"/>
  </r>
  <r>
    <n v="121195"/>
    <n v="201"/>
    <d v="2025-05-09T00:00:00"/>
    <d v="1899-12-30T11:13:06"/>
    <d v="2025-05-09T00:00:00"/>
    <s v="Friday"/>
    <s v="Lunch"/>
    <s v="Takeout"/>
    <s v="Takeout"/>
    <s v="Chicken Sandwich"/>
    <m/>
    <s v="No Modifier"/>
    <n v="1"/>
    <n v="5.55"/>
    <n v="5.55"/>
    <n v="5.55"/>
    <n v="0"/>
    <n v="0"/>
    <n v="0.36"/>
    <n v="0.36"/>
    <x v="499"/>
    <n v="5.91"/>
    <x v="1"/>
    <s v="Card"/>
  </r>
  <r>
    <n v="121196"/>
    <n v="101"/>
    <d v="2025-07-18T00:00:00"/>
    <d v="1899-12-30T07:16:49"/>
    <d v="2025-07-18T00:00:00"/>
    <s v="Friday"/>
    <s v="Breakfast"/>
    <s v="Drive-Thru"/>
    <s v="Drive-Thru"/>
    <s v="Sausage Biscuit"/>
    <m/>
    <s v="No Modifier"/>
    <n v="1"/>
    <n v="3.04"/>
    <n v="3.04"/>
    <n v="3.04"/>
    <n v="0"/>
    <n v="0"/>
    <n v="0.23"/>
    <n v="0.23"/>
    <x v="303"/>
    <n v="3.27"/>
    <x v="0"/>
    <s v="Cash"/>
  </r>
  <r>
    <n v="121197"/>
    <n v="401"/>
    <d v="2025-07-22T00:00:00"/>
    <d v="1899-12-30T04:04:55"/>
    <d v="2025-07-22T00:00:00"/>
    <s v="Tuesday"/>
    <s v="Afternoon"/>
    <s v="Drive-Thru"/>
    <s v="Drive-Thru"/>
    <s v="French Fries"/>
    <s v="Extra Sauce"/>
    <s v="Extra Sauce"/>
    <n v="1"/>
    <n v="2.8"/>
    <n v="3.05"/>
    <n v="3.05"/>
    <n v="0"/>
    <n v="0"/>
    <n v="0.24"/>
    <n v="0.24"/>
    <x v="550"/>
    <n v="3.29"/>
    <x v="1"/>
    <s v="Card"/>
  </r>
  <r>
    <n v="121198"/>
    <n v="501"/>
    <d v="2025-04-17T00:00:00"/>
    <d v="1899-12-30T10:44:01"/>
    <d v="2025-04-17T00:00:00"/>
    <s v="Thursday"/>
    <s v="Breakfast"/>
    <s v="Drive-Thru"/>
    <s v="Drive-Thru"/>
    <s v="Soft Drink (Small)"/>
    <s v="Oat Milk"/>
    <s v="Oat Milk"/>
    <n v="2"/>
    <n v="1.56"/>
    <n v="2.2599999999999998"/>
    <n v="4.5199999999999996"/>
    <n v="0"/>
    <n v="0"/>
    <n v="0.36"/>
    <n v="0.36"/>
    <x v="233"/>
    <n v="4.88"/>
    <x v="1"/>
    <s v="Card"/>
  </r>
  <r>
    <n v="121199"/>
    <n v="403"/>
    <d v="2025-05-24T00:00:00"/>
    <d v="1899-12-30T11:30:12"/>
    <d v="2025-05-24T00:00:00"/>
    <s v="Saturday"/>
    <s v="Late Night"/>
    <s v="Drive-Thru"/>
    <s v="Drive-Thru"/>
    <s v="Milkshake"/>
    <m/>
    <s v="No Modifier"/>
    <n v="2"/>
    <n v="4.4400000000000004"/>
    <n v="4.4400000000000004"/>
    <n v="8.8800000000000008"/>
    <n v="0"/>
    <n v="0"/>
    <n v="0.67"/>
    <n v="0.67"/>
    <x v="539"/>
    <n v="9.5500000000000007"/>
    <x v="0"/>
    <s v="Cash"/>
  </r>
  <r>
    <n v="121200"/>
    <n v="101"/>
    <d v="2025-06-06T00:00:00"/>
    <d v="1899-12-30T09:31:45"/>
    <d v="2025-06-06T00:00:00"/>
    <s v="Friday"/>
    <s v="Dinner"/>
    <s v="Takeout"/>
    <s v="Takeout"/>
    <s v="Cheeseburger Combo"/>
    <m/>
    <s v="No Modifier"/>
    <n v="1"/>
    <n v="8.5500000000000007"/>
    <n v="8.5500000000000007"/>
    <n v="8.5500000000000007"/>
    <n v="1.28"/>
    <n v="1.28"/>
    <n v="0.51"/>
    <n v="0.51"/>
    <x v="714"/>
    <n v="7.78"/>
    <x v="1"/>
    <s v="Card"/>
  </r>
  <r>
    <n v="121201"/>
    <n v="201"/>
    <d v="2025-05-11T00:00:00"/>
    <d v="1899-12-30T10:11:41"/>
    <d v="2025-05-11T00:00:00"/>
    <s v="Sunday"/>
    <s v="Morning"/>
    <s v="Dine-In"/>
    <s v="Dine-In"/>
    <s v="Egg Muffin"/>
    <s v="Sausage Patty"/>
    <s v="Sausage Patty"/>
    <n v="1"/>
    <n v="3.13"/>
    <n v="4.33"/>
    <n v="4.33"/>
    <n v="0"/>
    <n v="0"/>
    <n v="0.28000000000000003"/>
    <n v="0.28000000000000003"/>
    <x v="349"/>
    <n v="4.6100000000000003"/>
    <x v="1"/>
    <s v="Card"/>
  </r>
  <r>
    <n v="121202"/>
    <n v="403"/>
    <d v="2025-07-04T00:00:00"/>
    <d v="1899-12-30T01:53:35"/>
    <d v="2025-07-04T00:00:00"/>
    <s v="Friday"/>
    <s v="Lunch"/>
    <s v="Takeout"/>
    <s v="Takeout"/>
    <s v="Cheeseburger"/>
    <m/>
    <s v="No Modifier"/>
    <n v="1"/>
    <n v="4.53"/>
    <n v="4.5299999999999994"/>
    <n v="4.5299999999999994"/>
    <n v="0"/>
    <n v="0"/>
    <n v="0.27"/>
    <n v="0.27"/>
    <x v="282"/>
    <n v="4.8"/>
    <x v="0"/>
    <s v="Cash"/>
  </r>
  <r>
    <n v="121203"/>
    <n v="401"/>
    <d v="2025-05-29T00:00:00"/>
    <d v="1899-12-30T10:06:56"/>
    <d v="2025-05-29T00:00:00"/>
    <s v="Thursday"/>
    <s v="Late Night"/>
    <s v="Takeout"/>
    <s v="Takeout"/>
    <s v="Chicken Sandwich"/>
    <s v="No Pickles"/>
    <s v="No Pickles"/>
    <n v="1"/>
    <n v="5.59"/>
    <n v="5.5900000000000007"/>
    <n v="5.5900000000000007"/>
    <n v="0.28000000000000003"/>
    <n v="0.28000000000000003"/>
    <n v="0.48"/>
    <n v="0.48"/>
    <x v="1"/>
    <n v="5.79"/>
    <x v="0"/>
    <s v="Cash"/>
  </r>
  <r>
    <n v="121204"/>
    <n v="401"/>
    <d v="2025-06-13T00:00:00"/>
    <d v="1899-12-30T06:56:21"/>
    <d v="2025-06-13T00:00:00"/>
    <s v="Friday"/>
    <s v="Dinner"/>
    <s v="Delivery"/>
    <s v="Delivery"/>
    <s v="Spicy Chicken Sandwich"/>
    <m/>
    <s v="No Modifier"/>
    <n v="1"/>
    <n v="5.66"/>
    <n v="5.6599999999999993"/>
    <n v="5.6599999999999993"/>
    <n v="0"/>
    <n v="0"/>
    <n v="0.4"/>
    <n v="0.4"/>
    <x v="614"/>
    <n v="6.06"/>
    <x v="2"/>
    <s v="MobilePay"/>
  </r>
  <r>
    <n v="121205"/>
    <n v="402"/>
    <d v="2025-07-05T00:00:00"/>
    <d v="1899-12-30T08:27:15"/>
    <d v="2025-07-05T00:00:00"/>
    <s v="Saturday"/>
    <s v="Breakfast"/>
    <s v="Drive-Thru"/>
    <s v="Drive-Thru"/>
    <s v="Hash Browns"/>
    <m/>
    <s v="No Modifier"/>
    <n v="1"/>
    <n v="1.9"/>
    <n v="2"/>
    <n v="2"/>
    <n v="0"/>
    <n v="0"/>
    <n v="0.12"/>
    <n v="0.12"/>
    <x v="9"/>
    <n v="2.12"/>
    <x v="1"/>
    <s v="Card"/>
  </r>
  <r>
    <n v="121206"/>
    <n v="102"/>
    <d v="2025-07-12T00:00:00"/>
    <d v="1899-12-30T05:38:14"/>
    <d v="2025-07-12T00:00:00"/>
    <s v="Saturday"/>
    <s v="Afternoon"/>
    <s v="Dine-In"/>
    <s v="Dine-In"/>
    <s v="Ice Cream Cone"/>
    <s v="Cinnamon"/>
    <s v="Cinnamon"/>
    <n v="2"/>
    <n v="1.56"/>
    <n v="1.66"/>
    <n v="3.32"/>
    <n v="0"/>
    <n v="0"/>
    <n v="0.22"/>
    <n v="0.22"/>
    <x v="567"/>
    <n v="3.54"/>
    <x v="0"/>
    <s v="Cash"/>
  </r>
  <r>
    <n v="121207"/>
    <n v="401"/>
    <d v="2025-04-25T00:00:00"/>
    <d v="1899-12-30T08:45:26"/>
    <d v="2025-04-25T00:00:00"/>
    <s v="Friday"/>
    <s v="Breakfast"/>
    <s v="Takeout"/>
    <s v="Takeout"/>
    <s v="Latte"/>
    <s v="Light Ice"/>
    <s v="Light Ice"/>
    <n v="1"/>
    <n v="3.07"/>
    <n v="3.07"/>
    <n v="3.07"/>
    <n v="0"/>
    <n v="0"/>
    <n v="0.22"/>
    <n v="0.22"/>
    <x v="550"/>
    <n v="3.29"/>
    <x v="0"/>
    <s v="Cash"/>
  </r>
  <r>
    <n v="121208"/>
    <n v="101"/>
    <d v="2025-06-01T00:00:00"/>
    <d v="1899-12-30T02:19:52"/>
    <d v="2025-06-01T00:00:00"/>
    <s v="Sunday"/>
    <s v="Lunch"/>
    <s v="Dine-In"/>
    <s v="Dine-In"/>
    <s v="Iced Tea"/>
    <s v="No Ice"/>
    <s v="No Ice"/>
    <n v="1"/>
    <n v="1.7"/>
    <n v="1.7"/>
    <n v="1.7"/>
    <n v="0"/>
    <n v="0"/>
    <n v="0.11"/>
    <n v="0.11"/>
    <x v="364"/>
    <n v="1.81"/>
    <x v="0"/>
    <s v="Cash"/>
  </r>
  <r>
    <n v="121209"/>
    <n v="102"/>
    <d v="2025-05-02T00:00:00"/>
    <d v="1899-12-30T08:56:52"/>
    <d v="2025-05-02T00:00:00"/>
    <s v="Friday"/>
    <s v="Dinner"/>
    <s v="Dine-In"/>
    <s v="Dine-In"/>
    <s v="Spicy Chicken Sandwich"/>
    <s v="No Pickles"/>
    <s v="No Pickles"/>
    <n v="1"/>
    <n v="6.31"/>
    <n v="1.4799999999999998"/>
    <n v="1.4799999999999998"/>
    <m/>
    <n v="0.15"/>
    <n v="0.44"/>
    <n v="0.44"/>
    <x v="496"/>
    <n v="6.75"/>
    <x v="1"/>
    <s v="Card"/>
  </r>
  <r>
    <n v="121210"/>
    <n v="301"/>
    <d v="2025-07-21T00:00:00"/>
    <d v="1899-12-30T07:57:41"/>
    <d v="2025-07-21T00:00:00"/>
    <s v="Monday"/>
    <s v="Breakfast"/>
    <s v="Drive-Thru"/>
    <s v="Drive-Thru"/>
    <s v="French Fries"/>
    <m/>
    <s v="No Modifier"/>
    <n v="2"/>
    <n v="2.29"/>
    <n v="2.29"/>
    <n v="4.58"/>
    <n v="0"/>
    <n v="0"/>
    <n v="0.37"/>
    <n v="0.37"/>
    <x v="715"/>
    <n v="4.95"/>
    <x v="1"/>
    <s v="Card"/>
  </r>
  <r>
    <n v="121211"/>
    <n v="501"/>
    <d v="2025-05-31T00:00:00"/>
    <d v="1899-12-30T01:44:50"/>
    <d v="2025-05-31T00:00:00"/>
    <s v="Saturday"/>
    <s v="Lunch"/>
    <s v="Dine-In"/>
    <s v="Dine-In"/>
    <s v="Double Cheeseburger Combo"/>
    <m/>
    <s v="No Modifier"/>
    <n v="1"/>
    <n v="9.64"/>
    <n v="9.64"/>
    <n v="9.64"/>
    <n v="0"/>
    <n v="0"/>
    <n v="0.82"/>
    <n v="0.82"/>
    <x v="472"/>
    <n v="10.46"/>
    <x v="1"/>
    <s v="Card"/>
  </r>
  <r>
    <n v="121212"/>
    <n v="501"/>
    <d v="2025-06-02T00:00:00"/>
    <d v="1899-12-30T07:07:08"/>
    <d v="2025-06-02T00:00:00"/>
    <s v="Monday"/>
    <s v="Dinner"/>
    <s v="Drive-Thru"/>
    <s v="Drive-Thru"/>
    <s v="Double Cheeseburger Combo"/>
    <m/>
    <s v="No Modifier"/>
    <n v="2"/>
    <n v="9.6300000000000008"/>
    <n v="9.6300000000000008"/>
    <n v="19.260000000000002"/>
    <n v="2.89"/>
    <n v="2.89"/>
    <n v="1.39"/>
    <n v="1.39"/>
    <x v="716"/>
    <n v="17.760000000000002"/>
    <x v="0"/>
    <s v="Cash"/>
  </r>
  <r>
    <n v="121213"/>
    <n v="103"/>
    <d v="2025-06-07T00:00:00"/>
    <d v="1899-12-30T11:12:04"/>
    <d v="2025-06-07T00:00:00"/>
    <s v="Saturday"/>
    <s v="Morning"/>
    <s v="Takeout"/>
    <s v="Takeout"/>
    <s v="Latte"/>
    <m/>
    <s v="No Modifier"/>
    <n v="2"/>
    <n v="3.46"/>
    <n v="3.46"/>
    <n v="6.92"/>
    <n v="0"/>
    <n v="0"/>
    <n v="0.52"/>
    <n v="0.52"/>
    <x v="717"/>
    <n v="7.44"/>
    <x v="1"/>
    <s v="Card"/>
  </r>
  <r>
    <n v="121214"/>
    <n v="102"/>
    <d v="2025-07-17T00:00:00"/>
    <d v="1899-12-30T04:28:04"/>
    <d v="2025-07-17T00:00:00"/>
    <s v="Thursday"/>
    <s v="Afternoon"/>
    <s v="Delivery"/>
    <s v="Delivery"/>
    <s v="Onion Rings"/>
    <s v="Small Size"/>
    <s v="Small Size"/>
    <n v="3"/>
    <n v="3.06"/>
    <n v="2.7600000000000002"/>
    <n v="8.2800000000000011"/>
    <n v="0"/>
    <n v="0"/>
    <n v="0.62"/>
    <n v="0.62"/>
    <x v="96"/>
    <n v="8.9"/>
    <x v="1"/>
    <s v="Card"/>
  </r>
  <r>
    <n v="121215"/>
    <n v="401"/>
    <d v="2025-04-16T00:00:00"/>
    <d v="1899-12-30T06:44:01"/>
    <d v="2025-04-16T00:00:00"/>
    <s v="Wednesday"/>
    <s v="Breakfast"/>
    <s v="Drive-Thru"/>
    <s v="Drive-Thru"/>
    <s v="Breakfast Burrito"/>
    <s v="Extra Egg"/>
    <s v="Extra Egg"/>
    <n v="1"/>
    <n v="4.05"/>
    <n v="5.0500000000000007"/>
    <n v="5.0500000000000007"/>
    <n v="0"/>
    <n v="0"/>
    <n v="0.48"/>
    <n v="0.48"/>
    <x v="718"/>
    <n v="5.53"/>
    <x v="1"/>
    <s v="Card"/>
  </r>
  <r>
    <n v="121216"/>
    <n v="102"/>
    <d v="2025-05-13T00:00:00"/>
    <d v="1899-12-30T06:55:21"/>
    <d v="2025-05-13T00:00:00"/>
    <s v="Tuesday"/>
    <s v="Breakfast"/>
    <s v="Takeout"/>
    <s v="Takeout"/>
    <s v="Hash Browns"/>
    <s v="No Cheese"/>
    <s v="No Cheese"/>
    <n v="1"/>
    <n v="1.76"/>
    <n v="1.7599999999999998"/>
    <n v="1.7599999999999998"/>
    <n v="0"/>
    <n v="0"/>
    <n v="0.13"/>
    <n v="0.13"/>
    <x v="62"/>
    <n v="1.89"/>
    <x v="1"/>
    <s v="Card"/>
  </r>
  <r>
    <n v="121217"/>
    <n v="402"/>
    <d v="2025-07-07T00:00:00"/>
    <d v="1899-12-30T04:38:08"/>
    <d v="2025-07-07T00:00:00"/>
    <s v="Monday"/>
    <s v="Afternoon"/>
    <s v="Takeout"/>
    <s v="Takeout"/>
    <s v="Brownie"/>
    <m/>
    <s v="No Modifier"/>
    <n v="1"/>
    <n v="1.93"/>
    <n v="1.9299999999999997"/>
    <n v="1.9299999999999997"/>
    <n v="0"/>
    <n v="0"/>
    <n v="0.14000000000000001"/>
    <n v="0.14000000000000001"/>
    <x v="588"/>
    <n v="2.0699999999999998"/>
    <x v="0"/>
    <s v="Cash"/>
  </r>
  <r>
    <n v="121218"/>
    <n v="103"/>
    <d v="2025-08-09T00:00:00"/>
    <d v="1899-12-30T08:49:34"/>
    <d v="2025-08-09T00:00:00"/>
    <s v="Saturday"/>
    <s v="Dinner"/>
    <s v="Takeout"/>
    <s v="Takeout"/>
    <s v="Cheeseburger Combo"/>
    <m/>
    <s v="No Modifier"/>
    <n v="1"/>
    <n v="8.07"/>
    <n v="8.07"/>
    <n v="8.07"/>
    <n v="0"/>
    <n v="0"/>
    <n v="0.59"/>
    <n v="0.59"/>
    <x v="362"/>
    <n v="8.66"/>
    <x v="1"/>
    <s v="Card"/>
  </r>
  <r>
    <n v="121219"/>
    <n v="501"/>
    <d v="2025-07-19T00:00:00"/>
    <d v="1899-12-30T12:29:45"/>
    <d v="2025-07-19T00:00:00"/>
    <s v="Saturday"/>
    <s v="Late Night"/>
    <s v="Drive-Thru"/>
    <s v="Drive-Thru"/>
    <s v="Spicy Chicken Sandwich"/>
    <m/>
    <s v="No Modifier"/>
    <n v="1"/>
    <n v="6.46"/>
    <n v="6.4600000000000009"/>
    <n v="6.4600000000000009"/>
    <n v="0"/>
    <n v="0"/>
    <n v="0.52"/>
    <n v="0.52"/>
    <x v="719"/>
    <n v="6.98"/>
    <x v="1"/>
    <s v="Card"/>
  </r>
  <r>
    <n v="121220"/>
    <n v="301"/>
    <d v="2025-05-11T00:00:00"/>
    <d v="1899-12-30T04:08:25"/>
    <d v="2025-05-11T00:00:00"/>
    <s v="Sunday"/>
    <s v="Afternoon"/>
    <s v="Delivery"/>
    <s v="Delivery"/>
    <s v="Soft Drink (Medium)"/>
    <s v="Light Ice"/>
    <s v="Light Ice"/>
    <n v="2"/>
    <n v="1.64"/>
    <n v="1.6400000000000001"/>
    <n v="3.2800000000000002"/>
    <n v="0"/>
    <n v="0"/>
    <n v="0.26"/>
    <n v="0.26"/>
    <x v="567"/>
    <n v="3.54"/>
    <x v="1"/>
    <s v="Card"/>
  </r>
  <r>
    <n v="121221"/>
    <n v="102"/>
    <d v="2025-06-20T00:00:00"/>
    <d v="1899-12-30T07:35:10"/>
    <d v="2025-06-20T00:00:00"/>
    <s v="Friday"/>
    <s v="Dinner"/>
    <s v="Dine-In"/>
    <s v="Dine-In"/>
    <s v="Cheeseburger"/>
    <m/>
    <s v="No Modifier"/>
    <n v="1"/>
    <n v="4.59"/>
    <n v="4.5900000000000007"/>
    <n v="4.5900000000000007"/>
    <n v="0"/>
    <n v="0"/>
    <n v="0.39"/>
    <n v="0.39"/>
    <x v="571"/>
    <n v="4.9800000000000004"/>
    <x v="2"/>
    <s v="MobilePay"/>
  </r>
  <r>
    <n v="121222"/>
    <n v="501"/>
    <d v="2025-04-19T00:00:00"/>
    <d v="1899-12-30T07:41:00"/>
    <d v="2025-04-19T00:00:00"/>
    <s v="Saturday"/>
    <s v="Dinner"/>
    <s v="Dine-In"/>
    <s v="Dine-In"/>
    <s v="Double Cheeseburger Combo"/>
    <m/>
    <s v="No Modifier"/>
    <n v="1"/>
    <n v="10.31"/>
    <n v="10.309999999999999"/>
    <n v="10.309999999999999"/>
    <n v="0"/>
    <n v="0"/>
    <n v="0.72"/>
    <n v="0.72"/>
    <x v="503"/>
    <n v="11.03"/>
    <x v="2"/>
    <s v="MobilePay"/>
  </r>
  <r>
    <n v="121223"/>
    <n v="402"/>
    <d v="2025-06-18T00:00:00"/>
    <d v="1899-12-30T08:00:16"/>
    <d v="2025-06-18T00:00:00"/>
    <s v="Wednesday"/>
    <s v="Breakfast"/>
    <s v="Drive-Thru"/>
    <s v="Drive-Thru"/>
    <s v="Latte"/>
    <m/>
    <s v="No Modifier"/>
    <n v="1"/>
    <n v="3.34"/>
    <n v="1.4799999999999998"/>
    <n v="1.4799999999999998"/>
    <m/>
    <n v="0.15"/>
    <n v="0.23"/>
    <n v="0.23"/>
    <x v="312"/>
    <n v="3.57"/>
    <x v="2"/>
    <s v="MobilePay"/>
  </r>
  <r>
    <n v="121224"/>
    <n v="102"/>
    <d v="2025-05-04T00:00:00"/>
    <d v="1899-12-30T05:36:14"/>
    <d v="2025-05-04T00:00:00"/>
    <s v="Sunday"/>
    <s v="Breakfast"/>
    <s v="Dine-In"/>
    <s v="Dine-In"/>
    <s v="Breakfast Burrito"/>
    <m/>
    <s v="No Modifier"/>
    <n v="1"/>
    <n v="3.69"/>
    <n v="1.4799999999999998"/>
    <n v="1.4799999999999998"/>
    <m/>
    <n v="0.15"/>
    <n v="0.24"/>
    <n v="0.24"/>
    <x v="120"/>
    <n v="3.93"/>
    <x v="2"/>
    <s v="MobilePay"/>
  </r>
  <r>
    <n v="121225"/>
    <n v="101"/>
    <d v="2025-07-22T00:00:00"/>
    <d v="1899-12-30T09:31:42"/>
    <d v="2025-07-22T00:00:00"/>
    <s v="Tuesday"/>
    <s v="Dinner"/>
    <s v="Dine-In"/>
    <s v="Dine-In"/>
    <s v="Cheeseburger Combo"/>
    <m/>
    <s v="No Modifier"/>
    <n v="1"/>
    <n v="8.43"/>
    <n v="8.43"/>
    <n v="8.43"/>
    <n v="0"/>
    <n v="0"/>
    <n v="0.51"/>
    <n v="0.51"/>
    <x v="41"/>
    <n v="8.94"/>
    <x v="1"/>
    <s v="Card"/>
  </r>
  <r>
    <n v="121226"/>
    <n v="301"/>
    <d v="2025-05-28T00:00:00"/>
    <d v="1899-12-30T07:14:29"/>
    <d v="2025-05-28T00:00:00"/>
    <s v="Wednesday"/>
    <s v="Breakfast"/>
    <s v="Dine-In"/>
    <s v="Dine-In"/>
    <s v="Egg Muffin"/>
    <s v="No Cheese"/>
    <s v="No Cheese"/>
    <n v="2"/>
    <n v="3.25"/>
    <n v="3.25"/>
    <n v="6.5"/>
    <n v="0"/>
    <n v="0"/>
    <n v="0.47"/>
    <n v="0.47"/>
    <x v="720"/>
    <n v="6.97"/>
    <x v="1"/>
    <s v="Card"/>
  </r>
  <r>
    <n v="121227"/>
    <n v="501"/>
    <d v="2025-05-10T00:00:00"/>
    <d v="1899-12-30T10:27:19"/>
    <d v="2025-05-10T00:00:00"/>
    <s v="Saturday"/>
    <s v="Morning"/>
    <s v="Dine-In"/>
    <s v="Dine-In"/>
    <s v="Coffee"/>
    <m/>
    <s v="No Modifier"/>
    <n v="2"/>
    <n v="1.86"/>
    <n v="1.86"/>
    <n v="3.72"/>
    <n v="0"/>
    <n v="0"/>
    <n v="0.27"/>
    <n v="0.27"/>
    <x v="478"/>
    <n v="3.99"/>
    <x v="1"/>
    <s v="Card"/>
  </r>
  <r>
    <n v="121228"/>
    <n v="401"/>
    <d v="2025-05-05T00:00:00"/>
    <d v="1899-12-30T06:27:54"/>
    <d v="2025-05-05T00:00:00"/>
    <s v="Monday"/>
    <s v="Dinner"/>
    <s v="Delivery"/>
    <s v="Delivery"/>
    <s v="Chicken Sandwich Combo"/>
    <m/>
    <s v="No Modifier"/>
    <n v="3"/>
    <n v="9.4700000000000006"/>
    <n v="9.4700000000000006"/>
    <n v="28.410000000000004"/>
    <n v="0"/>
    <n v="0"/>
    <n v="2.41"/>
    <n v="2.41"/>
    <x v="721"/>
    <n v="30.82"/>
    <x v="2"/>
    <s v="MobilePay"/>
  </r>
  <r>
    <n v="121229"/>
    <n v="101"/>
    <d v="2025-04-25T00:00:00"/>
    <d v="1899-12-30T01:39:39"/>
    <d v="2025-04-25T00:00:00"/>
    <s v="Friday"/>
    <s v="Late Night"/>
    <s v="Drive-Thru"/>
    <s v="Drive-Thru"/>
    <s v="Onion Rings"/>
    <m/>
    <s v="No Modifier"/>
    <n v="1"/>
    <n v="3.77"/>
    <n v="3.7700000000000005"/>
    <n v="3.7700000000000005"/>
    <n v="0"/>
    <n v="0"/>
    <n v="0.34"/>
    <n v="0.34"/>
    <x v="288"/>
    <n v="4.1100000000000003"/>
    <x v="1"/>
    <s v="Card"/>
  </r>
  <r>
    <n v="121230"/>
    <n v="301"/>
    <d v="2025-06-28T00:00:00"/>
    <d v="1899-12-30T12:32:52"/>
    <d v="2025-06-28T00:00:00"/>
    <s v="Saturday"/>
    <s v="Lunch"/>
    <s v="Takeout"/>
    <s v="Takeout"/>
    <s v="Chicken Sandwich Combo"/>
    <s v="No Onions"/>
    <s v="No Onions"/>
    <n v="1"/>
    <n v="8.7100000000000009"/>
    <n v="8.7099999999999991"/>
    <n v="8.7099999999999991"/>
    <n v="0"/>
    <n v="0"/>
    <n v="0.83"/>
    <n v="0.83"/>
    <x v="426"/>
    <n v="9.5399999999999991"/>
    <x v="1"/>
    <s v="Card"/>
  </r>
  <r>
    <n v="121231"/>
    <n v="101"/>
    <d v="2025-06-11T00:00:00"/>
    <d v="1899-12-30T12:12:33"/>
    <d v="2025-06-11T00:00:00"/>
    <s v="Wednesday"/>
    <s v="Lunch"/>
    <s v="Takeout"/>
    <s v="Takeout"/>
    <s v="Cheeseburger"/>
    <m/>
    <s v="No Modifier"/>
    <n v="2"/>
    <n v="4.03"/>
    <n v="4.03"/>
    <n v="8.06"/>
    <n v="0"/>
    <n v="0"/>
    <n v="0.57999999999999996"/>
    <n v="0.57999999999999996"/>
    <x v="722"/>
    <n v="8.64"/>
    <x v="0"/>
    <s v="Cash"/>
  </r>
  <r>
    <n v="121232"/>
    <n v="103"/>
    <d v="2025-05-09T00:00:00"/>
    <d v="1899-12-30T07:15:20"/>
    <d v="2025-05-09T00:00:00"/>
    <s v="Friday"/>
    <s v="Breakfast"/>
    <s v="Drive-Thru"/>
    <s v="Drive-Thru"/>
    <s v="Latte"/>
    <m/>
    <s v="No Modifier"/>
    <n v="1"/>
    <n v="3.22"/>
    <n v="3.22"/>
    <n v="3.22"/>
    <n v="0"/>
    <n v="0"/>
    <n v="0.21"/>
    <n v="0.21"/>
    <x v="639"/>
    <n v="3.43"/>
    <x v="0"/>
    <s v="Cash"/>
  </r>
  <r>
    <n v="121233"/>
    <n v="102"/>
    <d v="2025-06-12T00:00:00"/>
    <d v="1899-12-30T01:17:13"/>
    <d v="2025-06-12T00:00:00"/>
    <s v="Thursday"/>
    <s v="Lunch"/>
    <s v="Takeout"/>
    <s v="Takeout"/>
    <s v="Veggie Burger"/>
    <s v="Extra Patty"/>
    <s v="Extra Patty"/>
    <n v="2"/>
    <n v="6.14"/>
    <n v="8.1399999999999988"/>
    <n v="16.279999999999998"/>
    <n v="0"/>
    <n v="0"/>
    <n v="1.3"/>
    <n v="1.3"/>
    <x v="723"/>
    <n v="17.579999999999998"/>
    <x v="1"/>
    <s v="Card"/>
  </r>
  <r>
    <n v="121234"/>
    <n v="401"/>
    <d v="2025-06-19T00:00:00"/>
    <d v="1899-12-30T06:23:42"/>
    <d v="2025-06-19T00:00:00"/>
    <s v="Thursday"/>
    <s v="Dinner"/>
    <s v="Dine-In"/>
    <s v="Dine-In"/>
    <s v="Chicken Sandwich Combo"/>
    <s v="Spicy"/>
    <s v="Spicy"/>
    <n v="1"/>
    <n v="8.59"/>
    <n v="8.59"/>
    <n v="8.59"/>
    <n v="0"/>
    <n v="0"/>
    <n v="0.6"/>
    <n v="0.6"/>
    <x v="724"/>
    <n v="9.19"/>
    <x v="0"/>
    <s v="Cash"/>
  </r>
  <r>
    <n v="121235"/>
    <n v="403"/>
    <d v="2025-08-04T00:00:00"/>
    <d v="1899-12-30T02:41:53"/>
    <d v="2025-08-04T00:00:00"/>
    <s v="Monday"/>
    <s v="Lunch"/>
    <s v="Drive-Thru"/>
    <s v="Drive-Thru"/>
    <s v="Spicy Chicken Sandwich"/>
    <m/>
    <s v="No Modifier"/>
    <n v="1"/>
    <n v="6.27"/>
    <n v="6.2700000000000005"/>
    <n v="6.2700000000000005"/>
    <n v="0"/>
    <n v="0"/>
    <n v="0.38"/>
    <n v="0.38"/>
    <x v="725"/>
    <n v="6.65"/>
    <x v="1"/>
    <s v="Card"/>
  </r>
  <r>
    <n v="121236"/>
    <n v="501"/>
    <d v="2025-07-13T00:00:00"/>
    <d v="1899-12-30T11:25:30"/>
    <d v="2025-07-13T00:00:00"/>
    <s v="Sunday"/>
    <s v="Lunch"/>
    <s v="Delivery"/>
    <s v="Delivery"/>
    <s v="Cheeseburger"/>
    <m/>
    <s v="No Modifier"/>
    <n v="1"/>
    <n v="5.05"/>
    <n v="5.05"/>
    <n v="5.05"/>
    <n v="0"/>
    <n v="0"/>
    <n v="0.33"/>
    <n v="0.33"/>
    <x v="134"/>
    <n v="5.38"/>
    <x v="1"/>
    <s v="Card"/>
  </r>
  <r>
    <n v="121237"/>
    <n v="402"/>
    <d v="2025-05-19T00:00:00"/>
    <d v="1899-12-30T08:49:05"/>
    <d v="2025-05-19T00:00:00"/>
    <s v="Monday"/>
    <s v="Dinner"/>
    <s v="Delivery"/>
    <s v="Delivery"/>
    <s v="Cheeseburger Combo"/>
    <m/>
    <s v="No Modifier"/>
    <n v="1"/>
    <n v="8.2100000000000009"/>
    <n v="8.2099999999999991"/>
    <n v="8.2099999999999991"/>
    <n v="0"/>
    <n v="0"/>
    <n v="0.66"/>
    <n v="0.66"/>
    <x v="726"/>
    <n v="8.8699999999999992"/>
    <x v="2"/>
    <s v="MobilePay"/>
  </r>
  <r>
    <n v="121238"/>
    <n v="401"/>
    <d v="2025-05-14T00:00:00"/>
    <d v="1899-12-30T10:44:32"/>
    <d v="2025-05-14T00:00:00"/>
    <s v="Wednesday"/>
    <s v="Morning"/>
    <s v="Delivery"/>
    <s v="Delivery"/>
    <s v="Soft Drink (Small)"/>
    <s v="Sugar-Free Syrup"/>
    <s v="Sugar-Free Syrup"/>
    <n v="1"/>
    <n v="1.59"/>
    <n v="1.8900000000000001"/>
    <n v="1.8900000000000001"/>
    <n v="0"/>
    <n v="0"/>
    <n v="0.15"/>
    <n v="0.15"/>
    <x v="88"/>
    <n v="2.04"/>
    <x v="2"/>
    <s v="MobilePay"/>
  </r>
  <r>
    <n v="121239"/>
    <n v="102"/>
    <d v="2025-08-02T00:00:00"/>
    <d v="1899-12-30T04:41:54"/>
    <d v="2025-08-02T00:00:00"/>
    <s v="Saturday"/>
    <s v="Afternoon"/>
    <s v="Takeout"/>
    <s v="Takeout"/>
    <s v="Bottled Water"/>
    <s v="Sugar-Free Syrup"/>
    <s v="Sugar-Free Syrup"/>
    <n v="1"/>
    <n v="1.58"/>
    <n v="1.8800000000000001"/>
    <n v="1.8800000000000001"/>
    <n v="0"/>
    <n v="0"/>
    <n v="0.16"/>
    <n v="0.16"/>
    <x v="88"/>
    <n v="2.04"/>
    <x v="0"/>
    <s v="Cash"/>
  </r>
  <r>
    <n v="121240"/>
    <n v="501"/>
    <d v="2025-05-15T00:00:00"/>
    <d v="1899-12-30T06:30:12"/>
    <d v="2025-05-15T00:00:00"/>
    <s v="Thursday"/>
    <s v="Dinner"/>
    <s v="Drive-Thru"/>
    <s v="Drive-Thru"/>
    <s v="Chicken Sandwich"/>
    <s v="Spicy"/>
    <s v="Spicy"/>
    <n v="1"/>
    <n v="5.25"/>
    <n v="5.25"/>
    <n v="5.25"/>
    <n v="0"/>
    <n v="0"/>
    <n v="0.5"/>
    <n v="0.5"/>
    <x v="727"/>
    <n v="5.75"/>
    <x v="1"/>
    <s v="Card"/>
  </r>
  <r>
    <n v="121241"/>
    <n v="201"/>
    <d v="2025-07-11T00:00:00"/>
    <d v="1899-12-30T09:05:29"/>
    <d v="2025-07-11T00:00:00"/>
    <s v="Friday"/>
    <s v="Dinner"/>
    <s v="Drive-Thru"/>
    <s v="Drive-Thru"/>
    <s v="Chicken Sandwich Combo"/>
    <m/>
    <s v="No Modifier"/>
    <n v="1"/>
    <n v="8.89"/>
    <n v="9.89"/>
    <n v="9.89"/>
    <n v="0"/>
    <n v="0"/>
    <n v="0.74"/>
    <n v="0.74"/>
    <x v="728"/>
    <n v="10.63"/>
    <x v="2"/>
    <s v="MobilePay"/>
  </r>
  <r>
    <n v="121242"/>
    <n v="201"/>
    <d v="2025-07-29T00:00:00"/>
    <d v="1899-12-30T11:20:19"/>
    <d v="2025-07-29T00:00:00"/>
    <s v="Tuesday"/>
    <s v="Late Night"/>
    <s v="Drive-Thru"/>
    <s v="Drive-Thru"/>
    <s v="Onion Rings"/>
    <m/>
    <s v="No Modifier"/>
    <n v="1"/>
    <n v="2.98"/>
    <n v="2.98"/>
    <n v="2.98"/>
    <n v="0"/>
    <n v="0"/>
    <n v="0.25"/>
    <n v="0.25"/>
    <x v="168"/>
    <n v="3.23"/>
    <x v="0"/>
    <s v="Cash"/>
  </r>
  <r>
    <n v="121243"/>
    <n v="403"/>
    <d v="2025-08-09T00:00:00"/>
    <d v="1899-12-30T01:16:38"/>
    <d v="2025-08-09T00:00:00"/>
    <s v="Saturday"/>
    <s v="Lunch"/>
    <s v="Takeout"/>
    <s v="Takeout"/>
    <s v="Chicken Sandwich"/>
    <s v="Add Jalapenos"/>
    <s v="Add Jalapenos"/>
    <n v="1"/>
    <n v="5.0199999999999996"/>
    <n v="5.42"/>
    <n v="5.42"/>
    <n v="0"/>
    <n v="0"/>
    <n v="0.39"/>
    <n v="0.39"/>
    <x v="290"/>
    <n v="5.81"/>
    <x v="4"/>
    <s v="GiftCard"/>
  </r>
  <r>
    <n v="121244"/>
    <n v="102"/>
    <d v="2025-06-02T00:00:00"/>
    <d v="1899-12-30T11:26:30"/>
    <d v="2025-06-02T00:00:00"/>
    <s v="Monday"/>
    <s v="Lunch"/>
    <s v="Takeout"/>
    <s v="Takeout"/>
    <s v="Veggie Burger"/>
    <s v="Gluten-Free Bun"/>
    <s v="Gluten-Free Bun"/>
    <n v="1"/>
    <n v="5.01"/>
    <n v="6.01"/>
    <n v="6.01"/>
    <n v="0"/>
    <n v="0"/>
    <n v="0.48"/>
    <n v="0.48"/>
    <x v="24"/>
    <n v="6.49"/>
    <x v="2"/>
    <s v="MobilePay"/>
  </r>
  <r>
    <n v="121245"/>
    <n v="102"/>
    <d v="2025-04-23T00:00:00"/>
    <d v="1899-12-30T01:56:49"/>
    <d v="2025-04-23T00:00:00"/>
    <s v="Wednesday"/>
    <s v="Lunch"/>
    <s v="Takeout"/>
    <s v="Takeout"/>
    <s v="Double Cheeseburger"/>
    <m/>
    <s v="No Modifier"/>
    <n v="1"/>
    <n v="5.23"/>
    <n v="5.23"/>
    <n v="5.23"/>
    <n v="0"/>
    <n v="0"/>
    <n v="0.38"/>
    <n v="0.38"/>
    <x v="272"/>
    <n v="5.61"/>
    <x v="0"/>
    <s v="Cash"/>
  </r>
  <r>
    <n v="121246"/>
    <n v="103"/>
    <d v="2025-07-02T00:00:00"/>
    <d v="1899-12-30T11:28:56"/>
    <d v="2025-07-02T00:00:00"/>
    <s v="Wednesday"/>
    <s v="Lunch"/>
    <s v="Dine-In"/>
    <s v="Dine-In"/>
    <s v="Chicken Sandwich Combo"/>
    <m/>
    <s v="No Modifier"/>
    <n v="1"/>
    <n v="9.01"/>
    <n v="9.01"/>
    <n v="9.01"/>
    <n v="0"/>
    <n v="0"/>
    <n v="0.59"/>
    <n v="0.59"/>
    <x v="406"/>
    <n v="9.6"/>
    <x v="1"/>
    <s v="Card"/>
  </r>
  <r>
    <n v="121247"/>
    <n v="103"/>
    <d v="2025-05-03T00:00:00"/>
    <d v="1899-12-30T04:53:19"/>
    <d v="2025-05-03T00:00:00"/>
    <s v="Saturday"/>
    <s v="Afternoon"/>
    <s v="Drive-Thru"/>
    <s v="Drive-Thru"/>
    <s v="Ice Cream Cone"/>
    <s v="Caramel Topping"/>
    <s v="Caramel Topping"/>
    <n v="1"/>
    <n v="1.55"/>
    <n v="2.0499999999999998"/>
    <n v="2.0499999999999998"/>
    <n v="0"/>
    <n v="0"/>
    <n v="0.16"/>
    <n v="0.16"/>
    <x v="63"/>
    <n v="2.21"/>
    <x v="1"/>
    <s v="Card"/>
  </r>
  <r>
    <n v="121248"/>
    <n v="401"/>
    <d v="2025-06-16T00:00:00"/>
    <d v="1899-12-30T11:46:38"/>
    <d v="2025-06-16T00:00:00"/>
    <s v="Monday"/>
    <s v="Lunch"/>
    <s v="Drive-Thru"/>
    <s v="Drive-Thru"/>
    <s v="Double Cheeseburger"/>
    <m/>
    <s v="No Modifier"/>
    <n v="1"/>
    <n v="5.84"/>
    <n v="5.84"/>
    <n v="5.84"/>
    <n v="0"/>
    <n v="0"/>
    <n v="0.55000000000000004"/>
    <n v="0.55000000000000004"/>
    <x v="80"/>
    <n v="6.39"/>
    <x v="1"/>
    <s v="Card"/>
  </r>
  <r>
    <n v="121249"/>
    <n v="103"/>
    <d v="2025-06-17T00:00:00"/>
    <d v="1899-12-30T11:43:57"/>
    <d v="2025-06-17T00:00:00"/>
    <s v="Tuesday"/>
    <s v="Late Night"/>
    <m/>
    <s v="Unknown"/>
    <s v="Double Cheeseburger"/>
    <m/>
    <s v="No Modifier"/>
    <n v="1"/>
    <n v="5.09"/>
    <n v="5.09"/>
    <n v="5.09"/>
    <n v="0"/>
    <n v="0"/>
    <n v="0.38"/>
    <n v="0.38"/>
    <x v="729"/>
    <n v="5.47"/>
    <x v="1"/>
    <s v="Card"/>
  </r>
  <r>
    <n v="121250"/>
    <n v="103"/>
    <d v="2025-05-06T00:00:00"/>
    <d v="1899-12-30T07:51:42"/>
    <d v="2025-05-06T00:00:00"/>
    <s v="Tuesday"/>
    <s v="Breakfast"/>
    <s v="Drive-Thru"/>
    <s v="Drive-Thru"/>
    <s v="Egg Muffin"/>
    <s v="No Cheese"/>
    <s v="No Cheese"/>
    <n v="1"/>
    <n v="3.32"/>
    <n v="3.32"/>
    <n v="3.32"/>
    <n v="0.17"/>
    <n v="0.17"/>
    <n v="0.22"/>
    <n v="0.22"/>
    <x v="730"/>
    <n v="3.37"/>
    <x v="1"/>
    <s v="Card"/>
  </r>
  <r>
    <n v="121251"/>
    <n v="501"/>
    <d v="2025-04-26T00:00:00"/>
    <d v="1899-12-30T11:15:39"/>
    <d v="2025-04-26T00:00:00"/>
    <s v="Saturday"/>
    <s v="Lunch"/>
    <s v="Takeout"/>
    <s v="Takeout"/>
    <s v="Cheeseburger"/>
    <m/>
    <s v="No Modifier"/>
    <n v="1"/>
    <n v="4.7699999999999996"/>
    <n v="4.7699999999999996"/>
    <n v="4.7699999999999996"/>
    <n v="0"/>
    <n v="0"/>
    <n v="0.33"/>
    <n v="0.33"/>
    <x v="731"/>
    <n v="5.0999999999999996"/>
    <x v="0"/>
    <s v="Cash"/>
  </r>
  <r>
    <n v="121252"/>
    <n v="401"/>
    <d v="2025-05-05T00:00:00"/>
    <d v="1899-12-30T10:44:34"/>
    <d v="2025-05-05T00:00:00"/>
    <s v="Monday"/>
    <s v="Morning"/>
    <s v="Drive-Thru"/>
    <s v="Drive-Thru"/>
    <s v="Egg Muffin"/>
    <m/>
    <s v="No Modifier"/>
    <n v="1"/>
    <n v="2.74"/>
    <n v="2.74"/>
    <n v="2.74"/>
    <n v="0"/>
    <n v="0"/>
    <n v="0.23"/>
    <n v="0.23"/>
    <x v="330"/>
    <n v="2.97"/>
    <x v="0"/>
    <s v="Cash"/>
  </r>
  <r>
    <n v="121253"/>
    <n v="301"/>
    <d v="2025-05-29T00:00:00"/>
    <d v="1899-12-30T09:31:15"/>
    <d v="2025-05-29T00:00:00"/>
    <s v="Thursday"/>
    <s v="Dinner"/>
    <s v="Takeout"/>
    <s v="Takeout"/>
    <s v="Spicy Chicken Combo"/>
    <m/>
    <s v="No Modifier"/>
    <n v="3"/>
    <n v="9.48"/>
    <n v="9.48"/>
    <n v="28.44"/>
    <n v="0"/>
    <n v="0"/>
    <n v="2.06"/>
    <n v="2.06"/>
    <x v="732"/>
    <n v="30.5"/>
    <x v="1"/>
    <s v="Card"/>
  </r>
  <r>
    <n v="121254"/>
    <n v="403"/>
    <d v="2025-05-27T00:00:00"/>
    <d v="1899-12-30T11:08:23"/>
    <d v="2025-05-27T00:00:00"/>
    <s v="Tuesday"/>
    <s v="Lunch"/>
    <s v="Takeout"/>
    <s v="Takeout"/>
    <s v="Cheeseburger Combo"/>
    <m/>
    <s v="No Modifier"/>
    <n v="2"/>
    <n v="9.1"/>
    <n v="9.1"/>
    <n v="18.2"/>
    <n v="0"/>
    <n v="0"/>
    <n v="1.27"/>
    <n v="1.27"/>
    <x v="733"/>
    <n v="19.47"/>
    <x v="0"/>
    <s v="Cash"/>
  </r>
  <r>
    <n v="121255"/>
    <n v="401"/>
    <d v="2025-07-24T00:00:00"/>
    <d v="1899-12-30T03:24:26"/>
    <d v="2025-07-24T00:00:00"/>
    <s v="Thursday"/>
    <s v="Afternoon"/>
    <s v="Takeout"/>
    <s v="Takeout"/>
    <s v="Ice Cream Cone"/>
    <s v="Chocolate Topping"/>
    <s v="Chocolate Topping"/>
    <n v="1"/>
    <n v="1.5"/>
    <n v="2"/>
    <n v="2"/>
    <n v="0"/>
    <n v="0"/>
    <n v="0.17"/>
    <n v="0.17"/>
    <x v="734"/>
    <n v="2.17"/>
    <x v="4"/>
    <s v="GiftCard"/>
  </r>
  <r>
    <n v="121256"/>
    <n v="501"/>
    <d v="2025-05-24T00:00:00"/>
    <d v="1899-12-30T07:13:20"/>
    <d v="2025-05-24T00:00:00"/>
    <s v="Saturday"/>
    <s v="Dinner"/>
    <s v="Drive-Thru"/>
    <s v="Drive-Thru"/>
    <s v="French Fries"/>
    <s v="Extra Sauce"/>
    <s v="Extra Sauce"/>
    <n v="2"/>
    <n v="3.11"/>
    <n v="3.3600000000000003"/>
    <n v="6.7200000000000006"/>
    <n v="0"/>
    <n v="0"/>
    <n v="0.47"/>
    <n v="0.47"/>
    <x v="735"/>
    <n v="7.19"/>
    <x v="0"/>
    <s v="Cash"/>
  </r>
  <r>
    <n v="121257"/>
    <n v="103"/>
    <d v="2025-04-21T00:00:00"/>
    <d v="1899-12-30T07:57:38"/>
    <d v="2025-04-21T00:00:00"/>
    <s v="Monday"/>
    <s v="Breakfast"/>
    <s v="Drive-Thru"/>
    <s v="Drive-Thru"/>
    <s v="Hash Browns"/>
    <s v="No Cheese"/>
    <s v="No Cheese"/>
    <n v="3"/>
    <n v="1.97"/>
    <n v="1.97"/>
    <n v="5.91"/>
    <n v="0"/>
    <n v="0"/>
    <n v="0.41"/>
    <n v="0.41"/>
    <x v="509"/>
    <n v="6.32"/>
    <x v="1"/>
    <s v="Card"/>
  </r>
  <r>
    <n v="121258"/>
    <n v="101"/>
    <d v="2025-05-17T00:00:00"/>
    <d v="1899-12-30T05:29:59"/>
    <d v="2025-05-17T00:00:00"/>
    <s v="Saturday"/>
    <s v="Afternoon"/>
    <s v="Takeout"/>
    <s v="Takeout"/>
    <s v="Bottled Water"/>
    <s v="Extra Ice"/>
    <s v="Extra Ice"/>
    <n v="1"/>
    <n v="1.38"/>
    <n v="1.38"/>
    <n v="1.38"/>
    <n v="0"/>
    <n v="0"/>
    <n v="0.08"/>
    <n v="0.08"/>
    <x v="573"/>
    <n v="1.46"/>
    <x v="2"/>
    <s v="MobilePay"/>
  </r>
  <r>
    <n v="121259"/>
    <n v="201"/>
    <d v="2025-05-28T00:00:00"/>
    <d v="1899-12-30T02:20:09"/>
    <d v="2025-05-28T00:00:00"/>
    <s v="Wednesday"/>
    <s v="Lunch"/>
    <s v="Drive-Thru"/>
    <s v="Drive-Thru"/>
    <s v="Cheeseburger Combo"/>
    <m/>
    <s v="No Modifier"/>
    <n v="1"/>
    <n v="8.4600000000000009"/>
    <n v="8.4600000000000009"/>
    <n v="8.4600000000000009"/>
    <n v="0"/>
    <n v="0"/>
    <n v="0.68"/>
    <n v="0.68"/>
    <x v="454"/>
    <n v="9.14"/>
    <x v="0"/>
    <s v="Cash"/>
  </r>
  <r>
    <n v="121260"/>
    <n v="103"/>
    <d v="2025-08-08T00:00:00"/>
    <d v="1899-12-30T01:39:45"/>
    <d v="2025-08-08T00:00:00"/>
    <s v="Friday"/>
    <s v="Lunch"/>
    <s v="Delivery"/>
    <s v="Delivery"/>
    <s v="Chicken Sandwich"/>
    <m/>
    <s v="No Modifier"/>
    <n v="1"/>
    <n v="5.59"/>
    <n v="5.59"/>
    <n v="5.59"/>
    <n v="0"/>
    <n v="0"/>
    <n v="0.5"/>
    <n v="0.5"/>
    <x v="231"/>
    <n v="6.09"/>
    <x v="1"/>
    <s v="Card"/>
  </r>
  <r>
    <n v="121261"/>
    <n v="403"/>
    <d v="2025-06-19T00:00:00"/>
    <d v="1899-12-30T07:58:36"/>
    <d v="2025-06-19T00:00:00"/>
    <s v="Thursday"/>
    <s v="Dinner"/>
    <s v="Drive-Thru"/>
    <s v="Drive-Thru"/>
    <s v="Chicken Sandwich Combo"/>
    <s v="No Pickles"/>
    <s v="No Pickles"/>
    <n v="1"/>
    <n v="9.0299999999999994"/>
    <n v="9.0300000000000011"/>
    <n v="9.0300000000000011"/>
    <n v="0"/>
    <n v="0"/>
    <n v="0.77"/>
    <n v="0.77"/>
    <x v="524"/>
    <n v="9.8000000000000007"/>
    <x v="0"/>
    <s v="Cash"/>
  </r>
  <r>
    <n v="121262"/>
    <n v="101"/>
    <d v="2025-06-18T00:00:00"/>
    <d v="1899-12-30T02:06:59"/>
    <d v="2025-06-18T00:00:00"/>
    <s v="Wednesday"/>
    <s v="Lunch"/>
    <s v="Takeout"/>
    <s v="Takeout"/>
    <s v="Soft Drink (Medium)"/>
    <m/>
    <s v="No Modifier"/>
    <n v="2"/>
    <n v="1.78"/>
    <n v="1.78"/>
    <n v="3.56"/>
    <n v="0"/>
    <n v="0"/>
    <n v="0.27"/>
    <n v="0.27"/>
    <x v="399"/>
    <n v="3.83"/>
    <x v="3"/>
    <s v="Card"/>
  </r>
  <r>
    <n v="121263"/>
    <n v="102"/>
    <d v="2025-06-30T00:00:00"/>
    <d v="1899-12-30T07:04:42"/>
    <d v="2025-06-30T00:00:00"/>
    <s v="Monday"/>
    <s v="Dinner"/>
    <s v="Dine-In"/>
    <s v="Dine-In"/>
    <s v="Spicy Chicken Sandwich"/>
    <s v="No Pickles"/>
    <s v="No Pickles"/>
    <n v="1"/>
    <n v="5.29"/>
    <n v="5.29"/>
    <n v="5.29"/>
    <n v="0"/>
    <n v="0"/>
    <n v="0.38"/>
    <n v="0.38"/>
    <x v="254"/>
    <n v="5.67"/>
    <x v="0"/>
    <s v="Cash"/>
  </r>
  <r>
    <n v="121264"/>
    <n v="102"/>
    <d v="2025-05-04T00:00:00"/>
    <d v="1899-12-30T07:02:09"/>
    <d v="2025-05-04T00:00:00"/>
    <s v="Sunday"/>
    <s v="Dinner"/>
    <s v="Delivery"/>
    <s v="Delivery"/>
    <s v="Spicy Chicken Combo"/>
    <m/>
    <s v="No Modifier"/>
    <n v="1"/>
    <n v="9.3699999999999992"/>
    <n v="9.3699999999999992"/>
    <n v="9.3699999999999992"/>
    <n v="0"/>
    <n v="0"/>
    <n v="0.89"/>
    <n v="0.89"/>
    <x v="736"/>
    <n v="10.26"/>
    <x v="2"/>
    <s v="MobilePay"/>
  </r>
  <r>
    <n v="121265"/>
    <n v="202"/>
    <d v="2025-07-01T00:00:00"/>
    <d v="1899-12-30T08:54:28"/>
    <d v="2025-07-01T00:00:00"/>
    <s v="Tuesday"/>
    <s v="Dinner"/>
    <s v="Dine-In"/>
    <s v="Dine-In"/>
    <s v="Double Cheeseburger Combo"/>
    <m/>
    <s v="No Modifier"/>
    <n v="1"/>
    <n v="9.2799999999999994"/>
    <n v="9.2799999999999994"/>
    <n v="9.2799999999999994"/>
    <n v="0"/>
    <n v="0"/>
    <n v="0.88"/>
    <n v="0.88"/>
    <x v="497"/>
    <n v="10.16"/>
    <x v="0"/>
    <s v="Cash"/>
  </r>
  <r>
    <n v="121266"/>
    <n v="101"/>
    <d v="2025-06-10T00:00:00"/>
    <d v="1899-12-30T04:20:04"/>
    <d v="2025-06-10T00:00:00"/>
    <s v="Tuesday"/>
    <s v="Afternoon"/>
    <s v="Delivery"/>
    <s v="Delivery"/>
    <s v="Side Salad"/>
    <m/>
    <s v="No Modifier"/>
    <n v="3"/>
    <n v="2.82"/>
    <n v="2.8200000000000003"/>
    <n v="8.4600000000000009"/>
    <n v="0"/>
    <n v="0"/>
    <n v="0.68"/>
    <n v="0.68"/>
    <x v="454"/>
    <n v="9.14"/>
    <x v="1"/>
    <s v="Card"/>
  </r>
  <r>
    <n v="121267"/>
    <n v="301"/>
    <d v="2025-06-25T00:00:00"/>
    <d v="1899-12-30T08:12:16"/>
    <d v="2025-06-25T00:00:00"/>
    <s v="Wednesday"/>
    <s v="Breakfast"/>
    <s v="Dine-In"/>
    <s v="Dine-In"/>
    <s v="Breakfast Burrito"/>
    <s v="Extra Egg"/>
    <s v="Extra Egg"/>
    <n v="1"/>
    <n v="3.51"/>
    <n v="4.51"/>
    <n v="4.51"/>
    <n v="0"/>
    <n v="0"/>
    <n v="0.28999999999999998"/>
    <n v="0.28999999999999998"/>
    <x v="282"/>
    <n v="4.8"/>
    <x v="2"/>
    <s v="MobilePay"/>
  </r>
  <r>
    <n v="121268"/>
    <n v="501"/>
    <d v="2025-06-24T00:00:00"/>
    <d v="1899-12-30T12:38:42"/>
    <d v="2025-06-24T00:00:00"/>
    <s v="Tuesday"/>
    <s v="Lunch"/>
    <s v="Dine-In"/>
    <s v="Dine-In"/>
    <s v="Chicken Sandwich Combo"/>
    <s v="No Pickles"/>
    <s v="No Pickles"/>
    <n v="1"/>
    <n v="8.6199999999999992"/>
    <n v="8.620000000000001"/>
    <n v="8.620000000000001"/>
    <n v="0.86"/>
    <n v="0.86"/>
    <n v="0.47"/>
    <n v="0.47"/>
    <x v="737"/>
    <n v="8.23"/>
    <x v="1"/>
    <s v="Card"/>
  </r>
  <r>
    <n v="121269"/>
    <n v="201"/>
    <d v="2025-05-01T00:00:00"/>
    <d v="1899-12-30T05:34:09"/>
    <d v="2025-05-01T00:00:00"/>
    <s v="Thursday"/>
    <s v="Afternoon"/>
    <s v="Dine-In"/>
    <s v="Dine-In"/>
    <s v="Chicken Nuggets (6pc)"/>
    <m/>
    <s v="No Modifier"/>
    <n v="1"/>
    <n v="4.05"/>
    <n v="4.05"/>
    <n v="4.05"/>
    <n v="0"/>
    <n v="0"/>
    <n v="0.24"/>
    <n v="0.24"/>
    <x v="738"/>
    <n v="4.29"/>
    <x v="2"/>
    <s v="MobilePay"/>
  </r>
  <r>
    <n v="121270"/>
    <n v="202"/>
    <d v="2025-05-13T00:00:00"/>
    <d v="1899-12-30T05:01:42"/>
    <d v="2025-05-13T00:00:00"/>
    <s v="Tuesday"/>
    <s v="Afternoon"/>
    <s v="Takeout"/>
    <s v="Takeout"/>
    <s v="Chicken Nuggets (10pc)"/>
    <m/>
    <s v="No Modifier"/>
    <n v="1"/>
    <n v="5.35"/>
    <n v="5.35"/>
    <n v="5.35"/>
    <n v="0"/>
    <n v="0"/>
    <n v="0.45"/>
    <n v="0.45"/>
    <x v="326"/>
    <n v="5.8"/>
    <x v="0"/>
    <s v="Cash"/>
  </r>
  <r>
    <n v="121271"/>
    <n v="301"/>
    <d v="2025-07-24T00:00:00"/>
    <d v="1899-12-30T07:03:59"/>
    <d v="2025-07-24T00:00:00"/>
    <s v="Thursday"/>
    <s v="Dinner"/>
    <s v="Dine-In"/>
    <s v="Dine-In"/>
    <s v="Spicy Chicken Sandwich"/>
    <s v="Add Jalapenos"/>
    <s v="Add Jalapenos"/>
    <n v="2"/>
    <n v="5.87"/>
    <n v="6.27"/>
    <n v="12.54"/>
    <n v="0"/>
    <n v="0"/>
    <n v="1.07"/>
    <n v="1.07"/>
    <x v="739"/>
    <n v="13.61"/>
    <x v="4"/>
    <s v="GiftCard"/>
  </r>
  <r>
    <n v="121272"/>
    <n v="101"/>
    <d v="2025-08-04T00:00:00"/>
    <d v="1899-12-30T05:45:07"/>
    <d v="2025-08-04T00:00:00"/>
    <s v="Monday"/>
    <s v="Afternoon"/>
    <s v="Takeout"/>
    <s v="Takeout"/>
    <s v="Soft Drink (Medium)"/>
    <m/>
    <s v="No Modifier"/>
    <n v="1"/>
    <n v="1.65"/>
    <n v="2.35"/>
    <n v="2.35"/>
    <n v="0"/>
    <n v="0"/>
    <n v="0.17"/>
    <n v="0.17"/>
    <x v="740"/>
    <n v="2.52"/>
    <x v="0"/>
    <s v="Cash"/>
  </r>
  <r>
    <n v="121273"/>
    <n v="102"/>
    <d v="2025-06-02T00:00:00"/>
    <d v="1899-12-30T07:35:21"/>
    <d v="2025-06-02T00:00:00"/>
    <s v="Monday"/>
    <s v="Breakfast"/>
    <s v="Drive-Thru"/>
    <s v="Drive-Thru"/>
    <s v="Coffee"/>
    <m/>
    <s v="No Modifier"/>
    <n v="1"/>
    <n v="1.83"/>
    <n v="1.83"/>
    <n v="1.83"/>
    <n v="0"/>
    <n v="0"/>
    <n v="0.16"/>
    <n v="0.16"/>
    <x v="220"/>
    <n v="1.99"/>
    <x v="1"/>
    <s v="Card"/>
  </r>
  <r>
    <n v="121274"/>
    <n v="101"/>
    <d v="2025-05-25T00:00:00"/>
    <d v="1899-12-30T02:43:00"/>
    <d v="2025-05-25T00:00:00"/>
    <s v="Sunday"/>
    <s v="Lunch"/>
    <s v="Takeout"/>
    <s v="Takeout"/>
    <s v="Veggie Burger"/>
    <m/>
    <s v="No Modifier"/>
    <n v="1"/>
    <n v="5.66"/>
    <n v="5.66"/>
    <n v="5.66"/>
    <n v="0"/>
    <n v="0"/>
    <n v="0.34"/>
    <n v="0.34"/>
    <x v="142"/>
    <n v="6"/>
    <x v="4"/>
    <s v="GiftCard"/>
  </r>
  <r>
    <n v="121275"/>
    <n v="201"/>
    <d v="2025-05-05T00:00:00"/>
    <d v="1899-12-30T05:18:24"/>
    <d v="2025-05-05T00:00:00"/>
    <s v="Monday"/>
    <s v="Breakfast"/>
    <s v="Drive-Thru"/>
    <s v="Drive-Thru"/>
    <s v="Breakfast Burrito"/>
    <s v="Sausage Patty"/>
    <s v="Sausage Patty"/>
    <n v="1"/>
    <n v="3.78"/>
    <n v="4.9800000000000004"/>
    <n v="4.9800000000000004"/>
    <n v="0"/>
    <n v="0"/>
    <n v="0.42"/>
    <n v="0.42"/>
    <x v="741"/>
    <n v="5.4"/>
    <x v="0"/>
    <s v="Cash"/>
  </r>
  <r>
    <n v="121276"/>
    <n v="501"/>
    <d v="2025-08-09T00:00:00"/>
    <d v="1899-12-30T01:14:00"/>
    <d v="2025-08-09T00:00:00"/>
    <s v="Saturday"/>
    <s v="Lunch"/>
    <s v="Dine-In"/>
    <s v="Dine-In"/>
    <s v="Double Cheeseburger Combo"/>
    <m/>
    <s v="No Modifier"/>
    <n v="1"/>
    <n v="11.15"/>
    <n v="11.15"/>
    <n v="11.15"/>
    <n v="0"/>
    <n v="0"/>
    <n v="1.06"/>
    <n v="1.06"/>
    <x v="742"/>
    <n v="12.21"/>
    <x v="3"/>
    <s v="Card"/>
  </r>
  <r>
    <n v="121277"/>
    <n v="101"/>
    <d v="2025-08-04T00:00:00"/>
    <d v="1899-12-30T02:25:15"/>
    <d v="2025-08-04T00:00:00"/>
    <s v="Monday"/>
    <s v="Lunch"/>
    <s v="Takeout"/>
    <s v="Takeout"/>
    <s v="Cheeseburger"/>
    <m/>
    <s v="No Modifier"/>
    <n v="2"/>
    <n v="4.62"/>
    <n v="1.4799999999999998"/>
    <n v="1.4799999999999998"/>
    <m/>
    <n v="0.15"/>
    <n v="0.55000000000000004"/>
    <n v="0.55000000000000004"/>
    <x v="743"/>
    <n v="7.94"/>
    <x v="1"/>
    <s v="Card"/>
  </r>
  <r>
    <n v="121278"/>
    <n v="101"/>
    <d v="2025-07-19T00:00:00"/>
    <d v="1899-12-30T03:51:47"/>
    <d v="2025-07-19T00:00:00"/>
    <s v="Saturday"/>
    <s v="Afternoon"/>
    <s v="Dine-In"/>
    <s v="Dine-In"/>
    <s v="Onion Rings"/>
    <m/>
    <s v="No Modifier"/>
    <n v="1"/>
    <n v="3.19"/>
    <n v="3.19"/>
    <n v="3.19"/>
    <n v="0"/>
    <n v="0"/>
    <n v="0.23"/>
    <n v="0.23"/>
    <x v="102"/>
    <n v="3.42"/>
    <x v="1"/>
    <s v="Card"/>
  </r>
  <r>
    <n v="121279"/>
    <n v="201"/>
    <d v="2025-05-28T00:00:00"/>
    <d v="1899-12-30T07:25:02"/>
    <d v="2025-05-28T00:00:00"/>
    <s v="Wednesday"/>
    <s v="Dinner"/>
    <s v="Dine-In"/>
    <s v="Dine-In"/>
    <s v="Cheeseburger Combo"/>
    <m/>
    <s v="No Modifier"/>
    <n v="2"/>
    <n v="8.34"/>
    <n v="8.34"/>
    <n v="16.68"/>
    <n v="0"/>
    <n v="0"/>
    <n v="1.5"/>
    <n v="1.5"/>
    <x v="744"/>
    <n v="18.18"/>
    <x v="0"/>
    <s v="Cash"/>
  </r>
  <r>
    <n v="121280"/>
    <n v="103"/>
    <d v="2025-07-04T00:00:00"/>
    <d v="1899-12-30T10:35:38"/>
    <d v="2025-07-04T00:00:00"/>
    <s v="Friday"/>
    <s v="Breakfast"/>
    <s v="Takeout"/>
    <s v="Takeout"/>
    <s v="Sausage Biscuit"/>
    <s v="Extra Egg"/>
    <s v="Extra Egg"/>
    <n v="1"/>
    <n v="3.07"/>
    <n v="4.07"/>
    <n v="4.07"/>
    <n v="0"/>
    <n v="0"/>
    <n v="0.26"/>
    <n v="0.26"/>
    <x v="745"/>
    <n v="4.33"/>
    <x v="1"/>
    <s v="Card"/>
  </r>
  <r>
    <n v="121281"/>
    <n v="202"/>
    <d v="2025-06-20T00:00:00"/>
    <d v="1899-12-30T09:10:55"/>
    <d v="2025-06-20T00:00:00"/>
    <s v="Friday"/>
    <s v="Dinner"/>
    <s v="Dine-In"/>
    <s v="Dine-In"/>
    <s v="Cheeseburger Combo"/>
    <m/>
    <s v="No Modifier"/>
    <n v="1"/>
    <n v="8.41"/>
    <n v="8.41"/>
    <n v="8.41"/>
    <n v="1.68"/>
    <n v="1.68"/>
    <n v="0.56999999999999995"/>
    <n v="0.56999999999999995"/>
    <x v="746"/>
    <n v="7.3"/>
    <x v="2"/>
    <s v="MobilePay"/>
  </r>
  <r>
    <n v="121282"/>
    <n v="202"/>
    <d v="2025-08-06T00:00:00"/>
    <d v="1899-12-30T02:00:18"/>
    <d v="2025-08-06T00:00:00"/>
    <s v="Wednesday"/>
    <s v="Lunch"/>
    <s v="Takeout"/>
    <s v="Takeout"/>
    <s v="Double Cheeseburger Combo"/>
    <m/>
    <s v="No Modifier"/>
    <n v="1"/>
    <n v="10.34"/>
    <n v="10.34"/>
    <n v="10.34"/>
    <n v="0"/>
    <n v="0"/>
    <n v="0.83"/>
    <n v="0.83"/>
    <x v="447"/>
    <n v="11.17"/>
    <x v="0"/>
    <s v="Cash"/>
  </r>
  <r>
    <n v="121283"/>
    <n v="201"/>
    <d v="2025-08-01T00:00:00"/>
    <d v="1899-12-30T04:14:43"/>
    <d v="2025-08-01T00:00:00"/>
    <s v="Friday"/>
    <s v="Afternoon"/>
    <s v="Delivery"/>
    <s v="Delivery"/>
    <s v="Onion Rings"/>
    <s v="No Sauce"/>
    <s v="No Sauce"/>
    <n v="1"/>
    <n v="3.41"/>
    <n v="3.41"/>
    <n v="3.41"/>
    <n v="0"/>
    <n v="0"/>
    <n v="0.31"/>
    <n v="0.31"/>
    <x v="747"/>
    <n v="3.72"/>
    <x v="4"/>
    <s v="GiftCard"/>
  </r>
  <r>
    <n v="121284"/>
    <n v="501"/>
    <d v="2025-06-14T00:00:00"/>
    <d v="1899-12-30T01:03:45"/>
    <d v="2025-06-14T00:00:00"/>
    <s v="Saturday"/>
    <s v="Lunch"/>
    <s v="Takeout"/>
    <s v="Takeout"/>
    <s v="Double Cheeseburger Combo"/>
    <m/>
    <s v="No Modifier"/>
    <n v="1"/>
    <n v="9.6"/>
    <n v="9.6000000000000014"/>
    <n v="9.6000000000000014"/>
    <n v="0"/>
    <n v="0"/>
    <n v="0.86"/>
    <n v="0.86"/>
    <x v="472"/>
    <n v="10.46"/>
    <x v="1"/>
    <s v="Card"/>
  </r>
  <r>
    <n v="121285"/>
    <n v="403"/>
    <d v="2025-06-02T00:00:00"/>
    <d v="1899-12-30T04:27:47"/>
    <d v="2025-06-02T00:00:00"/>
    <s v="Monday"/>
    <s v="Afternoon"/>
    <s v="Drive-Thru"/>
    <s v="Drive-Thru"/>
    <s v="Onion Rings"/>
    <m/>
    <s v="No Modifier"/>
    <n v="1"/>
    <n v="2.76"/>
    <n v="2.76"/>
    <n v="2.76"/>
    <n v="0"/>
    <n v="0"/>
    <n v="0.26"/>
    <n v="0.26"/>
    <x v="540"/>
    <n v="3.02"/>
    <x v="0"/>
    <s v="Cash"/>
  </r>
  <r>
    <n v="121286"/>
    <n v="403"/>
    <d v="2025-05-31T00:00:00"/>
    <d v="1899-12-30T11:23:43"/>
    <d v="2025-05-31T00:00:00"/>
    <s v="Saturday"/>
    <s v="Lunch"/>
    <s v="Takeout"/>
    <s v="Takeout"/>
    <s v="Soft Drink (Medium)"/>
    <s v="Almond Milk"/>
    <s v="Almond Milk"/>
    <n v="1"/>
    <n v="1.59"/>
    <n v="1.4799999999999998"/>
    <n v="1.4799999999999998"/>
    <n v="0"/>
    <n v="0"/>
    <m/>
    <n v="0.1"/>
    <x v="224"/>
    <n v="1.43"/>
    <x v="0"/>
    <s v="Cash"/>
  </r>
  <r>
    <n v="121287"/>
    <n v="501"/>
    <d v="2025-06-08T00:00:00"/>
    <d v="1899-12-30T12:13:12"/>
    <d v="2025-06-08T00:00:00"/>
    <s v="Sunday"/>
    <s v="Lunch"/>
    <s v="Drive-Thru"/>
    <s v="Drive-Thru"/>
    <s v="Spicy Chicken Combo"/>
    <m/>
    <s v="No Modifier"/>
    <n v="1"/>
    <n v="9.5399999999999991"/>
    <n v="9.5400000000000009"/>
    <n v="9.5400000000000009"/>
    <n v="0"/>
    <n v="0"/>
    <n v="0.69"/>
    <n v="0.69"/>
    <x v="425"/>
    <n v="10.23"/>
    <x v="1"/>
    <s v="Card"/>
  </r>
  <r>
    <n v="121288"/>
    <n v="103"/>
    <d v="2025-05-04T00:00:00"/>
    <d v="1899-12-30T12:52:25"/>
    <d v="2025-05-04T00:00:00"/>
    <s v="Sunday"/>
    <s v="Lunch"/>
    <s v="Drive-Thru"/>
    <s v="Drive-Thru"/>
    <s v="Cheeseburger Combo"/>
    <m/>
    <s v="No Modifier"/>
    <n v="1"/>
    <n v="7.94"/>
    <n v="7.9399999999999995"/>
    <n v="7.9399999999999995"/>
    <n v="0"/>
    <n v="0"/>
    <n v="0.56000000000000005"/>
    <n v="0.56000000000000005"/>
    <x v="52"/>
    <n v="8.5"/>
    <x v="2"/>
    <s v="MobilePay"/>
  </r>
  <r>
    <n v="121289"/>
    <n v="403"/>
    <d v="2025-05-18T00:00:00"/>
    <d v="1899-12-30T07:02:08"/>
    <d v="2025-05-18T00:00:00"/>
    <s v="Sunday"/>
    <s v="Dinner"/>
    <s v="Dine-In"/>
    <s v="Dine-In"/>
    <s v="Chicken Sandwich Combo"/>
    <m/>
    <s v="No Modifier"/>
    <n v="3"/>
    <n v="7.91"/>
    <n v="7.91"/>
    <n v="23.73"/>
    <n v="2.37"/>
    <n v="2.37"/>
    <n v="1.55"/>
    <n v="1.55"/>
    <x v="748"/>
    <n v="22.91"/>
    <x v="1"/>
    <s v="Card"/>
  </r>
  <r>
    <n v="121290"/>
    <n v="402"/>
    <d v="2025-05-24T00:00:00"/>
    <d v="1899-12-30T05:33:09"/>
    <d v="2025-05-24T00:00:00"/>
    <s v="Saturday"/>
    <s v="Afternoon"/>
    <s v="Drive-Thru"/>
    <s v="Drive-Thru"/>
    <s v="Milkshake"/>
    <m/>
    <s v="No Modifier"/>
    <n v="1"/>
    <n v="4.12"/>
    <n v="4.12"/>
    <n v="4.12"/>
    <n v="0.62"/>
    <n v="0.62"/>
    <n v="0.28000000000000003"/>
    <n v="0.28000000000000003"/>
    <x v="527"/>
    <n v="3.78"/>
    <x v="1"/>
    <s v="Card"/>
  </r>
  <r>
    <n v="121291"/>
    <n v="501"/>
    <d v="2025-07-15T00:00:00"/>
    <d v="1899-12-30T05:14:07"/>
    <d v="2025-07-15T00:00:00"/>
    <s v="Tuesday"/>
    <s v="Afternoon"/>
    <s v="Dine-In"/>
    <s v="Dine-In"/>
    <s v="Onion Rings"/>
    <m/>
    <s v="No Modifier"/>
    <n v="1"/>
    <n v="3.85"/>
    <n v="3.85"/>
    <n v="3.85"/>
    <n v="0"/>
    <n v="0"/>
    <n v="0.27"/>
    <n v="0.27"/>
    <x v="76"/>
    <n v="4.12"/>
    <x v="0"/>
    <s v="Cash"/>
  </r>
  <r>
    <n v="121292"/>
    <n v="402"/>
    <d v="2025-06-11T00:00:00"/>
    <d v="1899-12-30T12:13:04"/>
    <d v="2025-06-11T00:00:00"/>
    <s v="Wednesday"/>
    <s v="Lunch"/>
    <s v="Takeout"/>
    <s v="Takeout"/>
    <s v="Spicy Chicken Combo"/>
    <m/>
    <s v="No Modifier"/>
    <n v="1"/>
    <n v="9.2899999999999991"/>
    <n v="1.4799999999999998"/>
    <n v="1.4799999999999998"/>
    <n v="0"/>
    <n v="0"/>
    <m/>
    <n v="0.1"/>
    <x v="224"/>
    <n v="1.43"/>
    <x v="0"/>
    <s v="Cash"/>
  </r>
  <r>
    <n v="121293"/>
    <n v="101"/>
    <d v="2025-06-30T00:00:00"/>
    <d v="1899-12-30T12:39:32"/>
    <d v="2025-06-30T00:00:00"/>
    <s v="Monday"/>
    <s v="Lunch"/>
    <s v="Drive-Thru"/>
    <s v="Drive-Thru"/>
    <s v="Spicy Chicken Sandwich"/>
    <s v="No Pickles"/>
    <s v="No Pickles"/>
    <n v="1"/>
    <n v="5.96"/>
    <n v="1.4799999999999998"/>
    <n v="1.4799999999999998"/>
    <m/>
    <n v="0.15"/>
    <n v="0.45"/>
    <n v="0.45"/>
    <x v="392"/>
    <n v="6.41"/>
    <x v="1"/>
    <s v="Card"/>
  </r>
  <r>
    <n v="121294"/>
    <n v="401"/>
    <d v="2025-05-04T00:00:00"/>
    <d v="1899-12-30T01:32:10"/>
    <d v="2025-05-04T00:00:00"/>
    <s v="Sunday"/>
    <s v="Lunch"/>
    <s v="Takeout"/>
    <s v="Takeout"/>
    <s v="Veggie Burger"/>
    <s v="Extra Sauce"/>
    <s v="Extra Sauce"/>
    <n v="2"/>
    <n v="5.27"/>
    <n v="5.5200000000000005"/>
    <n v="11.040000000000001"/>
    <n v="0.55000000000000004"/>
    <n v="0.55000000000000004"/>
    <n v="0.76"/>
    <n v="0.76"/>
    <x v="749"/>
    <n v="11.25"/>
    <x v="1"/>
    <s v="Card"/>
  </r>
  <r>
    <n v="121295"/>
    <n v="401"/>
    <d v="2025-04-30T00:00:00"/>
    <d v="1899-12-30T08:26:46"/>
    <d v="2025-04-30T00:00:00"/>
    <s v="Wednesday"/>
    <s v="Dinner"/>
    <s v="Dine-In"/>
    <s v="Dine-In"/>
    <s v="Spicy Chicken Sandwich"/>
    <s v="Spicy"/>
    <s v="Spicy"/>
    <n v="1"/>
    <n v="5.6"/>
    <n v="5.6"/>
    <n v="5.6"/>
    <n v="0"/>
    <n v="0"/>
    <n v="0.41"/>
    <n v="0.41"/>
    <x v="5"/>
    <n v="6.01"/>
    <x v="0"/>
    <s v="Cash"/>
  </r>
  <r>
    <n v="121296"/>
    <n v="403"/>
    <d v="2025-04-24T00:00:00"/>
    <d v="1899-12-30T06:16:38"/>
    <d v="2025-04-24T00:00:00"/>
    <s v="Thursday"/>
    <s v="Dinner"/>
    <s v="Drive-Thru"/>
    <s v="Drive-Thru"/>
    <s v="Cheeseburger"/>
    <m/>
    <s v="No Modifier"/>
    <n v="2"/>
    <n v="4.8"/>
    <n v="4.8"/>
    <n v="9.6"/>
    <n v="0"/>
    <n v="0"/>
    <n v="0.57999999999999996"/>
    <n v="0.57999999999999996"/>
    <x v="216"/>
    <n v="10.18"/>
    <x v="1"/>
    <s v="Card"/>
  </r>
  <r>
    <n v="121297"/>
    <n v="401"/>
    <d v="2025-07-24T00:00:00"/>
    <d v="1899-12-30T12:47:14"/>
    <d v="2025-07-24T00:00:00"/>
    <s v="Thursday"/>
    <s v="Lunch"/>
    <s v="Drive-Thru"/>
    <s v="Drive-Thru"/>
    <s v="Veggie Burger"/>
    <m/>
    <s v="No Modifier"/>
    <n v="1"/>
    <n v="5.14"/>
    <n v="5.14"/>
    <n v="5.14"/>
    <n v="0"/>
    <n v="0"/>
    <n v="0.49"/>
    <n v="0.49"/>
    <x v="129"/>
    <n v="5.63"/>
    <x v="1"/>
    <s v="Card"/>
  </r>
  <r>
    <n v="121298"/>
    <n v="403"/>
    <d v="2025-07-11T00:00:00"/>
    <d v="1899-12-30T08:01:00"/>
    <d v="2025-07-11T00:00:00"/>
    <s v="Friday"/>
    <s v="Dinner"/>
    <s v="Delivery"/>
    <s v="Delivery"/>
    <s v="Cheeseburger Combo"/>
    <m/>
    <s v="No Modifier"/>
    <n v="3"/>
    <n v="8.6199999999999992"/>
    <n v="8.620000000000001"/>
    <n v="25.860000000000003"/>
    <n v="0"/>
    <n v="0"/>
    <n v="1.81"/>
    <n v="1.81"/>
    <x v="750"/>
    <n v="27.67"/>
    <x v="1"/>
    <s v="Card"/>
  </r>
  <r>
    <n v="121299"/>
    <n v="402"/>
    <d v="2025-04-26T00:00:00"/>
    <d v="1899-12-30T12:21:25"/>
    <d v="2025-04-26T00:00:00"/>
    <s v="Saturday"/>
    <s v="Lunch"/>
    <s v="Drive-Thru"/>
    <s v="Drive-Thru"/>
    <s v="Spicy Chicken Combo"/>
    <m/>
    <s v="No Modifier"/>
    <n v="1"/>
    <n v="9.4499999999999993"/>
    <n v="9.4499999999999993"/>
    <n v="9.4499999999999993"/>
    <n v="0"/>
    <n v="0"/>
    <n v="0.66"/>
    <n v="0.66"/>
    <x v="751"/>
    <n v="10.11"/>
    <x v="0"/>
    <s v="Cash"/>
  </r>
  <r>
    <n v="121300"/>
    <n v="101"/>
    <d v="2025-06-01T00:00:00"/>
    <d v="1899-12-30T01:04:24"/>
    <d v="2025-06-01T00:00:00"/>
    <s v="Sunday"/>
    <s v="Lunch"/>
    <s v="Takeout"/>
    <s v="Takeout"/>
    <s v="Cheeseburger"/>
    <m/>
    <s v="No Modifier"/>
    <n v="1"/>
    <n v="4.2699999999999996"/>
    <n v="4.2700000000000005"/>
    <n v="4.2700000000000005"/>
    <n v="0"/>
    <n v="0"/>
    <n v="0.34"/>
    <n v="0.34"/>
    <x v="349"/>
    <n v="4.6100000000000003"/>
    <x v="1"/>
    <s v="Card"/>
  </r>
  <r>
    <n v="121301"/>
    <n v="202"/>
    <d v="2025-05-05T00:00:00"/>
    <d v="1899-12-30T01:32:27"/>
    <d v="2025-05-05T00:00:00"/>
    <s v="Monday"/>
    <s v="Lunch"/>
    <s v="Delivery"/>
    <s v="Delivery"/>
    <s v="Chicken Sandwich Combo"/>
    <s v="Add Bacon"/>
    <s v="Add Bacon"/>
    <n v="2"/>
    <n v="9.49"/>
    <n v="10.489999999999998"/>
    <n v="20.979999999999997"/>
    <n v="0"/>
    <n v="0"/>
    <n v="1.26"/>
    <n v="1.26"/>
    <x v="752"/>
    <n v="22.24"/>
    <x v="1"/>
    <s v="Card"/>
  </r>
  <r>
    <n v="121302"/>
    <n v="101"/>
    <d v="2025-08-02T00:00:00"/>
    <d v="1899-12-30T07:26:05"/>
    <d v="2025-08-02T00:00:00"/>
    <s v="Saturday"/>
    <s v="Dinner"/>
    <s v="Takeout"/>
    <s v="Takeout"/>
    <s v="Double Cheeseburger"/>
    <m/>
    <s v="No Modifier"/>
    <n v="2"/>
    <n v="5.67"/>
    <n v="5.67"/>
    <n v="11.34"/>
    <n v="0"/>
    <n v="0"/>
    <n v="1.08"/>
    <n v="1.08"/>
    <x v="753"/>
    <n v="12.42"/>
    <x v="1"/>
    <s v="Card"/>
  </r>
  <r>
    <n v="121303"/>
    <n v="301"/>
    <d v="2025-05-04T00:00:00"/>
    <d v="1899-12-30T01:56:31"/>
    <d v="2025-05-04T00:00:00"/>
    <s v="Sunday"/>
    <s v="Lunch"/>
    <s v="Takeout"/>
    <s v="Takeout"/>
    <s v="Chicken Sandwich"/>
    <s v="Gluten-Free Bun"/>
    <s v="Gluten-Free Bun"/>
    <n v="1"/>
    <n v="5.1100000000000003"/>
    <n v="6.11"/>
    <n v="6.11"/>
    <n v="1.22"/>
    <n v="1.22"/>
    <n v="0.39"/>
    <n v="0.39"/>
    <x v="754"/>
    <n v="5.28"/>
    <x v="4"/>
    <s v="GiftCard"/>
  </r>
  <r>
    <n v="121304"/>
    <n v="101"/>
    <d v="2025-06-17T00:00:00"/>
    <d v="1899-12-30T02:22:16"/>
    <d v="2025-06-17T00:00:00"/>
    <s v="Tuesday"/>
    <s v="Lunch"/>
    <s v="Dine-In"/>
    <s v="Dine-In"/>
    <s v="Onion Rings"/>
    <s v="No Sauce"/>
    <s v="No Sauce"/>
    <n v="1"/>
    <n v="3.29"/>
    <n v="3.29"/>
    <n v="3.29"/>
    <n v="0"/>
    <n v="0"/>
    <n v="0.3"/>
    <n v="0.3"/>
    <x v="704"/>
    <n v="3.59"/>
    <x v="3"/>
    <s v="Card"/>
  </r>
  <r>
    <n v="121305"/>
    <n v="401"/>
    <d v="2025-06-16T00:00:00"/>
    <d v="1899-12-30T06:32:49"/>
    <d v="2025-06-16T00:00:00"/>
    <s v="Monday"/>
    <s v="Dinner"/>
    <s v="Dine-In"/>
    <s v="Dine-In"/>
    <s v="Cheeseburger Combo"/>
    <m/>
    <s v="No Modifier"/>
    <n v="1"/>
    <n v="8.0399999999999991"/>
    <n v="8.0400000000000009"/>
    <n v="8.0400000000000009"/>
    <n v="0.8"/>
    <n v="0.8"/>
    <n v="0.62"/>
    <n v="0.62"/>
    <x v="755"/>
    <n v="7.86"/>
    <x v="1"/>
    <s v="Card"/>
  </r>
  <r>
    <n v="121306"/>
    <n v="201"/>
    <d v="2025-06-18T00:00:00"/>
    <d v="1899-12-30T11:11:02"/>
    <d v="2025-06-18T00:00:00"/>
    <s v="Wednesday"/>
    <s v="Lunch"/>
    <s v="Drive-Thru"/>
    <s v="Drive-Thru"/>
    <s v="Cheeseburger"/>
    <m/>
    <s v="No Modifier"/>
    <n v="1"/>
    <n v="4.5"/>
    <n v="4.5"/>
    <n v="4.5"/>
    <n v="0.68"/>
    <n v="0.68"/>
    <n v="0.25"/>
    <n v="0.25"/>
    <x v="72"/>
    <n v="4.07"/>
    <x v="1"/>
    <s v="Card"/>
  </r>
  <r>
    <n v="121307"/>
    <n v="501"/>
    <d v="2025-06-08T00:00:00"/>
    <d v="1899-12-30T02:08:53"/>
    <d v="2025-06-08T00:00:00"/>
    <s v="Sunday"/>
    <s v="Lunch"/>
    <s v="Dine-In"/>
    <s v="Dine-In"/>
    <s v="Chicken Sandwich Combo"/>
    <m/>
    <s v="No Modifier"/>
    <n v="1"/>
    <n v="8.99"/>
    <n v="8.99"/>
    <n v="8.99"/>
    <n v="0"/>
    <n v="0"/>
    <n v="0.85"/>
    <n v="0.85"/>
    <x v="628"/>
    <n v="9.84"/>
    <x v="4"/>
    <s v="GiftCard"/>
  </r>
  <r>
    <n v="121308"/>
    <n v="401"/>
    <d v="2025-06-08T00:00:00"/>
    <d v="1899-12-30T08:32:00"/>
    <d v="2025-06-08T00:00:00"/>
    <s v="Sunday"/>
    <s v="Dinner"/>
    <s v="Delivery"/>
    <s v="Delivery"/>
    <s v="Chicken Sandwich Combo"/>
    <m/>
    <s v="No Modifier"/>
    <n v="1"/>
    <n v="9.5299999999999994"/>
    <n v="9.5299999999999994"/>
    <n v="9.5299999999999994"/>
    <n v="1.43"/>
    <n v="1.43"/>
    <n v="0.77"/>
    <n v="0.77"/>
    <x v="726"/>
    <n v="8.8699999999999992"/>
    <x v="1"/>
    <s v="Card"/>
  </r>
  <r>
    <n v="121309"/>
    <n v="202"/>
    <d v="2025-04-20T00:00:00"/>
    <d v="1899-12-30T05:51:14"/>
    <d v="2025-04-20T00:00:00"/>
    <s v="Sunday"/>
    <s v="Breakfast"/>
    <s v="Drive-Thru"/>
    <s v="Drive-Thru"/>
    <s v="Breakfast Burrito"/>
    <s v="No Cheese"/>
    <s v="No Cheese"/>
    <n v="1"/>
    <n v="3.86"/>
    <n v="3.86"/>
    <n v="3.86"/>
    <n v="0"/>
    <n v="0"/>
    <n v="0.23"/>
    <n v="0.23"/>
    <x v="166"/>
    <n v="4.09"/>
    <x v="1"/>
    <s v="Card"/>
  </r>
  <r>
    <n v="121310"/>
    <n v="402"/>
    <d v="2025-06-10T00:00:00"/>
    <d v="1899-12-30T04:34:27"/>
    <d v="2025-06-10T00:00:00"/>
    <s v="Tuesday"/>
    <s v="Afternoon"/>
    <s v="Takeout"/>
    <s v="Takeout"/>
    <s v="Ice Cream Cone"/>
    <m/>
    <s v="No Modifier"/>
    <n v="1"/>
    <n v="1.64"/>
    <n v="1.6400000000000001"/>
    <n v="1.6400000000000001"/>
    <n v="0"/>
    <n v="0"/>
    <n v="0.14000000000000001"/>
    <n v="0.14000000000000001"/>
    <x v="756"/>
    <n v="1.78"/>
    <x v="0"/>
    <s v="Cash"/>
  </r>
  <r>
    <n v="121311"/>
    <n v="403"/>
    <d v="2025-05-09T00:00:00"/>
    <d v="1899-12-30T12:53:38"/>
    <d v="2025-05-09T00:00:00"/>
    <s v="Friday"/>
    <s v="Lunch"/>
    <s v="Dine-In"/>
    <s v="Dine-In"/>
    <s v="Onion Rings"/>
    <s v="No Sauce"/>
    <s v="No Sauce"/>
    <n v="1"/>
    <n v="3.37"/>
    <n v="3.37"/>
    <n v="3.37"/>
    <n v="0"/>
    <n v="0"/>
    <n v="0.24"/>
    <n v="0.24"/>
    <x v="547"/>
    <n v="3.61"/>
    <x v="0"/>
    <s v="Cash"/>
  </r>
  <r>
    <n v="121312"/>
    <n v="301"/>
    <d v="2025-06-22T00:00:00"/>
    <d v="1899-12-30T08:10:29"/>
    <d v="2025-06-22T00:00:00"/>
    <s v="Sunday"/>
    <s v="Dinner"/>
    <s v="Takeout"/>
    <s v="Takeout"/>
    <s v="Onion Rings"/>
    <m/>
    <s v="No Modifier"/>
    <n v="2"/>
    <n v="3.53"/>
    <n v="3.5300000000000002"/>
    <n v="7.0600000000000005"/>
    <n v="0"/>
    <n v="0"/>
    <n v="0.42"/>
    <n v="0.42"/>
    <x v="757"/>
    <n v="7.48"/>
    <x v="1"/>
    <s v="Card"/>
  </r>
  <r>
    <n v="121313"/>
    <n v="102"/>
    <d v="2025-04-28T00:00:00"/>
    <d v="1899-12-30T11:29:34"/>
    <d v="2025-04-28T00:00:00"/>
    <s v="Monday"/>
    <s v="Lunch"/>
    <s v="Takeout"/>
    <s v="Takeout"/>
    <s v="Double Cheeseburger"/>
    <m/>
    <s v="No Modifier"/>
    <n v="1"/>
    <n v="5.97"/>
    <n v="5.97"/>
    <n v="5.97"/>
    <n v="0"/>
    <n v="0"/>
    <n v="0.45"/>
    <n v="0.45"/>
    <x v="393"/>
    <n v="6.42"/>
    <x v="1"/>
    <s v="Card"/>
  </r>
  <r>
    <n v="121314"/>
    <n v="201"/>
    <d v="2025-05-09T00:00:00"/>
    <d v="1899-12-30T06:14:41"/>
    <d v="2025-05-09T00:00:00"/>
    <s v="Friday"/>
    <s v="Breakfast"/>
    <s v="Takeout"/>
    <s v="Takeout"/>
    <s v="Breakfast Burrito"/>
    <m/>
    <s v="No Modifier"/>
    <n v="2"/>
    <n v="3.74"/>
    <n v="3.7399999999999998"/>
    <n v="7.4799999999999995"/>
    <n v="0"/>
    <n v="0"/>
    <n v="0.45"/>
    <n v="0.45"/>
    <x v="758"/>
    <n v="7.93"/>
    <x v="1"/>
    <s v="Card"/>
  </r>
  <r>
    <n v="121315"/>
    <n v="403"/>
    <d v="2025-06-13T00:00:00"/>
    <d v="1899-12-30T03:42:56"/>
    <d v="2025-06-13T00:00:00"/>
    <s v="Friday"/>
    <s v="Afternoon"/>
    <s v="Takeout"/>
    <s v="Takeout"/>
    <s v="Ice Cream Cone"/>
    <s v="Cinnamon"/>
    <s v="Cinnamon"/>
    <n v="1"/>
    <n v="1.49"/>
    <n v="1.5899999999999999"/>
    <n v="1.5899999999999999"/>
    <n v="0"/>
    <n v="0"/>
    <n v="0.14000000000000001"/>
    <n v="0.14000000000000001"/>
    <x v="259"/>
    <n v="1.73"/>
    <x v="2"/>
    <s v="MobilePay"/>
  </r>
  <r>
    <n v="121316"/>
    <n v="403"/>
    <d v="2025-05-14T00:00:00"/>
    <d v="1899-12-30T11:53:28"/>
    <d v="2025-05-14T00:00:00"/>
    <s v="Wednesday"/>
    <s v="Lunch"/>
    <s v="Drive-Thru"/>
    <s v="Drive-Thru"/>
    <s v="Cheeseburger"/>
    <m/>
    <s v="No Modifier"/>
    <n v="1"/>
    <n v="4.13"/>
    <n v="4.13"/>
    <n v="4.13"/>
    <n v="0"/>
    <n v="0"/>
    <n v="0.39"/>
    <n v="0.39"/>
    <x v="74"/>
    <n v="4.5199999999999996"/>
    <x v="1"/>
    <s v="Card"/>
  </r>
  <r>
    <n v="121317"/>
    <n v="103"/>
    <d v="2025-05-31T00:00:00"/>
    <d v="1899-12-30T12:32:16"/>
    <d v="2025-05-31T00:00:00"/>
    <s v="Saturday"/>
    <s v="Lunch"/>
    <s v="Takeout"/>
    <s v="Takeout"/>
    <s v="Chicken Sandwich"/>
    <m/>
    <s v="No Modifier"/>
    <n v="1"/>
    <n v="5.28"/>
    <n v="5.2799999999999994"/>
    <n v="5.2799999999999994"/>
    <n v="1.06"/>
    <n v="1.06"/>
    <n v="0.36"/>
    <n v="0.36"/>
    <x v="569"/>
    <n v="4.58"/>
    <x v="1"/>
    <s v="Card"/>
  </r>
  <r>
    <n v="121318"/>
    <n v="501"/>
    <d v="2025-04-23T00:00:00"/>
    <d v="1899-12-30T07:47:05"/>
    <d v="2025-04-23T00:00:00"/>
    <s v="Wednesday"/>
    <s v="Breakfast"/>
    <s v="Delivery"/>
    <s v="Delivery"/>
    <s v="Egg Muffin"/>
    <s v="Cinnamon"/>
    <s v="Cinnamon"/>
    <n v="2"/>
    <n v="3.09"/>
    <n v="3.19"/>
    <n v="6.38"/>
    <n v="0"/>
    <n v="0"/>
    <n v="0.41"/>
    <n v="0.41"/>
    <x v="759"/>
    <n v="6.79"/>
    <x v="2"/>
    <s v="MobilePay"/>
  </r>
  <r>
    <n v="121319"/>
    <n v="401"/>
    <d v="2025-05-04T00:00:00"/>
    <d v="1899-12-30T11:55:07"/>
    <d v="2025-05-04T00:00:00"/>
    <s v="Sunday"/>
    <s v="Lunch"/>
    <s v="Dine-In"/>
    <s v="Dine-In"/>
    <s v="Chicken Sandwich"/>
    <s v="Spicy"/>
    <s v="Spicy"/>
    <n v="1"/>
    <n v="5.32"/>
    <n v="5.32"/>
    <n v="5.32"/>
    <n v="0"/>
    <n v="0"/>
    <n v="0.39"/>
    <n v="0.39"/>
    <x v="760"/>
    <n v="5.71"/>
    <x v="0"/>
    <s v="Cash"/>
  </r>
  <r>
    <n v="121320"/>
    <n v="202"/>
    <d v="2025-06-12T00:00:00"/>
    <d v="1899-12-30T03:15:45"/>
    <d v="2025-06-12T00:00:00"/>
    <s v="Thursday"/>
    <s v="Afternoon"/>
    <s v="Takeout"/>
    <s v="Takeout"/>
    <s v="French Fries"/>
    <s v="Extra Sauce"/>
    <s v="Extra Sauce"/>
    <n v="2"/>
    <n v="2.66"/>
    <n v="2.91"/>
    <n v="5.82"/>
    <n v="0"/>
    <n v="0"/>
    <n v="0.42"/>
    <n v="0.42"/>
    <x v="265"/>
    <n v="6.24"/>
    <x v="1"/>
    <s v="Card"/>
  </r>
  <r>
    <n v="121321"/>
    <n v="402"/>
    <d v="2025-07-28T00:00:00"/>
    <d v="1899-12-30T10:53:51"/>
    <d v="2025-07-28T00:00:00"/>
    <s v="Monday"/>
    <s v="Morning"/>
    <s v="Delivery"/>
    <s v="Delivery"/>
    <s v="Coffee"/>
    <m/>
    <s v="No Modifier"/>
    <n v="1"/>
    <n v="2"/>
    <n v="2"/>
    <n v="2"/>
    <n v="0"/>
    <n v="0"/>
    <n v="0.16"/>
    <n v="0.16"/>
    <x v="274"/>
    <n v="2.16"/>
    <x v="2"/>
    <s v="MobilePay"/>
  </r>
  <r>
    <n v="121322"/>
    <n v="501"/>
    <d v="2025-04-19T00:00:00"/>
    <d v="1899-12-30T05:14:33"/>
    <d v="2025-04-19T00:00:00"/>
    <s v="Saturday"/>
    <s v="Afternoon"/>
    <s v="Dine-In"/>
    <s v="Dine-In"/>
    <s v="French Fries"/>
    <m/>
    <s v="No Modifier"/>
    <n v="4"/>
    <n v="2.62"/>
    <n v="2.62"/>
    <n v="10.48"/>
    <n v="0"/>
    <n v="0"/>
    <n v="0.68"/>
    <n v="0.68"/>
    <x v="761"/>
    <n v="11.16"/>
    <x v="2"/>
    <s v="MobilePay"/>
  </r>
  <r>
    <n v="121323"/>
    <n v="102"/>
    <d v="2025-04-12T00:00:00"/>
    <d v="1899-12-30T07:41:50"/>
    <d v="2025-04-12T00:00:00"/>
    <s v="Saturday"/>
    <s v="Dinner"/>
    <s v="Takeout"/>
    <s v="Takeout"/>
    <s v="Cheeseburger Combo"/>
    <m/>
    <s v="No Modifier"/>
    <n v="1"/>
    <n v="8.73"/>
    <n v="8.73"/>
    <n v="8.73"/>
    <n v="0"/>
    <n v="0"/>
    <n v="0.74"/>
    <n v="0.74"/>
    <x v="311"/>
    <n v="9.4700000000000006"/>
    <x v="1"/>
    <s v="Card"/>
  </r>
  <r>
    <n v="121324"/>
    <n v="402"/>
    <d v="2025-06-13T00:00:00"/>
    <d v="1899-12-30T09:34:03"/>
    <d v="2025-06-13T00:00:00"/>
    <s v="Friday"/>
    <s v="Dinner"/>
    <s v="Drive-Thru"/>
    <s v="Drive-Thru"/>
    <s v="Chicken Sandwich Combo"/>
    <m/>
    <s v="No Modifier"/>
    <n v="1"/>
    <n v="9.02"/>
    <n v="9.02"/>
    <n v="9.02"/>
    <n v="0"/>
    <n v="0"/>
    <n v="0.77"/>
    <n v="0.77"/>
    <x v="249"/>
    <n v="9.7899999999999991"/>
    <x v="1"/>
    <s v="Card"/>
  </r>
  <r>
    <n v="121325"/>
    <n v="201"/>
    <d v="2025-06-16T00:00:00"/>
    <d v="1899-12-30T09:19:52"/>
    <d v="2025-06-16T00:00:00"/>
    <s v="Monday"/>
    <s v="Dinner"/>
    <s v="Dine-In"/>
    <s v="Dine-In"/>
    <s v="Onion Rings"/>
    <s v="Extra Sauce"/>
    <s v="Extra Sauce"/>
    <n v="1"/>
    <n v="2.58"/>
    <n v="2.83"/>
    <n v="2.83"/>
    <n v="0"/>
    <n v="0"/>
    <n v="0.21"/>
    <n v="0.21"/>
    <x v="256"/>
    <n v="3.04"/>
    <x v="1"/>
    <s v="Card"/>
  </r>
  <r>
    <n v="121326"/>
    <n v="103"/>
    <d v="2025-05-11T00:00:00"/>
    <d v="1899-12-30T05:09:42"/>
    <d v="2025-05-11T00:00:00"/>
    <s v="Sunday"/>
    <s v="Afternoon"/>
    <s v="Takeout"/>
    <s v="Takeout"/>
    <s v="Onion Rings"/>
    <s v="Small Size"/>
    <s v="Small Size"/>
    <n v="2"/>
    <n v="2.87"/>
    <n v="2.57"/>
    <n v="5.14"/>
    <n v="0"/>
    <n v="0"/>
    <n v="0.33"/>
    <n v="0.33"/>
    <x v="729"/>
    <n v="5.47"/>
    <x v="1"/>
    <s v="Card"/>
  </r>
  <r>
    <n v="121327"/>
    <n v="201"/>
    <d v="2025-07-02T00:00:00"/>
    <d v="1899-12-30T10:24:54"/>
    <d v="2025-07-02T00:00:00"/>
    <s v="Wednesday"/>
    <s v="Morning"/>
    <s v="Drive-Thru"/>
    <s v="Drive-Thru"/>
    <s v="Soft Drink (Medium)"/>
    <m/>
    <s v="No Modifier"/>
    <n v="1"/>
    <n v="1.73"/>
    <n v="1.73"/>
    <n v="1.73"/>
    <n v="0"/>
    <n v="0"/>
    <n v="0.15"/>
    <n v="0.15"/>
    <x v="21"/>
    <n v="1.88"/>
    <x v="1"/>
    <s v="Card"/>
  </r>
  <r>
    <n v="121328"/>
    <n v="402"/>
    <d v="2025-06-21T00:00:00"/>
    <d v="1899-12-30T07:46:07"/>
    <d v="2025-06-21T00:00:00"/>
    <s v="Saturday"/>
    <s v="Dinner"/>
    <s v="Takeout"/>
    <s v="Takeout"/>
    <s v="Veggie Burger"/>
    <m/>
    <s v="No Modifier"/>
    <n v="1"/>
    <n v="4.82"/>
    <n v="4.8199999999999994"/>
    <n v="4.8199999999999994"/>
    <n v="0"/>
    <n v="0"/>
    <n v="0.36"/>
    <n v="0.36"/>
    <x v="505"/>
    <n v="5.18"/>
    <x v="0"/>
    <s v="Cash"/>
  </r>
  <r>
    <n v="121329"/>
    <n v="301"/>
    <d v="2025-07-20T00:00:00"/>
    <d v="1899-12-30T06:04:32"/>
    <d v="2025-07-20T00:00:00"/>
    <s v="Sunday"/>
    <s v="Breakfast"/>
    <s v="Drive-Thru"/>
    <s v="Drive-Thru"/>
    <s v="Breakfast Burrito"/>
    <s v="Sausage Patty"/>
    <s v="Sausage Patty"/>
    <n v="2"/>
    <n v="3.89"/>
    <n v="5.09"/>
    <n v="10.18"/>
    <n v="1.53"/>
    <n v="1.53"/>
    <n v="0.65"/>
    <n v="0.65"/>
    <x v="762"/>
    <n v="9.3000000000000007"/>
    <x v="1"/>
    <s v="Card"/>
  </r>
  <r>
    <n v="121330"/>
    <n v="403"/>
    <d v="2025-06-08T00:00:00"/>
    <d v="1899-12-30T11:18:01"/>
    <d v="2025-06-08T00:00:00"/>
    <s v="Sunday"/>
    <s v="Morning"/>
    <s v="Delivery"/>
    <s v="Delivery"/>
    <s v="Side Salad"/>
    <m/>
    <s v="No Modifier"/>
    <n v="1"/>
    <n v="3.17"/>
    <n v="3.17"/>
    <n v="3.17"/>
    <n v="0"/>
    <n v="0"/>
    <n v="0.23"/>
    <n v="0.23"/>
    <x v="185"/>
    <n v="3.4"/>
    <x v="1"/>
    <s v="Card"/>
  </r>
  <r>
    <n v="121331"/>
    <n v="301"/>
    <d v="2025-05-06T00:00:00"/>
    <d v="1899-12-30T10:36:46"/>
    <d v="2025-05-06T00:00:00"/>
    <s v="Tuesday"/>
    <s v="Late Night"/>
    <s v="Drive-Thru"/>
    <s v="Drive-Thru"/>
    <s v="Soft Drink (Large)"/>
    <m/>
    <s v="No Modifier"/>
    <n v="2"/>
    <n v="2.11"/>
    <n v="2.11"/>
    <n v="4.22"/>
    <n v="0"/>
    <n v="0"/>
    <n v="0.38"/>
    <n v="0.38"/>
    <x v="268"/>
    <n v="4.5999999999999996"/>
    <x v="1"/>
    <s v="Card"/>
  </r>
  <r>
    <n v="121332"/>
    <n v="102"/>
    <d v="2025-06-30T00:00:00"/>
    <d v="1899-12-30T10:25:58"/>
    <d v="2025-06-30T00:00:00"/>
    <s v="Monday"/>
    <s v="Breakfast"/>
    <s v="Dine-In"/>
    <s v="Dine-In"/>
    <s v="Milkshake"/>
    <m/>
    <s v="No Modifier"/>
    <n v="1"/>
    <n v="3.92"/>
    <n v="3.9200000000000004"/>
    <n v="3.9200000000000004"/>
    <n v="0"/>
    <n v="0"/>
    <n v="0.27"/>
    <n v="0.27"/>
    <x v="143"/>
    <n v="4.1900000000000004"/>
    <x v="1"/>
    <s v="Card"/>
  </r>
  <r>
    <n v="121333"/>
    <n v="201"/>
    <d v="2025-06-16T00:00:00"/>
    <d v="1899-12-30T07:57:26"/>
    <d v="2025-06-16T00:00:00"/>
    <s v="Monday"/>
    <s v="Dinner"/>
    <s v="Takeout"/>
    <s v="Takeout"/>
    <s v="Cheeseburger"/>
    <m/>
    <s v="No Modifier"/>
    <n v="1"/>
    <n v="4.99"/>
    <n v="4.99"/>
    <n v="4.99"/>
    <n v="0.5"/>
    <n v="0.5"/>
    <n v="0.34"/>
    <n v="0.34"/>
    <x v="763"/>
    <n v="4.83"/>
    <x v="0"/>
    <s v="Cash"/>
  </r>
  <r>
    <n v="121334"/>
    <n v="201"/>
    <d v="2025-06-26T00:00:00"/>
    <d v="1899-12-30T06:29:19"/>
    <d v="2025-06-26T00:00:00"/>
    <s v="Thursday"/>
    <s v="Dinner"/>
    <s v="Drive-Thru"/>
    <s v="Drive-Thru"/>
    <s v="Cheeseburger Combo"/>
    <m/>
    <s v="No Modifier"/>
    <n v="2"/>
    <n v="8.56"/>
    <n v="8.5599999999999987"/>
    <n v="17.119999999999997"/>
    <n v="0"/>
    <n v="0"/>
    <n v="1.03"/>
    <n v="1.03"/>
    <x v="764"/>
    <n v="18.149999999999999"/>
    <x v="2"/>
    <s v="MobilePay"/>
  </r>
  <r>
    <n v="121335"/>
    <n v="501"/>
    <d v="2025-05-05T00:00:00"/>
    <d v="1899-12-30T04:47:57"/>
    <d v="2025-05-05T00:00:00"/>
    <s v="Monday"/>
    <s v="Afternoon"/>
    <s v="Takeout"/>
    <s v="Takeout"/>
    <s v="Iced Tea"/>
    <s v="Light Ice"/>
    <s v="Light Ice"/>
    <n v="1"/>
    <n v="1.85"/>
    <n v="1.85"/>
    <n v="1.85"/>
    <n v="0"/>
    <n v="0"/>
    <n v="0.17"/>
    <n v="0.17"/>
    <x v="688"/>
    <n v="2.02"/>
    <x v="2"/>
    <s v="MobilePay"/>
  </r>
  <r>
    <n v="121336"/>
    <n v="201"/>
    <d v="2025-04-30T00:00:00"/>
    <d v="1899-12-30T08:00:11"/>
    <d v="2025-04-30T00:00:00"/>
    <s v="Wednesday"/>
    <s v="Dinner"/>
    <s v="Drive-Thru"/>
    <s v="Drive-Thru"/>
    <s v="Cheeseburger"/>
    <m/>
    <s v="No Modifier"/>
    <n v="1"/>
    <n v="4.29"/>
    <n v="4.29"/>
    <n v="4.29"/>
    <n v="0"/>
    <n v="0"/>
    <n v="0.32"/>
    <n v="0.32"/>
    <x v="349"/>
    <n v="4.6100000000000003"/>
    <x v="1"/>
    <s v="Card"/>
  </r>
  <r>
    <n v="121337"/>
    <n v="103"/>
    <d v="2025-06-02T00:00:00"/>
    <d v="1899-12-30T12:36:00"/>
    <d v="2025-06-02T00:00:00"/>
    <s v="Monday"/>
    <s v="Lunch"/>
    <s v="Dine-In"/>
    <s v="Dine-In"/>
    <s v="Soft Drink (Medium)"/>
    <m/>
    <s v="No Modifier"/>
    <n v="3"/>
    <n v="1.71"/>
    <n v="1.71"/>
    <n v="5.13"/>
    <n v="0"/>
    <n v="0"/>
    <n v="0.33"/>
    <n v="0.33"/>
    <x v="526"/>
    <n v="5.46"/>
    <x v="2"/>
    <s v="MobilePay"/>
  </r>
  <r>
    <n v="121338"/>
    <n v="102"/>
    <d v="2025-05-01T00:00:00"/>
    <d v="1899-12-30T11:33:33"/>
    <d v="2025-05-01T00:00:00"/>
    <s v="Thursday"/>
    <s v="Morning"/>
    <s v="Takeout"/>
    <s v="Takeout"/>
    <s v="Coffee"/>
    <m/>
    <s v="No Modifier"/>
    <n v="1"/>
    <n v="1.81"/>
    <n v="1.81"/>
    <n v="1.81"/>
    <n v="0"/>
    <n v="0"/>
    <n v="0.14000000000000001"/>
    <n v="0.14000000000000001"/>
    <x v="307"/>
    <n v="1.95"/>
    <x v="2"/>
    <s v="MobilePay"/>
  </r>
  <r>
    <n v="121339"/>
    <n v="101"/>
    <d v="2025-04-29T00:00:00"/>
    <d v="1899-12-30T04:32:03"/>
    <d v="2025-04-29T00:00:00"/>
    <s v="Tuesday"/>
    <s v="Afternoon"/>
    <s v="Dine-In"/>
    <s v="Dine-In"/>
    <s v="Soft Drink (Medium)"/>
    <m/>
    <s v="No Modifier"/>
    <n v="1"/>
    <n v="1.75"/>
    <n v="1.75"/>
    <n v="1.75"/>
    <n v="0"/>
    <n v="0"/>
    <n v="0.14000000000000001"/>
    <n v="0.14000000000000001"/>
    <x v="62"/>
    <n v="1.89"/>
    <x v="0"/>
    <s v="Cash"/>
  </r>
  <r>
    <n v="121340"/>
    <n v="102"/>
    <d v="2025-08-08T00:00:00"/>
    <d v="1899-12-30T01:51:35"/>
    <d v="2025-08-08T00:00:00"/>
    <s v="Friday"/>
    <s v="Late Night"/>
    <s v="Dine-In"/>
    <s v="Dine-In"/>
    <s v="Cheeseburger"/>
    <m/>
    <s v="No Modifier"/>
    <n v="1"/>
    <n v="4.54"/>
    <n v="4.54"/>
    <n v="4.54"/>
    <n v="0"/>
    <n v="0"/>
    <n v="0.34"/>
    <n v="0.34"/>
    <x v="233"/>
    <n v="4.88"/>
    <x v="1"/>
    <s v="Card"/>
  </r>
  <r>
    <n v="121341"/>
    <n v="101"/>
    <d v="2025-06-16T00:00:00"/>
    <d v="1899-12-30T09:42:12"/>
    <d v="2025-06-16T00:00:00"/>
    <s v="Monday"/>
    <s v="Breakfast"/>
    <s v="Dine-In"/>
    <s v="Dine-In"/>
    <s v="Egg Muffin"/>
    <m/>
    <s v="No Modifier"/>
    <n v="1"/>
    <n v="3.24"/>
    <n v="3.24"/>
    <n v="3.24"/>
    <n v="0"/>
    <n v="0"/>
    <n v="0.28000000000000003"/>
    <n v="0.28000000000000003"/>
    <x v="528"/>
    <n v="3.52"/>
    <x v="2"/>
    <s v="MobilePay"/>
  </r>
  <r>
    <n v="121342"/>
    <n v="301"/>
    <d v="2025-05-13T00:00:00"/>
    <d v="1899-12-30T12:58:44"/>
    <d v="2025-05-13T00:00:00"/>
    <s v="Tuesday"/>
    <s v="Late Night"/>
    <s v="Dine-In"/>
    <s v="Dine-In"/>
    <s v="Soft Drink (Large)"/>
    <m/>
    <s v="No Modifier"/>
    <n v="2"/>
    <n v="2.0299999999999998"/>
    <n v="2.0299999999999998"/>
    <n v="4.0599999999999996"/>
    <n v="0.41"/>
    <n v="0.41"/>
    <n v="0.22"/>
    <n v="0.22"/>
    <x v="765"/>
    <n v="3.87"/>
    <x v="1"/>
    <s v="Card"/>
  </r>
  <r>
    <n v="121343"/>
    <n v="501"/>
    <d v="2025-08-07T00:00:00"/>
    <d v="1899-12-30T03:55:25"/>
    <d v="2025-08-07T00:00:00"/>
    <s v="Thursday"/>
    <s v="Afternoon"/>
    <s v="Takeout"/>
    <s v="Takeout"/>
    <s v="Brownie"/>
    <m/>
    <s v="No Modifier"/>
    <n v="1"/>
    <n v="2.0499999999999998"/>
    <n v="2.5500000000000003"/>
    <n v="2.5500000000000003"/>
    <n v="0"/>
    <n v="0"/>
    <n v="0.15"/>
    <n v="0.15"/>
    <x v="766"/>
    <n v="2.7"/>
    <x v="1"/>
    <s v="Card"/>
  </r>
  <r>
    <n v="121344"/>
    <n v="103"/>
    <d v="2025-06-22T00:00:00"/>
    <d v="1899-12-30T06:41:01"/>
    <d v="2025-06-22T00:00:00"/>
    <s v="Sunday"/>
    <s v="Breakfast"/>
    <s v="Dine-In"/>
    <s v="Dine-In"/>
    <s v="Pancake Platter"/>
    <m/>
    <s v="No Modifier"/>
    <n v="1"/>
    <n v="5.31"/>
    <n v="5.31"/>
    <n v="5.31"/>
    <n v="0"/>
    <n v="0"/>
    <n v="0.4"/>
    <n v="0.4"/>
    <x v="760"/>
    <n v="5.71"/>
    <x v="0"/>
    <s v="Cash"/>
  </r>
  <r>
    <n v="121345"/>
    <n v="301"/>
    <d v="2025-06-22T00:00:00"/>
    <d v="1899-12-30T10:50:13"/>
    <d v="2025-06-22T00:00:00"/>
    <s v="Sunday"/>
    <s v="Morning"/>
    <s v="Dine-In"/>
    <s v="Dine-In"/>
    <s v="Latte"/>
    <s v="Sugar-Free Syrup"/>
    <s v="Sugar-Free Syrup"/>
    <n v="1"/>
    <n v="2.87"/>
    <n v="3.17"/>
    <n v="3.17"/>
    <n v="0"/>
    <n v="0"/>
    <n v="0.23"/>
    <n v="0.23"/>
    <x v="185"/>
    <n v="3.4"/>
    <x v="0"/>
    <s v="Cash"/>
  </r>
  <r>
    <n v="121346"/>
    <n v="401"/>
    <d v="2025-07-18T00:00:00"/>
    <d v="1899-12-30T08:37:32"/>
    <d v="2025-07-18T00:00:00"/>
    <s v="Friday"/>
    <s v="Dinner"/>
    <s v="Takeout"/>
    <s v="Takeout"/>
    <s v="Chicken Sandwich"/>
    <m/>
    <s v="No Modifier"/>
    <n v="1"/>
    <n v="4.45"/>
    <n v="4.4499999999999993"/>
    <n v="4.4499999999999993"/>
    <n v="0"/>
    <n v="0"/>
    <n v="0.32"/>
    <n v="0.32"/>
    <x v="301"/>
    <n v="4.7699999999999996"/>
    <x v="1"/>
    <s v="Card"/>
  </r>
  <r>
    <n v="121347"/>
    <n v="201"/>
    <d v="2025-05-28T00:00:00"/>
    <d v="1899-12-30T11:11:39"/>
    <d v="2025-05-28T00:00:00"/>
    <s v="Wednesday"/>
    <s v="Morning"/>
    <s v="Takeout"/>
    <s v="Takeout"/>
    <s v="Bottled Water"/>
    <s v="Extra Ice"/>
    <s v="Extra Ice"/>
    <n v="1"/>
    <n v="1.52"/>
    <n v="1.52"/>
    <n v="1.52"/>
    <n v="0"/>
    <n v="0"/>
    <n v="0.13"/>
    <n v="0.13"/>
    <x v="304"/>
    <n v="1.65"/>
    <x v="1"/>
    <s v="Card"/>
  </r>
  <r>
    <n v="121348"/>
    <n v="401"/>
    <d v="2025-06-23T00:00:00"/>
    <d v="1899-12-30T11:55:40"/>
    <d v="2025-06-23T00:00:00"/>
    <s v="Monday"/>
    <s v="Late Night"/>
    <s v="Drive-Thru"/>
    <s v="Drive-Thru"/>
    <s v="Spicy Chicken Sandwich"/>
    <m/>
    <s v="No Modifier"/>
    <n v="1"/>
    <n v="5.12"/>
    <n v="5.12"/>
    <n v="5.12"/>
    <n v="0"/>
    <n v="0"/>
    <n v="0.41"/>
    <n v="0.41"/>
    <x v="718"/>
    <n v="5.53"/>
    <x v="0"/>
    <s v="Cash"/>
  </r>
  <r>
    <n v="121349"/>
    <n v="402"/>
    <d v="2025-07-06T00:00:00"/>
    <d v="1899-12-30T09:27:46"/>
    <d v="2025-07-06T00:00:00"/>
    <s v="Sunday"/>
    <s v="Dinner"/>
    <s v="Dine-In"/>
    <s v="Dine-In"/>
    <s v="Chicken Sandwich"/>
    <s v="Extra Sauce"/>
    <s v="Extra Sauce"/>
    <n v="1"/>
    <n v="5.31"/>
    <n v="5.56"/>
    <n v="5.56"/>
    <n v="0"/>
    <n v="0"/>
    <n v="0.53"/>
    <n v="0.53"/>
    <x v="231"/>
    <n v="6.09"/>
    <x v="1"/>
    <s v="Card"/>
  </r>
  <r>
    <n v="121350"/>
    <n v="401"/>
    <d v="2025-05-26T00:00:00"/>
    <d v="1899-12-30T12:19:06"/>
    <d v="2025-05-26T00:00:00"/>
    <s v="Monday"/>
    <s v="Lunch"/>
    <s v="Dine-In"/>
    <s v="Dine-In"/>
    <s v="Chicken Sandwich Combo"/>
    <s v="Extra Sauce"/>
    <s v="Extra Sauce"/>
    <n v="2"/>
    <n v="8.4"/>
    <n v="8.65"/>
    <n v="17.3"/>
    <n v="0"/>
    <n v="0"/>
    <n v="1.64"/>
    <n v="1.64"/>
    <x v="767"/>
    <n v="18.940000000000001"/>
    <x v="1"/>
    <s v="Card"/>
  </r>
  <r>
    <n v="121351"/>
    <n v="301"/>
    <d v="2025-06-16T00:00:00"/>
    <d v="1899-12-30T12:42:36"/>
    <d v="2025-06-16T00:00:00"/>
    <s v="Monday"/>
    <s v="Lunch"/>
    <s v="Dine-In"/>
    <s v="Dine-In"/>
    <s v="Veggie Burger"/>
    <s v="Gluten-Free Bun"/>
    <s v="Gluten-Free Bun"/>
    <n v="1"/>
    <n v="4.6100000000000003"/>
    <n v="5.6099999999999994"/>
    <n v="5.6099999999999994"/>
    <n v="0"/>
    <n v="0"/>
    <n v="0.41"/>
    <n v="0.41"/>
    <x v="128"/>
    <n v="6.02"/>
    <x v="2"/>
    <s v="MobilePay"/>
  </r>
  <r>
    <n v="121352"/>
    <n v="102"/>
    <d v="2025-07-12T00:00:00"/>
    <d v="1899-12-30T11:06:25"/>
    <d v="2025-07-12T00:00:00"/>
    <s v="Saturday"/>
    <s v="Lunch"/>
    <s v="Drive-Thru"/>
    <s v="Drive-Thru"/>
    <s v="Chicken Sandwich"/>
    <s v="No Pickles"/>
    <s v="No Pickles"/>
    <n v="1"/>
    <n v="5.59"/>
    <n v="5.59"/>
    <n v="5.59"/>
    <n v="0"/>
    <n v="0"/>
    <n v="0.41"/>
    <n v="0.41"/>
    <x v="142"/>
    <n v="6"/>
    <x v="1"/>
    <s v="Card"/>
  </r>
  <r>
    <n v="121353"/>
    <n v="101"/>
    <d v="2025-07-05T00:00:00"/>
    <d v="1899-12-30T01:52:30"/>
    <d v="2025-07-05T00:00:00"/>
    <s v="Saturday"/>
    <s v="Late Night"/>
    <s v="Drive-Thru"/>
    <s v="Drive-Thru"/>
    <s v="Cheeseburger"/>
    <m/>
    <s v="No Modifier"/>
    <n v="1"/>
    <n v="4.74"/>
    <n v="4.74"/>
    <n v="4.74"/>
    <n v="0"/>
    <n v="0"/>
    <n v="0.34"/>
    <n v="0.34"/>
    <x v="207"/>
    <n v="5.08"/>
    <x v="2"/>
    <s v="MobilePay"/>
  </r>
  <r>
    <n v="121354"/>
    <n v="202"/>
    <d v="2025-06-14T00:00:00"/>
    <d v="1899-12-30T09:11:20"/>
    <d v="2025-06-14T00:00:00"/>
    <s v="Saturday"/>
    <s v="Dinner"/>
    <s v="Delivery"/>
    <s v="Delivery"/>
    <s v="Spicy Chicken Combo"/>
    <m/>
    <s v="No Modifier"/>
    <n v="1"/>
    <n v="9"/>
    <n v="9"/>
    <n v="9"/>
    <n v="0"/>
    <n v="0"/>
    <n v="0.68"/>
    <n v="0.68"/>
    <x v="212"/>
    <n v="9.68"/>
    <x v="2"/>
    <s v="MobilePay"/>
  </r>
  <r>
    <n v="121355"/>
    <n v="103"/>
    <d v="2025-05-27T00:00:00"/>
    <d v="1899-12-30T08:00:13"/>
    <d v="2025-05-27T00:00:00"/>
    <s v="Tuesday"/>
    <s v="Dinner"/>
    <s v="Takeout"/>
    <s v="Takeout"/>
    <s v="Cheeseburger Combo"/>
    <m/>
    <s v="No Modifier"/>
    <n v="3"/>
    <n v="7.19"/>
    <n v="7.19"/>
    <n v="21.57"/>
    <n v="0"/>
    <n v="0"/>
    <n v="1.83"/>
    <n v="1.83"/>
    <x v="768"/>
    <n v="23.4"/>
    <x v="0"/>
    <s v="Cash"/>
  </r>
  <r>
    <n v="121356"/>
    <n v="402"/>
    <d v="2025-08-06T00:00:00"/>
    <d v="1899-12-30T01:43:56"/>
    <d v="2025-08-06T00:00:00"/>
    <s v="Wednesday"/>
    <s v="Late Night"/>
    <s v="Drive-Thru"/>
    <s v="Drive-Thru"/>
    <s v="Chicken Sandwich"/>
    <m/>
    <s v="No Modifier"/>
    <n v="1"/>
    <n v="5.19"/>
    <n v="5.1899999999999995"/>
    <n v="5.1899999999999995"/>
    <n v="0"/>
    <n v="0"/>
    <n v="0.36"/>
    <n v="0.36"/>
    <x v="769"/>
    <n v="5.55"/>
    <x v="1"/>
    <s v="Card"/>
  </r>
  <r>
    <n v="121357"/>
    <n v="501"/>
    <d v="2025-05-08T00:00:00"/>
    <d v="1899-12-30T05:02:48"/>
    <d v="2025-05-08T00:00:00"/>
    <s v="Thursday"/>
    <s v="Afternoon"/>
    <s v="Delivery"/>
    <s v="Delivery"/>
    <s v="French Fries"/>
    <s v="Small Size"/>
    <s v="Small Size"/>
    <n v="1"/>
    <n v="2.75"/>
    <n v="2.4499999999999997"/>
    <n v="2.4499999999999997"/>
    <n v="0"/>
    <n v="0"/>
    <n v="0.22"/>
    <n v="0.22"/>
    <x v="20"/>
    <n v="2.67"/>
    <x v="1"/>
    <s v="Card"/>
  </r>
  <r>
    <n v="121358"/>
    <n v="101"/>
    <d v="2025-06-01T00:00:00"/>
    <d v="1899-12-30T08:05:46"/>
    <d v="2025-06-01T00:00:00"/>
    <s v="Sunday"/>
    <s v="Dinner"/>
    <s v="Dine-In"/>
    <s v="Dine-In"/>
    <s v="Cheeseburger Combo"/>
    <m/>
    <s v="No Modifier"/>
    <n v="1"/>
    <n v="7.75"/>
    <n v="7.75"/>
    <n v="7.75"/>
    <n v="0"/>
    <n v="0"/>
    <n v="0.74"/>
    <n v="0.74"/>
    <x v="531"/>
    <n v="8.49"/>
    <x v="1"/>
    <s v="Card"/>
  </r>
  <r>
    <n v="121359"/>
    <n v="102"/>
    <d v="2025-08-03T00:00:00"/>
    <d v="1899-12-30T08:41:57"/>
    <d v="2025-08-03T00:00:00"/>
    <s v="Sunday"/>
    <s v="Dinner"/>
    <s v="Drive-Thru"/>
    <s v="Drive-Thru"/>
    <s v="Cheeseburger"/>
    <m/>
    <s v="No Modifier"/>
    <n v="2"/>
    <n v="4.55"/>
    <n v="4.55"/>
    <n v="9.1"/>
    <n v="0"/>
    <n v="0"/>
    <n v="0.77"/>
    <n v="0.77"/>
    <x v="770"/>
    <n v="9.8699999999999992"/>
    <x v="2"/>
    <s v="MobilePay"/>
  </r>
  <r>
    <n v="121360"/>
    <n v="501"/>
    <d v="2025-07-09T00:00:00"/>
    <d v="1899-12-30T04:09:07"/>
    <d v="2025-07-09T00:00:00"/>
    <s v="Wednesday"/>
    <s v="Afternoon"/>
    <s v="Drive-Thru"/>
    <s v="Drive-Thru"/>
    <s v="French Fries"/>
    <s v="No Sauce"/>
    <s v="No Sauce"/>
    <n v="1"/>
    <n v="2.64"/>
    <n v="2.6399999999999997"/>
    <n v="2.6399999999999997"/>
    <n v="0"/>
    <n v="0"/>
    <n v="0.18"/>
    <n v="0.18"/>
    <x v="148"/>
    <n v="2.82"/>
    <x v="0"/>
    <s v="Cash"/>
  </r>
  <r>
    <n v="121361"/>
    <n v="501"/>
    <d v="2025-07-28T00:00:00"/>
    <d v="1899-12-30T01:53:59"/>
    <d v="2025-07-28T00:00:00"/>
    <s v="Monday"/>
    <s v="Late Night"/>
    <s v="Drive-Thru"/>
    <s v="Drive-Thru"/>
    <s v="French Fries"/>
    <m/>
    <s v="No Modifier"/>
    <n v="1"/>
    <n v="2.8"/>
    <n v="2.8"/>
    <n v="2.8"/>
    <n v="0"/>
    <n v="0"/>
    <n v="0.18"/>
    <n v="0.18"/>
    <x v="49"/>
    <n v="2.98"/>
    <x v="1"/>
    <s v="Card"/>
  </r>
  <r>
    <n v="121362"/>
    <n v="202"/>
    <d v="2025-04-27T00:00:00"/>
    <d v="1899-12-30T06:08:19"/>
    <d v="2025-04-27T00:00:00"/>
    <s v="Sunday"/>
    <s v="Dinner"/>
    <s v="Drive-Thru"/>
    <s v="Drive-Thru"/>
    <s v="Cheeseburger"/>
    <m/>
    <s v="No Modifier"/>
    <n v="1"/>
    <n v="4.53"/>
    <n v="4.53"/>
    <n v="4.53"/>
    <n v="0"/>
    <n v="0"/>
    <n v="0.28999999999999998"/>
    <n v="0.28999999999999998"/>
    <x v="533"/>
    <n v="4.82"/>
    <x v="0"/>
    <s v="Cash"/>
  </r>
  <r>
    <n v="121363"/>
    <n v="301"/>
    <d v="2025-06-08T00:00:00"/>
    <d v="1899-12-30T10:04:49"/>
    <d v="2025-06-08T00:00:00"/>
    <s v="Sunday"/>
    <s v="Breakfast"/>
    <s v="Drive-Thru"/>
    <s v="Drive-Thru"/>
    <s v="Sausage Biscuit"/>
    <s v="Sausage Patty"/>
    <s v="Sausage Patty"/>
    <n v="1"/>
    <n v="2.8"/>
    <n v="4"/>
    <n v="4"/>
    <n v="0"/>
    <n v="0"/>
    <n v="0.34"/>
    <n v="0.34"/>
    <x v="562"/>
    <n v="4.34"/>
    <x v="1"/>
    <s v="Card"/>
  </r>
  <r>
    <n v="121364"/>
    <n v="402"/>
    <d v="2025-07-26T00:00:00"/>
    <d v="1899-12-30T02:07:50"/>
    <d v="2025-07-26T00:00:00"/>
    <s v="Saturday"/>
    <s v="Lunch"/>
    <s v="Takeout"/>
    <s v="Takeout"/>
    <s v="Chicken Sandwich"/>
    <m/>
    <s v="No Modifier"/>
    <n v="1"/>
    <n v="5.83"/>
    <n v="5.83"/>
    <n v="5.83"/>
    <n v="0"/>
    <n v="0"/>
    <n v="0.38"/>
    <n v="0.38"/>
    <x v="167"/>
    <n v="6.21"/>
    <x v="1"/>
    <s v="Card"/>
  </r>
  <r>
    <n v="121365"/>
    <n v="401"/>
    <d v="2025-07-17T00:00:00"/>
    <d v="1899-12-30T01:04:26"/>
    <d v="2025-07-17T00:00:00"/>
    <s v="Thursday"/>
    <s v="Late Night"/>
    <s v="Drive-Thru"/>
    <s v="Drive-Thru"/>
    <s v="Chicken Sandwich"/>
    <s v="No Onions"/>
    <s v="No Onions"/>
    <n v="1"/>
    <n v="5.33"/>
    <n v="5.33"/>
    <n v="5.33"/>
    <n v="0"/>
    <n v="0"/>
    <n v="0.4"/>
    <n v="0.4"/>
    <x v="771"/>
    <n v="5.73"/>
    <x v="3"/>
    <s v="Card"/>
  </r>
  <r>
    <n v="121366"/>
    <n v="102"/>
    <d v="2025-06-11T00:00:00"/>
    <d v="1899-12-30T08:33:33"/>
    <d v="2025-06-11T00:00:00"/>
    <s v="Wednesday"/>
    <s v="Dinner"/>
    <s v="Drive-Thru"/>
    <s v="Drive-Thru"/>
    <s v="Cheeseburger Combo"/>
    <m/>
    <s v="No Modifier"/>
    <n v="1"/>
    <n v="8.48"/>
    <n v="8.48"/>
    <n v="8.48"/>
    <n v="0"/>
    <n v="0"/>
    <n v="0.61"/>
    <n v="0.61"/>
    <x v="705"/>
    <n v="9.09"/>
    <x v="1"/>
    <s v="Card"/>
  </r>
  <r>
    <n v="121367"/>
    <n v="301"/>
    <d v="2025-06-26T00:00:00"/>
    <d v="1899-12-30T02:13:23"/>
    <d v="2025-06-26T00:00:00"/>
    <s v="Thursday"/>
    <s v="Lunch"/>
    <s v="Takeout"/>
    <s v="Takeout"/>
    <s v="Onion Rings"/>
    <m/>
    <s v="No Modifier"/>
    <n v="1"/>
    <n v="2.88"/>
    <n v="2.58"/>
    <n v="2.58"/>
    <n v="0"/>
    <n v="0"/>
    <n v="0.23"/>
    <n v="0.23"/>
    <x v="772"/>
    <n v="2.81"/>
    <x v="0"/>
    <s v="Cash"/>
  </r>
  <r>
    <n v="121368"/>
    <n v="202"/>
    <d v="2025-08-08T00:00:00"/>
    <d v="1899-12-30T02:01:42"/>
    <d v="2025-08-08T00:00:00"/>
    <s v="Friday"/>
    <s v="Lunch"/>
    <s v="Dine-In"/>
    <s v="Dine-In"/>
    <s v="Iced Tea"/>
    <s v="No Ice"/>
    <s v="No Ice"/>
    <n v="2"/>
    <n v="1.83"/>
    <n v="1.8299999999999998"/>
    <n v="3.6599999999999997"/>
    <n v="0.73"/>
    <n v="0.73"/>
    <n v="0.28000000000000003"/>
    <n v="0.28000000000000003"/>
    <x v="16"/>
    <n v="3.21"/>
    <x v="1"/>
    <s v="Card"/>
  </r>
  <r>
    <n v="121369"/>
    <n v="403"/>
    <d v="2025-04-28T00:00:00"/>
    <d v="1899-12-30T11:56:00"/>
    <d v="2025-04-28T00:00:00"/>
    <s v="Monday"/>
    <s v="Lunch"/>
    <s v="Dine-In"/>
    <s v="Dine-In"/>
    <s v="French Fries"/>
    <s v="Large Size"/>
    <s v="Large Size"/>
    <n v="2"/>
    <n v="2.39"/>
    <n v="1.4799999999999998"/>
    <n v="1.4799999999999998"/>
    <n v="0"/>
    <n v="0"/>
    <m/>
    <n v="0.1"/>
    <x v="34"/>
    <n v="6.37"/>
    <x v="0"/>
    <s v="Cash"/>
  </r>
  <r>
    <n v="121370"/>
    <n v="102"/>
    <d v="2025-04-30T00:00:00"/>
    <d v="1899-12-30T12:08:14"/>
    <d v="2025-04-30T00:00:00"/>
    <s v="Wednesday"/>
    <s v="Lunch"/>
    <s v="Dine-In"/>
    <s v="Dine-In"/>
    <s v="Chicken Sandwich"/>
    <m/>
    <s v="No Modifier"/>
    <n v="1"/>
    <n v="5.33"/>
    <n v="5.33"/>
    <n v="5.33"/>
    <n v="0"/>
    <n v="0"/>
    <n v="0.43"/>
    <n v="0.43"/>
    <x v="270"/>
    <n v="5.76"/>
    <x v="1"/>
    <s v="Card"/>
  </r>
  <r>
    <n v="121371"/>
    <n v="101"/>
    <d v="2025-07-29T00:00:00"/>
    <d v="1899-12-30T05:46:48"/>
    <d v="2025-07-29T00:00:00"/>
    <s v="Tuesday"/>
    <s v="Breakfast"/>
    <s v="Drive-Thru"/>
    <s v="Drive-Thru"/>
    <s v="Coffee"/>
    <m/>
    <s v="No Modifier"/>
    <n v="2"/>
    <n v="2.23"/>
    <n v="2.23"/>
    <n v="4.46"/>
    <n v="0"/>
    <n v="0"/>
    <n v="0.28999999999999998"/>
    <n v="0.28999999999999998"/>
    <x v="773"/>
    <n v="4.75"/>
    <x v="1"/>
    <s v="Card"/>
  </r>
  <r>
    <n v="121372"/>
    <n v="201"/>
    <d v="2025-05-02T00:00:00"/>
    <d v="1899-12-30T02:59:09"/>
    <d v="2025-05-02T00:00:00"/>
    <s v="Friday"/>
    <s v="Lunch"/>
    <s v="Dine-In"/>
    <s v="Dine-In"/>
    <s v="Chicken Sandwich Combo"/>
    <s v="No Pickles"/>
    <s v="No Pickles"/>
    <n v="1"/>
    <n v="8.3000000000000007"/>
    <n v="8.3000000000000007"/>
    <n v="8.3000000000000007"/>
    <n v="0"/>
    <n v="0"/>
    <n v="0.54"/>
    <n v="0.54"/>
    <x v="477"/>
    <n v="8.84"/>
    <x v="0"/>
    <s v="Cash"/>
  </r>
  <r>
    <n v="121373"/>
    <n v="501"/>
    <d v="2025-06-03T00:00:00"/>
    <d v="1899-12-30T07:01:08"/>
    <d v="2025-06-03T00:00:00"/>
    <s v="Tuesday"/>
    <s v="Dinner"/>
    <s v="Drive-Thru"/>
    <s v="Drive-Thru"/>
    <s v="Cheeseburger"/>
    <m/>
    <s v="No Modifier"/>
    <n v="1"/>
    <n v="3.95"/>
    <n v="3.9499999999999997"/>
    <n v="3.9499999999999997"/>
    <n v="0"/>
    <n v="0"/>
    <n v="0.32"/>
    <n v="0.32"/>
    <x v="346"/>
    <n v="4.2699999999999996"/>
    <x v="1"/>
    <s v="Card"/>
  </r>
  <r>
    <n v="121374"/>
    <n v="403"/>
    <d v="2025-07-28T00:00:00"/>
    <d v="1899-12-30T08:18:30"/>
    <d v="2025-07-28T00:00:00"/>
    <s v="Monday"/>
    <s v="Dinner"/>
    <s v="Delivery"/>
    <s v="Delivery"/>
    <s v="Spicy Chicken Sandwich"/>
    <s v="No Onions"/>
    <s v="No Onions"/>
    <n v="1"/>
    <n v="6.2"/>
    <n v="6.2"/>
    <n v="6.2"/>
    <n v="0"/>
    <n v="0"/>
    <n v="0.59"/>
    <n v="0.59"/>
    <x v="759"/>
    <n v="6.79"/>
    <x v="2"/>
    <s v="MobilePay"/>
  </r>
  <r>
    <n v="121375"/>
    <n v="402"/>
    <d v="2025-05-30T00:00:00"/>
    <d v="1899-12-30T10:43:14"/>
    <d v="2025-05-30T00:00:00"/>
    <s v="Friday"/>
    <s v="Late Night"/>
    <s v="Delivery"/>
    <s v="Delivery"/>
    <s v="Cheeseburger"/>
    <m/>
    <s v="No Modifier"/>
    <n v="1"/>
    <n v="4.42"/>
    <n v="4.42"/>
    <n v="4.42"/>
    <n v="0"/>
    <n v="0"/>
    <n v="0.4"/>
    <n v="0.4"/>
    <x v="533"/>
    <n v="4.82"/>
    <x v="1"/>
    <s v="Card"/>
  </r>
  <r>
    <n v="121376"/>
    <n v="101"/>
    <d v="2025-06-28T00:00:00"/>
    <d v="1899-12-30T01:22:58"/>
    <d v="2025-06-28T00:00:00"/>
    <s v="Saturday"/>
    <s v="Lunch"/>
    <s v="Takeout"/>
    <s v="Takeout"/>
    <s v="Chicken Sandwich Combo"/>
    <s v="No Pickles"/>
    <s v="No Pickles"/>
    <n v="1"/>
    <n v="8.66"/>
    <n v="8.66"/>
    <n v="8.66"/>
    <n v="0"/>
    <n v="0"/>
    <n v="0.52"/>
    <n v="0.52"/>
    <x v="512"/>
    <n v="9.18"/>
    <x v="1"/>
    <s v="Card"/>
  </r>
  <r>
    <n v="121377"/>
    <n v="301"/>
    <d v="2025-06-04T00:00:00"/>
    <d v="1899-12-30T09:00:24"/>
    <d v="2025-06-04T00:00:00"/>
    <s v="Wednesday"/>
    <s v="Dinner"/>
    <s v="Dine-In"/>
    <s v="Dine-In"/>
    <s v="Veggie Burger"/>
    <s v="Add Bacon"/>
    <s v="Add Bacon"/>
    <n v="1"/>
    <n v="5.6"/>
    <n v="6.6000000000000005"/>
    <n v="6.6000000000000005"/>
    <n v="0"/>
    <n v="0"/>
    <n v="0.59"/>
    <n v="0.59"/>
    <x v="735"/>
    <n v="7.19"/>
    <x v="1"/>
    <s v="Card"/>
  </r>
  <r>
    <n v="121378"/>
    <n v="201"/>
    <d v="2025-05-30T00:00:00"/>
    <d v="1899-12-30T11:19:37"/>
    <d v="2025-05-30T00:00:00"/>
    <s v="Friday"/>
    <s v="Lunch"/>
    <s v="Drive-Thru"/>
    <s v="Drive-Thru"/>
    <s v="Spicy Chicken Sandwich"/>
    <s v="Add Jalapenos"/>
    <s v="Add Jalapenos"/>
    <n v="1"/>
    <n v="5.41"/>
    <n v="5.81"/>
    <n v="5.81"/>
    <n v="0"/>
    <n v="0"/>
    <n v="0.49"/>
    <n v="0.49"/>
    <x v="683"/>
    <n v="6.3"/>
    <x v="1"/>
    <s v="Card"/>
  </r>
  <r>
    <n v="121379"/>
    <n v="402"/>
    <d v="2025-06-07T00:00:00"/>
    <d v="1899-12-30T07:20:51"/>
    <d v="2025-06-07T00:00:00"/>
    <s v="Saturday"/>
    <s v="Dinner"/>
    <s v="Drive-Thru"/>
    <s v="Drive-Thru"/>
    <s v="Spicy Chicken Sandwich"/>
    <m/>
    <s v="No Modifier"/>
    <n v="1"/>
    <n v="6.34"/>
    <n v="6.34"/>
    <n v="6.34"/>
    <n v="0"/>
    <n v="0"/>
    <n v="0.44"/>
    <n v="0.44"/>
    <x v="774"/>
    <n v="6.78"/>
    <x v="1"/>
    <s v="Card"/>
  </r>
  <r>
    <n v="121380"/>
    <n v="103"/>
    <d v="2025-05-09T00:00:00"/>
    <d v="1899-12-30T01:21:15"/>
    <d v="2025-05-09T00:00:00"/>
    <s v="Friday"/>
    <s v="Lunch"/>
    <s v="Drive-Thru"/>
    <s v="Drive-Thru"/>
    <s v="Double Cheeseburger"/>
    <m/>
    <s v="No Modifier"/>
    <n v="1"/>
    <n v="6.02"/>
    <n v="6.02"/>
    <n v="6.02"/>
    <n v="0"/>
    <n v="0"/>
    <n v="0.36"/>
    <n v="0.36"/>
    <x v="775"/>
    <n v="6.38"/>
    <x v="1"/>
    <s v="Card"/>
  </r>
  <r>
    <n v="121381"/>
    <n v="103"/>
    <d v="2025-08-02T00:00:00"/>
    <d v="1899-12-30T12:48:13"/>
    <d v="2025-08-02T00:00:00"/>
    <s v="Saturday"/>
    <s v="Lunch"/>
    <s v="Dine-In"/>
    <s v="Dine-In"/>
    <s v="Double Cheeseburger Combo"/>
    <m/>
    <s v="No Modifier"/>
    <n v="1"/>
    <n v="9.75"/>
    <n v="9.75"/>
    <n v="9.75"/>
    <n v="0"/>
    <n v="0"/>
    <n v="0.71"/>
    <n v="0.71"/>
    <x v="472"/>
    <n v="10.46"/>
    <x v="1"/>
    <s v="Card"/>
  </r>
  <r>
    <n v="121382"/>
    <n v="201"/>
    <d v="2025-08-07T00:00:00"/>
    <d v="1899-12-30T06:38:27"/>
    <d v="2025-08-07T00:00:00"/>
    <s v="Thursday"/>
    <s v="Breakfast"/>
    <s v="Takeout"/>
    <s v="Takeout"/>
    <s v="Coffee"/>
    <s v="Sugar-Free Syrup"/>
    <s v="Sugar-Free Syrup"/>
    <n v="1"/>
    <n v="2.3199999999999998"/>
    <n v="2.6199999999999997"/>
    <n v="2.6199999999999997"/>
    <n v="0"/>
    <n v="0"/>
    <n v="0.18"/>
    <n v="0.18"/>
    <x v="586"/>
    <n v="2.8"/>
    <x v="2"/>
    <s v="MobilePay"/>
  </r>
  <r>
    <n v="121383"/>
    <n v="103"/>
    <d v="2025-06-25T00:00:00"/>
    <d v="1899-12-30T07:37:11"/>
    <d v="2025-06-25T00:00:00"/>
    <s v="Wednesday"/>
    <s v="Dinner"/>
    <s v="Drive-Thru"/>
    <s v="Drive-Thru"/>
    <s v="Chicken Sandwich"/>
    <s v="No Pickles"/>
    <s v="No Pickles"/>
    <n v="1"/>
    <n v="5.17"/>
    <n v="5.17"/>
    <n v="5.17"/>
    <n v="0"/>
    <n v="0"/>
    <n v="0.41"/>
    <n v="0.41"/>
    <x v="649"/>
    <n v="5.58"/>
    <x v="1"/>
    <s v="Card"/>
  </r>
  <r>
    <n v="121384"/>
    <n v="101"/>
    <d v="2025-05-02T00:00:00"/>
    <d v="1899-12-30T01:00:11"/>
    <d v="2025-05-02T00:00:00"/>
    <s v="Friday"/>
    <s v="Lunch"/>
    <s v="Dine-In"/>
    <s v="Dine-In"/>
    <s v="Spicy Chicken Combo"/>
    <m/>
    <s v="No Modifier"/>
    <n v="1"/>
    <n v="9.66"/>
    <n v="9.66"/>
    <n v="9.66"/>
    <n v="0"/>
    <n v="0"/>
    <n v="0.7"/>
    <n v="0.7"/>
    <x v="336"/>
    <n v="10.36"/>
    <x v="1"/>
    <s v="Card"/>
  </r>
  <r>
    <n v="121385"/>
    <n v="101"/>
    <d v="2025-07-17T00:00:00"/>
    <d v="1899-12-30T05:37:41"/>
    <d v="2025-07-17T00:00:00"/>
    <s v="Thursday"/>
    <s v="Afternoon"/>
    <s v="Takeout"/>
    <s v="Takeout"/>
    <s v="Chicken Nuggets (10pc)"/>
    <m/>
    <s v="No Modifier"/>
    <n v="1"/>
    <n v="5.09"/>
    <n v="5.09"/>
    <n v="5.09"/>
    <n v="0"/>
    <n v="0"/>
    <n v="0.38"/>
    <n v="0.38"/>
    <x v="729"/>
    <n v="5.47"/>
    <x v="1"/>
    <s v="Card"/>
  </r>
  <r>
    <n v="121386"/>
    <n v="101"/>
    <d v="2025-05-27T00:00:00"/>
    <d v="1899-12-30T07:14:00"/>
    <d v="2025-05-27T00:00:00"/>
    <s v="Tuesday"/>
    <s v="Dinner"/>
    <s v="Dine-In"/>
    <s v="Dine-In"/>
    <s v="Spicy Chicken Combo"/>
    <m/>
    <s v="No Modifier"/>
    <n v="1"/>
    <n v="9.94"/>
    <n v="9.94"/>
    <n v="9.94"/>
    <n v="0"/>
    <n v="0"/>
    <n v="0.84"/>
    <n v="0.84"/>
    <x v="599"/>
    <n v="10.78"/>
    <x v="2"/>
    <s v="MobilePay"/>
  </r>
  <r>
    <n v="121387"/>
    <n v="301"/>
    <d v="2025-06-14T00:00:00"/>
    <d v="1899-12-30T01:53:15"/>
    <d v="2025-06-14T00:00:00"/>
    <s v="Saturday"/>
    <s v="Lunch"/>
    <s v="Takeout"/>
    <s v="Takeout"/>
    <s v="Double Cheeseburger"/>
    <m/>
    <s v="No Modifier"/>
    <n v="1"/>
    <n v="6.39"/>
    <n v="6.39"/>
    <n v="6.39"/>
    <n v="0"/>
    <n v="0"/>
    <n v="0.42"/>
    <n v="0.42"/>
    <x v="776"/>
    <n v="6.81"/>
    <x v="0"/>
    <s v="Cash"/>
  </r>
  <r>
    <n v="121388"/>
    <n v="401"/>
    <d v="2025-06-26T00:00:00"/>
    <d v="1899-12-30T12:42:30"/>
    <d v="2025-06-26T00:00:00"/>
    <s v="Thursday"/>
    <s v="Lunch"/>
    <s v="Delivery"/>
    <s v="Delivery"/>
    <s v="Cheeseburger"/>
    <m/>
    <s v="No Modifier"/>
    <n v="1"/>
    <n v="4.5"/>
    <n v="4.5"/>
    <n v="4.5"/>
    <n v="0"/>
    <n v="0"/>
    <n v="0.36"/>
    <n v="0.36"/>
    <x v="269"/>
    <n v="4.8600000000000003"/>
    <x v="2"/>
    <s v="MobilePay"/>
  </r>
  <r>
    <n v="121389"/>
    <n v="103"/>
    <d v="2025-08-01T00:00:00"/>
    <d v="1899-12-30T10:07:25"/>
    <d v="2025-08-01T00:00:00"/>
    <s v="Friday"/>
    <s v="Breakfast"/>
    <s v="Takeout"/>
    <s v="Takeout"/>
    <s v="Soft Drink (Small)"/>
    <m/>
    <s v="No Modifier"/>
    <n v="1"/>
    <n v="1.48"/>
    <n v="1.48"/>
    <n v="1.48"/>
    <n v="0"/>
    <n v="0"/>
    <n v="0.13"/>
    <n v="0.13"/>
    <x v="610"/>
    <n v="1.61"/>
    <x v="0"/>
    <s v="Cash"/>
  </r>
  <r>
    <n v="121390"/>
    <n v="301"/>
    <d v="2025-07-31T00:00:00"/>
    <d v="1899-12-30T03:24:52"/>
    <d v="2025-07-31T00:00:00"/>
    <s v="Thursday"/>
    <s v="Afternoon"/>
    <s v="Takeout"/>
    <s v="Takeout"/>
    <s v="Milkshake"/>
    <s v="Sugar-Free Syrup"/>
    <s v="Sugar-Free Syrup"/>
    <n v="2"/>
    <n v="4.1399999999999997"/>
    <n v="4.4399999999999995"/>
    <n v="8.879999999999999"/>
    <n v="1.33"/>
    <n v="1.33"/>
    <n v="0.53"/>
    <n v="0.53"/>
    <x v="777"/>
    <n v="8.08"/>
    <x v="0"/>
    <s v="Cash"/>
  </r>
  <r>
    <n v="121391"/>
    <n v="301"/>
    <d v="2025-07-09T00:00:00"/>
    <d v="1899-12-30T07:55:15"/>
    <d v="2025-07-09T00:00:00"/>
    <s v="Wednesday"/>
    <s v="Dinner"/>
    <s v="Delivery"/>
    <s v="Delivery"/>
    <s v="Chicken Sandwich"/>
    <s v="Spicy"/>
    <s v="Spicy"/>
    <n v="1"/>
    <n v="5.14"/>
    <n v="5.14"/>
    <n v="5.14"/>
    <n v="0"/>
    <n v="0"/>
    <n v="0.44"/>
    <n v="0.44"/>
    <x v="649"/>
    <n v="5.58"/>
    <x v="1"/>
    <s v="Card"/>
  </r>
  <r>
    <n v="121392"/>
    <n v="202"/>
    <d v="2025-05-17T00:00:00"/>
    <d v="1899-12-30T09:12:51"/>
    <d v="2025-05-17T00:00:00"/>
    <s v="Saturday"/>
    <s v="Breakfast"/>
    <s v="Drive-Thru"/>
    <s v="Drive-Thru"/>
    <s v="Breakfast Burrito"/>
    <m/>
    <s v="No Modifier"/>
    <n v="2"/>
    <n v="4.24"/>
    <n v="5.44"/>
    <n v="10.88"/>
    <n v="0"/>
    <n v="0"/>
    <n v="0.76"/>
    <n v="0.76"/>
    <x v="778"/>
    <n v="11.64"/>
    <x v="1"/>
    <s v="Card"/>
  </r>
  <r>
    <n v="121393"/>
    <n v="301"/>
    <d v="2025-06-16T00:00:00"/>
    <d v="1899-12-30T08:18:11"/>
    <d v="2025-06-16T00:00:00"/>
    <s v="Monday"/>
    <s v="Breakfast"/>
    <s v="Takeout"/>
    <s v="Takeout"/>
    <s v="Latte"/>
    <s v="Extra Ice"/>
    <s v="Extra Ice"/>
    <n v="1"/>
    <n v="3.27"/>
    <n v="3.27"/>
    <n v="3.27"/>
    <n v="0"/>
    <n v="0"/>
    <n v="0.23"/>
    <n v="0.23"/>
    <x v="94"/>
    <n v="3.5"/>
    <x v="2"/>
    <s v="MobilePay"/>
  </r>
  <r>
    <n v="121394"/>
    <n v="402"/>
    <d v="2025-06-24T00:00:00"/>
    <d v="1899-12-30T01:20:59"/>
    <d v="2025-06-24T00:00:00"/>
    <s v="Tuesday"/>
    <s v="Late Night"/>
    <s v="Drive-Thru"/>
    <s v="Drive-Thru"/>
    <s v="Milkshake"/>
    <m/>
    <s v="No Modifier"/>
    <n v="1"/>
    <n v="3.87"/>
    <n v="3.87"/>
    <n v="3.87"/>
    <n v="0"/>
    <n v="0"/>
    <n v="0.33"/>
    <n v="0.33"/>
    <x v="605"/>
    <n v="4.2"/>
    <x v="0"/>
    <s v="Cash"/>
  </r>
  <r>
    <n v="121395"/>
    <n v="102"/>
    <d v="2025-06-18T00:00:00"/>
    <d v="1899-12-30T10:08:20"/>
    <d v="2025-06-18T00:00:00"/>
    <s v="Wednesday"/>
    <s v="Breakfast"/>
    <s v="Dine-In"/>
    <s v="Dine-In"/>
    <s v="Egg Muffin"/>
    <m/>
    <s v="No Modifier"/>
    <n v="1"/>
    <n v="3.29"/>
    <n v="4.49"/>
    <n v="4.49"/>
    <n v="0"/>
    <n v="0"/>
    <n v="0.28999999999999998"/>
    <n v="0.28999999999999998"/>
    <x v="779"/>
    <n v="4.78"/>
    <x v="1"/>
    <s v="Card"/>
  </r>
  <r>
    <n v="121396"/>
    <n v="401"/>
    <d v="2025-07-18T00:00:00"/>
    <d v="1899-12-30T07:47:20"/>
    <d v="2025-07-18T00:00:00"/>
    <s v="Friday"/>
    <s v="Dinner"/>
    <s v="Delivery"/>
    <s v="Delivery"/>
    <s v="Chicken Sandwich Combo"/>
    <m/>
    <s v="No Modifier"/>
    <n v="1"/>
    <n v="8.32"/>
    <n v="8.32"/>
    <n v="8.32"/>
    <n v="0"/>
    <n v="0"/>
    <n v="0.57999999999999996"/>
    <n v="0.57999999999999996"/>
    <x v="96"/>
    <n v="8.9"/>
    <x v="1"/>
    <s v="Card"/>
  </r>
  <r>
    <n v="121397"/>
    <n v="101"/>
    <d v="2025-05-01T00:00:00"/>
    <d v="1899-12-30T10:18:57"/>
    <d v="2025-05-01T00:00:00"/>
    <s v="Thursday"/>
    <s v="Morning"/>
    <s v="Takeout"/>
    <s v="Takeout"/>
    <s v="Brownie"/>
    <s v="Cinnamon"/>
    <s v="Cinnamon"/>
    <n v="1"/>
    <n v="1.76"/>
    <n v="1.8599999999999999"/>
    <n v="1.8599999999999999"/>
    <n v="0"/>
    <n v="0"/>
    <n v="0.14000000000000001"/>
    <n v="0.14000000000000001"/>
    <x v="780"/>
    <n v="2"/>
    <x v="0"/>
    <s v="Cash"/>
  </r>
  <r>
    <n v="121398"/>
    <n v="301"/>
    <d v="2025-06-04T00:00:00"/>
    <d v="1899-12-30T07:44:41"/>
    <d v="2025-06-04T00:00:00"/>
    <s v="Wednesday"/>
    <s v="Breakfast"/>
    <s v="Dine-In"/>
    <s v="Dine-In"/>
    <s v="Hash Browns"/>
    <s v="No Cheese"/>
    <s v="No Cheese"/>
    <n v="1"/>
    <n v="2.13"/>
    <n v="2.13"/>
    <n v="2.13"/>
    <n v="0"/>
    <n v="0"/>
    <n v="0.15"/>
    <n v="0.15"/>
    <x v="348"/>
    <n v="2.2799999999999998"/>
    <x v="1"/>
    <s v="Card"/>
  </r>
  <r>
    <n v="121399"/>
    <n v="501"/>
    <d v="2025-07-06T00:00:00"/>
    <d v="1899-12-30T04:04:45"/>
    <d v="2025-07-06T00:00:00"/>
    <s v="Sunday"/>
    <s v="Afternoon"/>
    <m/>
    <s v="Unknown"/>
    <s v="Bottled Water"/>
    <s v="Sugar-Free Syrup"/>
    <s v="Sugar-Free Syrup"/>
    <n v="1"/>
    <n v="1.39"/>
    <n v="1.69"/>
    <n v="1.69"/>
    <n v="0"/>
    <n v="0"/>
    <n v="0.12"/>
    <n v="0.12"/>
    <x v="364"/>
    <n v="1.81"/>
    <x v="1"/>
    <s v="Card"/>
  </r>
  <r>
    <n v="121400"/>
    <n v="102"/>
    <d v="2025-04-18T00:00:00"/>
    <d v="1899-12-30T11:01:52"/>
    <d v="2025-04-18T00:00:00"/>
    <s v="Friday"/>
    <s v="Late Night"/>
    <s v="Drive-Thru"/>
    <s v="Drive-Thru"/>
    <s v="Bottled Water"/>
    <s v="Extra Ice"/>
    <s v="Extra Ice"/>
    <n v="1"/>
    <n v="1.35"/>
    <n v="1.3499999999999999"/>
    <n v="1.3499999999999999"/>
    <n v="0"/>
    <n v="0"/>
    <n v="0.11"/>
    <n v="0.11"/>
    <x v="573"/>
    <n v="1.46"/>
    <x v="1"/>
    <s v="Card"/>
  </r>
  <r>
    <n v="121401"/>
    <n v="201"/>
    <d v="2025-06-13T00:00:00"/>
    <d v="1899-12-30T02:01:50"/>
    <d v="2025-06-13T00:00:00"/>
    <s v="Friday"/>
    <s v="Lunch"/>
    <s v="Takeout"/>
    <s v="Takeout"/>
    <s v="Spicy Chicken Combo"/>
    <m/>
    <s v="No Modifier"/>
    <n v="1"/>
    <n v="9.56"/>
    <n v="9.56"/>
    <n v="9.56"/>
    <n v="0"/>
    <n v="0"/>
    <n v="0.62"/>
    <n v="0.62"/>
    <x v="216"/>
    <n v="10.18"/>
    <x v="2"/>
    <s v="MobilePay"/>
  </r>
  <r>
    <n v="121402"/>
    <n v="202"/>
    <d v="2025-04-19T00:00:00"/>
    <d v="1899-12-30T07:01:35"/>
    <d v="2025-04-19T00:00:00"/>
    <s v="Saturday"/>
    <s v="Dinner"/>
    <s v="Drive-Thru"/>
    <s v="Drive-Thru"/>
    <s v="Spicy Chicken Sandwich"/>
    <s v="No Pickles"/>
    <s v="No Pickles"/>
    <n v="1"/>
    <n v="6.09"/>
    <n v="6.09"/>
    <n v="6.09"/>
    <n v="0"/>
    <n v="0"/>
    <n v="0.46"/>
    <n v="0.46"/>
    <x v="781"/>
    <n v="6.55"/>
    <x v="2"/>
    <s v="MobilePay"/>
  </r>
  <r>
    <n v="121403"/>
    <n v="101"/>
    <d v="2025-04-18T00:00:00"/>
    <d v="1899-12-30T06:04:06"/>
    <d v="2025-04-18T00:00:00"/>
    <s v="Friday"/>
    <s v="Dinner"/>
    <s v="Drive-Thru"/>
    <s v="Drive-Thru"/>
    <s v="Double Cheeseburger"/>
    <m/>
    <s v="No Modifier"/>
    <n v="2"/>
    <n v="6.04"/>
    <n v="6.04"/>
    <n v="12.08"/>
    <n v="0"/>
    <n v="0"/>
    <n v="0.72"/>
    <n v="0.72"/>
    <x v="782"/>
    <n v="12.8"/>
    <x v="1"/>
    <s v="Card"/>
  </r>
  <r>
    <n v="121404"/>
    <n v="101"/>
    <d v="2025-05-20T00:00:00"/>
    <d v="1899-12-30T11:03:18"/>
    <d v="2025-05-20T00:00:00"/>
    <s v="Tuesday"/>
    <s v="Lunch"/>
    <s v="Dine-In"/>
    <s v="Dine-In"/>
    <s v="Spicy Chicken Sandwich"/>
    <s v="Add Jalapenos"/>
    <s v="Add Jalapenos"/>
    <n v="1"/>
    <n v="6.02"/>
    <n v="6.42"/>
    <n v="6.42"/>
    <n v="0"/>
    <n v="0"/>
    <n v="0.51"/>
    <n v="0.51"/>
    <x v="556"/>
    <n v="6.93"/>
    <x v="1"/>
    <s v="Card"/>
  </r>
  <r>
    <n v="121405"/>
    <n v="202"/>
    <d v="2025-06-25T00:00:00"/>
    <d v="1899-12-30T11:12:02"/>
    <d v="2025-06-25T00:00:00"/>
    <s v="Wednesday"/>
    <s v="Lunch"/>
    <s v="Delivery"/>
    <s v="Delivery"/>
    <s v="Chicken Nuggets (10pc)"/>
    <m/>
    <s v="No Modifier"/>
    <n v="1"/>
    <n v="4.74"/>
    <n v="4.74"/>
    <n v="4.74"/>
    <n v="0"/>
    <n v="0"/>
    <n v="0.31"/>
    <n v="0.31"/>
    <x v="283"/>
    <n v="5.05"/>
    <x v="1"/>
    <s v="Card"/>
  </r>
  <r>
    <n v="121406"/>
    <n v="501"/>
    <d v="2025-04-18T00:00:00"/>
    <d v="1899-12-30T08:50:58"/>
    <d v="2025-04-18T00:00:00"/>
    <s v="Friday"/>
    <s v="Breakfast"/>
    <s v="Drive-Thru"/>
    <s v="Drive-Thru"/>
    <s v="Pancake Platter"/>
    <m/>
    <s v="No Modifier"/>
    <n v="1"/>
    <n v="4.5199999999999996"/>
    <n v="4.5199999999999996"/>
    <n v="4.5199999999999996"/>
    <n v="0"/>
    <n v="0"/>
    <n v="0.28999999999999998"/>
    <n v="0.28999999999999998"/>
    <x v="783"/>
    <n v="4.8099999999999996"/>
    <x v="1"/>
    <s v="Card"/>
  </r>
  <r>
    <n v="121407"/>
    <n v="401"/>
    <d v="2025-05-29T00:00:00"/>
    <d v="1899-12-30T09:30:52"/>
    <d v="2025-05-29T00:00:00"/>
    <s v="Thursday"/>
    <s v="Breakfast"/>
    <s v="Drive-Thru"/>
    <s v="Drive-Thru"/>
    <s v="Breakfast Burrito"/>
    <s v="No Cheese"/>
    <s v="No Cheese"/>
    <n v="1"/>
    <n v="4.12"/>
    <n v="4.1199999999999992"/>
    <n v="4.1199999999999992"/>
    <n v="0"/>
    <n v="0"/>
    <n v="0.27"/>
    <n v="0.27"/>
    <x v="98"/>
    <n v="4.3899999999999997"/>
    <x v="1"/>
    <s v="Card"/>
  </r>
  <r>
    <n v="121408"/>
    <n v="403"/>
    <d v="2025-07-16T00:00:00"/>
    <d v="1899-12-30T11:22:41"/>
    <d v="2025-07-16T00:00:00"/>
    <s v="Wednesday"/>
    <s v="Morning"/>
    <s v="Takeout"/>
    <s v="Takeout"/>
    <s v="Bottled Water"/>
    <s v="Light Ice"/>
    <s v="Light Ice"/>
    <n v="1"/>
    <n v="1.41"/>
    <n v="1.41"/>
    <n v="1.41"/>
    <n v="0"/>
    <n v="0"/>
    <n v="0.1"/>
    <n v="0.1"/>
    <x v="784"/>
    <n v="1.51"/>
    <x v="0"/>
    <s v="Cash"/>
  </r>
  <r>
    <n v="121409"/>
    <n v="103"/>
    <d v="2025-05-17T00:00:00"/>
    <d v="1899-12-30T12:06:29"/>
    <d v="2025-05-17T00:00:00"/>
    <s v="Saturday"/>
    <s v="Lunch"/>
    <m/>
    <s v="Unknown"/>
    <s v="Spicy Chicken Sandwich"/>
    <m/>
    <s v="No Modifier"/>
    <n v="1"/>
    <n v="5.54"/>
    <n v="5.54"/>
    <n v="5.54"/>
    <n v="0"/>
    <n v="0"/>
    <n v="0.42"/>
    <n v="0.42"/>
    <x v="785"/>
    <n v="5.96"/>
    <x v="0"/>
    <s v="Cash"/>
  </r>
  <r>
    <n v="121410"/>
    <n v="201"/>
    <d v="2025-05-01T00:00:00"/>
    <d v="1899-12-30T09:21:13"/>
    <d v="2025-05-01T00:00:00"/>
    <s v="Thursday"/>
    <s v="Breakfast"/>
    <s v="Dine-In"/>
    <s v="Dine-In"/>
    <s v="Egg Muffin"/>
    <s v="Cinnamon"/>
    <s v="Cinnamon"/>
    <n v="1"/>
    <n v="3.57"/>
    <n v="3.67"/>
    <n v="3.67"/>
    <n v="0"/>
    <n v="0"/>
    <n v="0.27"/>
    <n v="0.27"/>
    <x v="786"/>
    <n v="3.94"/>
    <x v="2"/>
    <s v="MobilePay"/>
  </r>
  <r>
    <n v="121411"/>
    <n v="301"/>
    <d v="2025-06-04T00:00:00"/>
    <d v="1899-12-30T07:19:27"/>
    <d v="2025-06-04T00:00:00"/>
    <s v="Wednesday"/>
    <s v="Breakfast"/>
    <s v="Dine-In"/>
    <s v="Dine-In"/>
    <s v="Coffee"/>
    <s v="Light Ice"/>
    <s v="Light Ice"/>
    <n v="2"/>
    <n v="2"/>
    <n v="2"/>
    <n v="4"/>
    <n v="0.8"/>
    <n v="0.8"/>
    <n v="0.22"/>
    <n v="0.22"/>
    <x v="102"/>
    <n v="3.42"/>
    <x v="1"/>
    <s v="Card"/>
  </r>
  <r>
    <n v="121412"/>
    <n v="103"/>
    <d v="2025-04-30T00:00:00"/>
    <d v="1899-12-30T01:30:29"/>
    <d v="2025-04-30T00:00:00"/>
    <s v="Wednesday"/>
    <s v="Late Night"/>
    <m/>
    <s v="Unknown"/>
    <s v="Cheeseburger"/>
    <m/>
    <s v="No Modifier"/>
    <n v="1"/>
    <n v="4.6399999999999997"/>
    <n v="4.6399999999999997"/>
    <n v="4.6399999999999997"/>
    <n v="0"/>
    <n v="0"/>
    <n v="0.32"/>
    <n v="0.32"/>
    <x v="787"/>
    <n v="4.96"/>
    <x v="4"/>
    <s v="GiftCard"/>
  </r>
  <r>
    <n v="121413"/>
    <n v="501"/>
    <d v="2025-06-14T00:00:00"/>
    <d v="1899-12-30T05:09:04"/>
    <d v="2025-06-14T00:00:00"/>
    <s v="Saturday"/>
    <s v="Breakfast"/>
    <s v="Dine-In"/>
    <s v="Dine-In"/>
    <s v="Latte"/>
    <m/>
    <s v="No Modifier"/>
    <n v="1"/>
    <n v="3.78"/>
    <n v="3.78"/>
    <n v="3.78"/>
    <n v="0"/>
    <n v="0"/>
    <n v="0.27"/>
    <n v="0.27"/>
    <x v="354"/>
    <n v="4.05"/>
    <x v="1"/>
    <s v="Card"/>
  </r>
  <r>
    <n v="121414"/>
    <n v="402"/>
    <d v="2025-07-28T00:00:00"/>
    <d v="1899-12-30T01:59:07"/>
    <d v="2025-07-28T00:00:00"/>
    <s v="Monday"/>
    <s v="Late Night"/>
    <s v="Drive-Thru"/>
    <s v="Drive-Thru"/>
    <s v="French Fries"/>
    <s v="Extra Sauce"/>
    <s v="Extra Sauce"/>
    <n v="1"/>
    <n v="2.46"/>
    <n v="2.71"/>
    <n v="2.71"/>
    <n v="0"/>
    <n v="0"/>
    <n v="0.24"/>
    <n v="0.24"/>
    <x v="164"/>
    <n v="2.95"/>
    <x v="1"/>
    <s v="Card"/>
  </r>
  <r>
    <n v="121415"/>
    <n v="201"/>
    <d v="2025-05-02T00:00:00"/>
    <d v="1899-12-30T11:01:01"/>
    <d v="2025-05-02T00:00:00"/>
    <s v="Friday"/>
    <s v="Morning"/>
    <s v="Takeout"/>
    <s v="Takeout"/>
    <s v="Coffee"/>
    <s v="Extra Ice"/>
    <s v="Extra Ice"/>
    <n v="2"/>
    <n v="2.08"/>
    <n v="2.08"/>
    <n v="4.16"/>
    <n v="0"/>
    <n v="0"/>
    <n v="0.35"/>
    <n v="0.35"/>
    <x v="788"/>
    <n v="4.51"/>
    <x v="1"/>
    <s v="Card"/>
  </r>
  <r>
    <n v="121416"/>
    <n v="103"/>
    <d v="2025-07-29T00:00:00"/>
    <d v="1899-12-30T09:04:48"/>
    <d v="2025-07-29T00:00:00"/>
    <s v="Tuesday"/>
    <s v="Breakfast"/>
    <s v="Takeout"/>
    <s v="Takeout"/>
    <s v="Coffee"/>
    <s v="Extra Ice"/>
    <s v="Extra Ice"/>
    <n v="1"/>
    <n v="1.9"/>
    <n v="1.9"/>
    <n v="1.9"/>
    <n v="0"/>
    <n v="0"/>
    <n v="0.14000000000000001"/>
    <n v="0.14000000000000001"/>
    <x v="88"/>
    <n v="2.04"/>
    <x v="4"/>
    <s v="GiftCard"/>
  </r>
  <r>
    <n v="121417"/>
    <n v="102"/>
    <d v="2025-06-28T00:00:00"/>
    <d v="1899-12-30T06:47:44"/>
    <d v="2025-06-28T00:00:00"/>
    <s v="Saturday"/>
    <s v="Dinner"/>
    <s v="Dine-In"/>
    <s v="Dine-In"/>
    <s v="Spicy Chicken Combo"/>
    <m/>
    <s v="No Modifier"/>
    <n v="1"/>
    <n v="9.42"/>
    <n v="9.42"/>
    <n v="9.42"/>
    <n v="0.47"/>
    <n v="0.47"/>
    <n v="0.63"/>
    <n v="0.63"/>
    <x v="789"/>
    <n v="9.58"/>
    <x v="1"/>
    <s v="Card"/>
  </r>
  <r>
    <n v="121418"/>
    <n v="301"/>
    <d v="2025-04-21T00:00:00"/>
    <d v="1899-12-30T05:58:54"/>
    <d v="2025-04-21T00:00:00"/>
    <s v="Monday"/>
    <s v="Afternoon"/>
    <s v="Dine-In"/>
    <s v="Dine-In"/>
    <s v="Soft Drink (Medium)"/>
    <s v="Extra Ice"/>
    <s v="Extra Ice"/>
    <n v="1"/>
    <n v="1.87"/>
    <n v="1.8699999999999999"/>
    <n v="1.8699999999999999"/>
    <n v="0.19"/>
    <n v="0.19"/>
    <n v="0.11"/>
    <n v="0.11"/>
    <x v="202"/>
    <n v="1.79"/>
    <x v="1"/>
    <s v="Card"/>
  </r>
  <r>
    <n v="121419"/>
    <n v="403"/>
    <d v="2025-05-20T00:00:00"/>
    <d v="1899-12-30T09:54:18"/>
    <d v="2025-05-20T00:00:00"/>
    <s v="Tuesday"/>
    <s v="Dinner"/>
    <s v="Delivery"/>
    <s v="Delivery"/>
    <s v="Chicken Sandwich"/>
    <s v="Extra Cheese"/>
    <s v="Extra Cheese"/>
    <n v="2"/>
    <n v="5.58"/>
    <n v="6.08"/>
    <n v="12.16"/>
    <n v="0"/>
    <n v="0"/>
    <n v="0.85"/>
    <n v="0.85"/>
    <x v="790"/>
    <n v="13.01"/>
    <x v="1"/>
    <s v="Card"/>
  </r>
  <r>
    <n v="121420"/>
    <n v="401"/>
    <d v="2025-07-07T00:00:00"/>
    <d v="1899-12-30T12:46:31"/>
    <d v="2025-07-07T00:00:00"/>
    <s v="Monday"/>
    <s v="Lunch"/>
    <s v="Delivery"/>
    <s v="Delivery"/>
    <s v="Cheeseburger"/>
    <m/>
    <s v="No Modifier"/>
    <n v="2"/>
    <n v="4.67"/>
    <n v="4.67"/>
    <n v="9.34"/>
    <n v="0"/>
    <n v="0"/>
    <n v="0.65"/>
    <n v="0.65"/>
    <x v="43"/>
    <n v="9.99"/>
    <x v="1"/>
    <s v="Card"/>
  </r>
  <r>
    <n v="121421"/>
    <n v="101"/>
    <d v="2025-05-26T00:00:00"/>
    <d v="1899-12-30T11:35:49"/>
    <d v="2025-05-26T00:00:00"/>
    <s v="Monday"/>
    <s v="Lunch"/>
    <s v="Dine-In"/>
    <s v="Dine-In"/>
    <s v="Double Cheeseburger"/>
    <m/>
    <s v="No Modifier"/>
    <n v="1"/>
    <n v="6.19"/>
    <n v="6.1899999999999995"/>
    <n v="6.1899999999999995"/>
    <n v="0"/>
    <n v="0"/>
    <n v="0.37"/>
    <n v="0.37"/>
    <x v="791"/>
    <n v="6.56"/>
    <x v="1"/>
    <s v="Card"/>
  </r>
  <r>
    <n v="121422"/>
    <n v="201"/>
    <d v="2025-05-10T00:00:00"/>
    <d v="1899-12-30T12:51:00"/>
    <d v="2025-05-10T00:00:00"/>
    <s v="Saturday"/>
    <s v="Lunch"/>
    <s v="Dine-In"/>
    <s v="Dine-In"/>
    <s v="Spicy Chicken Combo"/>
    <m/>
    <s v="No Modifier"/>
    <n v="1"/>
    <n v="9.11"/>
    <n v="1.4799999999999998"/>
    <n v="1.4799999999999998"/>
    <m/>
    <n v="0.15"/>
    <n v="0.66"/>
    <n v="0.66"/>
    <x v="792"/>
    <n v="9.77"/>
    <x v="1"/>
    <s v="Card"/>
  </r>
  <r>
    <n v="121423"/>
    <n v="403"/>
    <d v="2025-07-18T00:00:00"/>
    <d v="1899-12-30T11:21:44"/>
    <d v="2025-07-18T00:00:00"/>
    <s v="Friday"/>
    <s v="Late Night"/>
    <s v="Drive-Thru"/>
    <s v="Drive-Thru"/>
    <s v="French Fries"/>
    <s v="Small Size"/>
    <s v="Small Size"/>
    <n v="1"/>
    <n v="2.4"/>
    <n v="2.1"/>
    <n v="2.1"/>
    <n v="0.21"/>
    <n v="0.21"/>
    <n v="0.11"/>
    <n v="0.11"/>
    <x v="780"/>
    <n v="2"/>
    <x v="1"/>
    <s v="Card"/>
  </r>
  <r>
    <n v="121424"/>
    <n v="401"/>
    <d v="2025-06-02T00:00:00"/>
    <d v="1899-12-30T11:32:50"/>
    <d v="2025-06-02T00:00:00"/>
    <s v="Monday"/>
    <s v="Lunch"/>
    <s v="Drive-Thru"/>
    <s v="Drive-Thru"/>
    <s v="Double Cheeseburger"/>
    <m/>
    <s v="No Modifier"/>
    <n v="1"/>
    <n v="5.3"/>
    <n v="5.3"/>
    <n v="5.3"/>
    <n v="0"/>
    <n v="0"/>
    <n v="0.4"/>
    <n v="0.4"/>
    <x v="793"/>
    <n v="5.7"/>
    <x v="1"/>
    <s v="Card"/>
  </r>
  <r>
    <n v="121425"/>
    <n v="301"/>
    <d v="2025-07-12T00:00:00"/>
    <d v="1899-12-30T06:53:55"/>
    <d v="2025-07-12T00:00:00"/>
    <s v="Saturday"/>
    <s v="Dinner"/>
    <s v="Drive-Thru"/>
    <s v="Drive-Thru"/>
    <s v="Veggie Burger"/>
    <s v="Add Bacon"/>
    <s v="Add Bacon"/>
    <n v="1"/>
    <n v="4.55"/>
    <n v="5.55"/>
    <n v="5.55"/>
    <n v="0"/>
    <n v="0"/>
    <n v="0.33"/>
    <n v="0.33"/>
    <x v="10"/>
    <n v="5.88"/>
    <x v="1"/>
    <s v="Card"/>
  </r>
  <r>
    <n v="121426"/>
    <n v="202"/>
    <d v="2025-07-28T00:00:00"/>
    <d v="1899-12-30T10:47:19"/>
    <d v="2025-07-28T00:00:00"/>
    <s v="Monday"/>
    <s v="Late Night"/>
    <s v="Takeout"/>
    <s v="Takeout"/>
    <s v="Chicken Sandwich"/>
    <s v="No Sauce"/>
    <s v="No Sauce"/>
    <n v="1"/>
    <n v="6.14"/>
    <n v="6.14"/>
    <n v="6.14"/>
    <n v="0"/>
    <n v="0"/>
    <n v="0.4"/>
    <n v="0.4"/>
    <x v="794"/>
    <n v="6.54"/>
    <x v="1"/>
    <s v="Card"/>
  </r>
  <r>
    <n v="121427"/>
    <n v="402"/>
    <d v="2025-04-17T00:00:00"/>
    <d v="1899-12-30T12:42:33"/>
    <d v="2025-04-17T00:00:00"/>
    <s v="Thursday"/>
    <s v="Lunch"/>
    <s v="Takeout"/>
    <s v="Takeout"/>
    <s v="Veggie Burger"/>
    <m/>
    <s v="No Modifier"/>
    <n v="1"/>
    <n v="4.8499999999999996"/>
    <n v="4.8500000000000005"/>
    <n v="4.8500000000000005"/>
    <n v="0"/>
    <n v="0"/>
    <n v="0.39"/>
    <n v="0.39"/>
    <x v="699"/>
    <n v="5.24"/>
    <x v="4"/>
    <s v="GiftCard"/>
  </r>
  <r>
    <n v="121428"/>
    <n v="402"/>
    <d v="2025-07-18T00:00:00"/>
    <d v="1899-12-30T07:11:27"/>
    <d v="2025-07-18T00:00:00"/>
    <s v="Friday"/>
    <s v="Dinner"/>
    <s v="Takeout"/>
    <s v="Takeout"/>
    <s v="Double Cheeseburger Combo"/>
    <m/>
    <s v="No Modifier"/>
    <n v="1"/>
    <n v="9.8800000000000008"/>
    <n v="9.879999999999999"/>
    <n v="9.879999999999999"/>
    <n v="0"/>
    <n v="0"/>
    <n v="0.89"/>
    <n v="0.89"/>
    <x v="709"/>
    <n v="10.77"/>
    <x v="1"/>
    <s v="Card"/>
  </r>
  <r>
    <n v="121429"/>
    <n v="403"/>
    <d v="2025-05-24T00:00:00"/>
    <d v="1899-12-30T06:29:18"/>
    <d v="2025-05-24T00:00:00"/>
    <s v="Saturday"/>
    <s v="Dinner"/>
    <s v="Delivery"/>
    <s v="Delivery"/>
    <s v="Spicy Chicken Sandwich"/>
    <s v="No Onions"/>
    <s v="No Onions"/>
    <n v="1"/>
    <n v="5.53"/>
    <n v="5.53"/>
    <n v="5.53"/>
    <n v="0"/>
    <n v="0"/>
    <n v="0.5"/>
    <n v="0.5"/>
    <x v="263"/>
    <n v="6.03"/>
    <x v="1"/>
    <s v="Card"/>
  </r>
  <r>
    <n v="121430"/>
    <n v="101"/>
    <d v="2025-07-16T00:00:00"/>
    <d v="1899-12-30T01:47:34"/>
    <d v="2025-07-16T00:00:00"/>
    <s v="Wednesday"/>
    <s v="Lunch"/>
    <s v="Dine-In"/>
    <s v="Dine-In"/>
    <s v="Cheeseburger"/>
    <m/>
    <s v="No Modifier"/>
    <n v="2"/>
    <n v="4.59"/>
    <n v="4.59"/>
    <n v="9.18"/>
    <n v="0"/>
    <n v="0"/>
    <n v="0.83"/>
    <n v="0.83"/>
    <x v="383"/>
    <n v="10.01"/>
    <x v="1"/>
    <s v="Card"/>
  </r>
  <r>
    <n v="121431"/>
    <n v="501"/>
    <d v="2025-04-26T00:00:00"/>
    <d v="1899-12-30T06:37:55"/>
    <d v="2025-04-26T00:00:00"/>
    <s v="Saturday"/>
    <s v="Breakfast"/>
    <s v="Takeout"/>
    <s v="Takeout"/>
    <s v="Coffee"/>
    <s v="Sugar-Free Syrup"/>
    <s v="Sugar-Free Syrup"/>
    <n v="1"/>
    <n v="2.0499999999999998"/>
    <n v="2.3499999999999996"/>
    <n v="2.3499999999999996"/>
    <n v="0"/>
    <n v="0"/>
    <n v="0.18"/>
    <n v="0.18"/>
    <x v="795"/>
    <n v="2.5299999999999998"/>
    <x v="1"/>
    <s v="Card"/>
  </r>
  <r>
    <n v="121432"/>
    <n v="501"/>
    <d v="2025-07-06T00:00:00"/>
    <d v="1899-12-30T10:33:28"/>
    <d v="2025-07-06T00:00:00"/>
    <s v="Sunday"/>
    <s v="Morning"/>
    <s v="Takeout"/>
    <s v="Takeout"/>
    <s v="Latte"/>
    <s v="No Ice"/>
    <s v="No Ice"/>
    <n v="1"/>
    <n v="3.46"/>
    <n v="3.46"/>
    <n v="3.46"/>
    <n v="0"/>
    <n v="0"/>
    <n v="0.24"/>
    <n v="0.24"/>
    <x v="191"/>
    <n v="3.7"/>
    <x v="3"/>
    <s v="Card"/>
  </r>
  <r>
    <n v="121433"/>
    <n v="101"/>
    <d v="2025-06-06T00:00:00"/>
    <d v="1899-12-30T08:53:40"/>
    <d v="2025-06-06T00:00:00"/>
    <s v="Friday"/>
    <s v="Breakfast"/>
    <s v="Dine-In"/>
    <s v="Dine-In"/>
    <s v="Breakfast Burrito"/>
    <s v="Cinnamon"/>
    <s v="Cinnamon"/>
    <n v="1"/>
    <n v="3.59"/>
    <n v="3.6900000000000004"/>
    <n v="3.6900000000000004"/>
    <n v="0"/>
    <n v="0"/>
    <n v="0.26"/>
    <n v="0.26"/>
    <x v="535"/>
    <n v="3.95"/>
    <x v="1"/>
    <s v="Card"/>
  </r>
  <r>
    <n v="121434"/>
    <n v="102"/>
    <d v="2025-08-07T00:00:00"/>
    <d v="1899-12-30T04:10:56"/>
    <d v="2025-08-07T00:00:00"/>
    <s v="Thursday"/>
    <s v="Afternoon"/>
    <s v="Dine-In"/>
    <s v="Dine-In"/>
    <s v="Soft Drink (Medium)"/>
    <m/>
    <s v="No Modifier"/>
    <n v="3"/>
    <n v="1.73"/>
    <n v="1.7299999999999998"/>
    <n v="5.1899999999999995"/>
    <n v="0"/>
    <n v="0"/>
    <n v="0.36"/>
    <n v="0.36"/>
    <x v="769"/>
    <n v="5.55"/>
    <x v="2"/>
    <s v="MobilePay"/>
  </r>
  <r>
    <n v="121435"/>
    <n v="402"/>
    <d v="2025-06-10T00:00:00"/>
    <d v="1899-12-30T01:01:44"/>
    <d v="2025-06-10T00:00:00"/>
    <s v="Tuesday"/>
    <s v="Lunch"/>
    <s v="Drive-Thru"/>
    <s v="Drive-Thru"/>
    <s v="Double Cheeseburger Combo"/>
    <m/>
    <s v="No Modifier"/>
    <n v="1"/>
    <n v="10.130000000000001"/>
    <n v="10.130000000000001"/>
    <n v="10.130000000000001"/>
    <n v="0"/>
    <n v="0"/>
    <n v="0.86"/>
    <n v="0.86"/>
    <x v="310"/>
    <n v="10.99"/>
    <x v="1"/>
    <s v="Card"/>
  </r>
  <r>
    <n v="121436"/>
    <n v="402"/>
    <d v="2025-05-09T00:00:00"/>
    <d v="1899-12-30T11:34:57"/>
    <d v="2025-05-09T00:00:00"/>
    <s v="Friday"/>
    <s v="Morning"/>
    <s v="Takeout"/>
    <s v="Takeout"/>
    <s v="Hash Browns"/>
    <m/>
    <s v="No Modifier"/>
    <n v="1"/>
    <n v="1.84"/>
    <n v="1.8399999999999999"/>
    <n v="1.8399999999999999"/>
    <n v="0"/>
    <n v="0"/>
    <n v="0.12"/>
    <n v="0.12"/>
    <x v="255"/>
    <n v="1.96"/>
    <x v="1"/>
    <s v="Card"/>
  </r>
  <r>
    <n v="121437"/>
    <n v="401"/>
    <d v="2025-04-20T00:00:00"/>
    <d v="1899-12-30T12:42:47"/>
    <d v="2025-04-20T00:00:00"/>
    <s v="Sunday"/>
    <s v="Lunch"/>
    <s v="Drive-Thru"/>
    <s v="Drive-Thru"/>
    <s v="Double Cheeseburger Combo"/>
    <m/>
    <s v="No Modifier"/>
    <n v="2"/>
    <n v="10.79"/>
    <n v="10.79"/>
    <n v="21.58"/>
    <n v="0"/>
    <n v="0"/>
    <n v="1.73"/>
    <n v="1.73"/>
    <x v="796"/>
    <n v="23.31"/>
    <x v="1"/>
    <s v="Card"/>
  </r>
  <r>
    <n v="121438"/>
    <n v="201"/>
    <d v="2025-06-20T00:00:00"/>
    <d v="1899-12-30T01:33:20"/>
    <d v="2025-06-20T00:00:00"/>
    <s v="Friday"/>
    <s v="Lunch"/>
    <s v="Dine-In"/>
    <s v="Dine-In"/>
    <s v="Spicy Chicken Combo"/>
    <m/>
    <s v="No Modifier"/>
    <n v="1"/>
    <n v="9.5399999999999991"/>
    <n v="9.5399999999999991"/>
    <n v="9.5399999999999991"/>
    <n v="0"/>
    <n v="0"/>
    <n v="0.91"/>
    <n v="0.91"/>
    <x v="580"/>
    <n v="10.45"/>
    <x v="1"/>
    <s v="Card"/>
  </r>
  <r>
    <n v="121439"/>
    <n v="501"/>
    <d v="2025-05-17T00:00:00"/>
    <d v="1899-12-30T05:16:19"/>
    <d v="2025-05-17T00:00:00"/>
    <s v="Saturday"/>
    <s v="Afternoon"/>
    <s v="Dine-In"/>
    <s v="Dine-In"/>
    <s v="Onion Rings"/>
    <s v="No Sauce"/>
    <s v="No Sauce"/>
    <n v="2"/>
    <n v="3.35"/>
    <n v="3.3499999999999996"/>
    <n v="6.6999999999999993"/>
    <n v="0.34"/>
    <n v="0.34"/>
    <n v="0.48"/>
    <n v="0.48"/>
    <x v="314"/>
    <n v="6.84"/>
    <x v="4"/>
    <s v="GiftCard"/>
  </r>
  <r>
    <n v="121440"/>
    <n v="202"/>
    <d v="2025-07-19T00:00:00"/>
    <d v="1899-12-30T11:03:29"/>
    <d v="2025-07-19T00:00:00"/>
    <s v="Saturday"/>
    <s v="Lunch"/>
    <s v="Dine-In"/>
    <s v="Dine-In"/>
    <s v="Iced Tea"/>
    <s v="Light Ice"/>
    <s v="Light Ice"/>
    <n v="1"/>
    <n v="1.98"/>
    <n v="1.9800000000000002"/>
    <n v="1.9800000000000002"/>
    <n v="0"/>
    <n v="0"/>
    <n v="0.18"/>
    <n v="0.18"/>
    <x v="274"/>
    <n v="2.16"/>
    <x v="1"/>
    <s v="Card"/>
  </r>
  <r>
    <n v="121441"/>
    <n v="202"/>
    <d v="2025-04-13T00:00:00"/>
    <d v="1899-12-30T04:42:40"/>
    <d v="2025-04-13T00:00:00"/>
    <s v="Sunday"/>
    <s v="Afternoon"/>
    <m/>
    <s v="Unknown"/>
    <s v="Iced Tea"/>
    <m/>
    <s v="No Modifier"/>
    <n v="1"/>
    <n v="2.0499999999999998"/>
    <n v="2.0499999999999998"/>
    <n v="2.0499999999999998"/>
    <n v="0"/>
    <n v="0"/>
    <n v="0.16"/>
    <n v="0.16"/>
    <x v="63"/>
    <n v="2.21"/>
    <x v="1"/>
    <s v="Card"/>
  </r>
  <r>
    <n v="121442"/>
    <n v="301"/>
    <d v="2025-07-17T00:00:00"/>
    <d v="1899-12-30T09:06:19"/>
    <d v="2025-07-17T00:00:00"/>
    <s v="Thursday"/>
    <s v="Breakfast"/>
    <s v="Dine-In"/>
    <s v="Dine-In"/>
    <s v="Egg Muffin"/>
    <s v="Sausage Patty"/>
    <s v="Sausage Patty"/>
    <n v="1"/>
    <n v="3.29"/>
    <n v="4.49"/>
    <n v="4.49"/>
    <n v="0"/>
    <n v="0"/>
    <n v="0.33"/>
    <n v="0.33"/>
    <x v="533"/>
    <n v="4.82"/>
    <x v="1"/>
    <s v="Card"/>
  </r>
  <r>
    <n v="121443"/>
    <n v="102"/>
    <d v="2025-05-09T00:00:00"/>
    <d v="1899-12-30T06:07:09"/>
    <d v="2025-05-09T00:00:00"/>
    <s v="Friday"/>
    <s v="Dinner"/>
    <s v="Dine-In"/>
    <s v="Dine-In"/>
    <s v="Cheeseburger"/>
    <m/>
    <s v="No Modifier"/>
    <n v="1"/>
    <n v="4.0599999999999996"/>
    <n v="4.0599999999999996"/>
    <n v="4.0599999999999996"/>
    <n v="0"/>
    <n v="0"/>
    <n v="0.37"/>
    <n v="0.37"/>
    <x v="114"/>
    <n v="4.43"/>
    <x v="1"/>
    <s v="Card"/>
  </r>
  <r>
    <n v="121444"/>
    <n v="301"/>
    <d v="2025-08-03T00:00:00"/>
    <d v="1899-12-30T09:23:31"/>
    <d v="2025-08-03T00:00:00"/>
    <s v="Sunday"/>
    <s v="Breakfast"/>
    <s v="Dine-In"/>
    <s v="Dine-In"/>
    <s v="Coffee"/>
    <s v="Extra Ice"/>
    <s v="Extra Ice"/>
    <n v="1"/>
    <n v="1.97"/>
    <n v="1.9699999999999998"/>
    <n v="1.9699999999999998"/>
    <n v="0.39"/>
    <n v="0.39"/>
    <n v="0.09"/>
    <n v="0.09"/>
    <x v="574"/>
    <n v="1.67"/>
    <x v="1"/>
    <s v="Card"/>
  </r>
  <r>
    <n v="121445"/>
    <n v="102"/>
    <d v="2025-04-16T00:00:00"/>
    <d v="1899-12-30T01:22:53"/>
    <d v="2025-04-16T00:00:00"/>
    <s v="Wednesday"/>
    <s v="Lunch"/>
    <s v="Takeout"/>
    <s v="Takeout"/>
    <s v="Chicken Sandwich"/>
    <s v="No Pickles"/>
    <s v="No Pickles"/>
    <n v="2"/>
    <n v="5.15"/>
    <n v="5.15"/>
    <n v="10.3"/>
    <n v="0"/>
    <n v="0"/>
    <n v="0.93"/>
    <n v="0.93"/>
    <x v="797"/>
    <n v="11.23"/>
    <x v="0"/>
    <s v="Cash"/>
  </r>
  <r>
    <n v="121446"/>
    <n v="401"/>
    <d v="2025-04-24T00:00:00"/>
    <d v="1899-12-30T06:54:05"/>
    <d v="2025-04-24T00:00:00"/>
    <s v="Thursday"/>
    <s v="Breakfast"/>
    <s v="Drive-Thru"/>
    <s v="Drive-Thru"/>
    <s v="Sausage Biscuit"/>
    <m/>
    <s v="No Modifier"/>
    <n v="1"/>
    <n v="2.91"/>
    <n v="2.91"/>
    <n v="2.91"/>
    <n v="0"/>
    <n v="0"/>
    <n v="0.19"/>
    <n v="0.19"/>
    <x v="137"/>
    <n v="3.1"/>
    <x v="0"/>
    <s v="Cash"/>
  </r>
  <r>
    <n v="121447"/>
    <n v="402"/>
    <d v="2025-08-08T00:00:00"/>
    <d v="1899-12-30T11:27:36"/>
    <d v="2025-08-08T00:00:00"/>
    <s v="Friday"/>
    <s v="Lunch"/>
    <s v="Dine-In"/>
    <s v="Dine-In"/>
    <s v="Cheeseburger Combo"/>
    <m/>
    <s v="No Modifier"/>
    <n v="2"/>
    <n v="8.7799999999999994"/>
    <n v="8.7800000000000011"/>
    <n v="17.560000000000002"/>
    <n v="0"/>
    <n v="0"/>
    <n v="1.4"/>
    <n v="1.4"/>
    <x v="798"/>
    <n v="18.96"/>
    <x v="0"/>
    <s v="Cash"/>
  </r>
  <r>
    <n v="121448"/>
    <n v="301"/>
    <d v="2025-04-26T00:00:00"/>
    <d v="1899-12-30T07:58:52"/>
    <d v="2025-04-26T00:00:00"/>
    <s v="Saturday"/>
    <s v="Dinner"/>
    <s v="Dine-In"/>
    <s v="Dine-In"/>
    <s v="Spicy Chicken Combo"/>
    <m/>
    <s v="No Modifier"/>
    <n v="1"/>
    <n v="9.91"/>
    <n v="9.91"/>
    <n v="9.91"/>
    <n v="0.99"/>
    <n v="0.99"/>
    <n v="0.65"/>
    <n v="0.65"/>
    <x v="799"/>
    <n v="9.57"/>
    <x v="0"/>
    <s v="Cash"/>
  </r>
  <r>
    <n v="121449"/>
    <n v="101"/>
    <d v="2025-06-26T00:00:00"/>
    <d v="1899-12-30T11:42:18"/>
    <d v="2025-06-26T00:00:00"/>
    <s v="Thursday"/>
    <s v="Lunch"/>
    <s v="Delivery"/>
    <s v="Delivery"/>
    <s v="Veggie Burger"/>
    <m/>
    <s v="No Modifier"/>
    <n v="1"/>
    <n v="5.25"/>
    <n v="5.5"/>
    <n v="5.5"/>
    <n v="0.55000000000000004"/>
    <n v="0.55000000000000004"/>
    <n v="0.47"/>
    <n v="0.47"/>
    <x v="800"/>
    <n v="5.42"/>
    <x v="1"/>
    <s v="Card"/>
  </r>
  <r>
    <n v="121450"/>
    <n v="301"/>
    <d v="2025-06-11T00:00:00"/>
    <d v="1899-12-30T12:38:39"/>
    <d v="2025-06-11T00:00:00"/>
    <s v="Wednesday"/>
    <s v="Lunch"/>
    <s v="Dine-In"/>
    <s v="Dine-In"/>
    <s v="Spicy Chicken Sandwich"/>
    <m/>
    <s v="No Modifier"/>
    <n v="1"/>
    <n v="5.76"/>
    <n v="5.76"/>
    <n v="5.76"/>
    <n v="0"/>
    <n v="0"/>
    <n v="0.37"/>
    <n v="0.37"/>
    <x v="801"/>
    <n v="6.13"/>
    <x v="0"/>
    <s v="Cash"/>
  </r>
  <r>
    <n v="121451"/>
    <n v="301"/>
    <d v="2025-04-30T00:00:00"/>
    <d v="1899-12-30T10:56:02"/>
    <d v="2025-04-30T00:00:00"/>
    <s v="Wednesday"/>
    <s v="Morning"/>
    <s v="Delivery"/>
    <s v="Delivery"/>
    <s v="Hash Browns"/>
    <m/>
    <s v="No Modifier"/>
    <n v="1"/>
    <n v="2.23"/>
    <n v="2.33"/>
    <n v="2.33"/>
    <n v="0"/>
    <n v="0"/>
    <n v="0.19"/>
    <n v="0.19"/>
    <x v="740"/>
    <n v="2.52"/>
    <x v="2"/>
    <s v="MobilePay"/>
  </r>
  <r>
    <n v="121452"/>
    <n v="501"/>
    <d v="2025-04-16T00:00:00"/>
    <d v="1899-12-30T07:51:04"/>
    <d v="2025-04-16T00:00:00"/>
    <s v="Wednesday"/>
    <s v="Breakfast"/>
    <s v="Drive-Thru"/>
    <s v="Drive-Thru"/>
    <s v="Egg Muffin"/>
    <m/>
    <s v="No Modifier"/>
    <n v="1"/>
    <n v="3.3"/>
    <n v="3.3"/>
    <n v="3.3"/>
    <n v="0"/>
    <n v="0"/>
    <n v="0.21"/>
    <n v="0.21"/>
    <x v="296"/>
    <n v="3.51"/>
    <x v="1"/>
    <s v="Card"/>
  </r>
  <r>
    <n v="121453"/>
    <n v="102"/>
    <d v="2025-07-09T00:00:00"/>
    <d v="1899-12-30T04:36:57"/>
    <d v="2025-07-09T00:00:00"/>
    <s v="Wednesday"/>
    <s v="Afternoon"/>
    <s v="Dine-In"/>
    <s v="Dine-In"/>
    <s v="French Fries"/>
    <s v="Extra Sauce"/>
    <s v="Extra Sauce"/>
    <n v="1"/>
    <n v="3.38"/>
    <n v="3.63"/>
    <n v="3.63"/>
    <n v="0.36"/>
    <n v="0.36"/>
    <n v="0.31"/>
    <n v="0.31"/>
    <x v="147"/>
    <n v="3.58"/>
    <x v="1"/>
    <s v="Card"/>
  </r>
  <r>
    <n v="121454"/>
    <n v="501"/>
    <d v="2025-07-30T00:00:00"/>
    <d v="1899-12-30T08:55:12"/>
    <d v="2025-07-30T00:00:00"/>
    <s v="Wednesday"/>
    <s v="Dinner"/>
    <s v="Dine-In"/>
    <s v="Dine-In"/>
    <s v="Cheeseburger"/>
    <m/>
    <s v="No Modifier"/>
    <n v="1"/>
    <n v="4.68"/>
    <n v="4.68"/>
    <n v="4.68"/>
    <n v="0"/>
    <n v="0"/>
    <n v="0.4"/>
    <n v="0.4"/>
    <x v="207"/>
    <n v="5.08"/>
    <x v="1"/>
    <s v="Card"/>
  </r>
  <r>
    <n v="121455"/>
    <n v="201"/>
    <d v="2025-07-01T00:00:00"/>
    <d v="1899-12-30T08:56:03"/>
    <d v="2025-07-01T00:00:00"/>
    <s v="Tuesday"/>
    <s v="Dinner"/>
    <s v="Dine-In"/>
    <s v="Dine-In"/>
    <s v="Cheeseburger Combo"/>
    <m/>
    <s v="No Modifier"/>
    <n v="1"/>
    <n v="7.61"/>
    <n v="7.61"/>
    <n v="7.61"/>
    <n v="0"/>
    <n v="0"/>
    <n v="0.46"/>
    <n v="0.46"/>
    <x v="802"/>
    <n v="8.07"/>
    <x v="1"/>
    <s v="Card"/>
  </r>
  <r>
    <n v="121456"/>
    <n v="402"/>
    <d v="2025-07-02T00:00:00"/>
    <d v="1899-12-30T05:04:34"/>
    <d v="2025-07-02T00:00:00"/>
    <s v="Wednesday"/>
    <s v="Afternoon"/>
    <s v="Delivery"/>
    <s v="Delivery"/>
    <s v="Side Salad"/>
    <m/>
    <s v="No Modifier"/>
    <n v="1"/>
    <n v="3"/>
    <n v="3"/>
    <n v="3"/>
    <n v="0.3"/>
    <n v="0.3"/>
    <n v="0.26"/>
    <n v="0.26"/>
    <x v="121"/>
    <n v="2.96"/>
    <x v="1"/>
    <s v="Card"/>
  </r>
  <r>
    <n v="121457"/>
    <n v="201"/>
    <d v="2025-06-22T00:00:00"/>
    <d v="1899-12-30T10:06:34"/>
    <d v="2025-06-22T00:00:00"/>
    <s v="Sunday"/>
    <s v="Morning"/>
    <s v="Takeout"/>
    <s v="Takeout"/>
    <s v="Coffee"/>
    <m/>
    <s v="No Modifier"/>
    <n v="1"/>
    <n v="1.97"/>
    <n v="2.67"/>
    <n v="2.67"/>
    <n v="0"/>
    <n v="0"/>
    <n v="0.19"/>
    <n v="0.19"/>
    <x v="380"/>
    <n v="2.86"/>
    <x v="1"/>
    <s v="Card"/>
  </r>
  <r>
    <n v="121458"/>
    <n v="401"/>
    <d v="2025-05-09T00:00:00"/>
    <d v="1899-12-30T02:14:26"/>
    <d v="2025-05-09T00:00:00"/>
    <s v="Friday"/>
    <s v="Lunch"/>
    <s v="Drive-Thru"/>
    <s v="Drive-Thru"/>
    <s v="Chicken Sandwich Combo"/>
    <s v="Extra Cheese"/>
    <s v="Extra Cheese"/>
    <n v="1"/>
    <n v="9.6300000000000008"/>
    <n v="10.129999999999999"/>
    <n v="10.129999999999999"/>
    <n v="0"/>
    <n v="0"/>
    <n v="0.73"/>
    <n v="0.73"/>
    <x v="803"/>
    <n v="10.86"/>
    <x v="1"/>
    <s v="Card"/>
  </r>
  <r>
    <n v="121459"/>
    <n v="402"/>
    <d v="2025-07-17T00:00:00"/>
    <d v="1899-12-30T11:02:01"/>
    <d v="2025-07-17T00:00:00"/>
    <s v="Thursday"/>
    <s v="Lunch"/>
    <s v="Takeout"/>
    <s v="Takeout"/>
    <s v="Spicy Chicken Combo"/>
    <m/>
    <s v="No Modifier"/>
    <n v="1"/>
    <n v="9.6300000000000008"/>
    <n v="9.6300000000000008"/>
    <n v="9.6300000000000008"/>
    <n v="0"/>
    <n v="0"/>
    <n v="0.57999999999999996"/>
    <n v="0.57999999999999996"/>
    <x v="200"/>
    <n v="10.210000000000001"/>
    <x v="1"/>
    <s v="Card"/>
  </r>
  <r>
    <n v="121460"/>
    <n v="403"/>
    <d v="2025-06-29T00:00:00"/>
    <d v="1899-12-30T06:11:13"/>
    <d v="2025-06-29T00:00:00"/>
    <s v="Sunday"/>
    <s v="Dinner"/>
    <s v="Takeout"/>
    <s v="Takeout"/>
    <s v="Double Cheeseburger"/>
    <m/>
    <s v="No Modifier"/>
    <n v="1"/>
    <n v="5.68"/>
    <n v="5.6800000000000006"/>
    <n v="5.6800000000000006"/>
    <n v="0"/>
    <n v="0"/>
    <n v="0.43"/>
    <n v="0.43"/>
    <x v="337"/>
    <n v="6.11"/>
    <x v="0"/>
    <s v="Cash"/>
  </r>
  <r>
    <n v="121461"/>
    <n v="103"/>
    <d v="2025-06-26T00:00:00"/>
    <d v="1899-12-30T04:24:52"/>
    <d v="2025-06-26T00:00:00"/>
    <s v="Thursday"/>
    <s v="Afternoon"/>
    <s v="Dine-In"/>
    <s v="Dine-In"/>
    <s v="Onion Rings"/>
    <m/>
    <s v="No Modifier"/>
    <n v="1"/>
    <n v="2.79"/>
    <n v="2.79"/>
    <n v="2.79"/>
    <n v="0"/>
    <n v="0"/>
    <n v="0.18"/>
    <n v="0.18"/>
    <x v="330"/>
    <n v="2.97"/>
    <x v="1"/>
    <s v="Card"/>
  </r>
  <r>
    <n v="121462"/>
    <n v="201"/>
    <d v="2025-06-19T00:00:00"/>
    <d v="1899-12-30T03:08:47"/>
    <d v="2025-06-19T00:00:00"/>
    <s v="Thursday"/>
    <s v="Afternoon"/>
    <s v="Takeout"/>
    <s v="Takeout"/>
    <s v="Ice Cream Cone"/>
    <s v="Caramel Topping"/>
    <s v="Caramel Topping"/>
    <n v="2"/>
    <n v="1.62"/>
    <n v="2.12"/>
    <n v="4.24"/>
    <n v="0"/>
    <n v="0"/>
    <n v="0.38"/>
    <n v="0.38"/>
    <x v="403"/>
    <n v="4.62"/>
    <x v="2"/>
    <s v="MobilePay"/>
  </r>
  <r>
    <n v="121463"/>
    <n v="202"/>
    <d v="2025-08-04T00:00:00"/>
    <d v="1899-12-30T07:46:08"/>
    <d v="2025-08-04T00:00:00"/>
    <s v="Monday"/>
    <s v="Dinner"/>
    <s v="Dine-In"/>
    <s v="Dine-In"/>
    <s v="Spicy Chicken Combo"/>
    <m/>
    <s v="No Modifier"/>
    <n v="1"/>
    <n v="8.86"/>
    <n v="8.86"/>
    <n v="8.86"/>
    <n v="0"/>
    <n v="0"/>
    <n v="0.66"/>
    <n v="0.66"/>
    <x v="144"/>
    <n v="9.52"/>
    <x v="0"/>
    <s v="Cash"/>
  </r>
  <r>
    <n v="121464"/>
    <n v="201"/>
    <d v="2025-05-14T00:00:00"/>
    <d v="1899-12-30T05:04:51"/>
    <d v="2025-05-14T00:00:00"/>
    <s v="Wednesday"/>
    <s v="Breakfast"/>
    <s v="Takeout"/>
    <s v="Takeout"/>
    <s v="Coffee"/>
    <m/>
    <s v="No Modifier"/>
    <n v="1"/>
    <n v="1.77"/>
    <n v="1.77"/>
    <n v="1.77"/>
    <n v="0"/>
    <n v="0"/>
    <n v="0.13"/>
    <n v="0.13"/>
    <x v="253"/>
    <n v="1.9"/>
    <x v="0"/>
    <s v="Cash"/>
  </r>
  <r>
    <n v="121465"/>
    <n v="401"/>
    <d v="2025-08-06T00:00:00"/>
    <d v="1899-12-30T11:24:20"/>
    <d v="2025-08-06T00:00:00"/>
    <s v="Wednesday"/>
    <s v="Morning"/>
    <s v="Takeout"/>
    <s v="Takeout"/>
    <s v="Bottled Water"/>
    <s v="Sugar-Free Syrup"/>
    <s v="Sugar-Free Syrup"/>
    <n v="2"/>
    <n v="1.49"/>
    <n v="1.4799999999999998"/>
    <n v="1.4799999999999998"/>
    <n v="0"/>
    <n v="0"/>
    <m/>
    <n v="0.1"/>
    <x v="624"/>
    <n v="3.92"/>
    <x v="4"/>
    <s v="GiftCard"/>
  </r>
  <r>
    <n v="121466"/>
    <n v="201"/>
    <d v="2025-07-11T00:00:00"/>
    <d v="1899-12-30T11:48:22"/>
    <d v="2025-07-11T00:00:00"/>
    <s v="Friday"/>
    <s v="Lunch"/>
    <s v="Takeout"/>
    <s v="Takeout"/>
    <s v="Soft Drink (Medium)"/>
    <s v="Almond Milk"/>
    <s v="Almond Milk"/>
    <n v="4"/>
    <n v="1.88"/>
    <n v="2.5799999999999996"/>
    <n v="10.319999999999999"/>
    <n v="0"/>
    <n v="0"/>
    <n v="0.72"/>
    <n v="0.72"/>
    <x v="132"/>
    <n v="11.04"/>
    <x v="1"/>
    <s v="Card"/>
  </r>
  <r>
    <n v="121467"/>
    <n v="202"/>
    <d v="2025-05-06T00:00:00"/>
    <d v="1899-12-30T10:09:37"/>
    <d v="2025-05-06T00:00:00"/>
    <s v="Tuesday"/>
    <s v="Breakfast"/>
    <s v="Dine-In"/>
    <s v="Dine-In"/>
    <s v="Egg Muffin"/>
    <m/>
    <s v="No Modifier"/>
    <n v="1"/>
    <n v="3.34"/>
    <n v="4.5399999999999991"/>
    <n v="4.5399999999999991"/>
    <n v="0"/>
    <n v="0"/>
    <n v="0.27"/>
    <n v="0.27"/>
    <x v="783"/>
    <n v="4.8099999999999996"/>
    <x v="1"/>
    <s v="Card"/>
  </r>
  <r>
    <n v="121468"/>
    <n v="101"/>
    <d v="2025-06-09T00:00:00"/>
    <d v="1899-12-30T08:43:28"/>
    <d v="2025-06-09T00:00:00"/>
    <s v="Monday"/>
    <s v="Dinner"/>
    <s v="Takeout"/>
    <s v="Takeout"/>
    <s v="Double Cheeseburger Combo"/>
    <m/>
    <s v="No Modifier"/>
    <n v="1"/>
    <n v="9.39"/>
    <n v="9.39"/>
    <n v="9.39"/>
    <n v="0"/>
    <n v="0"/>
    <n v="0.7"/>
    <n v="0.7"/>
    <x v="70"/>
    <n v="10.09"/>
    <x v="0"/>
    <s v="Cash"/>
  </r>
  <r>
    <n v="121469"/>
    <n v="103"/>
    <d v="2025-07-25T00:00:00"/>
    <d v="1899-12-30T05:17:34"/>
    <d v="2025-07-25T00:00:00"/>
    <s v="Friday"/>
    <s v="Breakfast"/>
    <s v="Drive-Thru"/>
    <s v="Drive-Thru"/>
    <s v="Apple Pie"/>
    <s v="Cinnamon"/>
    <s v="Cinnamon"/>
    <n v="1"/>
    <n v="1.65"/>
    <n v="1.4799999999999998"/>
    <n v="1.4799999999999998"/>
    <n v="0"/>
    <n v="0"/>
    <m/>
    <n v="0.1"/>
    <x v="665"/>
    <n v="1.86"/>
    <x v="0"/>
    <s v="Cash"/>
  </r>
  <r>
    <n v="121470"/>
    <n v="301"/>
    <d v="2025-07-09T00:00:00"/>
    <d v="1899-12-30T11:26:12"/>
    <d v="2025-07-09T00:00:00"/>
    <s v="Wednesday"/>
    <s v="Lunch"/>
    <s v="Drive-Thru"/>
    <s v="Drive-Thru"/>
    <s v="Cheeseburger Combo"/>
    <m/>
    <s v="No Modifier"/>
    <n v="2"/>
    <n v="9.09"/>
    <n v="9.09"/>
    <n v="18.18"/>
    <n v="0"/>
    <n v="0"/>
    <n v="1.27"/>
    <n v="1.27"/>
    <x v="804"/>
    <n v="19.45"/>
    <x v="1"/>
    <s v="Card"/>
  </r>
  <r>
    <n v="121471"/>
    <n v="201"/>
    <d v="2025-05-30T00:00:00"/>
    <d v="1899-12-30T11:05:36"/>
    <d v="2025-05-30T00:00:00"/>
    <s v="Friday"/>
    <s v="Lunch"/>
    <s v="Drive-Thru"/>
    <s v="Drive-Thru"/>
    <s v="French Fries"/>
    <s v="Large Size"/>
    <s v="Large Size"/>
    <n v="1"/>
    <n v="2.4700000000000002"/>
    <n v="3.07"/>
    <n v="3.07"/>
    <n v="0"/>
    <n v="0"/>
    <n v="0.21"/>
    <n v="0.21"/>
    <x v="805"/>
    <n v="3.28"/>
    <x v="1"/>
    <s v="Card"/>
  </r>
  <r>
    <n v="121472"/>
    <n v="401"/>
    <d v="2025-06-26T00:00:00"/>
    <d v="1899-12-30T11:50:43"/>
    <d v="2025-06-26T00:00:00"/>
    <s v="Thursday"/>
    <s v="Late Night"/>
    <s v="Drive-Thru"/>
    <s v="Drive-Thru"/>
    <s v="Chicken Sandwich"/>
    <m/>
    <s v="No Modifier"/>
    <n v="1"/>
    <n v="5.34"/>
    <n v="6.34"/>
    <n v="6.34"/>
    <n v="0"/>
    <n v="0"/>
    <n v="0.46"/>
    <n v="0.46"/>
    <x v="806"/>
    <n v="6.8"/>
    <x v="1"/>
    <s v="Card"/>
  </r>
  <r>
    <n v="121473"/>
    <n v="101"/>
    <d v="2025-05-24T00:00:00"/>
    <d v="1899-12-30T11:15:30"/>
    <d v="2025-05-24T00:00:00"/>
    <s v="Saturday"/>
    <s v="Lunch"/>
    <s v="Delivery"/>
    <s v="Delivery"/>
    <s v="Double Cheeseburger Combo"/>
    <m/>
    <s v="No Modifier"/>
    <n v="1"/>
    <n v="10"/>
    <n v="10"/>
    <n v="10"/>
    <n v="0"/>
    <n v="0"/>
    <n v="0.8"/>
    <n v="0.8"/>
    <x v="807"/>
    <n v="10.8"/>
    <x v="1"/>
    <s v="Card"/>
  </r>
  <r>
    <n v="121474"/>
    <n v="501"/>
    <d v="2025-04-25T00:00:00"/>
    <d v="1899-12-30T11:09:30"/>
    <d v="2025-04-25T00:00:00"/>
    <s v="Friday"/>
    <s v="Lunch"/>
    <s v="Drive-Thru"/>
    <s v="Drive-Thru"/>
    <s v="Chicken Sandwich"/>
    <m/>
    <s v="No Modifier"/>
    <n v="2"/>
    <n v="5.0999999999999996"/>
    <n v="5.0999999999999996"/>
    <n v="10.199999999999999"/>
    <n v="0"/>
    <n v="0"/>
    <n v="0.82"/>
    <n v="0.82"/>
    <x v="331"/>
    <n v="11.02"/>
    <x v="4"/>
    <s v="GiftCard"/>
  </r>
  <r>
    <n v="121475"/>
    <n v="301"/>
    <d v="2025-04-19T00:00:00"/>
    <d v="1899-12-30T11:40:47"/>
    <d v="2025-04-19T00:00:00"/>
    <s v="Saturday"/>
    <s v="Lunch"/>
    <s v="Drive-Thru"/>
    <s v="Drive-Thru"/>
    <s v="French Fries"/>
    <s v="Extra Sauce"/>
    <s v="Extra Sauce"/>
    <n v="2"/>
    <n v="2.82"/>
    <n v="3.07"/>
    <n v="6.14"/>
    <n v="0"/>
    <n v="0"/>
    <n v="0.4"/>
    <n v="0.4"/>
    <x v="794"/>
    <n v="6.54"/>
    <x v="2"/>
    <s v="MobilePay"/>
  </r>
  <r>
    <n v="121476"/>
    <n v="403"/>
    <d v="2025-05-28T00:00:00"/>
    <d v="1899-12-30T01:22:16"/>
    <d v="2025-05-28T00:00:00"/>
    <s v="Wednesday"/>
    <s v="Lunch"/>
    <s v="Dine-In"/>
    <s v="Dine-In"/>
    <s v="Double Cheeseburger Combo"/>
    <m/>
    <s v="No Modifier"/>
    <n v="1"/>
    <n v="9.93"/>
    <n v="1.4799999999999998"/>
    <n v="1.4799999999999998"/>
    <n v="0"/>
    <n v="0"/>
    <m/>
    <n v="0.1"/>
    <x v="224"/>
    <n v="1.43"/>
    <x v="1"/>
    <s v="Card"/>
  </r>
  <r>
    <n v="121477"/>
    <n v="301"/>
    <d v="2025-05-22T00:00:00"/>
    <d v="1899-12-30T06:41:37"/>
    <d v="2025-05-22T00:00:00"/>
    <s v="Thursday"/>
    <s v="Dinner"/>
    <s v="Takeout"/>
    <s v="Takeout"/>
    <s v="Veggie Burger"/>
    <s v="Add Jalapenos"/>
    <s v="Add Jalapenos"/>
    <n v="1"/>
    <n v="5.39"/>
    <n v="5.79"/>
    <n v="5.79"/>
    <n v="0"/>
    <n v="0"/>
    <n v="0.35"/>
    <n v="0.35"/>
    <x v="808"/>
    <n v="6.14"/>
    <x v="0"/>
    <s v="Cash"/>
  </r>
  <r>
    <n v="121478"/>
    <n v="402"/>
    <d v="2025-04-17T00:00:00"/>
    <d v="1899-12-30T03:21:41"/>
    <d v="2025-04-17T00:00:00"/>
    <s v="Thursday"/>
    <s v="Afternoon"/>
    <s v="Drive-Thru"/>
    <s v="Drive-Thru"/>
    <s v="Onion Rings"/>
    <s v="Large Size"/>
    <s v="Large Size"/>
    <n v="2"/>
    <n v="2.89"/>
    <n v="3.49"/>
    <n v="6.98"/>
    <n v="0"/>
    <n v="0"/>
    <n v="0.63"/>
    <n v="0.63"/>
    <x v="666"/>
    <n v="7.61"/>
    <x v="2"/>
    <s v="MobilePay"/>
  </r>
  <r>
    <n v="121479"/>
    <n v="201"/>
    <d v="2025-08-08T00:00:00"/>
    <d v="1899-12-30T07:19:08"/>
    <d v="2025-08-08T00:00:00"/>
    <s v="Friday"/>
    <s v="Dinner"/>
    <s v="Delivery"/>
    <s v="Delivery"/>
    <s v="Spicy Chicken Combo"/>
    <m/>
    <s v="No Modifier"/>
    <n v="1"/>
    <n v="9.07"/>
    <n v="9.07"/>
    <n v="9.07"/>
    <n v="0"/>
    <n v="0"/>
    <n v="0.66"/>
    <n v="0.66"/>
    <x v="809"/>
    <n v="9.73"/>
    <x v="1"/>
    <s v="Card"/>
  </r>
  <r>
    <n v="121480"/>
    <n v="401"/>
    <d v="2025-04-16T00:00:00"/>
    <d v="1899-12-30T11:06:57"/>
    <d v="2025-04-16T00:00:00"/>
    <s v="Wednesday"/>
    <s v="Lunch"/>
    <s v="Takeout"/>
    <s v="Takeout"/>
    <s v="Spicy Chicken Sandwich"/>
    <m/>
    <s v="No Modifier"/>
    <n v="1"/>
    <n v="5.92"/>
    <n v="5.92"/>
    <n v="5.92"/>
    <n v="0"/>
    <n v="0"/>
    <n v="0.44"/>
    <n v="0.44"/>
    <x v="358"/>
    <n v="6.36"/>
    <x v="0"/>
    <s v="Cash"/>
  </r>
  <r>
    <n v="121481"/>
    <n v="301"/>
    <d v="2025-05-25T00:00:00"/>
    <d v="1899-12-30T07:28:26"/>
    <d v="2025-05-25T00:00:00"/>
    <s v="Sunday"/>
    <s v="Breakfast"/>
    <s v="Takeout"/>
    <s v="Takeout"/>
    <s v="Egg Muffin"/>
    <s v="Cinnamon"/>
    <s v="Cinnamon"/>
    <n v="1"/>
    <n v="3.15"/>
    <n v="3.25"/>
    <n v="3.25"/>
    <n v="0"/>
    <n v="0"/>
    <n v="0.28000000000000003"/>
    <n v="0.28000000000000003"/>
    <x v="711"/>
    <n v="3.53"/>
    <x v="3"/>
    <s v="Card"/>
  </r>
  <r>
    <n v="121482"/>
    <n v="301"/>
    <d v="2025-06-01T00:00:00"/>
    <d v="1899-12-30T10:57:12"/>
    <d v="2025-06-01T00:00:00"/>
    <s v="Sunday"/>
    <s v="Morning"/>
    <s v="Takeout"/>
    <s v="Takeout"/>
    <s v="Side Salad"/>
    <m/>
    <s v="No Modifier"/>
    <n v="2"/>
    <n v="3.21"/>
    <n v="3.21"/>
    <n v="6.42"/>
    <n v="0"/>
    <n v="0"/>
    <n v="0.39"/>
    <n v="0.39"/>
    <x v="776"/>
    <n v="6.81"/>
    <x v="1"/>
    <s v="Card"/>
  </r>
  <r>
    <n v="121483"/>
    <n v="102"/>
    <d v="2025-07-15T00:00:00"/>
    <d v="1899-12-30T07:24:20"/>
    <d v="2025-07-15T00:00:00"/>
    <s v="Tuesday"/>
    <s v="Breakfast"/>
    <s v="Drive-Thru"/>
    <s v="Drive-Thru"/>
    <s v="Breakfast Burrito"/>
    <s v="Extra Egg"/>
    <s v="Extra Egg"/>
    <n v="1"/>
    <n v="3.64"/>
    <n v="4.6399999999999997"/>
    <n v="4.6399999999999997"/>
    <n v="0"/>
    <n v="0"/>
    <n v="0.42"/>
    <n v="0.42"/>
    <x v="115"/>
    <n v="5.0599999999999996"/>
    <x v="1"/>
    <s v="Card"/>
  </r>
  <r>
    <n v="121484"/>
    <n v="103"/>
    <d v="2025-05-29T00:00:00"/>
    <d v="1899-12-30T08:14:14"/>
    <d v="2025-05-29T00:00:00"/>
    <s v="Thursday"/>
    <s v="Dinner"/>
    <s v="Takeout"/>
    <s v="Takeout"/>
    <s v="Spicy Chicken Sandwich"/>
    <s v="Add Jalapenos"/>
    <s v="Add Jalapenos"/>
    <n v="1"/>
    <n v="5.73"/>
    <n v="6.13"/>
    <n v="6.13"/>
    <n v="0"/>
    <n v="0"/>
    <n v="0.37"/>
    <n v="0.37"/>
    <x v="810"/>
    <n v="6.5"/>
    <x v="1"/>
    <s v="Card"/>
  </r>
  <r>
    <n v="121485"/>
    <n v="103"/>
    <d v="2025-06-22T00:00:00"/>
    <d v="1899-12-30T02:43:11"/>
    <d v="2025-06-22T00:00:00"/>
    <s v="Sunday"/>
    <s v="Lunch"/>
    <s v="Takeout"/>
    <s v="Takeout"/>
    <s v="Cheeseburger Combo"/>
    <m/>
    <s v="No Modifier"/>
    <n v="1"/>
    <n v="8.9600000000000009"/>
    <n v="8.9599999999999991"/>
    <n v="8.9599999999999991"/>
    <n v="0"/>
    <n v="0"/>
    <n v="0.65"/>
    <n v="0.65"/>
    <x v="339"/>
    <n v="9.61"/>
    <x v="1"/>
    <s v="Card"/>
  </r>
  <r>
    <n v="121486"/>
    <n v="403"/>
    <d v="2025-04-16T00:00:00"/>
    <d v="1899-12-30T01:46:02"/>
    <d v="2025-04-16T00:00:00"/>
    <s v="Wednesday"/>
    <s v="Lunch"/>
    <s v="Takeout"/>
    <s v="Takeout"/>
    <s v="Veggie Burger"/>
    <m/>
    <s v="No Modifier"/>
    <n v="1"/>
    <n v="4.74"/>
    <n v="4.74"/>
    <n v="4.74"/>
    <n v="0"/>
    <n v="0"/>
    <n v="0.33"/>
    <n v="0.33"/>
    <x v="391"/>
    <n v="5.07"/>
    <x v="0"/>
    <s v="Cash"/>
  </r>
  <r>
    <n v="121487"/>
    <n v="202"/>
    <d v="2025-04-26T00:00:00"/>
    <d v="1899-12-30T10:36:55"/>
    <d v="2025-04-26T00:00:00"/>
    <s v="Saturday"/>
    <s v="Morning"/>
    <s v="Takeout"/>
    <s v="Takeout"/>
    <s v="Brownie"/>
    <s v="Cinnamon"/>
    <s v="Cinnamon"/>
    <n v="1"/>
    <n v="1.66"/>
    <n v="1.7599999999999998"/>
    <n v="1.7599999999999998"/>
    <n v="0"/>
    <n v="0"/>
    <n v="0.13"/>
    <n v="0.13"/>
    <x v="62"/>
    <n v="1.89"/>
    <x v="4"/>
    <s v="GiftCard"/>
  </r>
  <r>
    <n v="121488"/>
    <n v="401"/>
    <d v="2025-05-24T00:00:00"/>
    <d v="1899-12-30T09:18:20"/>
    <d v="2025-05-24T00:00:00"/>
    <s v="Saturday"/>
    <s v="Dinner"/>
    <s v="Dine-In"/>
    <s v="Dine-In"/>
    <s v="Double Cheeseburger Combo"/>
    <m/>
    <s v="No Modifier"/>
    <n v="1"/>
    <n v="9.23"/>
    <n v="1.4799999999999998"/>
    <n v="1.4799999999999998"/>
    <n v="0"/>
    <n v="0"/>
    <m/>
    <n v="0.1"/>
    <x v="224"/>
    <n v="1.43"/>
    <x v="0"/>
    <s v="Cash"/>
  </r>
  <r>
    <n v="121489"/>
    <n v="103"/>
    <d v="2025-06-12T00:00:00"/>
    <d v="1899-12-30T12:59:17"/>
    <d v="2025-06-12T00:00:00"/>
    <s v="Thursday"/>
    <s v="Lunch"/>
    <s v="Drive-Thru"/>
    <s v="Drive-Thru"/>
    <s v="Chicken Sandwich Combo"/>
    <s v="Extra Sauce"/>
    <s v="Extra Sauce"/>
    <n v="1"/>
    <n v="9.6199999999999992"/>
    <n v="1.4799999999999998"/>
    <n v="1.4799999999999998"/>
    <m/>
    <n v="0.15"/>
    <n v="0.89"/>
    <n v="0.89"/>
    <x v="173"/>
    <n v="10.76"/>
    <x v="0"/>
    <s v="Cash"/>
  </r>
  <r>
    <n v="121490"/>
    <n v="402"/>
    <d v="2025-04-22T00:00:00"/>
    <d v="1899-12-30T06:55:55"/>
    <d v="2025-04-22T00:00:00"/>
    <s v="Tuesday"/>
    <s v="Dinner"/>
    <s v="Drive-Thru"/>
    <s v="Drive-Thru"/>
    <s v="Cheeseburger"/>
    <m/>
    <s v="No Modifier"/>
    <n v="1"/>
    <n v="4.3099999999999996"/>
    <n v="4.3099999999999996"/>
    <n v="4.3099999999999996"/>
    <n v="0"/>
    <n v="0"/>
    <n v="0.28000000000000003"/>
    <n v="0.28000000000000003"/>
    <x v="811"/>
    <n v="4.59"/>
    <x v="1"/>
    <s v="Card"/>
  </r>
  <r>
    <n v="121491"/>
    <n v="402"/>
    <d v="2025-06-20T00:00:00"/>
    <d v="1899-12-30T08:53:22"/>
    <d v="2025-06-20T00:00:00"/>
    <s v="Friday"/>
    <s v="Breakfast"/>
    <s v="Takeout"/>
    <s v="Takeout"/>
    <s v="Egg Muffin"/>
    <m/>
    <s v="No Modifier"/>
    <n v="1"/>
    <n v="3.88"/>
    <n v="3.8800000000000003"/>
    <n v="3.8800000000000003"/>
    <n v="0"/>
    <n v="0"/>
    <n v="0.23"/>
    <n v="0.23"/>
    <x v="288"/>
    <n v="4.1100000000000003"/>
    <x v="0"/>
    <s v="Cash"/>
  </r>
  <r>
    <n v="121492"/>
    <n v="103"/>
    <d v="2025-05-13T00:00:00"/>
    <d v="1899-12-30T10:23:39"/>
    <d v="2025-05-13T00:00:00"/>
    <s v="Tuesday"/>
    <s v="Morning"/>
    <s v="Drive-Thru"/>
    <s v="Drive-Thru"/>
    <s v="Soft Drink (Medium)"/>
    <m/>
    <s v="No Modifier"/>
    <n v="2"/>
    <n v="1.69"/>
    <n v="1.69"/>
    <n v="3.38"/>
    <n v="0"/>
    <n v="0"/>
    <n v="0.25"/>
    <n v="0.25"/>
    <x v="156"/>
    <n v="3.63"/>
    <x v="4"/>
    <s v="GiftCard"/>
  </r>
  <r>
    <n v="121493"/>
    <n v="501"/>
    <d v="2025-07-11T00:00:00"/>
    <d v="1899-12-30T09:21:19"/>
    <d v="2025-07-11T00:00:00"/>
    <s v="Friday"/>
    <s v="Dinner"/>
    <s v="Dine-In"/>
    <s v="Dine-In"/>
    <s v="Spicy Chicken Combo"/>
    <m/>
    <s v="No Modifier"/>
    <n v="1"/>
    <n v="9.3800000000000008"/>
    <n v="9.3800000000000008"/>
    <n v="9.3800000000000008"/>
    <n v="0"/>
    <n v="0"/>
    <n v="0.61"/>
    <n v="0.61"/>
    <x v="43"/>
    <n v="9.99"/>
    <x v="2"/>
    <s v="MobilePay"/>
  </r>
  <r>
    <n v="121494"/>
    <n v="102"/>
    <d v="2025-08-05T00:00:00"/>
    <d v="1899-12-30T12:21:03"/>
    <d v="2025-08-05T00:00:00"/>
    <s v="Tuesday"/>
    <s v="Lunch"/>
    <s v="Drive-Thru"/>
    <s v="Drive-Thru"/>
    <s v="Chicken Sandwich"/>
    <m/>
    <s v="No Modifier"/>
    <n v="1"/>
    <n v="5.96"/>
    <n v="5.96"/>
    <n v="5.96"/>
    <n v="0"/>
    <n v="0"/>
    <n v="0.42"/>
    <n v="0.42"/>
    <x v="775"/>
    <n v="6.38"/>
    <x v="0"/>
    <s v="Cash"/>
  </r>
  <r>
    <n v="121495"/>
    <n v="401"/>
    <d v="2025-07-09T00:00:00"/>
    <d v="1899-12-30T08:36:15"/>
    <d v="2025-07-09T00:00:00"/>
    <s v="Wednesday"/>
    <s v="Dinner"/>
    <s v="Drive-Thru"/>
    <s v="Drive-Thru"/>
    <s v="Chicken Sandwich Combo"/>
    <m/>
    <s v="No Modifier"/>
    <n v="1"/>
    <n v="9.99"/>
    <n v="9.9899999999999984"/>
    <n v="9.9899999999999984"/>
    <n v="0"/>
    <n v="0"/>
    <n v="0.8"/>
    <n v="0.8"/>
    <x v="453"/>
    <n v="10.79"/>
    <x v="1"/>
    <s v="Card"/>
  </r>
  <r>
    <n v="121496"/>
    <n v="103"/>
    <d v="2025-05-28T00:00:00"/>
    <d v="1899-12-30T02:38:21"/>
    <d v="2025-05-28T00:00:00"/>
    <s v="Wednesday"/>
    <s v="Lunch"/>
    <s v="Dine-In"/>
    <s v="Dine-In"/>
    <s v="Chicken Sandwich Combo"/>
    <m/>
    <s v="No Modifier"/>
    <n v="1"/>
    <n v="10.02"/>
    <n v="10.02"/>
    <n v="10.02"/>
    <n v="0"/>
    <n v="0"/>
    <n v="0.8"/>
    <n v="0.8"/>
    <x v="812"/>
    <n v="10.82"/>
    <x v="2"/>
    <s v="MobilePay"/>
  </r>
  <r>
    <n v="121497"/>
    <n v="402"/>
    <d v="2025-07-13T00:00:00"/>
    <d v="1899-12-30T08:20:26"/>
    <d v="2025-07-13T00:00:00"/>
    <s v="Sunday"/>
    <s v="Breakfast"/>
    <s v="Dine-In"/>
    <s v="Dine-In"/>
    <s v="Coffee"/>
    <m/>
    <s v="No Modifier"/>
    <n v="1"/>
    <n v="2.13"/>
    <n v="2.13"/>
    <n v="2.13"/>
    <n v="0"/>
    <n v="0"/>
    <n v="0.16"/>
    <n v="0.16"/>
    <x v="287"/>
    <n v="2.29"/>
    <x v="2"/>
    <s v="MobilePay"/>
  </r>
  <r>
    <n v="121498"/>
    <n v="102"/>
    <d v="2025-05-15T00:00:00"/>
    <d v="1899-12-30T12:12:14"/>
    <d v="2025-05-15T00:00:00"/>
    <s v="Thursday"/>
    <s v="Lunch"/>
    <s v="Takeout"/>
    <s v="Takeout"/>
    <s v="Cheeseburger"/>
    <m/>
    <s v="No Modifier"/>
    <n v="1"/>
    <n v="4.83"/>
    <n v="4.83"/>
    <n v="4.83"/>
    <n v="0.48"/>
    <n v="0.48"/>
    <n v="0.28000000000000003"/>
    <n v="0.28000000000000003"/>
    <x v="813"/>
    <n v="4.63"/>
    <x v="0"/>
    <s v="Cash"/>
  </r>
  <r>
    <n v="121499"/>
    <n v="103"/>
    <d v="2025-04-18T00:00:00"/>
    <d v="1899-12-30T03:24:15"/>
    <d v="2025-04-18T00:00:00"/>
    <s v="Friday"/>
    <s v="Afternoon"/>
    <s v="Drive-Thru"/>
    <s v="Drive-Thru"/>
    <s v="French Fries"/>
    <m/>
    <s v="No Modifier"/>
    <n v="1"/>
    <n v="2.81"/>
    <n v="2.81"/>
    <n v="2.81"/>
    <n v="0"/>
    <n v="0"/>
    <n v="0.25"/>
    <n v="0.25"/>
    <x v="279"/>
    <n v="3.06"/>
    <x v="1"/>
    <s v="Card"/>
  </r>
  <r>
    <n v="121500"/>
    <n v="202"/>
    <d v="2025-05-18T00:00:00"/>
    <d v="1899-12-30T03:18:53"/>
    <d v="2025-05-18T00:00:00"/>
    <s v="Sunday"/>
    <s v="Afternoon"/>
    <s v="Takeout"/>
    <s v="Takeout"/>
    <s v="Iced Tea"/>
    <s v="Sugar-Free Syrup"/>
    <s v="Sugar-Free Syrup"/>
    <n v="1"/>
    <n v="1.99"/>
    <n v="2.29"/>
    <n v="2.29"/>
    <n v="0"/>
    <n v="0"/>
    <n v="0.14000000000000001"/>
    <n v="0.14000000000000001"/>
    <x v="814"/>
    <n v="2.4300000000000002"/>
    <x v="1"/>
    <s v="Card"/>
  </r>
  <r>
    <n v="121501"/>
    <n v="202"/>
    <d v="2025-04-20T00:00:00"/>
    <d v="1899-12-30T06:01:55"/>
    <d v="2025-04-20T00:00:00"/>
    <s v="Sunday"/>
    <s v="Breakfast"/>
    <s v="Takeout"/>
    <s v="Takeout"/>
    <s v="Egg Muffin"/>
    <s v="Sausage Patty"/>
    <s v="Sausage Patty"/>
    <n v="1"/>
    <n v="3.1"/>
    <n v="4.3"/>
    <n v="4.3"/>
    <n v="0.64"/>
    <n v="0.64"/>
    <n v="0.33"/>
    <n v="0.33"/>
    <x v="478"/>
    <n v="3.99"/>
    <x v="1"/>
    <s v="Card"/>
  </r>
  <r>
    <n v="121502"/>
    <n v="101"/>
    <d v="2025-08-04T00:00:00"/>
    <d v="1899-12-30T05:54:17"/>
    <d v="2025-08-04T00:00:00"/>
    <s v="Monday"/>
    <s v="Afternoon"/>
    <s v="Delivery"/>
    <s v="Delivery"/>
    <s v="Onion Rings"/>
    <s v="Small Size"/>
    <s v="Small Size"/>
    <n v="1"/>
    <n v="2.91"/>
    <n v="2.61"/>
    <n v="2.61"/>
    <n v="0"/>
    <n v="0"/>
    <n v="0.2"/>
    <n v="0.2"/>
    <x v="772"/>
    <n v="2.81"/>
    <x v="2"/>
    <s v="MobilePay"/>
  </r>
  <r>
    <n v="121503"/>
    <n v="301"/>
    <d v="2025-07-17T00:00:00"/>
    <d v="1899-12-30T10:55:43"/>
    <d v="2025-07-17T00:00:00"/>
    <s v="Thursday"/>
    <s v="Morning"/>
    <s v="Dine-In"/>
    <s v="Dine-In"/>
    <s v="Chicken Nuggets (6pc)"/>
    <m/>
    <s v="No Modifier"/>
    <n v="3"/>
    <n v="3.74"/>
    <n v="3.74"/>
    <n v="11.22"/>
    <n v="0"/>
    <n v="0"/>
    <n v="0.67"/>
    <n v="0.67"/>
    <x v="815"/>
    <n v="11.89"/>
    <x v="1"/>
    <s v="Card"/>
  </r>
  <r>
    <n v="121504"/>
    <n v="102"/>
    <d v="2025-05-07T00:00:00"/>
    <d v="1899-12-30T06:52:19"/>
    <d v="2025-05-07T00:00:00"/>
    <s v="Wednesday"/>
    <s v="Breakfast"/>
    <s v="Drive-Thru"/>
    <s v="Drive-Thru"/>
    <s v="Sausage Biscuit"/>
    <s v="Extra Egg"/>
    <s v="Extra Egg"/>
    <n v="1"/>
    <n v="3"/>
    <n v="4"/>
    <n v="4"/>
    <n v="0"/>
    <n v="0"/>
    <n v="0.38"/>
    <n v="0.38"/>
    <x v="816"/>
    <n v="4.38"/>
    <x v="0"/>
    <s v="Cash"/>
  </r>
  <r>
    <n v="121505"/>
    <n v="102"/>
    <d v="2025-06-30T00:00:00"/>
    <d v="1899-12-30T05:13:47"/>
    <d v="2025-06-30T00:00:00"/>
    <s v="Monday"/>
    <s v="Afternoon"/>
    <s v="Drive-Thru"/>
    <s v="Drive-Thru"/>
    <s v="French Fries"/>
    <s v="No Sauce"/>
    <s v="No Sauce"/>
    <n v="2"/>
    <n v="2.5099999999999998"/>
    <n v="2.5100000000000002"/>
    <n v="5.0200000000000005"/>
    <n v="0"/>
    <n v="0"/>
    <n v="0.43"/>
    <n v="0.43"/>
    <x v="479"/>
    <n v="5.45"/>
    <x v="0"/>
    <s v="Cash"/>
  </r>
  <r>
    <n v="121506"/>
    <n v="101"/>
    <d v="2025-06-11T00:00:00"/>
    <d v="1899-12-30T02:25:42"/>
    <d v="2025-06-11T00:00:00"/>
    <s v="Wednesday"/>
    <s v="Lunch"/>
    <s v="Delivery"/>
    <s v="Delivery"/>
    <s v="Veggie Burger"/>
    <s v="Spicy"/>
    <s v="Spicy"/>
    <n v="1"/>
    <n v="5.48"/>
    <n v="5.48"/>
    <n v="5.48"/>
    <n v="0"/>
    <n v="0"/>
    <n v="0.38"/>
    <n v="0.38"/>
    <x v="817"/>
    <n v="5.86"/>
    <x v="2"/>
    <s v="MobilePay"/>
  </r>
  <r>
    <n v="121507"/>
    <n v="501"/>
    <d v="2025-05-10T00:00:00"/>
    <d v="1899-12-30T06:44:14"/>
    <d v="2025-05-10T00:00:00"/>
    <s v="Saturday"/>
    <s v="Breakfast"/>
    <s v="Drive-Thru"/>
    <s v="Drive-Thru"/>
    <s v="Hash Browns"/>
    <s v="Cinnamon"/>
    <s v="Cinnamon"/>
    <n v="1"/>
    <n v="2.08"/>
    <n v="2.1800000000000002"/>
    <n v="2.1800000000000002"/>
    <n v="0"/>
    <n v="0"/>
    <n v="0.13"/>
    <n v="0.13"/>
    <x v="818"/>
    <n v="2.31"/>
    <x v="1"/>
    <s v="Card"/>
  </r>
  <r>
    <n v="121508"/>
    <n v="103"/>
    <d v="2025-08-02T00:00:00"/>
    <d v="1899-12-30T07:04:13"/>
    <d v="2025-08-02T00:00:00"/>
    <s v="Saturday"/>
    <s v="Breakfast"/>
    <s v="Drive-Thru"/>
    <s v="Drive-Thru"/>
    <s v="Sausage Biscuit"/>
    <m/>
    <s v="No Modifier"/>
    <n v="1"/>
    <n v="3.06"/>
    <n v="3.0599999999999996"/>
    <n v="3.0599999999999996"/>
    <n v="0"/>
    <n v="0"/>
    <n v="0.22"/>
    <n v="0.22"/>
    <x v="805"/>
    <n v="3.28"/>
    <x v="1"/>
    <s v="Card"/>
  </r>
  <r>
    <n v="121509"/>
    <n v="103"/>
    <d v="2025-07-02T00:00:00"/>
    <d v="1899-12-30T11:52:08"/>
    <d v="2025-07-02T00:00:00"/>
    <s v="Wednesday"/>
    <s v="Morning"/>
    <s v="Dine-In"/>
    <s v="Dine-In"/>
    <s v="Latte"/>
    <m/>
    <s v="No Modifier"/>
    <n v="2"/>
    <n v="3.61"/>
    <n v="3.6100000000000003"/>
    <n v="7.2200000000000006"/>
    <n v="0"/>
    <n v="0"/>
    <n v="0.51"/>
    <n v="0.51"/>
    <x v="576"/>
    <n v="7.73"/>
    <x v="1"/>
    <s v="Card"/>
  </r>
  <r>
    <n v="121510"/>
    <n v="102"/>
    <d v="2025-05-06T00:00:00"/>
    <d v="1899-12-30T02:26:19"/>
    <d v="2025-05-06T00:00:00"/>
    <s v="Tuesday"/>
    <s v="Lunch"/>
    <s v="Drive-Thru"/>
    <s v="Drive-Thru"/>
    <s v="Cheeseburger Combo"/>
    <m/>
    <s v="No Modifier"/>
    <n v="1"/>
    <n v="7.92"/>
    <n v="1.4799999999999998"/>
    <n v="1.4799999999999998"/>
    <n v="0"/>
    <n v="0"/>
    <m/>
    <n v="0.1"/>
    <x v="224"/>
    <n v="1.43"/>
    <x v="2"/>
    <s v="MobilePay"/>
  </r>
  <r>
    <n v="121511"/>
    <n v="401"/>
    <d v="2025-06-02T00:00:00"/>
    <d v="1899-12-30T06:22:13"/>
    <d v="2025-06-02T00:00:00"/>
    <s v="Monday"/>
    <s v="Dinner"/>
    <s v="Drive-Thru"/>
    <s v="Drive-Thru"/>
    <s v="Double Cheeseburger Combo"/>
    <m/>
    <s v="No Modifier"/>
    <n v="1"/>
    <n v="9.89"/>
    <n v="9.89"/>
    <n v="9.89"/>
    <n v="0"/>
    <n v="0"/>
    <n v="0.94"/>
    <n v="0.94"/>
    <x v="819"/>
    <n v="10.83"/>
    <x v="2"/>
    <s v="MobilePay"/>
  </r>
  <r>
    <n v="121512"/>
    <n v="403"/>
    <d v="2025-04-18T00:00:00"/>
    <d v="1899-12-30T11:58:10"/>
    <d v="2025-04-18T00:00:00"/>
    <s v="Friday"/>
    <s v="Lunch"/>
    <s v="Drive-Thru"/>
    <s v="Drive-Thru"/>
    <s v="Veggie Burger"/>
    <s v="Add Jalapenos"/>
    <s v="Add Jalapenos"/>
    <n v="2"/>
    <n v="4.99"/>
    <n v="5.3900000000000006"/>
    <n v="10.780000000000001"/>
    <n v="0"/>
    <n v="0"/>
    <n v="0.7"/>
    <n v="0.7"/>
    <x v="292"/>
    <n v="11.48"/>
    <x v="1"/>
    <s v="Card"/>
  </r>
  <r>
    <n v="121513"/>
    <n v="102"/>
    <d v="2025-07-01T00:00:00"/>
    <d v="1899-12-30T05:48:36"/>
    <d v="2025-07-01T00:00:00"/>
    <s v="Tuesday"/>
    <s v="Afternoon"/>
    <s v="Dine-In"/>
    <s v="Dine-In"/>
    <s v="Bottled Water"/>
    <s v="Light Ice"/>
    <s v="Light Ice"/>
    <n v="2"/>
    <n v="1.28"/>
    <n v="1.28"/>
    <n v="2.56"/>
    <n v="0.38"/>
    <n v="0.38"/>
    <n v="0.19"/>
    <n v="0.19"/>
    <x v="373"/>
    <n v="2.37"/>
    <x v="2"/>
    <s v="MobilePay"/>
  </r>
  <r>
    <n v="121514"/>
    <n v="103"/>
    <d v="2025-05-24T00:00:00"/>
    <d v="1899-12-30T07:36:29"/>
    <d v="2025-05-24T00:00:00"/>
    <s v="Saturday"/>
    <s v="Breakfast"/>
    <s v="Drive-Thru"/>
    <s v="Drive-Thru"/>
    <s v="Coffee"/>
    <m/>
    <s v="No Modifier"/>
    <n v="1"/>
    <n v="1.87"/>
    <n v="1.87"/>
    <n v="1.87"/>
    <n v="0"/>
    <n v="0"/>
    <n v="0.13"/>
    <n v="0.13"/>
    <x v="780"/>
    <n v="2"/>
    <x v="1"/>
    <s v="Card"/>
  </r>
  <r>
    <n v="121515"/>
    <n v="102"/>
    <d v="2025-06-19T00:00:00"/>
    <d v="1899-12-30T11:12:15"/>
    <d v="2025-06-19T00:00:00"/>
    <s v="Thursday"/>
    <s v="Lunch"/>
    <s v="Dine-In"/>
    <s v="Dine-In"/>
    <s v="Spicy Chicken Sandwich"/>
    <m/>
    <s v="No Modifier"/>
    <n v="1"/>
    <n v="5.59"/>
    <n v="5.59"/>
    <n v="5.59"/>
    <n v="0.56000000000000005"/>
    <n v="0.56000000000000005"/>
    <n v="0.3"/>
    <n v="0.3"/>
    <x v="133"/>
    <n v="5.33"/>
    <x v="2"/>
    <s v="MobilePay"/>
  </r>
  <r>
    <n v="121516"/>
    <n v="102"/>
    <d v="2025-05-23T00:00:00"/>
    <d v="1899-12-30T09:23:39"/>
    <d v="2025-05-23T00:00:00"/>
    <s v="Friday"/>
    <s v="Dinner"/>
    <s v="Delivery"/>
    <s v="Delivery"/>
    <s v="Spicy Chicken Sandwich"/>
    <s v="Extra Sauce"/>
    <s v="Extra Sauce"/>
    <n v="1"/>
    <n v="6.22"/>
    <n v="6.4700000000000006"/>
    <n v="6.4700000000000006"/>
    <n v="0"/>
    <n v="0"/>
    <n v="0.52"/>
    <n v="0.52"/>
    <x v="175"/>
    <n v="6.99"/>
    <x v="1"/>
    <s v="Card"/>
  </r>
  <r>
    <n v="121517"/>
    <n v="501"/>
    <d v="2025-06-18T00:00:00"/>
    <d v="1899-12-30T09:54:57"/>
    <d v="2025-06-18T00:00:00"/>
    <s v="Wednesday"/>
    <s v="Breakfast"/>
    <s v="Drive-Thru"/>
    <s v="Drive-Thru"/>
    <s v="Egg Muffin"/>
    <m/>
    <s v="No Modifier"/>
    <n v="1"/>
    <n v="3.4"/>
    <n v="3.4"/>
    <n v="3.4"/>
    <n v="0"/>
    <n v="0"/>
    <n v="0.22"/>
    <n v="0.22"/>
    <x v="446"/>
    <n v="3.62"/>
    <x v="1"/>
    <s v="Card"/>
  </r>
  <r>
    <n v="121518"/>
    <n v="401"/>
    <d v="2025-07-29T00:00:00"/>
    <d v="1899-12-30T03:03:57"/>
    <d v="2025-07-29T00:00:00"/>
    <s v="Tuesday"/>
    <s v="Afternoon"/>
    <s v="Delivery"/>
    <s v="Delivery"/>
    <s v="Milkshake"/>
    <s v="Extra Ice"/>
    <s v="Extra Ice"/>
    <n v="1"/>
    <n v="3.65"/>
    <n v="3.6500000000000004"/>
    <n v="3.6500000000000004"/>
    <n v="0"/>
    <n v="0"/>
    <n v="0.24"/>
    <n v="0.24"/>
    <x v="820"/>
    <n v="3.89"/>
    <x v="2"/>
    <s v="MobilePay"/>
  </r>
  <r>
    <n v="121519"/>
    <n v="102"/>
    <d v="2025-06-07T00:00:00"/>
    <d v="1899-12-30T04:59:40"/>
    <d v="2025-06-07T00:00:00"/>
    <s v="Saturday"/>
    <s v="Afternoon"/>
    <s v="Takeout"/>
    <s v="Takeout"/>
    <s v="Onion Rings"/>
    <s v="Extra Sauce"/>
    <s v="Extra Sauce"/>
    <n v="3"/>
    <n v="3.67"/>
    <n v="3.9199999999999995"/>
    <n v="11.759999999999998"/>
    <n v="1.18"/>
    <n v="1.18"/>
    <n v="0.79"/>
    <n v="0.79"/>
    <x v="821"/>
    <n v="11.37"/>
    <x v="0"/>
    <s v="Cash"/>
  </r>
  <r>
    <n v="121520"/>
    <n v="501"/>
    <d v="2025-05-17T00:00:00"/>
    <d v="1899-12-30T11:31:08"/>
    <d v="2025-05-17T00:00:00"/>
    <s v="Saturday"/>
    <s v="Morning"/>
    <s v="Drive-Thru"/>
    <s v="Drive-Thru"/>
    <s v="Bottled Water"/>
    <s v="Light Ice"/>
    <s v="Light Ice"/>
    <n v="1"/>
    <n v="1.54"/>
    <n v="1.54"/>
    <n v="1.54"/>
    <n v="0.31"/>
    <n v="0.31"/>
    <n v="0.09"/>
    <n v="0.09"/>
    <x v="661"/>
    <n v="1.32"/>
    <x v="1"/>
    <s v="Card"/>
  </r>
  <r>
    <n v="121521"/>
    <n v="402"/>
    <d v="2025-07-22T00:00:00"/>
    <d v="1899-12-30T08:05:18"/>
    <d v="2025-07-22T00:00:00"/>
    <s v="Tuesday"/>
    <s v="Dinner"/>
    <s v="Takeout"/>
    <s v="Takeout"/>
    <s v="Double Cheeseburger Combo"/>
    <m/>
    <s v="No Modifier"/>
    <n v="3"/>
    <n v="10.28"/>
    <n v="10.28"/>
    <n v="30.839999999999996"/>
    <n v="0"/>
    <n v="0"/>
    <n v="1.85"/>
    <n v="1.85"/>
    <x v="822"/>
    <n v="32.69"/>
    <x v="2"/>
    <s v="MobilePay"/>
  </r>
  <r>
    <n v="121522"/>
    <n v="401"/>
    <d v="2025-05-31T00:00:00"/>
    <d v="1899-12-30T05:11:50"/>
    <d v="2025-05-31T00:00:00"/>
    <s v="Saturday"/>
    <s v="Breakfast"/>
    <s v="Drive-Thru"/>
    <s v="Drive-Thru"/>
    <s v="Egg Muffin"/>
    <s v="Sausage Patty"/>
    <s v="Sausage Patty"/>
    <n v="2"/>
    <n v="3.18"/>
    <n v="4.38"/>
    <n v="8.76"/>
    <n v="0"/>
    <n v="0"/>
    <n v="0.74"/>
    <n v="0.74"/>
    <x v="407"/>
    <n v="9.5"/>
    <x v="1"/>
    <s v="Card"/>
  </r>
  <r>
    <n v="121523"/>
    <n v="102"/>
    <d v="2025-05-08T00:00:00"/>
    <d v="1899-12-30T05:32:21"/>
    <d v="2025-05-08T00:00:00"/>
    <s v="Thursday"/>
    <s v="Afternoon"/>
    <s v="Takeout"/>
    <s v="Takeout"/>
    <s v="French Fries"/>
    <m/>
    <s v="No Modifier"/>
    <n v="3"/>
    <n v="2.37"/>
    <n v="2.3699999999999997"/>
    <n v="7.1099999999999994"/>
    <n v="0"/>
    <n v="0"/>
    <n v="0.56999999999999995"/>
    <n v="0.56999999999999995"/>
    <x v="823"/>
    <n v="7.68"/>
    <x v="4"/>
    <s v="GiftCard"/>
  </r>
  <r>
    <n v="121524"/>
    <n v="403"/>
    <d v="2025-04-19T00:00:00"/>
    <d v="1899-12-30T02:22:27"/>
    <d v="2025-04-19T00:00:00"/>
    <s v="Saturday"/>
    <s v="Lunch"/>
    <s v="Delivery"/>
    <s v="Delivery"/>
    <s v="Chicken Sandwich Combo"/>
    <s v="Extra Cheese"/>
    <s v="Extra Cheese"/>
    <n v="1"/>
    <n v="8.8000000000000007"/>
    <n v="9.2999999999999989"/>
    <n v="9.2999999999999989"/>
    <n v="0"/>
    <n v="0"/>
    <n v="0.56000000000000005"/>
    <n v="0.56000000000000005"/>
    <x v="86"/>
    <n v="9.86"/>
    <x v="2"/>
    <s v="MobilePay"/>
  </r>
  <r>
    <n v="121525"/>
    <n v="102"/>
    <d v="2025-04-29T00:00:00"/>
    <d v="1899-12-30T11:35:24"/>
    <d v="2025-04-29T00:00:00"/>
    <s v="Tuesday"/>
    <s v="Late Night"/>
    <s v="Dine-In"/>
    <s v="Dine-In"/>
    <s v="Soft Drink (Large)"/>
    <m/>
    <s v="No Modifier"/>
    <n v="2"/>
    <n v="2.1"/>
    <n v="1.4799999999999998"/>
    <n v="1.4799999999999998"/>
    <m/>
    <n v="0.15"/>
    <n v="0.27"/>
    <n v="0.27"/>
    <x v="32"/>
    <n v="4.47"/>
    <x v="1"/>
    <s v="Card"/>
  </r>
  <r>
    <n v="121526"/>
    <n v="202"/>
    <d v="2025-06-04T00:00:00"/>
    <d v="1899-12-30T08:46:15"/>
    <d v="2025-06-04T00:00:00"/>
    <s v="Wednesday"/>
    <s v="Dinner"/>
    <s v="Delivery"/>
    <s v="Delivery"/>
    <s v="Chicken Sandwich Combo"/>
    <m/>
    <s v="No Modifier"/>
    <n v="1"/>
    <n v="9.93"/>
    <n v="9.93"/>
    <n v="9.93"/>
    <n v="0"/>
    <n v="0"/>
    <n v="0.74"/>
    <n v="0.74"/>
    <x v="461"/>
    <n v="10.67"/>
    <x v="4"/>
    <s v="GiftCard"/>
  </r>
  <r>
    <n v="121527"/>
    <n v="103"/>
    <d v="2025-05-26T00:00:00"/>
    <d v="1899-12-30T04:56:05"/>
    <d v="2025-05-26T00:00:00"/>
    <s v="Monday"/>
    <s v="Afternoon"/>
    <s v="Drive-Thru"/>
    <s v="Drive-Thru"/>
    <s v="French Fries"/>
    <m/>
    <s v="No Modifier"/>
    <n v="1"/>
    <n v="3.08"/>
    <n v="1.4799999999999998"/>
    <n v="1.4799999999999998"/>
    <n v="0"/>
    <n v="0"/>
    <m/>
    <n v="0.1"/>
    <x v="278"/>
    <n v="3.3"/>
    <x v="1"/>
    <s v="Card"/>
  </r>
  <r>
    <n v="121528"/>
    <n v="401"/>
    <d v="2025-06-03T00:00:00"/>
    <d v="1899-12-30T09:53:51"/>
    <d v="2025-06-03T00:00:00"/>
    <s v="Tuesday"/>
    <s v="Dinner"/>
    <s v="Takeout"/>
    <s v="Takeout"/>
    <s v="Chicken Sandwich"/>
    <s v="No Sauce"/>
    <s v="No Sauce"/>
    <n v="1"/>
    <n v="5.21"/>
    <n v="5.21"/>
    <n v="5.21"/>
    <n v="0"/>
    <n v="0"/>
    <n v="0.49"/>
    <n v="0.49"/>
    <x v="793"/>
    <n v="5.7"/>
    <x v="0"/>
    <s v="Cash"/>
  </r>
  <r>
    <n v="121529"/>
    <n v="101"/>
    <d v="2025-07-26T00:00:00"/>
    <d v="1899-12-30T07:09:15"/>
    <d v="2025-07-26T00:00:00"/>
    <s v="Saturday"/>
    <s v="Dinner"/>
    <s v="Takeout"/>
    <s v="Takeout"/>
    <s v="French Fries"/>
    <s v="Extra Sauce"/>
    <s v="Extra Sauce"/>
    <n v="1"/>
    <n v="2.3199999999999998"/>
    <n v="1.4799999999999998"/>
    <n v="1.4799999999999998"/>
    <m/>
    <n v="0.15"/>
    <n v="0.22"/>
    <n v="0.22"/>
    <x v="190"/>
    <n v="2.79"/>
    <x v="1"/>
    <s v="Card"/>
  </r>
  <r>
    <n v="121530"/>
    <n v="202"/>
    <d v="2025-05-31T00:00:00"/>
    <d v="1899-12-30T12:30:17"/>
    <d v="2025-05-31T00:00:00"/>
    <s v="Saturday"/>
    <s v="Lunch"/>
    <s v="Drive-Thru"/>
    <s v="Drive-Thru"/>
    <s v="French Fries"/>
    <m/>
    <s v="No Modifier"/>
    <n v="1"/>
    <n v="2.68"/>
    <n v="2.38"/>
    <n v="2.38"/>
    <n v="0"/>
    <n v="0"/>
    <n v="0.17"/>
    <n v="0.17"/>
    <x v="377"/>
    <n v="2.5499999999999998"/>
    <x v="1"/>
    <s v="Card"/>
  </r>
  <r>
    <n v="121531"/>
    <n v="501"/>
    <d v="2025-04-13T00:00:00"/>
    <d v="1899-12-30T05:44:39"/>
    <d v="2025-04-13T00:00:00"/>
    <s v="Sunday"/>
    <s v="Afternoon"/>
    <s v="Takeout"/>
    <s v="Takeout"/>
    <s v="Soft Drink (Medium)"/>
    <m/>
    <s v="No Modifier"/>
    <n v="3"/>
    <n v="1.59"/>
    <n v="1.5899999999999999"/>
    <n v="4.7699999999999996"/>
    <n v="0.72"/>
    <n v="0.72"/>
    <n v="0.38"/>
    <n v="0.38"/>
    <x v="114"/>
    <n v="4.43"/>
    <x v="0"/>
    <s v="Cash"/>
  </r>
  <r>
    <n v="121532"/>
    <n v="102"/>
    <d v="2025-05-18T00:00:00"/>
    <d v="1899-12-30T06:50:39"/>
    <d v="2025-05-18T00:00:00"/>
    <s v="Sunday"/>
    <s v="Dinner"/>
    <s v="Delivery"/>
    <s v="Delivery"/>
    <s v="Veggie Burger"/>
    <m/>
    <s v="No Modifier"/>
    <n v="1"/>
    <n v="5.35"/>
    <n v="5.3500000000000005"/>
    <n v="5.3500000000000005"/>
    <n v="0"/>
    <n v="0"/>
    <n v="0.35"/>
    <n v="0.35"/>
    <x v="793"/>
    <n v="5.7"/>
    <x v="1"/>
    <s v="Card"/>
  </r>
  <r>
    <n v="121533"/>
    <n v="402"/>
    <d v="2025-06-16T00:00:00"/>
    <d v="1899-12-30T12:59:46"/>
    <d v="2025-06-16T00:00:00"/>
    <s v="Monday"/>
    <s v="Lunch"/>
    <s v="Dine-In"/>
    <s v="Dine-In"/>
    <s v="Chicken Sandwich Combo"/>
    <m/>
    <s v="No Modifier"/>
    <n v="1"/>
    <n v="8.92"/>
    <n v="8.9200000000000017"/>
    <n v="8.9200000000000017"/>
    <n v="0"/>
    <n v="0"/>
    <n v="0.54"/>
    <n v="0.54"/>
    <x v="578"/>
    <n v="9.4600000000000009"/>
    <x v="2"/>
    <s v="MobilePay"/>
  </r>
  <r>
    <n v="121534"/>
    <n v="301"/>
    <d v="2025-05-18T00:00:00"/>
    <d v="1899-12-30T05:09:11"/>
    <d v="2025-05-18T00:00:00"/>
    <s v="Sunday"/>
    <s v="Afternoon"/>
    <s v="Drive-Thru"/>
    <s v="Drive-Thru"/>
    <s v="Soft Drink (Medium)"/>
    <s v="Almond Milk"/>
    <s v="Almond Milk"/>
    <n v="1"/>
    <n v="1.7"/>
    <n v="2.4"/>
    <n v="2.4"/>
    <n v="0"/>
    <n v="0"/>
    <n v="0.17"/>
    <n v="0.17"/>
    <x v="460"/>
    <n v="2.57"/>
    <x v="1"/>
    <s v="Card"/>
  </r>
  <r>
    <n v="121535"/>
    <n v="401"/>
    <d v="2025-08-03T00:00:00"/>
    <d v="1899-12-30T03:51:40"/>
    <d v="2025-08-03T00:00:00"/>
    <s v="Sunday"/>
    <s v="Afternoon"/>
    <s v="Drive-Thru"/>
    <s v="Drive-Thru"/>
    <s v="French Fries"/>
    <s v="Small Size"/>
    <s v="Small Size"/>
    <n v="3"/>
    <n v="2.19"/>
    <n v="1.89"/>
    <n v="5.67"/>
    <n v="0"/>
    <n v="0"/>
    <n v="0.37"/>
    <n v="0.37"/>
    <x v="264"/>
    <n v="6.04"/>
    <x v="4"/>
    <s v="GiftCard"/>
  </r>
  <r>
    <n v="121536"/>
    <n v="403"/>
    <d v="2025-05-06T00:00:00"/>
    <d v="1899-12-30T02:06:59"/>
    <d v="2025-05-06T00:00:00"/>
    <s v="Tuesday"/>
    <s v="Lunch"/>
    <s v="Dine-In"/>
    <s v="Dine-In"/>
    <s v="Cheeseburger Combo"/>
    <m/>
    <s v="No Modifier"/>
    <n v="1"/>
    <n v="8.75"/>
    <n v="8.75"/>
    <n v="8.75"/>
    <n v="0"/>
    <n v="0"/>
    <n v="0.74"/>
    <n v="0.74"/>
    <x v="69"/>
    <n v="9.49"/>
    <x v="1"/>
    <s v="Card"/>
  </r>
  <r>
    <n v="121537"/>
    <n v="401"/>
    <d v="2025-07-23T00:00:00"/>
    <d v="1899-12-30T04:08:03"/>
    <d v="2025-07-23T00:00:00"/>
    <s v="Wednesday"/>
    <s v="Afternoon"/>
    <s v="Takeout"/>
    <s v="Takeout"/>
    <s v="Onion Rings"/>
    <s v="No Sauce"/>
    <s v="No Sauce"/>
    <n v="1"/>
    <n v="2.99"/>
    <n v="2.99"/>
    <n v="2.99"/>
    <n v="0.3"/>
    <n v="0.3"/>
    <n v="0.26"/>
    <n v="0.26"/>
    <x v="164"/>
    <n v="2.95"/>
    <x v="0"/>
    <s v="Cash"/>
  </r>
  <r>
    <n v="121538"/>
    <n v="403"/>
    <d v="2025-08-04T00:00:00"/>
    <d v="1899-12-30T12:05:56"/>
    <d v="2025-08-04T00:00:00"/>
    <s v="Monday"/>
    <s v="Lunch"/>
    <s v="Drive-Thru"/>
    <s v="Drive-Thru"/>
    <s v="Spicy Chicken Sandwich"/>
    <s v="Add Bacon"/>
    <s v="Add Bacon"/>
    <n v="1"/>
    <n v="5.19"/>
    <n v="6.1899999999999995"/>
    <n v="6.1899999999999995"/>
    <n v="0"/>
    <n v="0"/>
    <n v="0.56000000000000005"/>
    <n v="0.56000000000000005"/>
    <x v="496"/>
    <n v="6.75"/>
    <x v="1"/>
    <s v="Card"/>
  </r>
  <r>
    <n v="121539"/>
    <n v="103"/>
    <d v="2025-07-13T00:00:00"/>
    <d v="1899-12-30T01:25:30"/>
    <d v="2025-07-13T00:00:00"/>
    <s v="Sunday"/>
    <s v="Lunch"/>
    <s v="Delivery"/>
    <s v="Delivery"/>
    <s v="Double Cheeseburger Combo"/>
    <m/>
    <s v="No Modifier"/>
    <n v="1"/>
    <n v="8.5500000000000007"/>
    <n v="8.5500000000000007"/>
    <n v="8.5500000000000007"/>
    <n v="0"/>
    <n v="0"/>
    <n v="0.51"/>
    <n v="0.51"/>
    <x v="824"/>
    <n v="9.06"/>
    <x v="1"/>
    <s v="Card"/>
  </r>
  <r>
    <n v="121540"/>
    <n v="501"/>
    <d v="2025-05-24T00:00:00"/>
    <d v="1899-12-30T06:29:30"/>
    <d v="2025-05-24T00:00:00"/>
    <s v="Saturday"/>
    <s v="Dinner"/>
    <s v="Takeout"/>
    <s v="Takeout"/>
    <s v="Chicken Sandwich Combo"/>
    <s v="Gluten-Free Bun"/>
    <s v="Gluten-Free Bun"/>
    <n v="1"/>
    <n v="8.98"/>
    <n v="9.98"/>
    <n v="9.98"/>
    <n v="0"/>
    <n v="0"/>
    <n v="0.7"/>
    <n v="0.7"/>
    <x v="825"/>
    <n v="10.68"/>
    <x v="1"/>
    <s v="Card"/>
  </r>
  <r>
    <n v="121541"/>
    <n v="403"/>
    <d v="2025-05-04T00:00:00"/>
    <d v="1899-12-30T07:33:49"/>
    <d v="2025-05-04T00:00:00"/>
    <s v="Sunday"/>
    <s v="Dinner"/>
    <s v="Delivery"/>
    <s v="Delivery"/>
    <s v="Cheeseburger Combo"/>
    <m/>
    <s v="No Modifier"/>
    <n v="1"/>
    <n v="9.3800000000000008"/>
    <n v="9.3800000000000008"/>
    <n v="9.3800000000000008"/>
    <n v="0"/>
    <n v="0"/>
    <n v="0.75"/>
    <n v="0.75"/>
    <x v="826"/>
    <n v="10.130000000000001"/>
    <x v="1"/>
    <s v="Card"/>
  </r>
  <r>
    <n v="121542"/>
    <n v="202"/>
    <d v="2025-05-11T00:00:00"/>
    <d v="1899-12-30T03:40:53"/>
    <d v="2025-05-11T00:00:00"/>
    <s v="Sunday"/>
    <s v="Afternoon"/>
    <s v="Takeout"/>
    <s v="Takeout"/>
    <s v="Onion Rings"/>
    <s v="Extra Sauce"/>
    <s v="Extra Sauce"/>
    <n v="1"/>
    <n v="3.61"/>
    <n v="3.86"/>
    <n v="3.86"/>
    <n v="0"/>
    <n v="0"/>
    <n v="0.27"/>
    <n v="0.27"/>
    <x v="827"/>
    <n v="4.13"/>
    <x v="4"/>
    <s v="GiftCard"/>
  </r>
  <r>
    <n v="121543"/>
    <n v="101"/>
    <d v="2025-05-13T00:00:00"/>
    <d v="1899-12-30T12:19:55"/>
    <d v="2025-05-13T00:00:00"/>
    <s v="Tuesday"/>
    <s v="Lunch"/>
    <s v="Dine-In"/>
    <s v="Dine-In"/>
    <s v="Chicken Sandwich Combo"/>
    <s v="No Pickles"/>
    <s v="No Pickles"/>
    <n v="1"/>
    <n v="8.76"/>
    <n v="8.7600000000000016"/>
    <n v="8.7600000000000016"/>
    <n v="0"/>
    <n v="0"/>
    <n v="0.7"/>
    <n v="0.7"/>
    <x v="578"/>
    <n v="9.4600000000000009"/>
    <x v="1"/>
    <s v="Card"/>
  </r>
  <r>
    <n v="121544"/>
    <n v="202"/>
    <d v="2025-07-31T00:00:00"/>
    <d v="1899-12-30T11:44:34"/>
    <d v="2025-07-31T00:00:00"/>
    <s v="Thursday"/>
    <s v="Morning"/>
    <s v="Takeout"/>
    <s v="Takeout"/>
    <s v="Chicken Nuggets (6pc)"/>
    <m/>
    <s v="No Modifier"/>
    <n v="1"/>
    <n v="3.59"/>
    <n v="3.59"/>
    <n v="3.59"/>
    <n v="0"/>
    <n v="0"/>
    <n v="0.23"/>
    <n v="0.23"/>
    <x v="828"/>
    <n v="3.82"/>
    <x v="1"/>
    <s v="Card"/>
  </r>
  <r>
    <n v="121545"/>
    <n v="401"/>
    <d v="2025-04-19T00:00:00"/>
    <d v="1899-12-30T01:29:13"/>
    <d v="2025-04-19T00:00:00"/>
    <s v="Saturday"/>
    <s v="Lunch"/>
    <s v="Delivery"/>
    <s v="Delivery"/>
    <s v="Chicken Sandwich"/>
    <m/>
    <s v="No Modifier"/>
    <n v="1"/>
    <n v="5.56"/>
    <n v="5.56"/>
    <n v="5.56"/>
    <n v="0"/>
    <n v="0"/>
    <n v="0.53"/>
    <n v="0.53"/>
    <x v="231"/>
    <n v="6.09"/>
    <x v="1"/>
    <s v="Card"/>
  </r>
  <r>
    <n v="121546"/>
    <n v="402"/>
    <d v="2025-07-02T00:00:00"/>
    <d v="1899-12-30T09:23:59"/>
    <d v="2025-07-02T00:00:00"/>
    <s v="Wednesday"/>
    <s v="Dinner"/>
    <s v="Takeout"/>
    <s v="Takeout"/>
    <s v="Cheeseburger Combo"/>
    <m/>
    <s v="No Modifier"/>
    <n v="2"/>
    <n v="7.99"/>
    <n v="7.99"/>
    <n v="15.98"/>
    <n v="0"/>
    <n v="0"/>
    <n v="1.2"/>
    <n v="1.2"/>
    <x v="829"/>
    <n v="17.18"/>
    <x v="0"/>
    <s v="Cash"/>
  </r>
  <r>
    <n v="121547"/>
    <n v="202"/>
    <d v="2025-07-02T00:00:00"/>
    <d v="1899-12-30T11:29:06"/>
    <d v="2025-07-02T00:00:00"/>
    <s v="Wednesday"/>
    <s v="Lunch"/>
    <s v="Dine-In"/>
    <s v="Dine-In"/>
    <s v="Iced Tea"/>
    <s v="Almond Milk"/>
    <s v="Almond Milk"/>
    <n v="1"/>
    <n v="1.93"/>
    <n v="2.63"/>
    <n v="2.63"/>
    <n v="0"/>
    <n v="0"/>
    <n v="0.24"/>
    <n v="0.24"/>
    <x v="621"/>
    <n v="2.87"/>
    <x v="2"/>
    <s v="MobilePay"/>
  </r>
  <r>
    <n v="121548"/>
    <n v="202"/>
    <d v="2025-06-26T00:00:00"/>
    <d v="1899-12-30T10:20:36"/>
    <d v="2025-06-26T00:00:00"/>
    <s v="Thursday"/>
    <s v="Breakfast"/>
    <s v="Takeout"/>
    <s v="Takeout"/>
    <s v="Coffee"/>
    <m/>
    <s v="No Modifier"/>
    <n v="1"/>
    <n v="2.04"/>
    <n v="2.04"/>
    <n v="2.04"/>
    <n v="0"/>
    <n v="0"/>
    <n v="0.12"/>
    <n v="0.12"/>
    <x v="274"/>
    <n v="2.16"/>
    <x v="1"/>
    <s v="Card"/>
  </r>
  <r>
    <n v="121549"/>
    <n v="402"/>
    <d v="2025-05-15T00:00:00"/>
    <d v="1899-12-30T11:42:54"/>
    <d v="2025-05-15T00:00:00"/>
    <s v="Thursday"/>
    <s v="Lunch"/>
    <s v="Dine-In"/>
    <s v="Dine-In"/>
    <s v="Double Cheeseburger Combo"/>
    <m/>
    <s v="No Modifier"/>
    <n v="1"/>
    <n v="10.6"/>
    <n v="10.6"/>
    <n v="10.6"/>
    <n v="0"/>
    <n v="0"/>
    <n v="0.8"/>
    <n v="0.8"/>
    <x v="830"/>
    <n v="11.4"/>
    <x v="1"/>
    <s v="Card"/>
  </r>
  <r>
    <n v="121550"/>
    <n v="301"/>
    <d v="2025-07-28T00:00:00"/>
    <d v="1899-12-30T02:57:45"/>
    <d v="2025-07-28T00:00:00"/>
    <s v="Monday"/>
    <s v="Lunch"/>
    <s v="Dine-In"/>
    <s v="Dine-In"/>
    <s v="Veggie Burger"/>
    <s v="Add Bacon"/>
    <s v="Add Bacon"/>
    <n v="1"/>
    <n v="5.2"/>
    <n v="6.2"/>
    <n v="6.2"/>
    <n v="0"/>
    <n v="0"/>
    <n v="0.53"/>
    <n v="0.53"/>
    <x v="831"/>
    <n v="6.73"/>
    <x v="0"/>
    <s v="Cash"/>
  </r>
  <r>
    <n v="121551"/>
    <n v="201"/>
    <d v="2025-05-15T00:00:00"/>
    <d v="1899-12-30T01:45:33"/>
    <d v="2025-05-15T00:00:00"/>
    <s v="Thursday"/>
    <s v="Lunch"/>
    <s v="Takeout"/>
    <s v="Takeout"/>
    <s v="Cheeseburger"/>
    <m/>
    <s v="No Modifier"/>
    <n v="1"/>
    <n v="4.42"/>
    <n v="4.42"/>
    <n v="4.42"/>
    <n v="0"/>
    <n v="0"/>
    <n v="0.28999999999999998"/>
    <n v="0.28999999999999998"/>
    <x v="416"/>
    <n v="4.71"/>
    <x v="1"/>
    <s v="Card"/>
  </r>
  <r>
    <n v="121552"/>
    <n v="101"/>
    <d v="2025-07-16T00:00:00"/>
    <d v="1899-12-30T05:38:29"/>
    <d v="2025-07-16T00:00:00"/>
    <s v="Wednesday"/>
    <s v="Breakfast"/>
    <s v="Drive-Thru"/>
    <s v="Drive-Thru"/>
    <s v="Breakfast Burrito"/>
    <m/>
    <s v="No Modifier"/>
    <n v="1"/>
    <n v="3.52"/>
    <n v="3.5199999999999996"/>
    <n v="3.5199999999999996"/>
    <n v="0"/>
    <n v="0"/>
    <n v="0.26"/>
    <n v="0.26"/>
    <x v="527"/>
    <n v="3.78"/>
    <x v="1"/>
    <s v="Card"/>
  </r>
  <r>
    <n v="121553"/>
    <n v="102"/>
    <d v="2025-07-06T00:00:00"/>
    <d v="1899-12-30T10:12:45"/>
    <d v="2025-07-06T00:00:00"/>
    <s v="Sunday"/>
    <s v="Late Night"/>
    <s v="Drive-Thru"/>
    <s v="Drive-Thru"/>
    <s v="Onion Rings"/>
    <s v="Extra Sauce"/>
    <s v="Extra Sauce"/>
    <n v="2"/>
    <n v="2.91"/>
    <n v="3.16"/>
    <n v="6.32"/>
    <n v="0"/>
    <n v="0"/>
    <n v="0.51"/>
    <n v="0.51"/>
    <x v="832"/>
    <n v="6.83"/>
    <x v="4"/>
    <s v="GiftCard"/>
  </r>
  <r>
    <n v="121554"/>
    <n v="101"/>
    <d v="2025-04-23T00:00:00"/>
    <d v="1899-12-30T01:11:42"/>
    <d v="2025-04-23T00:00:00"/>
    <s v="Wednesday"/>
    <s v="Lunch"/>
    <s v="Takeout"/>
    <s v="Takeout"/>
    <s v="Cheeseburger Combo"/>
    <m/>
    <s v="No Modifier"/>
    <n v="1"/>
    <n v="8.3800000000000008"/>
    <n v="8.379999999999999"/>
    <n v="8.379999999999999"/>
    <n v="0"/>
    <n v="0"/>
    <n v="0.54"/>
    <n v="0.54"/>
    <x v="491"/>
    <n v="8.92"/>
    <x v="2"/>
    <s v="MobilePay"/>
  </r>
  <r>
    <n v="121555"/>
    <n v="102"/>
    <d v="2025-07-24T00:00:00"/>
    <d v="1899-12-30T10:08:12"/>
    <d v="2025-07-24T00:00:00"/>
    <s v="Thursday"/>
    <s v="Breakfast"/>
    <s v="Drive-Thru"/>
    <s v="Drive-Thru"/>
    <s v="Hash Browns"/>
    <s v="Sausage Patty"/>
    <s v="Sausage Patty"/>
    <n v="2"/>
    <n v="1.96"/>
    <n v="3.16"/>
    <n v="6.32"/>
    <n v="0"/>
    <n v="0"/>
    <n v="0.41"/>
    <n v="0.41"/>
    <x v="831"/>
    <n v="6.73"/>
    <x v="1"/>
    <s v="Card"/>
  </r>
  <r>
    <n v="121556"/>
    <n v="103"/>
    <d v="2025-04-28T00:00:00"/>
    <d v="1899-12-30T08:25:48"/>
    <d v="2025-04-28T00:00:00"/>
    <s v="Monday"/>
    <s v="Dinner"/>
    <s v="Drive-Thru"/>
    <s v="Drive-Thru"/>
    <s v="Spicy Chicken Sandwich"/>
    <s v="Extra Sauce"/>
    <s v="Extra Sauce"/>
    <n v="2"/>
    <n v="5.99"/>
    <n v="6.24"/>
    <n v="12.48"/>
    <n v="0"/>
    <n v="0"/>
    <n v="0.87"/>
    <n v="0.87"/>
    <x v="833"/>
    <n v="13.35"/>
    <x v="1"/>
    <s v="Card"/>
  </r>
  <r>
    <n v="121557"/>
    <n v="102"/>
    <d v="2025-05-13T00:00:00"/>
    <d v="1899-12-30T08:05:13"/>
    <d v="2025-05-13T00:00:00"/>
    <s v="Tuesday"/>
    <s v="Dinner"/>
    <s v="Takeout"/>
    <s v="Takeout"/>
    <s v="Chicken Sandwich Combo"/>
    <m/>
    <s v="No Modifier"/>
    <n v="1"/>
    <n v="8.59"/>
    <n v="8.59"/>
    <n v="8.59"/>
    <n v="0.43"/>
    <n v="0.43"/>
    <n v="0.59"/>
    <n v="0.59"/>
    <x v="295"/>
    <n v="8.75"/>
    <x v="1"/>
    <s v="Card"/>
  </r>
  <r>
    <n v="121558"/>
    <n v="202"/>
    <d v="2025-04-11T00:00:00"/>
    <d v="1899-12-30T06:16:24"/>
    <d v="2025-04-11T00:00:00"/>
    <s v="Friday"/>
    <s v="Dinner"/>
    <s v="Delivery"/>
    <s v="Delivery"/>
    <s v="Onion Rings"/>
    <m/>
    <s v="No Modifier"/>
    <n v="1"/>
    <n v="3.56"/>
    <n v="3.5599999999999996"/>
    <n v="3.5599999999999996"/>
    <n v="0"/>
    <n v="0"/>
    <n v="0.28000000000000003"/>
    <n v="0.28000000000000003"/>
    <x v="99"/>
    <n v="3.84"/>
    <x v="1"/>
    <s v="Card"/>
  </r>
  <r>
    <n v="121559"/>
    <n v="201"/>
    <d v="2025-08-08T00:00:00"/>
    <d v="1899-12-30T07:00:32"/>
    <d v="2025-08-08T00:00:00"/>
    <s v="Friday"/>
    <s v="Dinner"/>
    <s v="Takeout"/>
    <s v="Takeout"/>
    <s v="Onion Rings"/>
    <s v="Extra Sauce"/>
    <s v="Extra Sauce"/>
    <n v="1"/>
    <n v="3.06"/>
    <n v="3.3099999999999996"/>
    <n v="3.3099999999999996"/>
    <n v="0"/>
    <n v="0"/>
    <n v="0.28000000000000003"/>
    <n v="0.28000000000000003"/>
    <x v="704"/>
    <n v="3.59"/>
    <x v="0"/>
    <s v="Cash"/>
  </r>
  <r>
    <n v="121560"/>
    <n v="401"/>
    <d v="2025-05-24T00:00:00"/>
    <d v="1899-12-30T07:00:30"/>
    <d v="2025-05-24T00:00:00"/>
    <s v="Saturday"/>
    <s v="Breakfast"/>
    <s v="Takeout"/>
    <s v="Takeout"/>
    <s v="Latte"/>
    <s v="Light Ice"/>
    <s v="Light Ice"/>
    <n v="2"/>
    <n v="3.23"/>
    <n v="3.23"/>
    <n v="6.46"/>
    <n v="0"/>
    <n v="0"/>
    <n v="0.39"/>
    <n v="0.39"/>
    <x v="619"/>
    <n v="6.85"/>
    <x v="1"/>
    <s v="Card"/>
  </r>
  <r>
    <n v="121561"/>
    <n v="102"/>
    <d v="2025-04-27T00:00:00"/>
    <d v="1899-12-30T12:02:14"/>
    <d v="2025-04-27T00:00:00"/>
    <s v="Sunday"/>
    <s v="Lunch"/>
    <s v="Drive-Thru"/>
    <s v="Drive-Thru"/>
    <s v="Veggie Burger"/>
    <m/>
    <s v="No Modifier"/>
    <n v="1"/>
    <n v="4.9800000000000004"/>
    <n v="4.9800000000000004"/>
    <n v="4.9800000000000004"/>
    <n v="0"/>
    <n v="0"/>
    <n v="0.42"/>
    <n v="0.42"/>
    <x v="741"/>
    <n v="5.4"/>
    <x v="0"/>
    <s v="Cash"/>
  </r>
  <r>
    <n v="121562"/>
    <n v="201"/>
    <d v="2025-08-07T00:00:00"/>
    <d v="1899-12-30T04:50:58"/>
    <d v="2025-08-07T00:00:00"/>
    <s v="Thursday"/>
    <s v="Afternoon"/>
    <s v="Dine-In"/>
    <s v="Dine-In"/>
    <s v="Chicken Nuggets (6pc)"/>
    <m/>
    <s v="No Modifier"/>
    <n v="2"/>
    <n v="3.13"/>
    <n v="3.13"/>
    <n v="6.26"/>
    <n v="0"/>
    <n v="0"/>
    <n v="0.38"/>
    <n v="0.38"/>
    <x v="67"/>
    <n v="6.64"/>
    <x v="2"/>
    <s v="MobilePay"/>
  </r>
  <r>
    <n v="121563"/>
    <n v="501"/>
    <d v="2025-08-03T00:00:00"/>
    <d v="1899-12-30T11:35:04"/>
    <d v="2025-08-03T00:00:00"/>
    <s v="Sunday"/>
    <s v="Lunch"/>
    <s v="Drive-Thru"/>
    <s v="Drive-Thru"/>
    <s v="Chicken Sandwich Combo"/>
    <m/>
    <s v="No Modifier"/>
    <n v="3"/>
    <n v="9.43"/>
    <n v="9.4300000000000015"/>
    <n v="28.290000000000006"/>
    <n v="0"/>
    <n v="0"/>
    <n v="2.4"/>
    <n v="2.4"/>
    <x v="834"/>
    <n v="30.69"/>
    <x v="3"/>
    <s v="Card"/>
  </r>
  <r>
    <n v="121564"/>
    <n v="201"/>
    <d v="2025-07-09T00:00:00"/>
    <d v="1899-12-30T10:57:25"/>
    <d v="2025-07-09T00:00:00"/>
    <s v="Wednesday"/>
    <s v="Breakfast"/>
    <s v="Drive-Thru"/>
    <s v="Drive-Thru"/>
    <s v="Sausage Biscuit"/>
    <m/>
    <s v="No Modifier"/>
    <n v="1"/>
    <n v="3.22"/>
    <n v="3.22"/>
    <n v="3.22"/>
    <n v="0"/>
    <n v="0"/>
    <n v="0.21"/>
    <n v="0.21"/>
    <x v="639"/>
    <n v="3.43"/>
    <x v="0"/>
    <s v="Cash"/>
  </r>
  <r>
    <n v="121565"/>
    <n v="301"/>
    <d v="2025-06-05T00:00:00"/>
    <d v="1899-12-30T06:09:55"/>
    <d v="2025-06-05T00:00:00"/>
    <s v="Thursday"/>
    <s v="Dinner"/>
    <s v="Drive-Thru"/>
    <s v="Drive-Thru"/>
    <s v="Chicken Sandwich"/>
    <s v="Add Jalapenos"/>
    <s v="Add Jalapenos"/>
    <n v="1"/>
    <n v="5.29"/>
    <n v="1.4799999999999998"/>
    <n v="1.4799999999999998"/>
    <m/>
    <n v="0.15"/>
    <n v="0.43"/>
    <n v="0.43"/>
    <x v="435"/>
    <n v="6.12"/>
    <x v="0"/>
    <s v="Cash"/>
  </r>
  <r>
    <n v="121566"/>
    <n v="201"/>
    <d v="2025-06-29T00:00:00"/>
    <d v="1899-12-30T06:30:19"/>
    <d v="2025-06-29T00:00:00"/>
    <s v="Sunday"/>
    <s v="Dinner"/>
    <s v="Takeout"/>
    <s v="Takeout"/>
    <s v="Chicken Sandwich Combo"/>
    <s v="No Sauce"/>
    <s v="No Sauce"/>
    <n v="1"/>
    <n v="9.02"/>
    <n v="9.02"/>
    <n v="9.02"/>
    <n v="0"/>
    <n v="0"/>
    <n v="0.59"/>
    <n v="0.59"/>
    <x v="339"/>
    <n v="9.61"/>
    <x v="1"/>
    <s v="Card"/>
  </r>
  <r>
    <n v="121567"/>
    <n v="201"/>
    <d v="2025-06-28T00:00:00"/>
    <d v="1899-12-30T07:32:40"/>
    <d v="2025-06-28T00:00:00"/>
    <s v="Saturday"/>
    <s v="Breakfast"/>
    <s v="Drive-Thru"/>
    <s v="Drive-Thru"/>
    <s v="Breakfast Burrito"/>
    <m/>
    <s v="No Modifier"/>
    <n v="1"/>
    <n v="3.87"/>
    <n v="5.07"/>
    <n v="5.07"/>
    <n v="0"/>
    <n v="0"/>
    <n v="0.46"/>
    <n v="0.46"/>
    <x v="718"/>
    <n v="5.53"/>
    <x v="1"/>
    <s v="Card"/>
  </r>
  <r>
    <n v="121568"/>
    <n v="101"/>
    <d v="2025-06-06T00:00:00"/>
    <d v="1899-12-30T02:58:03"/>
    <d v="2025-06-06T00:00:00"/>
    <s v="Friday"/>
    <s v="Lunch"/>
    <s v="Drive-Thru"/>
    <s v="Drive-Thru"/>
    <s v="Double Cheeseburger"/>
    <m/>
    <s v="No Modifier"/>
    <n v="1"/>
    <n v="5.09"/>
    <n v="5.09"/>
    <n v="5.09"/>
    <n v="0.25"/>
    <n v="0.25"/>
    <n v="0.41"/>
    <n v="0.41"/>
    <x v="427"/>
    <n v="5.25"/>
    <x v="1"/>
    <s v="Card"/>
  </r>
  <r>
    <n v="121569"/>
    <n v="201"/>
    <d v="2025-06-21T00:00:00"/>
    <d v="1899-12-30T11:07:48"/>
    <d v="2025-06-21T00:00:00"/>
    <s v="Saturday"/>
    <s v="Morning"/>
    <s v="Takeout"/>
    <s v="Takeout"/>
    <s v="Bottled Water"/>
    <s v="Almond Milk"/>
    <s v="Almond Milk"/>
    <n v="1"/>
    <n v="1.4"/>
    <n v="2.1"/>
    <n v="2.1"/>
    <n v="0.42"/>
    <n v="0.42"/>
    <n v="0.13"/>
    <n v="0.13"/>
    <x v="364"/>
    <n v="1.81"/>
    <x v="0"/>
    <s v="Cash"/>
  </r>
  <r>
    <n v="121570"/>
    <n v="402"/>
    <d v="2025-05-16T00:00:00"/>
    <d v="1899-12-30T03:53:05"/>
    <d v="2025-05-16T00:00:00"/>
    <s v="Friday"/>
    <s v="Afternoon"/>
    <s v="Takeout"/>
    <s v="Takeout"/>
    <s v="French Fries"/>
    <m/>
    <s v="No Modifier"/>
    <n v="1"/>
    <n v="2.87"/>
    <n v="2.87"/>
    <n v="2.87"/>
    <n v="0"/>
    <n v="0"/>
    <n v="0.24"/>
    <n v="0.24"/>
    <x v="29"/>
    <n v="3.11"/>
    <x v="1"/>
    <s v="Card"/>
  </r>
  <r>
    <n v="121571"/>
    <n v="202"/>
    <d v="2025-06-27T00:00:00"/>
    <d v="1899-12-30T10:49:00"/>
    <d v="2025-06-27T00:00:00"/>
    <s v="Friday"/>
    <s v="Late Night"/>
    <s v="Delivery"/>
    <s v="Delivery"/>
    <s v="French Fries"/>
    <m/>
    <s v="No Modifier"/>
    <n v="1"/>
    <n v="2.2799999999999998"/>
    <n v="2.2800000000000002"/>
    <n v="2.2800000000000002"/>
    <n v="0"/>
    <n v="0"/>
    <n v="0.21"/>
    <n v="0.21"/>
    <x v="835"/>
    <n v="2.4900000000000002"/>
    <x v="1"/>
    <s v="Card"/>
  </r>
  <r>
    <n v="121572"/>
    <n v="101"/>
    <d v="2025-04-23T00:00:00"/>
    <d v="1899-12-30T08:10:30"/>
    <d v="2025-04-23T00:00:00"/>
    <s v="Wednesday"/>
    <s v="Dinner"/>
    <s v="Dine-In"/>
    <s v="Dine-In"/>
    <s v="Double Cheeseburger Combo"/>
    <m/>
    <s v="No Modifier"/>
    <n v="1"/>
    <n v="10.14"/>
    <n v="10.14"/>
    <n v="10.14"/>
    <n v="0"/>
    <n v="0"/>
    <n v="0.76"/>
    <n v="0.76"/>
    <x v="836"/>
    <n v="10.9"/>
    <x v="0"/>
    <s v="Cash"/>
  </r>
  <r>
    <n v="121573"/>
    <n v="501"/>
    <d v="2025-07-01T00:00:00"/>
    <d v="1899-12-30T02:23:18"/>
    <d v="2025-07-01T00:00:00"/>
    <s v="Tuesday"/>
    <s v="Lunch"/>
    <s v="Delivery"/>
    <s v="Delivery"/>
    <s v="Spicy Chicken Sandwich"/>
    <m/>
    <s v="No Modifier"/>
    <n v="1"/>
    <n v="5.12"/>
    <n v="5.12"/>
    <n v="5.12"/>
    <n v="0"/>
    <n v="0"/>
    <n v="0.36"/>
    <n v="0.36"/>
    <x v="566"/>
    <n v="5.48"/>
    <x v="1"/>
    <s v="Card"/>
  </r>
  <r>
    <n v="121574"/>
    <n v="101"/>
    <d v="2025-05-27T00:00:00"/>
    <d v="1899-12-30T06:38:32"/>
    <d v="2025-05-27T00:00:00"/>
    <s v="Tuesday"/>
    <s v="Dinner"/>
    <s v="Dine-In"/>
    <s v="Dine-In"/>
    <s v="Chicken Sandwich Combo"/>
    <m/>
    <s v="No Modifier"/>
    <n v="1"/>
    <n v="9.2200000000000006"/>
    <n v="9.2200000000000006"/>
    <n v="9.2200000000000006"/>
    <n v="0"/>
    <n v="0"/>
    <n v="0.78"/>
    <n v="0.78"/>
    <x v="577"/>
    <n v="10"/>
    <x v="0"/>
    <s v="Cash"/>
  </r>
  <r>
    <n v="121575"/>
    <n v="401"/>
    <d v="2025-06-04T00:00:00"/>
    <d v="1899-12-30T06:59:26"/>
    <d v="2025-06-04T00:00:00"/>
    <s v="Wednesday"/>
    <s v="Breakfast"/>
    <s v="Drive-Thru"/>
    <s v="Drive-Thru"/>
    <s v="Pancake Platter"/>
    <s v="Cinnamon"/>
    <s v="Cinnamon"/>
    <n v="2"/>
    <n v="4.9800000000000004"/>
    <n v="5.08"/>
    <n v="10.16"/>
    <n v="0"/>
    <n v="0"/>
    <n v="0.81"/>
    <n v="0.81"/>
    <x v="627"/>
    <n v="10.97"/>
    <x v="1"/>
    <s v="Card"/>
  </r>
  <r>
    <n v="121576"/>
    <n v="103"/>
    <d v="2025-06-07T00:00:00"/>
    <d v="1899-12-30T02:37:11"/>
    <d v="2025-06-07T00:00:00"/>
    <s v="Saturday"/>
    <s v="Lunch"/>
    <s v="Drive-Thru"/>
    <s v="Drive-Thru"/>
    <s v="Chicken Nuggets (10pc)"/>
    <m/>
    <s v="No Modifier"/>
    <n v="2"/>
    <n v="4.45"/>
    <n v="4.4499999999999993"/>
    <n v="8.8999999999999986"/>
    <n v="1.78"/>
    <n v="1.78"/>
    <n v="0.52"/>
    <n v="0.52"/>
    <x v="543"/>
    <n v="7.64"/>
    <x v="0"/>
    <s v="Cash"/>
  </r>
  <r>
    <n v="121577"/>
    <n v="101"/>
    <d v="2025-04-16T00:00:00"/>
    <d v="1899-12-30T12:18:12"/>
    <d v="2025-04-16T00:00:00"/>
    <s v="Wednesday"/>
    <s v="Lunch"/>
    <s v="Dine-In"/>
    <s v="Dine-In"/>
    <s v="Chicken Nuggets (10pc)"/>
    <m/>
    <s v="No Modifier"/>
    <n v="2"/>
    <n v="5.38"/>
    <n v="5.38"/>
    <n v="10.76"/>
    <n v="0"/>
    <n v="0"/>
    <n v="0.78"/>
    <n v="0.78"/>
    <x v="837"/>
    <n v="11.54"/>
    <x v="1"/>
    <s v="Card"/>
  </r>
  <r>
    <n v="121578"/>
    <n v="401"/>
    <d v="2025-07-07T00:00:00"/>
    <d v="1899-12-30T05:14:43"/>
    <d v="2025-07-07T00:00:00"/>
    <s v="Monday"/>
    <s v="Afternoon"/>
    <s v="Drive-Thru"/>
    <s v="Drive-Thru"/>
    <s v="Onion Rings"/>
    <m/>
    <s v="No Modifier"/>
    <n v="1"/>
    <n v="2.93"/>
    <n v="2.93"/>
    <n v="2.93"/>
    <n v="0"/>
    <n v="0"/>
    <n v="0.25"/>
    <n v="0.25"/>
    <x v="613"/>
    <n v="3.18"/>
    <x v="1"/>
    <s v="Card"/>
  </r>
  <r>
    <n v="121579"/>
    <n v="402"/>
    <d v="2025-08-03T00:00:00"/>
    <d v="1899-12-30T06:50:24"/>
    <d v="2025-08-03T00:00:00"/>
    <s v="Sunday"/>
    <s v="Dinner"/>
    <s v="Drive-Thru"/>
    <s v="Drive-Thru"/>
    <s v="Chicken Sandwich Combo"/>
    <s v="No Sauce"/>
    <s v="No Sauce"/>
    <n v="1"/>
    <n v="8.58"/>
    <n v="8.58"/>
    <n v="8.58"/>
    <n v="0"/>
    <n v="0"/>
    <n v="0.69"/>
    <n v="0.69"/>
    <x v="386"/>
    <n v="9.27"/>
    <x v="1"/>
    <s v="Card"/>
  </r>
  <r>
    <n v="121580"/>
    <n v="101"/>
    <d v="2025-06-24T00:00:00"/>
    <d v="1899-12-30T11:19:57"/>
    <d v="2025-06-24T00:00:00"/>
    <s v="Tuesday"/>
    <s v="Morning"/>
    <s v="Dine-In"/>
    <s v="Dine-In"/>
    <s v="Latte"/>
    <s v="Sugar-Free Syrup"/>
    <s v="Sugar-Free Syrup"/>
    <n v="1"/>
    <n v="3.29"/>
    <n v="3.59"/>
    <n v="3.59"/>
    <n v="0"/>
    <n v="0"/>
    <n v="0.25"/>
    <n v="0.25"/>
    <x v="99"/>
    <n v="3.84"/>
    <x v="2"/>
    <s v="MobilePay"/>
  </r>
  <r>
    <n v="121581"/>
    <n v="403"/>
    <d v="2025-06-13T00:00:00"/>
    <d v="1899-12-30T02:01:43"/>
    <d v="2025-06-13T00:00:00"/>
    <s v="Friday"/>
    <s v="Lunch"/>
    <s v="Dine-In"/>
    <s v="Dine-In"/>
    <s v="Chicken Sandwich Combo"/>
    <m/>
    <s v="No Modifier"/>
    <n v="1"/>
    <n v="9.56"/>
    <n v="9.56"/>
    <n v="9.56"/>
    <n v="0"/>
    <n v="0"/>
    <n v="0.86"/>
    <n v="0.86"/>
    <x v="266"/>
    <n v="10.42"/>
    <x v="1"/>
    <s v="Card"/>
  </r>
  <r>
    <n v="121582"/>
    <n v="401"/>
    <d v="2025-04-13T00:00:00"/>
    <d v="1899-12-30T11:37:49"/>
    <d v="2025-04-13T00:00:00"/>
    <s v="Sunday"/>
    <s v="Late Night"/>
    <s v="Drive-Thru"/>
    <s v="Drive-Thru"/>
    <s v="Soft Drink (Large)"/>
    <s v="Sugar-Free Syrup"/>
    <s v="Sugar-Free Syrup"/>
    <n v="1"/>
    <n v="1.89"/>
    <n v="2.19"/>
    <n v="2.19"/>
    <n v="0"/>
    <n v="0"/>
    <n v="0.2"/>
    <n v="0.2"/>
    <x v="516"/>
    <n v="2.39"/>
    <x v="1"/>
    <s v="Card"/>
  </r>
  <r>
    <n v="121583"/>
    <n v="501"/>
    <d v="2025-06-18T00:00:00"/>
    <d v="1899-12-30T12:36:52"/>
    <d v="2025-06-18T00:00:00"/>
    <s v="Wednesday"/>
    <s v="Lunch"/>
    <s v="Dine-In"/>
    <s v="Dine-In"/>
    <s v="Chicken Sandwich Combo"/>
    <m/>
    <s v="No Modifier"/>
    <n v="1"/>
    <n v="9.02"/>
    <n v="1.4799999999999998"/>
    <n v="1.4799999999999998"/>
    <m/>
    <n v="0.15"/>
    <n v="0.56999999999999995"/>
    <n v="0.56999999999999995"/>
    <x v="61"/>
    <n v="8.69"/>
    <x v="2"/>
    <s v="MobilePay"/>
  </r>
  <r>
    <n v="121584"/>
    <n v="101"/>
    <d v="2025-06-08T00:00:00"/>
    <d v="1899-12-30T07:21:43"/>
    <d v="2025-06-08T00:00:00"/>
    <s v="Sunday"/>
    <s v="Breakfast"/>
    <s v="Dine-In"/>
    <s v="Dine-In"/>
    <s v="Egg Muffin"/>
    <m/>
    <s v="No Modifier"/>
    <n v="1"/>
    <n v="3.35"/>
    <n v="3.3499999999999996"/>
    <n v="3.3499999999999996"/>
    <n v="0"/>
    <n v="0"/>
    <n v="0.22"/>
    <n v="0.22"/>
    <x v="312"/>
    <n v="3.57"/>
    <x v="2"/>
    <s v="MobilePay"/>
  </r>
  <r>
    <n v="121585"/>
    <n v="202"/>
    <d v="2025-05-22T00:00:00"/>
    <d v="1899-12-30T12:42:55"/>
    <d v="2025-05-22T00:00:00"/>
    <s v="Thursday"/>
    <s v="Lunch"/>
    <s v="Delivery"/>
    <s v="Delivery"/>
    <s v="Onion Rings"/>
    <s v="Small Size"/>
    <s v="Small Size"/>
    <n v="2"/>
    <n v="3.34"/>
    <n v="3.04"/>
    <n v="6.08"/>
    <n v="0"/>
    <n v="0"/>
    <n v="0.36"/>
    <n v="0.36"/>
    <x v="598"/>
    <n v="6.44"/>
    <x v="1"/>
    <s v="Card"/>
  </r>
  <r>
    <n v="121586"/>
    <n v="202"/>
    <d v="2025-08-03T00:00:00"/>
    <d v="1899-12-30T06:55:46"/>
    <d v="2025-08-03T00:00:00"/>
    <s v="Sunday"/>
    <s v="Breakfast"/>
    <s v="Takeout"/>
    <s v="Takeout"/>
    <s v="Bottled Water"/>
    <m/>
    <s v="No Modifier"/>
    <n v="1"/>
    <n v="1.45"/>
    <n v="1.45"/>
    <n v="1.45"/>
    <n v="0"/>
    <n v="0"/>
    <n v="0.11"/>
    <n v="0.11"/>
    <x v="838"/>
    <n v="1.56"/>
    <x v="1"/>
    <s v="Card"/>
  </r>
  <r>
    <n v="121587"/>
    <n v="201"/>
    <d v="2025-07-13T00:00:00"/>
    <d v="1899-12-30T04:34:45"/>
    <d v="2025-07-13T00:00:00"/>
    <s v="Sunday"/>
    <s v="Afternoon"/>
    <s v="Takeout"/>
    <s v="Takeout"/>
    <s v="Side Salad"/>
    <m/>
    <s v="No Modifier"/>
    <n v="1"/>
    <n v="2.76"/>
    <n v="2.7600000000000002"/>
    <n v="2.7600000000000002"/>
    <n v="0"/>
    <n v="0"/>
    <n v="0.19"/>
    <n v="0.19"/>
    <x v="164"/>
    <n v="2.95"/>
    <x v="1"/>
    <s v="Card"/>
  </r>
  <r>
    <n v="121588"/>
    <n v="403"/>
    <d v="2025-05-22T00:00:00"/>
    <d v="1899-12-30T09:00:06"/>
    <d v="2025-05-22T00:00:00"/>
    <s v="Thursday"/>
    <s v="Dinner"/>
    <s v="Takeout"/>
    <s v="Takeout"/>
    <s v="Chicken Sandwich Combo"/>
    <m/>
    <s v="No Modifier"/>
    <n v="1"/>
    <n v="8.58"/>
    <n v="10.58"/>
    <n v="10.58"/>
    <n v="1.06"/>
    <n v="1.06"/>
    <n v="0.76"/>
    <n v="0.76"/>
    <x v="35"/>
    <n v="10.28"/>
    <x v="0"/>
    <s v="Cash"/>
  </r>
  <r>
    <n v="121589"/>
    <n v="301"/>
    <d v="2025-07-11T00:00:00"/>
    <d v="1899-12-30T10:09:36"/>
    <d v="2025-07-11T00:00:00"/>
    <s v="Friday"/>
    <s v="Breakfast"/>
    <s v="Takeout"/>
    <s v="Takeout"/>
    <s v="Hash Browns"/>
    <m/>
    <s v="No Modifier"/>
    <n v="1"/>
    <n v="1.91"/>
    <n v="1.91"/>
    <n v="1.91"/>
    <n v="0"/>
    <n v="0"/>
    <n v="0.18"/>
    <n v="0.18"/>
    <x v="297"/>
    <n v="2.09"/>
    <x v="1"/>
    <s v="Card"/>
  </r>
  <r>
    <n v="121590"/>
    <n v="301"/>
    <d v="2025-04-28T00:00:00"/>
    <d v="1899-12-30T06:04:27"/>
    <d v="2025-04-28T00:00:00"/>
    <s v="Monday"/>
    <s v="Dinner"/>
    <s v="Drive-Thru"/>
    <s v="Drive-Thru"/>
    <s v="Chicken Sandwich Combo"/>
    <m/>
    <s v="No Modifier"/>
    <n v="1"/>
    <n v="8.4499999999999993"/>
    <n v="8.4500000000000011"/>
    <n v="8.4500000000000011"/>
    <n v="0"/>
    <n v="0"/>
    <n v="0.76"/>
    <n v="0.76"/>
    <x v="839"/>
    <n v="9.2100000000000009"/>
    <x v="0"/>
    <s v="Cash"/>
  </r>
  <r>
    <n v="121591"/>
    <n v="202"/>
    <d v="2025-07-02T00:00:00"/>
    <d v="1899-12-30T09:52:15"/>
    <d v="2025-07-02T00:00:00"/>
    <s v="Wednesday"/>
    <s v="Dinner"/>
    <s v="Delivery"/>
    <s v="Delivery"/>
    <s v="Double Cheeseburger"/>
    <m/>
    <s v="No Modifier"/>
    <n v="1"/>
    <n v="4.5199999999999996"/>
    <n v="4.5199999999999996"/>
    <n v="4.5199999999999996"/>
    <n v="0"/>
    <n v="0"/>
    <n v="0.28999999999999998"/>
    <n v="0.28999999999999998"/>
    <x v="783"/>
    <n v="4.8099999999999996"/>
    <x v="1"/>
    <s v="Card"/>
  </r>
  <r>
    <n v="121592"/>
    <n v="402"/>
    <d v="2025-04-13T00:00:00"/>
    <d v="1899-12-30T11:45:50"/>
    <d v="2025-04-13T00:00:00"/>
    <s v="Sunday"/>
    <s v="Morning"/>
    <s v="Takeout"/>
    <s v="Takeout"/>
    <s v="Egg Muffin"/>
    <m/>
    <s v="No Modifier"/>
    <n v="1"/>
    <n v="3.35"/>
    <n v="3.35"/>
    <n v="3.35"/>
    <n v="0"/>
    <n v="0"/>
    <n v="0.27"/>
    <n v="0.27"/>
    <x v="446"/>
    <n v="3.62"/>
    <x v="1"/>
    <s v="Card"/>
  </r>
  <r>
    <n v="121593"/>
    <n v="401"/>
    <d v="2025-07-26T00:00:00"/>
    <d v="1899-12-30T01:57:25"/>
    <d v="2025-07-26T00:00:00"/>
    <s v="Saturday"/>
    <s v="Lunch"/>
    <s v="Drive-Thru"/>
    <s v="Drive-Thru"/>
    <s v="Chicken Sandwich"/>
    <s v="No Pickles"/>
    <s v="No Pickles"/>
    <n v="2"/>
    <n v="5.72"/>
    <n v="5.7200000000000006"/>
    <n v="11.440000000000001"/>
    <n v="0"/>
    <n v="0"/>
    <n v="0.69"/>
    <n v="0.69"/>
    <x v="840"/>
    <n v="12.13"/>
    <x v="2"/>
    <s v="MobilePay"/>
  </r>
  <r>
    <n v="121594"/>
    <n v="103"/>
    <d v="2025-05-27T00:00:00"/>
    <d v="1899-12-30T02:03:40"/>
    <d v="2025-05-27T00:00:00"/>
    <s v="Tuesday"/>
    <s v="Lunch"/>
    <s v="Dine-In"/>
    <s v="Dine-In"/>
    <s v="Spicy Chicken Sandwich"/>
    <s v="Extra Sauce"/>
    <s v="Extra Sauce"/>
    <n v="1"/>
    <n v="4.7300000000000004"/>
    <n v="4.9799999999999995"/>
    <n v="4.9799999999999995"/>
    <n v="0"/>
    <n v="0"/>
    <n v="0.45"/>
    <n v="0.45"/>
    <x v="841"/>
    <n v="5.43"/>
    <x v="1"/>
    <s v="Card"/>
  </r>
  <r>
    <n v="121595"/>
    <n v="103"/>
    <d v="2025-07-07T00:00:00"/>
    <d v="1899-12-30T09:09:59"/>
    <d v="2025-07-07T00:00:00"/>
    <s v="Monday"/>
    <s v="Breakfast"/>
    <s v="Dine-In"/>
    <s v="Dine-In"/>
    <s v="Breakfast Burrito"/>
    <m/>
    <s v="No Modifier"/>
    <n v="1"/>
    <n v="3.49"/>
    <n v="3.49"/>
    <n v="3.49"/>
    <n v="0"/>
    <n v="0"/>
    <n v="0.26"/>
    <n v="0.26"/>
    <x v="417"/>
    <n v="3.75"/>
    <x v="1"/>
    <s v="Card"/>
  </r>
  <r>
    <n v="121596"/>
    <n v="402"/>
    <d v="2025-04-11T00:00:00"/>
    <d v="1899-12-30T10:48:29"/>
    <d v="2025-04-11T00:00:00"/>
    <s v="Friday"/>
    <s v="Morning"/>
    <s v="Dine-In"/>
    <s v="Dine-In"/>
    <s v="Latte"/>
    <m/>
    <s v="No Modifier"/>
    <n v="1"/>
    <n v="3.39"/>
    <n v="3.39"/>
    <n v="3.39"/>
    <n v="0"/>
    <n v="0"/>
    <n v="0.28999999999999998"/>
    <n v="0.28999999999999998"/>
    <x v="842"/>
    <n v="3.68"/>
    <x v="1"/>
    <s v="Card"/>
  </r>
  <r>
    <n v="121597"/>
    <n v="103"/>
    <d v="2025-04-29T00:00:00"/>
    <d v="1899-12-30T07:13:21"/>
    <d v="2025-04-29T00:00:00"/>
    <s v="Tuesday"/>
    <s v="Dinner"/>
    <s v="Delivery"/>
    <s v="Delivery"/>
    <s v="Spicy Chicken Sandwich"/>
    <s v="No Onions"/>
    <s v="No Onions"/>
    <n v="1"/>
    <n v="6.43"/>
    <n v="6.4300000000000006"/>
    <n v="6.4300000000000006"/>
    <n v="0"/>
    <n v="0"/>
    <n v="0.47"/>
    <n v="0.47"/>
    <x v="843"/>
    <n v="6.9"/>
    <x v="4"/>
    <s v="GiftCard"/>
  </r>
  <r>
    <n v="121598"/>
    <n v="401"/>
    <d v="2025-06-09T00:00:00"/>
    <d v="1899-12-30T09:51:59"/>
    <d v="2025-06-09T00:00:00"/>
    <s v="Monday"/>
    <s v="Dinner"/>
    <s v="Dine-In"/>
    <s v="Dine-In"/>
    <s v="French Fries"/>
    <m/>
    <s v="No Modifier"/>
    <n v="1"/>
    <n v="2.65"/>
    <n v="2.65"/>
    <n v="2.65"/>
    <n v="0"/>
    <n v="0"/>
    <n v="0.19"/>
    <n v="0.19"/>
    <x v="500"/>
    <n v="2.84"/>
    <x v="1"/>
    <s v="Card"/>
  </r>
  <r>
    <n v="121599"/>
    <n v="201"/>
    <d v="2025-05-29T00:00:00"/>
    <d v="1899-12-30T05:36:02"/>
    <d v="2025-05-29T00:00:00"/>
    <s v="Thursday"/>
    <s v="Breakfast"/>
    <s v="Drive-Thru"/>
    <s v="Drive-Thru"/>
    <s v="Sausage Biscuit"/>
    <s v="Cinnamon"/>
    <s v="Cinnamon"/>
    <n v="1"/>
    <n v="2.86"/>
    <n v="2.96"/>
    <n v="2.96"/>
    <n v="0"/>
    <n v="0"/>
    <n v="0.22"/>
    <n v="0.22"/>
    <x v="613"/>
    <n v="3.18"/>
    <x v="0"/>
    <s v="Cash"/>
  </r>
  <r>
    <n v="121600"/>
    <n v="301"/>
    <d v="2025-04-11T00:00:00"/>
    <d v="1899-12-30T10:45:58"/>
    <d v="2025-04-11T00:00:00"/>
    <s v="Friday"/>
    <s v="Morning"/>
    <s v="Dine-In"/>
    <s v="Dine-In"/>
    <s v="Coffee"/>
    <s v="Oat Milk"/>
    <s v="Oat Milk"/>
    <n v="1"/>
    <n v="1.85"/>
    <n v="2.5500000000000003"/>
    <n v="2.5500000000000003"/>
    <n v="0"/>
    <n v="0"/>
    <n v="0.15"/>
    <n v="0.15"/>
    <x v="766"/>
    <n v="2.7"/>
    <x v="0"/>
    <s v="Cash"/>
  </r>
  <r>
    <n v="121601"/>
    <n v="201"/>
    <d v="2025-07-01T00:00:00"/>
    <d v="1899-12-30T03:43:36"/>
    <d v="2025-07-01T00:00:00"/>
    <s v="Tuesday"/>
    <s v="Afternoon"/>
    <s v="Takeout"/>
    <s v="Takeout"/>
    <s v="French Fries"/>
    <m/>
    <s v="No Modifier"/>
    <n v="2"/>
    <n v="3.03"/>
    <n v="3.0300000000000002"/>
    <n v="6.0600000000000005"/>
    <n v="0"/>
    <n v="0"/>
    <n v="0.42"/>
    <n v="0.42"/>
    <x v="150"/>
    <n v="6.48"/>
    <x v="1"/>
    <s v="Card"/>
  </r>
  <r>
    <n v="121602"/>
    <n v="301"/>
    <d v="2025-07-09T00:00:00"/>
    <d v="1899-12-30T11:57:14"/>
    <d v="2025-07-09T00:00:00"/>
    <s v="Wednesday"/>
    <s v="Lunch"/>
    <s v="Dine-In"/>
    <s v="Dine-In"/>
    <s v="Chicken Sandwich"/>
    <m/>
    <s v="No Modifier"/>
    <n v="1"/>
    <n v="5.15"/>
    <n v="5.1499999999999995"/>
    <n v="5.1499999999999995"/>
    <n v="0"/>
    <n v="0"/>
    <n v="0.37"/>
    <n v="0.37"/>
    <x v="87"/>
    <n v="5.52"/>
    <x v="2"/>
    <s v="MobilePay"/>
  </r>
  <r>
    <n v="121603"/>
    <n v="202"/>
    <d v="2025-04-12T00:00:00"/>
    <d v="1899-12-30T08:01:40"/>
    <d v="2025-04-12T00:00:00"/>
    <s v="Saturday"/>
    <s v="Dinner"/>
    <s v="Delivery"/>
    <s v="Delivery"/>
    <s v="Spicy Chicken Combo"/>
    <m/>
    <s v="No Modifier"/>
    <n v="1"/>
    <n v="8.89"/>
    <n v="8.89"/>
    <n v="8.89"/>
    <n v="0"/>
    <n v="0"/>
    <n v="0.53"/>
    <n v="0.53"/>
    <x v="844"/>
    <n v="9.42"/>
    <x v="1"/>
    <s v="Card"/>
  </r>
  <r>
    <n v="121604"/>
    <n v="102"/>
    <d v="2025-06-08T00:00:00"/>
    <d v="1899-12-30T06:23:22"/>
    <d v="2025-06-08T00:00:00"/>
    <s v="Sunday"/>
    <s v="Dinner"/>
    <s v="Takeout"/>
    <s v="Takeout"/>
    <s v="Cheeseburger"/>
    <m/>
    <s v="No Modifier"/>
    <n v="2"/>
    <n v="4.33"/>
    <n v="4.33"/>
    <n v="8.66"/>
    <n v="0"/>
    <n v="0"/>
    <n v="0.52"/>
    <n v="0.52"/>
    <x v="512"/>
    <n v="9.18"/>
    <x v="2"/>
    <s v="MobilePay"/>
  </r>
  <r>
    <n v="121605"/>
    <n v="301"/>
    <d v="2025-07-31T00:00:00"/>
    <d v="1899-12-30T11:37:39"/>
    <d v="2025-07-31T00:00:00"/>
    <s v="Thursday"/>
    <s v="Lunch"/>
    <s v="Dine-In"/>
    <s v="Dine-In"/>
    <s v="French Fries"/>
    <m/>
    <s v="No Modifier"/>
    <n v="1"/>
    <n v="2.37"/>
    <n v="2.3699999999999997"/>
    <n v="2.3699999999999997"/>
    <n v="0"/>
    <n v="0"/>
    <n v="0.14000000000000001"/>
    <n v="0.14000000000000001"/>
    <x v="845"/>
    <n v="2.5099999999999998"/>
    <x v="2"/>
    <s v="MobilePay"/>
  </r>
  <r>
    <n v="121606"/>
    <n v="301"/>
    <d v="2025-06-26T00:00:00"/>
    <d v="1899-12-30T07:46:44"/>
    <d v="2025-06-26T00:00:00"/>
    <s v="Thursday"/>
    <s v="Dinner"/>
    <s v="Dine-In"/>
    <s v="Dine-In"/>
    <s v="Onion Rings"/>
    <s v="Extra Sauce"/>
    <s v="Extra Sauce"/>
    <n v="1"/>
    <n v="3.17"/>
    <n v="3.42"/>
    <n v="3.42"/>
    <n v="0"/>
    <n v="0"/>
    <n v="0.27"/>
    <n v="0.27"/>
    <x v="660"/>
    <n v="3.69"/>
    <x v="4"/>
    <s v="GiftCard"/>
  </r>
  <r>
    <n v="121607"/>
    <n v="103"/>
    <d v="2025-05-21T00:00:00"/>
    <d v="1899-12-30T11:17:26"/>
    <d v="2025-05-21T00:00:00"/>
    <s v="Wednesday"/>
    <s v="Late Night"/>
    <s v="Takeout"/>
    <s v="Takeout"/>
    <s v="Spicy Chicken Sandwich"/>
    <s v="No Onions"/>
    <s v="No Onions"/>
    <n v="2"/>
    <n v="6.26"/>
    <n v="1.4799999999999998"/>
    <n v="1.4799999999999998"/>
    <m/>
    <n v="0.15"/>
    <n v="0.9"/>
    <n v="0.9"/>
    <x v="837"/>
    <n v="11.54"/>
    <x v="2"/>
    <s v="MobilePay"/>
  </r>
  <r>
    <n v="121608"/>
    <n v="102"/>
    <d v="2025-07-03T00:00:00"/>
    <d v="1899-12-30T12:03:20"/>
    <d v="2025-07-03T00:00:00"/>
    <s v="Thursday"/>
    <s v="Lunch"/>
    <s v="Delivery"/>
    <s v="Delivery"/>
    <s v="Cheeseburger Combo"/>
    <m/>
    <s v="No Modifier"/>
    <n v="1"/>
    <n v="8.65"/>
    <n v="8.65"/>
    <n v="8.65"/>
    <n v="0"/>
    <n v="0"/>
    <n v="0.78"/>
    <n v="0.78"/>
    <x v="846"/>
    <n v="9.43"/>
    <x v="1"/>
    <s v="Card"/>
  </r>
  <r>
    <n v="121609"/>
    <n v="403"/>
    <d v="2025-05-04T00:00:00"/>
    <d v="1899-12-30T09:02:06"/>
    <d v="2025-05-04T00:00:00"/>
    <s v="Sunday"/>
    <s v="Breakfast"/>
    <s v="Dine-In"/>
    <s v="Dine-In"/>
    <s v="Coffee"/>
    <s v="No Ice"/>
    <s v="No Ice"/>
    <n v="2"/>
    <n v="1.84"/>
    <n v="1.8399999999999999"/>
    <n v="3.6799999999999997"/>
    <n v="0"/>
    <n v="0"/>
    <n v="0.26"/>
    <n v="0.26"/>
    <x v="786"/>
    <n v="3.94"/>
    <x v="2"/>
    <s v="MobilePay"/>
  </r>
  <r>
    <n v="121610"/>
    <n v="101"/>
    <d v="2025-04-17T00:00:00"/>
    <d v="1899-12-30T02:42:07"/>
    <d v="2025-04-17T00:00:00"/>
    <s v="Thursday"/>
    <s v="Lunch"/>
    <s v="Takeout"/>
    <s v="Takeout"/>
    <s v="Cheeseburger Combo"/>
    <m/>
    <s v="No Modifier"/>
    <n v="1"/>
    <n v="8.34"/>
    <n v="8.34"/>
    <n v="8.34"/>
    <n v="0"/>
    <n v="0"/>
    <n v="0.67"/>
    <n v="0.67"/>
    <x v="375"/>
    <n v="9.01"/>
    <x v="1"/>
    <s v="Card"/>
  </r>
  <r>
    <n v="121611"/>
    <n v="301"/>
    <d v="2025-05-17T00:00:00"/>
    <d v="1899-12-30T05:24:21"/>
    <d v="2025-05-17T00:00:00"/>
    <s v="Saturday"/>
    <s v="Afternoon"/>
    <s v="Drive-Thru"/>
    <s v="Drive-Thru"/>
    <s v="Soft Drink (Medium)"/>
    <m/>
    <s v="No Modifier"/>
    <n v="1"/>
    <n v="1.61"/>
    <n v="1.6099999999999999"/>
    <n v="1.6099999999999999"/>
    <n v="0"/>
    <n v="0"/>
    <n v="0.1"/>
    <n v="0.1"/>
    <x v="648"/>
    <n v="1.71"/>
    <x v="0"/>
    <s v="Cash"/>
  </r>
  <r>
    <n v="121612"/>
    <n v="403"/>
    <d v="2025-05-16T00:00:00"/>
    <d v="1899-12-30T07:28:09"/>
    <d v="2025-05-16T00:00:00"/>
    <s v="Friday"/>
    <s v="Breakfast"/>
    <s v="Drive-Thru"/>
    <s v="Drive-Thru"/>
    <s v="Sausage Biscuit"/>
    <m/>
    <s v="No Modifier"/>
    <n v="1"/>
    <n v="3.26"/>
    <n v="3.26"/>
    <n v="3.26"/>
    <n v="0"/>
    <n v="0"/>
    <n v="0.2"/>
    <n v="0.2"/>
    <x v="73"/>
    <n v="3.46"/>
    <x v="1"/>
    <s v="Card"/>
  </r>
  <r>
    <n v="121613"/>
    <n v="403"/>
    <d v="2025-05-27T00:00:00"/>
    <d v="1899-12-30T08:06:41"/>
    <d v="2025-05-27T00:00:00"/>
    <s v="Tuesday"/>
    <s v="Dinner"/>
    <s v="Dine-In"/>
    <s v="Dine-In"/>
    <s v="Chicken Sandwich Combo"/>
    <m/>
    <s v="No Modifier"/>
    <n v="1"/>
    <n v="8.9499999999999993"/>
    <n v="8.9499999999999993"/>
    <n v="8.9499999999999993"/>
    <n v="1.79"/>
    <n v="1.79"/>
    <n v="0.64"/>
    <n v="0.64"/>
    <x v="847"/>
    <n v="7.8"/>
    <x v="4"/>
    <s v="GiftCard"/>
  </r>
  <r>
    <n v="121614"/>
    <n v="402"/>
    <d v="2025-04-20T00:00:00"/>
    <d v="1899-12-30T01:48:31"/>
    <d v="2025-04-20T00:00:00"/>
    <s v="Sunday"/>
    <s v="Lunch"/>
    <s v="Drive-Thru"/>
    <s v="Drive-Thru"/>
    <s v="Spicy Chicken Sandwich"/>
    <s v="No Sauce"/>
    <s v="No Sauce"/>
    <n v="1"/>
    <n v="5.57"/>
    <n v="5.57"/>
    <n v="5.57"/>
    <n v="0"/>
    <n v="0"/>
    <n v="0.47"/>
    <n v="0.47"/>
    <x v="264"/>
    <n v="6.04"/>
    <x v="1"/>
    <s v="Card"/>
  </r>
  <r>
    <n v="121615"/>
    <n v="402"/>
    <d v="2025-04-12T00:00:00"/>
    <d v="1899-12-30T10:01:46"/>
    <d v="2025-04-12T00:00:00"/>
    <s v="Saturday"/>
    <s v="Morning"/>
    <s v="Dine-In"/>
    <s v="Dine-In"/>
    <s v="Side Salad"/>
    <m/>
    <s v="No Modifier"/>
    <n v="1"/>
    <n v="3.49"/>
    <n v="3.49"/>
    <n v="3.49"/>
    <n v="0"/>
    <n v="0"/>
    <n v="0.25"/>
    <n v="0.25"/>
    <x v="848"/>
    <n v="3.74"/>
    <x v="1"/>
    <s v="Card"/>
  </r>
  <r>
    <n v="121616"/>
    <n v="102"/>
    <d v="2025-05-13T00:00:00"/>
    <d v="1899-12-30T02:06:37"/>
    <d v="2025-05-13T00:00:00"/>
    <s v="Tuesday"/>
    <s v="Lunch"/>
    <s v="Drive-Thru"/>
    <s v="Drive-Thru"/>
    <s v="Double Cheeseburger"/>
    <m/>
    <s v="No Modifier"/>
    <n v="1"/>
    <n v="5.86"/>
    <n v="5.86"/>
    <n v="5.86"/>
    <n v="0"/>
    <n v="0"/>
    <n v="0.38"/>
    <n v="0.38"/>
    <x v="265"/>
    <n v="6.24"/>
    <x v="0"/>
    <s v="Cash"/>
  </r>
  <r>
    <n v="121617"/>
    <n v="301"/>
    <d v="2025-05-17T00:00:00"/>
    <d v="1899-12-30T11:21:18"/>
    <d v="2025-05-17T00:00:00"/>
    <s v="Saturday"/>
    <s v="Lunch"/>
    <s v="Takeout"/>
    <s v="Takeout"/>
    <s v="Iced Tea"/>
    <s v="Almond Milk"/>
    <s v="Almond Milk"/>
    <n v="1"/>
    <n v="1.79"/>
    <n v="2.4899999999999998"/>
    <n v="2.4899999999999998"/>
    <n v="0"/>
    <n v="0"/>
    <n v="0.18"/>
    <n v="0.18"/>
    <x v="20"/>
    <n v="2.67"/>
    <x v="1"/>
    <s v="Card"/>
  </r>
  <r>
    <n v="121618"/>
    <n v="103"/>
    <d v="2025-07-28T00:00:00"/>
    <d v="1899-12-30T02:13:00"/>
    <d v="2025-07-28T00:00:00"/>
    <s v="Monday"/>
    <s v="Lunch"/>
    <s v="Dine-In"/>
    <s v="Dine-In"/>
    <s v="Spicy Chicken Sandwich"/>
    <s v="No Pickles"/>
    <s v="No Pickles"/>
    <n v="1"/>
    <n v="5.48"/>
    <n v="5.4799999999999995"/>
    <n v="5.4799999999999995"/>
    <n v="0"/>
    <n v="0"/>
    <n v="0.41"/>
    <n v="0.41"/>
    <x v="522"/>
    <n v="5.89"/>
    <x v="2"/>
    <s v="MobilePay"/>
  </r>
  <r>
    <n v="121619"/>
    <n v="402"/>
    <d v="2025-05-10T00:00:00"/>
    <d v="1899-12-30T04:06:28"/>
    <d v="2025-05-10T00:00:00"/>
    <s v="Saturday"/>
    <s v="Afternoon"/>
    <s v="Drive-Thru"/>
    <s v="Drive-Thru"/>
    <s v="Milkshake"/>
    <m/>
    <s v="No Modifier"/>
    <n v="1"/>
    <n v="4.37"/>
    <n v="4.37"/>
    <n v="4.37"/>
    <n v="0"/>
    <n v="0"/>
    <n v="0.31"/>
    <n v="0.31"/>
    <x v="849"/>
    <n v="4.68"/>
    <x v="1"/>
    <s v="Card"/>
  </r>
  <r>
    <n v="121620"/>
    <n v="401"/>
    <d v="2025-06-27T00:00:00"/>
    <d v="1899-12-30T06:28:49"/>
    <d v="2025-06-27T00:00:00"/>
    <s v="Friday"/>
    <s v="Breakfast"/>
    <s v="Takeout"/>
    <s v="Takeout"/>
    <s v="Egg Muffin"/>
    <m/>
    <s v="No Modifier"/>
    <n v="1"/>
    <n v="3.27"/>
    <n v="3.27"/>
    <n v="3.27"/>
    <n v="0"/>
    <n v="0"/>
    <n v="0.25"/>
    <n v="0.25"/>
    <x v="528"/>
    <n v="3.52"/>
    <x v="1"/>
    <s v="Card"/>
  </r>
  <r>
    <n v="121621"/>
    <n v="102"/>
    <d v="2025-07-30T00:00:00"/>
    <d v="1899-12-30T11:33:36"/>
    <d v="2025-07-30T00:00:00"/>
    <s v="Wednesday"/>
    <s v="Morning"/>
    <s v="Delivery"/>
    <s v="Delivery"/>
    <s v="Coffee"/>
    <s v="Almond Milk"/>
    <s v="Almond Milk"/>
    <n v="1"/>
    <n v="1.6"/>
    <n v="2.2999999999999998"/>
    <n v="2.2999999999999998"/>
    <n v="0"/>
    <n v="0"/>
    <n v="0.14000000000000001"/>
    <n v="0.14000000000000001"/>
    <x v="850"/>
    <n v="2.44"/>
    <x v="2"/>
    <s v="MobilePay"/>
  </r>
  <r>
    <n v="121622"/>
    <n v="103"/>
    <d v="2025-07-24T00:00:00"/>
    <d v="1899-12-30T11:33:35"/>
    <d v="2025-07-24T00:00:00"/>
    <s v="Thursday"/>
    <s v="Morning"/>
    <s v="Dine-In"/>
    <s v="Dine-In"/>
    <s v="Hash Browns"/>
    <m/>
    <s v="No Modifier"/>
    <n v="1"/>
    <n v="2.0699999999999998"/>
    <n v="2.0699999999999998"/>
    <n v="2.0699999999999998"/>
    <n v="0"/>
    <n v="0"/>
    <n v="0.18"/>
    <n v="0.18"/>
    <x v="691"/>
    <n v="2.25"/>
    <x v="1"/>
    <s v="Card"/>
  </r>
  <r>
    <n v="121623"/>
    <n v="202"/>
    <d v="2025-07-21T00:00:00"/>
    <d v="1899-12-30T11:09:10"/>
    <d v="2025-07-21T00:00:00"/>
    <s v="Monday"/>
    <s v="Lunch"/>
    <s v="Drive-Thru"/>
    <s v="Drive-Thru"/>
    <s v="Chicken Sandwich Combo"/>
    <m/>
    <s v="No Modifier"/>
    <n v="1"/>
    <n v="8.66"/>
    <n v="8.66"/>
    <n v="8.66"/>
    <n v="0"/>
    <n v="0"/>
    <n v="0.56000000000000005"/>
    <n v="0.56000000000000005"/>
    <x v="316"/>
    <n v="9.2200000000000006"/>
    <x v="1"/>
    <s v="Card"/>
  </r>
  <r>
    <n v="121624"/>
    <n v="102"/>
    <d v="2025-04-20T00:00:00"/>
    <d v="1899-12-30T06:58:34"/>
    <d v="2025-04-20T00:00:00"/>
    <s v="Sunday"/>
    <s v="Dinner"/>
    <s v="Dine-In"/>
    <s v="Dine-In"/>
    <s v="Spicy Chicken Combo"/>
    <m/>
    <s v="No Modifier"/>
    <n v="1"/>
    <n v="10.23"/>
    <n v="1.4799999999999998"/>
    <n v="1.4799999999999998"/>
    <m/>
    <n v="0.15"/>
    <n v="0.66"/>
    <n v="0.66"/>
    <x v="851"/>
    <n v="10.89"/>
    <x v="1"/>
    <s v="Card"/>
  </r>
  <r>
    <n v="121625"/>
    <n v="202"/>
    <d v="2025-05-01T00:00:00"/>
    <d v="1899-12-30T11:55:32"/>
    <d v="2025-05-01T00:00:00"/>
    <s v="Thursday"/>
    <s v="Lunch"/>
    <s v="Takeout"/>
    <s v="Takeout"/>
    <s v="French Fries"/>
    <s v="Small Size"/>
    <s v="Small Size"/>
    <n v="2"/>
    <n v="2.95"/>
    <n v="2.65"/>
    <n v="5.3"/>
    <n v="0"/>
    <n v="0"/>
    <n v="0.45"/>
    <n v="0.45"/>
    <x v="727"/>
    <n v="5.75"/>
    <x v="0"/>
    <s v="Cash"/>
  </r>
  <r>
    <n v="121626"/>
    <n v="403"/>
    <d v="2025-05-02T00:00:00"/>
    <d v="1899-12-30T12:18:04"/>
    <d v="2025-05-02T00:00:00"/>
    <s v="Friday"/>
    <s v="Lunch"/>
    <m/>
    <s v="Unknown"/>
    <s v="Cheeseburger"/>
    <m/>
    <s v="No Modifier"/>
    <n v="1"/>
    <n v="4.34"/>
    <n v="4.34"/>
    <n v="4.34"/>
    <n v="0"/>
    <n v="0"/>
    <n v="0.28000000000000003"/>
    <n v="0.28000000000000003"/>
    <x v="403"/>
    <n v="4.62"/>
    <x v="1"/>
    <s v="Card"/>
  </r>
  <r>
    <n v="121627"/>
    <n v="301"/>
    <d v="2025-05-12T00:00:00"/>
    <d v="1899-12-30T07:10:20"/>
    <d v="2025-05-12T00:00:00"/>
    <s v="Monday"/>
    <s v="Dinner"/>
    <s v="Delivery"/>
    <s v="Delivery"/>
    <s v="Chicken Sandwich Combo"/>
    <m/>
    <s v="No Modifier"/>
    <n v="1"/>
    <n v="9.6300000000000008"/>
    <n v="9.6300000000000008"/>
    <n v="9.6300000000000008"/>
    <n v="1.44"/>
    <n v="1.44"/>
    <n v="0.7"/>
    <n v="0.7"/>
    <x v="852"/>
    <n v="8.89"/>
    <x v="1"/>
    <s v="Card"/>
  </r>
  <r>
    <n v="121628"/>
    <n v="402"/>
    <d v="2025-05-17T00:00:00"/>
    <d v="1899-12-30T09:29:33"/>
    <d v="2025-05-17T00:00:00"/>
    <s v="Saturday"/>
    <s v="Breakfast"/>
    <s v="Dine-In"/>
    <s v="Dine-In"/>
    <s v="Egg Muffin"/>
    <s v="Sausage Patty"/>
    <s v="Sausage Patty"/>
    <n v="1"/>
    <n v="3.26"/>
    <n v="4.46"/>
    <n v="4.46"/>
    <n v="0"/>
    <n v="0"/>
    <n v="0.36"/>
    <n v="0.36"/>
    <x v="533"/>
    <n v="4.82"/>
    <x v="1"/>
    <s v="Card"/>
  </r>
  <r>
    <n v="121629"/>
    <n v="501"/>
    <d v="2025-08-03T00:00:00"/>
    <d v="1899-12-30T11:46:17"/>
    <d v="2025-08-03T00:00:00"/>
    <s v="Sunday"/>
    <s v="Morning"/>
    <s v="Dine-In"/>
    <s v="Dine-In"/>
    <s v="Chicken Nuggets (6pc)"/>
    <m/>
    <s v="No Modifier"/>
    <n v="1"/>
    <n v="3.95"/>
    <n v="3.95"/>
    <n v="3.95"/>
    <n v="0"/>
    <n v="0"/>
    <n v="0.38"/>
    <n v="0.38"/>
    <x v="745"/>
    <n v="4.33"/>
    <x v="1"/>
    <s v="Card"/>
  </r>
  <r>
    <n v="121630"/>
    <n v="401"/>
    <d v="2025-05-23T00:00:00"/>
    <d v="1899-12-30T08:05:11"/>
    <d v="2025-05-23T00:00:00"/>
    <s v="Friday"/>
    <s v="Dinner"/>
    <s v="Drive-Thru"/>
    <s v="Drive-Thru"/>
    <s v="Spicy Chicken Sandwich"/>
    <m/>
    <s v="No Modifier"/>
    <n v="1"/>
    <n v="5.83"/>
    <n v="5.83"/>
    <n v="5.83"/>
    <n v="0"/>
    <n v="0"/>
    <n v="0.5"/>
    <n v="0.5"/>
    <x v="555"/>
    <n v="6.33"/>
    <x v="1"/>
    <s v="Card"/>
  </r>
  <r>
    <n v="121631"/>
    <n v="101"/>
    <d v="2025-04-13T00:00:00"/>
    <d v="1899-12-30T02:15:05"/>
    <d v="2025-04-13T00:00:00"/>
    <s v="Sunday"/>
    <s v="Lunch"/>
    <s v="Delivery"/>
    <s v="Delivery"/>
    <s v="Cheeseburger"/>
    <m/>
    <s v="No Modifier"/>
    <n v="1"/>
    <n v="4.21"/>
    <n v="4.21"/>
    <n v="4.21"/>
    <n v="0"/>
    <n v="0"/>
    <n v="0.36"/>
    <n v="0.36"/>
    <x v="696"/>
    <n v="4.57"/>
    <x v="1"/>
    <s v="Card"/>
  </r>
  <r>
    <n v="121632"/>
    <n v="101"/>
    <d v="2025-06-14T00:00:00"/>
    <d v="1899-12-30T07:33:25"/>
    <d v="2025-06-14T00:00:00"/>
    <s v="Saturday"/>
    <s v="Breakfast"/>
    <s v="Takeout"/>
    <s v="Takeout"/>
    <s v="Breakfast Burrito"/>
    <m/>
    <s v="No Modifier"/>
    <n v="1"/>
    <n v="3.58"/>
    <n v="4.78"/>
    <n v="4.78"/>
    <n v="0"/>
    <n v="0"/>
    <n v="0.43"/>
    <n v="0.43"/>
    <x v="66"/>
    <n v="5.21"/>
    <x v="1"/>
    <s v="Card"/>
  </r>
  <r>
    <n v="121633"/>
    <n v="402"/>
    <d v="2025-08-09T00:00:00"/>
    <d v="1899-12-30T06:28:31"/>
    <d v="2025-08-09T00:00:00"/>
    <s v="Saturday"/>
    <s v="Dinner"/>
    <s v="Drive-Thru"/>
    <s v="Drive-Thru"/>
    <s v="Chicken Sandwich"/>
    <s v="Spicy"/>
    <s v="Spicy"/>
    <n v="2"/>
    <n v="5.77"/>
    <n v="5.7700000000000005"/>
    <n v="11.540000000000001"/>
    <n v="0"/>
    <n v="0"/>
    <n v="0.84"/>
    <n v="0.84"/>
    <x v="690"/>
    <n v="12.38"/>
    <x v="0"/>
    <s v="Cash"/>
  </r>
  <r>
    <n v="121634"/>
    <n v="102"/>
    <d v="2025-05-28T00:00:00"/>
    <d v="1899-12-30T02:53:03"/>
    <d v="2025-05-28T00:00:00"/>
    <s v="Wednesday"/>
    <s v="Lunch"/>
    <s v="Drive-Thru"/>
    <s v="Drive-Thru"/>
    <s v="Cheeseburger"/>
    <m/>
    <s v="No Modifier"/>
    <n v="1"/>
    <n v="4.38"/>
    <n v="4.3800000000000008"/>
    <n v="4.3800000000000008"/>
    <n v="0"/>
    <n v="0"/>
    <n v="0.35"/>
    <n v="0.35"/>
    <x v="593"/>
    <n v="4.7300000000000004"/>
    <x v="1"/>
    <s v="Card"/>
  </r>
  <r>
    <n v="121635"/>
    <n v="403"/>
    <d v="2025-05-29T00:00:00"/>
    <d v="1899-12-30T02:44:59"/>
    <d v="2025-05-29T00:00:00"/>
    <s v="Thursday"/>
    <s v="Lunch"/>
    <s v="Dine-In"/>
    <s v="Dine-In"/>
    <s v="Chicken Sandwich"/>
    <s v="Extra Patty"/>
    <s v="Extra Patty"/>
    <n v="1"/>
    <n v="5.24"/>
    <n v="7.24"/>
    <n v="7.24"/>
    <n v="0.72"/>
    <n v="0.72"/>
    <n v="0.47"/>
    <n v="0.47"/>
    <x v="175"/>
    <n v="6.99"/>
    <x v="2"/>
    <s v="MobilePay"/>
  </r>
  <r>
    <n v="121636"/>
    <n v="501"/>
    <d v="2025-06-21T00:00:00"/>
    <d v="1899-12-30T05:25:22"/>
    <d v="2025-06-21T00:00:00"/>
    <s v="Saturday"/>
    <s v="Afternoon"/>
    <s v="Dine-In"/>
    <s v="Dine-In"/>
    <s v="Chicken Nuggets (10pc)"/>
    <m/>
    <s v="No Modifier"/>
    <n v="1"/>
    <n v="4.67"/>
    <n v="4.67"/>
    <n v="4.67"/>
    <n v="0"/>
    <n v="0"/>
    <n v="0.34"/>
    <n v="0.34"/>
    <x v="347"/>
    <n v="5.01"/>
    <x v="1"/>
    <s v="Card"/>
  </r>
  <r>
    <n v="121637"/>
    <n v="103"/>
    <d v="2025-06-07T00:00:00"/>
    <d v="1899-12-30T10:59:58"/>
    <d v="2025-06-07T00:00:00"/>
    <s v="Saturday"/>
    <s v="Morning"/>
    <s v="Dine-In"/>
    <s v="Dine-In"/>
    <s v="Soft Drink (Medium)"/>
    <m/>
    <s v="No Modifier"/>
    <n v="1"/>
    <n v="1.78"/>
    <n v="1.7799999999999998"/>
    <n v="1.7799999999999998"/>
    <n v="0"/>
    <n v="0"/>
    <n v="0.13"/>
    <n v="0.13"/>
    <x v="82"/>
    <n v="1.91"/>
    <x v="0"/>
    <s v="Cash"/>
  </r>
  <r>
    <n v="121638"/>
    <n v="102"/>
    <d v="2025-07-30T00:00:00"/>
    <d v="1899-12-30T10:17:36"/>
    <d v="2025-07-30T00:00:00"/>
    <s v="Wednesday"/>
    <s v="Morning"/>
    <s v="Dine-In"/>
    <s v="Dine-In"/>
    <s v="Egg Muffin"/>
    <s v="Cinnamon"/>
    <s v="Cinnamon"/>
    <n v="1"/>
    <n v="3.76"/>
    <n v="3.86"/>
    <n v="3.86"/>
    <n v="0.19"/>
    <n v="0.19"/>
    <n v="0.28999999999999998"/>
    <n v="0.28999999999999998"/>
    <x v="3"/>
    <n v="3.96"/>
    <x v="1"/>
    <s v="Card"/>
  </r>
  <r>
    <n v="121639"/>
    <n v="501"/>
    <d v="2025-04-19T00:00:00"/>
    <d v="1899-12-30T10:07:24"/>
    <d v="2025-04-19T00:00:00"/>
    <s v="Saturday"/>
    <s v="Breakfast"/>
    <s v="Dine-In"/>
    <s v="Dine-In"/>
    <s v="Coffee"/>
    <s v="Oat Milk"/>
    <s v="Oat Milk"/>
    <n v="1"/>
    <n v="1.68"/>
    <n v="2.38"/>
    <n v="2.38"/>
    <n v="0"/>
    <n v="0"/>
    <n v="0.18"/>
    <n v="0.18"/>
    <x v="853"/>
    <n v="2.56"/>
    <x v="1"/>
    <s v="Card"/>
  </r>
  <r>
    <n v="121640"/>
    <n v="101"/>
    <d v="2025-07-03T00:00:00"/>
    <d v="1899-12-30T10:40:41"/>
    <d v="2025-07-03T00:00:00"/>
    <s v="Thursday"/>
    <s v="Breakfast"/>
    <s v="Takeout"/>
    <s v="Takeout"/>
    <s v="Latte"/>
    <m/>
    <s v="No Modifier"/>
    <n v="1"/>
    <n v="3.25"/>
    <n v="3.25"/>
    <n v="3.25"/>
    <n v="0"/>
    <n v="0"/>
    <n v="0.23"/>
    <n v="0.23"/>
    <x v="854"/>
    <n v="3.48"/>
    <x v="1"/>
    <s v="Card"/>
  </r>
  <r>
    <n v="121641"/>
    <n v="501"/>
    <d v="2025-06-24T00:00:00"/>
    <d v="1899-12-30T12:08:38"/>
    <d v="2025-06-24T00:00:00"/>
    <s v="Tuesday"/>
    <s v="Late Night"/>
    <s v="Drive-Thru"/>
    <s v="Drive-Thru"/>
    <s v="Chicken Sandwich"/>
    <s v="No Onions"/>
    <s v="No Onions"/>
    <n v="1"/>
    <n v="5.91"/>
    <n v="5.9099999999999993"/>
    <n v="5.9099999999999993"/>
    <n v="0.3"/>
    <n v="0.3"/>
    <n v="0.36"/>
    <n v="0.36"/>
    <x v="855"/>
    <n v="5.97"/>
    <x v="0"/>
    <s v="Cash"/>
  </r>
  <r>
    <n v="121642"/>
    <n v="301"/>
    <d v="2025-06-17T00:00:00"/>
    <d v="1899-12-30T11:54:37"/>
    <d v="2025-06-17T00:00:00"/>
    <s v="Tuesday"/>
    <s v="Lunch"/>
    <s v="Takeout"/>
    <s v="Takeout"/>
    <s v="Double Cheeseburger Combo"/>
    <m/>
    <s v="No Modifier"/>
    <n v="1"/>
    <n v="9.9499999999999993"/>
    <n v="9.9499999999999993"/>
    <n v="9.9499999999999993"/>
    <n v="0"/>
    <n v="0"/>
    <n v="0.65"/>
    <n v="0.65"/>
    <x v="856"/>
    <n v="10.6"/>
    <x v="0"/>
    <s v="Cash"/>
  </r>
  <r>
    <n v="121643"/>
    <n v="403"/>
    <d v="2025-05-04T00:00:00"/>
    <d v="1899-12-30T06:33:54"/>
    <d v="2025-05-04T00:00:00"/>
    <s v="Sunday"/>
    <s v="Breakfast"/>
    <s v="Takeout"/>
    <s v="Takeout"/>
    <s v="Latte"/>
    <s v="Almond Milk"/>
    <s v="Almond Milk"/>
    <n v="1"/>
    <n v="3.35"/>
    <n v="4.05"/>
    <n v="4.05"/>
    <n v="0"/>
    <n v="0"/>
    <n v="0.38"/>
    <n v="0.38"/>
    <x v="114"/>
    <n v="4.43"/>
    <x v="4"/>
    <s v="GiftCard"/>
  </r>
  <r>
    <n v="121644"/>
    <n v="202"/>
    <d v="2025-06-03T00:00:00"/>
    <d v="1899-12-30T03:31:43"/>
    <d v="2025-06-03T00:00:00"/>
    <s v="Tuesday"/>
    <s v="Afternoon"/>
    <s v="Drive-Thru"/>
    <s v="Drive-Thru"/>
    <s v="Ice Cream Cone"/>
    <m/>
    <s v="No Modifier"/>
    <n v="3"/>
    <n v="1.52"/>
    <n v="1.5199999999999998"/>
    <n v="4.5599999999999996"/>
    <n v="0"/>
    <n v="0"/>
    <n v="0.36"/>
    <n v="0.36"/>
    <x v="434"/>
    <n v="4.92"/>
    <x v="4"/>
    <s v="GiftCard"/>
  </r>
  <r>
    <n v="121645"/>
    <n v="403"/>
    <d v="2025-04-19T00:00:00"/>
    <d v="1899-12-30T12:01:26"/>
    <d v="2025-04-19T00:00:00"/>
    <s v="Saturday"/>
    <s v="Lunch"/>
    <s v="Dine-In"/>
    <s v="Dine-In"/>
    <s v="Spicy Chicken Combo"/>
    <m/>
    <s v="No Modifier"/>
    <n v="1"/>
    <n v="9.5"/>
    <n v="9.5"/>
    <n v="9.5"/>
    <n v="0"/>
    <n v="0"/>
    <n v="0.62"/>
    <n v="0.62"/>
    <x v="616"/>
    <n v="10.119999999999999"/>
    <x v="1"/>
    <s v="Card"/>
  </r>
  <r>
    <n v="121646"/>
    <n v="401"/>
    <d v="2025-07-26T00:00:00"/>
    <d v="1899-12-30T11:38:15"/>
    <d v="2025-07-26T00:00:00"/>
    <s v="Saturday"/>
    <s v="Morning"/>
    <s v="Takeout"/>
    <s v="Takeout"/>
    <s v="Ice Cream Cone"/>
    <m/>
    <s v="No Modifier"/>
    <n v="1"/>
    <n v="1.62"/>
    <n v="2.1199999999999997"/>
    <n v="2.1199999999999997"/>
    <n v="0"/>
    <n v="0"/>
    <n v="0.16"/>
    <n v="0.16"/>
    <x v="348"/>
    <n v="2.2799999999999998"/>
    <x v="1"/>
    <s v="Card"/>
  </r>
  <r>
    <n v="121647"/>
    <n v="501"/>
    <d v="2025-05-17T00:00:00"/>
    <d v="1899-12-30T07:21:08"/>
    <d v="2025-05-17T00:00:00"/>
    <s v="Saturday"/>
    <s v="Dinner"/>
    <s v="Drive-Thru"/>
    <s v="Drive-Thru"/>
    <s v="French Fries"/>
    <s v="Extra Sauce"/>
    <s v="Extra Sauce"/>
    <n v="2"/>
    <n v="2.92"/>
    <n v="3.17"/>
    <n v="6.34"/>
    <n v="0"/>
    <n v="0"/>
    <n v="0.44"/>
    <n v="0.44"/>
    <x v="774"/>
    <n v="6.78"/>
    <x v="1"/>
    <s v="Card"/>
  </r>
  <r>
    <n v="121648"/>
    <n v="501"/>
    <d v="2025-04-21T00:00:00"/>
    <d v="1899-12-30T12:59:11"/>
    <d v="2025-04-21T00:00:00"/>
    <s v="Monday"/>
    <s v="Lunch"/>
    <s v="Dine-In"/>
    <s v="Dine-In"/>
    <s v="Cheeseburger Combo"/>
    <m/>
    <s v="No Modifier"/>
    <n v="1"/>
    <n v="9.08"/>
    <n v="9.08"/>
    <n v="9.08"/>
    <n v="0"/>
    <n v="0"/>
    <n v="0.66"/>
    <n v="0.66"/>
    <x v="338"/>
    <n v="9.74"/>
    <x v="2"/>
    <s v="MobilePay"/>
  </r>
  <r>
    <n v="121649"/>
    <n v="403"/>
    <d v="2025-04-18T00:00:00"/>
    <d v="1899-12-30T05:04:19"/>
    <d v="2025-04-18T00:00:00"/>
    <s v="Friday"/>
    <s v="Breakfast"/>
    <s v="Drive-Thru"/>
    <s v="Drive-Thru"/>
    <s v="Egg Muffin"/>
    <m/>
    <s v="No Modifier"/>
    <n v="1"/>
    <n v="3.89"/>
    <n v="3.89"/>
    <n v="3.89"/>
    <n v="0"/>
    <n v="0"/>
    <n v="0.31"/>
    <n v="0.31"/>
    <x v="605"/>
    <n v="4.2"/>
    <x v="1"/>
    <s v="Card"/>
  </r>
  <r>
    <n v="121650"/>
    <n v="101"/>
    <d v="2025-04-15T00:00:00"/>
    <d v="1899-12-30T09:44:56"/>
    <d v="2025-04-15T00:00:00"/>
    <s v="Tuesday"/>
    <s v="Dinner"/>
    <s v="Dine-In"/>
    <s v="Dine-In"/>
    <s v="Cheeseburger Combo"/>
    <m/>
    <s v="No Modifier"/>
    <n v="1"/>
    <n v="8.7799999999999994"/>
    <n v="8.7799999999999994"/>
    <n v="8.7799999999999994"/>
    <n v="0"/>
    <n v="0"/>
    <n v="0.56999999999999995"/>
    <n v="0.56999999999999995"/>
    <x v="857"/>
    <n v="9.35"/>
    <x v="3"/>
    <s v="Card"/>
  </r>
  <r>
    <n v="121651"/>
    <n v="402"/>
    <d v="2025-06-18T00:00:00"/>
    <d v="1899-12-30T06:56:46"/>
    <d v="2025-06-18T00:00:00"/>
    <s v="Wednesday"/>
    <s v="Breakfast"/>
    <s v="Drive-Thru"/>
    <s v="Drive-Thru"/>
    <s v="Egg Muffin"/>
    <m/>
    <s v="No Modifier"/>
    <n v="1"/>
    <n v="3.32"/>
    <n v="3.3200000000000003"/>
    <n v="3.3200000000000003"/>
    <n v="0"/>
    <n v="0"/>
    <n v="0.32"/>
    <n v="0.32"/>
    <x v="146"/>
    <n v="3.64"/>
    <x v="1"/>
    <s v="Card"/>
  </r>
  <r>
    <n v="121652"/>
    <n v="402"/>
    <d v="2025-07-11T00:00:00"/>
    <d v="1899-12-30T02:58:50"/>
    <d v="2025-07-11T00:00:00"/>
    <s v="Friday"/>
    <s v="Lunch"/>
    <s v="Takeout"/>
    <s v="Takeout"/>
    <s v="Spicy Chicken Sandwich"/>
    <s v="Spicy"/>
    <s v="Spicy"/>
    <n v="1"/>
    <n v="5.71"/>
    <n v="5.71"/>
    <n v="5.71"/>
    <n v="0"/>
    <n v="0"/>
    <n v="0.4"/>
    <n v="0.4"/>
    <x v="337"/>
    <n v="6.11"/>
    <x v="0"/>
    <s v="Cash"/>
  </r>
  <r>
    <n v="121653"/>
    <n v="201"/>
    <d v="2025-04-13T00:00:00"/>
    <d v="1899-12-30T01:00:13"/>
    <d v="2025-04-13T00:00:00"/>
    <s v="Sunday"/>
    <s v="Late Night"/>
    <s v="Drive-Thru"/>
    <s v="Drive-Thru"/>
    <s v="Milkshake"/>
    <s v="Chocolate Topping"/>
    <s v="Chocolate Topping"/>
    <n v="2"/>
    <n v="3.87"/>
    <n v="4.37"/>
    <n v="8.74"/>
    <n v="0"/>
    <n v="0"/>
    <n v="0.61"/>
    <n v="0.61"/>
    <x v="857"/>
    <n v="9.35"/>
    <x v="1"/>
    <s v="Card"/>
  </r>
  <r>
    <n v="121654"/>
    <n v="101"/>
    <d v="2025-06-24T00:00:00"/>
    <d v="1899-12-30T02:15:02"/>
    <d v="2025-06-24T00:00:00"/>
    <s v="Tuesday"/>
    <s v="Lunch"/>
    <s v="Drive-Thru"/>
    <s v="Drive-Thru"/>
    <s v="Double Cheeseburger"/>
    <m/>
    <s v="No Modifier"/>
    <n v="1"/>
    <n v="5.88"/>
    <n v="5.8800000000000008"/>
    <n v="5.8800000000000008"/>
    <n v="0"/>
    <n v="0"/>
    <n v="0.56000000000000005"/>
    <n v="0.56000000000000005"/>
    <x v="598"/>
    <n v="6.44"/>
    <x v="1"/>
    <s v="Card"/>
  </r>
  <r>
    <n v="121655"/>
    <n v="102"/>
    <d v="2025-06-10T00:00:00"/>
    <d v="1899-12-30T10:45:33"/>
    <d v="2025-06-10T00:00:00"/>
    <s v="Tuesday"/>
    <s v="Breakfast"/>
    <s v="Delivery"/>
    <s v="Delivery"/>
    <s v="Pancake Platter"/>
    <m/>
    <s v="No Modifier"/>
    <n v="1"/>
    <n v="4.8899999999999997"/>
    <n v="1.4799999999999998"/>
    <n v="1.4799999999999998"/>
    <n v="0"/>
    <n v="0"/>
    <m/>
    <n v="0.1"/>
    <x v="224"/>
    <n v="1.43"/>
    <x v="1"/>
    <s v="Card"/>
  </r>
  <r>
    <n v="121656"/>
    <n v="101"/>
    <d v="2025-07-23T00:00:00"/>
    <d v="1899-12-30T02:16:53"/>
    <d v="2025-07-23T00:00:00"/>
    <s v="Wednesday"/>
    <s v="Lunch"/>
    <s v="Delivery"/>
    <s v="Delivery"/>
    <s v="Spicy Chicken Combo"/>
    <m/>
    <s v="No Modifier"/>
    <n v="1"/>
    <n v="9.3699999999999992"/>
    <n v="9.370000000000001"/>
    <n v="9.370000000000001"/>
    <n v="0"/>
    <n v="0"/>
    <n v="0.68"/>
    <n v="0.68"/>
    <x v="858"/>
    <n v="10.050000000000001"/>
    <x v="1"/>
    <s v="Card"/>
  </r>
  <r>
    <n v="121657"/>
    <n v="301"/>
    <d v="2025-05-11T00:00:00"/>
    <d v="1899-12-30T05:01:23"/>
    <d v="2025-05-11T00:00:00"/>
    <s v="Sunday"/>
    <s v="Breakfast"/>
    <s v="Drive-Thru"/>
    <s v="Drive-Thru"/>
    <s v="Egg Muffin"/>
    <m/>
    <s v="No Modifier"/>
    <n v="1"/>
    <n v="3.57"/>
    <n v="3.57"/>
    <n v="3.57"/>
    <n v="0"/>
    <n v="0"/>
    <n v="0.25"/>
    <n v="0.25"/>
    <x v="828"/>
    <n v="3.82"/>
    <x v="1"/>
    <s v="Card"/>
  </r>
  <r>
    <n v="121658"/>
    <n v="101"/>
    <d v="2025-07-23T00:00:00"/>
    <d v="1899-12-30T11:15:20"/>
    <d v="2025-07-23T00:00:00"/>
    <s v="Wednesday"/>
    <s v="Late Night"/>
    <s v="Dine-In"/>
    <s v="Dine-In"/>
    <s v="French Fries"/>
    <m/>
    <s v="No Modifier"/>
    <n v="3"/>
    <n v="2.35"/>
    <n v="2.35"/>
    <n v="7.0500000000000007"/>
    <n v="0"/>
    <n v="0"/>
    <n v="0.49"/>
    <n v="0.49"/>
    <x v="859"/>
    <n v="7.54"/>
    <x v="0"/>
    <s v="Cash"/>
  </r>
  <r>
    <n v="121659"/>
    <n v="501"/>
    <d v="2025-06-15T00:00:00"/>
    <d v="1899-12-30T09:09:54"/>
    <d v="2025-06-15T00:00:00"/>
    <s v="Sunday"/>
    <s v="Breakfast"/>
    <m/>
    <s v="Unknown"/>
    <s v="Pancake Platter"/>
    <s v="Cinnamon"/>
    <s v="Cinnamon"/>
    <n v="1"/>
    <n v="5.37"/>
    <n v="5.47"/>
    <n v="5.47"/>
    <n v="0"/>
    <n v="0"/>
    <n v="0.46"/>
    <n v="0.46"/>
    <x v="630"/>
    <n v="5.93"/>
    <x v="1"/>
    <s v="Card"/>
  </r>
  <r>
    <n v="121660"/>
    <n v="201"/>
    <d v="2025-07-08T00:00:00"/>
    <d v="1899-12-30T08:17:58"/>
    <d v="2025-07-08T00:00:00"/>
    <s v="Tuesday"/>
    <s v="Dinner"/>
    <s v="Dine-In"/>
    <s v="Dine-In"/>
    <s v="Cheeseburger Combo"/>
    <m/>
    <s v="No Modifier"/>
    <n v="1"/>
    <n v="9.15"/>
    <n v="9.1499999999999986"/>
    <n v="9.1499999999999986"/>
    <n v="0"/>
    <n v="0"/>
    <n v="0.55000000000000004"/>
    <n v="0.55000000000000004"/>
    <x v="860"/>
    <n v="9.6999999999999993"/>
    <x v="2"/>
    <s v="MobilePay"/>
  </r>
  <r>
    <n v="121661"/>
    <n v="301"/>
    <d v="2025-07-28T00:00:00"/>
    <d v="1899-12-30T09:26:19"/>
    <d v="2025-07-28T00:00:00"/>
    <s v="Monday"/>
    <s v="Dinner"/>
    <s v="Dine-In"/>
    <s v="Dine-In"/>
    <s v="Double Cheeseburger Combo"/>
    <m/>
    <s v="No Modifier"/>
    <n v="1"/>
    <n v="9.93"/>
    <n v="9.93"/>
    <n v="9.93"/>
    <n v="0"/>
    <n v="0"/>
    <n v="0.65"/>
    <n v="0.65"/>
    <x v="159"/>
    <n v="10.58"/>
    <x v="3"/>
    <s v="Card"/>
  </r>
  <r>
    <n v="121662"/>
    <n v="401"/>
    <d v="2025-05-11T00:00:00"/>
    <d v="1899-12-30T04:06:46"/>
    <d v="2025-05-11T00:00:00"/>
    <s v="Sunday"/>
    <s v="Afternoon"/>
    <s v="Delivery"/>
    <s v="Delivery"/>
    <s v="French Fries"/>
    <m/>
    <s v="No Modifier"/>
    <n v="1"/>
    <n v="2.04"/>
    <n v="2.04"/>
    <n v="2.04"/>
    <n v="0"/>
    <n v="0"/>
    <n v="0.15"/>
    <n v="0.15"/>
    <x v="211"/>
    <n v="2.19"/>
    <x v="1"/>
    <s v="Card"/>
  </r>
  <r>
    <n v="121663"/>
    <n v="403"/>
    <d v="2025-07-16T00:00:00"/>
    <d v="1899-12-30T09:41:28"/>
    <d v="2025-07-16T00:00:00"/>
    <s v="Wednesday"/>
    <s v="Dinner"/>
    <s v="Delivery"/>
    <s v="Delivery"/>
    <s v="Onion Rings"/>
    <s v="No Sauce"/>
    <s v="No Sauce"/>
    <n v="1"/>
    <n v="2.97"/>
    <n v="2.9699999999999998"/>
    <n v="2.9699999999999998"/>
    <n v="0"/>
    <n v="0"/>
    <n v="0.24"/>
    <n v="0.24"/>
    <x v="16"/>
    <n v="3.21"/>
    <x v="1"/>
    <s v="Card"/>
  </r>
  <r>
    <n v="121664"/>
    <n v="102"/>
    <d v="2025-05-02T00:00:00"/>
    <d v="1899-12-30T07:52:20"/>
    <d v="2025-05-02T00:00:00"/>
    <s v="Friday"/>
    <s v="Dinner"/>
    <s v="Dine-In"/>
    <s v="Dine-In"/>
    <s v="Double Cheeseburger Combo"/>
    <m/>
    <s v="No Modifier"/>
    <n v="1"/>
    <n v="10.64"/>
    <n v="10.64"/>
    <n v="10.64"/>
    <n v="0"/>
    <n v="0"/>
    <n v="0.74"/>
    <n v="0.74"/>
    <x v="482"/>
    <n v="11.38"/>
    <x v="0"/>
    <s v="Cash"/>
  </r>
  <r>
    <n v="121665"/>
    <n v="201"/>
    <d v="2025-04-15T00:00:00"/>
    <d v="1899-12-30T07:51:57"/>
    <d v="2025-04-15T00:00:00"/>
    <s v="Tuesday"/>
    <s v="Breakfast"/>
    <s v="Delivery"/>
    <s v="Delivery"/>
    <s v="Egg Muffin"/>
    <s v="Cinnamon"/>
    <s v="Cinnamon"/>
    <n v="1"/>
    <n v="3.23"/>
    <n v="3.3299999999999996"/>
    <n v="3.3299999999999996"/>
    <n v="0"/>
    <n v="0"/>
    <n v="0.22"/>
    <n v="0.22"/>
    <x v="424"/>
    <n v="3.55"/>
    <x v="2"/>
    <s v="MobilePay"/>
  </r>
  <r>
    <n v="121666"/>
    <n v="201"/>
    <d v="2025-05-12T00:00:00"/>
    <d v="1899-12-30T01:44:49"/>
    <d v="2025-05-12T00:00:00"/>
    <s v="Monday"/>
    <s v="Lunch"/>
    <s v="Dine-In"/>
    <s v="Dine-In"/>
    <s v="Chicken Sandwich Combo"/>
    <m/>
    <s v="No Modifier"/>
    <n v="1"/>
    <n v="8.49"/>
    <n v="8.49"/>
    <n v="8.49"/>
    <n v="0"/>
    <n v="0"/>
    <n v="0.72"/>
    <n v="0.72"/>
    <x v="839"/>
    <n v="9.2100000000000009"/>
    <x v="0"/>
    <s v="Cash"/>
  </r>
  <r>
    <n v="121667"/>
    <n v="201"/>
    <d v="2025-05-26T00:00:00"/>
    <d v="1899-12-30T07:01:45"/>
    <d v="2025-05-26T00:00:00"/>
    <s v="Monday"/>
    <s v="Dinner"/>
    <s v="Dine-In"/>
    <s v="Dine-In"/>
    <s v="Cheeseburger Combo"/>
    <m/>
    <s v="No Modifier"/>
    <n v="2"/>
    <n v="8.24"/>
    <n v="8.24"/>
    <n v="16.48"/>
    <n v="0"/>
    <n v="0"/>
    <n v="1.07"/>
    <n v="1.07"/>
    <x v="861"/>
    <n v="17.55"/>
    <x v="1"/>
    <s v="Card"/>
  </r>
  <r>
    <n v="121668"/>
    <n v="403"/>
    <d v="2025-04-15T00:00:00"/>
    <d v="1899-12-30T03:51:48"/>
    <d v="2025-04-15T00:00:00"/>
    <s v="Tuesday"/>
    <s v="Afternoon"/>
    <s v="Dine-In"/>
    <s v="Dine-In"/>
    <s v="Ice Cream Cone"/>
    <m/>
    <s v="No Modifier"/>
    <n v="1"/>
    <n v="1.74"/>
    <n v="1.4799999999999998"/>
    <n v="1.4799999999999998"/>
    <m/>
    <n v="0.15"/>
    <n v="0.15"/>
    <n v="0.15"/>
    <x v="62"/>
    <n v="1.89"/>
    <x v="1"/>
    <s v="Card"/>
  </r>
  <r>
    <n v="121669"/>
    <n v="202"/>
    <d v="2025-05-14T00:00:00"/>
    <d v="1899-12-30T11:08:42"/>
    <d v="2025-05-14T00:00:00"/>
    <s v="Wednesday"/>
    <s v="Lunch"/>
    <s v="Takeout"/>
    <s v="Takeout"/>
    <s v="Cheeseburger Combo"/>
    <m/>
    <s v="No Modifier"/>
    <n v="1"/>
    <n v="8.76"/>
    <n v="8.7600000000000016"/>
    <n v="8.7600000000000016"/>
    <n v="0"/>
    <n v="0"/>
    <n v="0.79"/>
    <n v="0.79"/>
    <x v="539"/>
    <n v="9.5500000000000007"/>
    <x v="0"/>
    <s v="Cash"/>
  </r>
  <r>
    <n v="121670"/>
    <n v="501"/>
    <d v="2025-05-20T00:00:00"/>
    <d v="1899-12-30T04:36:56"/>
    <d v="2025-05-20T00:00:00"/>
    <s v="Tuesday"/>
    <s v="Afternoon"/>
    <s v="Drive-Thru"/>
    <s v="Drive-Thru"/>
    <s v="Soft Drink (Medium)"/>
    <s v="Extra Ice"/>
    <s v="Extra Ice"/>
    <n v="2"/>
    <n v="1.72"/>
    <n v="1.72"/>
    <n v="3.44"/>
    <n v="0"/>
    <n v="0"/>
    <n v="0.25"/>
    <n v="0.25"/>
    <x v="660"/>
    <n v="3.69"/>
    <x v="1"/>
    <s v="Card"/>
  </r>
  <r>
    <n v="121671"/>
    <n v="103"/>
    <d v="2025-05-08T00:00:00"/>
    <d v="1899-12-30T02:32:41"/>
    <d v="2025-05-08T00:00:00"/>
    <s v="Thursday"/>
    <s v="Lunch"/>
    <s v="Dine-In"/>
    <s v="Dine-In"/>
    <s v="Chicken Sandwich"/>
    <m/>
    <s v="No Modifier"/>
    <n v="1"/>
    <n v="5.26"/>
    <n v="5.26"/>
    <n v="5.26"/>
    <n v="0"/>
    <n v="0"/>
    <n v="0.38"/>
    <n v="0.38"/>
    <x v="201"/>
    <n v="5.64"/>
    <x v="2"/>
    <s v="MobilePay"/>
  </r>
  <r>
    <n v="121672"/>
    <n v="402"/>
    <d v="2025-05-23T00:00:00"/>
    <d v="1899-12-30T05:39:54"/>
    <d v="2025-05-23T00:00:00"/>
    <s v="Friday"/>
    <s v="Afternoon"/>
    <s v="Delivery"/>
    <s v="Delivery"/>
    <s v="Side Salad"/>
    <m/>
    <s v="No Modifier"/>
    <n v="1"/>
    <n v="2.76"/>
    <n v="2.7600000000000002"/>
    <n v="2.7600000000000002"/>
    <n v="0"/>
    <n v="0"/>
    <n v="0.21"/>
    <n v="0.21"/>
    <x v="330"/>
    <n v="2.97"/>
    <x v="0"/>
    <s v="Cash"/>
  </r>
  <r>
    <n v="121673"/>
    <n v="501"/>
    <d v="2025-07-19T00:00:00"/>
    <d v="1899-12-30T09:08:24"/>
    <d v="2025-07-19T00:00:00"/>
    <s v="Saturday"/>
    <s v="Dinner"/>
    <s v="Delivery"/>
    <s v="Delivery"/>
    <s v="Spicy Chicken Sandwich"/>
    <m/>
    <s v="No Modifier"/>
    <n v="1"/>
    <n v="5.29"/>
    <n v="5.29"/>
    <n v="5.29"/>
    <n v="0"/>
    <n v="0"/>
    <n v="0.34"/>
    <n v="0.34"/>
    <x v="129"/>
    <n v="5.63"/>
    <x v="2"/>
    <s v="MobilePay"/>
  </r>
  <r>
    <n v="121674"/>
    <n v="403"/>
    <d v="2025-05-23T00:00:00"/>
    <d v="1899-12-30T11:40:40"/>
    <d v="2025-05-23T00:00:00"/>
    <s v="Friday"/>
    <s v="Morning"/>
    <s v="Delivery"/>
    <s v="Delivery"/>
    <s v="Coffee"/>
    <s v="Almond Milk"/>
    <s v="Almond Milk"/>
    <n v="1"/>
    <n v="2.21"/>
    <n v="2.91"/>
    <n v="2.91"/>
    <n v="0"/>
    <n v="0"/>
    <n v="0.23"/>
    <n v="0.23"/>
    <x v="189"/>
    <n v="3.14"/>
    <x v="1"/>
    <s v="Card"/>
  </r>
  <r>
    <n v="121675"/>
    <n v="301"/>
    <d v="2025-04-29T00:00:00"/>
    <d v="1899-12-30T11:24:30"/>
    <d v="2025-04-29T00:00:00"/>
    <s v="Tuesday"/>
    <s v="Lunch"/>
    <s v="Takeout"/>
    <s v="Takeout"/>
    <s v="Chicken Sandwich"/>
    <m/>
    <s v="No Modifier"/>
    <n v="1"/>
    <n v="5.27"/>
    <n v="5.2700000000000005"/>
    <n v="5.2700000000000005"/>
    <n v="0"/>
    <n v="0"/>
    <n v="0.38"/>
    <n v="0.38"/>
    <x v="444"/>
    <n v="5.65"/>
    <x v="4"/>
    <s v="GiftCard"/>
  </r>
  <r>
    <n v="121676"/>
    <n v="402"/>
    <d v="2025-07-28T00:00:00"/>
    <d v="1899-12-30T11:20:42"/>
    <d v="2025-07-28T00:00:00"/>
    <s v="Monday"/>
    <s v="Late Night"/>
    <s v="Dine-In"/>
    <s v="Dine-In"/>
    <s v="French Fries"/>
    <s v="Extra Sauce"/>
    <s v="Extra Sauce"/>
    <n v="1"/>
    <n v="2.98"/>
    <n v="3.23"/>
    <n v="3.23"/>
    <n v="0"/>
    <n v="0"/>
    <n v="0.23"/>
    <n v="0.23"/>
    <x v="73"/>
    <n v="3.46"/>
    <x v="0"/>
    <s v="Cash"/>
  </r>
  <r>
    <n v="121677"/>
    <n v="501"/>
    <d v="2025-06-27T00:00:00"/>
    <d v="1899-12-30T03:35:21"/>
    <d v="2025-06-27T00:00:00"/>
    <s v="Friday"/>
    <s v="Afternoon"/>
    <s v="Delivery"/>
    <s v="Delivery"/>
    <s v="Chicken Nuggets (10pc)"/>
    <m/>
    <s v="No Modifier"/>
    <n v="4"/>
    <n v="5.5"/>
    <n v="5.5"/>
    <n v="22"/>
    <n v="0"/>
    <n v="0"/>
    <n v="1.87"/>
    <n v="1.87"/>
    <x v="862"/>
    <n v="23.87"/>
    <x v="1"/>
    <s v="Card"/>
  </r>
  <r>
    <n v="121678"/>
    <n v="102"/>
    <d v="2025-06-13T00:00:00"/>
    <d v="1899-12-30T12:16:38"/>
    <d v="2025-06-13T00:00:00"/>
    <s v="Friday"/>
    <s v="Lunch"/>
    <s v="Delivery"/>
    <s v="Delivery"/>
    <s v="Soft Drink (Medium)"/>
    <m/>
    <s v="No Modifier"/>
    <n v="1"/>
    <n v="1.82"/>
    <n v="1.8199999999999998"/>
    <n v="1.8199999999999998"/>
    <n v="0.36"/>
    <n v="0.36"/>
    <n v="0.12"/>
    <n v="0.12"/>
    <x v="111"/>
    <n v="1.58"/>
    <x v="1"/>
    <s v="Card"/>
  </r>
  <r>
    <n v="121679"/>
    <n v="402"/>
    <d v="2025-08-04T00:00:00"/>
    <d v="1899-12-30T11:02:02"/>
    <d v="2025-08-04T00:00:00"/>
    <s v="Monday"/>
    <s v="Late Night"/>
    <s v="Delivery"/>
    <s v="Delivery"/>
    <s v="Cheeseburger"/>
    <m/>
    <s v="No Modifier"/>
    <n v="1"/>
    <n v="4.3499999999999996"/>
    <n v="4.3500000000000005"/>
    <n v="4.3500000000000005"/>
    <n v="0"/>
    <n v="0"/>
    <n v="0.35"/>
    <n v="0.35"/>
    <x v="863"/>
    <n v="4.7"/>
    <x v="1"/>
    <s v="Card"/>
  </r>
  <r>
    <n v="121680"/>
    <n v="403"/>
    <d v="2025-04-13T00:00:00"/>
    <d v="1899-12-30T05:38:05"/>
    <d v="2025-04-13T00:00:00"/>
    <s v="Sunday"/>
    <s v="Afternoon"/>
    <s v="Drive-Thru"/>
    <s v="Drive-Thru"/>
    <s v="Milkshake"/>
    <s v="No Ice"/>
    <s v="No Ice"/>
    <n v="2"/>
    <n v="4.12"/>
    <n v="4.12"/>
    <n v="8.24"/>
    <n v="0"/>
    <n v="0"/>
    <n v="0.74"/>
    <n v="0.74"/>
    <x v="864"/>
    <n v="8.98"/>
    <x v="1"/>
    <s v="Card"/>
  </r>
  <r>
    <n v="121681"/>
    <n v="403"/>
    <d v="2025-05-18T00:00:00"/>
    <d v="1899-12-30T05:40:01"/>
    <d v="2025-05-18T00:00:00"/>
    <s v="Sunday"/>
    <s v="Afternoon"/>
    <s v="Takeout"/>
    <s v="Takeout"/>
    <s v="Onion Rings"/>
    <s v="Small Size"/>
    <s v="Small Size"/>
    <n v="2"/>
    <n v="3.13"/>
    <n v="2.83"/>
    <n v="5.66"/>
    <n v="0"/>
    <n v="0"/>
    <n v="0.45"/>
    <n v="0.45"/>
    <x v="337"/>
    <n v="6.11"/>
    <x v="1"/>
    <s v="Card"/>
  </r>
  <r>
    <n v="121682"/>
    <n v="401"/>
    <d v="2025-06-28T00:00:00"/>
    <d v="1899-12-30T11:00:31"/>
    <d v="2025-06-28T00:00:00"/>
    <s v="Saturday"/>
    <s v="Morning"/>
    <s v="Takeout"/>
    <s v="Takeout"/>
    <s v="Hash Browns"/>
    <s v="No Cheese"/>
    <s v="No Cheese"/>
    <n v="1"/>
    <n v="1.71"/>
    <n v="1.7100000000000002"/>
    <n v="1.7100000000000002"/>
    <n v="0"/>
    <n v="0"/>
    <n v="0.15"/>
    <n v="0.15"/>
    <x v="665"/>
    <n v="1.86"/>
    <x v="0"/>
    <s v="Cash"/>
  </r>
  <r>
    <n v="121683"/>
    <n v="401"/>
    <d v="2025-06-04T00:00:00"/>
    <d v="1899-12-30T06:44:47"/>
    <d v="2025-06-04T00:00:00"/>
    <s v="Wednesday"/>
    <s v="Breakfast"/>
    <s v="Drive-Thru"/>
    <s v="Drive-Thru"/>
    <s v="Sausage Biscuit"/>
    <s v="No Cheese"/>
    <s v="No Cheese"/>
    <n v="2"/>
    <n v="3.12"/>
    <n v="3.12"/>
    <n v="6.24"/>
    <n v="0"/>
    <n v="0"/>
    <n v="0.37"/>
    <n v="0.37"/>
    <x v="680"/>
    <n v="6.61"/>
    <x v="1"/>
    <s v="Card"/>
  </r>
  <r>
    <n v="121684"/>
    <n v="301"/>
    <d v="2025-06-19T00:00:00"/>
    <d v="1899-12-30T03:29:49"/>
    <d v="2025-06-19T00:00:00"/>
    <s v="Thursday"/>
    <s v="Afternoon"/>
    <s v="Takeout"/>
    <s v="Takeout"/>
    <s v="Ice Cream Cone"/>
    <m/>
    <s v="No Modifier"/>
    <n v="1"/>
    <n v="1.5"/>
    <n v="1.5999999999999999"/>
    <n v="1.5999999999999999"/>
    <n v="0"/>
    <n v="0"/>
    <n v="0.1"/>
    <n v="0.1"/>
    <x v="548"/>
    <n v="1.7"/>
    <x v="1"/>
    <s v="Card"/>
  </r>
  <r>
    <n v="121685"/>
    <n v="101"/>
    <d v="2025-05-25T00:00:00"/>
    <d v="1899-12-30T02:57:10"/>
    <d v="2025-05-25T00:00:00"/>
    <s v="Sunday"/>
    <s v="Lunch"/>
    <s v="Drive-Thru"/>
    <s v="Drive-Thru"/>
    <s v="Spicy Chicken Combo"/>
    <m/>
    <s v="No Modifier"/>
    <n v="1"/>
    <n v="9.8800000000000008"/>
    <n v="9.879999999999999"/>
    <n v="9.879999999999999"/>
    <n v="0"/>
    <n v="0"/>
    <n v="0.72"/>
    <n v="0.72"/>
    <x v="856"/>
    <n v="10.6"/>
    <x v="1"/>
    <s v="Card"/>
  </r>
  <r>
    <n v="121686"/>
    <n v="401"/>
    <d v="2025-05-23T00:00:00"/>
    <d v="1899-12-30T07:07:00"/>
    <d v="2025-05-23T00:00:00"/>
    <s v="Friday"/>
    <s v="Dinner"/>
    <s v="Drive-Thru"/>
    <s v="Drive-Thru"/>
    <s v="Cheeseburger Combo"/>
    <m/>
    <s v="No Modifier"/>
    <n v="2"/>
    <n v="8.26"/>
    <n v="8.26"/>
    <n v="16.52"/>
    <n v="0.83"/>
    <n v="0.83"/>
    <n v="1.49"/>
    <n v="1.49"/>
    <x v="829"/>
    <n v="17.18"/>
    <x v="1"/>
    <s v="Card"/>
  </r>
  <r>
    <n v="121687"/>
    <n v="103"/>
    <d v="2025-08-03T00:00:00"/>
    <d v="1899-12-30T01:18:39"/>
    <d v="2025-08-03T00:00:00"/>
    <s v="Sunday"/>
    <s v="Lunch"/>
    <s v="Takeout"/>
    <s v="Takeout"/>
    <s v="Chicken Sandwich Combo"/>
    <s v="No Onions"/>
    <s v="No Onions"/>
    <n v="2"/>
    <n v="9.09"/>
    <n v="9.09"/>
    <n v="18.18"/>
    <n v="0"/>
    <n v="0"/>
    <n v="1.0900000000000001"/>
    <n v="1.0900000000000001"/>
    <x v="865"/>
    <n v="19.27"/>
    <x v="1"/>
    <s v="Card"/>
  </r>
  <r>
    <n v="121688"/>
    <n v="101"/>
    <d v="2025-07-19T00:00:00"/>
    <d v="1899-12-30T01:36:35"/>
    <d v="2025-07-19T00:00:00"/>
    <s v="Saturday"/>
    <s v="Late Night"/>
    <s v="Dine-In"/>
    <s v="Dine-In"/>
    <s v="Spicy Chicken Sandwich"/>
    <s v="Add Jalapenos"/>
    <s v="Add Jalapenos"/>
    <n v="1"/>
    <n v="5.75"/>
    <n v="6.15"/>
    <n v="6.15"/>
    <n v="0"/>
    <n v="0"/>
    <n v="0.46"/>
    <n v="0.46"/>
    <x v="680"/>
    <n v="6.61"/>
    <x v="3"/>
    <s v="Card"/>
  </r>
  <r>
    <n v="121689"/>
    <n v="401"/>
    <d v="2025-07-07T00:00:00"/>
    <d v="1899-12-30T09:09:44"/>
    <d v="2025-07-07T00:00:00"/>
    <s v="Monday"/>
    <s v="Dinner"/>
    <s v="Delivery"/>
    <s v="Delivery"/>
    <s v="Soft Drink (Large)"/>
    <m/>
    <s v="No Modifier"/>
    <n v="1"/>
    <n v="1.96"/>
    <n v="1.9600000000000002"/>
    <n v="1.9600000000000002"/>
    <n v="0"/>
    <n v="0"/>
    <n v="0.18"/>
    <n v="0.18"/>
    <x v="504"/>
    <n v="2.14"/>
    <x v="2"/>
    <s v="MobilePay"/>
  </r>
  <r>
    <n v="121690"/>
    <n v="101"/>
    <d v="2025-05-12T00:00:00"/>
    <d v="1899-12-30T08:26:20"/>
    <d v="2025-05-12T00:00:00"/>
    <s v="Monday"/>
    <s v="Dinner"/>
    <s v="Takeout"/>
    <s v="Takeout"/>
    <s v="French Fries"/>
    <s v="Large Size"/>
    <s v="Large Size"/>
    <n v="1"/>
    <n v="2.81"/>
    <n v="3.41"/>
    <n v="3.41"/>
    <n v="0"/>
    <n v="0"/>
    <n v="0.32"/>
    <n v="0.32"/>
    <x v="179"/>
    <n v="3.73"/>
    <x v="1"/>
    <s v="Card"/>
  </r>
  <r>
    <n v="121691"/>
    <n v="101"/>
    <d v="2025-07-23T00:00:00"/>
    <d v="1899-12-30T07:57:25"/>
    <d v="2025-07-23T00:00:00"/>
    <s v="Wednesday"/>
    <s v="Dinner"/>
    <s v="Delivery"/>
    <s v="Delivery"/>
    <s v="Chicken Sandwich Combo"/>
    <m/>
    <s v="No Modifier"/>
    <n v="1"/>
    <n v="8.75"/>
    <n v="9.25"/>
    <n v="9.25"/>
    <n v="0.92"/>
    <n v="0.92"/>
    <n v="0.75"/>
    <n v="0.75"/>
    <x v="449"/>
    <n v="9.08"/>
    <x v="1"/>
    <s v="Card"/>
  </r>
  <r>
    <n v="121692"/>
    <n v="401"/>
    <d v="2025-08-08T00:00:00"/>
    <d v="1899-12-30T12:04:44"/>
    <d v="2025-08-08T00:00:00"/>
    <s v="Friday"/>
    <s v="Lunch"/>
    <s v="Drive-Thru"/>
    <s v="Drive-Thru"/>
    <s v="Veggie Burger"/>
    <s v="Spicy"/>
    <s v="Spicy"/>
    <n v="2"/>
    <n v="5.54"/>
    <n v="5.54"/>
    <n v="11.08"/>
    <n v="0"/>
    <n v="0"/>
    <n v="0.78"/>
    <n v="0.78"/>
    <x v="431"/>
    <n v="11.86"/>
    <x v="0"/>
    <s v="Cash"/>
  </r>
  <r>
    <n v="121693"/>
    <n v="202"/>
    <d v="2025-05-14T00:00:00"/>
    <d v="1899-12-30T07:15:23"/>
    <d v="2025-05-14T00:00:00"/>
    <s v="Wednesday"/>
    <s v="Breakfast"/>
    <m/>
    <s v="Unknown"/>
    <s v="Latte"/>
    <m/>
    <s v="No Modifier"/>
    <n v="1"/>
    <n v="2.9"/>
    <n v="2.9"/>
    <n v="2.9"/>
    <n v="0.44"/>
    <n v="0.44"/>
    <n v="0.23"/>
    <n v="0.23"/>
    <x v="866"/>
    <n v="2.69"/>
    <x v="1"/>
    <s v="Card"/>
  </r>
  <r>
    <n v="121694"/>
    <n v="403"/>
    <d v="2025-05-14T00:00:00"/>
    <d v="1899-12-30T09:31:55"/>
    <d v="2025-05-14T00:00:00"/>
    <s v="Wednesday"/>
    <s v="Dinner"/>
    <s v="Drive-Thru"/>
    <s v="Drive-Thru"/>
    <s v="Cheeseburger"/>
    <m/>
    <s v="No Modifier"/>
    <n v="1"/>
    <n v="4.53"/>
    <n v="4.53"/>
    <n v="4.53"/>
    <n v="0"/>
    <n v="0"/>
    <n v="0.41"/>
    <n v="0.41"/>
    <x v="395"/>
    <n v="4.9400000000000004"/>
    <x v="1"/>
    <s v="Card"/>
  </r>
  <r>
    <n v="121695"/>
    <n v="301"/>
    <d v="2025-05-25T00:00:00"/>
    <d v="1899-12-30T09:28:44"/>
    <d v="2025-05-25T00:00:00"/>
    <s v="Sunday"/>
    <s v="Dinner"/>
    <s v="Dine-In"/>
    <s v="Dine-In"/>
    <s v="Cheeseburger Combo"/>
    <m/>
    <s v="No Modifier"/>
    <n v="1"/>
    <n v="9.4600000000000009"/>
    <n v="9.4599999999999991"/>
    <n v="9.4599999999999991"/>
    <n v="0.47"/>
    <n v="0.47"/>
    <n v="0.54"/>
    <n v="0.54"/>
    <x v="867"/>
    <n v="9.5299999999999994"/>
    <x v="2"/>
    <s v="MobilePay"/>
  </r>
  <r>
    <n v="121696"/>
    <n v="101"/>
    <d v="2025-08-08T00:00:00"/>
    <d v="1899-12-30T08:03:09"/>
    <d v="2025-08-08T00:00:00"/>
    <s v="Friday"/>
    <s v="Dinner"/>
    <s v="Takeout"/>
    <s v="Takeout"/>
    <s v="Cheeseburger Combo"/>
    <m/>
    <s v="No Modifier"/>
    <n v="2"/>
    <n v="7.99"/>
    <n v="7.99"/>
    <n v="15.98"/>
    <n v="0"/>
    <n v="0"/>
    <n v="1.1200000000000001"/>
    <n v="1.1200000000000001"/>
    <x v="868"/>
    <n v="17.100000000000001"/>
    <x v="3"/>
    <s v="Card"/>
  </r>
  <r>
    <n v="121697"/>
    <n v="301"/>
    <d v="2025-04-30T00:00:00"/>
    <d v="1899-12-30T09:17:41"/>
    <d v="2025-04-30T00:00:00"/>
    <s v="Wednesday"/>
    <s v="Dinner"/>
    <s v="Takeout"/>
    <s v="Takeout"/>
    <s v="Spicy Chicken Combo"/>
    <m/>
    <s v="No Modifier"/>
    <n v="1"/>
    <n v="8.9499999999999993"/>
    <n v="8.9500000000000011"/>
    <n v="8.9500000000000011"/>
    <n v="0"/>
    <n v="0"/>
    <n v="0.76"/>
    <n v="0.76"/>
    <x v="869"/>
    <n v="9.7100000000000009"/>
    <x v="0"/>
    <s v="Cash"/>
  </r>
  <r>
    <n v="121698"/>
    <n v="103"/>
    <d v="2025-06-21T00:00:00"/>
    <d v="1899-12-30T01:42:41"/>
    <d v="2025-06-21T00:00:00"/>
    <s v="Saturday"/>
    <s v="Lunch"/>
    <s v="Dine-In"/>
    <s v="Dine-In"/>
    <s v="Veggie Burger"/>
    <m/>
    <s v="No Modifier"/>
    <n v="1"/>
    <n v="5.42"/>
    <n v="5.42"/>
    <n v="5.42"/>
    <n v="0"/>
    <n v="0"/>
    <n v="0.41"/>
    <n v="0.41"/>
    <x v="232"/>
    <n v="5.83"/>
    <x v="1"/>
    <s v="Card"/>
  </r>
  <r>
    <n v="121699"/>
    <n v="201"/>
    <d v="2025-04-12T00:00:00"/>
    <d v="1899-12-30T10:55:28"/>
    <d v="2025-04-12T00:00:00"/>
    <s v="Saturday"/>
    <s v="Morning"/>
    <s v="Drive-Thru"/>
    <s v="Drive-Thru"/>
    <s v="Bottled Water"/>
    <s v="Almond Milk"/>
    <s v="Almond Milk"/>
    <n v="1"/>
    <n v="1.45"/>
    <n v="1.4799999999999998"/>
    <n v="1.4799999999999998"/>
    <m/>
    <n v="0.15"/>
    <n v="0.14000000000000001"/>
    <n v="0.14000000000000001"/>
    <x v="287"/>
    <n v="2.29"/>
    <x v="0"/>
    <s v="Cash"/>
  </r>
  <r>
    <n v="121700"/>
    <n v="301"/>
    <d v="2025-07-29T00:00:00"/>
    <d v="1899-12-30T02:19:38"/>
    <d v="2025-07-29T00:00:00"/>
    <s v="Tuesday"/>
    <s v="Lunch"/>
    <s v="Delivery"/>
    <s v="Delivery"/>
    <s v="Cheeseburger Combo"/>
    <m/>
    <s v="No Modifier"/>
    <n v="1"/>
    <n v="8.67"/>
    <n v="8.67"/>
    <n v="8.67"/>
    <n v="0"/>
    <n v="0"/>
    <n v="0.65"/>
    <n v="0.65"/>
    <x v="90"/>
    <n v="9.32"/>
    <x v="2"/>
    <s v="MobilePay"/>
  </r>
  <r>
    <n v="121701"/>
    <n v="301"/>
    <d v="2025-07-19T00:00:00"/>
    <d v="1899-12-30T01:47:02"/>
    <d v="2025-07-19T00:00:00"/>
    <s v="Saturday"/>
    <s v="Lunch"/>
    <s v="Delivery"/>
    <s v="Delivery"/>
    <s v="Chicken Sandwich"/>
    <m/>
    <s v="No Modifier"/>
    <n v="1"/>
    <n v="5.57"/>
    <n v="5.5699999999999994"/>
    <n v="5.5699999999999994"/>
    <n v="0"/>
    <n v="0"/>
    <n v="0.4"/>
    <n v="0.4"/>
    <x v="855"/>
    <n v="5.97"/>
    <x v="1"/>
    <s v="Card"/>
  </r>
  <r>
    <n v="121702"/>
    <n v="501"/>
    <d v="2025-04-16T00:00:00"/>
    <d v="1899-12-30T05:05:44"/>
    <d v="2025-04-16T00:00:00"/>
    <s v="Wednesday"/>
    <s v="Breakfast"/>
    <s v="Drive-Thru"/>
    <s v="Drive-Thru"/>
    <s v="Breakfast Burrito"/>
    <s v="Extra Egg"/>
    <s v="Extra Egg"/>
    <n v="2"/>
    <n v="3.9"/>
    <n v="4.9000000000000004"/>
    <n v="9.8000000000000007"/>
    <n v="0"/>
    <n v="0"/>
    <n v="0.83"/>
    <n v="0.83"/>
    <x v="728"/>
    <n v="10.63"/>
    <x v="2"/>
    <s v="MobilePay"/>
  </r>
  <r>
    <n v="121703"/>
    <n v="103"/>
    <d v="2025-06-25T00:00:00"/>
    <d v="1899-12-30T09:26:07"/>
    <d v="2025-06-25T00:00:00"/>
    <s v="Wednesday"/>
    <s v="Breakfast"/>
    <s v="Delivery"/>
    <s v="Delivery"/>
    <s v="Coffee"/>
    <m/>
    <s v="No Modifier"/>
    <n v="1"/>
    <n v="2.11"/>
    <n v="2.81"/>
    <n v="2.81"/>
    <n v="0"/>
    <n v="0"/>
    <n v="0.27"/>
    <n v="0.27"/>
    <x v="226"/>
    <n v="3.08"/>
    <x v="1"/>
    <s v="Card"/>
  </r>
  <r>
    <n v="121704"/>
    <n v="202"/>
    <d v="2025-05-23T00:00:00"/>
    <d v="1899-12-30T08:42:59"/>
    <d v="2025-05-23T00:00:00"/>
    <s v="Friday"/>
    <s v="Breakfast"/>
    <s v="Dine-In"/>
    <s v="Dine-In"/>
    <s v="Sausage Biscuit"/>
    <s v="No Cheese"/>
    <s v="No Cheese"/>
    <n v="2"/>
    <n v="3.14"/>
    <n v="3.1399999999999997"/>
    <n v="6.2799999999999994"/>
    <n v="0"/>
    <n v="0"/>
    <n v="0.56999999999999995"/>
    <n v="0.56999999999999995"/>
    <x v="619"/>
    <n v="6.85"/>
    <x v="1"/>
    <s v="Card"/>
  </r>
  <r>
    <n v="121705"/>
    <n v="202"/>
    <d v="2025-05-14T00:00:00"/>
    <d v="1899-12-30T01:38:46"/>
    <d v="2025-05-14T00:00:00"/>
    <s v="Wednesday"/>
    <s v="Lunch"/>
    <s v="Takeout"/>
    <s v="Takeout"/>
    <s v="Veggie Burger"/>
    <m/>
    <s v="No Modifier"/>
    <n v="1"/>
    <n v="5.16"/>
    <n v="5.16"/>
    <n v="5.16"/>
    <n v="0"/>
    <n v="0"/>
    <n v="0.34"/>
    <n v="0.34"/>
    <x v="22"/>
    <n v="5.5"/>
    <x v="1"/>
    <s v="Card"/>
  </r>
  <r>
    <n v="121706"/>
    <n v="103"/>
    <d v="2025-06-15T00:00:00"/>
    <d v="1899-12-30T05:29:11"/>
    <d v="2025-06-15T00:00:00"/>
    <s v="Sunday"/>
    <s v="Breakfast"/>
    <s v="Takeout"/>
    <s v="Takeout"/>
    <s v="Coffee"/>
    <m/>
    <s v="No Modifier"/>
    <n v="1"/>
    <n v="2.02"/>
    <n v="2.02"/>
    <n v="2.02"/>
    <n v="0"/>
    <n v="0"/>
    <n v="0.14000000000000001"/>
    <n v="0.14000000000000001"/>
    <x v="274"/>
    <n v="2.16"/>
    <x v="0"/>
    <s v="Cash"/>
  </r>
  <r>
    <n v="121707"/>
    <n v="501"/>
    <d v="2025-06-01T00:00:00"/>
    <d v="1899-12-30T02:30:21"/>
    <d v="2025-06-01T00:00:00"/>
    <s v="Sunday"/>
    <s v="Lunch"/>
    <s v="Dine-In"/>
    <s v="Dine-In"/>
    <s v="Chicken Sandwich"/>
    <m/>
    <s v="No Modifier"/>
    <n v="2"/>
    <n v="6.09"/>
    <n v="7.09"/>
    <n v="14.18"/>
    <n v="0"/>
    <n v="0"/>
    <n v="0.85"/>
    <n v="0.85"/>
    <x v="518"/>
    <n v="15.03"/>
    <x v="1"/>
    <s v="Card"/>
  </r>
  <r>
    <n v="121708"/>
    <n v="201"/>
    <d v="2025-04-18T00:00:00"/>
    <d v="1899-12-30T11:44:21"/>
    <d v="2025-04-18T00:00:00"/>
    <s v="Friday"/>
    <s v="Lunch"/>
    <s v="Drive-Thru"/>
    <s v="Drive-Thru"/>
    <s v="Spicy Chicken Combo"/>
    <m/>
    <s v="No Modifier"/>
    <n v="3"/>
    <n v="9.2200000000000006"/>
    <n v="9.2200000000000006"/>
    <n v="27.660000000000004"/>
    <n v="0"/>
    <n v="0"/>
    <n v="2.0099999999999998"/>
    <n v="2.0099999999999998"/>
    <x v="870"/>
    <n v="29.67"/>
    <x v="1"/>
    <s v="Card"/>
  </r>
  <r>
    <n v="121709"/>
    <n v="202"/>
    <d v="2025-06-03T00:00:00"/>
    <d v="1899-12-30T08:50:18"/>
    <d v="2025-06-03T00:00:00"/>
    <s v="Tuesday"/>
    <s v="Dinner"/>
    <s v="Takeout"/>
    <s v="Takeout"/>
    <s v="Spicy Chicken Combo"/>
    <m/>
    <s v="No Modifier"/>
    <n v="1"/>
    <n v="8.8000000000000007"/>
    <n v="8.7999999999999989"/>
    <n v="8.7999999999999989"/>
    <n v="0"/>
    <n v="0"/>
    <n v="0.56999999999999995"/>
    <n v="0.56999999999999995"/>
    <x v="172"/>
    <n v="9.3699999999999992"/>
    <x v="1"/>
    <s v="Card"/>
  </r>
  <r>
    <n v="121710"/>
    <n v="201"/>
    <d v="2025-08-02T00:00:00"/>
    <d v="1899-12-30T09:01:42"/>
    <d v="2025-08-02T00:00:00"/>
    <s v="Saturday"/>
    <s v="Dinner"/>
    <s v="Takeout"/>
    <s v="Takeout"/>
    <s v="Chicken Sandwich Combo"/>
    <s v="Add Bacon"/>
    <s v="Add Bacon"/>
    <n v="1"/>
    <n v="9.5399999999999991"/>
    <n v="10.540000000000001"/>
    <n v="10.540000000000001"/>
    <n v="1.05"/>
    <n v="1.05"/>
    <n v="0.85"/>
    <n v="0.85"/>
    <x v="871"/>
    <n v="10.34"/>
    <x v="0"/>
    <s v="Cash"/>
  </r>
  <r>
    <n v="121711"/>
    <n v="103"/>
    <d v="2025-04-15T00:00:00"/>
    <d v="1899-12-30T09:04:34"/>
    <d v="2025-04-15T00:00:00"/>
    <s v="Tuesday"/>
    <s v="Dinner"/>
    <s v="Takeout"/>
    <s v="Takeout"/>
    <s v="Spicy Chicken Sandwich"/>
    <m/>
    <s v="No Modifier"/>
    <n v="1"/>
    <n v="5.59"/>
    <n v="1.4799999999999998"/>
    <n v="1.4799999999999998"/>
    <m/>
    <n v="0.15"/>
    <n v="0.36"/>
    <n v="0.36"/>
    <x v="521"/>
    <n v="5.95"/>
    <x v="0"/>
    <s v="Cash"/>
  </r>
  <r>
    <n v="121712"/>
    <n v="103"/>
    <d v="2025-06-08T00:00:00"/>
    <d v="1899-12-30T11:57:25"/>
    <d v="2025-06-08T00:00:00"/>
    <s v="Sunday"/>
    <s v="Lunch"/>
    <s v="Takeout"/>
    <s v="Takeout"/>
    <s v="Onion Rings"/>
    <m/>
    <s v="No Modifier"/>
    <n v="2"/>
    <n v="2.52"/>
    <n v="2.52"/>
    <n v="5.04"/>
    <n v="0"/>
    <n v="0"/>
    <n v="0.43"/>
    <n v="0.43"/>
    <x v="729"/>
    <n v="5.47"/>
    <x v="1"/>
    <s v="Card"/>
  </r>
  <r>
    <n v="121713"/>
    <n v="101"/>
    <d v="2025-04-22T00:00:00"/>
    <d v="1899-12-30T09:43:33"/>
    <d v="2025-04-22T00:00:00"/>
    <s v="Tuesday"/>
    <s v="Breakfast"/>
    <s v="Dine-In"/>
    <s v="Dine-In"/>
    <s v="Soft Drink (Small)"/>
    <s v="Oat Milk"/>
    <s v="Oat Milk"/>
    <n v="2"/>
    <n v="1.61"/>
    <n v="2.31"/>
    <n v="4.62"/>
    <n v="0"/>
    <n v="0"/>
    <n v="0.28000000000000003"/>
    <n v="0.28000000000000003"/>
    <x v="698"/>
    <n v="4.9000000000000004"/>
    <x v="1"/>
    <s v="Card"/>
  </r>
  <r>
    <n v="121714"/>
    <n v="501"/>
    <d v="2025-07-01T00:00:00"/>
    <d v="1899-12-30T12:34:32"/>
    <d v="2025-07-01T00:00:00"/>
    <s v="Tuesday"/>
    <s v="Lunch"/>
    <s v="Drive-Thru"/>
    <s v="Drive-Thru"/>
    <s v="French Fries"/>
    <s v="Extra Sauce"/>
    <s v="Extra Sauce"/>
    <n v="2"/>
    <n v="2.4900000000000002"/>
    <n v="2.7399999999999998"/>
    <n v="5.4799999999999995"/>
    <n v="0"/>
    <n v="0"/>
    <n v="0.33"/>
    <n v="0.33"/>
    <x v="290"/>
    <n v="5.81"/>
    <x v="4"/>
    <s v="GiftCard"/>
  </r>
  <r>
    <n v="121715"/>
    <n v="403"/>
    <d v="2025-06-12T00:00:00"/>
    <d v="1899-12-30T06:50:46"/>
    <d v="2025-06-12T00:00:00"/>
    <s v="Thursday"/>
    <s v="Dinner"/>
    <s v="Drive-Thru"/>
    <s v="Drive-Thru"/>
    <s v="Spicy Chicken Combo"/>
    <m/>
    <s v="No Modifier"/>
    <n v="1"/>
    <n v="9.24"/>
    <n v="9.2399999999999984"/>
    <n v="9.2399999999999984"/>
    <n v="0"/>
    <n v="0"/>
    <n v="0.79"/>
    <n v="0.79"/>
    <x v="651"/>
    <n v="10.029999999999999"/>
    <x v="1"/>
    <s v="Card"/>
  </r>
  <r>
    <n v="121716"/>
    <n v="402"/>
    <d v="2025-07-23T00:00:00"/>
    <d v="1899-12-30T02:34:44"/>
    <d v="2025-07-23T00:00:00"/>
    <s v="Wednesday"/>
    <s v="Lunch"/>
    <s v="Delivery"/>
    <s v="Delivery"/>
    <s v="Cheeseburger Combo"/>
    <m/>
    <s v="No Modifier"/>
    <n v="1"/>
    <n v="8.66"/>
    <n v="8.6599999999999984"/>
    <n v="8.6599999999999984"/>
    <n v="0"/>
    <n v="0"/>
    <n v="0.63"/>
    <n v="0.63"/>
    <x v="872"/>
    <n v="9.2899999999999991"/>
    <x v="1"/>
    <s v="Card"/>
  </r>
  <r>
    <n v="121717"/>
    <n v="202"/>
    <d v="2025-07-30T00:00:00"/>
    <d v="1899-12-30T11:26:11"/>
    <d v="2025-07-30T00:00:00"/>
    <s v="Wednesday"/>
    <s v="Lunch"/>
    <s v="Delivery"/>
    <s v="Delivery"/>
    <s v="Chicken Sandwich"/>
    <s v="No Sauce"/>
    <s v="No Sauce"/>
    <n v="1"/>
    <n v="5.46"/>
    <n v="5.46"/>
    <n v="5.46"/>
    <n v="0"/>
    <n v="0"/>
    <n v="0.44"/>
    <n v="0.44"/>
    <x v="873"/>
    <n v="5.9"/>
    <x v="1"/>
    <s v="Card"/>
  </r>
  <r>
    <n v="121718"/>
    <n v="402"/>
    <d v="2025-05-10T00:00:00"/>
    <d v="1899-12-30T11:03:16"/>
    <d v="2025-05-10T00:00:00"/>
    <s v="Saturday"/>
    <s v="Lunch"/>
    <s v="Dine-In"/>
    <s v="Dine-In"/>
    <s v="Spicy Chicken Sandwich"/>
    <s v="Add Bacon"/>
    <s v="Add Bacon"/>
    <n v="1"/>
    <n v="5.91"/>
    <n v="6.91"/>
    <n v="6.91"/>
    <n v="0"/>
    <n v="0"/>
    <n v="0.62"/>
    <n v="0.62"/>
    <x v="874"/>
    <n v="7.53"/>
    <x v="1"/>
    <s v="Card"/>
  </r>
  <r>
    <n v="121719"/>
    <n v="402"/>
    <d v="2025-08-07T00:00:00"/>
    <d v="1899-12-30T08:45:10"/>
    <d v="2025-08-07T00:00:00"/>
    <s v="Thursday"/>
    <s v="Dinner"/>
    <s v="Drive-Thru"/>
    <s v="Drive-Thru"/>
    <s v="Spicy Chicken Combo"/>
    <m/>
    <s v="No Modifier"/>
    <n v="1"/>
    <n v="9.07"/>
    <n v="9.07"/>
    <n v="9.07"/>
    <n v="0"/>
    <n v="0"/>
    <n v="0.77"/>
    <n v="0.77"/>
    <x v="628"/>
    <n v="9.84"/>
    <x v="1"/>
    <s v="Card"/>
  </r>
  <r>
    <n v="121720"/>
    <n v="402"/>
    <d v="2025-06-12T00:00:00"/>
    <d v="1899-12-30T06:18:06"/>
    <d v="2025-06-12T00:00:00"/>
    <s v="Thursday"/>
    <s v="Dinner"/>
    <s v="Dine-In"/>
    <s v="Dine-In"/>
    <s v="Chicken Sandwich Combo"/>
    <s v="Extra Cheese"/>
    <s v="Extra Cheese"/>
    <n v="1"/>
    <n v="9.25"/>
    <n v="9.75"/>
    <n v="9.75"/>
    <n v="0"/>
    <n v="0"/>
    <n v="0.73"/>
    <n v="0.73"/>
    <x v="247"/>
    <n v="10.48"/>
    <x v="1"/>
    <s v="Card"/>
  </r>
  <r>
    <n v="121721"/>
    <n v="301"/>
    <d v="2025-08-08T00:00:00"/>
    <d v="1899-12-30T01:17:32"/>
    <d v="2025-08-08T00:00:00"/>
    <s v="Friday"/>
    <s v="Lunch"/>
    <s v="Delivery"/>
    <s v="Delivery"/>
    <s v="Double Cheeseburger Combo"/>
    <m/>
    <s v="No Modifier"/>
    <n v="1"/>
    <n v="9.86"/>
    <n v="9.8600000000000012"/>
    <n v="9.8600000000000012"/>
    <n v="0"/>
    <n v="0"/>
    <n v="0.69"/>
    <n v="0.69"/>
    <x v="875"/>
    <n v="10.55"/>
    <x v="2"/>
    <s v="MobilePay"/>
  </r>
  <r>
    <n v="121722"/>
    <n v="301"/>
    <d v="2025-04-14T00:00:00"/>
    <d v="1899-12-30T02:01:00"/>
    <d v="2025-04-14T00:00:00"/>
    <s v="Monday"/>
    <s v="Lunch"/>
    <s v="Delivery"/>
    <s v="Delivery"/>
    <s v="Chicken Sandwich"/>
    <s v="Gluten-Free Bun"/>
    <s v="Gluten-Free Bun"/>
    <n v="2"/>
    <n v="5.66"/>
    <n v="6.66"/>
    <n v="13.32"/>
    <n v="0"/>
    <n v="0"/>
    <n v="1"/>
    <n v="1"/>
    <x v="876"/>
    <n v="14.32"/>
    <x v="1"/>
    <s v="Card"/>
  </r>
  <r>
    <n v="121723"/>
    <n v="501"/>
    <d v="2025-08-02T00:00:00"/>
    <d v="1899-12-30T11:08:45"/>
    <d v="2025-08-02T00:00:00"/>
    <s v="Saturday"/>
    <s v="Lunch"/>
    <s v="Dine-In"/>
    <s v="Dine-In"/>
    <s v="Chicken Sandwich"/>
    <m/>
    <s v="No Modifier"/>
    <n v="1"/>
    <n v="5.62"/>
    <n v="6.12"/>
    <n v="6.12"/>
    <n v="0"/>
    <n v="0"/>
    <n v="0.55000000000000004"/>
    <n v="0.55000000000000004"/>
    <x v="877"/>
    <n v="6.67"/>
    <x v="2"/>
    <s v="MobilePay"/>
  </r>
  <r>
    <n v="121724"/>
    <n v="403"/>
    <d v="2025-06-29T00:00:00"/>
    <d v="1899-12-30T05:49:04"/>
    <d v="2025-06-29T00:00:00"/>
    <s v="Sunday"/>
    <s v="Afternoon"/>
    <s v="Dine-In"/>
    <s v="Dine-In"/>
    <s v="Ice Cream Cone"/>
    <s v="Caramel Topping"/>
    <s v="Caramel Topping"/>
    <n v="1"/>
    <n v="1.53"/>
    <n v="2.0300000000000002"/>
    <n v="2.0300000000000002"/>
    <n v="0"/>
    <n v="0"/>
    <n v="0.15"/>
    <n v="0.15"/>
    <x v="130"/>
    <n v="2.1800000000000002"/>
    <x v="0"/>
    <s v="Cash"/>
  </r>
  <r>
    <n v="121725"/>
    <n v="403"/>
    <d v="2025-07-31T00:00:00"/>
    <d v="1899-12-30T08:59:24"/>
    <d v="2025-07-31T00:00:00"/>
    <s v="Thursday"/>
    <s v="Dinner"/>
    <s v="Takeout"/>
    <s v="Takeout"/>
    <s v="Chicken Sandwich Combo"/>
    <s v="Spicy"/>
    <s v="Spicy"/>
    <n v="1"/>
    <n v="9.5299999999999994"/>
    <n v="9.5300000000000011"/>
    <n v="9.5300000000000011"/>
    <n v="0"/>
    <n v="0"/>
    <n v="0.86"/>
    <n v="0.86"/>
    <x v="106"/>
    <n v="10.39"/>
    <x v="1"/>
    <s v="Card"/>
  </r>
  <r>
    <n v="121726"/>
    <n v="301"/>
    <d v="2025-05-18T00:00:00"/>
    <d v="1899-12-30T12:44:40"/>
    <d v="2025-05-18T00:00:00"/>
    <s v="Sunday"/>
    <s v="Lunch"/>
    <s v="Takeout"/>
    <s v="Takeout"/>
    <s v="Chicken Sandwich Combo"/>
    <s v="Gluten-Free Bun"/>
    <s v="Gluten-Free Bun"/>
    <n v="1"/>
    <n v="8.7200000000000006"/>
    <n v="9.7199999999999989"/>
    <n v="9.7199999999999989"/>
    <n v="0"/>
    <n v="0"/>
    <n v="0.73"/>
    <n v="0.73"/>
    <x v="580"/>
    <n v="10.45"/>
    <x v="0"/>
    <s v="Cash"/>
  </r>
  <r>
    <n v="121727"/>
    <n v="103"/>
    <d v="2025-05-17T00:00:00"/>
    <d v="1899-12-30T08:09:51"/>
    <d v="2025-05-17T00:00:00"/>
    <s v="Saturday"/>
    <s v="Dinner"/>
    <s v="Drive-Thru"/>
    <s v="Drive-Thru"/>
    <s v="French Fries"/>
    <s v="Small Size"/>
    <s v="Small Size"/>
    <n v="2"/>
    <n v="2.87"/>
    <n v="2.5700000000000003"/>
    <n v="5.1400000000000006"/>
    <n v="0.77"/>
    <n v="0.77"/>
    <n v="0.28000000000000003"/>
    <n v="0.28000000000000003"/>
    <x v="27"/>
    <n v="4.6500000000000004"/>
    <x v="2"/>
    <s v="MobilePay"/>
  </r>
  <r>
    <n v="121728"/>
    <n v="301"/>
    <d v="2025-05-11T00:00:00"/>
    <d v="1899-12-30T01:20:09"/>
    <d v="2025-05-11T00:00:00"/>
    <s v="Sunday"/>
    <s v="Lunch"/>
    <s v="Dine-In"/>
    <s v="Dine-In"/>
    <s v="Double Cheeseburger Combo"/>
    <m/>
    <s v="No Modifier"/>
    <n v="1"/>
    <n v="10.17"/>
    <n v="10.17"/>
    <n v="10.17"/>
    <n v="0"/>
    <n v="0"/>
    <n v="0.76"/>
    <n v="0.76"/>
    <x v="878"/>
    <n v="10.93"/>
    <x v="1"/>
    <s v="Card"/>
  </r>
  <r>
    <n v="121729"/>
    <n v="101"/>
    <d v="2025-05-08T00:00:00"/>
    <d v="1899-12-30T11:43:54"/>
    <d v="2025-05-08T00:00:00"/>
    <s v="Thursday"/>
    <s v="Morning"/>
    <s v="Dine-In"/>
    <s v="Dine-In"/>
    <s v="Coffee"/>
    <m/>
    <s v="No Modifier"/>
    <n v="3"/>
    <n v="2.2599999999999998"/>
    <n v="2.2600000000000002"/>
    <n v="6.7800000000000011"/>
    <n v="0"/>
    <n v="0"/>
    <n v="0.51"/>
    <n v="0.51"/>
    <x v="58"/>
    <n v="7.29"/>
    <x v="0"/>
    <s v="Cash"/>
  </r>
  <r>
    <n v="121730"/>
    <n v="202"/>
    <d v="2025-04-30T00:00:00"/>
    <d v="1899-12-30T03:36:16"/>
    <d v="2025-04-30T00:00:00"/>
    <s v="Wednesday"/>
    <s v="Afternoon"/>
    <s v="Dine-In"/>
    <s v="Dine-In"/>
    <s v="Chicken Nuggets (6pc)"/>
    <m/>
    <s v="No Modifier"/>
    <n v="1"/>
    <n v="3.68"/>
    <n v="3.6799999999999997"/>
    <n v="3.6799999999999997"/>
    <n v="0"/>
    <n v="0"/>
    <n v="0.26"/>
    <n v="0.26"/>
    <x v="786"/>
    <n v="3.94"/>
    <x v="2"/>
    <s v="MobilePay"/>
  </r>
  <r>
    <n v="121731"/>
    <n v="402"/>
    <d v="2025-07-08T00:00:00"/>
    <d v="1899-12-30T03:08:51"/>
    <d v="2025-07-08T00:00:00"/>
    <s v="Tuesday"/>
    <s v="Afternoon"/>
    <s v="Drive-Thru"/>
    <s v="Drive-Thru"/>
    <s v="Chicken Nuggets (10pc)"/>
    <m/>
    <s v="No Modifier"/>
    <n v="1"/>
    <n v="4.87"/>
    <n v="4.87"/>
    <n v="4.87"/>
    <n v="0"/>
    <n v="0"/>
    <n v="0.32"/>
    <n v="0.32"/>
    <x v="587"/>
    <n v="5.19"/>
    <x v="1"/>
    <s v="Card"/>
  </r>
  <r>
    <n v="121732"/>
    <n v="201"/>
    <d v="2025-06-06T00:00:00"/>
    <d v="1899-12-30T11:30:04"/>
    <d v="2025-06-06T00:00:00"/>
    <s v="Friday"/>
    <s v="Morning"/>
    <s v="Dine-In"/>
    <s v="Dine-In"/>
    <s v="Egg Muffin"/>
    <m/>
    <s v="No Modifier"/>
    <n v="2"/>
    <n v="3.24"/>
    <n v="3.24"/>
    <n v="6.48"/>
    <n v="0"/>
    <n v="0"/>
    <n v="0.55000000000000004"/>
    <n v="0.55000000000000004"/>
    <x v="879"/>
    <n v="7.03"/>
    <x v="0"/>
    <s v="Cash"/>
  </r>
  <r>
    <n v="121733"/>
    <n v="103"/>
    <d v="2025-07-19T00:00:00"/>
    <d v="1899-12-30T09:05:56"/>
    <d v="2025-07-19T00:00:00"/>
    <s v="Saturday"/>
    <s v="Breakfast"/>
    <s v="Drive-Thru"/>
    <s v="Drive-Thru"/>
    <s v="Egg Muffin"/>
    <m/>
    <s v="No Modifier"/>
    <n v="1"/>
    <n v="3.16"/>
    <n v="3.16"/>
    <n v="3.16"/>
    <n v="0"/>
    <n v="0"/>
    <n v="0.24"/>
    <n v="0.24"/>
    <x v="185"/>
    <n v="3.4"/>
    <x v="1"/>
    <s v="Card"/>
  </r>
  <r>
    <n v="121734"/>
    <n v="403"/>
    <d v="2025-05-27T00:00:00"/>
    <d v="1899-12-30T09:43:26"/>
    <d v="2025-05-27T00:00:00"/>
    <s v="Tuesday"/>
    <s v="Dinner"/>
    <s v="Dine-In"/>
    <s v="Dine-In"/>
    <s v="Chicken Sandwich"/>
    <s v="Extra Cheese"/>
    <s v="Extra Cheese"/>
    <n v="1"/>
    <n v="5.68"/>
    <n v="6.18"/>
    <n v="6.18"/>
    <n v="0"/>
    <n v="0"/>
    <n v="0.37"/>
    <n v="0.37"/>
    <x v="781"/>
    <n v="6.55"/>
    <x v="1"/>
    <s v="Card"/>
  </r>
  <r>
    <n v="121735"/>
    <n v="201"/>
    <d v="2025-07-21T00:00:00"/>
    <d v="1899-12-30T06:48:27"/>
    <d v="2025-07-21T00:00:00"/>
    <s v="Monday"/>
    <s v="Breakfast"/>
    <s v="Drive-Thru"/>
    <s v="Drive-Thru"/>
    <s v="Breakfast Burrito"/>
    <s v="Extra Egg"/>
    <s v="Extra Egg"/>
    <n v="2"/>
    <n v="3.34"/>
    <n v="4.34"/>
    <n v="8.68"/>
    <n v="0.87"/>
    <n v="0.87"/>
    <n v="0.74"/>
    <n v="0.74"/>
    <x v="713"/>
    <n v="8.5500000000000007"/>
    <x v="0"/>
    <s v="Cash"/>
  </r>
  <r>
    <n v="121736"/>
    <n v="202"/>
    <d v="2025-04-27T00:00:00"/>
    <d v="1899-12-30T05:07:15"/>
    <d v="2025-04-27T00:00:00"/>
    <s v="Sunday"/>
    <s v="Breakfast"/>
    <s v="Drive-Thru"/>
    <s v="Drive-Thru"/>
    <s v="Egg Muffin"/>
    <s v="No Cheese"/>
    <s v="No Cheese"/>
    <n v="1"/>
    <n v="2.98"/>
    <n v="2.9800000000000004"/>
    <n v="2.9800000000000004"/>
    <n v="0"/>
    <n v="0"/>
    <n v="0.24"/>
    <n v="0.24"/>
    <x v="169"/>
    <n v="3.22"/>
    <x v="0"/>
    <s v="Cash"/>
  </r>
  <r>
    <n v="121737"/>
    <n v="401"/>
    <d v="2025-04-26T00:00:00"/>
    <d v="1899-12-30T02:29:22"/>
    <d v="2025-04-26T00:00:00"/>
    <s v="Saturday"/>
    <s v="Lunch"/>
    <s v="Drive-Thru"/>
    <s v="Drive-Thru"/>
    <s v="Spicy Chicken Combo"/>
    <m/>
    <s v="No Modifier"/>
    <n v="1"/>
    <n v="8.76"/>
    <n v="8.76"/>
    <n v="8.76"/>
    <n v="1.75"/>
    <n v="1.75"/>
    <n v="0.51"/>
    <n v="0.51"/>
    <x v="880"/>
    <n v="7.52"/>
    <x v="1"/>
    <s v="Card"/>
  </r>
  <r>
    <n v="121738"/>
    <n v="102"/>
    <d v="2025-04-22T00:00:00"/>
    <d v="1899-12-30T10:47:49"/>
    <d v="2025-04-22T00:00:00"/>
    <s v="Tuesday"/>
    <s v="Breakfast"/>
    <s v="Dine-In"/>
    <s v="Dine-In"/>
    <s v="Coffee"/>
    <s v="No Ice"/>
    <s v="No Ice"/>
    <n v="2"/>
    <n v="2.08"/>
    <n v="2.08"/>
    <n v="4.16"/>
    <n v="0"/>
    <n v="0"/>
    <n v="0.35"/>
    <n v="0.35"/>
    <x v="788"/>
    <n v="4.51"/>
    <x v="2"/>
    <s v="MobilePay"/>
  </r>
  <r>
    <n v="121739"/>
    <n v="301"/>
    <d v="2025-07-05T00:00:00"/>
    <d v="1899-12-30T04:58:38"/>
    <d v="2025-07-05T00:00:00"/>
    <s v="Saturday"/>
    <s v="Afternoon"/>
    <s v="Drive-Thru"/>
    <s v="Drive-Thru"/>
    <s v="Onion Rings"/>
    <m/>
    <s v="No Modifier"/>
    <n v="4"/>
    <n v="3.62"/>
    <n v="3.3200000000000003"/>
    <n v="13.280000000000001"/>
    <n v="0"/>
    <n v="0"/>
    <n v="1.2"/>
    <n v="1.2"/>
    <x v="881"/>
    <n v="14.48"/>
    <x v="4"/>
    <s v="GiftCard"/>
  </r>
  <r>
    <n v="121740"/>
    <n v="101"/>
    <d v="2025-04-21T00:00:00"/>
    <d v="1899-12-30T03:17:41"/>
    <d v="2025-04-21T00:00:00"/>
    <s v="Monday"/>
    <s v="Afternoon"/>
    <s v="Dine-In"/>
    <s v="Dine-In"/>
    <s v="French Fries"/>
    <m/>
    <s v="No Modifier"/>
    <n v="1"/>
    <n v="2.61"/>
    <n v="2.61"/>
    <n v="2.61"/>
    <n v="0.52"/>
    <n v="0.52"/>
    <n v="0.17"/>
    <n v="0.17"/>
    <x v="196"/>
    <n v="2.2599999999999998"/>
    <x v="1"/>
    <s v="Card"/>
  </r>
  <r>
    <n v="121741"/>
    <n v="403"/>
    <d v="2025-05-22T00:00:00"/>
    <d v="1899-12-30T12:15:29"/>
    <d v="2025-05-22T00:00:00"/>
    <s v="Thursday"/>
    <s v="Lunch"/>
    <s v="Dine-In"/>
    <s v="Dine-In"/>
    <s v="French Fries"/>
    <s v="Small Size"/>
    <s v="Small Size"/>
    <n v="1"/>
    <n v="2.59"/>
    <n v="2.2899999999999996"/>
    <n v="2.2899999999999996"/>
    <n v="0"/>
    <n v="0"/>
    <n v="0.22"/>
    <n v="0.22"/>
    <x v="845"/>
    <n v="2.5099999999999998"/>
    <x v="0"/>
    <s v="Cash"/>
  </r>
  <r>
    <n v="121742"/>
    <n v="301"/>
    <d v="2025-04-20T00:00:00"/>
    <d v="1899-12-30T11:13:39"/>
    <d v="2025-04-20T00:00:00"/>
    <s v="Sunday"/>
    <s v="Lunch"/>
    <s v="Drive-Thru"/>
    <s v="Drive-Thru"/>
    <s v="Soft Drink (Medium)"/>
    <s v="Light Ice"/>
    <s v="Light Ice"/>
    <n v="3"/>
    <n v="1.75"/>
    <n v="1.75"/>
    <n v="5.25"/>
    <n v="0"/>
    <n v="0"/>
    <n v="0.37"/>
    <n v="0.37"/>
    <x v="242"/>
    <n v="5.62"/>
    <x v="2"/>
    <s v="MobileP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CD4D7-A876-4BDD-96AE-F84E475E2C8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4:AA10" firstHeaderRow="1" firstDataRow="1" firstDataCol="1"/>
  <pivotFields count="24">
    <pivotField numFmtId="1" showAll="0"/>
    <pivotField showAll="0"/>
    <pivotField numFmtId="14" showAll="0"/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44" showAll="0"/>
    <pivotField numFmtId="44" showAll="0"/>
    <pivotField numFmtId="44" showAll="0"/>
    <pivotField showAll="0"/>
    <pivotField showAll="0"/>
    <pivotField showAll="0"/>
    <pivotField showAll="0"/>
    <pivotField showAll="0">
      <items count="883">
        <item x="661"/>
        <item x="534"/>
        <item x="404"/>
        <item x="0"/>
        <item x="2"/>
        <item x="573"/>
        <item x="644"/>
        <item x="784"/>
        <item x="418"/>
        <item x="171"/>
        <item x="355"/>
        <item x="333"/>
        <item x="838"/>
        <item x="111"/>
        <item x="51"/>
        <item x="176"/>
        <item x="610"/>
        <item x="684"/>
        <item x="11"/>
        <item x="7"/>
        <item x="304"/>
        <item x="465"/>
        <item x="574"/>
        <item x="405"/>
        <item x="23"/>
        <item x="548"/>
        <item x="648"/>
        <item x="695"/>
        <item x="259"/>
        <item x="324"/>
        <item x="174"/>
        <item x="700"/>
        <item x="756"/>
        <item x="202"/>
        <item x="183"/>
        <item x="364"/>
        <item x="617"/>
        <item x="125"/>
        <item x="275"/>
        <item x="665"/>
        <item x="248"/>
        <item x="21"/>
        <item x="62"/>
        <item x="253"/>
        <item x="82"/>
        <item x="221"/>
        <item x="463"/>
        <item x="307"/>
        <item x="255"/>
        <item x="635"/>
        <item x="305"/>
        <item x="220"/>
        <item x="780"/>
        <item x="636"/>
        <item x="688"/>
        <item x="437"/>
        <item x="88"/>
        <item x="385"/>
        <item x="140"/>
        <item x="588"/>
        <item x="297"/>
        <item x="620"/>
        <item x="707"/>
        <item x="9"/>
        <item x="504"/>
        <item x="33"/>
        <item x="274"/>
        <item x="734"/>
        <item x="130"/>
        <item x="211"/>
        <item x="138"/>
        <item x="63"/>
        <item x="124"/>
        <item x="59"/>
        <item x="181"/>
        <item x="691"/>
        <item x="196"/>
        <item x="53"/>
        <item x="348"/>
        <item x="287"/>
        <item x="323"/>
        <item x="818"/>
        <item x="440"/>
        <item x="638"/>
        <item x="298"/>
        <item x="46"/>
        <item x="373"/>
        <item x="516"/>
        <item x="637"/>
        <item x="814"/>
        <item x="850"/>
        <item x="151"/>
        <item x="356"/>
        <item x="835"/>
        <item x="78"/>
        <item x="845"/>
        <item x="740"/>
        <item x="795"/>
        <item x="332"/>
        <item x="377"/>
        <item x="853"/>
        <item x="460"/>
        <item x="523"/>
        <item x="591"/>
        <item x="26"/>
        <item x="234"/>
        <item x="544"/>
        <item x="20"/>
        <item x="866"/>
        <item x="766"/>
        <item x="487"/>
        <item x="217"/>
        <item x="590"/>
        <item x="374"/>
        <item x="197"/>
        <item x="697"/>
        <item x="83"/>
        <item x="190"/>
        <item x="586"/>
        <item x="772"/>
        <item x="148"/>
        <item x="500"/>
        <item x="678"/>
        <item x="380"/>
        <item x="621"/>
        <item x="400"/>
        <item x="475"/>
        <item x="154"/>
        <item x="592"/>
        <item x="209"/>
        <item x="618"/>
        <item x="164"/>
        <item x="121"/>
        <item x="330"/>
        <item x="49"/>
        <item x="110"/>
        <item x="667"/>
        <item x="540"/>
        <item x="219"/>
        <item x="256"/>
        <item x="126"/>
        <item x="279"/>
        <item x="325"/>
        <item x="226"/>
        <item x="607"/>
        <item x="137"/>
        <item x="29"/>
        <item x="585"/>
        <item x="291"/>
        <item x="189"/>
        <item x="229"/>
        <item x="123"/>
        <item x="136"/>
        <item x="613"/>
        <item x="381"/>
        <item x="261"/>
        <item x="16"/>
        <item x="169"/>
        <item x="168"/>
        <item x="75"/>
        <item x="95"/>
        <item x="303"/>
        <item x="805"/>
        <item x="550"/>
        <item x="278"/>
        <item x="260"/>
        <item x="89"/>
        <item x="15"/>
        <item x="6"/>
        <item x="441"/>
        <item x="396"/>
        <item x="730"/>
        <item x="415"/>
        <item x="185"/>
        <item x="155"/>
        <item x="102"/>
        <item x="639"/>
        <item x="73"/>
        <item x="280"/>
        <item x="854"/>
        <item x="246"/>
        <item x="94"/>
        <item x="296"/>
        <item x="528"/>
        <item x="711"/>
        <item x="567"/>
        <item x="424"/>
        <item x="250"/>
        <item x="312"/>
        <item x="147"/>
        <item x="704"/>
        <item x="658"/>
        <item x="547"/>
        <item x="446"/>
        <item x="156"/>
        <item x="146"/>
        <item x="467"/>
        <item x="625"/>
        <item x="842"/>
        <item x="660"/>
        <item x="191"/>
        <item x="223"/>
        <item x="747"/>
        <item x="179"/>
        <item x="848"/>
        <item x="417"/>
        <item x="527"/>
        <item x="302"/>
        <item x="258"/>
        <item x="267"/>
        <item x="828"/>
        <item x="399"/>
        <item x="99"/>
        <item x="448"/>
        <item x="765"/>
        <item x="45"/>
        <item x="820"/>
        <item x="624"/>
        <item x="120"/>
        <item x="786"/>
        <item x="535"/>
        <item x="3"/>
        <item x="553"/>
        <item x="294"/>
        <item x="478"/>
        <item x="344"/>
        <item x="542"/>
        <item x="25"/>
        <item x="354"/>
        <item x="135"/>
        <item x="72"/>
        <item x="654"/>
        <item x="166"/>
        <item x="193"/>
        <item x="288"/>
        <item x="76"/>
        <item x="827"/>
        <item x="693"/>
        <item x="510"/>
        <item x="208"/>
        <item x="57"/>
        <item x="143"/>
        <item x="605"/>
        <item x="492"/>
        <item x="276"/>
        <item x="462"/>
        <item x="410"/>
        <item x="346"/>
        <item x="738"/>
        <item x="77"/>
        <item x="686"/>
        <item x="745"/>
        <item x="562"/>
        <item x="559"/>
        <item x="54"/>
        <item x="37"/>
        <item x="816"/>
        <item x="98"/>
        <item x="501"/>
        <item x="646"/>
        <item x="114"/>
        <item x="359"/>
        <item x="519"/>
        <item x="32"/>
        <item x="215"/>
        <item x="529"/>
        <item x="788"/>
        <item x="74"/>
        <item x="351"/>
        <item x="177"/>
        <item x="696"/>
        <item x="569"/>
        <item x="811"/>
        <item x="268"/>
        <item x="349"/>
        <item x="403"/>
        <item x="813"/>
        <item x="238"/>
        <item x="27"/>
        <item x="615"/>
        <item x="471"/>
        <item x="849"/>
        <item x="13"/>
        <item x="863"/>
        <item x="416"/>
        <item x="192"/>
        <item x="593"/>
        <item x="663"/>
        <item x="773"/>
        <item x="301"/>
        <item x="779"/>
        <item x="194"/>
        <item x="282"/>
        <item x="783"/>
        <item x="533"/>
        <item x="763"/>
        <item x="269"/>
        <item x="470"/>
        <item x="233"/>
        <item x="38"/>
        <item x="698"/>
        <item x="564"/>
        <item x="434"/>
        <item x="366"/>
        <item x="395"/>
        <item x="715"/>
        <item x="787"/>
        <item x="609"/>
        <item x="571"/>
        <item x="321"/>
        <item x="17"/>
        <item x="347"/>
        <item x="671"/>
        <item x="113"/>
        <item x="105"/>
        <item x="283"/>
        <item x="115"/>
        <item x="391"/>
        <item x="207"/>
        <item x="85"/>
        <item x="731"/>
        <item x="342"/>
        <item x="329"/>
        <item x="122"/>
        <item x="511"/>
        <item x="158"/>
        <item x="659"/>
        <item x="81"/>
        <item x="505"/>
        <item x="587"/>
        <item x="66"/>
        <item x="394"/>
        <item x="401"/>
        <item x="699"/>
        <item x="427"/>
        <item x="378"/>
        <item x="754"/>
        <item x="60"/>
        <item x="42"/>
        <item x="165"/>
        <item x="133"/>
        <item x="420"/>
        <item x="56"/>
        <item x="134"/>
        <item x="741"/>
        <item x="64"/>
        <item x="800"/>
        <item x="841"/>
        <item x="508"/>
        <item x="479"/>
        <item x="526"/>
        <item x="729"/>
        <item x="566"/>
        <item x="19"/>
        <item x="22"/>
        <item x="87"/>
        <item x="718"/>
        <item x="769"/>
        <item x="284"/>
        <item x="50"/>
        <item x="649"/>
        <item x="474"/>
        <item x="712"/>
        <item x="272"/>
        <item x="242"/>
        <item x="129"/>
        <item x="201"/>
        <item x="444"/>
        <item x="254"/>
        <item x="669"/>
        <item x="409"/>
        <item x="793"/>
        <item x="760"/>
        <item x="182"/>
        <item x="771"/>
        <item x="622"/>
        <item x="727"/>
        <item x="270"/>
        <item x="149"/>
        <item x="239"/>
        <item x="1"/>
        <item x="326"/>
        <item x="290"/>
        <item x="205"/>
        <item x="232"/>
        <item x="656"/>
        <item x="55"/>
        <item x="817"/>
        <item x="10"/>
        <item x="522"/>
        <item x="873"/>
        <item x="499"/>
        <item x="584"/>
        <item x="630"/>
        <item x="300"/>
        <item x="521"/>
        <item x="785"/>
        <item x="855"/>
        <item x="397"/>
        <item x="230"/>
        <item x="142"/>
        <item x="5"/>
        <item x="128"/>
        <item x="263"/>
        <item x="264"/>
        <item x="152"/>
        <item x="614"/>
        <item x="429"/>
        <item x="199"/>
        <item x="231"/>
        <item x="188"/>
        <item x="337"/>
        <item x="435"/>
        <item x="801"/>
        <item x="808"/>
        <item x="481"/>
        <item x="498"/>
        <item x="583"/>
        <item x="107"/>
        <item x="167"/>
        <item x="414"/>
        <item x="687"/>
        <item x="265"/>
        <item x="412"/>
        <item x="285"/>
        <item x="554"/>
        <item x="683"/>
        <item x="509"/>
        <item x="555"/>
        <item x="685"/>
        <item x="228"/>
        <item x="358"/>
        <item x="34"/>
        <item x="775"/>
        <item x="80"/>
        <item x="392"/>
        <item x="393"/>
        <item x="112"/>
        <item x="598"/>
        <item x="608"/>
        <item x="495"/>
        <item x="150"/>
        <item x="24"/>
        <item x="810"/>
        <item x="103"/>
        <item x="388"/>
        <item x="794"/>
        <item x="781"/>
        <item x="791"/>
        <item x="206"/>
        <item x="214"/>
        <item x="318"/>
        <item x="680"/>
        <item x="67"/>
        <item x="725"/>
        <item x="877"/>
        <item x="432"/>
        <item x="831"/>
        <item x="629"/>
        <item x="496"/>
        <item x="692"/>
        <item x="774"/>
        <item x="759"/>
        <item x="806"/>
        <item x="776"/>
        <item x="832"/>
        <item x="314"/>
        <item x="619"/>
        <item x="653"/>
        <item x="251"/>
        <item x="236"/>
        <item x="843"/>
        <item x="568"/>
        <item x="556"/>
        <item x="127"/>
        <item x="293"/>
        <item x="720"/>
        <item x="719"/>
        <item x="175"/>
        <item x="579"/>
        <item x="345"/>
        <item x="879"/>
        <item x="335"/>
        <item x="117"/>
        <item x="163"/>
        <item x="141"/>
        <item x="31"/>
        <item x="537"/>
        <item x="703"/>
        <item x="369"/>
        <item x="735"/>
        <item x="271"/>
        <item x="58"/>
        <item x="746"/>
        <item x="563"/>
        <item x="677"/>
        <item x="717"/>
        <item x="450"/>
        <item x="757"/>
        <item x="455"/>
        <item x="880"/>
        <item x="874"/>
        <item x="859"/>
        <item x="666"/>
        <item x="225"/>
        <item x="543"/>
        <item x="243"/>
        <item x="662"/>
        <item x="823"/>
        <item x="576"/>
        <item x="714"/>
        <item x="313"/>
        <item x="847"/>
        <item x="673"/>
        <item x="694"/>
        <item x="513"/>
        <item x="755"/>
        <item x="370"/>
        <item x="758"/>
        <item x="743"/>
        <item x="350"/>
        <item x="451"/>
        <item x="306"/>
        <item x="802"/>
        <item x="777"/>
        <item x="299"/>
        <item x="419"/>
        <item x="490"/>
        <item x="672"/>
        <item x="445"/>
        <item x="18"/>
        <item x="664"/>
        <item x="737"/>
        <item x="421"/>
        <item x="468"/>
        <item x="589"/>
        <item x="252"/>
        <item x="560"/>
        <item x="48"/>
        <item x="485"/>
        <item x="464"/>
        <item x="631"/>
        <item x="531"/>
        <item x="52"/>
        <item x="131"/>
        <item x="713"/>
        <item x="36"/>
        <item x="308"/>
        <item x="389"/>
        <item x="650"/>
        <item x="722"/>
        <item x="362"/>
        <item x="557"/>
        <item x="257"/>
        <item x="61"/>
        <item x="118"/>
        <item x="44"/>
        <item x="295"/>
        <item x="315"/>
        <item x="68"/>
        <item x="438"/>
        <item x="353"/>
        <item x="484"/>
        <item x="477"/>
        <item x="726"/>
        <item x="433"/>
        <item x="852"/>
        <item x="96"/>
        <item x="491"/>
        <item x="41"/>
        <item x="360"/>
        <item x="864"/>
        <item x="594"/>
        <item x="375"/>
        <item x="367"/>
        <item x="97"/>
        <item x="91"/>
        <item x="170"/>
        <item x="824"/>
        <item x="449"/>
        <item x="705"/>
        <item x="14"/>
        <item x="161"/>
        <item x="65"/>
        <item x="454"/>
        <item x="368"/>
        <item x="604"/>
        <item x="178"/>
        <item x="512"/>
        <item x="724"/>
        <item x="839"/>
        <item x="316"/>
        <item x="241"/>
        <item x="12"/>
        <item x="428"/>
        <item x="245"/>
        <item x="386"/>
        <item x="872"/>
        <item x="762"/>
        <item x="319"/>
        <item x="90"/>
        <item x="506"/>
        <item x="857"/>
        <item x="459"/>
        <item x="172"/>
        <item x="515"/>
        <item x="552"/>
        <item x="47"/>
        <item x="844"/>
        <item x="846"/>
        <item x="186"/>
        <item x="578"/>
        <item x="311"/>
        <item x="538"/>
        <item x="69"/>
        <item x="407"/>
        <item x="144"/>
        <item x="867"/>
        <item x="426"/>
        <item x="539"/>
        <item x="799"/>
        <item x="789"/>
        <item x="442"/>
        <item x="406"/>
        <item x="339"/>
        <item x="606"/>
        <item x="281"/>
        <item x="532"/>
        <item x="430"/>
        <item x="237"/>
        <item x="212"/>
        <item x="860"/>
        <item x="869"/>
        <item x="809"/>
        <item x="338"/>
        <item x="100"/>
        <item x="792"/>
        <item x="545"/>
        <item x="249"/>
        <item x="524"/>
        <item x="570"/>
        <item x="641"/>
        <item x="628"/>
        <item x="493"/>
        <item x="86"/>
        <item x="770"/>
        <item x="575"/>
        <item x="596"/>
        <item x="213"/>
        <item x="423"/>
        <item x="502"/>
        <item x="483"/>
        <item x="240"/>
        <item x="328"/>
        <item x="443"/>
        <item x="43"/>
        <item x="577"/>
        <item x="383"/>
        <item x="109"/>
        <item x="651"/>
        <item x="858"/>
        <item x="436"/>
        <item x="70"/>
        <item x="334"/>
        <item x="751"/>
        <item x="616"/>
        <item x="826"/>
        <item x="317"/>
        <item x="497"/>
        <item x="216"/>
        <item x="200"/>
        <item x="277"/>
        <item x="425"/>
        <item x="39"/>
        <item x="736"/>
        <item x="708"/>
        <item x="35"/>
        <item x="198"/>
        <item x="517"/>
        <item x="372"/>
        <item x="871"/>
        <item x="336"/>
        <item x="84"/>
        <item x="106"/>
        <item x="480"/>
        <item x="266"/>
        <item x="580"/>
        <item x="472"/>
        <item x="247"/>
        <item x="581"/>
        <item x="476"/>
        <item x="525"/>
        <item x="875"/>
        <item x="262"/>
        <item x="159"/>
        <item x="343"/>
        <item x="856"/>
        <item x="536"/>
        <item x="728"/>
        <item x="514"/>
        <item x="327"/>
        <item x="461"/>
        <item x="825"/>
        <item x="71"/>
        <item x="104"/>
        <item x="79"/>
        <item x="674"/>
        <item x="40"/>
        <item x="92"/>
        <item x="173"/>
        <item x="709"/>
        <item x="599"/>
        <item x="453"/>
        <item x="807"/>
        <item x="706"/>
        <item x="812"/>
        <item x="819"/>
        <item x="488"/>
        <item x="601"/>
        <item x="803"/>
        <item x="679"/>
        <item x="851"/>
        <item x="836"/>
        <item x="878"/>
        <item x="195"/>
        <item x="235"/>
        <item x="627"/>
        <item x="310"/>
        <item x="331"/>
        <item x="503"/>
        <item x="132"/>
        <item x="458"/>
        <item x="456"/>
        <item x="541"/>
        <item x="675"/>
        <item x="546"/>
        <item x="116"/>
        <item x="761"/>
        <item x="447"/>
        <item x="357"/>
        <item x="361"/>
        <item x="289"/>
        <item x="797"/>
        <item x="473"/>
        <item x="749"/>
        <item x="489"/>
        <item x="530"/>
        <item x="821"/>
        <item x="482"/>
        <item x="830"/>
        <item x="322"/>
        <item x="292"/>
        <item x="582"/>
        <item x="153"/>
        <item x="837"/>
        <item x="645"/>
        <item x="603"/>
        <item x="778"/>
        <item x="642"/>
        <item x="8"/>
        <item x="320"/>
        <item x="352"/>
        <item x="431"/>
        <item x="815"/>
        <item x="108"/>
        <item x="676"/>
        <item x="145"/>
        <item x="840"/>
        <item x="742"/>
        <item x="452"/>
        <item x="218"/>
        <item x="387"/>
        <item x="690"/>
        <item x="93"/>
        <item x="753"/>
        <item x="402"/>
        <item x="626"/>
        <item x="782"/>
        <item x="549"/>
        <item x="790"/>
        <item x="184"/>
        <item x="551"/>
        <item x="833"/>
        <item x="561"/>
        <item x="600"/>
        <item x="657"/>
        <item x="739"/>
        <item x="652"/>
        <item x="162"/>
        <item x="160"/>
        <item x="340"/>
        <item x="702"/>
        <item x="701"/>
        <item x="876"/>
        <item x="881"/>
        <item x="518"/>
        <item x="384"/>
        <item x="273"/>
        <item x="119"/>
        <item x="422"/>
        <item x="494"/>
        <item x="611"/>
        <item x="643"/>
        <item x="710"/>
        <item x="486"/>
        <item x="469"/>
        <item x="309"/>
        <item x="670"/>
        <item x="632"/>
        <item x="390"/>
        <item x="868"/>
        <item x="829"/>
        <item x="28"/>
        <item x="861"/>
        <item x="365"/>
        <item x="723"/>
        <item x="682"/>
        <item x="227"/>
        <item x="716"/>
        <item x="520"/>
        <item x="764"/>
        <item x="744"/>
        <item x="204"/>
        <item x="139"/>
        <item x="466"/>
        <item x="595"/>
        <item x="382"/>
        <item x="602"/>
        <item x="633"/>
        <item x="767"/>
        <item x="798"/>
        <item x="222"/>
        <item x="865"/>
        <item x="363"/>
        <item x="565"/>
        <item x="558"/>
        <item x="804"/>
        <item x="597"/>
        <item x="733"/>
        <item x="681"/>
        <item x="4"/>
        <item x="398"/>
        <item x="157"/>
        <item x="30"/>
        <item x="623"/>
        <item x="376"/>
        <item x="668"/>
        <item x="507"/>
        <item x="379"/>
        <item x="457"/>
        <item x="341"/>
        <item x="244"/>
        <item x="634"/>
        <item x="439"/>
        <item x="203"/>
        <item x="286"/>
        <item x="210"/>
        <item x="752"/>
        <item x="413"/>
        <item x="748"/>
        <item x="640"/>
        <item x="647"/>
        <item x="572"/>
        <item x="796"/>
        <item x="689"/>
        <item x="768"/>
        <item x="862"/>
        <item x="612"/>
        <item x="411"/>
        <item x="750"/>
        <item x="408"/>
        <item x="371"/>
        <item x="101"/>
        <item x="870"/>
        <item x="655"/>
        <item x="732"/>
        <item x="834"/>
        <item x="721"/>
        <item x="187"/>
        <item x="180"/>
        <item x="822"/>
        <item x="224"/>
        <item t="default"/>
      </items>
    </pivotField>
    <pivotField dataField="1" numFmtId="44"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2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BD69C-5E51-494C-92BB-6827E698606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_Mode">
  <location ref="E1:F7" firstHeaderRow="1" firstDataRow="1" firstDataCol="1"/>
  <pivotFields count="17">
    <pivotField numFmtId="1" showAll="0"/>
    <pivotField showAll="0"/>
    <pivotField numFmtId="14" showAll="0"/>
    <pivotField numFmtId="164" showAll="0"/>
    <pivotField numFmtId="14" showAll="0"/>
    <pivotField showAll="0">
      <items count="8">
        <item x="1"/>
        <item x="4"/>
        <item x="6"/>
        <item x="2"/>
        <item x="5"/>
        <item x="3"/>
        <item x="0"/>
        <item t="default"/>
      </items>
    </pivotField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dataField="1" numFmtId="1" showAll="0"/>
    <pivotField numFmtId="44" showAll="0"/>
    <pivotField showAll="0"/>
    <pivotField showAll="0"/>
    <pivotField showAll="0"/>
    <pivotField numFmtId="4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D67F4-CCB1-45A4-84F9-C685FC7D6D58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ayment_Type">
  <location ref="A15:B19" firstHeaderRow="1" firstDataRow="1" firstDataCol="1"/>
  <pivotFields count="11"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dataField="1" numFmtId="44" showAll="0"/>
    <pivotField axis="axisRow" showAll="0">
      <items count="5">
        <item x="1"/>
        <item x="0"/>
        <item x="3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Total_Amount" fld="9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58964-FF5E-42F6-8750-5403F1050D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ntity">
  <location ref="A7:C12" firstHeaderRow="0" firstDataRow="1" firstDataCol="1"/>
  <pivotFields count="17">
    <pivotField dataField="1" numFmtId="1" showAll="0"/>
    <pivotField showAll="0"/>
    <pivotField numFmtId="14" showAll="0"/>
    <pivotField numFmtId="164" showAll="0"/>
    <pivotField numFmtId="14" showAll="0"/>
    <pivotField showAll="0">
      <items count="8">
        <item x="1"/>
        <item x="4"/>
        <item x="6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axis="axisRow" numFmtId="1" showAll="0">
      <items count="5">
        <item x="0"/>
        <item x="1"/>
        <item x="2"/>
        <item x="3"/>
        <item t="default"/>
      </items>
    </pivotField>
    <pivotField numFmtId="44" showAll="0"/>
    <pivotField showAll="0"/>
    <pivotField showAll="0"/>
    <pivotField showAll="0"/>
    <pivotField dataField="1" numFmtId="44"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5" baseField="0" baseItem="0" numFmtId="44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E9883-CC1F-4EB1-BEC3-9911592E02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17">
    <pivotField dataField="1" numFmtId="1" showAll="0" countASubtotal="1">
      <items count="17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t="countA"/>
      </items>
    </pivotField>
    <pivotField showAll="0"/>
    <pivotField numFmtId="14" showAll="0"/>
    <pivotField numFmtId="164" showAll="0"/>
    <pivotField numFmtId="14" showAll="0"/>
    <pivotField showAll="0">
      <items count="8">
        <item x="1"/>
        <item x="4"/>
        <item x="6"/>
        <item x="2"/>
        <item x="5"/>
        <item x="3"/>
        <item x="0"/>
        <item t="default"/>
      </items>
    </pivotField>
    <pivotField showAll="0"/>
    <pivotField showAll="0"/>
    <pivotField axis="axisPage" showAll="0">
      <items count="32">
        <item x="2"/>
        <item x="9"/>
        <item x="0"/>
        <item x="26"/>
        <item x="30"/>
        <item x="12"/>
        <item x="17"/>
        <item x="21"/>
        <item x="24"/>
        <item x="1"/>
        <item x="19"/>
        <item x="11"/>
        <item x="5"/>
        <item x="20"/>
        <item x="3"/>
        <item x="16"/>
        <item x="8"/>
        <item x="13"/>
        <item x="18"/>
        <item x="25"/>
        <item x="15"/>
        <item x="6"/>
        <item x="23"/>
        <item x="10"/>
        <item x="29"/>
        <item x="28"/>
        <item x="7"/>
        <item x="22"/>
        <item x="4"/>
        <item x="14"/>
        <item x="27"/>
        <item t="default"/>
      </items>
    </pivotField>
    <pivotField showAll="0"/>
    <pivotField numFmtId="1" showAll="0"/>
    <pivotField numFmtId="44" showAll="0"/>
    <pivotField showAll="0"/>
    <pivotField showAll="0"/>
    <pivotField showAll="0"/>
    <pivotField dataField="1" numFmtId="44"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Count of Order_ID" fld="0" subtotal="count" baseField="0" baseItem="0"/>
    <dataField name="Sum of Total_Amount" fld="1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88763-EC47-4542-96B6-22DD12090AAC}" name="Table1" displayName="Table1" ref="A1:X1744" totalsRowShown="0">
  <autoFilter ref="A1:X1744" xr:uid="{89C88763-EC47-4542-96B6-22DD12090AAC}"/>
  <tableColumns count="24">
    <tableColumn id="1" xr3:uid="{63072654-230C-4283-A5E2-BA5938BDE04E}" name="Order_ID" dataDxfId="29"/>
    <tableColumn id="2" xr3:uid="{560C9689-1F0C-4B9B-BC4F-74857DD031BD}" name="Store_ID"/>
    <tableColumn id="3" xr3:uid="{6312ACE1-DABD-4C6D-B3FC-B46F8A037FE6}" name="Transaction_Date" dataDxfId="28"/>
    <tableColumn id="18" xr3:uid="{426BF92F-E568-4E39-92BF-989552D469F1}" name="Time" dataDxfId="27"/>
    <tableColumn id="4" xr3:uid="{FBF38294-8994-4CD0-AEF7-EC07E2845394}" name="Business_Day" dataDxfId="26"/>
    <tableColumn id="15" xr3:uid="{15E36BE7-4CDA-4F84-901E-36FD642930DF}" name="Day_Of_Week" dataDxfId="25">
      <calculatedColumnFormula>TEXT(Table1[[#This Row],[Business_Day]],"dddd")</calculatedColumnFormula>
    </tableColumn>
    <tableColumn id="5" xr3:uid="{93A8F620-DEC1-437D-A3F6-6837EE958E02}" name="Day_Part"/>
    <tableColumn id="6" xr3:uid="{20F25F4B-753B-41C5-A40C-57AAE928D1CD}" name="Service_Mode_"/>
    <tableColumn id="23" xr3:uid="{EFA69A71-C262-4CDC-B0EC-9DB51B155A60}" name="Service_Mode">
      <calculatedColumnFormula>IF(H2="","Unknown",H2)</calculatedColumnFormula>
    </tableColumn>
    <tableColumn id="7" xr3:uid="{8DEEE7AC-FC4B-4625-8EAA-D1B1646FB2B4}" name="Menu_Item"/>
    <tableColumn id="8" xr3:uid="{4BBF2F76-8E16-426F-8588-551064F19FB4}" name="Modifier_"/>
    <tableColumn id="22" xr3:uid="{7428FA05-C4F8-445B-BB16-9C7E2BD449A3}" name="Modifier">
      <calculatedColumnFormula>IF(K2="","No Modifier",K2)</calculatedColumnFormula>
    </tableColumn>
    <tableColumn id="9" xr3:uid="{7ACE8D28-A8ED-4CD1-8A2D-15CBB66D8AB2}" name="Quantity" dataDxfId="24"/>
    <tableColumn id="10" xr3:uid="{982477F3-747F-4606-A5E0-389C5BBD4910}" name="Unit Price" dataCellStyle="Currency"/>
    <tableColumn id="19" xr3:uid="{C2CE048E-802A-4324-A10B-8166D42DFA4C}" name="Unit_Price" dataDxfId="23" dataCellStyle="Currency">
      <calculatedColumnFormula>(V2-T2+R2)/M2</calculatedColumnFormula>
    </tableColumn>
    <tableColumn id="24" xr3:uid="{821678DD-DA51-448F-9F55-FE247E7018CB}" name="  Gross" dataDxfId="22" dataCellStyle="Currency">
      <calculatedColumnFormula>PRODUCT(M2,O2)</calculatedColumnFormula>
    </tableColumn>
    <tableColumn id="11" xr3:uid="{763DB3F8-20FC-4578-AA16-7823F5621398}" name="Discount_" dataDxfId="21" dataCellStyle="Percent"/>
    <tableColumn id="30" xr3:uid="{01977172-24C0-4E6C-8FEA-74F79D0C8FDC}" name="Discount" dataDxfId="20" dataCellStyle="Percent">
      <calculatedColumnFormula>IF(ISBLANK(Q2),ROUND((M2*O2)+T2-V2,2),Q2)</calculatedColumnFormula>
    </tableColumn>
    <tableColumn id="12" xr3:uid="{71AF3128-097B-4D7D-8BD1-1BBEEBAFA3FA}" name="Tax_" dataDxfId="19" dataCellStyle="Percent"/>
    <tableColumn id="33" xr3:uid="{7616EF79-4B90-49DE-B245-36ABC4E64CC0}" name="Tax" dataDxfId="18" dataCellStyle="Percent">
      <calculatedColumnFormula>IF(S2="",V2-P2+R2,S2)</calculatedColumnFormula>
    </tableColumn>
    <tableColumn id="13" xr3:uid="{AD2D43F4-DB70-4EF7-828A-5350558CA9F1}" name="Total Amount" dataCellStyle="Currency"/>
    <tableColumn id="28" xr3:uid="{0BF58044-B4FC-47FB-A464-BE69F5A582C5}" name="Total_Amount" dataDxfId="17" dataCellStyle="Currency">
      <calculatedColumnFormula>IF(U2="",(M2*O2)-R2+T2,U2)</calculatedColumnFormula>
    </tableColumn>
    <tableColumn id="14" xr3:uid="{40F227D4-C893-42CB-A895-9E30B40B086A}" name="Payment Type"/>
    <tableColumn id="35" xr3:uid="{F981AB89-FC78-4490-BD65-60B4B40914D0}" name="Payment_type">
      <calculatedColumnFormula>IF(W2="","Card",W2)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5A914D-2F85-411C-89AA-7C20D09E0021}" name="Table10" displayName="Table10" ref="A1:Q1744" totalsRowShown="0" headerRowDxfId="16" headerRowBorderDxfId="15">
  <autoFilter ref="A1:Q1744" xr:uid="{615A914D-2F85-411C-89AA-7C20D09E0021}"/>
  <tableColumns count="17">
    <tableColumn id="1" xr3:uid="{28B50D4E-FC86-415E-BB1E-338E429D8A8F}" name="Order_ID" dataDxfId="14"/>
    <tableColumn id="2" xr3:uid="{29CA03F1-0F73-494F-BD07-BFF8FEDA2C2C}" name="Store_ID">
      <calculatedColumnFormula>_xlfn.XLOOKUP(A2,Cleaning!$A:$A,Cleaning!$B:$B,0,0)</calculatedColumnFormula>
    </tableColumn>
    <tableColumn id="3" xr3:uid="{B22A0479-A814-47B1-AEAE-CA282110EA5E}" name="Transaction_Date" dataDxfId="13">
      <calculatedColumnFormula>_xlfn.XLOOKUP(A2,Cleaning!$A:$A,Cleaning!$C:$C,0,0)</calculatedColumnFormula>
    </tableColumn>
    <tableColumn id="4" xr3:uid="{3E187724-05F4-4FE1-A006-A24055AA1981}" name="Time" dataDxfId="12">
      <calculatedColumnFormula>_xlfn.XLOOKUP(A2,Cleaning!$A:$A,Cleaning!$D:$D,0,0)</calculatedColumnFormula>
    </tableColumn>
    <tableColumn id="5" xr3:uid="{64449878-005E-422A-BF4B-0F5ECC6024A2}" name="Business_Day" dataDxfId="11">
      <calculatedColumnFormula>_xlfn.XLOOKUP(A2,Cleaning!$A:$A,Cleaning!$E:$E,0,0)</calculatedColumnFormula>
    </tableColumn>
    <tableColumn id="6" xr3:uid="{77BD0192-04D8-47C6-9291-067E51F0B610}" name="Day_Of_Week" dataDxfId="10">
      <calculatedColumnFormula>_xlfn.XLOOKUP(A2,Cleaning!$A:$A,Cleaning!$F:$F,0,0)</calculatedColumnFormula>
    </tableColumn>
    <tableColumn id="7" xr3:uid="{05B7490C-C9CB-4C60-BC60-BF9321F90BE7}" name="Day_Part" dataDxfId="9">
      <calculatedColumnFormula>_xlfn.XLOOKUP(A2,Cleaning!$A:$A,Cleaning!$G:$G,0,0)</calculatedColumnFormula>
    </tableColumn>
    <tableColumn id="8" xr3:uid="{36BB162D-80CF-483F-A32D-D97536322AB8}" name="Service_Mode" dataDxfId="8">
      <calculatedColumnFormula>_xlfn.XLOOKUP(A2,Cleaning!$A:$A,Cleaning!$I:$I,0,0)</calculatedColumnFormula>
    </tableColumn>
    <tableColumn id="9" xr3:uid="{16E7C569-446C-4A65-9511-3F5F73B8DB1B}" name="Menu_Item" dataDxfId="7">
      <calculatedColumnFormula>_xlfn.XLOOKUP(A2,Cleaning!$A:$A,Cleaning!$J:$J,0,0)</calculatedColumnFormula>
    </tableColumn>
    <tableColumn id="10" xr3:uid="{1DC2C21D-713B-464C-9A83-EEECD6404799}" name="Modifier" dataDxfId="6">
      <calculatedColumnFormula>_xlfn.XLOOKUP(A2,Cleaning!$A:$A,Cleaning!$L:$L,0,0)</calculatedColumnFormula>
    </tableColumn>
    <tableColumn id="15" xr3:uid="{2268A6DF-15FC-4545-80AA-A771EC85D07F}" name="Payment_Type">
      <calculatedColumnFormula>_xlfn.XLOOKUP(A2,Cleaning!$A:$A,Cleaning!$X:$X,0,0)</calculatedColumnFormula>
    </tableColumn>
    <tableColumn id="11" xr3:uid="{D203FDEC-AD00-48B9-A800-94638B97CE0E}" name="Quantity" dataDxfId="5">
      <calculatedColumnFormula>_xlfn.XLOOKUP(A2,Cleaning!$A:$A,Cleaning!$M:$M,0,0)</calculatedColumnFormula>
    </tableColumn>
    <tableColumn id="12" xr3:uid="{DC1867AF-2758-40A6-8DE4-128B8BBFAF38}" name="Unit_Price" dataDxfId="4" dataCellStyle="Currency">
      <calculatedColumnFormula>_xlfn.XLOOKUP(A2,Cleaning!$A:$A,Cleaning!$O:$O,0,0)</calculatedColumnFormula>
    </tableColumn>
    <tableColumn id="13" xr3:uid="{59B5A6EA-5523-4517-BEF5-BCE7BECF1557}" name="  Gross_Amount" dataDxfId="3" dataCellStyle="Currency">
      <calculatedColumnFormula>_xlfn.XLOOKUP(A2,Cleaning!$A:$A,Cleaning!$P:$P,0,0)</calculatedColumnFormula>
    </tableColumn>
    <tableColumn id="14" xr3:uid="{FAA1D07B-8CC1-4899-AE9B-89A64455005E}" name="Discount">
      <calculatedColumnFormula>_xlfn.XLOOKUP(A2,Cleaning!$A:$A,Cleaning!$R:$R,0,0)</calculatedColumnFormula>
    </tableColumn>
    <tableColumn id="16" xr3:uid="{8729B562-5DE2-436C-9EE7-2433338D568C}" name="Tax">
      <calculatedColumnFormula>_xlfn.XLOOKUP(A2,Cleaning!$A:$A,Cleaning!$T:$T,0,0)</calculatedColumnFormula>
    </tableColumn>
    <tableColumn id="17" xr3:uid="{58271EF1-A616-4243-8F71-1838AC96E1FE}" name="Total_Amount" dataDxfId="2" dataCellStyle="Currency">
      <calculatedColumnFormula>_xlfn.XLOOKUP(A2,Cleaning!$A:$A,Cleaning!$V:$V,0,0)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D614-2E03-4F27-92D8-D66572823272}">
  <sheetPr codeName="Sheet1"/>
  <dimension ref="A1:N1744"/>
  <sheetViews>
    <sheetView zoomScaleNormal="100" workbookViewId="0">
      <selection activeCell="G1" sqref="G1"/>
    </sheetView>
  </sheetViews>
  <sheetFormatPr defaultRowHeight="14.4" x14ac:dyDescent="0.3"/>
  <cols>
    <col min="3" max="3" width="18.77734375" customWidth="1"/>
    <col min="4" max="4" width="12.77734375" customWidth="1"/>
    <col min="5" max="5" width="11.5546875" customWidth="1"/>
    <col min="6" max="6" width="16" customWidth="1"/>
    <col min="7" max="7" width="13.88671875" customWidth="1"/>
    <col min="8" max="8" width="14" customWidth="1"/>
    <col min="13" max="13" width="18.5546875" customWidth="1"/>
    <col min="14" max="14" width="1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120000</v>
      </c>
      <c r="B2">
        <v>102</v>
      </c>
      <c r="C2" s="1">
        <v>45843.259814814817</v>
      </c>
      <c r="D2" s="2">
        <v>45843</v>
      </c>
      <c r="E2" t="s">
        <v>14</v>
      </c>
      <c r="F2" t="s">
        <v>15</v>
      </c>
      <c r="G2" t="s">
        <v>16</v>
      </c>
      <c r="I2">
        <v>1</v>
      </c>
      <c r="J2">
        <v>1.48</v>
      </c>
      <c r="K2">
        <v>0.15</v>
      </c>
      <c r="L2">
        <v>0.1</v>
      </c>
      <c r="M2">
        <v>1.43</v>
      </c>
      <c r="N2" t="s">
        <v>17</v>
      </c>
    </row>
    <row r="3" spans="1:14" x14ac:dyDescent="0.3">
      <c r="A3">
        <v>120001</v>
      </c>
      <c r="B3">
        <v>201</v>
      </c>
      <c r="C3" s="1">
        <v>45843.492256944446</v>
      </c>
      <c r="D3" s="2">
        <v>45843</v>
      </c>
      <c r="E3" t="s">
        <v>18</v>
      </c>
      <c r="F3" t="s">
        <v>19</v>
      </c>
      <c r="G3" t="s">
        <v>20</v>
      </c>
      <c r="I3">
        <v>1</v>
      </c>
      <c r="J3">
        <v>5.34</v>
      </c>
      <c r="K3">
        <v>0</v>
      </c>
      <c r="L3">
        <v>0.45</v>
      </c>
      <c r="M3">
        <v>5.79</v>
      </c>
      <c r="N3" t="s">
        <v>21</v>
      </c>
    </row>
    <row r="4" spans="1:14" x14ac:dyDescent="0.3">
      <c r="A4">
        <v>120002</v>
      </c>
      <c r="B4">
        <v>403</v>
      </c>
      <c r="C4" s="1">
        <v>45760.337210648147</v>
      </c>
      <c r="D4" s="2">
        <v>45760</v>
      </c>
      <c r="E4" t="s">
        <v>14</v>
      </c>
      <c r="F4" t="s">
        <v>22</v>
      </c>
      <c r="G4" t="s">
        <v>16</v>
      </c>
      <c r="H4" t="s">
        <v>23</v>
      </c>
      <c r="I4">
        <v>1</v>
      </c>
      <c r="J4">
        <v>1.49</v>
      </c>
      <c r="K4">
        <v>0.15</v>
      </c>
      <c r="L4">
        <v>0.1</v>
      </c>
      <c r="M4">
        <v>1.44</v>
      </c>
      <c r="N4" t="s">
        <v>17</v>
      </c>
    </row>
    <row r="5" spans="1:14" x14ac:dyDescent="0.3">
      <c r="A5">
        <v>120003</v>
      </c>
      <c r="B5">
        <v>301</v>
      </c>
      <c r="C5" s="1">
        <v>45833.279363425929</v>
      </c>
      <c r="D5" s="2">
        <v>45833</v>
      </c>
      <c r="E5" t="s">
        <v>14</v>
      </c>
      <c r="F5" t="s">
        <v>15</v>
      </c>
      <c r="G5" t="s">
        <v>24</v>
      </c>
      <c r="H5" t="s">
        <v>25</v>
      </c>
      <c r="I5">
        <v>1</v>
      </c>
      <c r="J5">
        <v>3.62</v>
      </c>
      <c r="K5">
        <v>0</v>
      </c>
      <c r="L5">
        <v>0.34</v>
      </c>
      <c r="M5">
        <v>3.96</v>
      </c>
      <c r="N5" t="s">
        <v>17</v>
      </c>
    </row>
    <row r="6" spans="1:14" x14ac:dyDescent="0.3">
      <c r="A6">
        <v>120004</v>
      </c>
      <c r="B6">
        <v>301</v>
      </c>
      <c r="C6" s="1">
        <v>45870.540694444448</v>
      </c>
      <c r="D6" s="2">
        <v>45870</v>
      </c>
      <c r="E6" t="s">
        <v>18</v>
      </c>
      <c r="F6" t="s">
        <v>15</v>
      </c>
      <c r="G6" t="s">
        <v>26</v>
      </c>
      <c r="I6">
        <v>2</v>
      </c>
      <c r="J6">
        <v>9.17</v>
      </c>
      <c r="K6">
        <v>0</v>
      </c>
      <c r="L6">
        <v>1.38</v>
      </c>
      <c r="M6">
        <v>19.72</v>
      </c>
      <c r="N6" t="s">
        <v>21</v>
      </c>
    </row>
    <row r="7" spans="1:14" x14ac:dyDescent="0.3">
      <c r="A7">
        <v>120005</v>
      </c>
      <c r="B7">
        <v>501</v>
      </c>
      <c r="C7" s="1">
        <v>45850.522581018522</v>
      </c>
      <c r="D7" s="2">
        <v>45850</v>
      </c>
      <c r="E7" t="s">
        <v>18</v>
      </c>
      <c r="F7" t="s">
        <v>19</v>
      </c>
      <c r="G7" t="s">
        <v>27</v>
      </c>
      <c r="I7">
        <v>1</v>
      </c>
      <c r="J7">
        <v>5.64</v>
      </c>
      <c r="K7">
        <v>0</v>
      </c>
      <c r="L7">
        <v>0.37</v>
      </c>
      <c r="M7">
        <v>6.01</v>
      </c>
      <c r="N7" t="s">
        <v>21</v>
      </c>
    </row>
    <row r="8" spans="1:14" x14ac:dyDescent="0.3">
      <c r="A8">
        <v>120006</v>
      </c>
      <c r="B8">
        <v>101</v>
      </c>
      <c r="C8" s="1">
        <v>45864.747615740744</v>
      </c>
      <c r="D8" s="2">
        <v>45864</v>
      </c>
      <c r="E8" t="s">
        <v>28</v>
      </c>
      <c r="F8" t="s">
        <v>29</v>
      </c>
      <c r="G8" t="s">
        <v>30</v>
      </c>
      <c r="I8">
        <v>1</v>
      </c>
      <c r="J8">
        <v>3.59</v>
      </c>
      <c r="K8">
        <v>0.54</v>
      </c>
      <c r="L8">
        <v>0.28999999999999998</v>
      </c>
      <c r="M8">
        <v>3.34</v>
      </c>
      <c r="N8" t="s">
        <v>31</v>
      </c>
    </row>
    <row r="9" spans="1:14" x14ac:dyDescent="0.3">
      <c r="A9">
        <v>120007</v>
      </c>
      <c r="B9">
        <v>403</v>
      </c>
      <c r="C9" s="1">
        <v>45859.700115740743</v>
      </c>
      <c r="D9" s="2">
        <v>45859</v>
      </c>
      <c r="E9" t="s">
        <v>28</v>
      </c>
      <c r="F9" t="s">
        <v>22</v>
      </c>
      <c r="G9" t="s">
        <v>32</v>
      </c>
      <c r="I9">
        <v>1</v>
      </c>
      <c r="J9">
        <v>1.8</v>
      </c>
      <c r="K9">
        <v>0.27</v>
      </c>
      <c r="L9">
        <v>0.11</v>
      </c>
      <c r="M9">
        <v>1.64</v>
      </c>
      <c r="N9" t="s">
        <v>17</v>
      </c>
    </row>
    <row r="10" spans="1:14" x14ac:dyDescent="0.3">
      <c r="A10">
        <v>120008</v>
      </c>
      <c r="B10">
        <v>102</v>
      </c>
      <c r="C10" s="1">
        <v>45810.964375000003</v>
      </c>
      <c r="D10" s="2">
        <v>45810</v>
      </c>
      <c r="E10" t="s">
        <v>33</v>
      </c>
      <c r="F10" t="s">
        <v>29</v>
      </c>
      <c r="G10" t="s">
        <v>20</v>
      </c>
      <c r="H10" t="s">
        <v>34</v>
      </c>
      <c r="I10">
        <v>2</v>
      </c>
      <c r="J10">
        <v>5.22</v>
      </c>
      <c r="K10">
        <v>0</v>
      </c>
      <c r="L10">
        <v>0.79</v>
      </c>
      <c r="M10">
        <v>11.73</v>
      </c>
      <c r="N10" t="s">
        <v>21</v>
      </c>
    </row>
    <row r="11" spans="1:14" x14ac:dyDescent="0.3">
      <c r="A11">
        <v>120009</v>
      </c>
      <c r="B11">
        <v>402</v>
      </c>
      <c r="C11" s="1">
        <v>45850.222928240742</v>
      </c>
      <c r="D11" s="2">
        <v>45850</v>
      </c>
      <c r="E11" t="s">
        <v>14</v>
      </c>
      <c r="F11" t="s">
        <v>15</v>
      </c>
      <c r="G11" t="s">
        <v>35</v>
      </c>
      <c r="I11">
        <v>1</v>
      </c>
      <c r="J11">
        <v>2</v>
      </c>
      <c r="K11">
        <v>0</v>
      </c>
      <c r="L11">
        <v>0.12</v>
      </c>
      <c r="M11">
        <v>2.12</v>
      </c>
      <c r="N11" t="s">
        <v>21</v>
      </c>
    </row>
    <row r="12" spans="1:14" x14ac:dyDescent="0.3">
      <c r="A12">
        <v>120010</v>
      </c>
      <c r="B12">
        <v>103</v>
      </c>
      <c r="C12" s="1">
        <v>45766.885995370372</v>
      </c>
      <c r="D12" s="2">
        <v>45766</v>
      </c>
      <c r="E12" t="s">
        <v>36</v>
      </c>
      <c r="F12" t="s">
        <v>22</v>
      </c>
      <c r="G12" t="s">
        <v>27</v>
      </c>
      <c r="I12">
        <v>1</v>
      </c>
      <c r="J12">
        <v>5.55</v>
      </c>
      <c r="K12">
        <v>0</v>
      </c>
      <c r="L12">
        <v>0.33</v>
      </c>
      <c r="M12">
        <v>5.88</v>
      </c>
      <c r="N12" t="s">
        <v>21</v>
      </c>
    </row>
    <row r="13" spans="1:14" x14ac:dyDescent="0.3">
      <c r="A13">
        <v>120011</v>
      </c>
      <c r="B13">
        <v>102</v>
      </c>
      <c r="C13" s="1">
        <v>45854.464201388888</v>
      </c>
      <c r="D13" s="2">
        <v>45854</v>
      </c>
      <c r="E13" t="s">
        <v>37</v>
      </c>
      <c r="F13" t="s">
        <v>19</v>
      </c>
      <c r="G13" t="s">
        <v>38</v>
      </c>
      <c r="I13">
        <v>1</v>
      </c>
      <c r="J13">
        <v>1.53</v>
      </c>
      <c r="K13">
        <v>0</v>
      </c>
      <c r="L13">
        <v>0.1</v>
      </c>
      <c r="M13">
        <v>1.63</v>
      </c>
      <c r="N13" t="s">
        <v>21</v>
      </c>
    </row>
    <row r="14" spans="1:14" x14ac:dyDescent="0.3">
      <c r="A14">
        <v>120012</v>
      </c>
      <c r="B14">
        <v>201</v>
      </c>
      <c r="C14" s="1">
        <v>45816.342997685184</v>
      </c>
      <c r="D14" s="2">
        <v>45816</v>
      </c>
      <c r="E14" t="s">
        <v>14</v>
      </c>
      <c r="F14" t="s">
        <v>22</v>
      </c>
      <c r="G14" t="s">
        <v>39</v>
      </c>
      <c r="H14" t="s">
        <v>40</v>
      </c>
      <c r="I14">
        <v>2</v>
      </c>
      <c r="J14">
        <v>3.1</v>
      </c>
      <c r="K14">
        <v>0</v>
      </c>
      <c r="L14">
        <v>0.64</v>
      </c>
      <c r="M14">
        <v>9.24</v>
      </c>
      <c r="N14" t="s">
        <v>21</v>
      </c>
    </row>
    <row r="15" spans="1:14" x14ac:dyDescent="0.3">
      <c r="A15">
        <v>120013</v>
      </c>
      <c r="B15">
        <v>103</v>
      </c>
      <c r="C15" s="1">
        <v>45851.44290509259</v>
      </c>
      <c r="D15" s="2">
        <v>45851</v>
      </c>
      <c r="E15" t="s">
        <v>37</v>
      </c>
      <c r="F15" t="s">
        <v>22</v>
      </c>
      <c r="G15" t="s">
        <v>41</v>
      </c>
      <c r="H15" t="s">
        <v>42</v>
      </c>
      <c r="I15">
        <v>2</v>
      </c>
      <c r="J15">
        <v>1.51</v>
      </c>
      <c r="K15">
        <v>0</v>
      </c>
      <c r="L15">
        <v>0.27</v>
      </c>
      <c r="M15">
        <v>4.6900000000000004</v>
      </c>
      <c r="N15" t="s">
        <v>17</v>
      </c>
    </row>
    <row r="16" spans="1:14" x14ac:dyDescent="0.3">
      <c r="A16">
        <v>120014</v>
      </c>
      <c r="B16">
        <v>201</v>
      </c>
      <c r="C16" s="1">
        <v>45758.526134259257</v>
      </c>
      <c r="D16" s="2">
        <v>45758</v>
      </c>
      <c r="E16" t="s">
        <v>18</v>
      </c>
      <c r="F16" t="s">
        <v>19</v>
      </c>
      <c r="G16" t="s">
        <v>26</v>
      </c>
      <c r="I16">
        <v>1</v>
      </c>
      <c r="J16">
        <v>8.43</v>
      </c>
      <c r="K16">
        <v>0</v>
      </c>
      <c r="L16">
        <v>0.67</v>
      </c>
      <c r="M16">
        <v>9.1</v>
      </c>
      <c r="N16" t="s">
        <v>21</v>
      </c>
    </row>
    <row r="17" spans="1:14" x14ac:dyDescent="0.3">
      <c r="A17">
        <v>120015</v>
      </c>
      <c r="B17">
        <v>102</v>
      </c>
      <c r="C17" s="1">
        <v>45799.379212962966</v>
      </c>
      <c r="D17" s="2">
        <v>45799</v>
      </c>
      <c r="E17" t="s">
        <v>14</v>
      </c>
      <c r="F17" t="s">
        <v>29</v>
      </c>
      <c r="G17" t="s">
        <v>24</v>
      </c>
      <c r="I17">
        <v>1</v>
      </c>
      <c r="J17">
        <v>3.1</v>
      </c>
      <c r="K17">
        <v>0</v>
      </c>
      <c r="L17">
        <v>0.23</v>
      </c>
      <c r="M17">
        <v>3.33</v>
      </c>
      <c r="N17" t="s">
        <v>21</v>
      </c>
    </row>
    <row r="18" spans="1:14" x14ac:dyDescent="0.3">
      <c r="A18">
        <v>120016</v>
      </c>
      <c r="B18">
        <v>403</v>
      </c>
      <c r="C18" s="1">
        <v>45774.388877314814</v>
      </c>
      <c r="D18" s="2">
        <v>45774</v>
      </c>
      <c r="E18" t="s">
        <v>14</v>
      </c>
      <c r="F18" t="s">
        <v>15</v>
      </c>
      <c r="G18" t="s">
        <v>24</v>
      </c>
      <c r="I18">
        <v>1</v>
      </c>
      <c r="J18">
        <v>2.99</v>
      </c>
      <c r="K18">
        <v>0</v>
      </c>
      <c r="L18">
        <v>0.22</v>
      </c>
      <c r="M18">
        <v>3.21</v>
      </c>
      <c r="N18" t="s">
        <v>31</v>
      </c>
    </row>
    <row r="19" spans="1:14" x14ac:dyDescent="0.3">
      <c r="A19">
        <v>120017</v>
      </c>
      <c r="B19">
        <v>403</v>
      </c>
      <c r="C19" s="1">
        <v>45763.462268518517</v>
      </c>
      <c r="D19" s="2">
        <v>45763</v>
      </c>
      <c r="E19" t="s">
        <v>18</v>
      </c>
      <c r="F19" t="s">
        <v>22</v>
      </c>
      <c r="G19" t="s">
        <v>43</v>
      </c>
      <c r="I19">
        <v>1</v>
      </c>
      <c r="J19">
        <v>4.59</v>
      </c>
      <c r="K19">
        <v>0</v>
      </c>
      <c r="M19">
        <v>5</v>
      </c>
      <c r="N19" t="s">
        <v>21</v>
      </c>
    </row>
    <row r="20" spans="1:14" x14ac:dyDescent="0.3">
      <c r="A20">
        <v>120018</v>
      </c>
      <c r="B20">
        <v>403</v>
      </c>
      <c r="C20" s="1">
        <v>45831.399409722224</v>
      </c>
      <c r="D20" s="2">
        <v>45831</v>
      </c>
      <c r="E20" t="s">
        <v>14</v>
      </c>
      <c r="F20" t="s">
        <v>22</v>
      </c>
      <c r="G20" t="s">
        <v>39</v>
      </c>
      <c r="H20" t="s">
        <v>44</v>
      </c>
      <c r="I20">
        <v>2</v>
      </c>
      <c r="J20">
        <v>2.81</v>
      </c>
      <c r="K20">
        <v>0</v>
      </c>
      <c r="L20">
        <v>0.55000000000000004</v>
      </c>
      <c r="M20">
        <v>8.17</v>
      </c>
      <c r="N20" t="s">
        <v>21</v>
      </c>
    </row>
    <row r="21" spans="1:14" x14ac:dyDescent="0.3">
      <c r="A21">
        <v>120019</v>
      </c>
      <c r="B21">
        <v>103</v>
      </c>
      <c r="C21" s="1">
        <v>45848.827673611115</v>
      </c>
      <c r="D21" s="2">
        <v>45848</v>
      </c>
      <c r="E21" t="s">
        <v>36</v>
      </c>
      <c r="F21" t="s">
        <v>19</v>
      </c>
      <c r="G21" t="s">
        <v>20</v>
      </c>
      <c r="H21" t="s">
        <v>34</v>
      </c>
      <c r="I21">
        <v>1</v>
      </c>
      <c r="J21">
        <v>4.87</v>
      </c>
      <c r="K21">
        <v>0</v>
      </c>
      <c r="L21">
        <v>0.37</v>
      </c>
      <c r="M21">
        <v>5.49</v>
      </c>
      <c r="N21" t="s">
        <v>21</v>
      </c>
    </row>
    <row r="22" spans="1:14" x14ac:dyDescent="0.3">
      <c r="A22">
        <v>120020</v>
      </c>
      <c r="B22">
        <v>201</v>
      </c>
      <c r="C22" s="1">
        <v>45761.47383101852</v>
      </c>
      <c r="D22" s="2">
        <v>45761</v>
      </c>
      <c r="E22" t="s">
        <v>37</v>
      </c>
      <c r="F22" t="s">
        <v>15</v>
      </c>
      <c r="G22" t="s">
        <v>41</v>
      </c>
      <c r="H22" t="s">
        <v>45</v>
      </c>
      <c r="I22">
        <v>1</v>
      </c>
      <c r="J22">
        <v>2.1800000000000002</v>
      </c>
      <c r="K22">
        <v>0</v>
      </c>
      <c r="L22">
        <v>0.19</v>
      </c>
      <c r="M22">
        <v>2.67</v>
      </c>
      <c r="N22" t="s">
        <v>31</v>
      </c>
    </row>
    <row r="23" spans="1:14" x14ac:dyDescent="0.3">
      <c r="A23">
        <v>120021</v>
      </c>
      <c r="B23">
        <v>101</v>
      </c>
      <c r="C23" s="1">
        <v>45845.275879629633</v>
      </c>
      <c r="D23" s="2">
        <v>45845</v>
      </c>
      <c r="E23" t="s">
        <v>14</v>
      </c>
      <c r="F23" t="s">
        <v>19</v>
      </c>
      <c r="G23" t="s">
        <v>39</v>
      </c>
      <c r="H23" t="s">
        <v>46</v>
      </c>
      <c r="I23">
        <v>1</v>
      </c>
      <c r="J23">
        <v>2.98</v>
      </c>
      <c r="K23">
        <v>0</v>
      </c>
      <c r="L23">
        <v>0.26</v>
      </c>
      <c r="M23">
        <v>3.34</v>
      </c>
      <c r="N23" t="s">
        <v>17</v>
      </c>
    </row>
    <row r="24" spans="1:14" x14ac:dyDescent="0.3">
      <c r="A24">
        <v>120022</v>
      </c>
      <c r="B24">
        <v>403</v>
      </c>
      <c r="C24" s="1">
        <v>45758.74145833333</v>
      </c>
      <c r="D24" s="2">
        <v>45758</v>
      </c>
      <c r="E24" t="s">
        <v>28</v>
      </c>
      <c r="F24" t="s">
        <v>19</v>
      </c>
      <c r="G24" t="s">
        <v>47</v>
      </c>
      <c r="H24" t="s">
        <v>46</v>
      </c>
      <c r="I24">
        <v>1</v>
      </c>
      <c r="J24">
        <v>1.65</v>
      </c>
      <c r="K24">
        <v>0</v>
      </c>
      <c r="L24">
        <v>0.13</v>
      </c>
      <c r="M24">
        <v>1.88</v>
      </c>
      <c r="N24" t="s">
        <v>21</v>
      </c>
    </row>
    <row r="25" spans="1:14" x14ac:dyDescent="0.3">
      <c r="A25">
        <v>120023</v>
      </c>
      <c r="B25">
        <v>201</v>
      </c>
      <c r="C25" s="1">
        <v>45758.613738425927</v>
      </c>
      <c r="D25" s="2">
        <v>45758</v>
      </c>
      <c r="E25" t="s">
        <v>18</v>
      </c>
      <c r="F25" t="s">
        <v>15</v>
      </c>
      <c r="G25" t="s">
        <v>48</v>
      </c>
      <c r="H25" t="s">
        <v>49</v>
      </c>
      <c r="I25">
        <v>1</v>
      </c>
      <c r="J25">
        <v>5.09</v>
      </c>
      <c r="K25">
        <v>0</v>
      </c>
      <c r="L25">
        <v>0.41</v>
      </c>
      <c r="M25">
        <v>5.5</v>
      </c>
      <c r="N25" t="s">
        <v>17</v>
      </c>
    </row>
    <row r="26" spans="1:14" x14ac:dyDescent="0.3">
      <c r="A26">
        <v>120024</v>
      </c>
      <c r="B26">
        <v>103</v>
      </c>
      <c r="C26" s="1">
        <v>45842.737962962965</v>
      </c>
      <c r="D26" s="2">
        <v>45842</v>
      </c>
      <c r="E26" t="s">
        <v>28</v>
      </c>
      <c r="F26" t="s">
        <v>22</v>
      </c>
      <c r="G26" t="s">
        <v>47</v>
      </c>
      <c r="I26">
        <v>1</v>
      </c>
      <c r="J26">
        <v>1.58</v>
      </c>
      <c r="K26">
        <v>0</v>
      </c>
      <c r="L26">
        <v>0.11</v>
      </c>
      <c r="M26">
        <v>1.69</v>
      </c>
      <c r="N26" t="s">
        <v>21</v>
      </c>
    </row>
    <row r="27" spans="1:14" x14ac:dyDescent="0.3">
      <c r="A27">
        <v>120025</v>
      </c>
      <c r="B27">
        <v>401</v>
      </c>
      <c r="C27" s="1">
        <v>45805.823425925926</v>
      </c>
      <c r="D27" s="2">
        <v>45805</v>
      </c>
      <c r="E27" t="s">
        <v>36</v>
      </c>
      <c r="F27" t="s">
        <v>22</v>
      </c>
      <c r="G27" t="s">
        <v>20</v>
      </c>
      <c r="H27" t="s">
        <v>50</v>
      </c>
      <c r="I27">
        <v>1</v>
      </c>
      <c r="J27">
        <v>5.43</v>
      </c>
      <c r="K27">
        <v>0</v>
      </c>
      <c r="L27">
        <v>0.56000000000000005</v>
      </c>
      <c r="M27">
        <v>6.49</v>
      </c>
      <c r="N27" t="s">
        <v>21</v>
      </c>
    </row>
    <row r="28" spans="1:14" x14ac:dyDescent="0.3">
      <c r="A28">
        <v>120026</v>
      </c>
      <c r="B28">
        <v>402</v>
      </c>
      <c r="C28" s="1">
        <v>45807.722777777781</v>
      </c>
      <c r="D28" s="2">
        <v>45807</v>
      </c>
      <c r="E28" t="s">
        <v>28</v>
      </c>
      <c r="F28" t="s">
        <v>15</v>
      </c>
      <c r="G28" t="s">
        <v>51</v>
      </c>
      <c r="H28" t="s">
        <v>46</v>
      </c>
      <c r="I28">
        <v>1</v>
      </c>
      <c r="J28">
        <v>3.61</v>
      </c>
      <c r="K28">
        <v>0</v>
      </c>
      <c r="L28">
        <v>0.33</v>
      </c>
      <c r="M28">
        <v>4.04</v>
      </c>
      <c r="N28" t="s">
        <v>17</v>
      </c>
    </row>
    <row r="29" spans="1:14" x14ac:dyDescent="0.3">
      <c r="A29">
        <v>120027</v>
      </c>
      <c r="B29">
        <v>402</v>
      </c>
      <c r="C29" s="1">
        <v>45843.669965277775</v>
      </c>
      <c r="D29" s="2">
        <v>45843</v>
      </c>
      <c r="E29" t="s">
        <v>28</v>
      </c>
      <c r="F29" t="s">
        <v>19</v>
      </c>
      <c r="G29" t="s">
        <v>52</v>
      </c>
      <c r="H29" t="s">
        <v>53</v>
      </c>
      <c r="I29">
        <v>1</v>
      </c>
      <c r="J29">
        <v>2.75</v>
      </c>
      <c r="K29">
        <v>0</v>
      </c>
      <c r="L29">
        <v>0.17</v>
      </c>
      <c r="M29">
        <v>2.62</v>
      </c>
      <c r="N29" t="s">
        <v>21</v>
      </c>
    </row>
    <row r="30" spans="1:14" x14ac:dyDescent="0.3">
      <c r="A30">
        <v>120028</v>
      </c>
      <c r="B30">
        <v>201</v>
      </c>
      <c r="C30" s="1">
        <v>45829.788148148145</v>
      </c>
      <c r="D30" s="2">
        <v>45829</v>
      </c>
      <c r="E30" t="s">
        <v>36</v>
      </c>
      <c r="F30" t="s">
        <v>15</v>
      </c>
      <c r="G30" t="s">
        <v>43</v>
      </c>
      <c r="I30">
        <v>1</v>
      </c>
      <c r="J30">
        <v>4.29</v>
      </c>
      <c r="K30">
        <v>0</v>
      </c>
      <c r="L30">
        <v>0.36</v>
      </c>
      <c r="M30">
        <v>4.6500000000000004</v>
      </c>
      <c r="N30" t="s">
        <v>21</v>
      </c>
    </row>
    <row r="31" spans="1:14" x14ac:dyDescent="0.3">
      <c r="A31">
        <v>120029</v>
      </c>
      <c r="B31">
        <v>202</v>
      </c>
      <c r="C31" s="1">
        <v>45875.598402777781</v>
      </c>
      <c r="D31" s="2">
        <v>45875</v>
      </c>
      <c r="E31" t="s">
        <v>18</v>
      </c>
      <c r="F31" t="s">
        <v>29</v>
      </c>
      <c r="G31" t="s">
        <v>20</v>
      </c>
      <c r="H31" t="s">
        <v>54</v>
      </c>
      <c r="I31">
        <v>3</v>
      </c>
      <c r="J31">
        <v>5.28</v>
      </c>
      <c r="K31">
        <v>0</v>
      </c>
      <c r="L31">
        <v>1.35</v>
      </c>
      <c r="M31">
        <v>17.190000000000001</v>
      </c>
      <c r="N31" t="s">
        <v>21</v>
      </c>
    </row>
    <row r="32" spans="1:14" x14ac:dyDescent="0.3">
      <c r="A32">
        <v>120030</v>
      </c>
      <c r="B32">
        <v>103</v>
      </c>
      <c r="C32" s="1">
        <v>45830.301030092596</v>
      </c>
      <c r="D32" s="2">
        <v>45830</v>
      </c>
      <c r="E32" t="s">
        <v>14</v>
      </c>
      <c r="F32" t="s">
        <v>22</v>
      </c>
      <c r="G32" t="s">
        <v>39</v>
      </c>
      <c r="I32">
        <v>1</v>
      </c>
      <c r="J32">
        <v>2.89</v>
      </c>
      <c r="K32">
        <v>0.15</v>
      </c>
      <c r="L32">
        <v>0.27</v>
      </c>
      <c r="M32">
        <v>3.11</v>
      </c>
      <c r="N32" t="s">
        <v>17</v>
      </c>
    </row>
    <row r="33" spans="1:14" x14ac:dyDescent="0.3">
      <c r="A33">
        <v>120031</v>
      </c>
      <c r="B33">
        <v>101</v>
      </c>
      <c r="C33" s="1">
        <v>45847.828483796293</v>
      </c>
      <c r="D33" s="2">
        <v>45847</v>
      </c>
      <c r="E33" t="s">
        <v>36</v>
      </c>
      <c r="F33" t="s">
        <v>29</v>
      </c>
      <c r="G33" t="s">
        <v>55</v>
      </c>
      <c r="I33">
        <v>2</v>
      </c>
      <c r="J33">
        <v>9.42</v>
      </c>
      <c r="K33">
        <v>0</v>
      </c>
      <c r="L33">
        <v>1.41</v>
      </c>
      <c r="M33">
        <v>20.25</v>
      </c>
      <c r="N33" t="s">
        <v>21</v>
      </c>
    </row>
    <row r="34" spans="1:14" x14ac:dyDescent="0.3">
      <c r="A34">
        <v>120032</v>
      </c>
      <c r="B34">
        <v>103</v>
      </c>
      <c r="C34" s="1">
        <v>45865.957858796297</v>
      </c>
      <c r="D34" s="2">
        <v>45865</v>
      </c>
      <c r="E34" t="s">
        <v>33</v>
      </c>
      <c r="F34" t="s">
        <v>15</v>
      </c>
      <c r="G34" t="s">
        <v>48</v>
      </c>
      <c r="I34">
        <v>1</v>
      </c>
      <c r="J34">
        <v>5.63</v>
      </c>
      <c r="K34">
        <v>0</v>
      </c>
      <c r="L34">
        <v>0.48</v>
      </c>
      <c r="M34">
        <v>7.11</v>
      </c>
      <c r="N34" t="s">
        <v>31</v>
      </c>
    </row>
    <row r="35" spans="1:14" x14ac:dyDescent="0.3">
      <c r="A35">
        <v>120033</v>
      </c>
      <c r="B35">
        <v>501</v>
      </c>
      <c r="C35" s="1">
        <v>45834.904432870368</v>
      </c>
      <c r="D35" s="2">
        <v>45834</v>
      </c>
      <c r="E35" t="s">
        <v>36</v>
      </c>
      <c r="F35" t="s">
        <v>19</v>
      </c>
      <c r="G35" t="s">
        <v>43</v>
      </c>
      <c r="I35">
        <v>1</v>
      </c>
      <c r="J35">
        <v>4.1399999999999997</v>
      </c>
      <c r="K35">
        <v>0</v>
      </c>
      <c r="L35">
        <v>0.33</v>
      </c>
      <c r="M35">
        <v>4.47</v>
      </c>
      <c r="N35" t="s">
        <v>17</v>
      </c>
    </row>
    <row r="36" spans="1:14" x14ac:dyDescent="0.3">
      <c r="A36">
        <v>120034</v>
      </c>
      <c r="B36">
        <v>202</v>
      </c>
      <c r="C36" s="1">
        <v>45761.742708333331</v>
      </c>
      <c r="D36" s="2">
        <v>45761</v>
      </c>
      <c r="E36" t="s">
        <v>28</v>
      </c>
      <c r="F36" t="s">
        <v>22</v>
      </c>
      <c r="G36" t="s">
        <v>56</v>
      </c>
      <c r="I36">
        <v>1</v>
      </c>
      <c r="J36">
        <v>2</v>
      </c>
      <c r="K36">
        <v>0</v>
      </c>
      <c r="L36">
        <v>0.15</v>
      </c>
      <c r="M36">
        <v>2.15</v>
      </c>
      <c r="N36" t="s">
        <v>31</v>
      </c>
    </row>
    <row r="37" spans="1:14" x14ac:dyDescent="0.3">
      <c r="A37">
        <v>120035</v>
      </c>
      <c r="B37">
        <v>101</v>
      </c>
      <c r="C37" s="1">
        <v>45837.521678240744</v>
      </c>
      <c r="D37" s="2">
        <v>45837</v>
      </c>
      <c r="E37" t="s">
        <v>18</v>
      </c>
      <c r="F37" t="s">
        <v>22</v>
      </c>
      <c r="G37" t="s">
        <v>20</v>
      </c>
      <c r="I37">
        <v>1</v>
      </c>
      <c r="J37">
        <v>4.9400000000000004</v>
      </c>
      <c r="K37">
        <v>0</v>
      </c>
      <c r="L37">
        <v>0.43</v>
      </c>
      <c r="M37">
        <v>6.37</v>
      </c>
      <c r="N37" t="s">
        <v>21</v>
      </c>
    </row>
    <row r="38" spans="1:14" x14ac:dyDescent="0.3">
      <c r="A38">
        <v>120036</v>
      </c>
      <c r="B38">
        <v>402</v>
      </c>
      <c r="C38" s="1">
        <v>45876.470995370371</v>
      </c>
      <c r="D38" s="2">
        <v>45876</v>
      </c>
      <c r="E38" t="s">
        <v>18</v>
      </c>
      <c r="F38" t="s">
        <v>22</v>
      </c>
      <c r="G38" t="s">
        <v>26</v>
      </c>
      <c r="I38">
        <v>1</v>
      </c>
      <c r="J38">
        <v>9.39</v>
      </c>
      <c r="K38">
        <v>0</v>
      </c>
      <c r="L38">
        <v>0.89</v>
      </c>
      <c r="M38">
        <v>10.28</v>
      </c>
      <c r="N38" t="s">
        <v>21</v>
      </c>
    </row>
    <row r="39" spans="1:14" x14ac:dyDescent="0.3">
      <c r="A39">
        <v>120037</v>
      </c>
      <c r="B39">
        <v>201</v>
      </c>
      <c r="C39" s="1">
        <v>45783.508483796293</v>
      </c>
      <c r="D39" s="2">
        <v>45783</v>
      </c>
      <c r="E39" t="s">
        <v>18</v>
      </c>
      <c r="F39" t="s">
        <v>15</v>
      </c>
      <c r="G39" t="s">
        <v>57</v>
      </c>
      <c r="H39" t="s">
        <v>58</v>
      </c>
      <c r="I39">
        <v>1</v>
      </c>
      <c r="J39">
        <v>8.01</v>
      </c>
      <c r="K39">
        <v>0</v>
      </c>
      <c r="L39">
        <v>0.57999999999999996</v>
      </c>
      <c r="M39">
        <v>8.59</v>
      </c>
      <c r="N39" t="s">
        <v>21</v>
      </c>
    </row>
    <row r="40" spans="1:14" x14ac:dyDescent="0.3">
      <c r="A40">
        <v>120038</v>
      </c>
      <c r="B40">
        <v>101</v>
      </c>
      <c r="C40" s="1">
        <v>45808.030648148146</v>
      </c>
      <c r="D40" s="2">
        <v>45808</v>
      </c>
      <c r="E40" t="s">
        <v>33</v>
      </c>
      <c r="F40" t="s">
        <v>15</v>
      </c>
      <c r="G40" t="s">
        <v>43</v>
      </c>
      <c r="I40">
        <v>1</v>
      </c>
      <c r="J40">
        <v>4.05</v>
      </c>
      <c r="K40">
        <v>0</v>
      </c>
      <c r="L40">
        <v>0.32</v>
      </c>
      <c r="M40">
        <v>4.37</v>
      </c>
      <c r="N40" t="s">
        <v>17</v>
      </c>
    </row>
    <row r="41" spans="1:14" x14ac:dyDescent="0.3">
      <c r="A41">
        <v>120039</v>
      </c>
      <c r="B41">
        <v>401</v>
      </c>
      <c r="C41" s="1">
        <v>45805.464687500003</v>
      </c>
      <c r="D41" s="2">
        <v>45805</v>
      </c>
      <c r="E41" t="s">
        <v>18</v>
      </c>
      <c r="F41" t="s">
        <v>15</v>
      </c>
      <c r="G41" t="s">
        <v>43</v>
      </c>
      <c r="I41">
        <v>1</v>
      </c>
      <c r="J41">
        <v>4.5599999999999996</v>
      </c>
      <c r="K41">
        <v>0</v>
      </c>
      <c r="L41">
        <v>0.33</v>
      </c>
      <c r="M41">
        <v>4.8899999999999997</v>
      </c>
      <c r="N41" t="s">
        <v>31</v>
      </c>
    </row>
    <row r="42" spans="1:14" x14ac:dyDescent="0.3">
      <c r="A42">
        <v>120040</v>
      </c>
      <c r="B42">
        <v>401</v>
      </c>
      <c r="C42" s="1">
        <v>45799.485960648148</v>
      </c>
      <c r="D42" s="2">
        <v>45799</v>
      </c>
      <c r="E42" t="s">
        <v>18</v>
      </c>
      <c r="F42" t="s">
        <v>19</v>
      </c>
      <c r="G42" t="s">
        <v>57</v>
      </c>
      <c r="I42">
        <v>1</v>
      </c>
      <c r="J42">
        <v>9.36</v>
      </c>
      <c r="K42">
        <v>0</v>
      </c>
      <c r="L42">
        <v>0.89</v>
      </c>
      <c r="M42">
        <v>10.25</v>
      </c>
    </row>
    <row r="43" spans="1:14" x14ac:dyDescent="0.3">
      <c r="A43">
        <v>120041</v>
      </c>
      <c r="B43">
        <v>201</v>
      </c>
      <c r="C43" s="1">
        <v>45842.586608796293</v>
      </c>
      <c r="D43" s="2">
        <v>45842</v>
      </c>
      <c r="E43" t="s">
        <v>18</v>
      </c>
      <c r="F43" t="s">
        <v>19</v>
      </c>
      <c r="G43" t="s">
        <v>59</v>
      </c>
      <c r="I43">
        <v>1</v>
      </c>
      <c r="J43">
        <v>10.08</v>
      </c>
      <c r="K43">
        <v>0</v>
      </c>
      <c r="L43">
        <v>0.66</v>
      </c>
      <c r="M43">
        <v>10.74</v>
      </c>
      <c r="N43" t="s">
        <v>21</v>
      </c>
    </row>
    <row r="44" spans="1:14" x14ac:dyDescent="0.3">
      <c r="A44">
        <v>120042</v>
      </c>
      <c r="B44">
        <v>103</v>
      </c>
      <c r="C44" s="1">
        <v>45802.852858796294</v>
      </c>
      <c r="D44" s="2">
        <v>45802</v>
      </c>
      <c r="E44" t="s">
        <v>36</v>
      </c>
      <c r="F44" t="s">
        <v>22</v>
      </c>
      <c r="G44" t="s">
        <v>55</v>
      </c>
      <c r="I44">
        <v>1</v>
      </c>
      <c r="J44">
        <v>8.43</v>
      </c>
      <c r="K44">
        <v>0</v>
      </c>
      <c r="L44">
        <v>0.51</v>
      </c>
      <c r="M44">
        <v>8.94</v>
      </c>
      <c r="N44" t="s">
        <v>21</v>
      </c>
    </row>
    <row r="45" spans="1:14" x14ac:dyDescent="0.3">
      <c r="A45">
        <v>120043</v>
      </c>
      <c r="B45">
        <v>501</v>
      </c>
      <c r="C45" s="1">
        <v>45876.744641203702</v>
      </c>
      <c r="D45" s="2">
        <v>45876</v>
      </c>
      <c r="E45" t="s">
        <v>28</v>
      </c>
      <c r="F45" t="s">
        <v>22</v>
      </c>
      <c r="G45" t="s">
        <v>60</v>
      </c>
      <c r="I45">
        <v>1</v>
      </c>
      <c r="J45">
        <v>4.8899999999999997</v>
      </c>
      <c r="K45">
        <v>0</v>
      </c>
      <c r="L45">
        <v>0.42</v>
      </c>
      <c r="M45">
        <v>5.31</v>
      </c>
      <c r="N45" t="s">
        <v>17</v>
      </c>
    </row>
    <row r="46" spans="1:14" x14ac:dyDescent="0.3">
      <c r="A46">
        <v>120044</v>
      </c>
      <c r="B46">
        <v>102</v>
      </c>
      <c r="C46" s="1">
        <v>45836.905914351853</v>
      </c>
      <c r="D46" s="2">
        <v>45836</v>
      </c>
      <c r="E46" t="s">
        <v>36</v>
      </c>
      <c r="G46" t="s">
        <v>59</v>
      </c>
      <c r="I46">
        <v>1</v>
      </c>
      <c r="J46">
        <v>9.25</v>
      </c>
      <c r="K46">
        <v>0</v>
      </c>
      <c r="L46">
        <v>0.74</v>
      </c>
      <c r="M46">
        <v>9.99</v>
      </c>
      <c r="N46" t="s">
        <v>31</v>
      </c>
    </row>
    <row r="47" spans="1:14" x14ac:dyDescent="0.3">
      <c r="A47">
        <v>120045</v>
      </c>
      <c r="B47">
        <v>403</v>
      </c>
      <c r="C47" s="1">
        <v>45872.523182870369</v>
      </c>
      <c r="D47" s="2">
        <v>45872</v>
      </c>
      <c r="E47" t="s">
        <v>18</v>
      </c>
      <c r="F47" t="s">
        <v>29</v>
      </c>
      <c r="G47" t="s">
        <v>55</v>
      </c>
      <c r="I47">
        <v>1</v>
      </c>
      <c r="J47">
        <v>8.1300000000000008</v>
      </c>
      <c r="K47">
        <v>0</v>
      </c>
      <c r="L47">
        <v>0.61</v>
      </c>
      <c r="M47">
        <v>8.74</v>
      </c>
      <c r="N47" t="s">
        <v>21</v>
      </c>
    </row>
    <row r="48" spans="1:14" x14ac:dyDescent="0.3">
      <c r="A48">
        <v>120046</v>
      </c>
      <c r="B48">
        <v>201</v>
      </c>
      <c r="C48" s="1">
        <v>45839.774606481478</v>
      </c>
      <c r="D48" s="2">
        <v>45839</v>
      </c>
      <c r="E48" t="s">
        <v>36</v>
      </c>
      <c r="F48" t="s">
        <v>19</v>
      </c>
      <c r="G48" t="s">
        <v>30</v>
      </c>
      <c r="H48" t="s">
        <v>61</v>
      </c>
      <c r="I48">
        <v>1</v>
      </c>
      <c r="J48">
        <v>3.01</v>
      </c>
      <c r="K48">
        <v>0</v>
      </c>
      <c r="L48">
        <v>0.27</v>
      </c>
      <c r="M48">
        <v>3.88</v>
      </c>
      <c r="N48" t="s">
        <v>62</v>
      </c>
    </row>
    <row r="49" spans="1:14" x14ac:dyDescent="0.3">
      <c r="A49">
        <v>120047</v>
      </c>
      <c r="B49">
        <v>403</v>
      </c>
      <c r="C49" s="1">
        <v>45854.397766203707</v>
      </c>
      <c r="D49" s="2">
        <v>45854</v>
      </c>
      <c r="E49" t="s">
        <v>14</v>
      </c>
      <c r="F49" t="s">
        <v>15</v>
      </c>
      <c r="G49" t="s">
        <v>35</v>
      </c>
      <c r="H49" t="s">
        <v>46</v>
      </c>
      <c r="I49">
        <v>1</v>
      </c>
      <c r="J49">
        <v>2.1</v>
      </c>
      <c r="K49">
        <v>0</v>
      </c>
      <c r="L49">
        <v>0.16</v>
      </c>
      <c r="M49">
        <v>2.36</v>
      </c>
      <c r="N49" t="s">
        <v>31</v>
      </c>
    </row>
    <row r="50" spans="1:14" x14ac:dyDescent="0.3">
      <c r="A50">
        <v>120048</v>
      </c>
      <c r="B50">
        <v>402</v>
      </c>
      <c r="C50" s="1">
        <v>45821.890520833331</v>
      </c>
      <c r="D50" s="2">
        <v>45821</v>
      </c>
      <c r="E50" t="s">
        <v>36</v>
      </c>
      <c r="F50" t="s">
        <v>29</v>
      </c>
      <c r="G50" t="s">
        <v>55</v>
      </c>
      <c r="I50">
        <v>1</v>
      </c>
      <c r="J50">
        <v>8.66</v>
      </c>
      <c r="K50">
        <v>0</v>
      </c>
      <c r="L50">
        <v>0.74</v>
      </c>
      <c r="M50">
        <v>9.4</v>
      </c>
      <c r="N50" t="s">
        <v>21</v>
      </c>
    </row>
    <row r="51" spans="1:14" x14ac:dyDescent="0.3">
      <c r="A51">
        <v>120049</v>
      </c>
      <c r="B51">
        <v>401</v>
      </c>
      <c r="C51" s="1">
        <v>45794.521550925929</v>
      </c>
      <c r="D51" s="2">
        <v>45794</v>
      </c>
      <c r="E51" t="s">
        <v>18</v>
      </c>
      <c r="F51" t="s">
        <v>19</v>
      </c>
      <c r="G51" t="s">
        <v>48</v>
      </c>
      <c r="I51">
        <v>2</v>
      </c>
      <c r="J51">
        <v>4.96</v>
      </c>
      <c r="K51">
        <v>1.98</v>
      </c>
      <c r="L51">
        <v>0.48</v>
      </c>
      <c r="M51">
        <v>8.42</v>
      </c>
      <c r="N51" t="s">
        <v>62</v>
      </c>
    </row>
    <row r="52" spans="1:14" x14ac:dyDescent="0.3">
      <c r="A52">
        <v>120050</v>
      </c>
      <c r="B52">
        <v>202</v>
      </c>
      <c r="C52" s="1">
        <v>45790.611863425926</v>
      </c>
      <c r="D52" s="2">
        <v>45790</v>
      </c>
      <c r="E52" t="s">
        <v>18</v>
      </c>
      <c r="F52" t="s">
        <v>15</v>
      </c>
      <c r="G52" t="s">
        <v>52</v>
      </c>
      <c r="H52" t="s">
        <v>63</v>
      </c>
      <c r="I52">
        <v>1</v>
      </c>
      <c r="J52">
        <v>2.73</v>
      </c>
      <c r="K52">
        <v>0</v>
      </c>
      <c r="L52">
        <v>0.25</v>
      </c>
      <c r="M52">
        <v>2.98</v>
      </c>
      <c r="N52" t="s">
        <v>31</v>
      </c>
    </row>
    <row r="53" spans="1:14" x14ac:dyDescent="0.3">
      <c r="A53">
        <v>120051</v>
      </c>
      <c r="B53">
        <v>201</v>
      </c>
      <c r="C53" s="1">
        <v>45823.783796296295</v>
      </c>
      <c r="D53" s="2">
        <v>45823</v>
      </c>
      <c r="E53" t="s">
        <v>36</v>
      </c>
      <c r="F53" t="s">
        <v>29</v>
      </c>
      <c r="G53" t="s">
        <v>20</v>
      </c>
      <c r="I53">
        <v>1</v>
      </c>
      <c r="J53">
        <v>5.25</v>
      </c>
      <c r="K53">
        <v>0</v>
      </c>
      <c r="L53">
        <v>0.32</v>
      </c>
      <c r="M53">
        <v>5.57</v>
      </c>
      <c r="N53" t="s">
        <v>21</v>
      </c>
    </row>
    <row r="54" spans="1:14" x14ac:dyDescent="0.3">
      <c r="A54">
        <v>120052</v>
      </c>
      <c r="B54">
        <v>103</v>
      </c>
      <c r="C54" s="1">
        <v>45868.413472222222</v>
      </c>
      <c r="D54" s="2">
        <v>45868</v>
      </c>
      <c r="E54" t="s">
        <v>14</v>
      </c>
      <c r="F54" t="s">
        <v>15</v>
      </c>
      <c r="G54" t="s">
        <v>64</v>
      </c>
      <c r="I54">
        <v>1</v>
      </c>
      <c r="J54">
        <v>1.48</v>
      </c>
      <c r="K54">
        <v>0</v>
      </c>
      <c r="L54">
        <v>0.11</v>
      </c>
      <c r="M54">
        <v>1.59</v>
      </c>
      <c r="N54" t="s">
        <v>21</v>
      </c>
    </row>
    <row r="55" spans="1:14" x14ac:dyDescent="0.3">
      <c r="A55">
        <v>120053</v>
      </c>
      <c r="B55">
        <v>102</v>
      </c>
      <c r="C55" s="1">
        <v>45834.569756944446</v>
      </c>
      <c r="D55" s="2">
        <v>45834</v>
      </c>
      <c r="E55" t="s">
        <v>18</v>
      </c>
      <c r="F55" t="s">
        <v>29</v>
      </c>
      <c r="G55" t="s">
        <v>48</v>
      </c>
      <c r="H55" t="s">
        <v>65</v>
      </c>
      <c r="I55">
        <v>1</v>
      </c>
      <c r="J55">
        <v>5.87</v>
      </c>
      <c r="K55">
        <v>0</v>
      </c>
      <c r="L55">
        <v>0.63</v>
      </c>
      <c r="M55">
        <v>8.5</v>
      </c>
      <c r="N55" t="s">
        <v>21</v>
      </c>
    </row>
    <row r="56" spans="1:14" x14ac:dyDescent="0.3">
      <c r="A56">
        <v>120054</v>
      </c>
      <c r="B56">
        <v>202</v>
      </c>
      <c r="C56" s="1">
        <v>45768.451238425929</v>
      </c>
      <c r="D56" s="2">
        <v>45768</v>
      </c>
      <c r="E56" t="s">
        <v>14</v>
      </c>
      <c r="F56" t="s">
        <v>15</v>
      </c>
      <c r="G56" t="s">
        <v>41</v>
      </c>
      <c r="H56" t="s">
        <v>66</v>
      </c>
      <c r="I56">
        <v>1</v>
      </c>
      <c r="J56">
        <v>2.1</v>
      </c>
      <c r="K56">
        <v>0</v>
      </c>
      <c r="L56">
        <v>0.17</v>
      </c>
      <c r="M56">
        <v>2.27</v>
      </c>
      <c r="N56" t="s">
        <v>31</v>
      </c>
    </row>
    <row r="57" spans="1:14" x14ac:dyDescent="0.3">
      <c r="A57">
        <v>120055</v>
      </c>
      <c r="B57">
        <v>103</v>
      </c>
      <c r="C57" s="1">
        <v>45763.736828703702</v>
      </c>
      <c r="D57" s="2">
        <v>45763</v>
      </c>
      <c r="E57" t="s">
        <v>28</v>
      </c>
      <c r="F57" t="s">
        <v>22</v>
      </c>
      <c r="G57" t="s">
        <v>56</v>
      </c>
      <c r="I57">
        <v>2</v>
      </c>
      <c r="J57">
        <v>2.0099999999999998</v>
      </c>
      <c r="K57">
        <v>0</v>
      </c>
      <c r="L57">
        <v>0.34</v>
      </c>
      <c r="M57">
        <v>4.3600000000000003</v>
      </c>
      <c r="N57" t="s">
        <v>21</v>
      </c>
    </row>
    <row r="58" spans="1:14" x14ac:dyDescent="0.3">
      <c r="A58">
        <v>120056</v>
      </c>
      <c r="B58">
        <v>202</v>
      </c>
      <c r="C58" s="1">
        <v>45846.910624999997</v>
      </c>
      <c r="D58" s="2">
        <v>45846</v>
      </c>
      <c r="E58" t="s">
        <v>36</v>
      </c>
      <c r="F58" t="s">
        <v>15</v>
      </c>
      <c r="G58" t="s">
        <v>27</v>
      </c>
      <c r="I58">
        <v>1</v>
      </c>
      <c r="J58">
        <v>5.39</v>
      </c>
      <c r="K58">
        <v>0</v>
      </c>
      <c r="L58">
        <v>0.46</v>
      </c>
      <c r="M58">
        <v>5.85</v>
      </c>
      <c r="N58" t="s">
        <v>21</v>
      </c>
    </row>
    <row r="59" spans="1:14" x14ac:dyDescent="0.3">
      <c r="A59">
        <v>120057</v>
      </c>
      <c r="B59">
        <v>403</v>
      </c>
      <c r="C59" s="1">
        <v>45831.449803240743</v>
      </c>
      <c r="D59" s="2">
        <v>45831</v>
      </c>
      <c r="E59" t="s">
        <v>14</v>
      </c>
      <c r="F59" t="s">
        <v>22</v>
      </c>
      <c r="G59" t="s">
        <v>67</v>
      </c>
      <c r="H59" t="s">
        <v>25</v>
      </c>
      <c r="I59">
        <v>1</v>
      </c>
      <c r="J59">
        <v>4.8899999999999997</v>
      </c>
      <c r="K59">
        <v>0</v>
      </c>
      <c r="L59">
        <v>0.46</v>
      </c>
      <c r="M59">
        <v>5.35</v>
      </c>
      <c r="N59" t="s">
        <v>21</v>
      </c>
    </row>
    <row r="60" spans="1:14" x14ac:dyDescent="0.3">
      <c r="A60">
        <v>120058</v>
      </c>
      <c r="B60">
        <v>202</v>
      </c>
      <c r="C60" s="1">
        <v>45864.62641203704</v>
      </c>
      <c r="D60" s="2">
        <v>45864</v>
      </c>
      <c r="E60" t="s">
        <v>28</v>
      </c>
      <c r="F60" t="s">
        <v>22</v>
      </c>
      <c r="G60" t="s">
        <v>68</v>
      </c>
      <c r="I60">
        <v>1</v>
      </c>
      <c r="J60">
        <v>3.82</v>
      </c>
      <c r="K60">
        <v>0</v>
      </c>
      <c r="L60">
        <v>0.36</v>
      </c>
      <c r="M60">
        <v>4.18</v>
      </c>
      <c r="N60" t="s">
        <v>21</v>
      </c>
    </row>
    <row r="61" spans="1:14" x14ac:dyDescent="0.3">
      <c r="A61">
        <v>120059</v>
      </c>
      <c r="B61">
        <v>402</v>
      </c>
      <c r="C61" s="1">
        <v>45758.668564814812</v>
      </c>
      <c r="D61" s="2">
        <v>45758</v>
      </c>
      <c r="E61" t="s">
        <v>28</v>
      </c>
      <c r="F61" t="s">
        <v>22</v>
      </c>
      <c r="G61" t="s">
        <v>47</v>
      </c>
      <c r="I61">
        <v>3</v>
      </c>
      <c r="J61">
        <v>1.75</v>
      </c>
      <c r="K61">
        <v>0</v>
      </c>
      <c r="L61">
        <v>0.54</v>
      </c>
      <c r="M61">
        <v>7.29</v>
      </c>
      <c r="N61" t="s">
        <v>21</v>
      </c>
    </row>
    <row r="62" spans="1:14" x14ac:dyDescent="0.3">
      <c r="A62">
        <v>120060</v>
      </c>
      <c r="B62">
        <v>102</v>
      </c>
      <c r="C62" s="1">
        <v>45796.734733796293</v>
      </c>
      <c r="D62" s="2">
        <v>45796</v>
      </c>
      <c r="E62" t="s">
        <v>28</v>
      </c>
      <c r="F62" t="s">
        <v>19</v>
      </c>
      <c r="G62" t="s">
        <v>47</v>
      </c>
      <c r="H62" t="s">
        <v>69</v>
      </c>
      <c r="I62">
        <v>1</v>
      </c>
      <c r="J62">
        <v>1.58</v>
      </c>
      <c r="K62">
        <v>0</v>
      </c>
      <c r="L62">
        <v>0.15</v>
      </c>
      <c r="M62">
        <v>2.23</v>
      </c>
      <c r="N62" t="s">
        <v>21</v>
      </c>
    </row>
    <row r="63" spans="1:14" x14ac:dyDescent="0.3">
      <c r="A63">
        <v>120061</v>
      </c>
      <c r="B63">
        <v>501</v>
      </c>
      <c r="C63" s="1">
        <v>45769.255949074075</v>
      </c>
      <c r="D63" s="2">
        <v>45769</v>
      </c>
      <c r="E63" t="s">
        <v>14</v>
      </c>
      <c r="F63" t="s">
        <v>22</v>
      </c>
      <c r="G63" t="s">
        <v>67</v>
      </c>
      <c r="I63">
        <v>1</v>
      </c>
      <c r="J63">
        <v>4.93</v>
      </c>
      <c r="K63">
        <v>0</v>
      </c>
      <c r="L63">
        <v>0.36</v>
      </c>
      <c r="M63">
        <v>5.29</v>
      </c>
    </row>
    <row r="64" spans="1:14" x14ac:dyDescent="0.3">
      <c r="A64">
        <v>120062</v>
      </c>
      <c r="B64">
        <v>102</v>
      </c>
      <c r="C64" s="1">
        <v>45818.90929398148</v>
      </c>
      <c r="D64" s="2">
        <v>45818</v>
      </c>
      <c r="E64" t="s">
        <v>36</v>
      </c>
      <c r="F64" t="s">
        <v>22</v>
      </c>
      <c r="G64" t="s">
        <v>55</v>
      </c>
      <c r="I64">
        <v>1</v>
      </c>
      <c r="J64">
        <v>7.94</v>
      </c>
      <c r="K64">
        <v>0</v>
      </c>
      <c r="L64">
        <v>0.75</v>
      </c>
      <c r="M64">
        <v>8.69</v>
      </c>
      <c r="N64" t="s">
        <v>21</v>
      </c>
    </row>
    <row r="65" spans="1:14" x14ac:dyDescent="0.3">
      <c r="A65">
        <v>120063</v>
      </c>
      <c r="B65">
        <v>401</v>
      </c>
      <c r="C65" s="1">
        <v>45816.748935185184</v>
      </c>
      <c r="D65" s="2">
        <v>45816</v>
      </c>
      <c r="E65" t="s">
        <v>28</v>
      </c>
      <c r="F65" t="s">
        <v>19</v>
      </c>
      <c r="G65" t="s">
        <v>56</v>
      </c>
      <c r="I65">
        <v>1</v>
      </c>
      <c r="J65">
        <v>1.73</v>
      </c>
      <c r="K65">
        <v>0</v>
      </c>
      <c r="L65">
        <v>0.16</v>
      </c>
      <c r="M65">
        <v>1.89</v>
      </c>
      <c r="N65" t="s">
        <v>21</v>
      </c>
    </row>
    <row r="66" spans="1:14" x14ac:dyDescent="0.3">
      <c r="A66">
        <v>120064</v>
      </c>
      <c r="B66">
        <v>401</v>
      </c>
      <c r="C66" s="1">
        <v>45789.246307870373</v>
      </c>
      <c r="D66" s="2">
        <v>45789</v>
      </c>
      <c r="E66" t="s">
        <v>14</v>
      </c>
      <c r="F66" t="s">
        <v>15</v>
      </c>
      <c r="G66" t="s">
        <v>41</v>
      </c>
      <c r="I66">
        <v>1</v>
      </c>
      <c r="J66">
        <v>2.0499999999999998</v>
      </c>
      <c r="K66">
        <v>0</v>
      </c>
      <c r="L66">
        <v>0.16</v>
      </c>
      <c r="M66">
        <v>2.21</v>
      </c>
      <c r="N66" t="s">
        <v>17</v>
      </c>
    </row>
    <row r="67" spans="1:14" x14ac:dyDescent="0.3">
      <c r="A67">
        <v>120065</v>
      </c>
      <c r="B67">
        <v>202</v>
      </c>
      <c r="C67" s="1">
        <v>45859.586168981485</v>
      </c>
      <c r="D67" s="2">
        <v>45859</v>
      </c>
      <c r="E67" t="s">
        <v>18</v>
      </c>
      <c r="F67" t="s">
        <v>15</v>
      </c>
      <c r="G67" t="s">
        <v>43</v>
      </c>
      <c r="I67">
        <v>1</v>
      </c>
      <c r="J67">
        <v>4.9400000000000004</v>
      </c>
      <c r="K67">
        <v>0</v>
      </c>
      <c r="L67">
        <v>0.47</v>
      </c>
      <c r="M67">
        <v>5.41</v>
      </c>
      <c r="N67" t="s">
        <v>21</v>
      </c>
    </row>
    <row r="68" spans="1:14" x14ac:dyDescent="0.3">
      <c r="A68">
        <v>120066</v>
      </c>
      <c r="B68">
        <v>401</v>
      </c>
      <c r="C68" s="1">
        <v>45786.762939814813</v>
      </c>
      <c r="D68" s="2">
        <v>45786</v>
      </c>
      <c r="E68" t="s">
        <v>36</v>
      </c>
      <c r="F68" t="s">
        <v>19</v>
      </c>
      <c r="G68" t="s">
        <v>55</v>
      </c>
      <c r="I68">
        <v>1</v>
      </c>
      <c r="J68">
        <v>8.4499999999999993</v>
      </c>
      <c r="K68">
        <v>0</v>
      </c>
      <c r="L68">
        <v>0.68</v>
      </c>
      <c r="M68">
        <v>9.1300000000000008</v>
      </c>
      <c r="N68" t="s">
        <v>21</v>
      </c>
    </row>
    <row r="69" spans="1:14" x14ac:dyDescent="0.3">
      <c r="A69">
        <v>120067</v>
      </c>
      <c r="B69">
        <v>403</v>
      </c>
      <c r="C69" s="1">
        <v>45774.943738425929</v>
      </c>
      <c r="D69" s="2">
        <v>45774</v>
      </c>
      <c r="E69" t="s">
        <v>33</v>
      </c>
      <c r="F69" t="s">
        <v>15</v>
      </c>
      <c r="G69" t="s">
        <v>43</v>
      </c>
      <c r="I69">
        <v>1</v>
      </c>
      <c r="J69">
        <v>4.82</v>
      </c>
      <c r="K69">
        <v>0</v>
      </c>
      <c r="L69">
        <v>0.39</v>
      </c>
      <c r="M69">
        <v>5.21</v>
      </c>
      <c r="N69" t="s">
        <v>17</v>
      </c>
    </row>
    <row r="70" spans="1:14" x14ac:dyDescent="0.3">
      <c r="A70">
        <v>120068</v>
      </c>
      <c r="B70">
        <v>101</v>
      </c>
      <c r="C70" s="1">
        <v>45811.266967592594</v>
      </c>
      <c r="D70" s="2">
        <v>45811</v>
      </c>
      <c r="E70" t="s">
        <v>14</v>
      </c>
      <c r="F70" t="s">
        <v>22</v>
      </c>
      <c r="G70" t="s">
        <v>39</v>
      </c>
      <c r="I70">
        <v>2</v>
      </c>
      <c r="J70">
        <v>3.13</v>
      </c>
      <c r="K70">
        <v>0</v>
      </c>
      <c r="L70">
        <v>0.38</v>
      </c>
      <c r="M70">
        <v>6.64</v>
      </c>
      <c r="N70" t="s">
        <v>21</v>
      </c>
    </row>
    <row r="71" spans="1:14" x14ac:dyDescent="0.3">
      <c r="A71">
        <v>120069</v>
      </c>
      <c r="B71">
        <v>401</v>
      </c>
      <c r="C71" s="1">
        <v>45822.595289351855</v>
      </c>
      <c r="D71" s="2">
        <v>45822</v>
      </c>
      <c r="E71" t="s">
        <v>18</v>
      </c>
      <c r="F71" t="s">
        <v>15</v>
      </c>
      <c r="G71" t="s">
        <v>55</v>
      </c>
      <c r="I71">
        <v>1</v>
      </c>
      <c r="J71">
        <v>8.17</v>
      </c>
      <c r="L71">
        <v>0.61</v>
      </c>
      <c r="M71">
        <v>8.7799999999999994</v>
      </c>
      <c r="N71" t="s">
        <v>21</v>
      </c>
    </row>
    <row r="72" spans="1:14" x14ac:dyDescent="0.3">
      <c r="A72">
        <v>120070</v>
      </c>
      <c r="B72">
        <v>201</v>
      </c>
      <c r="C72" s="1">
        <v>45781.846064814818</v>
      </c>
      <c r="D72" s="2">
        <v>45781</v>
      </c>
      <c r="E72" t="s">
        <v>36</v>
      </c>
      <c r="F72" t="s">
        <v>19</v>
      </c>
      <c r="G72" t="s">
        <v>55</v>
      </c>
      <c r="I72">
        <v>1</v>
      </c>
      <c r="J72">
        <v>8.67</v>
      </c>
      <c r="K72">
        <v>0</v>
      </c>
      <c r="L72">
        <v>0.82</v>
      </c>
      <c r="M72">
        <v>9.49</v>
      </c>
      <c r="N72" t="s">
        <v>21</v>
      </c>
    </row>
    <row r="73" spans="1:14" x14ac:dyDescent="0.3">
      <c r="A73">
        <v>120071</v>
      </c>
      <c r="B73">
        <v>101</v>
      </c>
      <c r="C73" s="1">
        <v>45869.566979166666</v>
      </c>
      <c r="D73" s="2">
        <v>45869</v>
      </c>
      <c r="E73" t="s">
        <v>18</v>
      </c>
      <c r="F73" t="s">
        <v>22</v>
      </c>
      <c r="G73" t="s">
        <v>55</v>
      </c>
      <c r="I73">
        <v>1</v>
      </c>
      <c r="J73">
        <v>9.26</v>
      </c>
      <c r="K73">
        <v>0</v>
      </c>
      <c r="L73">
        <v>0.83</v>
      </c>
      <c r="M73">
        <v>10.09</v>
      </c>
      <c r="N73" t="s">
        <v>17</v>
      </c>
    </row>
    <row r="74" spans="1:14" x14ac:dyDescent="0.3">
      <c r="A74">
        <v>120072</v>
      </c>
      <c r="B74">
        <v>501</v>
      </c>
      <c r="C74" s="1">
        <v>45868.621747685182</v>
      </c>
      <c r="D74" s="2">
        <v>45868</v>
      </c>
      <c r="E74" t="s">
        <v>18</v>
      </c>
      <c r="F74" t="s">
        <v>15</v>
      </c>
      <c r="G74" t="s">
        <v>59</v>
      </c>
      <c r="I74">
        <v>1</v>
      </c>
      <c r="J74">
        <v>9.9700000000000006</v>
      </c>
      <c r="K74">
        <v>0</v>
      </c>
      <c r="L74">
        <v>0.72</v>
      </c>
      <c r="M74">
        <v>10.69</v>
      </c>
      <c r="N74" t="s">
        <v>21</v>
      </c>
    </row>
    <row r="75" spans="1:14" x14ac:dyDescent="0.3">
      <c r="A75">
        <v>120073</v>
      </c>
      <c r="B75">
        <v>201</v>
      </c>
      <c r="C75" s="1">
        <v>45846.2580787037</v>
      </c>
      <c r="D75" s="2">
        <v>45846</v>
      </c>
      <c r="E75" t="s">
        <v>14</v>
      </c>
      <c r="F75" t="s">
        <v>19</v>
      </c>
      <c r="G75" t="s">
        <v>24</v>
      </c>
      <c r="H75" t="s">
        <v>46</v>
      </c>
      <c r="I75">
        <v>1</v>
      </c>
      <c r="J75">
        <v>3.63</v>
      </c>
      <c r="K75">
        <v>0</v>
      </c>
      <c r="L75">
        <v>0.34</v>
      </c>
      <c r="M75">
        <v>4.07</v>
      </c>
      <c r="N75" t="s">
        <v>31</v>
      </c>
    </row>
    <row r="76" spans="1:14" x14ac:dyDescent="0.3">
      <c r="A76">
        <v>120074</v>
      </c>
      <c r="B76">
        <v>301</v>
      </c>
      <c r="C76" s="1">
        <v>45870.35324074074</v>
      </c>
      <c r="D76" s="2">
        <v>45870</v>
      </c>
      <c r="E76" t="s">
        <v>14</v>
      </c>
      <c r="F76" t="s">
        <v>22</v>
      </c>
      <c r="G76" t="s">
        <v>24</v>
      </c>
      <c r="I76">
        <v>1</v>
      </c>
      <c r="J76">
        <v>2.59</v>
      </c>
      <c r="K76">
        <v>0.56999999999999995</v>
      </c>
      <c r="L76">
        <v>0.24</v>
      </c>
      <c r="M76">
        <v>3.46</v>
      </c>
      <c r="N76" t="s">
        <v>21</v>
      </c>
    </row>
    <row r="77" spans="1:14" x14ac:dyDescent="0.3">
      <c r="A77">
        <v>120075</v>
      </c>
      <c r="B77">
        <v>402</v>
      </c>
      <c r="C77" s="1">
        <v>45777.747939814813</v>
      </c>
      <c r="D77" s="2">
        <v>45777</v>
      </c>
      <c r="E77" t="s">
        <v>28</v>
      </c>
      <c r="F77" t="s">
        <v>22</v>
      </c>
      <c r="G77" t="s">
        <v>51</v>
      </c>
      <c r="I77">
        <v>1</v>
      </c>
      <c r="J77">
        <v>4.26</v>
      </c>
      <c r="K77">
        <v>0</v>
      </c>
      <c r="L77">
        <v>0.26</v>
      </c>
      <c r="M77">
        <v>4.5199999999999996</v>
      </c>
      <c r="N77" t="s">
        <v>31</v>
      </c>
    </row>
    <row r="78" spans="1:14" x14ac:dyDescent="0.3">
      <c r="A78">
        <v>120076</v>
      </c>
      <c r="B78">
        <v>103</v>
      </c>
      <c r="C78" s="1">
        <v>45788.353159722225</v>
      </c>
      <c r="D78" s="2">
        <v>45788</v>
      </c>
      <c r="E78" t="s">
        <v>14</v>
      </c>
      <c r="F78" t="s">
        <v>29</v>
      </c>
      <c r="G78" t="s">
        <v>39</v>
      </c>
      <c r="I78">
        <v>1</v>
      </c>
      <c r="J78">
        <v>3.06</v>
      </c>
      <c r="K78">
        <v>0</v>
      </c>
      <c r="L78">
        <v>0.18</v>
      </c>
      <c r="M78">
        <v>3.24</v>
      </c>
      <c r="N78" t="s">
        <v>21</v>
      </c>
    </row>
    <row r="79" spans="1:14" x14ac:dyDescent="0.3">
      <c r="A79">
        <v>120077</v>
      </c>
      <c r="B79">
        <v>202</v>
      </c>
      <c r="C79" s="1">
        <v>45769.431307870371</v>
      </c>
      <c r="D79" s="2">
        <v>45769</v>
      </c>
      <c r="E79" t="s">
        <v>37</v>
      </c>
      <c r="F79" t="s">
        <v>22</v>
      </c>
      <c r="G79" t="s">
        <v>70</v>
      </c>
      <c r="H79" t="s">
        <v>71</v>
      </c>
      <c r="I79">
        <v>1</v>
      </c>
      <c r="J79">
        <v>3.17</v>
      </c>
      <c r="K79">
        <v>0</v>
      </c>
      <c r="L79">
        <v>0.25</v>
      </c>
      <c r="M79">
        <v>4.12</v>
      </c>
      <c r="N79" t="s">
        <v>21</v>
      </c>
    </row>
    <row r="80" spans="1:14" x14ac:dyDescent="0.3">
      <c r="A80">
        <v>120078</v>
      </c>
      <c r="B80">
        <v>403</v>
      </c>
      <c r="C80" s="1">
        <v>45793.355821759258</v>
      </c>
      <c r="D80" s="2">
        <v>45793</v>
      </c>
      <c r="E80" t="s">
        <v>14</v>
      </c>
      <c r="F80" t="s">
        <v>19</v>
      </c>
      <c r="G80" t="s">
        <v>51</v>
      </c>
      <c r="I80">
        <v>1</v>
      </c>
      <c r="J80">
        <v>4.0199999999999996</v>
      </c>
      <c r="K80">
        <v>0</v>
      </c>
      <c r="L80">
        <v>0.28000000000000003</v>
      </c>
      <c r="M80">
        <v>4.3</v>
      </c>
      <c r="N80" t="s">
        <v>21</v>
      </c>
    </row>
    <row r="81" spans="1:14" x14ac:dyDescent="0.3">
      <c r="A81">
        <v>120079</v>
      </c>
      <c r="B81">
        <v>403</v>
      </c>
      <c r="C81" s="1">
        <v>45835.380995370368</v>
      </c>
      <c r="D81" s="2">
        <v>45835</v>
      </c>
      <c r="E81" t="s">
        <v>14</v>
      </c>
      <c r="F81" t="s">
        <v>22</v>
      </c>
      <c r="G81" t="s">
        <v>70</v>
      </c>
      <c r="H81" t="s">
        <v>23</v>
      </c>
      <c r="I81">
        <v>1</v>
      </c>
      <c r="J81">
        <v>2.74</v>
      </c>
      <c r="K81">
        <v>0.41</v>
      </c>
      <c r="L81">
        <v>0.17</v>
      </c>
      <c r="M81">
        <v>2.5</v>
      </c>
      <c r="N81" t="s">
        <v>21</v>
      </c>
    </row>
    <row r="82" spans="1:14" x14ac:dyDescent="0.3">
      <c r="A82">
        <v>120080</v>
      </c>
      <c r="B82">
        <v>201</v>
      </c>
      <c r="C82" s="1">
        <v>45775.623530092591</v>
      </c>
      <c r="D82" s="2">
        <v>45775</v>
      </c>
      <c r="E82" t="s">
        <v>18</v>
      </c>
      <c r="F82" t="s">
        <v>19</v>
      </c>
      <c r="G82" t="s">
        <v>57</v>
      </c>
      <c r="H82" t="s">
        <v>72</v>
      </c>
      <c r="I82">
        <v>1</v>
      </c>
      <c r="J82">
        <v>8.8800000000000008</v>
      </c>
      <c r="K82">
        <v>0</v>
      </c>
      <c r="L82">
        <v>0.84</v>
      </c>
      <c r="M82">
        <v>10.72</v>
      </c>
      <c r="N82" t="s">
        <v>17</v>
      </c>
    </row>
    <row r="83" spans="1:14" x14ac:dyDescent="0.3">
      <c r="A83">
        <v>120081</v>
      </c>
      <c r="B83">
        <v>402</v>
      </c>
      <c r="C83" s="1">
        <v>45808.781875000001</v>
      </c>
      <c r="D83" s="2">
        <v>45808</v>
      </c>
      <c r="E83" t="s">
        <v>36</v>
      </c>
      <c r="F83" t="s">
        <v>22</v>
      </c>
      <c r="G83" t="s">
        <v>27</v>
      </c>
      <c r="I83">
        <v>1</v>
      </c>
      <c r="J83">
        <v>5.89</v>
      </c>
      <c r="K83">
        <v>0</v>
      </c>
      <c r="L83">
        <v>0.5</v>
      </c>
      <c r="M83">
        <v>6.39</v>
      </c>
      <c r="N83" t="s">
        <v>21</v>
      </c>
    </row>
    <row r="84" spans="1:14" x14ac:dyDescent="0.3">
      <c r="A84">
        <v>120082</v>
      </c>
      <c r="B84">
        <v>401</v>
      </c>
      <c r="C84" s="1">
        <v>45814.302361111113</v>
      </c>
      <c r="D84" s="2">
        <v>45814</v>
      </c>
      <c r="E84" t="s">
        <v>14</v>
      </c>
      <c r="F84" t="s">
        <v>15</v>
      </c>
      <c r="G84" t="s">
        <v>24</v>
      </c>
      <c r="H84" t="s">
        <v>40</v>
      </c>
      <c r="I84">
        <v>1</v>
      </c>
      <c r="J84">
        <v>3.61</v>
      </c>
      <c r="K84">
        <v>0</v>
      </c>
      <c r="L84">
        <v>0.36</v>
      </c>
      <c r="M84">
        <v>5.17</v>
      </c>
      <c r="N84" t="s">
        <v>21</v>
      </c>
    </row>
    <row r="85" spans="1:14" x14ac:dyDescent="0.3">
      <c r="A85">
        <v>120083</v>
      </c>
      <c r="B85">
        <v>501</v>
      </c>
      <c r="C85" s="1">
        <v>45868.219594907408</v>
      </c>
      <c r="D85" s="2">
        <v>45868</v>
      </c>
      <c r="E85" t="s">
        <v>14</v>
      </c>
      <c r="F85" t="s">
        <v>15</v>
      </c>
      <c r="G85" t="s">
        <v>41</v>
      </c>
      <c r="I85">
        <v>1</v>
      </c>
      <c r="J85">
        <v>1.79</v>
      </c>
      <c r="K85">
        <v>0</v>
      </c>
      <c r="L85">
        <v>0.12</v>
      </c>
      <c r="M85">
        <v>1.91</v>
      </c>
      <c r="N85" t="s">
        <v>21</v>
      </c>
    </row>
    <row r="86" spans="1:14" x14ac:dyDescent="0.3">
      <c r="A86">
        <v>120084</v>
      </c>
      <c r="B86">
        <v>402</v>
      </c>
      <c r="C86" s="1">
        <v>45876.73097222222</v>
      </c>
      <c r="D86" s="2">
        <v>45876</v>
      </c>
      <c r="E86" t="s">
        <v>28</v>
      </c>
      <c r="F86" t="s">
        <v>19</v>
      </c>
      <c r="G86" t="s">
        <v>30</v>
      </c>
      <c r="H86" t="s">
        <v>53</v>
      </c>
      <c r="I86">
        <v>1</v>
      </c>
      <c r="J86">
        <v>2.91</v>
      </c>
      <c r="K86">
        <v>0</v>
      </c>
      <c r="L86">
        <v>0.17</v>
      </c>
      <c r="M86">
        <v>2.78</v>
      </c>
      <c r="N86" t="s">
        <v>21</v>
      </c>
    </row>
    <row r="87" spans="1:14" x14ac:dyDescent="0.3">
      <c r="A87">
        <v>120085</v>
      </c>
      <c r="B87">
        <v>403</v>
      </c>
      <c r="C87" s="1">
        <v>45829.585185185184</v>
      </c>
      <c r="D87" s="2">
        <v>45829</v>
      </c>
      <c r="E87" t="s">
        <v>18</v>
      </c>
      <c r="F87" t="s">
        <v>22</v>
      </c>
      <c r="G87" t="s">
        <v>59</v>
      </c>
      <c r="I87">
        <v>1</v>
      </c>
      <c r="J87">
        <v>9.74</v>
      </c>
      <c r="K87">
        <v>0</v>
      </c>
      <c r="L87">
        <v>0.63</v>
      </c>
      <c r="M87">
        <v>10.37</v>
      </c>
      <c r="N87" t="s">
        <v>21</v>
      </c>
    </row>
    <row r="88" spans="1:14" x14ac:dyDescent="0.3">
      <c r="A88">
        <v>120086</v>
      </c>
      <c r="B88">
        <v>103</v>
      </c>
      <c r="C88" s="1">
        <v>45791.905902777777</v>
      </c>
      <c r="D88" s="2">
        <v>45791</v>
      </c>
      <c r="E88" t="s">
        <v>36</v>
      </c>
      <c r="F88" t="s">
        <v>29</v>
      </c>
      <c r="G88" t="s">
        <v>43</v>
      </c>
      <c r="I88">
        <v>1</v>
      </c>
      <c r="J88">
        <v>4.8</v>
      </c>
      <c r="K88">
        <v>0</v>
      </c>
      <c r="L88">
        <v>0.28999999999999998</v>
      </c>
      <c r="M88">
        <v>5.09</v>
      </c>
      <c r="N88" t="s">
        <v>31</v>
      </c>
    </row>
    <row r="89" spans="1:14" x14ac:dyDescent="0.3">
      <c r="A89">
        <v>120087</v>
      </c>
      <c r="B89">
        <v>403</v>
      </c>
      <c r="C89" s="1">
        <v>45874.512754629628</v>
      </c>
      <c r="D89" s="2">
        <v>45874</v>
      </c>
      <c r="E89" t="s">
        <v>18</v>
      </c>
      <c r="F89" t="s">
        <v>15</v>
      </c>
      <c r="G89" t="s">
        <v>26</v>
      </c>
      <c r="I89">
        <v>1</v>
      </c>
      <c r="J89">
        <v>9.4499999999999993</v>
      </c>
      <c r="K89">
        <v>0</v>
      </c>
      <c r="L89">
        <v>0.8</v>
      </c>
      <c r="M89">
        <v>10.25</v>
      </c>
      <c r="N89" t="s">
        <v>21</v>
      </c>
    </row>
    <row r="90" spans="1:14" x14ac:dyDescent="0.3">
      <c r="A90">
        <v>120088</v>
      </c>
      <c r="B90">
        <v>402</v>
      </c>
      <c r="C90" s="1">
        <v>45776.577141203707</v>
      </c>
      <c r="D90" s="2">
        <v>45776</v>
      </c>
      <c r="E90" t="s">
        <v>18</v>
      </c>
      <c r="F90" t="s">
        <v>15</v>
      </c>
      <c r="G90" t="s">
        <v>57</v>
      </c>
      <c r="H90" t="s">
        <v>73</v>
      </c>
      <c r="I90">
        <v>1</v>
      </c>
      <c r="J90">
        <v>8.73</v>
      </c>
      <c r="K90">
        <v>0</v>
      </c>
      <c r="L90">
        <v>0.73</v>
      </c>
      <c r="M90">
        <v>9.86</v>
      </c>
      <c r="N90" t="s">
        <v>21</v>
      </c>
    </row>
    <row r="91" spans="1:14" x14ac:dyDescent="0.3">
      <c r="A91">
        <v>120089</v>
      </c>
      <c r="B91">
        <v>301</v>
      </c>
      <c r="C91" s="1">
        <v>45785.569062499999</v>
      </c>
      <c r="D91" s="2">
        <v>45785</v>
      </c>
      <c r="E91" t="s">
        <v>18</v>
      </c>
      <c r="F91" t="s">
        <v>19</v>
      </c>
      <c r="G91" t="s">
        <v>60</v>
      </c>
      <c r="I91">
        <v>1</v>
      </c>
      <c r="J91">
        <v>5.16</v>
      </c>
      <c r="K91">
        <v>0</v>
      </c>
      <c r="L91">
        <v>0.36</v>
      </c>
      <c r="M91">
        <v>5.52</v>
      </c>
      <c r="N91" t="s">
        <v>62</v>
      </c>
    </row>
    <row r="92" spans="1:14" x14ac:dyDescent="0.3">
      <c r="A92">
        <v>120090</v>
      </c>
      <c r="B92">
        <v>102</v>
      </c>
      <c r="C92" s="1">
        <v>45796.474583333336</v>
      </c>
      <c r="D92" s="2">
        <v>45796</v>
      </c>
      <c r="E92" t="s">
        <v>37</v>
      </c>
      <c r="F92" t="s">
        <v>15</v>
      </c>
      <c r="G92" t="s">
        <v>41</v>
      </c>
      <c r="H92" t="s">
        <v>66</v>
      </c>
      <c r="I92">
        <v>1</v>
      </c>
      <c r="J92">
        <v>1.91</v>
      </c>
      <c r="K92">
        <v>0</v>
      </c>
      <c r="L92">
        <v>0.13</v>
      </c>
      <c r="M92">
        <v>2.04</v>
      </c>
      <c r="N92" t="s">
        <v>21</v>
      </c>
    </row>
    <row r="93" spans="1:14" x14ac:dyDescent="0.3">
      <c r="A93">
        <v>120091</v>
      </c>
      <c r="B93">
        <v>103</v>
      </c>
      <c r="C93" s="1">
        <v>45829.470011574071</v>
      </c>
      <c r="D93" s="2">
        <v>45829</v>
      </c>
      <c r="E93" t="s">
        <v>18</v>
      </c>
      <c r="F93" t="s">
        <v>19</v>
      </c>
      <c r="G93" t="s">
        <v>56</v>
      </c>
      <c r="I93">
        <v>2</v>
      </c>
      <c r="J93">
        <v>2.02</v>
      </c>
      <c r="K93">
        <v>0</v>
      </c>
      <c r="L93">
        <v>0.26</v>
      </c>
      <c r="M93">
        <v>4.3</v>
      </c>
      <c r="N93" t="s">
        <v>21</v>
      </c>
    </row>
    <row r="94" spans="1:14" x14ac:dyDescent="0.3">
      <c r="A94">
        <v>120092</v>
      </c>
      <c r="B94">
        <v>301</v>
      </c>
      <c r="C94" s="1">
        <v>45788.649699074071</v>
      </c>
      <c r="D94" s="2">
        <v>45788</v>
      </c>
      <c r="E94" t="s">
        <v>28</v>
      </c>
      <c r="F94" t="s">
        <v>19</v>
      </c>
      <c r="G94" t="s">
        <v>60</v>
      </c>
      <c r="I94">
        <v>2</v>
      </c>
      <c r="J94">
        <v>4.76</v>
      </c>
      <c r="K94">
        <v>0</v>
      </c>
      <c r="L94">
        <v>0.76</v>
      </c>
      <c r="M94">
        <v>10.28</v>
      </c>
      <c r="N94" t="s">
        <v>21</v>
      </c>
    </row>
    <row r="95" spans="1:14" x14ac:dyDescent="0.3">
      <c r="A95">
        <v>120093</v>
      </c>
      <c r="B95">
        <v>101</v>
      </c>
      <c r="C95" s="1">
        <v>45805.562395833331</v>
      </c>
      <c r="D95" s="2">
        <v>45805</v>
      </c>
      <c r="E95" t="s">
        <v>18</v>
      </c>
      <c r="F95" t="s">
        <v>15</v>
      </c>
      <c r="G95" t="s">
        <v>30</v>
      </c>
      <c r="I95">
        <v>1</v>
      </c>
      <c r="J95">
        <v>3.05</v>
      </c>
      <c r="K95">
        <v>0</v>
      </c>
      <c r="L95">
        <v>0.27</v>
      </c>
      <c r="M95">
        <v>3.32</v>
      </c>
      <c r="N95" t="s">
        <v>21</v>
      </c>
    </row>
    <row r="96" spans="1:14" x14ac:dyDescent="0.3">
      <c r="A96">
        <v>120094</v>
      </c>
      <c r="B96">
        <v>102</v>
      </c>
      <c r="C96" s="1">
        <v>45791.54787037037</v>
      </c>
      <c r="D96" s="2">
        <v>45791</v>
      </c>
      <c r="E96" t="s">
        <v>18</v>
      </c>
      <c r="F96" t="s">
        <v>15</v>
      </c>
      <c r="G96" t="s">
        <v>57</v>
      </c>
      <c r="H96" t="s">
        <v>54</v>
      </c>
      <c r="I96">
        <v>1</v>
      </c>
      <c r="J96">
        <v>8.7899999999999991</v>
      </c>
      <c r="K96">
        <v>0</v>
      </c>
      <c r="L96">
        <v>0.53</v>
      </c>
      <c r="M96">
        <v>9.32</v>
      </c>
      <c r="N96" t="s">
        <v>21</v>
      </c>
    </row>
    <row r="97" spans="1:14" x14ac:dyDescent="0.3">
      <c r="A97">
        <v>120095</v>
      </c>
      <c r="B97">
        <v>201</v>
      </c>
      <c r="C97" s="1">
        <v>45758.579224537039</v>
      </c>
      <c r="D97" s="2">
        <v>45758</v>
      </c>
      <c r="E97" t="s">
        <v>18</v>
      </c>
      <c r="F97" t="s">
        <v>19</v>
      </c>
      <c r="G97" t="s">
        <v>57</v>
      </c>
      <c r="I97">
        <v>1</v>
      </c>
      <c r="J97">
        <v>8.26</v>
      </c>
      <c r="K97">
        <v>0</v>
      </c>
      <c r="L97">
        <v>0.78</v>
      </c>
      <c r="M97">
        <v>9.0399999999999991</v>
      </c>
      <c r="N97" t="s">
        <v>17</v>
      </c>
    </row>
    <row r="98" spans="1:14" x14ac:dyDescent="0.3">
      <c r="A98">
        <v>120096</v>
      </c>
      <c r="B98">
        <v>501</v>
      </c>
      <c r="C98" s="1">
        <v>45760.495081018518</v>
      </c>
      <c r="D98" s="2">
        <v>45760</v>
      </c>
      <c r="E98" t="s">
        <v>18</v>
      </c>
      <c r="F98" t="s">
        <v>19</v>
      </c>
      <c r="G98" t="s">
        <v>57</v>
      </c>
      <c r="H98" t="s">
        <v>74</v>
      </c>
      <c r="I98">
        <v>1</v>
      </c>
      <c r="J98">
        <v>9.14</v>
      </c>
      <c r="K98">
        <v>0</v>
      </c>
      <c r="L98">
        <v>0.61</v>
      </c>
      <c r="M98">
        <v>10.75</v>
      </c>
      <c r="N98" t="s">
        <v>21</v>
      </c>
    </row>
    <row r="99" spans="1:14" x14ac:dyDescent="0.3">
      <c r="A99">
        <v>120097</v>
      </c>
      <c r="B99">
        <v>401</v>
      </c>
      <c r="C99" s="1">
        <v>45869.465601851851</v>
      </c>
      <c r="D99" s="2">
        <v>45869</v>
      </c>
      <c r="E99" t="s">
        <v>18</v>
      </c>
      <c r="F99" t="s">
        <v>22</v>
      </c>
      <c r="G99" t="s">
        <v>48</v>
      </c>
      <c r="I99">
        <v>2</v>
      </c>
      <c r="J99">
        <v>5.74</v>
      </c>
      <c r="K99">
        <v>0</v>
      </c>
      <c r="L99">
        <v>0.92</v>
      </c>
      <c r="M99">
        <v>12.4</v>
      </c>
      <c r="N99" t="s">
        <v>21</v>
      </c>
    </row>
    <row r="100" spans="1:14" x14ac:dyDescent="0.3">
      <c r="A100">
        <v>120098</v>
      </c>
      <c r="B100">
        <v>402</v>
      </c>
      <c r="C100" s="1">
        <v>45821.256319444445</v>
      </c>
      <c r="D100" s="2">
        <v>45821</v>
      </c>
      <c r="E100" t="s">
        <v>14</v>
      </c>
      <c r="F100" t="s">
        <v>19</v>
      </c>
      <c r="G100" t="s">
        <v>70</v>
      </c>
      <c r="H100" t="s">
        <v>23</v>
      </c>
      <c r="I100">
        <v>1</v>
      </c>
      <c r="J100">
        <v>3.24</v>
      </c>
      <c r="K100">
        <v>0</v>
      </c>
      <c r="L100">
        <v>0.26</v>
      </c>
      <c r="M100">
        <v>3.5</v>
      </c>
      <c r="N100" t="s">
        <v>31</v>
      </c>
    </row>
    <row r="101" spans="1:14" x14ac:dyDescent="0.3">
      <c r="A101">
        <v>120099</v>
      </c>
      <c r="B101">
        <v>402</v>
      </c>
      <c r="C101" s="1">
        <v>45758.355891203704</v>
      </c>
      <c r="D101" s="2">
        <v>45758</v>
      </c>
      <c r="E101" t="s">
        <v>14</v>
      </c>
      <c r="F101" t="s">
        <v>15</v>
      </c>
      <c r="G101" t="s">
        <v>39</v>
      </c>
      <c r="I101">
        <v>1</v>
      </c>
      <c r="J101">
        <v>2.98</v>
      </c>
      <c r="K101">
        <v>0</v>
      </c>
      <c r="L101">
        <v>0.27</v>
      </c>
      <c r="M101">
        <v>3.25</v>
      </c>
    </row>
    <row r="102" spans="1:14" x14ac:dyDescent="0.3">
      <c r="A102">
        <v>120100</v>
      </c>
      <c r="B102">
        <v>301</v>
      </c>
      <c r="C102" s="1">
        <v>45832.767395833333</v>
      </c>
      <c r="D102" s="2">
        <v>45832</v>
      </c>
      <c r="E102" t="s">
        <v>36</v>
      </c>
      <c r="F102" t="s">
        <v>29</v>
      </c>
      <c r="G102" t="s">
        <v>57</v>
      </c>
      <c r="I102">
        <v>1</v>
      </c>
      <c r="J102">
        <v>8.2799999999999994</v>
      </c>
      <c r="K102">
        <v>0</v>
      </c>
      <c r="L102">
        <v>0.62</v>
      </c>
      <c r="M102">
        <v>8.9</v>
      </c>
      <c r="N102" t="s">
        <v>21</v>
      </c>
    </row>
    <row r="103" spans="1:14" x14ac:dyDescent="0.3">
      <c r="A103">
        <v>120101</v>
      </c>
      <c r="B103">
        <v>301</v>
      </c>
      <c r="C103" s="1">
        <v>45835.866770833331</v>
      </c>
      <c r="D103" s="2">
        <v>45835</v>
      </c>
      <c r="E103" t="s">
        <v>36</v>
      </c>
      <c r="F103" t="s">
        <v>19</v>
      </c>
      <c r="G103" t="s">
        <v>55</v>
      </c>
      <c r="I103">
        <v>1</v>
      </c>
      <c r="J103">
        <v>8.2799999999999994</v>
      </c>
      <c r="K103">
        <v>0</v>
      </c>
      <c r="L103">
        <v>0.75</v>
      </c>
      <c r="M103">
        <v>9.0299999999999994</v>
      </c>
      <c r="N103" t="s">
        <v>21</v>
      </c>
    </row>
    <row r="104" spans="1:14" x14ac:dyDescent="0.3">
      <c r="A104">
        <v>120102</v>
      </c>
      <c r="B104">
        <v>301</v>
      </c>
      <c r="C104" s="1">
        <v>45800.453692129631</v>
      </c>
      <c r="D104" s="2">
        <v>45800</v>
      </c>
      <c r="E104" t="s">
        <v>14</v>
      </c>
      <c r="F104" t="s">
        <v>15</v>
      </c>
      <c r="G104" t="s">
        <v>75</v>
      </c>
      <c r="H104" t="s">
        <v>40</v>
      </c>
      <c r="I104">
        <v>1</v>
      </c>
      <c r="J104">
        <v>3.65</v>
      </c>
      <c r="K104">
        <v>0.73</v>
      </c>
      <c r="L104">
        <v>0.27</v>
      </c>
      <c r="M104">
        <v>4.3899999999999997</v>
      </c>
      <c r="N104" t="s">
        <v>21</v>
      </c>
    </row>
    <row r="105" spans="1:14" x14ac:dyDescent="0.3">
      <c r="A105">
        <v>120103</v>
      </c>
      <c r="B105">
        <v>101</v>
      </c>
      <c r="C105" s="1">
        <v>45845.743622685186</v>
      </c>
      <c r="D105" s="2">
        <v>45845</v>
      </c>
      <c r="E105" t="s">
        <v>28</v>
      </c>
      <c r="F105" t="s">
        <v>22</v>
      </c>
      <c r="G105" t="s">
        <v>68</v>
      </c>
      <c r="I105">
        <v>1</v>
      </c>
      <c r="J105">
        <v>3.54</v>
      </c>
      <c r="K105">
        <v>0</v>
      </c>
      <c r="L105">
        <v>0.3</v>
      </c>
      <c r="M105">
        <v>3.84</v>
      </c>
      <c r="N105" t="s">
        <v>21</v>
      </c>
    </row>
    <row r="106" spans="1:14" x14ac:dyDescent="0.3">
      <c r="A106">
        <v>120104</v>
      </c>
      <c r="B106">
        <v>101</v>
      </c>
      <c r="C106" s="1">
        <v>45825.518564814818</v>
      </c>
      <c r="D106" s="2">
        <v>45825</v>
      </c>
      <c r="E106" t="s">
        <v>18</v>
      </c>
      <c r="F106" t="s">
        <v>19</v>
      </c>
      <c r="G106" t="s">
        <v>57</v>
      </c>
      <c r="H106" t="s">
        <v>49</v>
      </c>
      <c r="I106">
        <v>1</v>
      </c>
      <c r="J106">
        <v>8.91</v>
      </c>
      <c r="K106">
        <v>0</v>
      </c>
      <c r="L106">
        <v>0.85</v>
      </c>
      <c r="M106">
        <v>9.76</v>
      </c>
      <c r="N106" t="s">
        <v>21</v>
      </c>
    </row>
    <row r="107" spans="1:14" x14ac:dyDescent="0.3">
      <c r="A107">
        <v>120105</v>
      </c>
      <c r="B107">
        <v>403</v>
      </c>
      <c r="C107" s="1">
        <v>45833.569097222222</v>
      </c>
      <c r="D107" s="2">
        <v>45833</v>
      </c>
      <c r="E107" t="s">
        <v>18</v>
      </c>
      <c r="F107" t="s">
        <v>19</v>
      </c>
      <c r="G107" t="s">
        <v>57</v>
      </c>
      <c r="I107">
        <v>3</v>
      </c>
      <c r="J107">
        <v>9.19</v>
      </c>
      <c r="K107">
        <v>0</v>
      </c>
      <c r="L107">
        <v>2.0699999999999998</v>
      </c>
      <c r="M107">
        <v>29.64</v>
      </c>
      <c r="N107" t="s">
        <v>21</v>
      </c>
    </row>
    <row r="108" spans="1:14" x14ac:dyDescent="0.3">
      <c r="A108">
        <v>120106</v>
      </c>
      <c r="B108">
        <v>202</v>
      </c>
      <c r="C108" s="1">
        <v>45805.623206018521</v>
      </c>
      <c r="D108" s="2">
        <v>45805</v>
      </c>
      <c r="E108" t="s">
        <v>18</v>
      </c>
      <c r="F108" t="s">
        <v>15</v>
      </c>
      <c r="G108" t="s">
        <v>52</v>
      </c>
      <c r="I108">
        <v>1</v>
      </c>
      <c r="J108">
        <v>3.17</v>
      </c>
      <c r="K108">
        <v>0</v>
      </c>
      <c r="L108">
        <v>0.25</v>
      </c>
      <c r="M108">
        <v>3.42</v>
      </c>
      <c r="N108" t="s">
        <v>62</v>
      </c>
    </row>
    <row r="109" spans="1:14" x14ac:dyDescent="0.3">
      <c r="A109">
        <v>120107</v>
      </c>
      <c r="B109">
        <v>202</v>
      </c>
      <c r="C109" s="1">
        <v>45789.838958333334</v>
      </c>
      <c r="D109" s="2">
        <v>45789</v>
      </c>
      <c r="E109" t="s">
        <v>36</v>
      </c>
      <c r="G109" t="s">
        <v>48</v>
      </c>
      <c r="H109" t="s">
        <v>73</v>
      </c>
      <c r="I109">
        <v>1</v>
      </c>
      <c r="J109">
        <v>5.71</v>
      </c>
      <c r="K109">
        <v>0</v>
      </c>
      <c r="L109">
        <v>0.4</v>
      </c>
      <c r="M109">
        <v>6.51</v>
      </c>
      <c r="N109" t="s">
        <v>21</v>
      </c>
    </row>
    <row r="110" spans="1:14" x14ac:dyDescent="0.3">
      <c r="A110">
        <v>120108</v>
      </c>
      <c r="B110">
        <v>403</v>
      </c>
      <c r="C110" s="1">
        <v>45858.070821759262</v>
      </c>
      <c r="D110" s="2">
        <v>45858</v>
      </c>
      <c r="E110" t="s">
        <v>33</v>
      </c>
      <c r="F110" t="s">
        <v>15</v>
      </c>
      <c r="G110" t="s">
        <v>30</v>
      </c>
      <c r="H110" t="s">
        <v>63</v>
      </c>
      <c r="I110">
        <v>1</v>
      </c>
      <c r="J110">
        <v>3.21</v>
      </c>
      <c r="K110">
        <v>0</v>
      </c>
      <c r="L110">
        <v>0.21</v>
      </c>
      <c r="M110">
        <v>3.42</v>
      </c>
      <c r="N110" t="s">
        <v>21</v>
      </c>
    </row>
    <row r="111" spans="1:14" x14ac:dyDescent="0.3">
      <c r="A111">
        <v>120109</v>
      </c>
      <c r="B111">
        <v>103</v>
      </c>
      <c r="C111" s="1">
        <v>45771.541643518518</v>
      </c>
      <c r="D111" s="2">
        <v>45771</v>
      </c>
      <c r="E111" t="s">
        <v>18</v>
      </c>
      <c r="F111" t="s">
        <v>19</v>
      </c>
      <c r="G111" t="s">
        <v>59</v>
      </c>
      <c r="I111">
        <v>1</v>
      </c>
      <c r="J111">
        <v>9.9499999999999993</v>
      </c>
      <c r="K111">
        <v>0</v>
      </c>
      <c r="L111">
        <v>0.75</v>
      </c>
      <c r="M111">
        <v>10.7</v>
      </c>
    </row>
    <row r="112" spans="1:14" x14ac:dyDescent="0.3">
      <c r="A112">
        <v>120110</v>
      </c>
      <c r="B112">
        <v>202</v>
      </c>
      <c r="C112" s="1">
        <v>45796.622314814813</v>
      </c>
      <c r="D112" s="2">
        <v>45796</v>
      </c>
      <c r="E112" t="s">
        <v>18</v>
      </c>
      <c r="F112" t="s">
        <v>15</v>
      </c>
      <c r="G112" t="s">
        <v>20</v>
      </c>
      <c r="I112">
        <v>1</v>
      </c>
      <c r="J112">
        <v>4.6900000000000004</v>
      </c>
      <c r="K112">
        <v>0</v>
      </c>
      <c r="L112">
        <v>0.35</v>
      </c>
      <c r="M112">
        <v>5.04</v>
      </c>
    </row>
    <row r="113" spans="1:14" x14ac:dyDescent="0.3">
      <c r="A113">
        <v>120111</v>
      </c>
      <c r="B113">
        <v>201</v>
      </c>
      <c r="C113" s="1">
        <v>45769.45653935185</v>
      </c>
      <c r="D113" s="2">
        <v>45769</v>
      </c>
      <c r="E113" t="s">
        <v>14</v>
      </c>
      <c r="F113" t="s">
        <v>15</v>
      </c>
      <c r="G113" t="s">
        <v>24</v>
      </c>
      <c r="I113">
        <v>3</v>
      </c>
      <c r="J113">
        <v>3.23</v>
      </c>
      <c r="K113">
        <v>0</v>
      </c>
      <c r="L113">
        <v>0.7</v>
      </c>
      <c r="M113">
        <v>10.39</v>
      </c>
      <c r="N113" t="s">
        <v>21</v>
      </c>
    </row>
    <row r="114" spans="1:14" x14ac:dyDescent="0.3">
      <c r="A114">
        <v>120112</v>
      </c>
      <c r="B114">
        <v>501</v>
      </c>
      <c r="C114" s="1">
        <v>45877.862071759257</v>
      </c>
      <c r="D114" s="2">
        <v>45877</v>
      </c>
      <c r="E114" t="s">
        <v>36</v>
      </c>
      <c r="F114" t="s">
        <v>29</v>
      </c>
      <c r="G114" t="s">
        <v>27</v>
      </c>
      <c r="I114">
        <v>1</v>
      </c>
      <c r="J114">
        <v>5.77</v>
      </c>
      <c r="K114">
        <v>0</v>
      </c>
      <c r="L114">
        <v>0.43</v>
      </c>
      <c r="M114">
        <v>6.2</v>
      </c>
      <c r="N114" t="s">
        <v>21</v>
      </c>
    </row>
    <row r="115" spans="1:14" x14ac:dyDescent="0.3">
      <c r="A115">
        <v>120113</v>
      </c>
      <c r="B115">
        <v>103</v>
      </c>
      <c r="C115" s="1">
        <v>45820.560231481482</v>
      </c>
      <c r="D115" s="2">
        <v>45820</v>
      </c>
      <c r="E115" t="s">
        <v>18</v>
      </c>
      <c r="F115" t="s">
        <v>22</v>
      </c>
      <c r="G115" t="s">
        <v>57</v>
      </c>
      <c r="H115" t="s">
        <v>74</v>
      </c>
      <c r="I115">
        <v>1</v>
      </c>
      <c r="J115">
        <v>10.220000000000001</v>
      </c>
      <c r="K115">
        <v>0</v>
      </c>
      <c r="L115">
        <v>0.73</v>
      </c>
      <c r="M115">
        <v>11.95</v>
      </c>
      <c r="N115" t="s">
        <v>21</v>
      </c>
    </row>
    <row r="116" spans="1:14" x14ac:dyDescent="0.3">
      <c r="A116">
        <v>120114</v>
      </c>
      <c r="B116">
        <v>403</v>
      </c>
      <c r="C116" s="1">
        <v>45853.798842592594</v>
      </c>
      <c r="D116" s="2">
        <v>45853</v>
      </c>
      <c r="E116" t="s">
        <v>36</v>
      </c>
      <c r="F116" t="s">
        <v>15</v>
      </c>
      <c r="G116" t="s">
        <v>26</v>
      </c>
      <c r="I116">
        <v>1</v>
      </c>
      <c r="J116">
        <v>9.19</v>
      </c>
      <c r="K116">
        <v>0</v>
      </c>
      <c r="L116">
        <v>0.83</v>
      </c>
      <c r="M116">
        <v>10.02</v>
      </c>
      <c r="N116" t="s">
        <v>21</v>
      </c>
    </row>
    <row r="117" spans="1:14" x14ac:dyDescent="0.3">
      <c r="A117">
        <v>120115</v>
      </c>
      <c r="B117">
        <v>402</v>
      </c>
      <c r="C117" s="1">
        <v>45839.709317129629</v>
      </c>
      <c r="D117" s="2">
        <v>45839</v>
      </c>
      <c r="E117" t="s">
        <v>28</v>
      </c>
      <c r="F117" t="s">
        <v>19</v>
      </c>
      <c r="G117" t="s">
        <v>52</v>
      </c>
      <c r="I117">
        <v>1</v>
      </c>
      <c r="J117">
        <v>2.73</v>
      </c>
      <c r="K117">
        <v>0</v>
      </c>
      <c r="L117">
        <v>0.26</v>
      </c>
      <c r="M117">
        <v>2.99</v>
      </c>
      <c r="N117" t="s">
        <v>21</v>
      </c>
    </row>
    <row r="118" spans="1:14" x14ac:dyDescent="0.3">
      <c r="A118">
        <v>120116</v>
      </c>
      <c r="B118">
        <v>401</v>
      </c>
      <c r="C118" s="1">
        <v>45861.44908564815</v>
      </c>
      <c r="D118" s="2">
        <v>45861</v>
      </c>
      <c r="E118" t="s">
        <v>14</v>
      </c>
      <c r="F118" t="s">
        <v>15</v>
      </c>
      <c r="G118" t="s">
        <v>16</v>
      </c>
      <c r="I118">
        <v>1</v>
      </c>
      <c r="J118">
        <v>1.44</v>
      </c>
      <c r="K118">
        <v>0</v>
      </c>
      <c r="L118">
        <v>0.17</v>
      </c>
      <c r="M118">
        <v>1.91</v>
      </c>
      <c r="N118" t="s">
        <v>21</v>
      </c>
    </row>
    <row r="119" spans="1:14" x14ac:dyDescent="0.3">
      <c r="A119">
        <v>120117</v>
      </c>
      <c r="B119">
        <v>103</v>
      </c>
      <c r="C119" s="1">
        <v>45850.78334490741</v>
      </c>
      <c r="D119" s="2">
        <v>45850</v>
      </c>
      <c r="E119" t="s">
        <v>36</v>
      </c>
      <c r="F119" t="s">
        <v>15</v>
      </c>
      <c r="G119" t="s">
        <v>26</v>
      </c>
      <c r="I119">
        <v>1</v>
      </c>
      <c r="J119">
        <v>8.7100000000000009</v>
      </c>
      <c r="K119">
        <v>0</v>
      </c>
      <c r="L119">
        <v>0.78</v>
      </c>
      <c r="M119">
        <v>9.49</v>
      </c>
      <c r="N119" t="s">
        <v>21</v>
      </c>
    </row>
    <row r="120" spans="1:14" x14ac:dyDescent="0.3">
      <c r="A120">
        <v>120118</v>
      </c>
      <c r="B120">
        <v>401</v>
      </c>
      <c r="C120" s="1">
        <v>45759.635567129626</v>
      </c>
      <c r="D120" s="2">
        <v>45759</v>
      </c>
      <c r="E120" t="s">
        <v>28</v>
      </c>
      <c r="F120" t="s">
        <v>19</v>
      </c>
      <c r="G120" t="s">
        <v>32</v>
      </c>
      <c r="H120" t="s">
        <v>76</v>
      </c>
      <c r="I120">
        <v>1</v>
      </c>
      <c r="J120">
        <v>1.84</v>
      </c>
      <c r="K120">
        <v>0.37</v>
      </c>
      <c r="L120">
        <v>0.11</v>
      </c>
      <c r="M120">
        <v>1.58</v>
      </c>
      <c r="N120" t="s">
        <v>17</v>
      </c>
    </row>
    <row r="121" spans="1:14" x14ac:dyDescent="0.3">
      <c r="A121">
        <v>120119</v>
      </c>
      <c r="B121">
        <v>201</v>
      </c>
      <c r="C121" s="1">
        <v>45785.858773148146</v>
      </c>
      <c r="D121" s="2">
        <v>45785</v>
      </c>
      <c r="E121" t="s">
        <v>36</v>
      </c>
      <c r="F121" t="s">
        <v>15</v>
      </c>
      <c r="G121" t="s">
        <v>20</v>
      </c>
      <c r="H121" t="s">
        <v>73</v>
      </c>
      <c r="I121">
        <v>1</v>
      </c>
      <c r="J121">
        <v>5.67</v>
      </c>
      <c r="K121">
        <v>0</v>
      </c>
      <c r="L121">
        <v>0.36</v>
      </c>
      <c r="M121">
        <v>6.43</v>
      </c>
      <c r="N121" t="s">
        <v>17</v>
      </c>
    </row>
    <row r="122" spans="1:14" x14ac:dyDescent="0.3">
      <c r="A122">
        <v>120120</v>
      </c>
      <c r="B122">
        <v>403</v>
      </c>
      <c r="C122" s="1">
        <v>45834.618437500001</v>
      </c>
      <c r="D122" s="2">
        <v>45834</v>
      </c>
      <c r="E122" t="s">
        <v>18</v>
      </c>
      <c r="F122" t="s">
        <v>19</v>
      </c>
      <c r="G122" t="s">
        <v>27</v>
      </c>
      <c r="I122">
        <v>1</v>
      </c>
      <c r="J122">
        <v>6.07</v>
      </c>
      <c r="K122">
        <v>0</v>
      </c>
      <c r="L122">
        <v>0.44</v>
      </c>
      <c r="M122">
        <v>6.51</v>
      </c>
      <c r="N122" t="s">
        <v>21</v>
      </c>
    </row>
    <row r="123" spans="1:14" x14ac:dyDescent="0.3">
      <c r="A123">
        <v>120121</v>
      </c>
      <c r="B123">
        <v>401</v>
      </c>
      <c r="C123" s="1">
        <v>45861.593935185185</v>
      </c>
      <c r="D123" s="2">
        <v>45861</v>
      </c>
      <c r="E123" t="s">
        <v>18</v>
      </c>
      <c r="F123" t="s">
        <v>19</v>
      </c>
      <c r="G123" t="s">
        <v>60</v>
      </c>
      <c r="I123">
        <v>1</v>
      </c>
      <c r="J123">
        <v>4.6900000000000004</v>
      </c>
      <c r="K123">
        <v>0</v>
      </c>
      <c r="L123">
        <v>0.34</v>
      </c>
      <c r="M123">
        <v>5.03</v>
      </c>
      <c r="N123" t="s">
        <v>17</v>
      </c>
    </row>
    <row r="124" spans="1:14" x14ac:dyDescent="0.3">
      <c r="A124">
        <v>120122</v>
      </c>
      <c r="B124">
        <v>501</v>
      </c>
      <c r="C124" s="1">
        <v>45807.812650462962</v>
      </c>
      <c r="D124" s="2">
        <v>45807</v>
      </c>
      <c r="E124" t="s">
        <v>36</v>
      </c>
      <c r="F124" t="s">
        <v>15</v>
      </c>
      <c r="G124" t="s">
        <v>56</v>
      </c>
      <c r="I124">
        <v>2</v>
      </c>
      <c r="J124">
        <v>2.08</v>
      </c>
      <c r="K124">
        <v>0</v>
      </c>
      <c r="L124">
        <v>0.27</v>
      </c>
      <c r="M124">
        <v>4.43</v>
      </c>
      <c r="N124" t="s">
        <v>21</v>
      </c>
    </row>
    <row r="125" spans="1:14" x14ac:dyDescent="0.3">
      <c r="A125">
        <v>120123</v>
      </c>
      <c r="B125">
        <v>401</v>
      </c>
      <c r="C125" s="1">
        <v>45808.867569444446</v>
      </c>
      <c r="D125" s="2">
        <v>45808</v>
      </c>
      <c r="E125" t="s">
        <v>36</v>
      </c>
      <c r="F125" t="s">
        <v>22</v>
      </c>
      <c r="G125" t="s">
        <v>77</v>
      </c>
      <c r="I125">
        <v>1</v>
      </c>
      <c r="J125">
        <v>4.75</v>
      </c>
      <c r="K125">
        <v>0</v>
      </c>
      <c r="L125">
        <v>0.31</v>
      </c>
      <c r="M125">
        <v>5.0599999999999996</v>
      </c>
      <c r="N125" t="s">
        <v>17</v>
      </c>
    </row>
    <row r="126" spans="1:14" x14ac:dyDescent="0.3">
      <c r="A126">
        <v>120124</v>
      </c>
      <c r="B126">
        <v>301</v>
      </c>
      <c r="C126" s="1">
        <v>45806.532743055555</v>
      </c>
      <c r="D126" s="2">
        <v>45806</v>
      </c>
      <c r="E126" t="s">
        <v>18</v>
      </c>
      <c r="F126" t="s">
        <v>19</v>
      </c>
      <c r="G126" t="s">
        <v>57</v>
      </c>
      <c r="H126" t="s">
        <v>72</v>
      </c>
      <c r="I126">
        <v>1</v>
      </c>
      <c r="J126">
        <v>9.2799999999999994</v>
      </c>
      <c r="K126">
        <v>0</v>
      </c>
      <c r="L126">
        <v>0.87</v>
      </c>
      <c r="M126">
        <v>11.15</v>
      </c>
      <c r="N126" t="s">
        <v>17</v>
      </c>
    </row>
    <row r="127" spans="1:14" x14ac:dyDescent="0.3">
      <c r="A127">
        <v>120125</v>
      </c>
      <c r="B127">
        <v>402</v>
      </c>
      <c r="C127" s="1">
        <v>45796.061921296299</v>
      </c>
      <c r="D127" s="2">
        <v>45796</v>
      </c>
      <c r="E127" t="s">
        <v>33</v>
      </c>
      <c r="F127" t="s">
        <v>15</v>
      </c>
      <c r="G127" t="s">
        <v>27</v>
      </c>
      <c r="I127">
        <v>1</v>
      </c>
      <c r="J127">
        <v>6.65</v>
      </c>
      <c r="K127">
        <v>0</v>
      </c>
      <c r="L127">
        <v>0.4</v>
      </c>
      <c r="M127">
        <v>7.05</v>
      </c>
      <c r="N127" t="s">
        <v>21</v>
      </c>
    </row>
    <row r="128" spans="1:14" x14ac:dyDescent="0.3">
      <c r="A128">
        <v>120126</v>
      </c>
      <c r="B128">
        <v>101</v>
      </c>
      <c r="C128" s="1">
        <v>45771.503298611111</v>
      </c>
      <c r="D128" s="2">
        <v>45771</v>
      </c>
      <c r="E128" t="s">
        <v>18</v>
      </c>
      <c r="F128" t="s">
        <v>19</v>
      </c>
      <c r="G128" t="s">
        <v>55</v>
      </c>
      <c r="I128">
        <v>1</v>
      </c>
      <c r="J128">
        <v>7.99</v>
      </c>
      <c r="K128">
        <v>0</v>
      </c>
      <c r="L128">
        <v>0.72</v>
      </c>
      <c r="M128">
        <v>8.7100000000000009</v>
      </c>
    </row>
    <row r="129" spans="1:14" x14ac:dyDescent="0.3">
      <c r="A129">
        <v>120127</v>
      </c>
      <c r="B129">
        <v>202</v>
      </c>
      <c r="C129" s="1">
        <v>45842.481157407405</v>
      </c>
      <c r="D129" s="2">
        <v>45842</v>
      </c>
      <c r="E129" t="s">
        <v>18</v>
      </c>
      <c r="F129" t="s">
        <v>29</v>
      </c>
      <c r="G129" t="s">
        <v>60</v>
      </c>
      <c r="I129">
        <v>3</v>
      </c>
      <c r="J129">
        <v>4.8</v>
      </c>
      <c r="K129">
        <v>0</v>
      </c>
      <c r="L129">
        <v>1.04</v>
      </c>
      <c r="M129">
        <v>15.44</v>
      </c>
      <c r="N129" t="s">
        <v>21</v>
      </c>
    </row>
    <row r="130" spans="1:14" x14ac:dyDescent="0.3">
      <c r="A130">
        <v>120128</v>
      </c>
      <c r="B130">
        <v>301</v>
      </c>
      <c r="C130" s="1">
        <v>45820.989050925928</v>
      </c>
      <c r="D130" s="2">
        <v>45820</v>
      </c>
      <c r="E130" t="s">
        <v>33</v>
      </c>
      <c r="F130" t="s">
        <v>22</v>
      </c>
      <c r="G130" t="s">
        <v>43</v>
      </c>
      <c r="I130">
        <v>1</v>
      </c>
      <c r="J130">
        <v>4.5199999999999996</v>
      </c>
      <c r="K130">
        <v>0.9</v>
      </c>
      <c r="L130">
        <v>0.31</v>
      </c>
      <c r="M130">
        <v>3.93</v>
      </c>
      <c r="N130" t="s">
        <v>31</v>
      </c>
    </row>
    <row r="131" spans="1:14" x14ac:dyDescent="0.3">
      <c r="A131">
        <v>120129</v>
      </c>
      <c r="B131">
        <v>401</v>
      </c>
      <c r="C131" s="1">
        <v>45836.74590277778</v>
      </c>
      <c r="D131" s="2">
        <v>45836</v>
      </c>
      <c r="E131" t="s">
        <v>28</v>
      </c>
      <c r="F131" t="s">
        <v>15</v>
      </c>
      <c r="G131" t="s">
        <v>52</v>
      </c>
      <c r="H131" t="s">
        <v>34</v>
      </c>
      <c r="I131">
        <v>1</v>
      </c>
      <c r="J131">
        <v>2.5</v>
      </c>
      <c r="K131">
        <v>0</v>
      </c>
      <c r="L131">
        <v>0.21</v>
      </c>
      <c r="M131">
        <v>2.96</v>
      </c>
      <c r="N131" t="s">
        <v>31</v>
      </c>
    </row>
    <row r="132" spans="1:14" x14ac:dyDescent="0.3">
      <c r="A132">
        <v>120130</v>
      </c>
      <c r="B132">
        <v>201</v>
      </c>
      <c r="C132" s="1">
        <v>45782.744733796295</v>
      </c>
      <c r="D132" s="2">
        <v>45782</v>
      </c>
      <c r="E132" t="s">
        <v>28</v>
      </c>
      <c r="F132" t="s">
        <v>15</v>
      </c>
      <c r="G132" t="s">
        <v>56</v>
      </c>
      <c r="H132" t="s">
        <v>45</v>
      </c>
      <c r="I132">
        <v>1</v>
      </c>
      <c r="J132">
        <v>1.68</v>
      </c>
      <c r="K132">
        <v>0</v>
      </c>
      <c r="L132">
        <v>0.17</v>
      </c>
      <c r="M132">
        <v>2.15</v>
      </c>
      <c r="N132" t="s">
        <v>21</v>
      </c>
    </row>
    <row r="133" spans="1:14" x14ac:dyDescent="0.3">
      <c r="A133">
        <v>120131</v>
      </c>
      <c r="B133">
        <v>301</v>
      </c>
      <c r="C133" s="1">
        <v>45823.286851851852</v>
      </c>
      <c r="D133" s="2">
        <v>45823</v>
      </c>
      <c r="E133" t="s">
        <v>14</v>
      </c>
      <c r="F133" t="s">
        <v>22</v>
      </c>
      <c r="G133" t="s">
        <v>51</v>
      </c>
      <c r="H133" t="s">
        <v>71</v>
      </c>
      <c r="I133">
        <v>1</v>
      </c>
      <c r="J133">
        <v>4.01</v>
      </c>
      <c r="K133">
        <v>0</v>
      </c>
      <c r="L133">
        <v>0.42</v>
      </c>
      <c r="M133">
        <v>5.13</v>
      </c>
      <c r="N133" t="s">
        <v>17</v>
      </c>
    </row>
    <row r="134" spans="1:14" x14ac:dyDescent="0.3">
      <c r="A134">
        <v>120132</v>
      </c>
      <c r="B134">
        <v>401</v>
      </c>
      <c r="C134" s="1">
        <v>45799.327256944445</v>
      </c>
      <c r="D134" s="2">
        <v>45799</v>
      </c>
      <c r="E134" t="s">
        <v>14</v>
      </c>
      <c r="F134" t="s">
        <v>15</v>
      </c>
      <c r="G134" t="s">
        <v>24</v>
      </c>
      <c r="I134">
        <v>1</v>
      </c>
      <c r="J134">
        <v>2.97</v>
      </c>
      <c r="K134">
        <v>0</v>
      </c>
      <c r="L134">
        <v>0.19</v>
      </c>
      <c r="M134">
        <v>3.16</v>
      </c>
      <c r="N134" t="s">
        <v>21</v>
      </c>
    </row>
    <row r="135" spans="1:14" x14ac:dyDescent="0.3">
      <c r="A135">
        <v>120133</v>
      </c>
      <c r="B135">
        <v>102</v>
      </c>
      <c r="C135" s="1">
        <v>45821.462511574071</v>
      </c>
      <c r="D135" s="2">
        <v>45821</v>
      </c>
      <c r="E135" t="s">
        <v>37</v>
      </c>
      <c r="F135" t="s">
        <v>19</v>
      </c>
      <c r="G135" t="s">
        <v>32</v>
      </c>
      <c r="H135" t="s">
        <v>45</v>
      </c>
      <c r="I135">
        <v>1</v>
      </c>
      <c r="J135">
        <v>1.78</v>
      </c>
      <c r="K135">
        <v>0</v>
      </c>
      <c r="L135">
        <v>0.14000000000000001</v>
      </c>
      <c r="M135">
        <v>2.2200000000000002</v>
      </c>
      <c r="N135" t="s">
        <v>17</v>
      </c>
    </row>
    <row r="136" spans="1:14" x14ac:dyDescent="0.3">
      <c r="A136">
        <v>120134</v>
      </c>
      <c r="B136">
        <v>401</v>
      </c>
      <c r="C136" s="1">
        <v>45844.303831018522</v>
      </c>
      <c r="D136" s="2">
        <v>45844</v>
      </c>
      <c r="E136" t="s">
        <v>14</v>
      </c>
      <c r="F136" t="s">
        <v>19</v>
      </c>
      <c r="G136" t="s">
        <v>35</v>
      </c>
      <c r="I136">
        <v>1</v>
      </c>
      <c r="J136">
        <v>1.71</v>
      </c>
      <c r="K136">
        <v>0</v>
      </c>
      <c r="L136">
        <v>0.12</v>
      </c>
      <c r="M136">
        <v>1.83</v>
      </c>
      <c r="N136" t="s">
        <v>21</v>
      </c>
    </row>
    <row r="137" spans="1:14" x14ac:dyDescent="0.3">
      <c r="A137">
        <v>120135</v>
      </c>
      <c r="B137">
        <v>101</v>
      </c>
      <c r="C137" s="1">
        <v>45836.077719907407</v>
      </c>
      <c r="D137" s="2">
        <v>45836</v>
      </c>
      <c r="E137" t="s">
        <v>33</v>
      </c>
      <c r="F137" t="s">
        <v>29</v>
      </c>
      <c r="G137" t="s">
        <v>78</v>
      </c>
      <c r="H137" t="s">
        <v>42</v>
      </c>
      <c r="I137">
        <v>1</v>
      </c>
      <c r="J137">
        <v>2.14</v>
      </c>
      <c r="K137">
        <v>0</v>
      </c>
      <c r="L137">
        <v>0.21</v>
      </c>
      <c r="M137">
        <v>3.05</v>
      </c>
      <c r="N137" t="s">
        <v>21</v>
      </c>
    </row>
    <row r="138" spans="1:14" x14ac:dyDescent="0.3">
      <c r="A138">
        <v>120136</v>
      </c>
      <c r="B138">
        <v>402</v>
      </c>
      <c r="C138" s="1">
        <v>45778.972500000003</v>
      </c>
      <c r="D138" s="2">
        <v>45778</v>
      </c>
      <c r="E138" t="s">
        <v>33</v>
      </c>
      <c r="F138" t="s">
        <v>22</v>
      </c>
      <c r="G138" t="s">
        <v>48</v>
      </c>
      <c r="I138">
        <v>1</v>
      </c>
      <c r="J138">
        <v>5.34</v>
      </c>
      <c r="K138">
        <v>0</v>
      </c>
      <c r="L138">
        <v>0.6</v>
      </c>
      <c r="M138">
        <v>6.94</v>
      </c>
      <c r="N138" t="s">
        <v>17</v>
      </c>
    </row>
    <row r="139" spans="1:14" x14ac:dyDescent="0.3">
      <c r="A139">
        <v>120137</v>
      </c>
      <c r="B139">
        <v>102</v>
      </c>
      <c r="C139" s="1">
        <v>45777.905219907407</v>
      </c>
      <c r="D139" s="2">
        <v>45777</v>
      </c>
      <c r="E139" t="s">
        <v>36</v>
      </c>
      <c r="F139" t="s">
        <v>19</v>
      </c>
      <c r="G139" t="s">
        <v>48</v>
      </c>
      <c r="I139">
        <v>1</v>
      </c>
      <c r="J139">
        <v>5.52</v>
      </c>
      <c r="K139">
        <v>0</v>
      </c>
      <c r="L139">
        <v>0.5</v>
      </c>
      <c r="M139">
        <v>6.02</v>
      </c>
      <c r="N139" t="s">
        <v>21</v>
      </c>
    </row>
    <row r="140" spans="1:14" x14ac:dyDescent="0.3">
      <c r="A140">
        <v>120138</v>
      </c>
      <c r="B140">
        <v>401</v>
      </c>
      <c r="C140" s="1">
        <v>45777.572881944441</v>
      </c>
      <c r="D140" s="2">
        <v>45777</v>
      </c>
      <c r="E140" t="s">
        <v>18</v>
      </c>
      <c r="F140" t="s">
        <v>15</v>
      </c>
      <c r="G140" t="s">
        <v>60</v>
      </c>
      <c r="I140">
        <v>1</v>
      </c>
      <c r="J140">
        <v>5.26</v>
      </c>
      <c r="K140">
        <v>0</v>
      </c>
      <c r="L140">
        <v>0.37</v>
      </c>
      <c r="M140">
        <v>5.63</v>
      </c>
      <c r="N140" t="s">
        <v>21</v>
      </c>
    </row>
    <row r="141" spans="1:14" x14ac:dyDescent="0.3">
      <c r="A141">
        <v>120139</v>
      </c>
      <c r="B141">
        <v>301</v>
      </c>
      <c r="C141" s="1">
        <v>45823.91673611111</v>
      </c>
      <c r="D141" s="2">
        <v>45823</v>
      </c>
      <c r="E141" t="s">
        <v>33</v>
      </c>
      <c r="F141" t="s">
        <v>22</v>
      </c>
      <c r="G141" t="s">
        <v>52</v>
      </c>
      <c r="I141">
        <v>1</v>
      </c>
      <c r="J141">
        <v>2.29</v>
      </c>
      <c r="K141">
        <v>0</v>
      </c>
      <c r="L141">
        <v>0.19</v>
      </c>
      <c r="M141">
        <v>2.1800000000000002</v>
      </c>
      <c r="N141" t="s">
        <v>17</v>
      </c>
    </row>
    <row r="142" spans="1:14" x14ac:dyDescent="0.3">
      <c r="A142">
        <v>120140</v>
      </c>
      <c r="B142">
        <v>102</v>
      </c>
      <c r="C142" s="1">
        <v>45758.423171296294</v>
      </c>
      <c r="D142" s="2">
        <v>45758</v>
      </c>
      <c r="E142" t="s">
        <v>14</v>
      </c>
      <c r="F142" t="s">
        <v>22</v>
      </c>
      <c r="G142" t="s">
        <v>35</v>
      </c>
      <c r="H142" t="s">
        <v>46</v>
      </c>
      <c r="I142">
        <v>1</v>
      </c>
      <c r="J142">
        <v>1.94</v>
      </c>
      <c r="K142">
        <v>0</v>
      </c>
      <c r="L142">
        <v>0.18</v>
      </c>
      <c r="M142">
        <v>2.2200000000000002</v>
      </c>
      <c r="N142" t="s">
        <v>21</v>
      </c>
    </row>
    <row r="143" spans="1:14" x14ac:dyDescent="0.3">
      <c r="A143">
        <v>120141</v>
      </c>
      <c r="B143">
        <v>102</v>
      </c>
      <c r="C143" s="1">
        <v>45857.719131944446</v>
      </c>
      <c r="D143" s="2">
        <v>45857</v>
      </c>
      <c r="E143" t="s">
        <v>28</v>
      </c>
      <c r="F143" t="s">
        <v>19</v>
      </c>
      <c r="G143" t="s">
        <v>32</v>
      </c>
      <c r="H143" t="s">
        <v>23</v>
      </c>
      <c r="I143">
        <v>2</v>
      </c>
      <c r="J143">
        <v>1.85</v>
      </c>
      <c r="K143">
        <v>0</v>
      </c>
      <c r="L143">
        <v>0.26</v>
      </c>
      <c r="M143">
        <v>3.96</v>
      </c>
      <c r="N143" t="s">
        <v>21</v>
      </c>
    </row>
    <row r="144" spans="1:14" x14ac:dyDescent="0.3">
      <c r="A144">
        <v>120142</v>
      </c>
      <c r="B144">
        <v>501</v>
      </c>
      <c r="C144" s="1">
        <v>45878.50922453704</v>
      </c>
      <c r="D144" s="2">
        <v>45878</v>
      </c>
      <c r="E144" t="s">
        <v>18</v>
      </c>
      <c r="F144" t="s">
        <v>15</v>
      </c>
      <c r="G144" t="s">
        <v>43</v>
      </c>
      <c r="I144">
        <v>2</v>
      </c>
      <c r="J144">
        <v>3.95</v>
      </c>
      <c r="K144">
        <v>0</v>
      </c>
      <c r="L144">
        <v>0.63</v>
      </c>
      <c r="M144">
        <v>8.5299999999999994</v>
      </c>
      <c r="N144" t="s">
        <v>17</v>
      </c>
    </row>
    <row r="145" spans="1:14" x14ac:dyDescent="0.3">
      <c r="A145">
        <v>120143</v>
      </c>
      <c r="B145">
        <v>301</v>
      </c>
      <c r="C145" s="1">
        <v>45800.692442129628</v>
      </c>
      <c r="D145" s="2">
        <v>45800</v>
      </c>
      <c r="E145" t="s">
        <v>28</v>
      </c>
      <c r="F145" t="s">
        <v>22</v>
      </c>
      <c r="G145" t="s">
        <v>56</v>
      </c>
      <c r="H145" t="s">
        <v>71</v>
      </c>
      <c r="I145">
        <v>1</v>
      </c>
      <c r="J145">
        <v>1.91</v>
      </c>
      <c r="K145">
        <v>0</v>
      </c>
      <c r="L145">
        <v>0.17</v>
      </c>
      <c r="M145">
        <v>2.78</v>
      </c>
      <c r="N145" t="s">
        <v>31</v>
      </c>
    </row>
    <row r="146" spans="1:14" x14ac:dyDescent="0.3">
      <c r="A146">
        <v>120144</v>
      </c>
      <c r="B146">
        <v>103</v>
      </c>
      <c r="C146" s="1">
        <v>45825.525277777779</v>
      </c>
      <c r="D146" s="2">
        <v>45825</v>
      </c>
      <c r="E146" t="s">
        <v>18</v>
      </c>
      <c r="F146" t="s">
        <v>22</v>
      </c>
      <c r="G146" t="s">
        <v>57</v>
      </c>
      <c r="H146" t="s">
        <v>54</v>
      </c>
      <c r="I146">
        <v>1</v>
      </c>
      <c r="J146">
        <v>9.1199999999999992</v>
      </c>
      <c r="K146">
        <v>0</v>
      </c>
      <c r="L146">
        <v>0.64</v>
      </c>
      <c r="M146">
        <v>9.76</v>
      </c>
      <c r="N146" t="s">
        <v>21</v>
      </c>
    </row>
    <row r="147" spans="1:14" x14ac:dyDescent="0.3">
      <c r="A147">
        <v>120145</v>
      </c>
      <c r="B147">
        <v>402</v>
      </c>
      <c r="C147" s="1">
        <v>45774.35800925926</v>
      </c>
      <c r="D147" s="2">
        <v>45774</v>
      </c>
      <c r="E147" t="s">
        <v>14</v>
      </c>
      <c r="F147" t="s">
        <v>15</v>
      </c>
      <c r="G147" t="s">
        <v>75</v>
      </c>
      <c r="H147" t="s">
        <v>46</v>
      </c>
      <c r="I147">
        <v>1</v>
      </c>
      <c r="J147">
        <v>3.94</v>
      </c>
      <c r="K147">
        <v>0.2</v>
      </c>
      <c r="L147">
        <v>0.28000000000000003</v>
      </c>
      <c r="M147">
        <v>4.12</v>
      </c>
      <c r="N147" t="s">
        <v>21</v>
      </c>
    </row>
    <row r="148" spans="1:14" x14ac:dyDescent="0.3">
      <c r="A148">
        <v>120146</v>
      </c>
      <c r="B148">
        <v>402</v>
      </c>
      <c r="C148" s="1">
        <v>45864.470706018517</v>
      </c>
      <c r="D148" s="2">
        <v>45864</v>
      </c>
      <c r="E148" t="s">
        <v>18</v>
      </c>
      <c r="F148" t="s">
        <v>22</v>
      </c>
      <c r="G148" t="s">
        <v>57</v>
      </c>
      <c r="H148" t="s">
        <v>65</v>
      </c>
      <c r="I148">
        <v>1</v>
      </c>
      <c r="J148">
        <v>8.3699999999999992</v>
      </c>
      <c r="K148">
        <v>0</v>
      </c>
      <c r="L148">
        <v>0.67</v>
      </c>
      <c r="M148">
        <v>11.04</v>
      </c>
      <c r="N148" t="s">
        <v>62</v>
      </c>
    </row>
    <row r="149" spans="1:14" x14ac:dyDescent="0.3">
      <c r="A149">
        <v>120147</v>
      </c>
      <c r="B149">
        <v>202</v>
      </c>
      <c r="C149" s="1">
        <v>45774.478414351855</v>
      </c>
      <c r="D149" s="2">
        <v>45774</v>
      </c>
      <c r="E149" t="s">
        <v>18</v>
      </c>
      <c r="F149" t="s">
        <v>15</v>
      </c>
      <c r="G149" t="s">
        <v>20</v>
      </c>
      <c r="I149">
        <v>1</v>
      </c>
      <c r="J149">
        <v>4.91</v>
      </c>
      <c r="K149">
        <v>0</v>
      </c>
      <c r="L149">
        <v>0.42</v>
      </c>
      <c r="M149">
        <v>5.33</v>
      </c>
      <c r="N149" t="s">
        <v>17</v>
      </c>
    </row>
    <row r="150" spans="1:14" x14ac:dyDescent="0.3">
      <c r="A150">
        <v>120148</v>
      </c>
      <c r="B150">
        <v>301</v>
      </c>
      <c r="C150" s="1">
        <v>45802.514409722222</v>
      </c>
      <c r="D150" s="2">
        <v>45802</v>
      </c>
      <c r="E150" t="s">
        <v>18</v>
      </c>
      <c r="F150" t="s">
        <v>19</v>
      </c>
      <c r="G150" t="s">
        <v>32</v>
      </c>
      <c r="H150" t="s">
        <v>71</v>
      </c>
      <c r="I150">
        <v>2</v>
      </c>
      <c r="J150">
        <v>1.78</v>
      </c>
      <c r="K150">
        <v>0</v>
      </c>
      <c r="L150">
        <v>0.42</v>
      </c>
      <c r="M150">
        <v>5.38</v>
      </c>
      <c r="N150" t="s">
        <v>17</v>
      </c>
    </row>
    <row r="151" spans="1:14" x14ac:dyDescent="0.3">
      <c r="A151">
        <v>120149</v>
      </c>
      <c r="B151">
        <v>201</v>
      </c>
      <c r="C151" s="1">
        <v>45837.283946759257</v>
      </c>
      <c r="D151" s="2">
        <v>45837</v>
      </c>
      <c r="E151" t="s">
        <v>14</v>
      </c>
      <c r="F151" t="s">
        <v>15</v>
      </c>
      <c r="G151" t="s">
        <v>75</v>
      </c>
      <c r="I151">
        <v>1</v>
      </c>
      <c r="J151">
        <v>3.81</v>
      </c>
      <c r="K151">
        <v>0</v>
      </c>
      <c r="L151">
        <v>0.25</v>
      </c>
      <c r="M151">
        <v>4.0599999999999996</v>
      </c>
      <c r="N151" t="s">
        <v>21</v>
      </c>
    </row>
    <row r="152" spans="1:14" x14ac:dyDescent="0.3">
      <c r="A152">
        <v>120150</v>
      </c>
      <c r="B152">
        <v>402</v>
      </c>
      <c r="C152" s="1">
        <v>45878.490613425929</v>
      </c>
      <c r="D152" s="2">
        <v>45878</v>
      </c>
      <c r="E152" t="s">
        <v>18</v>
      </c>
      <c r="F152" t="s">
        <v>29</v>
      </c>
      <c r="G152" t="s">
        <v>52</v>
      </c>
      <c r="H152" t="s">
        <v>34</v>
      </c>
      <c r="I152">
        <v>1</v>
      </c>
      <c r="J152">
        <v>2.71</v>
      </c>
      <c r="K152">
        <v>0</v>
      </c>
      <c r="L152">
        <v>0.21</v>
      </c>
      <c r="M152">
        <v>3.17</v>
      </c>
      <c r="N152" t="s">
        <v>21</v>
      </c>
    </row>
    <row r="153" spans="1:14" x14ac:dyDescent="0.3">
      <c r="A153">
        <v>120151</v>
      </c>
      <c r="B153">
        <v>402</v>
      </c>
      <c r="C153" s="1">
        <v>45764.751458333332</v>
      </c>
      <c r="D153" s="2">
        <v>45764</v>
      </c>
      <c r="E153" t="s">
        <v>36</v>
      </c>
      <c r="F153" t="s">
        <v>29</v>
      </c>
      <c r="G153" t="s">
        <v>43</v>
      </c>
      <c r="I153">
        <v>1</v>
      </c>
      <c r="J153">
        <v>4.6100000000000003</v>
      </c>
      <c r="K153">
        <v>0</v>
      </c>
      <c r="L153">
        <v>0.39</v>
      </c>
      <c r="M153">
        <v>5</v>
      </c>
      <c r="N153" t="s">
        <v>31</v>
      </c>
    </row>
    <row r="154" spans="1:14" x14ac:dyDescent="0.3">
      <c r="A154">
        <v>120152</v>
      </c>
      <c r="B154">
        <v>202</v>
      </c>
      <c r="C154" s="1">
        <v>45832.295405092591</v>
      </c>
      <c r="D154" s="2">
        <v>45832</v>
      </c>
      <c r="E154" t="s">
        <v>14</v>
      </c>
      <c r="F154" t="s">
        <v>15</v>
      </c>
      <c r="G154" t="s">
        <v>24</v>
      </c>
      <c r="H154" t="s">
        <v>25</v>
      </c>
      <c r="I154">
        <v>1</v>
      </c>
      <c r="J154">
        <v>3.07</v>
      </c>
      <c r="K154">
        <v>0.15</v>
      </c>
      <c r="L154">
        <v>0.18</v>
      </c>
      <c r="M154">
        <v>3.1</v>
      </c>
      <c r="N154" t="s">
        <v>17</v>
      </c>
    </row>
    <row r="155" spans="1:14" x14ac:dyDescent="0.3">
      <c r="A155">
        <v>120153</v>
      </c>
      <c r="B155">
        <v>101</v>
      </c>
      <c r="C155" s="1">
        <v>45774.663506944446</v>
      </c>
      <c r="D155" s="2">
        <v>45774</v>
      </c>
      <c r="E155" t="s">
        <v>28</v>
      </c>
      <c r="F155" t="s">
        <v>29</v>
      </c>
      <c r="G155" t="s">
        <v>52</v>
      </c>
      <c r="I155">
        <v>2</v>
      </c>
      <c r="J155">
        <v>2.71</v>
      </c>
      <c r="K155">
        <v>0</v>
      </c>
      <c r="L155">
        <v>0.43</v>
      </c>
      <c r="M155">
        <v>5.85</v>
      </c>
      <c r="N155" t="s">
        <v>21</v>
      </c>
    </row>
    <row r="156" spans="1:14" x14ac:dyDescent="0.3">
      <c r="A156">
        <v>120154</v>
      </c>
      <c r="B156">
        <v>103</v>
      </c>
      <c r="C156" s="1">
        <v>45806.235891203702</v>
      </c>
      <c r="D156" s="2">
        <v>45806</v>
      </c>
      <c r="E156" t="s">
        <v>14</v>
      </c>
      <c r="F156" t="s">
        <v>19</v>
      </c>
      <c r="G156" t="s">
        <v>35</v>
      </c>
      <c r="I156">
        <v>1</v>
      </c>
      <c r="J156">
        <v>1.95</v>
      </c>
      <c r="K156">
        <v>0</v>
      </c>
      <c r="L156">
        <v>0.15</v>
      </c>
      <c r="M156">
        <v>2.2000000000000002</v>
      </c>
      <c r="N156" t="s">
        <v>21</v>
      </c>
    </row>
    <row r="157" spans="1:14" x14ac:dyDescent="0.3">
      <c r="A157">
        <v>120155</v>
      </c>
      <c r="B157">
        <v>401</v>
      </c>
      <c r="C157" s="1">
        <v>45861.512280092589</v>
      </c>
      <c r="D157" s="2">
        <v>45861</v>
      </c>
      <c r="E157" t="s">
        <v>18</v>
      </c>
      <c r="F157" t="s">
        <v>19</v>
      </c>
      <c r="G157" t="s">
        <v>57</v>
      </c>
      <c r="H157" t="s">
        <v>49</v>
      </c>
      <c r="I157">
        <v>2</v>
      </c>
      <c r="J157">
        <v>8.6300000000000008</v>
      </c>
      <c r="K157">
        <v>0</v>
      </c>
      <c r="L157">
        <v>1.29</v>
      </c>
      <c r="M157">
        <v>18.55</v>
      </c>
      <c r="N157" t="s">
        <v>17</v>
      </c>
    </row>
    <row r="158" spans="1:14" x14ac:dyDescent="0.3">
      <c r="A158">
        <v>120156</v>
      </c>
      <c r="B158">
        <v>201</v>
      </c>
      <c r="C158" s="1">
        <v>45864.521990740737</v>
      </c>
      <c r="D158" s="2">
        <v>45864</v>
      </c>
      <c r="E158" t="s">
        <v>18</v>
      </c>
      <c r="F158" t="s">
        <v>22</v>
      </c>
      <c r="G158" t="s">
        <v>32</v>
      </c>
      <c r="H158" t="s">
        <v>66</v>
      </c>
      <c r="I158">
        <v>1</v>
      </c>
      <c r="J158">
        <v>1.9</v>
      </c>
      <c r="K158">
        <v>0</v>
      </c>
      <c r="L158">
        <v>0.16</v>
      </c>
      <c r="M158">
        <v>2.06</v>
      </c>
      <c r="N158" t="s">
        <v>17</v>
      </c>
    </row>
    <row r="159" spans="1:14" x14ac:dyDescent="0.3">
      <c r="A159">
        <v>120157</v>
      </c>
      <c r="B159">
        <v>101</v>
      </c>
      <c r="C159" s="1">
        <v>45877.675717592596</v>
      </c>
      <c r="D159" s="2">
        <v>45877</v>
      </c>
      <c r="E159" t="s">
        <v>28</v>
      </c>
      <c r="F159" t="s">
        <v>15</v>
      </c>
      <c r="G159" t="s">
        <v>30</v>
      </c>
      <c r="I159">
        <v>2</v>
      </c>
      <c r="J159">
        <v>3.27</v>
      </c>
      <c r="K159">
        <v>0</v>
      </c>
      <c r="L159">
        <v>0.56000000000000005</v>
      </c>
      <c r="M159">
        <v>7.1</v>
      </c>
      <c r="N159" t="s">
        <v>31</v>
      </c>
    </row>
    <row r="160" spans="1:14" x14ac:dyDescent="0.3">
      <c r="A160">
        <v>120158</v>
      </c>
      <c r="B160">
        <v>202</v>
      </c>
      <c r="C160" s="1">
        <v>45761.285520833335</v>
      </c>
      <c r="D160" s="2">
        <v>45761</v>
      </c>
      <c r="E160" t="s">
        <v>14</v>
      </c>
      <c r="F160" t="s">
        <v>29</v>
      </c>
      <c r="G160" t="s">
        <v>67</v>
      </c>
      <c r="I160">
        <v>1</v>
      </c>
      <c r="J160">
        <v>4.59</v>
      </c>
      <c r="K160">
        <v>0</v>
      </c>
      <c r="L160">
        <v>0.41</v>
      </c>
      <c r="M160">
        <v>6</v>
      </c>
      <c r="N160" t="s">
        <v>21</v>
      </c>
    </row>
    <row r="161" spans="1:14" x14ac:dyDescent="0.3">
      <c r="A161">
        <v>120159</v>
      </c>
      <c r="B161">
        <v>202</v>
      </c>
      <c r="C161" s="1">
        <v>45794.716053240743</v>
      </c>
      <c r="D161" s="2">
        <v>45794</v>
      </c>
      <c r="E161" t="s">
        <v>28</v>
      </c>
      <c r="F161" t="s">
        <v>19</v>
      </c>
      <c r="G161" t="s">
        <v>68</v>
      </c>
      <c r="I161">
        <v>1</v>
      </c>
      <c r="J161">
        <v>3.9</v>
      </c>
      <c r="K161">
        <v>0</v>
      </c>
      <c r="L161">
        <v>0.28999999999999998</v>
      </c>
      <c r="M161">
        <v>4.1900000000000004</v>
      </c>
      <c r="N161" t="s">
        <v>21</v>
      </c>
    </row>
    <row r="162" spans="1:14" x14ac:dyDescent="0.3">
      <c r="A162">
        <v>120160</v>
      </c>
      <c r="B162">
        <v>101</v>
      </c>
      <c r="C162" s="1">
        <v>45824.564629629633</v>
      </c>
      <c r="D162" s="2">
        <v>45824</v>
      </c>
      <c r="E162" t="s">
        <v>18</v>
      </c>
      <c r="F162" t="s">
        <v>19</v>
      </c>
      <c r="G162" t="s">
        <v>57</v>
      </c>
      <c r="H162" t="s">
        <v>73</v>
      </c>
      <c r="I162">
        <v>1</v>
      </c>
      <c r="J162">
        <v>8.5</v>
      </c>
      <c r="K162">
        <v>0</v>
      </c>
      <c r="L162">
        <v>0.62</v>
      </c>
      <c r="M162">
        <v>9.52</v>
      </c>
      <c r="N162" t="s">
        <v>62</v>
      </c>
    </row>
    <row r="163" spans="1:14" x14ac:dyDescent="0.3">
      <c r="A163">
        <v>120161</v>
      </c>
      <c r="B163">
        <v>201</v>
      </c>
      <c r="C163" s="1">
        <v>45878.788136574076</v>
      </c>
      <c r="D163" s="2">
        <v>45878</v>
      </c>
      <c r="E163" t="s">
        <v>36</v>
      </c>
      <c r="F163" t="s">
        <v>19</v>
      </c>
      <c r="G163" t="s">
        <v>77</v>
      </c>
      <c r="H163" t="s">
        <v>54</v>
      </c>
      <c r="I163">
        <v>2</v>
      </c>
      <c r="J163">
        <v>5.52</v>
      </c>
      <c r="K163">
        <v>0</v>
      </c>
      <c r="L163">
        <v>1.05</v>
      </c>
      <c r="M163">
        <v>12.09</v>
      </c>
      <c r="N163" t="s">
        <v>21</v>
      </c>
    </row>
    <row r="164" spans="1:14" x14ac:dyDescent="0.3">
      <c r="A164">
        <v>120162</v>
      </c>
      <c r="B164">
        <v>301</v>
      </c>
      <c r="C164" s="1">
        <v>45869.463564814818</v>
      </c>
      <c r="D164" s="2">
        <v>45869</v>
      </c>
      <c r="E164" t="s">
        <v>37</v>
      </c>
      <c r="F164" t="s">
        <v>29</v>
      </c>
      <c r="G164" t="s">
        <v>41</v>
      </c>
      <c r="H164" t="s">
        <v>76</v>
      </c>
      <c r="I164">
        <v>2</v>
      </c>
      <c r="J164">
        <v>2.12</v>
      </c>
      <c r="K164">
        <v>0.85</v>
      </c>
      <c r="L164">
        <v>0.25</v>
      </c>
      <c r="M164">
        <v>3.64</v>
      </c>
      <c r="N164" t="s">
        <v>21</v>
      </c>
    </row>
    <row r="165" spans="1:14" x14ac:dyDescent="0.3">
      <c r="A165">
        <v>120163</v>
      </c>
      <c r="B165">
        <v>202</v>
      </c>
      <c r="C165" s="1">
        <v>45840.735590277778</v>
      </c>
      <c r="D165" s="2">
        <v>45840</v>
      </c>
      <c r="E165" t="s">
        <v>28</v>
      </c>
      <c r="F165" t="s">
        <v>22</v>
      </c>
      <c r="G165" t="s">
        <v>32</v>
      </c>
      <c r="I165">
        <v>2</v>
      </c>
      <c r="J165">
        <v>1.67</v>
      </c>
      <c r="K165">
        <v>0</v>
      </c>
      <c r="L165">
        <v>0.24</v>
      </c>
      <c r="M165">
        <v>3.58</v>
      </c>
      <c r="N165" t="s">
        <v>17</v>
      </c>
    </row>
    <row r="166" spans="1:14" x14ac:dyDescent="0.3">
      <c r="A166">
        <v>120164</v>
      </c>
      <c r="B166">
        <v>101</v>
      </c>
      <c r="C166" s="1">
        <v>45878.079710648148</v>
      </c>
      <c r="D166" s="2">
        <v>45878</v>
      </c>
      <c r="E166" t="s">
        <v>33</v>
      </c>
      <c r="F166" t="s">
        <v>15</v>
      </c>
      <c r="G166" t="s">
        <v>52</v>
      </c>
      <c r="I166">
        <v>1</v>
      </c>
      <c r="J166">
        <v>2.91</v>
      </c>
      <c r="K166">
        <v>0.28999999999999998</v>
      </c>
      <c r="L166">
        <v>0.2</v>
      </c>
      <c r="M166">
        <v>2.82</v>
      </c>
      <c r="N166" t="s">
        <v>21</v>
      </c>
    </row>
    <row r="167" spans="1:14" x14ac:dyDescent="0.3">
      <c r="A167">
        <v>120165</v>
      </c>
      <c r="B167">
        <v>301</v>
      </c>
      <c r="C167" s="1">
        <v>45783.484097222223</v>
      </c>
      <c r="D167" s="2">
        <v>45783</v>
      </c>
      <c r="E167" t="s">
        <v>18</v>
      </c>
      <c r="F167" t="s">
        <v>22</v>
      </c>
      <c r="G167" t="s">
        <v>77</v>
      </c>
      <c r="H167" t="s">
        <v>49</v>
      </c>
      <c r="I167">
        <v>1</v>
      </c>
      <c r="J167">
        <v>5.38</v>
      </c>
      <c r="K167">
        <v>0</v>
      </c>
      <c r="L167">
        <v>0.39</v>
      </c>
      <c r="M167">
        <v>5.77</v>
      </c>
      <c r="N167" t="s">
        <v>17</v>
      </c>
    </row>
    <row r="168" spans="1:14" x14ac:dyDescent="0.3">
      <c r="A168">
        <v>120166</v>
      </c>
      <c r="B168">
        <v>301</v>
      </c>
      <c r="C168" s="1">
        <v>45844.502916666665</v>
      </c>
      <c r="D168" s="2">
        <v>45844</v>
      </c>
      <c r="E168" t="s">
        <v>18</v>
      </c>
      <c r="F168" t="s">
        <v>19</v>
      </c>
      <c r="G168" t="s">
        <v>27</v>
      </c>
      <c r="I168">
        <v>1</v>
      </c>
      <c r="J168">
        <v>6.08</v>
      </c>
      <c r="K168">
        <v>0</v>
      </c>
      <c r="L168">
        <v>0.4</v>
      </c>
      <c r="M168">
        <v>6.48</v>
      </c>
      <c r="N168" t="s">
        <v>31</v>
      </c>
    </row>
    <row r="169" spans="1:14" x14ac:dyDescent="0.3">
      <c r="A169">
        <v>120167</v>
      </c>
      <c r="B169">
        <v>102</v>
      </c>
      <c r="C169" s="1">
        <v>45775.430462962962</v>
      </c>
      <c r="D169" s="2">
        <v>45775</v>
      </c>
      <c r="E169" t="s">
        <v>14</v>
      </c>
      <c r="F169" t="s">
        <v>15</v>
      </c>
      <c r="G169" t="s">
        <v>35</v>
      </c>
      <c r="H169" t="s">
        <v>25</v>
      </c>
      <c r="I169">
        <v>1</v>
      </c>
      <c r="J169">
        <v>2.27</v>
      </c>
      <c r="K169">
        <v>0</v>
      </c>
      <c r="L169">
        <v>0.18</v>
      </c>
      <c r="M169">
        <v>2.4500000000000002</v>
      </c>
      <c r="N169" t="s">
        <v>17</v>
      </c>
    </row>
    <row r="170" spans="1:14" x14ac:dyDescent="0.3">
      <c r="A170">
        <v>120168</v>
      </c>
      <c r="B170">
        <v>401</v>
      </c>
      <c r="C170" s="1">
        <v>45807.796168981484</v>
      </c>
      <c r="D170" s="2">
        <v>45807</v>
      </c>
      <c r="E170" t="s">
        <v>36</v>
      </c>
      <c r="F170" t="s">
        <v>19</v>
      </c>
      <c r="G170" t="s">
        <v>27</v>
      </c>
      <c r="I170">
        <v>1</v>
      </c>
      <c r="J170">
        <v>5.64</v>
      </c>
      <c r="K170">
        <v>0</v>
      </c>
      <c r="L170">
        <v>0.41</v>
      </c>
      <c r="M170">
        <v>6.05</v>
      </c>
      <c r="N170" t="s">
        <v>31</v>
      </c>
    </row>
    <row r="171" spans="1:14" x14ac:dyDescent="0.3">
      <c r="A171">
        <v>120169</v>
      </c>
      <c r="B171">
        <v>202</v>
      </c>
      <c r="C171" s="1">
        <v>45869.752916666665</v>
      </c>
      <c r="D171" s="2">
        <v>45869</v>
      </c>
      <c r="E171" t="s">
        <v>36</v>
      </c>
      <c r="F171" t="s">
        <v>15</v>
      </c>
      <c r="G171" t="s">
        <v>27</v>
      </c>
      <c r="I171">
        <v>2</v>
      </c>
      <c r="J171">
        <v>5.43</v>
      </c>
      <c r="K171">
        <v>0</v>
      </c>
      <c r="L171">
        <v>0.65</v>
      </c>
      <c r="M171">
        <v>11.51</v>
      </c>
      <c r="N171" t="s">
        <v>21</v>
      </c>
    </row>
    <row r="172" spans="1:14" x14ac:dyDescent="0.3">
      <c r="A172">
        <v>120170</v>
      </c>
      <c r="B172">
        <v>402</v>
      </c>
      <c r="C172" s="1">
        <v>45791.341226851851</v>
      </c>
      <c r="D172" s="2">
        <v>45791</v>
      </c>
      <c r="E172" t="s">
        <v>14</v>
      </c>
      <c r="F172" t="s">
        <v>19</v>
      </c>
      <c r="G172" t="s">
        <v>35</v>
      </c>
      <c r="H172" t="s">
        <v>44</v>
      </c>
      <c r="I172">
        <v>1</v>
      </c>
      <c r="J172">
        <v>1.71</v>
      </c>
      <c r="K172">
        <v>0</v>
      </c>
      <c r="L172">
        <v>0.2</v>
      </c>
      <c r="M172">
        <v>2.91</v>
      </c>
      <c r="N172" t="s">
        <v>21</v>
      </c>
    </row>
    <row r="173" spans="1:14" x14ac:dyDescent="0.3">
      <c r="A173">
        <v>120171</v>
      </c>
      <c r="B173">
        <v>401</v>
      </c>
      <c r="C173" s="1">
        <v>45765.445034722223</v>
      </c>
      <c r="D173" s="2">
        <v>45765</v>
      </c>
      <c r="E173" t="s">
        <v>37</v>
      </c>
      <c r="F173" t="s">
        <v>22</v>
      </c>
      <c r="G173" t="s">
        <v>16</v>
      </c>
      <c r="H173" t="s">
        <v>45</v>
      </c>
      <c r="I173">
        <v>1</v>
      </c>
      <c r="J173">
        <v>1.37</v>
      </c>
      <c r="K173">
        <v>0</v>
      </c>
      <c r="L173">
        <v>0.16</v>
      </c>
      <c r="M173">
        <v>1.83</v>
      </c>
      <c r="N173" t="s">
        <v>21</v>
      </c>
    </row>
    <row r="174" spans="1:14" x14ac:dyDescent="0.3">
      <c r="A174">
        <v>120172</v>
      </c>
      <c r="B174">
        <v>202</v>
      </c>
      <c r="C174" s="1">
        <v>45818.390844907408</v>
      </c>
      <c r="D174" s="2">
        <v>45818</v>
      </c>
      <c r="E174" t="s">
        <v>14</v>
      </c>
      <c r="F174" t="s">
        <v>15</v>
      </c>
      <c r="G174" t="s">
        <v>24</v>
      </c>
      <c r="I174">
        <v>1</v>
      </c>
      <c r="J174">
        <v>3.22</v>
      </c>
      <c r="K174">
        <v>0</v>
      </c>
      <c r="L174">
        <v>0.19</v>
      </c>
      <c r="M174">
        <v>3.41</v>
      </c>
      <c r="N174" t="s">
        <v>21</v>
      </c>
    </row>
    <row r="175" spans="1:14" x14ac:dyDescent="0.3">
      <c r="A175">
        <v>120173</v>
      </c>
      <c r="B175">
        <v>103</v>
      </c>
      <c r="C175" s="1">
        <v>45803.327627314815</v>
      </c>
      <c r="D175" s="2">
        <v>45803</v>
      </c>
      <c r="E175" t="s">
        <v>14</v>
      </c>
      <c r="F175" t="s">
        <v>15</v>
      </c>
      <c r="G175" t="s">
        <v>24</v>
      </c>
      <c r="H175" t="s">
        <v>25</v>
      </c>
      <c r="I175">
        <v>1</v>
      </c>
      <c r="J175">
        <v>3.33</v>
      </c>
      <c r="K175">
        <v>0</v>
      </c>
      <c r="L175">
        <v>0.3</v>
      </c>
      <c r="M175">
        <v>3.63</v>
      </c>
      <c r="N175" t="s">
        <v>31</v>
      </c>
    </row>
    <row r="176" spans="1:14" x14ac:dyDescent="0.3">
      <c r="A176">
        <v>120174</v>
      </c>
      <c r="B176">
        <v>101</v>
      </c>
      <c r="C176" s="1">
        <v>45878.582395833335</v>
      </c>
      <c r="D176" s="2">
        <v>45878</v>
      </c>
      <c r="E176" t="s">
        <v>18</v>
      </c>
      <c r="F176" t="s">
        <v>19</v>
      </c>
      <c r="G176" t="s">
        <v>26</v>
      </c>
      <c r="I176">
        <v>2</v>
      </c>
      <c r="J176">
        <v>9.43</v>
      </c>
      <c r="K176">
        <v>0</v>
      </c>
      <c r="L176">
        <v>1.1299999999999999</v>
      </c>
      <c r="M176">
        <v>19.989999999999998</v>
      </c>
      <c r="N176" t="s">
        <v>21</v>
      </c>
    </row>
    <row r="177" spans="1:14" x14ac:dyDescent="0.3">
      <c r="A177">
        <v>120175</v>
      </c>
      <c r="B177">
        <v>301</v>
      </c>
      <c r="C177" s="1">
        <v>45831.067430555559</v>
      </c>
      <c r="D177" s="2">
        <v>45831</v>
      </c>
      <c r="E177" t="s">
        <v>33</v>
      </c>
      <c r="F177" t="s">
        <v>29</v>
      </c>
      <c r="G177" t="s">
        <v>51</v>
      </c>
      <c r="I177">
        <v>1</v>
      </c>
      <c r="J177">
        <v>4.2699999999999996</v>
      </c>
      <c r="K177">
        <v>0</v>
      </c>
      <c r="L177">
        <v>0.38</v>
      </c>
      <c r="M177">
        <v>5.15</v>
      </c>
      <c r="N177" t="s">
        <v>21</v>
      </c>
    </row>
    <row r="178" spans="1:14" x14ac:dyDescent="0.3">
      <c r="A178">
        <v>120176</v>
      </c>
      <c r="B178">
        <v>201</v>
      </c>
      <c r="C178" s="1">
        <v>45774.641886574071</v>
      </c>
      <c r="D178" s="2">
        <v>45774</v>
      </c>
      <c r="E178" t="s">
        <v>28</v>
      </c>
      <c r="F178" t="s">
        <v>29</v>
      </c>
      <c r="G178" t="s">
        <v>60</v>
      </c>
      <c r="I178">
        <v>2</v>
      </c>
      <c r="J178">
        <v>4.99</v>
      </c>
      <c r="K178">
        <v>0</v>
      </c>
      <c r="L178">
        <v>0.6</v>
      </c>
      <c r="M178">
        <v>10.58</v>
      </c>
      <c r="N178" t="s">
        <v>21</v>
      </c>
    </row>
    <row r="179" spans="1:14" x14ac:dyDescent="0.3">
      <c r="A179">
        <v>120177</v>
      </c>
      <c r="B179">
        <v>102</v>
      </c>
      <c r="C179" s="1">
        <v>45860.866018518522</v>
      </c>
      <c r="D179" s="2">
        <v>45860</v>
      </c>
      <c r="E179" t="s">
        <v>36</v>
      </c>
      <c r="F179" t="s">
        <v>19</v>
      </c>
      <c r="G179" t="s">
        <v>20</v>
      </c>
      <c r="H179" t="s">
        <v>50</v>
      </c>
      <c r="I179">
        <v>2</v>
      </c>
      <c r="J179">
        <v>5.92</v>
      </c>
      <c r="K179">
        <v>0</v>
      </c>
      <c r="L179">
        <v>1.03</v>
      </c>
      <c r="M179">
        <v>13.87</v>
      </c>
      <c r="N179" t="s">
        <v>62</v>
      </c>
    </row>
    <row r="180" spans="1:14" x14ac:dyDescent="0.3">
      <c r="A180">
        <v>120178</v>
      </c>
      <c r="B180">
        <v>102</v>
      </c>
      <c r="C180" s="1">
        <v>45872.894976851851</v>
      </c>
      <c r="D180" s="2">
        <v>45872</v>
      </c>
      <c r="E180" t="s">
        <v>36</v>
      </c>
      <c r="F180" t="s">
        <v>22</v>
      </c>
      <c r="G180" t="s">
        <v>55</v>
      </c>
      <c r="I180">
        <v>1</v>
      </c>
      <c r="J180">
        <v>8.36</v>
      </c>
      <c r="K180">
        <v>0</v>
      </c>
      <c r="L180">
        <v>0.75</v>
      </c>
      <c r="M180">
        <v>9.11</v>
      </c>
      <c r="N180" t="s">
        <v>21</v>
      </c>
    </row>
    <row r="181" spans="1:14" x14ac:dyDescent="0.3">
      <c r="A181">
        <v>120179</v>
      </c>
      <c r="B181">
        <v>101</v>
      </c>
      <c r="C181" s="1">
        <v>45838.54587962963</v>
      </c>
      <c r="D181" s="2">
        <v>45838</v>
      </c>
      <c r="E181" t="s">
        <v>18</v>
      </c>
      <c r="F181" t="s">
        <v>19</v>
      </c>
      <c r="G181" t="s">
        <v>20</v>
      </c>
      <c r="I181">
        <v>2</v>
      </c>
      <c r="J181">
        <v>6.39</v>
      </c>
      <c r="K181">
        <v>0</v>
      </c>
      <c r="L181">
        <v>1.02</v>
      </c>
      <c r="M181">
        <v>13.8</v>
      </c>
      <c r="N181" t="s">
        <v>31</v>
      </c>
    </row>
    <row r="182" spans="1:14" x14ac:dyDescent="0.3">
      <c r="A182">
        <v>120180</v>
      </c>
      <c r="B182">
        <v>103</v>
      </c>
      <c r="C182" s="1">
        <v>45823.627152777779</v>
      </c>
      <c r="D182" s="2">
        <v>45823</v>
      </c>
      <c r="E182" t="s">
        <v>28</v>
      </c>
      <c r="F182" t="s">
        <v>22</v>
      </c>
      <c r="G182" t="s">
        <v>30</v>
      </c>
      <c r="I182">
        <v>2</v>
      </c>
      <c r="J182">
        <v>3.32</v>
      </c>
      <c r="K182">
        <v>0</v>
      </c>
      <c r="L182">
        <v>0.43</v>
      </c>
      <c r="M182">
        <v>7.07</v>
      </c>
      <c r="N182" t="s">
        <v>62</v>
      </c>
    </row>
    <row r="183" spans="1:14" x14ac:dyDescent="0.3">
      <c r="A183">
        <v>120181</v>
      </c>
      <c r="B183">
        <v>401</v>
      </c>
      <c r="C183" s="1">
        <v>45773.444884259261</v>
      </c>
      <c r="D183" s="2">
        <v>45773</v>
      </c>
      <c r="E183" t="s">
        <v>14</v>
      </c>
      <c r="F183" t="s">
        <v>22</v>
      </c>
      <c r="G183" t="s">
        <v>35</v>
      </c>
      <c r="H183" t="s">
        <v>44</v>
      </c>
      <c r="I183">
        <v>1</v>
      </c>
      <c r="J183">
        <v>1.72</v>
      </c>
      <c r="K183">
        <v>0</v>
      </c>
      <c r="L183">
        <v>0.23</v>
      </c>
      <c r="M183">
        <v>2.95</v>
      </c>
      <c r="N183" t="s">
        <v>21</v>
      </c>
    </row>
    <row r="184" spans="1:14" x14ac:dyDescent="0.3">
      <c r="A184">
        <v>120182</v>
      </c>
      <c r="B184">
        <v>301</v>
      </c>
      <c r="C184" s="1">
        <v>45831.81113425926</v>
      </c>
      <c r="D184" s="2">
        <v>45831</v>
      </c>
      <c r="E184" t="s">
        <v>36</v>
      </c>
      <c r="F184" t="s">
        <v>19</v>
      </c>
      <c r="G184" t="s">
        <v>20</v>
      </c>
      <c r="I184">
        <v>1</v>
      </c>
      <c r="J184">
        <v>5</v>
      </c>
      <c r="K184">
        <v>0</v>
      </c>
      <c r="L184">
        <v>0.32</v>
      </c>
      <c r="M184">
        <v>5.32</v>
      </c>
      <c r="N184" t="s">
        <v>21</v>
      </c>
    </row>
    <row r="185" spans="1:14" x14ac:dyDescent="0.3">
      <c r="A185">
        <v>120183</v>
      </c>
      <c r="B185">
        <v>403</v>
      </c>
      <c r="C185" s="1">
        <v>45829.393449074072</v>
      </c>
      <c r="D185" s="2">
        <v>45829</v>
      </c>
      <c r="E185" t="s">
        <v>14</v>
      </c>
      <c r="F185" t="s">
        <v>15</v>
      </c>
      <c r="G185" t="s">
        <v>75</v>
      </c>
      <c r="I185">
        <v>1</v>
      </c>
      <c r="J185">
        <v>3.86</v>
      </c>
      <c r="K185">
        <v>0</v>
      </c>
      <c r="L185">
        <v>0.23</v>
      </c>
      <c r="M185">
        <v>4.09</v>
      </c>
      <c r="N185" t="s">
        <v>31</v>
      </c>
    </row>
    <row r="186" spans="1:14" x14ac:dyDescent="0.3">
      <c r="A186">
        <v>120184</v>
      </c>
      <c r="B186">
        <v>102</v>
      </c>
      <c r="C186" s="1">
        <v>45821.965428240743</v>
      </c>
      <c r="D186" s="2">
        <v>45821</v>
      </c>
      <c r="E186" t="s">
        <v>33</v>
      </c>
      <c r="F186" t="s">
        <v>15</v>
      </c>
      <c r="G186" t="s">
        <v>48</v>
      </c>
      <c r="H186" t="s">
        <v>34</v>
      </c>
      <c r="I186">
        <v>1</v>
      </c>
      <c r="J186">
        <v>5.55</v>
      </c>
      <c r="K186">
        <v>0</v>
      </c>
      <c r="L186">
        <v>0.41</v>
      </c>
      <c r="M186">
        <v>6.21</v>
      </c>
      <c r="N186" t="s">
        <v>21</v>
      </c>
    </row>
    <row r="187" spans="1:14" x14ac:dyDescent="0.3">
      <c r="A187">
        <v>120185</v>
      </c>
      <c r="B187">
        <v>401</v>
      </c>
      <c r="C187" s="1">
        <v>45808.579363425924</v>
      </c>
      <c r="D187" s="2">
        <v>45808</v>
      </c>
      <c r="E187" t="s">
        <v>18</v>
      </c>
      <c r="F187" t="s">
        <v>22</v>
      </c>
      <c r="G187" t="s">
        <v>43</v>
      </c>
      <c r="I187">
        <v>1</v>
      </c>
      <c r="J187">
        <v>4.7300000000000004</v>
      </c>
      <c r="K187">
        <v>0</v>
      </c>
      <c r="L187">
        <v>0.31</v>
      </c>
      <c r="M187">
        <v>5.04</v>
      </c>
      <c r="N187" t="s">
        <v>31</v>
      </c>
    </row>
    <row r="188" spans="1:14" x14ac:dyDescent="0.3">
      <c r="A188">
        <v>120186</v>
      </c>
      <c r="B188">
        <v>102</v>
      </c>
      <c r="C188" s="1">
        <v>45866.705254629633</v>
      </c>
      <c r="D188" s="2">
        <v>45866</v>
      </c>
      <c r="E188" t="s">
        <v>28</v>
      </c>
      <c r="F188" t="s">
        <v>15</v>
      </c>
      <c r="G188" t="s">
        <v>52</v>
      </c>
      <c r="H188" t="s">
        <v>34</v>
      </c>
      <c r="I188">
        <v>1</v>
      </c>
      <c r="J188">
        <v>2.77</v>
      </c>
      <c r="K188">
        <v>0</v>
      </c>
      <c r="L188">
        <v>0.21</v>
      </c>
      <c r="M188">
        <v>3.23</v>
      </c>
      <c r="N188" t="s">
        <v>31</v>
      </c>
    </row>
    <row r="189" spans="1:14" x14ac:dyDescent="0.3">
      <c r="A189">
        <v>120187</v>
      </c>
      <c r="B189">
        <v>201</v>
      </c>
      <c r="C189" s="1">
        <v>45818.331516203703</v>
      </c>
      <c r="D189" s="2">
        <v>45818</v>
      </c>
      <c r="E189" t="s">
        <v>14</v>
      </c>
      <c r="F189" t="s">
        <v>19</v>
      </c>
      <c r="G189" t="s">
        <v>39</v>
      </c>
      <c r="I189">
        <v>1</v>
      </c>
      <c r="J189">
        <v>3.02</v>
      </c>
      <c r="K189">
        <v>0</v>
      </c>
      <c r="L189">
        <v>0.2</v>
      </c>
      <c r="M189">
        <v>3.22</v>
      </c>
      <c r="N189" t="s">
        <v>31</v>
      </c>
    </row>
    <row r="190" spans="1:14" x14ac:dyDescent="0.3">
      <c r="A190">
        <v>120188</v>
      </c>
      <c r="B190">
        <v>301</v>
      </c>
      <c r="C190" s="1">
        <v>45825.425324074073</v>
      </c>
      <c r="D190" s="2">
        <v>45825</v>
      </c>
      <c r="E190" t="s">
        <v>37</v>
      </c>
      <c r="F190" t="s">
        <v>19</v>
      </c>
      <c r="G190" t="s">
        <v>24</v>
      </c>
      <c r="I190">
        <v>2</v>
      </c>
      <c r="J190">
        <v>3.03</v>
      </c>
      <c r="K190">
        <v>0</v>
      </c>
      <c r="L190">
        <v>0.59</v>
      </c>
      <c r="M190">
        <v>9.0500000000000007</v>
      </c>
      <c r="N190" t="s">
        <v>31</v>
      </c>
    </row>
    <row r="191" spans="1:14" x14ac:dyDescent="0.3">
      <c r="A191">
        <v>120189</v>
      </c>
      <c r="B191">
        <v>501</v>
      </c>
      <c r="C191" s="1">
        <v>45854.286840277775</v>
      </c>
      <c r="D191" s="2">
        <v>45854</v>
      </c>
      <c r="E191" t="s">
        <v>14</v>
      </c>
      <c r="F191" t="s">
        <v>19</v>
      </c>
      <c r="G191" t="s">
        <v>64</v>
      </c>
      <c r="H191" t="s">
        <v>66</v>
      </c>
      <c r="I191">
        <v>1</v>
      </c>
      <c r="J191">
        <v>1.41</v>
      </c>
      <c r="K191">
        <v>0</v>
      </c>
      <c r="L191">
        <v>0.12</v>
      </c>
      <c r="M191">
        <v>1.53</v>
      </c>
      <c r="N191" t="s">
        <v>21</v>
      </c>
    </row>
    <row r="192" spans="1:14" x14ac:dyDescent="0.3">
      <c r="A192">
        <v>120190</v>
      </c>
      <c r="B192">
        <v>103</v>
      </c>
      <c r="C192" s="1">
        <v>45818.015393518515</v>
      </c>
      <c r="D192" s="2">
        <v>45818</v>
      </c>
      <c r="E192" t="s">
        <v>33</v>
      </c>
      <c r="F192" t="s">
        <v>15</v>
      </c>
      <c r="G192" t="s">
        <v>78</v>
      </c>
      <c r="I192">
        <v>1</v>
      </c>
      <c r="J192">
        <v>1.95</v>
      </c>
      <c r="K192">
        <v>0.2</v>
      </c>
      <c r="L192">
        <v>0.13</v>
      </c>
      <c r="M192">
        <v>1.88</v>
      </c>
      <c r="N192" t="s">
        <v>21</v>
      </c>
    </row>
    <row r="193" spans="1:14" x14ac:dyDescent="0.3">
      <c r="A193">
        <v>120191</v>
      </c>
      <c r="B193">
        <v>101</v>
      </c>
      <c r="C193" s="1">
        <v>45862.526979166665</v>
      </c>
      <c r="D193" s="2">
        <v>45862</v>
      </c>
      <c r="E193" t="s">
        <v>18</v>
      </c>
      <c r="F193" t="s">
        <v>19</v>
      </c>
      <c r="G193" t="s">
        <v>52</v>
      </c>
      <c r="I193">
        <v>3</v>
      </c>
      <c r="J193">
        <v>2.88</v>
      </c>
      <c r="K193">
        <v>0</v>
      </c>
      <c r="L193">
        <v>0.73</v>
      </c>
      <c r="M193">
        <v>9.3699999999999992</v>
      </c>
      <c r="N193" t="s">
        <v>21</v>
      </c>
    </row>
    <row r="194" spans="1:14" x14ac:dyDescent="0.3">
      <c r="A194">
        <v>120192</v>
      </c>
      <c r="B194">
        <v>403</v>
      </c>
      <c r="C194" s="1">
        <v>45828.75037037037</v>
      </c>
      <c r="D194" s="2">
        <v>45828</v>
      </c>
      <c r="E194" t="s">
        <v>36</v>
      </c>
      <c r="F194" t="s">
        <v>15</v>
      </c>
      <c r="G194" t="s">
        <v>59</v>
      </c>
      <c r="I194">
        <v>1</v>
      </c>
      <c r="J194">
        <v>10.1</v>
      </c>
      <c r="K194">
        <v>0</v>
      </c>
      <c r="L194">
        <v>0.66</v>
      </c>
      <c r="M194">
        <v>10.76</v>
      </c>
      <c r="N194" t="s">
        <v>62</v>
      </c>
    </row>
    <row r="195" spans="1:14" x14ac:dyDescent="0.3">
      <c r="A195">
        <v>120193</v>
      </c>
      <c r="B195">
        <v>202</v>
      </c>
      <c r="C195" s="1">
        <v>45812.456284722219</v>
      </c>
      <c r="D195" s="2">
        <v>45812</v>
      </c>
      <c r="E195" t="s">
        <v>37</v>
      </c>
      <c r="F195" t="s">
        <v>15</v>
      </c>
      <c r="G195" t="s">
        <v>35</v>
      </c>
      <c r="H195" t="s">
        <v>25</v>
      </c>
      <c r="I195">
        <v>1</v>
      </c>
      <c r="J195">
        <v>1.64</v>
      </c>
      <c r="K195">
        <v>0</v>
      </c>
      <c r="L195">
        <v>0.12</v>
      </c>
      <c r="M195">
        <v>1.76</v>
      </c>
      <c r="N195" t="s">
        <v>17</v>
      </c>
    </row>
    <row r="196" spans="1:14" x14ac:dyDescent="0.3">
      <c r="A196">
        <v>120194</v>
      </c>
      <c r="B196">
        <v>501</v>
      </c>
      <c r="C196" s="1">
        <v>45835.821921296294</v>
      </c>
      <c r="D196" s="2">
        <v>45835</v>
      </c>
      <c r="E196" t="s">
        <v>36</v>
      </c>
      <c r="F196" t="s">
        <v>29</v>
      </c>
      <c r="G196" t="s">
        <v>30</v>
      </c>
      <c r="H196" t="s">
        <v>63</v>
      </c>
      <c r="I196">
        <v>2</v>
      </c>
      <c r="J196">
        <v>3.19</v>
      </c>
      <c r="K196">
        <v>0</v>
      </c>
      <c r="L196">
        <v>0.61</v>
      </c>
      <c r="M196">
        <v>6.99</v>
      </c>
      <c r="N196" t="s">
        <v>21</v>
      </c>
    </row>
    <row r="197" spans="1:14" x14ac:dyDescent="0.3">
      <c r="A197">
        <v>120195</v>
      </c>
      <c r="B197">
        <v>103</v>
      </c>
      <c r="C197" s="1">
        <v>45763.02853009259</v>
      </c>
      <c r="D197" s="2">
        <v>45763</v>
      </c>
      <c r="E197" t="s">
        <v>33</v>
      </c>
      <c r="F197" t="s">
        <v>22</v>
      </c>
      <c r="G197" t="s">
        <v>16</v>
      </c>
      <c r="H197" t="s">
        <v>66</v>
      </c>
      <c r="I197">
        <v>1</v>
      </c>
      <c r="J197">
        <v>1.47</v>
      </c>
      <c r="K197">
        <v>0</v>
      </c>
      <c r="L197">
        <v>0.13</v>
      </c>
      <c r="M197">
        <v>1.6</v>
      </c>
      <c r="N197" t="s">
        <v>21</v>
      </c>
    </row>
    <row r="198" spans="1:14" x14ac:dyDescent="0.3">
      <c r="A198">
        <v>120196</v>
      </c>
      <c r="B198">
        <v>102</v>
      </c>
      <c r="C198" s="1">
        <v>45854.497025462966</v>
      </c>
      <c r="D198" s="2">
        <v>45854</v>
      </c>
      <c r="E198" t="s">
        <v>18</v>
      </c>
      <c r="F198" t="s">
        <v>22</v>
      </c>
      <c r="G198" t="s">
        <v>43</v>
      </c>
      <c r="I198">
        <v>1</v>
      </c>
      <c r="J198">
        <v>4.2</v>
      </c>
      <c r="K198">
        <v>0</v>
      </c>
      <c r="L198">
        <v>0.36</v>
      </c>
      <c r="M198">
        <v>4.5599999999999996</v>
      </c>
      <c r="N198" t="s">
        <v>21</v>
      </c>
    </row>
    <row r="199" spans="1:14" x14ac:dyDescent="0.3">
      <c r="A199">
        <v>120197</v>
      </c>
      <c r="B199">
        <v>103</v>
      </c>
      <c r="C199" s="1">
        <v>45816.861238425925</v>
      </c>
      <c r="D199" s="2">
        <v>45816</v>
      </c>
      <c r="E199" t="s">
        <v>36</v>
      </c>
      <c r="F199" t="s">
        <v>19</v>
      </c>
      <c r="G199" t="s">
        <v>55</v>
      </c>
      <c r="I199">
        <v>1</v>
      </c>
      <c r="J199">
        <v>8.57</v>
      </c>
      <c r="K199">
        <v>0</v>
      </c>
      <c r="L199">
        <v>0.6</v>
      </c>
      <c r="M199">
        <v>9.17</v>
      </c>
      <c r="N199" t="s">
        <v>21</v>
      </c>
    </row>
    <row r="200" spans="1:14" x14ac:dyDescent="0.3">
      <c r="A200">
        <v>120198</v>
      </c>
      <c r="B200">
        <v>401</v>
      </c>
      <c r="C200" s="1">
        <v>45817.583356481482</v>
      </c>
      <c r="D200" s="2">
        <v>45817</v>
      </c>
      <c r="E200" t="s">
        <v>18</v>
      </c>
      <c r="F200" t="s">
        <v>22</v>
      </c>
      <c r="G200" t="s">
        <v>32</v>
      </c>
      <c r="H200" t="s">
        <v>42</v>
      </c>
      <c r="I200">
        <v>1</v>
      </c>
      <c r="J200">
        <v>1.74</v>
      </c>
      <c r="K200">
        <v>0</v>
      </c>
      <c r="L200">
        <v>0.18</v>
      </c>
      <c r="M200">
        <v>2.62</v>
      </c>
      <c r="N200" t="s">
        <v>17</v>
      </c>
    </row>
    <row r="201" spans="1:14" x14ac:dyDescent="0.3">
      <c r="A201">
        <v>120199</v>
      </c>
      <c r="B201">
        <v>202</v>
      </c>
      <c r="C201" s="1">
        <v>45773.221736111111</v>
      </c>
      <c r="D201" s="2">
        <v>45773</v>
      </c>
      <c r="E201" t="s">
        <v>14</v>
      </c>
      <c r="F201" t="s">
        <v>22</v>
      </c>
      <c r="G201" t="s">
        <v>75</v>
      </c>
      <c r="H201" t="s">
        <v>25</v>
      </c>
      <c r="I201">
        <v>1</v>
      </c>
      <c r="J201">
        <v>3.45</v>
      </c>
      <c r="K201">
        <v>0</v>
      </c>
      <c r="L201">
        <v>0.28000000000000003</v>
      </c>
      <c r="M201">
        <v>3.73</v>
      </c>
      <c r="N201" t="s">
        <v>17</v>
      </c>
    </row>
    <row r="202" spans="1:14" x14ac:dyDescent="0.3">
      <c r="A202">
        <v>120200</v>
      </c>
      <c r="B202">
        <v>201</v>
      </c>
      <c r="C202" s="1">
        <v>45862.823622685188</v>
      </c>
      <c r="D202" s="2">
        <v>45862</v>
      </c>
      <c r="E202" t="s">
        <v>36</v>
      </c>
      <c r="F202" t="s">
        <v>29</v>
      </c>
      <c r="G202" t="s">
        <v>77</v>
      </c>
      <c r="H202" t="s">
        <v>49</v>
      </c>
      <c r="I202">
        <v>1</v>
      </c>
      <c r="J202">
        <v>5.37</v>
      </c>
      <c r="K202">
        <v>0</v>
      </c>
      <c r="L202">
        <v>0.51</v>
      </c>
      <c r="M202">
        <v>5.88</v>
      </c>
      <c r="N202" t="s">
        <v>21</v>
      </c>
    </row>
    <row r="203" spans="1:14" x14ac:dyDescent="0.3">
      <c r="A203">
        <v>120201</v>
      </c>
      <c r="B203">
        <v>101</v>
      </c>
      <c r="C203" s="1">
        <v>45825.68341435185</v>
      </c>
      <c r="D203" s="2">
        <v>45825</v>
      </c>
      <c r="E203" t="s">
        <v>28</v>
      </c>
      <c r="F203" t="s">
        <v>22</v>
      </c>
      <c r="G203" t="s">
        <v>60</v>
      </c>
      <c r="I203">
        <v>1</v>
      </c>
      <c r="J203">
        <v>5.18</v>
      </c>
      <c r="K203">
        <v>0</v>
      </c>
      <c r="L203">
        <v>0.34</v>
      </c>
      <c r="M203">
        <v>5.52</v>
      </c>
      <c r="N203" t="s">
        <v>21</v>
      </c>
    </row>
    <row r="204" spans="1:14" x14ac:dyDescent="0.3">
      <c r="A204">
        <v>120202</v>
      </c>
      <c r="B204">
        <v>102</v>
      </c>
      <c r="C204" s="1">
        <v>45799.470914351848</v>
      </c>
      <c r="D204" s="2">
        <v>45799</v>
      </c>
      <c r="E204" t="s">
        <v>18</v>
      </c>
      <c r="F204" t="s">
        <v>15</v>
      </c>
      <c r="G204" t="s">
        <v>57</v>
      </c>
      <c r="H204" t="s">
        <v>73</v>
      </c>
      <c r="I204">
        <v>3</v>
      </c>
      <c r="J204">
        <v>9.5299999999999994</v>
      </c>
      <c r="K204">
        <v>0</v>
      </c>
      <c r="L204">
        <v>2.5299999999999998</v>
      </c>
      <c r="M204">
        <v>32.32</v>
      </c>
      <c r="N204" t="s">
        <v>21</v>
      </c>
    </row>
    <row r="205" spans="1:14" x14ac:dyDescent="0.3">
      <c r="A205">
        <v>120203</v>
      </c>
      <c r="B205">
        <v>301</v>
      </c>
      <c r="C205" s="1">
        <v>45877.457025462965</v>
      </c>
      <c r="D205" s="2">
        <v>45877</v>
      </c>
      <c r="E205" t="s">
        <v>37</v>
      </c>
      <c r="F205" t="s">
        <v>15</v>
      </c>
      <c r="G205" t="s">
        <v>41</v>
      </c>
      <c r="I205">
        <v>1</v>
      </c>
      <c r="J205">
        <v>2.1</v>
      </c>
      <c r="K205">
        <v>0</v>
      </c>
      <c r="L205">
        <v>0.14000000000000001</v>
      </c>
      <c r="M205">
        <v>2.2400000000000002</v>
      </c>
      <c r="N205" t="s">
        <v>17</v>
      </c>
    </row>
    <row r="206" spans="1:14" x14ac:dyDescent="0.3">
      <c r="A206">
        <v>120204</v>
      </c>
      <c r="B206">
        <v>101</v>
      </c>
      <c r="C206" s="1">
        <v>45856.246041666665</v>
      </c>
      <c r="D206" s="2">
        <v>45856</v>
      </c>
      <c r="E206" t="s">
        <v>14</v>
      </c>
      <c r="F206" t="s">
        <v>22</v>
      </c>
      <c r="G206" t="s">
        <v>39</v>
      </c>
      <c r="I206">
        <v>2</v>
      </c>
      <c r="J206">
        <v>2.7</v>
      </c>
      <c r="K206">
        <v>0</v>
      </c>
      <c r="L206">
        <v>0.32</v>
      </c>
      <c r="M206">
        <v>5.72</v>
      </c>
      <c r="N206" t="s">
        <v>17</v>
      </c>
    </row>
    <row r="207" spans="1:14" x14ac:dyDescent="0.3">
      <c r="A207">
        <v>120205</v>
      </c>
      <c r="B207">
        <v>501</v>
      </c>
      <c r="C207" s="1">
        <v>45785.433240740742</v>
      </c>
      <c r="D207" s="2">
        <v>45785</v>
      </c>
      <c r="E207" t="s">
        <v>37</v>
      </c>
      <c r="F207" t="s">
        <v>22</v>
      </c>
      <c r="G207" t="s">
        <v>16</v>
      </c>
      <c r="H207" t="s">
        <v>45</v>
      </c>
      <c r="I207">
        <v>1</v>
      </c>
      <c r="J207">
        <v>1.36</v>
      </c>
      <c r="K207">
        <v>0</v>
      </c>
      <c r="L207">
        <v>0.14000000000000001</v>
      </c>
      <c r="M207">
        <v>1.8</v>
      </c>
      <c r="N207" t="s">
        <v>21</v>
      </c>
    </row>
    <row r="208" spans="1:14" x14ac:dyDescent="0.3">
      <c r="A208">
        <v>120206</v>
      </c>
      <c r="B208">
        <v>103</v>
      </c>
      <c r="C208" s="1">
        <v>45762.396423611113</v>
      </c>
      <c r="D208" s="2">
        <v>45762</v>
      </c>
      <c r="E208" t="s">
        <v>14</v>
      </c>
      <c r="F208" t="s">
        <v>15</v>
      </c>
      <c r="G208" t="s">
        <v>67</v>
      </c>
      <c r="H208" t="s">
        <v>44</v>
      </c>
      <c r="I208">
        <v>2</v>
      </c>
      <c r="J208">
        <v>5.16</v>
      </c>
      <c r="K208">
        <v>0</v>
      </c>
      <c r="L208">
        <v>0.86</v>
      </c>
      <c r="M208">
        <v>13.18</v>
      </c>
      <c r="N208" t="s">
        <v>21</v>
      </c>
    </row>
    <row r="209" spans="1:14" x14ac:dyDescent="0.3">
      <c r="A209">
        <v>120207</v>
      </c>
      <c r="B209">
        <v>301</v>
      </c>
      <c r="C209" s="1">
        <v>45767.440150462964</v>
      </c>
      <c r="D209" s="2">
        <v>45767</v>
      </c>
      <c r="E209" t="s">
        <v>14</v>
      </c>
      <c r="F209" t="s">
        <v>15</v>
      </c>
      <c r="G209" t="s">
        <v>35</v>
      </c>
      <c r="H209" t="s">
        <v>40</v>
      </c>
      <c r="I209">
        <v>1</v>
      </c>
      <c r="J209">
        <v>1.99</v>
      </c>
      <c r="K209">
        <v>0</v>
      </c>
      <c r="L209">
        <v>0.21</v>
      </c>
      <c r="M209">
        <v>3.4</v>
      </c>
      <c r="N209" t="s">
        <v>17</v>
      </c>
    </row>
    <row r="210" spans="1:14" x14ac:dyDescent="0.3">
      <c r="A210">
        <v>120208</v>
      </c>
      <c r="B210">
        <v>103</v>
      </c>
      <c r="C210" s="1">
        <v>45807.750474537039</v>
      </c>
      <c r="D210" s="2">
        <v>45807</v>
      </c>
      <c r="E210" t="s">
        <v>36</v>
      </c>
      <c r="F210" t="s">
        <v>15</v>
      </c>
      <c r="G210" t="s">
        <v>55</v>
      </c>
      <c r="I210">
        <v>1</v>
      </c>
      <c r="J210">
        <v>8.75</v>
      </c>
      <c r="K210">
        <v>0</v>
      </c>
      <c r="L210">
        <v>0.7</v>
      </c>
      <c r="M210">
        <v>9.4499999999999993</v>
      </c>
      <c r="N210" t="s">
        <v>21</v>
      </c>
    </row>
    <row r="211" spans="1:14" x14ac:dyDescent="0.3">
      <c r="A211">
        <v>120209</v>
      </c>
      <c r="B211">
        <v>401</v>
      </c>
      <c r="C211" s="1">
        <v>45868.89503472222</v>
      </c>
      <c r="D211" s="2">
        <v>45868</v>
      </c>
      <c r="E211" t="s">
        <v>36</v>
      </c>
      <c r="F211" t="s">
        <v>29</v>
      </c>
      <c r="G211" t="s">
        <v>55</v>
      </c>
      <c r="I211">
        <v>3</v>
      </c>
      <c r="J211">
        <v>9.99</v>
      </c>
      <c r="L211">
        <v>1.8</v>
      </c>
      <c r="M211">
        <v>31.77</v>
      </c>
      <c r="N211" t="s">
        <v>21</v>
      </c>
    </row>
    <row r="212" spans="1:14" x14ac:dyDescent="0.3">
      <c r="A212">
        <v>120210</v>
      </c>
      <c r="B212">
        <v>501</v>
      </c>
      <c r="C212" s="1">
        <v>45797.039259259262</v>
      </c>
      <c r="D212" s="2">
        <v>45797</v>
      </c>
      <c r="E212" t="s">
        <v>33</v>
      </c>
      <c r="F212" t="s">
        <v>15</v>
      </c>
      <c r="G212" t="s">
        <v>52</v>
      </c>
      <c r="I212">
        <v>2</v>
      </c>
      <c r="J212">
        <v>2.8</v>
      </c>
      <c r="K212">
        <v>0</v>
      </c>
      <c r="L212">
        <v>0.5</v>
      </c>
      <c r="M212">
        <v>6.1</v>
      </c>
      <c r="N212" t="s">
        <v>17</v>
      </c>
    </row>
    <row r="213" spans="1:14" x14ac:dyDescent="0.3">
      <c r="A213">
        <v>120211</v>
      </c>
      <c r="B213">
        <v>402</v>
      </c>
      <c r="C213" s="1">
        <v>45781.426388888889</v>
      </c>
      <c r="D213" s="2">
        <v>45781</v>
      </c>
      <c r="E213" t="s">
        <v>14</v>
      </c>
      <c r="F213" t="s">
        <v>22</v>
      </c>
      <c r="G213" t="s">
        <v>52</v>
      </c>
      <c r="I213">
        <v>1</v>
      </c>
      <c r="J213">
        <v>2.96</v>
      </c>
      <c r="K213">
        <v>0</v>
      </c>
      <c r="L213">
        <v>0.18</v>
      </c>
      <c r="M213">
        <v>3.14</v>
      </c>
      <c r="N213" t="s">
        <v>31</v>
      </c>
    </row>
    <row r="214" spans="1:14" x14ac:dyDescent="0.3">
      <c r="A214">
        <v>120212</v>
      </c>
      <c r="B214">
        <v>202</v>
      </c>
      <c r="C214" s="1">
        <v>45854.666597222225</v>
      </c>
      <c r="D214" s="2">
        <v>45854</v>
      </c>
      <c r="E214" t="s">
        <v>28</v>
      </c>
      <c r="F214" t="s">
        <v>22</v>
      </c>
      <c r="G214" t="s">
        <v>79</v>
      </c>
      <c r="I214">
        <v>1</v>
      </c>
      <c r="J214">
        <v>3.05</v>
      </c>
      <c r="K214">
        <v>0</v>
      </c>
      <c r="L214">
        <v>0.2</v>
      </c>
      <c r="M214">
        <v>3.25</v>
      </c>
      <c r="N214" t="s">
        <v>21</v>
      </c>
    </row>
    <row r="215" spans="1:14" x14ac:dyDescent="0.3">
      <c r="A215">
        <v>120213</v>
      </c>
      <c r="B215">
        <v>402</v>
      </c>
      <c r="C215" s="1">
        <v>45784.23332175926</v>
      </c>
      <c r="D215" s="2">
        <v>45784</v>
      </c>
      <c r="E215" t="s">
        <v>14</v>
      </c>
      <c r="F215" t="s">
        <v>22</v>
      </c>
      <c r="G215" t="s">
        <v>64</v>
      </c>
      <c r="I215">
        <v>2</v>
      </c>
      <c r="J215">
        <v>1.59</v>
      </c>
      <c r="K215">
        <v>0</v>
      </c>
      <c r="L215">
        <v>0.22</v>
      </c>
      <c r="M215">
        <v>3.4</v>
      </c>
      <c r="N215" t="s">
        <v>17</v>
      </c>
    </row>
    <row r="216" spans="1:14" x14ac:dyDescent="0.3">
      <c r="A216">
        <v>120214</v>
      </c>
      <c r="B216">
        <v>401</v>
      </c>
      <c r="C216" s="1">
        <v>45761.97042824074</v>
      </c>
      <c r="D216" s="2">
        <v>45761</v>
      </c>
      <c r="E216" t="s">
        <v>33</v>
      </c>
      <c r="F216" t="s">
        <v>15</v>
      </c>
      <c r="G216" t="s">
        <v>52</v>
      </c>
      <c r="I216">
        <v>1</v>
      </c>
      <c r="J216">
        <v>2.5499999999999998</v>
      </c>
      <c r="K216">
        <v>0</v>
      </c>
      <c r="L216">
        <v>0.24</v>
      </c>
      <c r="M216">
        <v>2.79</v>
      </c>
      <c r="N216" t="s">
        <v>62</v>
      </c>
    </row>
    <row r="217" spans="1:14" x14ac:dyDescent="0.3">
      <c r="A217">
        <v>120215</v>
      </c>
      <c r="B217">
        <v>201</v>
      </c>
      <c r="C217" s="1">
        <v>45799.488449074073</v>
      </c>
      <c r="D217" s="2">
        <v>45799</v>
      </c>
      <c r="E217" t="s">
        <v>37</v>
      </c>
      <c r="F217" t="s">
        <v>15</v>
      </c>
      <c r="G217" t="s">
        <v>24</v>
      </c>
      <c r="H217" t="s">
        <v>25</v>
      </c>
      <c r="I217">
        <v>1</v>
      </c>
      <c r="J217">
        <v>3.43</v>
      </c>
      <c r="K217">
        <v>0</v>
      </c>
      <c r="L217">
        <v>0.27</v>
      </c>
      <c r="M217">
        <v>3.7</v>
      </c>
      <c r="N217" t="s">
        <v>21</v>
      </c>
    </row>
    <row r="218" spans="1:14" x14ac:dyDescent="0.3">
      <c r="A218">
        <v>120216</v>
      </c>
      <c r="B218">
        <v>401</v>
      </c>
      <c r="C218" s="1">
        <v>45764.72148148148</v>
      </c>
      <c r="D218" s="2">
        <v>45764</v>
      </c>
      <c r="E218" t="s">
        <v>28</v>
      </c>
      <c r="F218" t="s">
        <v>15</v>
      </c>
      <c r="G218" t="s">
        <v>32</v>
      </c>
      <c r="I218">
        <v>1</v>
      </c>
      <c r="J218">
        <v>1.68</v>
      </c>
      <c r="K218">
        <v>0</v>
      </c>
      <c r="L218">
        <v>0.12</v>
      </c>
      <c r="M218">
        <v>1.8</v>
      </c>
      <c r="N218" t="s">
        <v>17</v>
      </c>
    </row>
    <row r="219" spans="1:14" x14ac:dyDescent="0.3">
      <c r="A219">
        <v>120217</v>
      </c>
      <c r="B219">
        <v>101</v>
      </c>
      <c r="C219" s="1">
        <v>45841.658726851849</v>
      </c>
      <c r="D219" s="2">
        <v>45841</v>
      </c>
      <c r="E219" t="s">
        <v>28</v>
      </c>
      <c r="F219" t="s">
        <v>19</v>
      </c>
      <c r="G219" t="s">
        <v>60</v>
      </c>
      <c r="I219">
        <v>2</v>
      </c>
      <c r="J219">
        <v>4.91</v>
      </c>
      <c r="K219">
        <v>0</v>
      </c>
      <c r="L219">
        <v>0.93</v>
      </c>
      <c r="M219">
        <v>10.75</v>
      </c>
      <c r="N219" t="s">
        <v>31</v>
      </c>
    </row>
    <row r="220" spans="1:14" x14ac:dyDescent="0.3">
      <c r="A220">
        <v>120218</v>
      </c>
      <c r="B220">
        <v>101</v>
      </c>
      <c r="C220" s="1">
        <v>45829.910219907404</v>
      </c>
      <c r="D220" s="2">
        <v>45829</v>
      </c>
      <c r="E220" t="s">
        <v>36</v>
      </c>
      <c r="F220" t="s">
        <v>19</v>
      </c>
      <c r="G220" t="s">
        <v>43</v>
      </c>
      <c r="I220">
        <v>1</v>
      </c>
      <c r="J220">
        <v>4.33</v>
      </c>
      <c r="K220">
        <v>0</v>
      </c>
      <c r="L220">
        <v>0.39</v>
      </c>
      <c r="M220">
        <v>4.72</v>
      </c>
      <c r="N220" t="s">
        <v>17</v>
      </c>
    </row>
    <row r="221" spans="1:14" x14ac:dyDescent="0.3">
      <c r="A221">
        <v>120219</v>
      </c>
      <c r="B221">
        <v>403</v>
      </c>
      <c r="C221" s="1">
        <v>45853.804490740738</v>
      </c>
      <c r="D221" s="2">
        <v>45853</v>
      </c>
      <c r="E221" t="s">
        <v>36</v>
      </c>
      <c r="G221" t="s">
        <v>20</v>
      </c>
      <c r="I221">
        <v>1</v>
      </c>
      <c r="J221">
        <v>5.42</v>
      </c>
      <c r="K221">
        <v>0</v>
      </c>
      <c r="L221">
        <v>0.46</v>
      </c>
      <c r="M221">
        <v>5.88</v>
      </c>
      <c r="N221" t="s">
        <v>17</v>
      </c>
    </row>
    <row r="222" spans="1:14" x14ac:dyDescent="0.3">
      <c r="A222">
        <v>120220</v>
      </c>
      <c r="B222">
        <v>402</v>
      </c>
      <c r="C222" s="1">
        <v>45859.756932870368</v>
      </c>
      <c r="D222" s="2">
        <v>45859</v>
      </c>
      <c r="E222" t="s">
        <v>36</v>
      </c>
      <c r="F222" t="s">
        <v>22</v>
      </c>
      <c r="G222" t="s">
        <v>30</v>
      </c>
      <c r="I222">
        <v>1</v>
      </c>
      <c r="J222">
        <v>3.8</v>
      </c>
      <c r="K222">
        <v>0</v>
      </c>
      <c r="L222">
        <v>0.3</v>
      </c>
      <c r="M222">
        <v>4.0999999999999996</v>
      </c>
      <c r="N222" t="s">
        <v>21</v>
      </c>
    </row>
    <row r="223" spans="1:14" x14ac:dyDescent="0.3">
      <c r="A223">
        <v>120221</v>
      </c>
      <c r="B223">
        <v>403</v>
      </c>
      <c r="C223" s="1">
        <v>45809.392418981479</v>
      </c>
      <c r="D223" s="2">
        <v>45809</v>
      </c>
      <c r="E223" t="s">
        <v>14</v>
      </c>
      <c r="F223" t="s">
        <v>22</v>
      </c>
      <c r="G223" t="s">
        <v>67</v>
      </c>
      <c r="I223">
        <v>1</v>
      </c>
      <c r="J223">
        <v>4.37</v>
      </c>
      <c r="K223">
        <v>0</v>
      </c>
      <c r="L223">
        <v>0.42</v>
      </c>
      <c r="M223">
        <v>4.79</v>
      </c>
      <c r="N223" t="s">
        <v>31</v>
      </c>
    </row>
    <row r="224" spans="1:14" x14ac:dyDescent="0.3">
      <c r="A224">
        <v>120222</v>
      </c>
      <c r="B224">
        <v>301</v>
      </c>
      <c r="C224" s="1">
        <v>45763.501886574071</v>
      </c>
      <c r="D224" s="2">
        <v>45763</v>
      </c>
      <c r="E224" t="s">
        <v>18</v>
      </c>
      <c r="F224" t="s">
        <v>15</v>
      </c>
      <c r="G224" t="s">
        <v>59</v>
      </c>
      <c r="I224">
        <v>1</v>
      </c>
      <c r="J224">
        <v>10.33</v>
      </c>
      <c r="K224">
        <v>0</v>
      </c>
      <c r="L224">
        <v>0.62</v>
      </c>
      <c r="M224">
        <v>10.95</v>
      </c>
      <c r="N224" t="s">
        <v>21</v>
      </c>
    </row>
    <row r="225" spans="1:14" x14ac:dyDescent="0.3">
      <c r="A225">
        <v>120223</v>
      </c>
      <c r="B225">
        <v>101</v>
      </c>
      <c r="C225" s="1">
        <v>45795.51425925926</v>
      </c>
      <c r="D225" s="2">
        <v>45795</v>
      </c>
      <c r="E225" t="s">
        <v>18</v>
      </c>
      <c r="F225" t="s">
        <v>19</v>
      </c>
      <c r="G225" t="s">
        <v>32</v>
      </c>
      <c r="H225" t="s">
        <v>42</v>
      </c>
      <c r="I225">
        <v>1</v>
      </c>
      <c r="J225">
        <v>1.61</v>
      </c>
      <c r="K225">
        <v>0.23</v>
      </c>
      <c r="L225">
        <v>0.18</v>
      </c>
      <c r="M225">
        <v>2.2599999999999998</v>
      </c>
      <c r="N225" t="s">
        <v>21</v>
      </c>
    </row>
    <row r="226" spans="1:14" x14ac:dyDescent="0.3">
      <c r="A226">
        <v>120224</v>
      </c>
      <c r="B226">
        <v>401</v>
      </c>
      <c r="C226" s="1">
        <v>45758.658136574071</v>
      </c>
      <c r="D226" s="2">
        <v>45758</v>
      </c>
      <c r="E226" t="s">
        <v>28</v>
      </c>
      <c r="F226" t="s">
        <v>19</v>
      </c>
      <c r="G226" t="s">
        <v>52</v>
      </c>
      <c r="I226">
        <v>1</v>
      </c>
      <c r="J226">
        <v>2.5099999999999998</v>
      </c>
      <c r="K226">
        <v>0</v>
      </c>
      <c r="L226">
        <v>0.24</v>
      </c>
      <c r="M226">
        <v>2.75</v>
      </c>
      <c r="N226" t="s">
        <v>21</v>
      </c>
    </row>
    <row r="227" spans="1:14" x14ac:dyDescent="0.3">
      <c r="A227">
        <v>120225</v>
      </c>
      <c r="B227">
        <v>401</v>
      </c>
      <c r="C227" s="1">
        <v>45876.613275462965</v>
      </c>
      <c r="D227" s="2">
        <v>45876</v>
      </c>
      <c r="E227" t="s">
        <v>18</v>
      </c>
      <c r="F227" t="s">
        <v>22</v>
      </c>
      <c r="G227" t="s">
        <v>57</v>
      </c>
      <c r="H227" t="s">
        <v>58</v>
      </c>
      <c r="I227">
        <v>1</v>
      </c>
      <c r="J227">
        <v>9.5299999999999994</v>
      </c>
      <c r="K227">
        <v>0</v>
      </c>
      <c r="L227">
        <v>0.76</v>
      </c>
      <c r="M227">
        <v>10.29</v>
      </c>
      <c r="N227" t="s">
        <v>17</v>
      </c>
    </row>
    <row r="228" spans="1:14" x14ac:dyDescent="0.3">
      <c r="A228">
        <v>120226</v>
      </c>
      <c r="B228">
        <v>402</v>
      </c>
      <c r="C228" s="1">
        <v>45773.47928240741</v>
      </c>
      <c r="D228" s="2">
        <v>45773</v>
      </c>
      <c r="E228" t="s">
        <v>18</v>
      </c>
      <c r="F228" t="s">
        <v>22</v>
      </c>
      <c r="G228" t="s">
        <v>77</v>
      </c>
      <c r="H228" t="s">
        <v>73</v>
      </c>
      <c r="I228">
        <v>1</v>
      </c>
      <c r="J228">
        <v>5.26</v>
      </c>
      <c r="K228">
        <v>0</v>
      </c>
      <c r="L228">
        <v>0.42</v>
      </c>
      <c r="M228">
        <v>6.08</v>
      </c>
      <c r="N228" t="s">
        <v>21</v>
      </c>
    </row>
    <row r="229" spans="1:14" x14ac:dyDescent="0.3">
      <c r="A229">
        <v>120227</v>
      </c>
      <c r="B229">
        <v>101</v>
      </c>
      <c r="C229" s="1">
        <v>45807.504884259259</v>
      </c>
      <c r="D229" s="2">
        <v>45807</v>
      </c>
      <c r="E229" t="s">
        <v>18</v>
      </c>
      <c r="F229" t="s">
        <v>19</v>
      </c>
      <c r="G229" t="s">
        <v>57</v>
      </c>
      <c r="H229" t="s">
        <v>72</v>
      </c>
      <c r="I229">
        <v>1</v>
      </c>
      <c r="J229">
        <v>8.4499999999999993</v>
      </c>
      <c r="K229">
        <v>0</v>
      </c>
      <c r="L229">
        <v>0.76</v>
      </c>
      <c r="M229">
        <v>10.210000000000001</v>
      </c>
      <c r="N229" t="s">
        <v>17</v>
      </c>
    </row>
    <row r="230" spans="1:14" x14ac:dyDescent="0.3">
      <c r="A230">
        <v>120228</v>
      </c>
      <c r="B230">
        <v>501</v>
      </c>
      <c r="C230" s="1">
        <v>45854.758125</v>
      </c>
      <c r="D230" s="2">
        <v>45854</v>
      </c>
      <c r="E230" t="s">
        <v>36</v>
      </c>
      <c r="F230" t="s">
        <v>15</v>
      </c>
      <c r="G230" t="s">
        <v>52</v>
      </c>
      <c r="I230">
        <v>1</v>
      </c>
      <c r="J230">
        <v>2.44</v>
      </c>
      <c r="K230">
        <v>0.13</v>
      </c>
      <c r="L230">
        <v>0.19</v>
      </c>
      <c r="M230">
        <v>2.75</v>
      </c>
      <c r="N230" t="s">
        <v>31</v>
      </c>
    </row>
    <row r="231" spans="1:14" x14ac:dyDescent="0.3">
      <c r="A231">
        <v>120229</v>
      </c>
      <c r="B231">
        <v>201</v>
      </c>
      <c r="C231" s="1">
        <v>45799.248055555552</v>
      </c>
      <c r="D231" s="2">
        <v>45799</v>
      </c>
      <c r="E231" t="s">
        <v>14</v>
      </c>
      <c r="F231" t="s">
        <v>22</v>
      </c>
      <c r="G231" t="s">
        <v>67</v>
      </c>
      <c r="I231">
        <v>1</v>
      </c>
      <c r="J231">
        <v>5.22</v>
      </c>
      <c r="K231">
        <v>0</v>
      </c>
      <c r="L231">
        <v>0.42</v>
      </c>
      <c r="M231">
        <v>5.64</v>
      </c>
      <c r="N231" t="s">
        <v>21</v>
      </c>
    </row>
    <row r="232" spans="1:14" x14ac:dyDescent="0.3">
      <c r="A232">
        <v>120230</v>
      </c>
      <c r="B232">
        <v>401</v>
      </c>
      <c r="C232" s="1">
        <v>45832.447060185186</v>
      </c>
      <c r="D232" s="2">
        <v>45832</v>
      </c>
      <c r="E232" t="s">
        <v>37</v>
      </c>
      <c r="F232" t="s">
        <v>22</v>
      </c>
      <c r="G232" t="s">
        <v>16</v>
      </c>
      <c r="H232" t="s">
        <v>45</v>
      </c>
      <c r="I232">
        <v>1</v>
      </c>
      <c r="J232">
        <v>1.38</v>
      </c>
      <c r="K232">
        <v>0</v>
      </c>
      <c r="L232">
        <v>0.11</v>
      </c>
      <c r="M232">
        <v>1.79</v>
      </c>
      <c r="N232" t="s">
        <v>21</v>
      </c>
    </row>
    <row r="233" spans="1:14" x14ac:dyDescent="0.3">
      <c r="A233">
        <v>120231</v>
      </c>
      <c r="B233">
        <v>102</v>
      </c>
      <c r="C233" s="1">
        <v>45764.787870370368</v>
      </c>
      <c r="D233" s="2">
        <v>45764</v>
      </c>
      <c r="E233" t="s">
        <v>36</v>
      </c>
      <c r="F233" t="s">
        <v>29</v>
      </c>
      <c r="G233" t="s">
        <v>57</v>
      </c>
      <c r="H233" t="s">
        <v>74</v>
      </c>
      <c r="I233">
        <v>2</v>
      </c>
      <c r="J233">
        <v>9.1</v>
      </c>
      <c r="K233">
        <v>0</v>
      </c>
      <c r="L233">
        <v>1.92</v>
      </c>
      <c r="M233">
        <v>22.12</v>
      </c>
      <c r="N233" t="s">
        <v>31</v>
      </c>
    </row>
    <row r="234" spans="1:14" x14ac:dyDescent="0.3">
      <c r="A234">
        <v>120232</v>
      </c>
      <c r="B234">
        <v>501</v>
      </c>
      <c r="C234" s="1">
        <v>45841.812175925923</v>
      </c>
      <c r="D234" s="2">
        <v>45841</v>
      </c>
      <c r="E234" t="s">
        <v>36</v>
      </c>
      <c r="F234" t="s">
        <v>22</v>
      </c>
      <c r="G234" t="s">
        <v>55</v>
      </c>
      <c r="I234">
        <v>2</v>
      </c>
      <c r="J234">
        <v>8.51</v>
      </c>
      <c r="K234">
        <v>0</v>
      </c>
      <c r="L234">
        <v>1.19</v>
      </c>
      <c r="M234">
        <v>18.21</v>
      </c>
      <c r="N234" t="s">
        <v>21</v>
      </c>
    </row>
    <row r="235" spans="1:14" x14ac:dyDescent="0.3">
      <c r="A235">
        <v>120233</v>
      </c>
      <c r="B235">
        <v>103</v>
      </c>
      <c r="C235" s="1">
        <v>45817.83488425926</v>
      </c>
      <c r="D235" s="2">
        <v>45817</v>
      </c>
      <c r="E235" t="s">
        <v>36</v>
      </c>
      <c r="F235" t="s">
        <v>15</v>
      </c>
      <c r="G235" t="s">
        <v>48</v>
      </c>
      <c r="I235">
        <v>1</v>
      </c>
      <c r="J235">
        <v>5.39</v>
      </c>
      <c r="K235">
        <v>0</v>
      </c>
      <c r="L235">
        <v>0.43</v>
      </c>
      <c r="M235">
        <v>5.82</v>
      </c>
      <c r="N235" t="s">
        <v>21</v>
      </c>
    </row>
    <row r="236" spans="1:14" x14ac:dyDescent="0.3">
      <c r="A236">
        <v>120234</v>
      </c>
      <c r="B236">
        <v>102</v>
      </c>
      <c r="C236" s="1">
        <v>45812.870682870373</v>
      </c>
      <c r="D236" s="2">
        <v>45812</v>
      </c>
      <c r="E236" t="s">
        <v>36</v>
      </c>
      <c r="F236" t="s">
        <v>19</v>
      </c>
      <c r="G236" t="s">
        <v>20</v>
      </c>
      <c r="H236" t="s">
        <v>63</v>
      </c>
      <c r="I236">
        <v>1</v>
      </c>
      <c r="J236">
        <v>6.18</v>
      </c>
      <c r="K236">
        <v>0</v>
      </c>
      <c r="L236">
        <v>0.4</v>
      </c>
      <c r="M236">
        <v>6.58</v>
      </c>
      <c r="N236" t="s">
        <v>21</v>
      </c>
    </row>
    <row r="237" spans="1:14" x14ac:dyDescent="0.3">
      <c r="A237">
        <v>120235</v>
      </c>
      <c r="B237">
        <v>301</v>
      </c>
      <c r="C237" s="1">
        <v>45817.481203703705</v>
      </c>
      <c r="D237" s="2">
        <v>45817</v>
      </c>
      <c r="E237" t="s">
        <v>18</v>
      </c>
      <c r="F237" t="s">
        <v>19</v>
      </c>
      <c r="G237" t="s">
        <v>43</v>
      </c>
      <c r="I237">
        <v>1</v>
      </c>
      <c r="J237">
        <v>4.7</v>
      </c>
      <c r="K237">
        <v>0</v>
      </c>
      <c r="L237">
        <v>0.38</v>
      </c>
      <c r="M237">
        <v>5.08</v>
      </c>
      <c r="N237" t="s">
        <v>21</v>
      </c>
    </row>
    <row r="238" spans="1:14" x14ac:dyDescent="0.3">
      <c r="A238">
        <v>120236</v>
      </c>
      <c r="B238">
        <v>102</v>
      </c>
      <c r="C238" s="1">
        <v>45817.592789351853</v>
      </c>
      <c r="D238" s="2">
        <v>45817</v>
      </c>
      <c r="E238" t="s">
        <v>18</v>
      </c>
      <c r="F238" t="s">
        <v>19</v>
      </c>
      <c r="G238" t="s">
        <v>43</v>
      </c>
      <c r="I238">
        <v>1</v>
      </c>
      <c r="J238">
        <v>3.81</v>
      </c>
      <c r="K238">
        <v>0</v>
      </c>
      <c r="L238">
        <v>0.36</v>
      </c>
      <c r="M238">
        <v>4.17</v>
      </c>
      <c r="N238" t="s">
        <v>31</v>
      </c>
    </row>
    <row r="239" spans="1:14" x14ac:dyDescent="0.3">
      <c r="A239">
        <v>120237</v>
      </c>
      <c r="B239">
        <v>401</v>
      </c>
      <c r="C239" s="1">
        <v>45806.709675925929</v>
      </c>
      <c r="D239" s="2">
        <v>45806</v>
      </c>
      <c r="E239" t="s">
        <v>28</v>
      </c>
      <c r="F239" t="s">
        <v>29</v>
      </c>
      <c r="G239" t="s">
        <v>52</v>
      </c>
      <c r="I239">
        <v>1</v>
      </c>
      <c r="J239">
        <v>2.69</v>
      </c>
      <c r="K239">
        <v>0</v>
      </c>
      <c r="L239">
        <v>0.24</v>
      </c>
      <c r="M239">
        <v>2.93</v>
      </c>
      <c r="N239" t="s">
        <v>21</v>
      </c>
    </row>
    <row r="240" spans="1:14" x14ac:dyDescent="0.3">
      <c r="A240">
        <v>120238</v>
      </c>
      <c r="B240">
        <v>103</v>
      </c>
      <c r="C240" s="1">
        <v>45813.674143518518</v>
      </c>
      <c r="D240" s="2">
        <v>45813</v>
      </c>
      <c r="E240" t="s">
        <v>28</v>
      </c>
      <c r="F240" t="s">
        <v>29</v>
      </c>
      <c r="G240" t="s">
        <v>56</v>
      </c>
      <c r="I240">
        <v>1</v>
      </c>
      <c r="J240">
        <v>1.8</v>
      </c>
      <c r="K240">
        <v>0</v>
      </c>
      <c r="L240">
        <v>0.11</v>
      </c>
      <c r="M240">
        <v>1.91</v>
      </c>
      <c r="N240" t="s">
        <v>31</v>
      </c>
    </row>
    <row r="241" spans="1:14" x14ac:dyDescent="0.3">
      <c r="A241">
        <v>120239</v>
      </c>
      <c r="B241">
        <v>102</v>
      </c>
      <c r="C241" s="1">
        <v>45763.401412037034</v>
      </c>
      <c r="D241" s="2">
        <v>45763</v>
      </c>
      <c r="E241" t="s">
        <v>14</v>
      </c>
      <c r="F241" t="s">
        <v>15</v>
      </c>
      <c r="G241" t="s">
        <v>41</v>
      </c>
      <c r="I241">
        <v>1</v>
      </c>
      <c r="J241">
        <v>2.06</v>
      </c>
      <c r="K241">
        <v>0</v>
      </c>
      <c r="L241">
        <v>0.2</v>
      </c>
      <c r="M241">
        <v>2.2599999999999998</v>
      </c>
      <c r="N241" t="s">
        <v>21</v>
      </c>
    </row>
    <row r="242" spans="1:14" x14ac:dyDescent="0.3">
      <c r="A242">
        <v>120240</v>
      </c>
      <c r="B242">
        <v>301</v>
      </c>
      <c r="C242" s="1">
        <v>45789.885312500002</v>
      </c>
      <c r="D242" s="2">
        <v>45789</v>
      </c>
      <c r="E242" t="s">
        <v>36</v>
      </c>
      <c r="F242" t="s">
        <v>22</v>
      </c>
      <c r="G242" t="s">
        <v>77</v>
      </c>
      <c r="H242" t="s">
        <v>58</v>
      </c>
      <c r="I242">
        <v>1</v>
      </c>
      <c r="J242">
        <v>4.96</v>
      </c>
      <c r="K242">
        <v>0</v>
      </c>
      <c r="L242">
        <v>0.45</v>
      </c>
      <c r="M242">
        <v>5.41</v>
      </c>
      <c r="N242" t="s">
        <v>17</v>
      </c>
    </row>
    <row r="243" spans="1:14" x14ac:dyDescent="0.3">
      <c r="A243">
        <v>120241</v>
      </c>
      <c r="B243">
        <v>202</v>
      </c>
      <c r="C243" s="1">
        <v>45788.442048611112</v>
      </c>
      <c r="D243" s="2">
        <v>45788</v>
      </c>
      <c r="E243" t="s">
        <v>37</v>
      </c>
      <c r="F243" t="s">
        <v>19</v>
      </c>
      <c r="G243" t="s">
        <v>35</v>
      </c>
      <c r="H243" t="s">
        <v>40</v>
      </c>
      <c r="I243">
        <v>1</v>
      </c>
      <c r="J243">
        <v>1.87</v>
      </c>
      <c r="K243">
        <v>0</v>
      </c>
      <c r="L243">
        <v>0.26</v>
      </c>
      <c r="M243">
        <v>3.33</v>
      </c>
      <c r="N243" t="s">
        <v>21</v>
      </c>
    </row>
    <row r="244" spans="1:14" x14ac:dyDescent="0.3">
      <c r="A244">
        <v>120242</v>
      </c>
      <c r="B244">
        <v>202</v>
      </c>
      <c r="C244" s="1">
        <v>45828.976793981485</v>
      </c>
      <c r="D244" s="2">
        <v>45828</v>
      </c>
      <c r="E244" t="s">
        <v>33</v>
      </c>
      <c r="F244" t="s">
        <v>15</v>
      </c>
      <c r="G244" t="s">
        <v>48</v>
      </c>
      <c r="H244" t="s">
        <v>72</v>
      </c>
      <c r="I244">
        <v>3</v>
      </c>
      <c r="J244">
        <v>5.83</v>
      </c>
      <c r="K244">
        <v>0</v>
      </c>
      <c r="L244">
        <v>1.74</v>
      </c>
      <c r="M244">
        <v>22.23</v>
      </c>
      <c r="N244" t="s">
        <v>21</v>
      </c>
    </row>
    <row r="245" spans="1:14" x14ac:dyDescent="0.3">
      <c r="A245">
        <v>120243</v>
      </c>
      <c r="B245">
        <v>103</v>
      </c>
      <c r="C245" s="1">
        <v>45813.368298611109</v>
      </c>
      <c r="D245" s="2">
        <v>45813</v>
      </c>
      <c r="E245" t="s">
        <v>14</v>
      </c>
      <c r="F245" t="s">
        <v>15</v>
      </c>
      <c r="G245" t="s">
        <v>41</v>
      </c>
      <c r="I245">
        <v>1</v>
      </c>
      <c r="J245">
        <v>2.06</v>
      </c>
      <c r="K245">
        <v>0</v>
      </c>
      <c r="L245">
        <v>0.13</v>
      </c>
      <c r="M245">
        <v>2.19</v>
      </c>
      <c r="N245" t="s">
        <v>17</v>
      </c>
    </row>
    <row r="246" spans="1:14" x14ac:dyDescent="0.3">
      <c r="A246">
        <v>120244</v>
      </c>
      <c r="B246">
        <v>301</v>
      </c>
      <c r="C246" s="1">
        <v>45874.434016203704</v>
      </c>
      <c r="D246" s="2">
        <v>45874</v>
      </c>
      <c r="E246" t="s">
        <v>14</v>
      </c>
      <c r="F246" t="s">
        <v>15</v>
      </c>
      <c r="G246" t="s">
        <v>75</v>
      </c>
      <c r="H246" t="s">
        <v>44</v>
      </c>
      <c r="I246">
        <v>2</v>
      </c>
      <c r="J246">
        <v>3.44</v>
      </c>
      <c r="K246">
        <v>0</v>
      </c>
      <c r="L246">
        <v>0.8</v>
      </c>
      <c r="M246">
        <v>9.68</v>
      </c>
      <c r="N246" t="s">
        <v>17</v>
      </c>
    </row>
    <row r="247" spans="1:14" x14ac:dyDescent="0.3">
      <c r="A247">
        <v>120245</v>
      </c>
      <c r="B247">
        <v>101</v>
      </c>
      <c r="C247" s="1">
        <v>45813.818865740737</v>
      </c>
      <c r="D247" s="2">
        <v>45813</v>
      </c>
      <c r="E247" t="s">
        <v>36</v>
      </c>
      <c r="F247" t="s">
        <v>29</v>
      </c>
      <c r="G247" t="s">
        <v>26</v>
      </c>
      <c r="I247">
        <v>1</v>
      </c>
      <c r="J247">
        <v>9.1199999999999992</v>
      </c>
      <c r="K247">
        <v>0</v>
      </c>
      <c r="L247">
        <v>0.78</v>
      </c>
      <c r="M247">
        <v>9.9</v>
      </c>
      <c r="N247" t="s">
        <v>21</v>
      </c>
    </row>
    <row r="248" spans="1:14" x14ac:dyDescent="0.3">
      <c r="A248">
        <v>120246</v>
      </c>
      <c r="B248">
        <v>102</v>
      </c>
      <c r="C248" s="1">
        <v>45808.865891203706</v>
      </c>
      <c r="D248" s="2">
        <v>45808</v>
      </c>
      <c r="E248" t="s">
        <v>36</v>
      </c>
      <c r="F248" t="s">
        <v>29</v>
      </c>
      <c r="G248" t="s">
        <v>77</v>
      </c>
      <c r="H248" t="s">
        <v>74</v>
      </c>
      <c r="I248">
        <v>1</v>
      </c>
      <c r="J248">
        <v>5.07</v>
      </c>
      <c r="K248">
        <v>0</v>
      </c>
      <c r="L248">
        <v>0.52</v>
      </c>
      <c r="M248">
        <v>6.59</v>
      </c>
      <c r="N248" t="s">
        <v>21</v>
      </c>
    </row>
    <row r="249" spans="1:14" x14ac:dyDescent="0.3">
      <c r="A249">
        <v>120247</v>
      </c>
      <c r="B249">
        <v>202</v>
      </c>
      <c r="C249" s="1">
        <v>45864.580949074072</v>
      </c>
      <c r="D249" s="2">
        <v>45864</v>
      </c>
      <c r="E249" t="s">
        <v>18</v>
      </c>
      <c r="F249" t="s">
        <v>15</v>
      </c>
      <c r="G249" t="s">
        <v>26</v>
      </c>
      <c r="I249">
        <v>1</v>
      </c>
      <c r="J249">
        <v>8.9600000000000009</v>
      </c>
      <c r="K249">
        <v>0</v>
      </c>
      <c r="L249">
        <v>0.72</v>
      </c>
      <c r="M249">
        <v>9.68</v>
      </c>
      <c r="N249" t="s">
        <v>21</v>
      </c>
    </row>
    <row r="250" spans="1:14" x14ac:dyDescent="0.3">
      <c r="A250">
        <v>120248</v>
      </c>
      <c r="B250">
        <v>102</v>
      </c>
      <c r="C250" s="1">
        <v>45830.44703703704</v>
      </c>
      <c r="D250" s="2">
        <v>45830</v>
      </c>
      <c r="E250" t="s">
        <v>37</v>
      </c>
      <c r="F250" t="s">
        <v>19</v>
      </c>
      <c r="G250" t="s">
        <v>68</v>
      </c>
      <c r="I250">
        <v>1</v>
      </c>
      <c r="J250">
        <v>4.18</v>
      </c>
      <c r="K250">
        <v>0</v>
      </c>
      <c r="L250">
        <v>0.3</v>
      </c>
      <c r="M250">
        <v>4.4800000000000004</v>
      </c>
      <c r="N250" t="s">
        <v>21</v>
      </c>
    </row>
    <row r="251" spans="1:14" x14ac:dyDescent="0.3">
      <c r="A251">
        <v>120249</v>
      </c>
      <c r="B251">
        <v>103</v>
      </c>
      <c r="C251" s="1">
        <v>45833.54</v>
      </c>
      <c r="D251" s="2">
        <v>45833</v>
      </c>
      <c r="E251" t="s">
        <v>18</v>
      </c>
      <c r="F251" t="s">
        <v>19</v>
      </c>
      <c r="G251" t="s">
        <v>26</v>
      </c>
      <c r="I251">
        <v>1</v>
      </c>
      <c r="J251">
        <v>9.49</v>
      </c>
      <c r="K251">
        <v>0</v>
      </c>
      <c r="L251">
        <v>0.69</v>
      </c>
      <c r="M251">
        <v>10.18</v>
      </c>
      <c r="N251" t="s">
        <v>31</v>
      </c>
    </row>
    <row r="252" spans="1:14" x14ac:dyDescent="0.3">
      <c r="A252">
        <v>120250</v>
      </c>
      <c r="B252">
        <v>103</v>
      </c>
      <c r="C252" s="1">
        <v>45863.780347222222</v>
      </c>
      <c r="D252" s="2">
        <v>45863</v>
      </c>
      <c r="E252" t="s">
        <v>36</v>
      </c>
      <c r="F252" t="s">
        <v>22</v>
      </c>
      <c r="G252" t="s">
        <v>52</v>
      </c>
      <c r="H252" t="s">
        <v>34</v>
      </c>
      <c r="I252">
        <v>1</v>
      </c>
      <c r="J252">
        <v>2.2799999999999998</v>
      </c>
      <c r="K252">
        <v>0</v>
      </c>
      <c r="L252">
        <v>0.19</v>
      </c>
      <c r="M252">
        <v>2.72</v>
      </c>
      <c r="N252" t="s">
        <v>21</v>
      </c>
    </row>
    <row r="253" spans="1:14" x14ac:dyDescent="0.3">
      <c r="A253">
        <v>120251</v>
      </c>
      <c r="B253">
        <v>501</v>
      </c>
      <c r="C253" s="1">
        <v>45811.354560185187</v>
      </c>
      <c r="D253" s="2">
        <v>45811</v>
      </c>
      <c r="E253" t="s">
        <v>14</v>
      </c>
      <c r="F253" t="s">
        <v>19</v>
      </c>
      <c r="G253" t="s">
        <v>70</v>
      </c>
      <c r="H253" t="s">
        <v>45</v>
      </c>
      <c r="I253">
        <v>3</v>
      </c>
      <c r="J253">
        <v>3.47</v>
      </c>
      <c r="K253">
        <v>0</v>
      </c>
      <c r="L253">
        <v>1.02</v>
      </c>
      <c r="M253">
        <v>12.33</v>
      </c>
    </row>
    <row r="254" spans="1:14" x14ac:dyDescent="0.3">
      <c r="A254">
        <v>120252</v>
      </c>
      <c r="B254">
        <v>301</v>
      </c>
      <c r="C254" s="1">
        <v>45845.64949074074</v>
      </c>
      <c r="D254" s="2">
        <v>45845</v>
      </c>
      <c r="E254" t="s">
        <v>28</v>
      </c>
      <c r="F254" t="s">
        <v>19</v>
      </c>
      <c r="G254" t="s">
        <v>56</v>
      </c>
      <c r="H254" t="s">
        <v>45</v>
      </c>
      <c r="I254">
        <v>1</v>
      </c>
      <c r="J254">
        <v>2.17</v>
      </c>
      <c r="K254">
        <v>0</v>
      </c>
      <c r="L254">
        <v>0.2</v>
      </c>
      <c r="M254">
        <v>2.67</v>
      </c>
      <c r="N254" t="s">
        <v>21</v>
      </c>
    </row>
    <row r="255" spans="1:14" x14ac:dyDescent="0.3">
      <c r="A255">
        <v>120253</v>
      </c>
      <c r="B255">
        <v>201</v>
      </c>
      <c r="C255" s="1">
        <v>45786.868923611109</v>
      </c>
      <c r="D255" s="2">
        <v>45786</v>
      </c>
      <c r="E255" t="s">
        <v>36</v>
      </c>
      <c r="F255" t="s">
        <v>29</v>
      </c>
      <c r="G255" t="s">
        <v>20</v>
      </c>
      <c r="I255">
        <v>1</v>
      </c>
      <c r="J255">
        <v>5.77</v>
      </c>
      <c r="K255">
        <v>1.1499999999999999</v>
      </c>
      <c r="L255">
        <v>0.42</v>
      </c>
      <c r="M255">
        <v>5.04</v>
      </c>
      <c r="N255" t="s">
        <v>31</v>
      </c>
    </row>
    <row r="256" spans="1:14" x14ac:dyDescent="0.3">
      <c r="A256">
        <v>120254</v>
      </c>
      <c r="B256">
        <v>402</v>
      </c>
      <c r="C256" s="1">
        <v>45807.475763888891</v>
      </c>
      <c r="D256" s="2">
        <v>45807</v>
      </c>
      <c r="E256" t="s">
        <v>18</v>
      </c>
      <c r="F256" t="s">
        <v>29</v>
      </c>
      <c r="G256" t="s">
        <v>52</v>
      </c>
      <c r="H256" t="s">
        <v>61</v>
      </c>
      <c r="I256">
        <v>1</v>
      </c>
      <c r="J256">
        <v>2.21</v>
      </c>
      <c r="K256">
        <v>0</v>
      </c>
      <c r="L256">
        <v>0.22</v>
      </c>
      <c r="M256">
        <v>3.03</v>
      </c>
      <c r="N256" t="s">
        <v>21</v>
      </c>
    </row>
    <row r="257" spans="1:14" x14ac:dyDescent="0.3">
      <c r="A257">
        <v>120255</v>
      </c>
      <c r="B257">
        <v>301</v>
      </c>
      <c r="C257" s="1">
        <v>45801.817083333335</v>
      </c>
      <c r="D257" s="2">
        <v>45801</v>
      </c>
      <c r="E257" t="s">
        <v>36</v>
      </c>
      <c r="F257" t="s">
        <v>29</v>
      </c>
      <c r="G257" t="s">
        <v>56</v>
      </c>
      <c r="I257">
        <v>1</v>
      </c>
      <c r="J257">
        <v>1.83</v>
      </c>
      <c r="K257">
        <v>0</v>
      </c>
      <c r="L257">
        <v>0.16</v>
      </c>
      <c r="M257">
        <v>1.99</v>
      </c>
      <c r="N257" t="s">
        <v>21</v>
      </c>
    </row>
    <row r="258" spans="1:14" x14ac:dyDescent="0.3">
      <c r="A258">
        <v>120256</v>
      </c>
      <c r="B258">
        <v>103</v>
      </c>
      <c r="C258" s="1">
        <v>45760.685185185182</v>
      </c>
      <c r="D258" s="2">
        <v>45760</v>
      </c>
      <c r="E258" t="s">
        <v>28</v>
      </c>
      <c r="F258" t="s">
        <v>22</v>
      </c>
      <c r="G258" t="s">
        <v>47</v>
      </c>
      <c r="I258">
        <v>1</v>
      </c>
      <c r="J258">
        <v>1.79</v>
      </c>
      <c r="K258">
        <v>0</v>
      </c>
      <c r="L258">
        <v>0.13</v>
      </c>
      <c r="M258">
        <v>1.92</v>
      </c>
      <c r="N258" t="s">
        <v>21</v>
      </c>
    </row>
    <row r="259" spans="1:14" x14ac:dyDescent="0.3">
      <c r="A259">
        <v>120257</v>
      </c>
      <c r="B259">
        <v>301</v>
      </c>
      <c r="C259" s="1">
        <v>45812.893171296295</v>
      </c>
      <c r="D259" s="2">
        <v>45812</v>
      </c>
      <c r="E259" t="s">
        <v>36</v>
      </c>
      <c r="F259" t="s">
        <v>19</v>
      </c>
      <c r="G259" t="s">
        <v>26</v>
      </c>
      <c r="I259">
        <v>2</v>
      </c>
      <c r="J259">
        <v>8.94</v>
      </c>
      <c r="K259">
        <v>0</v>
      </c>
      <c r="L259">
        <v>1.1599999999999999</v>
      </c>
      <c r="M259">
        <v>19.04</v>
      </c>
      <c r="N259" t="s">
        <v>21</v>
      </c>
    </row>
    <row r="260" spans="1:14" x14ac:dyDescent="0.3">
      <c r="A260">
        <v>120258</v>
      </c>
      <c r="B260">
        <v>101</v>
      </c>
      <c r="C260" s="1">
        <v>45828.408391203702</v>
      </c>
      <c r="D260" s="2">
        <v>45828</v>
      </c>
      <c r="E260" t="s">
        <v>14</v>
      </c>
      <c r="F260" t="s">
        <v>19</v>
      </c>
      <c r="G260" t="s">
        <v>24</v>
      </c>
      <c r="H260" t="s">
        <v>46</v>
      </c>
      <c r="I260">
        <v>1</v>
      </c>
      <c r="J260">
        <v>3.35</v>
      </c>
      <c r="K260">
        <v>0</v>
      </c>
      <c r="L260">
        <v>0.26</v>
      </c>
      <c r="M260">
        <v>3.71</v>
      </c>
      <c r="N260" t="s">
        <v>17</v>
      </c>
    </row>
    <row r="261" spans="1:14" x14ac:dyDescent="0.3">
      <c r="A261">
        <v>120259</v>
      </c>
      <c r="B261">
        <v>301</v>
      </c>
      <c r="C261" s="1">
        <v>45837.895775462966</v>
      </c>
      <c r="D261" s="2">
        <v>45837</v>
      </c>
      <c r="E261" t="s">
        <v>36</v>
      </c>
      <c r="F261" t="s">
        <v>29</v>
      </c>
      <c r="G261" t="s">
        <v>55</v>
      </c>
      <c r="I261">
        <v>1</v>
      </c>
      <c r="J261">
        <v>8.8800000000000008</v>
      </c>
      <c r="K261">
        <v>0</v>
      </c>
      <c r="L261">
        <v>0.8</v>
      </c>
      <c r="M261">
        <v>9.68</v>
      </c>
      <c r="N261" t="s">
        <v>21</v>
      </c>
    </row>
    <row r="262" spans="1:14" x14ac:dyDescent="0.3">
      <c r="A262">
        <v>120260</v>
      </c>
      <c r="B262">
        <v>202</v>
      </c>
      <c r="C262" s="1">
        <v>45817.827141203707</v>
      </c>
      <c r="D262" s="2">
        <v>45817</v>
      </c>
      <c r="E262" t="s">
        <v>36</v>
      </c>
      <c r="F262" t="s">
        <v>22</v>
      </c>
      <c r="G262" t="s">
        <v>48</v>
      </c>
      <c r="I262">
        <v>1</v>
      </c>
      <c r="J262">
        <v>5.28</v>
      </c>
      <c r="K262">
        <v>0</v>
      </c>
      <c r="N262" t="s">
        <v>21</v>
      </c>
    </row>
    <row r="263" spans="1:14" x14ac:dyDescent="0.3">
      <c r="A263">
        <v>120261</v>
      </c>
      <c r="B263">
        <v>101</v>
      </c>
      <c r="C263" s="1">
        <v>45776.859884259262</v>
      </c>
      <c r="D263" s="2">
        <v>45776</v>
      </c>
      <c r="E263" t="s">
        <v>36</v>
      </c>
      <c r="F263" t="s">
        <v>15</v>
      </c>
      <c r="G263" t="s">
        <v>20</v>
      </c>
      <c r="H263" t="s">
        <v>34</v>
      </c>
      <c r="I263">
        <v>1</v>
      </c>
      <c r="J263">
        <v>5.37</v>
      </c>
      <c r="K263">
        <v>0</v>
      </c>
      <c r="L263">
        <v>0.48</v>
      </c>
      <c r="M263">
        <v>6.1</v>
      </c>
      <c r="N263" t="s">
        <v>21</v>
      </c>
    </row>
    <row r="264" spans="1:14" x14ac:dyDescent="0.3">
      <c r="A264">
        <v>120262</v>
      </c>
      <c r="B264">
        <v>501</v>
      </c>
      <c r="C264" s="1">
        <v>45791.846307870372</v>
      </c>
      <c r="D264" s="2">
        <v>45791</v>
      </c>
      <c r="E264" t="s">
        <v>36</v>
      </c>
      <c r="F264" t="s">
        <v>15</v>
      </c>
      <c r="G264" t="s">
        <v>55</v>
      </c>
      <c r="I264">
        <v>1</v>
      </c>
      <c r="J264">
        <v>6.99</v>
      </c>
      <c r="K264">
        <v>0</v>
      </c>
      <c r="L264">
        <v>0.63</v>
      </c>
      <c r="M264">
        <v>7.62</v>
      </c>
      <c r="N264" t="s">
        <v>17</v>
      </c>
    </row>
    <row r="265" spans="1:14" x14ac:dyDescent="0.3">
      <c r="A265">
        <v>120263</v>
      </c>
      <c r="B265">
        <v>101</v>
      </c>
      <c r="C265" s="1">
        <v>45876.962708333333</v>
      </c>
      <c r="D265" s="2">
        <v>45876</v>
      </c>
      <c r="E265" t="s">
        <v>33</v>
      </c>
      <c r="F265" t="s">
        <v>22</v>
      </c>
      <c r="G265" t="s">
        <v>30</v>
      </c>
      <c r="I265">
        <v>1</v>
      </c>
      <c r="J265">
        <v>2.85</v>
      </c>
      <c r="K265">
        <v>0</v>
      </c>
      <c r="L265">
        <v>0.23</v>
      </c>
      <c r="M265">
        <v>3.08</v>
      </c>
      <c r="N265" t="s">
        <v>17</v>
      </c>
    </row>
    <row r="266" spans="1:14" x14ac:dyDescent="0.3">
      <c r="A266">
        <v>120264</v>
      </c>
      <c r="B266">
        <v>101</v>
      </c>
      <c r="C266" s="1">
        <v>45771.502280092594</v>
      </c>
      <c r="D266" s="2">
        <v>45771</v>
      </c>
      <c r="E266" t="s">
        <v>18</v>
      </c>
      <c r="F266" t="s">
        <v>15</v>
      </c>
      <c r="G266" t="s">
        <v>55</v>
      </c>
      <c r="I266">
        <v>2</v>
      </c>
      <c r="J266">
        <v>8.36</v>
      </c>
      <c r="K266">
        <v>0</v>
      </c>
      <c r="L266">
        <v>1</v>
      </c>
      <c r="M266">
        <v>17.72</v>
      </c>
      <c r="N266" t="s">
        <v>21</v>
      </c>
    </row>
    <row r="267" spans="1:14" x14ac:dyDescent="0.3">
      <c r="A267">
        <v>120265</v>
      </c>
      <c r="B267">
        <v>101</v>
      </c>
      <c r="C267" s="1">
        <v>45784.440069444441</v>
      </c>
      <c r="D267" s="2">
        <v>45784</v>
      </c>
      <c r="E267" t="s">
        <v>37</v>
      </c>
      <c r="F267" t="s">
        <v>15</v>
      </c>
      <c r="G267" t="s">
        <v>24</v>
      </c>
      <c r="I267">
        <v>1</v>
      </c>
      <c r="J267">
        <v>2.93</v>
      </c>
      <c r="K267">
        <v>0</v>
      </c>
      <c r="L267">
        <v>0.18</v>
      </c>
      <c r="M267">
        <v>3.11</v>
      </c>
      <c r="N267" t="s">
        <v>21</v>
      </c>
    </row>
    <row r="268" spans="1:14" x14ac:dyDescent="0.3">
      <c r="A268">
        <v>120266</v>
      </c>
      <c r="B268">
        <v>301</v>
      </c>
      <c r="C268" s="1">
        <v>45768.796701388892</v>
      </c>
      <c r="D268" s="2">
        <v>45768</v>
      </c>
      <c r="E268" t="s">
        <v>36</v>
      </c>
      <c r="F268" t="s">
        <v>29</v>
      </c>
      <c r="G268" t="s">
        <v>20</v>
      </c>
      <c r="I268">
        <v>1</v>
      </c>
      <c r="J268">
        <v>5.99</v>
      </c>
      <c r="K268">
        <v>0</v>
      </c>
      <c r="L268">
        <v>0.36</v>
      </c>
      <c r="M268">
        <v>6.35</v>
      </c>
      <c r="N268" t="s">
        <v>21</v>
      </c>
    </row>
    <row r="269" spans="1:14" x14ac:dyDescent="0.3">
      <c r="A269">
        <v>120267</v>
      </c>
      <c r="B269">
        <v>102</v>
      </c>
      <c r="C269" s="1">
        <v>45815.446979166663</v>
      </c>
      <c r="D269" s="2">
        <v>45815</v>
      </c>
      <c r="E269" t="s">
        <v>37</v>
      </c>
      <c r="F269" t="s">
        <v>22</v>
      </c>
      <c r="G269" t="s">
        <v>24</v>
      </c>
      <c r="I269">
        <v>1</v>
      </c>
      <c r="J269">
        <v>2.88</v>
      </c>
      <c r="K269">
        <v>0</v>
      </c>
      <c r="L269">
        <v>0.27</v>
      </c>
      <c r="M269">
        <v>3.15</v>
      </c>
      <c r="N269" t="s">
        <v>62</v>
      </c>
    </row>
    <row r="270" spans="1:14" x14ac:dyDescent="0.3">
      <c r="A270">
        <v>120268</v>
      </c>
      <c r="B270">
        <v>301</v>
      </c>
      <c r="C270" s="1">
        <v>45822.792870370373</v>
      </c>
      <c r="D270" s="2">
        <v>45822</v>
      </c>
      <c r="E270" t="s">
        <v>36</v>
      </c>
      <c r="F270" t="s">
        <v>22</v>
      </c>
      <c r="G270" t="s">
        <v>48</v>
      </c>
      <c r="I270">
        <v>1</v>
      </c>
      <c r="J270">
        <v>5.47</v>
      </c>
      <c r="K270">
        <v>0</v>
      </c>
      <c r="L270">
        <v>0.52</v>
      </c>
      <c r="M270">
        <v>5.99</v>
      </c>
      <c r="N270" t="s">
        <v>17</v>
      </c>
    </row>
    <row r="271" spans="1:14" x14ac:dyDescent="0.3">
      <c r="A271">
        <v>120269</v>
      </c>
      <c r="B271">
        <v>202</v>
      </c>
      <c r="C271" s="1">
        <v>45802.79482638889</v>
      </c>
      <c r="D271" s="2">
        <v>45802</v>
      </c>
      <c r="E271" t="s">
        <v>36</v>
      </c>
      <c r="F271" t="s">
        <v>19</v>
      </c>
      <c r="G271" t="s">
        <v>48</v>
      </c>
      <c r="H271" t="s">
        <v>49</v>
      </c>
      <c r="I271">
        <v>1</v>
      </c>
      <c r="J271">
        <v>5.69</v>
      </c>
      <c r="K271">
        <v>0</v>
      </c>
      <c r="L271">
        <v>0.4</v>
      </c>
      <c r="M271">
        <v>6.09</v>
      </c>
      <c r="N271" t="s">
        <v>21</v>
      </c>
    </row>
    <row r="272" spans="1:14" x14ac:dyDescent="0.3">
      <c r="A272">
        <v>120270</v>
      </c>
      <c r="B272">
        <v>102</v>
      </c>
      <c r="C272" s="1">
        <v>45810.675381944442</v>
      </c>
      <c r="D272" s="2">
        <v>45810</v>
      </c>
      <c r="E272" t="s">
        <v>28</v>
      </c>
      <c r="F272" t="s">
        <v>29</v>
      </c>
      <c r="G272" t="s">
        <v>60</v>
      </c>
      <c r="I272">
        <v>1</v>
      </c>
      <c r="J272">
        <v>5.47</v>
      </c>
      <c r="K272">
        <v>0</v>
      </c>
      <c r="L272">
        <v>0.36</v>
      </c>
      <c r="M272">
        <v>5.83</v>
      </c>
      <c r="N272" t="s">
        <v>31</v>
      </c>
    </row>
    <row r="273" spans="1:14" x14ac:dyDescent="0.3">
      <c r="A273">
        <v>120271</v>
      </c>
      <c r="B273">
        <v>201</v>
      </c>
      <c r="C273" s="1">
        <v>45854.210138888891</v>
      </c>
      <c r="D273" s="2">
        <v>45854</v>
      </c>
      <c r="E273" t="s">
        <v>14</v>
      </c>
      <c r="F273" t="s">
        <v>15</v>
      </c>
      <c r="G273" t="s">
        <v>75</v>
      </c>
      <c r="I273">
        <v>1</v>
      </c>
      <c r="J273">
        <v>3.38</v>
      </c>
      <c r="K273">
        <v>0</v>
      </c>
      <c r="L273">
        <v>0.3</v>
      </c>
      <c r="M273">
        <v>4.88</v>
      </c>
      <c r="N273" t="s">
        <v>21</v>
      </c>
    </row>
    <row r="274" spans="1:14" x14ac:dyDescent="0.3">
      <c r="A274">
        <v>120272</v>
      </c>
      <c r="B274">
        <v>402</v>
      </c>
      <c r="C274" s="1">
        <v>45871.858182870368</v>
      </c>
      <c r="D274" s="2">
        <v>45871</v>
      </c>
      <c r="E274" t="s">
        <v>36</v>
      </c>
      <c r="F274" t="s">
        <v>15</v>
      </c>
      <c r="G274" t="s">
        <v>77</v>
      </c>
      <c r="I274">
        <v>1</v>
      </c>
      <c r="J274">
        <v>5.65</v>
      </c>
      <c r="K274">
        <v>0.28000000000000003</v>
      </c>
      <c r="L274">
        <v>0.4</v>
      </c>
      <c r="M274">
        <v>5.77</v>
      </c>
      <c r="N274" t="s">
        <v>21</v>
      </c>
    </row>
    <row r="275" spans="1:14" x14ac:dyDescent="0.3">
      <c r="A275">
        <v>120273</v>
      </c>
      <c r="B275">
        <v>401</v>
      </c>
      <c r="C275" s="1">
        <v>45811.442129629628</v>
      </c>
      <c r="D275" s="2">
        <v>45811</v>
      </c>
      <c r="E275" t="s">
        <v>37</v>
      </c>
      <c r="F275" t="s">
        <v>15</v>
      </c>
      <c r="G275" t="s">
        <v>32</v>
      </c>
      <c r="H275" t="s">
        <v>71</v>
      </c>
      <c r="I275">
        <v>1</v>
      </c>
      <c r="J275">
        <v>1.74</v>
      </c>
      <c r="K275">
        <v>0</v>
      </c>
      <c r="L275">
        <v>0.21</v>
      </c>
      <c r="M275">
        <v>2.65</v>
      </c>
      <c r="N275" t="s">
        <v>21</v>
      </c>
    </row>
    <row r="276" spans="1:14" x14ac:dyDescent="0.3">
      <c r="A276">
        <v>120274</v>
      </c>
      <c r="B276">
        <v>103</v>
      </c>
      <c r="C276" s="1">
        <v>45802.624560185184</v>
      </c>
      <c r="D276" s="2">
        <v>45802</v>
      </c>
      <c r="E276" t="s">
        <v>18</v>
      </c>
      <c r="F276" t="s">
        <v>15</v>
      </c>
      <c r="G276" t="s">
        <v>56</v>
      </c>
      <c r="H276" t="s">
        <v>45</v>
      </c>
      <c r="I276">
        <v>1</v>
      </c>
      <c r="J276">
        <v>1.76</v>
      </c>
      <c r="K276">
        <v>0</v>
      </c>
      <c r="L276">
        <v>0.16</v>
      </c>
      <c r="M276">
        <v>2.2200000000000002</v>
      </c>
      <c r="N276" t="s">
        <v>21</v>
      </c>
    </row>
    <row r="277" spans="1:14" x14ac:dyDescent="0.3">
      <c r="A277">
        <v>120275</v>
      </c>
      <c r="B277">
        <v>202</v>
      </c>
      <c r="C277" s="1">
        <v>45821.600694444445</v>
      </c>
      <c r="D277" s="2">
        <v>45821</v>
      </c>
      <c r="E277" t="s">
        <v>18</v>
      </c>
      <c r="F277" t="s">
        <v>15</v>
      </c>
      <c r="G277" t="s">
        <v>57</v>
      </c>
      <c r="H277" t="s">
        <v>72</v>
      </c>
      <c r="I277">
        <v>1</v>
      </c>
      <c r="J277">
        <v>9.2200000000000006</v>
      </c>
      <c r="K277">
        <v>0</v>
      </c>
      <c r="L277">
        <v>0.74</v>
      </c>
      <c r="M277">
        <v>10.96</v>
      </c>
      <c r="N277" t="s">
        <v>62</v>
      </c>
    </row>
    <row r="278" spans="1:14" x14ac:dyDescent="0.3">
      <c r="A278">
        <v>120276</v>
      </c>
      <c r="B278">
        <v>403</v>
      </c>
      <c r="C278" s="1">
        <v>45805.504189814812</v>
      </c>
      <c r="D278" s="2">
        <v>45805</v>
      </c>
      <c r="E278" t="s">
        <v>18</v>
      </c>
      <c r="F278" t="s">
        <v>22</v>
      </c>
      <c r="G278" t="s">
        <v>20</v>
      </c>
      <c r="H278" t="s">
        <v>74</v>
      </c>
      <c r="I278">
        <v>1</v>
      </c>
      <c r="J278">
        <v>5.46</v>
      </c>
      <c r="K278">
        <v>0</v>
      </c>
      <c r="L278">
        <v>0.42</v>
      </c>
      <c r="M278">
        <v>6.88</v>
      </c>
      <c r="N278" t="s">
        <v>21</v>
      </c>
    </row>
    <row r="279" spans="1:14" x14ac:dyDescent="0.3">
      <c r="A279">
        <v>120277</v>
      </c>
      <c r="B279">
        <v>402</v>
      </c>
      <c r="C279" s="1">
        <v>45773.447638888887</v>
      </c>
      <c r="D279" s="2">
        <v>45773</v>
      </c>
      <c r="E279" t="s">
        <v>14</v>
      </c>
      <c r="F279" t="s">
        <v>15</v>
      </c>
      <c r="G279" t="s">
        <v>67</v>
      </c>
      <c r="I279">
        <v>1</v>
      </c>
      <c r="J279">
        <v>4.79</v>
      </c>
      <c r="K279">
        <v>0</v>
      </c>
      <c r="L279">
        <v>0.28999999999999998</v>
      </c>
      <c r="M279">
        <v>5.08</v>
      </c>
      <c r="N279" t="s">
        <v>21</v>
      </c>
    </row>
    <row r="280" spans="1:14" x14ac:dyDescent="0.3">
      <c r="A280">
        <v>120278</v>
      </c>
      <c r="B280">
        <v>102</v>
      </c>
      <c r="C280" s="1">
        <v>45849.778344907405</v>
      </c>
      <c r="D280" s="2">
        <v>45849</v>
      </c>
      <c r="E280" t="s">
        <v>36</v>
      </c>
      <c r="F280" t="s">
        <v>29</v>
      </c>
      <c r="G280" t="s">
        <v>57</v>
      </c>
      <c r="I280">
        <v>1</v>
      </c>
      <c r="J280">
        <v>9.02</v>
      </c>
      <c r="K280">
        <v>0</v>
      </c>
      <c r="L280">
        <v>0.65</v>
      </c>
      <c r="M280">
        <v>9.67</v>
      </c>
      <c r="N280" t="s">
        <v>21</v>
      </c>
    </row>
    <row r="281" spans="1:14" x14ac:dyDescent="0.3">
      <c r="A281">
        <v>120279</v>
      </c>
      <c r="B281">
        <v>501</v>
      </c>
      <c r="C281" s="1">
        <v>45850.596412037034</v>
      </c>
      <c r="D281" s="2">
        <v>45850</v>
      </c>
      <c r="E281" t="s">
        <v>18</v>
      </c>
      <c r="F281" t="s">
        <v>22</v>
      </c>
      <c r="G281" t="s">
        <v>43</v>
      </c>
      <c r="I281">
        <v>1</v>
      </c>
      <c r="J281">
        <v>4.3600000000000003</v>
      </c>
      <c r="K281">
        <v>0</v>
      </c>
      <c r="L281">
        <v>0.28000000000000003</v>
      </c>
      <c r="M281">
        <v>4.6399999999999997</v>
      </c>
      <c r="N281" t="s">
        <v>21</v>
      </c>
    </row>
    <row r="282" spans="1:14" x14ac:dyDescent="0.3">
      <c r="A282">
        <v>120280</v>
      </c>
      <c r="B282">
        <v>201</v>
      </c>
      <c r="C282" s="1">
        <v>45795.524756944447</v>
      </c>
      <c r="D282" s="2">
        <v>45795</v>
      </c>
      <c r="E282" t="s">
        <v>18</v>
      </c>
      <c r="F282" t="s">
        <v>15</v>
      </c>
      <c r="G282" t="s">
        <v>20</v>
      </c>
      <c r="I282">
        <v>1</v>
      </c>
      <c r="J282">
        <v>5.43</v>
      </c>
      <c r="K282">
        <v>0</v>
      </c>
      <c r="L282">
        <v>0.35</v>
      </c>
      <c r="M282">
        <v>5.78</v>
      </c>
      <c r="N282" t="s">
        <v>21</v>
      </c>
    </row>
    <row r="283" spans="1:14" x14ac:dyDescent="0.3">
      <c r="A283">
        <v>120281</v>
      </c>
      <c r="B283">
        <v>101</v>
      </c>
      <c r="C283" s="1">
        <v>45857.861018518517</v>
      </c>
      <c r="D283" s="2">
        <v>45857</v>
      </c>
      <c r="E283" t="s">
        <v>36</v>
      </c>
      <c r="F283" t="s">
        <v>15</v>
      </c>
      <c r="G283" t="s">
        <v>20</v>
      </c>
      <c r="I283">
        <v>1</v>
      </c>
      <c r="J283">
        <v>5.63</v>
      </c>
      <c r="K283">
        <v>0</v>
      </c>
      <c r="L283">
        <v>0.45</v>
      </c>
      <c r="M283">
        <v>6.08</v>
      </c>
      <c r="N283" t="s">
        <v>21</v>
      </c>
    </row>
    <row r="284" spans="1:14" x14ac:dyDescent="0.3">
      <c r="A284">
        <v>120282</v>
      </c>
      <c r="B284">
        <v>501</v>
      </c>
      <c r="C284" s="1">
        <v>45767.83357638889</v>
      </c>
      <c r="D284" s="2">
        <v>45767</v>
      </c>
      <c r="E284" t="s">
        <v>36</v>
      </c>
      <c r="F284" t="s">
        <v>29</v>
      </c>
      <c r="G284" t="s">
        <v>55</v>
      </c>
      <c r="I284">
        <v>1</v>
      </c>
      <c r="J284">
        <v>9.2799999999999994</v>
      </c>
      <c r="K284">
        <v>0</v>
      </c>
      <c r="L284">
        <v>0.67</v>
      </c>
      <c r="M284">
        <v>9.9499999999999993</v>
      </c>
      <c r="N284" t="s">
        <v>21</v>
      </c>
    </row>
    <row r="285" spans="1:14" x14ac:dyDescent="0.3">
      <c r="A285">
        <v>120283</v>
      </c>
      <c r="B285">
        <v>101</v>
      </c>
      <c r="C285" s="1">
        <v>45763.469560185185</v>
      </c>
      <c r="D285" s="2">
        <v>45763</v>
      </c>
      <c r="E285" t="s">
        <v>18</v>
      </c>
      <c r="F285" t="s">
        <v>19</v>
      </c>
      <c r="G285" t="s">
        <v>26</v>
      </c>
      <c r="I285">
        <v>1</v>
      </c>
      <c r="J285">
        <v>8.67</v>
      </c>
      <c r="K285">
        <v>0</v>
      </c>
      <c r="L285">
        <v>0.56000000000000005</v>
      </c>
      <c r="M285">
        <v>9.23</v>
      </c>
      <c r="N285" t="s">
        <v>21</v>
      </c>
    </row>
    <row r="286" spans="1:14" x14ac:dyDescent="0.3">
      <c r="A286">
        <v>120284</v>
      </c>
      <c r="B286">
        <v>101</v>
      </c>
      <c r="C286" s="1">
        <v>45765.593333333331</v>
      </c>
      <c r="D286" s="2">
        <v>45765</v>
      </c>
      <c r="E286" t="s">
        <v>18</v>
      </c>
      <c r="F286" t="s">
        <v>22</v>
      </c>
      <c r="G286" t="s">
        <v>60</v>
      </c>
      <c r="I286">
        <v>1</v>
      </c>
      <c r="J286">
        <v>5.7</v>
      </c>
      <c r="K286">
        <v>0.56999999999999995</v>
      </c>
      <c r="L286">
        <v>0.49</v>
      </c>
      <c r="M286">
        <v>5.62</v>
      </c>
      <c r="N286" t="s">
        <v>17</v>
      </c>
    </row>
    <row r="287" spans="1:14" x14ac:dyDescent="0.3">
      <c r="A287">
        <v>120285</v>
      </c>
      <c r="B287">
        <v>202</v>
      </c>
      <c r="C287" s="1">
        <v>45828.500949074078</v>
      </c>
      <c r="D287" s="2">
        <v>45828</v>
      </c>
      <c r="E287" t="s">
        <v>18</v>
      </c>
      <c r="F287" t="s">
        <v>29</v>
      </c>
      <c r="G287" t="s">
        <v>48</v>
      </c>
      <c r="H287" t="s">
        <v>73</v>
      </c>
      <c r="I287">
        <v>1</v>
      </c>
      <c r="J287">
        <v>4.8899999999999997</v>
      </c>
      <c r="K287">
        <v>0.79</v>
      </c>
      <c r="L287">
        <v>0.38</v>
      </c>
      <c r="M287">
        <v>4.88</v>
      </c>
      <c r="N287" t="s">
        <v>21</v>
      </c>
    </row>
    <row r="288" spans="1:14" x14ac:dyDescent="0.3">
      <c r="A288">
        <v>120286</v>
      </c>
      <c r="B288">
        <v>103</v>
      </c>
      <c r="C288" s="1">
        <v>45828.504004629627</v>
      </c>
      <c r="D288" s="2">
        <v>45828</v>
      </c>
      <c r="E288" t="s">
        <v>18</v>
      </c>
      <c r="F288" t="s">
        <v>22</v>
      </c>
      <c r="G288" t="s">
        <v>57</v>
      </c>
      <c r="H288" t="s">
        <v>74</v>
      </c>
      <c r="I288">
        <v>1</v>
      </c>
      <c r="J288">
        <v>8.91</v>
      </c>
      <c r="K288">
        <v>0</v>
      </c>
      <c r="L288">
        <v>0.84</v>
      </c>
      <c r="M288">
        <v>10.75</v>
      </c>
      <c r="N288" t="s">
        <v>62</v>
      </c>
    </row>
    <row r="289" spans="1:14" x14ac:dyDescent="0.3">
      <c r="A289">
        <v>120287</v>
      </c>
      <c r="B289">
        <v>103</v>
      </c>
      <c r="C289" s="1">
        <v>45791.663287037038</v>
      </c>
      <c r="D289" s="2">
        <v>45791</v>
      </c>
      <c r="E289" t="s">
        <v>28</v>
      </c>
      <c r="F289" t="s">
        <v>22</v>
      </c>
      <c r="G289" t="s">
        <v>32</v>
      </c>
      <c r="I289">
        <v>4</v>
      </c>
      <c r="J289">
        <v>1.79</v>
      </c>
      <c r="K289">
        <v>0</v>
      </c>
      <c r="L289">
        <v>0.5</v>
      </c>
      <c r="M289">
        <v>7.66</v>
      </c>
      <c r="N289" t="s">
        <v>17</v>
      </c>
    </row>
    <row r="290" spans="1:14" x14ac:dyDescent="0.3">
      <c r="A290">
        <v>120288</v>
      </c>
      <c r="B290">
        <v>102</v>
      </c>
      <c r="C290" s="1">
        <v>45771.448622685188</v>
      </c>
      <c r="D290" s="2">
        <v>45771</v>
      </c>
      <c r="E290" t="s">
        <v>37</v>
      </c>
      <c r="F290" t="s">
        <v>15</v>
      </c>
      <c r="G290" t="s">
        <v>16</v>
      </c>
      <c r="I290">
        <v>1</v>
      </c>
      <c r="J290">
        <v>1.46</v>
      </c>
      <c r="K290">
        <v>0</v>
      </c>
      <c r="L290">
        <v>0.13</v>
      </c>
      <c r="M290">
        <v>1.89</v>
      </c>
      <c r="N290" t="s">
        <v>31</v>
      </c>
    </row>
    <row r="291" spans="1:14" x14ac:dyDescent="0.3">
      <c r="A291">
        <v>120289</v>
      </c>
      <c r="B291">
        <v>501</v>
      </c>
      <c r="C291" s="1">
        <v>45806.44321759259</v>
      </c>
      <c r="D291" s="2">
        <v>45806</v>
      </c>
      <c r="E291" t="s">
        <v>37</v>
      </c>
      <c r="F291" t="s">
        <v>19</v>
      </c>
      <c r="G291" t="s">
        <v>41</v>
      </c>
      <c r="H291" t="s">
        <v>23</v>
      </c>
      <c r="I291">
        <v>1</v>
      </c>
      <c r="J291">
        <v>1.77</v>
      </c>
      <c r="K291">
        <v>0</v>
      </c>
      <c r="L291">
        <v>0.14000000000000001</v>
      </c>
      <c r="M291">
        <v>1.91</v>
      </c>
      <c r="N291" t="s">
        <v>21</v>
      </c>
    </row>
    <row r="292" spans="1:14" x14ac:dyDescent="0.3">
      <c r="A292">
        <v>120290</v>
      </c>
      <c r="B292">
        <v>401</v>
      </c>
      <c r="C292" s="1">
        <v>45877.851550925923</v>
      </c>
      <c r="D292" s="2">
        <v>45877</v>
      </c>
      <c r="E292" t="s">
        <v>36</v>
      </c>
      <c r="F292" t="s">
        <v>15</v>
      </c>
      <c r="G292" t="s">
        <v>59</v>
      </c>
      <c r="I292">
        <v>2</v>
      </c>
      <c r="J292">
        <v>9.89</v>
      </c>
      <c r="K292">
        <v>0</v>
      </c>
      <c r="L292">
        <v>1.78</v>
      </c>
      <c r="M292">
        <v>21.56</v>
      </c>
      <c r="N292" t="s">
        <v>62</v>
      </c>
    </row>
    <row r="293" spans="1:14" x14ac:dyDescent="0.3">
      <c r="A293">
        <v>120291</v>
      </c>
      <c r="B293">
        <v>501</v>
      </c>
      <c r="C293" s="1">
        <v>45830.851145833331</v>
      </c>
      <c r="D293" s="2">
        <v>45830</v>
      </c>
      <c r="E293" t="s">
        <v>36</v>
      </c>
      <c r="F293" t="s">
        <v>15</v>
      </c>
      <c r="G293" t="s">
        <v>57</v>
      </c>
      <c r="H293" t="s">
        <v>49</v>
      </c>
      <c r="I293">
        <v>1</v>
      </c>
      <c r="J293">
        <v>8.74</v>
      </c>
      <c r="K293">
        <v>0</v>
      </c>
      <c r="L293">
        <v>0.52</v>
      </c>
      <c r="M293">
        <v>9.26</v>
      </c>
      <c r="N293" t="s">
        <v>21</v>
      </c>
    </row>
    <row r="294" spans="1:14" x14ac:dyDescent="0.3">
      <c r="A294">
        <v>120292</v>
      </c>
      <c r="B294">
        <v>401</v>
      </c>
      <c r="C294" s="1">
        <v>45798.466874999998</v>
      </c>
      <c r="D294" s="2">
        <v>45798</v>
      </c>
      <c r="E294" t="s">
        <v>18</v>
      </c>
      <c r="F294" t="s">
        <v>22</v>
      </c>
      <c r="G294" t="s">
        <v>59</v>
      </c>
      <c r="I294">
        <v>1</v>
      </c>
      <c r="J294">
        <v>9.6999999999999993</v>
      </c>
      <c r="K294">
        <v>0</v>
      </c>
      <c r="L294">
        <v>0.57999999999999996</v>
      </c>
      <c r="M294">
        <v>10.28</v>
      </c>
      <c r="N294" t="s">
        <v>31</v>
      </c>
    </row>
    <row r="295" spans="1:14" x14ac:dyDescent="0.3">
      <c r="A295">
        <v>120293</v>
      </c>
      <c r="B295">
        <v>403</v>
      </c>
      <c r="C295" s="1">
        <v>45779.415092592593</v>
      </c>
      <c r="D295" s="2">
        <v>45779</v>
      </c>
      <c r="E295" t="s">
        <v>14</v>
      </c>
      <c r="F295" t="s">
        <v>29</v>
      </c>
      <c r="G295" t="s">
        <v>39</v>
      </c>
      <c r="I295">
        <v>1</v>
      </c>
      <c r="J295">
        <v>3.25</v>
      </c>
      <c r="K295">
        <v>0</v>
      </c>
      <c r="L295">
        <v>0.24</v>
      </c>
      <c r="M295">
        <v>3.49</v>
      </c>
      <c r="N295" t="s">
        <v>21</v>
      </c>
    </row>
    <row r="296" spans="1:14" x14ac:dyDescent="0.3">
      <c r="A296">
        <v>120294</v>
      </c>
      <c r="B296">
        <v>103</v>
      </c>
      <c r="C296" s="1">
        <v>45863.755381944444</v>
      </c>
      <c r="D296" s="2">
        <v>45863</v>
      </c>
      <c r="E296" t="s">
        <v>36</v>
      </c>
      <c r="F296" t="s">
        <v>22</v>
      </c>
      <c r="G296" t="s">
        <v>57</v>
      </c>
      <c r="H296" t="s">
        <v>73</v>
      </c>
      <c r="I296">
        <v>1</v>
      </c>
      <c r="J296">
        <v>9.17</v>
      </c>
      <c r="K296">
        <v>0</v>
      </c>
      <c r="L296">
        <v>0.91</v>
      </c>
      <c r="M296">
        <v>10.48</v>
      </c>
      <c r="N296" t="s">
        <v>21</v>
      </c>
    </row>
    <row r="297" spans="1:14" x14ac:dyDescent="0.3">
      <c r="A297">
        <v>120295</v>
      </c>
      <c r="B297">
        <v>103</v>
      </c>
      <c r="C297" s="1">
        <v>45860.284548611111</v>
      </c>
      <c r="D297" s="2">
        <v>45860</v>
      </c>
      <c r="E297" t="s">
        <v>14</v>
      </c>
      <c r="F297" t="s">
        <v>19</v>
      </c>
      <c r="G297" t="s">
        <v>41</v>
      </c>
      <c r="H297" t="s">
        <v>66</v>
      </c>
      <c r="I297">
        <v>1</v>
      </c>
      <c r="J297">
        <v>1.75</v>
      </c>
      <c r="L297">
        <v>0.12</v>
      </c>
      <c r="M297">
        <v>1.87</v>
      </c>
    </row>
    <row r="298" spans="1:14" x14ac:dyDescent="0.3">
      <c r="A298">
        <v>120296</v>
      </c>
      <c r="B298">
        <v>402</v>
      </c>
      <c r="C298" s="1">
        <v>45878.593900462962</v>
      </c>
      <c r="D298" s="2">
        <v>45878</v>
      </c>
      <c r="E298" t="s">
        <v>18</v>
      </c>
      <c r="F298" t="s">
        <v>22</v>
      </c>
      <c r="G298" t="s">
        <v>55</v>
      </c>
      <c r="I298">
        <v>1</v>
      </c>
      <c r="J298">
        <v>8.94</v>
      </c>
      <c r="K298">
        <v>0</v>
      </c>
      <c r="L298">
        <v>0.85</v>
      </c>
      <c r="M298">
        <v>9.7899999999999991</v>
      </c>
      <c r="N298" t="s">
        <v>21</v>
      </c>
    </row>
    <row r="299" spans="1:14" x14ac:dyDescent="0.3">
      <c r="A299">
        <v>120297</v>
      </c>
      <c r="B299">
        <v>101</v>
      </c>
      <c r="C299" s="1">
        <v>45874.662523148145</v>
      </c>
      <c r="D299" s="2">
        <v>45874</v>
      </c>
      <c r="E299" t="s">
        <v>28</v>
      </c>
      <c r="F299" t="s">
        <v>29</v>
      </c>
      <c r="G299" t="s">
        <v>52</v>
      </c>
      <c r="H299" t="s">
        <v>61</v>
      </c>
      <c r="I299">
        <v>1</v>
      </c>
      <c r="J299">
        <v>2.73</v>
      </c>
      <c r="K299">
        <v>0</v>
      </c>
      <c r="L299">
        <v>0.23</v>
      </c>
      <c r="M299">
        <v>3.56</v>
      </c>
      <c r="N299" t="s">
        <v>31</v>
      </c>
    </row>
    <row r="300" spans="1:14" x14ac:dyDescent="0.3">
      <c r="A300">
        <v>120298</v>
      </c>
      <c r="B300">
        <v>103</v>
      </c>
      <c r="C300" s="1">
        <v>45783.040995370371</v>
      </c>
      <c r="D300" s="2">
        <v>45783</v>
      </c>
      <c r="E300" t="s">
        <v>33</v>
      </c>
      <c r="F300" t="s">
        <v>19</v>
      </c>
      <c r="G300" t="s">
        <v>48</v>
      </c>
      <c r="H300" t="s">
        <v>50</v>
      </c>
      <c r="I300">
        <v>1</v>
      </c>
      <c r="J300">
        <v>5.95</v>
      </c>
      <c r="K300">
        <v>0</v>
      </c>
      <c r="L300">
        <v>0.42</v>
      </c>
      <c r="M300">
        <v>6.87</v>
      </c>
      <c r="N300" t="s">
        <v>21</v>
      </c>
    </row>
    <row r="301" spans="1:14" x14ac:dyDescent="0.3">
      <c r="A301">
        <v>120299</v>
      </c>
      <c r="B301">
        <v>403</v>
      </c>
      <c r="C301" s="1">
        <v>45852.421249999999</v>
      </c>
      <c r="D301" s="2">
        <v>45852</v>
      </c>
      <c r="E301" t="s">
        <v>37</v>
      </c>
      <c r="F301" t="s">
        <v>29</v>
      </c>
      <c r="G301" t="s">
        <v>68</v>
      </c>
      <c r="I301">
        <v>2</v>
      </c>
      <c r="J301">
        <v>3.9</v>
      </c>
      <c r="K301">
        <v>0</v>
      </c>
      <c r="L301">
        <v>0.57999999999999996</v>
      </c>
      <c r="M301">
        <v>8.3800000000000008</v>
      </c>
      <c r="N301" t="s">
        <v>21</v>
      </c>
    </row>
    <row r="302" spans="1:14" x14ac:dyDescent="0.3">
      <c r="A302">
        <v>120300</v>
      </c>
      <c r="B302">
        <v>103</v>
      </c>
      <c r="C302" s="1">
        <v>45815.740740740737</v>
      </c>
      <c r="D302" s="2">
        <v>45815</v>
      </c>
      <c r="E302" t="s">
        <v>28</v>
      </c>
      <c r="F302" t="s">
        <v>22</v>
      </c>
      <c r="G302" t="s">
        <v>80</v>
      </c>
      <c r="I302">
        <v>1</v>
      </c>
      <c r="J302">
        <v>1.78</v>
      </c>
      <c r="K302">
        <v>0</v>
      </c>
      <c r="L302">
        <v>0.12</v>
      </c>
      <c r="M302">
        <v>1.9</v>
      </c>
      <c r="N302" t="s">
        <v>31</v>
      </c>
    </row>
    <row r="303" spans="1:14" x14ac:dyDescent="0.3">
      <c r="A303">
        <v>120301</v>
      </c>
      <c r="B303">
        <v>401</v>
      </c>
      <c r="C303" s="1">
        <v>45836.566562499997</v>
      </c>
      <c r="D303" s="2">
        <v>45836</v>
      </c>
      <c r="E303" t="s">
        <v>18</v>
      </c>
      <c r="F303" t="s">
        <v>29</v>
      </c>
      <c r="G303" t="s">
        <v>20</v>
      </c>
      <c r="I303">
        <v>1</v>
      </c>
      <c r="J303">
        <v>5.18</v>
      </c>
      <c r="K303">
        <v>0</v>
      </c>
      <c r="L303">
        <v>0.49</v>
      </c>
      <c r="M303">
        <v>5.67</v>
      </c>
      <c r="N303" t="s">
        <v>21</v>
      </c>
    </row>
    <row r="304" spans="1:14" x14ac:dyDescent="0.3">
      <c r="A304">
        <v>120302</v>
      </c>
      <c r="B304">
        <v>501</v>
      </c>
      <c r="C304" s="1">
        <v>45875.633576388886</v>
      </c>
      <c r="D304" s="2">
        <v>45875</v>
      </c>
      <c r="E304" t="s">
        <v>28</v>
      </c>
      <c r="F304" t="s">
        <v>15</v>
      </c>
      <c r="G304" t="s">
        <v>32</v>
      </c>
      <c r="H304" t="s">
        <v>76</v>
      </c>
      <c r="I304">
        <v>1</v>
      </c>
      <c r="J304">
        <v>1.8</v>
      </c>
      <c r="K304">
        <v>0</v>
      </c>
      <c r="L304">
        <v>0.16</v>
      </c>
      <c r="M304">
        <v>1.96</v>
      </c>
      <c r="N304" t="s">
        <v>31</v>
      </c>
    </row>
    <row r="305" spans="1:14" x14ac:dyDescent="0.3">
      <c r="A305">
        <v>120303</v>
      </c>
      <c r="B305">
        <v>101</v>
      </c>
      <c r="C305" s="1">
        <v>45840.858032407406</v>
      </c>
      <c r="D305" s="2">
        <v>45840</v>
      </c>
      <c r="E305" t="s">
        <v>36</v>
      </c>
      <c r="F305" t="s">
        <v>19</v>
      </c>
      <c r="G305" t="s">
        <v>77</v>
      </c>
      <c r="H305" t="s">
        <v>63</v>
      </c>
      <c r="I305">
        <v>1</v>
      </c>
      <c r="J305">
        <v>5.45</v>
      </c>
      <c r="K305">
        <v>0</v>
      </c>
      <c r="L305">
        <v>0.33</v>
      </c>
      <c r="M305">
        <v>5.78</v>
      </c>
      <c r="N305" t="s">
        <v>17</v>
      </c>
    </row>
    <row r="306" spans="1:14" x14ac:dyDescent="0.3">
      <c r="A306">
        <v>120304</v>
      </c>
      <c r="B306">
        <v>103</v>
      </c>
      <c r="C306" s="1">
        <v>45768.698541666665</v>
      </c>
      <c r="D306" s="2">
        <v>45768</v>
      </c>
      <c r="E306" t="s">
        <v>28</v>
      </c>
      <c r="F306" t="s">
        <v>22</v>
      </c>
      <c r="G306" t="s">
        <v>30</v>
      </c>
      <c r="H306" t="s">
        <v>53</v>
      </c>
      <c r="I306">
        <v>1</v>
      </c>
      <c r="J306">
        <v>3.13</v>
      </c>
      <c r="K306">
        <v>0</v>
      </c>
      <c r="L306">
        <v>0.21</v>
      </c>
      <c r="M306">
        <v>3.04</v>
      </c>
      <c r="N306" t="s">
        <v>21</v>
      </c>
    </row>
    <row r="307" spans="1:14" x14ac:dyDescent="0.3">
      <c r="A307">
        <v>120305</v>
      </c>
      <c r="B307">
        <v>102</v>
      </c>
      <c r="C307" s="1">
        <v>45875.623287037037</v>
      </c>
      <c r="D307" s="2">
        <v>45875</v>
      </c>
      <c r="E307" t="s">
        <v>18</v>
      </c>
      <c r="F307" t="s">
        <v>19</v>
      </c>
      <c r="G307" t="s">
        <v>55</v>
      </c>
      <c r="I307">
        <v>1</v>
      </c>
      <c r="J307">
        <v>8.5500000000000007</v>
      </c>
      <c r="K307">
        <v>0</v>
      </c>
      <c r="L307">
        <v>0.56000000000000005</v>
      </c>
      <c r="M307">
        <v>9.11</v>
      </c>
      <c r="N307" t="s">
        <v>21</v>
      </c>
    </row>
    <row r="308" spans="1:14" x14ac:dyDescent="0.3">
      <c r="A308">
        <v>120306</v>
      </c>
      <c r="B308">
        <v>402</v>
      </c>
      <c r="C308" s="1">
        <v>45768.458553240744</v>
      </c>
      <c r="D308" s="2">
        <v>45768</v>
      </c>
      <c r="E308" t="s">
        <v>18</v>
      </c>
      <c r="F308" t="s">
        <v>15</v>
      </c>
      <c r="G308" t="s">
        <v>57</v>
      </c>
      <c r="I308">
        <v>1</v>
      </c>
      <c r="J308">
        <v>9.6300000000000008</v>
      </c>
      <c r="K308">
        <v>1.44</v>
      </c>
      <c r="L308">
        <v>0.49</v>
      </c>
      <c r="M308">
        <v>8.68</v>
      </c>
      <c r="N308" t="s">
        <v>17</v>
      </c>
    </row>
    <row r="309" spans="1:14" x14ac:dyDescent="0.3">
      <c r="A309">
        <v>120307</v>
      </c>
      <c r="B309">
        <v>202</v>
      </c>
      <c r="C309" s="1">
        <v>45780.612581018519</v>
      </c>
      <c r="D309" s="2">
        <v>45780</v>
      </c>
      <c r="E309" t="s">
        <v>18</v>
      </c>
      <c r="F309" t="s">
        <v>19</v>
      </c>
      <c r="G309" t="s">
        <v>27</v>
      </c>
      <c r="I309">
        <v>1</v>
      </c>
      <c r="J309">
        <v>5.49</v>
      </c>
      <c r="K309">
        <v>0</v>
      </c>
      <c r="L309">
        <v>0.52</v>
      </c>
      <c r="M309">
        <v>6.01</v>
      </c>
      <c r="N309" t="s">
        <v>21</v>
      </c>
    </row>
    <row r="310" spans="1:14" x14ac:dyDescent="0.3">
      <c r="A310">
        <v>120308</v>
      </c>
      <c r="B310">
        <v>201</v>
      </c>
      <c r="C310" s="1">
        <v>45839.414826388886</v>
      </c>
      <c r="D310" s="2">
        <v>45839</v>
      </c>
      <c r="E310" t="s">
        <v>14</v>
      </c>
      <c r="F310" t="s">
        <v>29</v>
      </c>
      <c r="G310" t="s">
        <v>24</v>
      </c>
      <c r="I310">
        <v>1</v>
      </c>
      <c r="J310">
        <v>3.38</v>
      </c>
      <c r="K310">
        <v>0.88</v>
      </c>
      <c r="L310">
        <v>0.3</v>
      </c>
      <c r="M310">
        <v>3.8</v>
      </c>
      <c r="N310" t="s">
        <v>21</v>
      </c>
    </row>
    <row r="311" spans="1:14" x14ac:dyDescent="0.3">
      <c r="A311">
        <v>120309</v>
      </c>
      <c r="B311">
        <v>501</v>
      </c>
      <c r="C311" s="1">
        <v>45836.531805555554</v>
      </c>
      <c r="D311" s="2">
        <v>45836</v>
      </c>
      <c r="E311" t="s">
        <v>18</v>
      </c>
      <c r="F311" t="s">
        <v>29</v>
      </c>
      <c r="G311" t="s">
        <v>32</v>
      </c>
      <c r="H311" t="s">
        <v>45</v>
      </c>
      <c r="I311">
        <v>1</v>
      </c>
      <c r="J311">
        <v>1.72</v>
      </c>
      <c r="K311">
        <v>0.4</v>
      </c>
      <c r="L311">
        <v>0.11</v>
      </c>
      <c r="M311">
        <v>1.73</v>
      </c>
      <c r="N311" t="s">
        <v>21</v>
      </c>
    </row>
    <row r="312" spans="1:14" x14ac:dyDescent="0.3">
      <c r="A312">
        <v>120310</v>
      </c>
      <c r="B312">
        <v>201</v>
      </c>
      <c r="C312" s="1">
        <v>45764.386782407404</v>
      </c>
      <c r="D312" s="2">
        <v>45764</v>
      </c>
      <c r="E312" t="s">
        <v>14</v>
      </c>
      <c r="F312" t="s">
        <v>22</v>
      </c>
      <c r="G312" t="s">
        <v>64</v>
      </c>
      <c r="I312">
        <v>2</v>
      </c>
      <c r="J312">
        <v>1.52</v>
      </c>
      <c r="K312">
        <v>0</v>
      </c>
      <c r="L312">
        <v>0.27</v>
      </c>
      <c r="M312">
        <v>3.31</v>
      </c>
      <c r="N312" t="s">
        <v>21</v>
      </c>
    </row>
    <row r="313" spans="1:14" x14ac:dyDescent="0.3">
      <c r="A313">
        <v>120311</v>
      </c>
      <c r="B313">
        <v>301</v>
      </c>
      <c r="C313" s="1">
        <v>45862.712789351855</v>
      </c>
      <c r="D313" s="2">
        <v>45862</v>
      </c>
      <c r="E313" t="s">
        <v>28</v>
      </c>
      <c r="F313" t="s">
        <v>15</v>
      </c>
      <c r="G313" t="s">
        <v>52</v>
      </c>
      <c r="H313" t="s">
        <v>63</v>
      </c>
      <c r="I313">
        <v>1</v>
      </c>
      <c r="J313">
        <v>2.95</v>
      </c>
      <c r="K313">
        <v>0</v>
      </c>
      <c r="L313">
        <v>0.25</v>
      </c>
      <c r="M313">
        <v>3.2</v>
      </c>
      <c r="N313" t="s">
        <v>17</v>
      </c>
    </row>
    <row r="314" spans="1:14" x14ac:dyDescent="0.3">
      <c r="A314">
        <v>120312</v>
      </c>
      <c r="B314">
        <v>201</v>
      </c>
      <c r="C314" s="1">
        <v>45803.910034722219</v>
      </c>
      <c r="D314" s="2">
        <v>45803</v>
      </c>
      <c r="E314" t="s">
        <v>36</v>
      </c>
      <c r="F314" t="s">
        <v>29</v>
      </c>
      <c r="G314" t="s">
        <v>26</v>
      </c>
      <c r="I314">
        <v>1</v>
      </c>
      <c r="J314">
        <v>9.6999999999999993</v>
      </c>
      <c r="K314">
        <v>0</v>
      </c>
      <c r="L314">
        <v>0.87</v>
      </c>
      <c r="M314">
        <v>10.57</v>
      </c>
      <c r="N314" t="s">
        <v>21</v>
      </c>
    </row>
    <row r="315" spans="1:14" x14ac:dyDescent="0.3">
      <c r="A315">
        <v>120313</v>
      </c>
      <c r="B315">
        <v>202</v>
      </c>
      <c r="C315" s="1">
        <v>45870.947129629632</v>
      </c>
      <c r="D315" s="2">
        <v>45870</v>
      </c>
      <c r="E315" t="s">
        <v>33</v>
      </c>
      <c r="F315" t="s">
        <v>15</v>
      </c>
      <c r="G315" t="s">
        <v>20</v>
      </c>
      <c r="H315" t="s">
        <v>49</v>
      </c>
      <c r="I315">
        <v>1</v>
      </c>
      <c r="J315">
        <v>5.69</v>
      </c>
      <c r="K315">
        <v>0</v>
      </c>
      <c r="L315">
        <v>0.34</v>
      </c>
      <c r="M315">
        <v>6.03</v>
      </c>
      <c r="N315" t="s">
        <v>17</v>
      </c>
    </row>
    <row r="316" spans="1:14" x14ac:dyDescent="0.3">
      <c r="A316">
        <v>120314</v>
      </c>
      <c r="B316">
        <v>402</v>
      </c>
      <c r="C316" s="1">
        <v>45791.471944444442</v>
      </c>
      <c r="D316" s="2">
        <v>45791</v>
      </c>
      <c r="E316" t="s">
        <v>37</v>
      </c>
      <c r="F316" t="s">
        <v>15</v>
      </c>
      <c r="G316" t="s">
        <v>47</v>
      </c>
      <c r="H316" t="s">
        <v>46</v>
      </c>
      <c r="I316">
        <v>3</v>
      </c>
      <c r="J316">
        <v>1.79</v>
      </c>
      <c r="K316">
        <v>0</v>
      </c>
      <c r="L316">
        <v>0.37</v>
      </c>
      <c r="M316">
        <v>6.04</v>
      </c>
      <c r="N316" t="s">
        <v>17</v>
      </c>
    </row>
    <row r="317" spans="1:14" x14ac:dyDescent="0.3">
      <c r="A317">
        <v>120315</v>
      </c>
      <c r="B317">
        <v>101</v>
      </c>
      <c r="C317" s="1">
        <v>45808.458854166667</v>
      </c>
      <c r="D317" s="2">
        <v>45808</v>
      </c>
      <c r="E317" t="s">
        <v>18</v>
      </c>
      <c r="F317" t="s">
        <v>22</v>
      </c>
      <c r="G317" t="s">
        <v>27</v>
      </c>
      <c r="I317">
        <v>1</v>
      </c>
      <c r="J317">
        <v>5.75</v>
      </c>
      <c r="K317">
        <v>0</v>
      </c>
      <c r="L317">
        <v>0.49</v>
      </c>
      <c r="M317">
        <v>6.24</v>
      </c>
      <c r="N317" t="s">
        <v>62</v>
      </c>
    </row>
    <row r="318" spans="1:14" x14ac:dyDescent="0.3">
      <c r="A318">
        <v>120316</v>
      </c>
      <c r="B318">
        <v>103</v>
      </c>
      <c r="C318" s="1">
        <v>45854.620821759258</v>
      </c>
      <c r="D318" s="2">
        <v>45854</v>
      </c>
      <c r="E318" t="s">
        <v>18</v>
      </c>
      <c r="F318" t="s">
        <v>22</v>
      </c>
      <c r="G318" t="s">
        <v>48</v>
      </c>
      <c r="H318" t="s">
        <v>54</v>
      </c>
      <c r="I318">
        <v>1</v>
      </c>
      <c r="J318">
        <v>5.9</v>
      </c>
      <c r="K318">
        <v>0.3</v>
      </c>
      <c r="L318">
        <v>0.39</v>
      </c>
      <c r="M318">
        <v>5.99</v>
      </c>
      <c r="N318" t="s">
        <v>21</v>
      </c>
    </row>
    <row r="319" spans="1:14" x14ac:dyDescent="0.3">
      <c r="A319">
        <v>120317</v>
      </c>
      <c r="B319">
        <v>401</v>
      </c>
      <c r="C319" s="1">
        <v>45764.90221064815</v>
      </c>
      <c r="D319" s="2">
        <v>45764</v>
      </c>
      <c r="E319" t="s">
        <v>36</v>
      </c>
      <c r="F319" t="s">
        <v>22</v>
      </c>
      <c r="G319" t="s">
        <v>59</v>
      </c>
      <c r="I319">
        <v>1</v>
      </c>
      <c r="J319">
        <v>9.83</v>
      </c>
      <c r="K319">
        <v>0</v>
      </c>
      <c r="L319">
        <v>0.59</v>
      </c>
      <c r="M319">
        <v>10.42</v>
      </c>
      <c r="N319" t="s">
        <v>21</v>
      </c>
    </row>
    <row r="320" spans="1:14" x14ac:dyDescent="0.3">
      <c r="A320">
        <v>120318</v>
      </c>
      <c r="B320">
        <v>403</v>
      </c>
      <c r="C320" s="1">
        <v>45874.650347222225</v>
      </c>
      <c r="D320" s="2">
        <v>45874</v>
      </c>
      <c r="E320" t="s">
        <v>28</v>
      </c>
      <c r="F320" t="s">
        <v>29</v>
      </c>
      <c r="G320" t="s">
        <v>32</v>
      </c>
      <c r="H320" t="s">
        <v>23</v>
      </c>
      <c r="I320">
        <v>2</v>
      </c>
      <c r="J320">
        <v>1.77</v>
      </c>
      <c r="K320">
        <v>0</v>
      </c>
      <c r="L320">
        <v>0.27</v>
      </c>
      <c r="M320">
        <v>3.81</v>
      </c>
      <c r="N320" t="s">
        <v>21</v>
      </c>
    </row>
    <row r="321" spans="1:14" x14ac:dyDescent="0.3">
      <c r="A321">
        <v>120319</v>
      </c>
      <c r="B321">
        <v>102</v>
      </c>
      <c r="C321" s="1">
        <v>45809.721979166665</v>
      </c>
      <c r="D321" s="2">
        <v>45809</v>
      </c>
      <c r="E321" t="s">
        <v>28</v>
      </c>
      <c r="F321" t="s">
        <v>19</v>
      </c>
      <c r="G321" t="s">
        <v>16</v>
      </c>
      <c r="H321" t="s">
        <v>42</v>
      </c>
      <c r="I321">
        <v>2</v>
      </c>
      <c r="J321">
        <v>1.43</v>
      </c>
      <c r="K321">
        <v>0</v>
      </c>
      <c r="L321">
        <v>0.34</v>
      </c>
      <c r="M321">
        <v>4.5999999999999996</v>
      </c>
      <c r="N321" t="s">
        <v>21</v>
      </c>
    </row>
    <row r="322" spans="1:14" x14ac:dyDescent="0.3">
      <c r="A322">
        <v>120320</v>
      </c>
      <c r="B322">
        <v>501</v>
      </c>
      <c r="C322" s="1">
        <v>45785.835879629631</v>
      </c>
      <c r="D322" s="2">
        <v>45785</v>
      </c>
      <c r="E322" t="s">
        <v>36</v>
      </c>
      <c r="F322" t="s">
        <v>22</v>
      </c>
      <c r="G322" t="s">
        <v>43</v>
      </c>
      <c r="I322">
        <v>1</v>
      </c>
      <c r="J322">
        <v>4.5199999999999996</v>
      </c>
      <c r="K322">
        <v>0</v>
      </c>
      <c r="L322">
        <v>0.34</v>
      </c>
      <c r="M322">
        <v>4.8600000000000003</v>
      </c>
      <c r="N322" t="s">
        <v>21</v>
      </c>
    </row>
    <row r="323" spans="1:14" x14ac:dyDescent="0.3">
      <c r="A323">
        <v>120321</v>
      </c>
      <c r="B323">
        <v>501</v>
      </c>
      <c r="C323" s="1">
        <v>45769.542210648149</v>
      </c>
      <c r="D323" s="2">
        <v>45769</v>
      </c>
      <c r="E323" t="s">
        <v>18</v>
      </c>
      <c r="F323" t="s">
        <v>19</v>
      </c>
      <c r="G323" t="s">
        <v>57</v>
      </c>
      <c r="I323">
        <v>1</v>
      </c>
      <c r="J323">
        <v>9.2899999999999991</v>
      </c>
      <c r="K323">
        <v>0</v>
      </c>
      <c r="L323">
        <v>0.7</v>
      </c>
      <c r="M323">
        <v>9.99</v>
      </c>
      <c r="N323" t="s">
        <v>21</v>
      </c>
    </row>
    <row r="324" spans="1:14" x14ac:dyDescent="0.3">
      <c r="A324">
        <v>120322</v>
      </c>
      <c r="B324">
        <v>102</v>
      </c>
      <c r="C324" s="1">
        <v>45802.995497685188</v>
      </c>
      <c r="D324" s="2">
        <v>45802</v>
      </c>
      <c r="E324" t="s">
        <v>33</v>
      </c>
      <c r="F324" t="s">
        <v>15</v>
      </c>
      <c r="G324" t="s">
        <v>48</v>
      </c>
      <c r="I324">
        <v>1</v>
      </c>
      <c r="J324">
        <v>5.33</v>
      </c>
      <c r="K324">
        <v>0</v>
      </c>
      <c r="L324">
        <v>0.43</v>
      </c>
      <c r="M324">
        <v>5.76</v>
      </c>
      <c r="N324" t="s">
        <v>21</v>
      </c>
    </row>
    <row r="325" spans="1:14" x14ac:dyDescent="0.3">
      <c r="A325">
        <v>120323</v>
      </c>
      <c r="B325">
        <v>402</v>
      </c>
      <c r="C325" s="1">
        <v>45783.517164351855</v>
      </c>
      <c r="D325" s="2">
        <v>45783</v>
      </c>
      <c r="E325" t="s">
        <v>18</v>
      </c>
      <c r="F325" t="s">
        <v>15</v>
      </c>
      <c r="G325" t="s">
        <v>27</v>
      </c>
      <c r="I325">
        <v>1</v>
      </c>
      <c r="J325">
        <v>6.61</v>
      </c>
      <c r="K325">
        <v>0</v>
      </c>
      <c r="L325">
        <v>0.59</v>
      </c>
      <c r="M325">
        <v>7.2</v>
      </c>
      <c r="N325" t="s">
        <v>21</v>
      </c>
    </row>
    <row r="326" spans="1:14" x14ac:dyDescent="0.3">
      <c r="A326">
        <v>120324</v>
      </c>
      <c r="B326">
        <v>403</v>
      </c>
      <c r="C326" s="1">
        <v>45770.694421296299</v>
      </c>
      <c r="D326" s="2">
        <v>45770</v>
      </c>
      <c r="E326" t="s">
        <v>28</v>
      </c>
      <c r="F326" t="s">
        <v>29</v>
      </c>
      <c r="G326" t="s">
        <v>52</v>
      </c>
      <c r="H326" t="s">
        <v>63</v>
      </c>
      <c r="I326">
        <v>2</v>
      </c>
      <c r="J326">
        <v>2.35</v>
      </c>
      <c r="K326">
        <v>0</v>
      </c>
      <c r="L326">
        <v>0.34</v>
      </c>
      <c r="M326">
        <v>5.04</v>
      </c>
      <c r="N326" t="s">
        <v>21</v>
      </c>
    </row>
    <row r="327" spans="1:14" x14ac:dyDescent="0.3">
      <c r="A327">
        <v>120325</v>
      </c>
      <c r="B327">
        <v>103</v>
      </c>
      <c r="C327" s="1">
        <v>45877.495185185187</v>
      </c>
      <c r="D327" s="2">
        <v>45877</v>
      </c>
      <c r="E327" t="s">
        <v>18</v>
      </c>
      <c r="F327" t="s">
        <v>19</v>
      </c>
      <c r="G327" t="s">
        <v>27</v>
      </c>
      <c r="I327">
        <v>1</v>
      </c>
      <c r="J327">
        <v>5.23</v>
      </c>
      <c r="K327">
        <v>0</v>
      </c>
      <c r="L327">
        <v>0.38</v>
      </c>
      <c r="M327">
        <v>5.61</v>
      </c>
      <c r="N327" t="s">
        <v>21</v>
      </c>
    </row>
    <row r="328" spans="1:14" x14ac:dyDescent="0.3">
      <c r="A328">
        <v>120326</v>
      </c>
      <c r="B328">
        <v>201</v>
      </c>
      <c r="C328" s="1">
        <v>45797.947997685187</v>
      </c>
      <c r="D328" s="2">
        <v>45797</v>
      </c>
      <c r="E328" t="s">
        <v>33</v>
      </c>
      <c r="F328" t="s">
        <v>19</v>
      </c>
      <c r="G328" t="s">
        <v>48</v>
      </c>
      <c r="H328" t="s">
        <v>58</v>
      </c>
      <c r="I328">
        <v>1</v>
      </c>
      <c r="J328">
        <v>6.08</v>
      </c>
      <c r="K328">
        <v>0</v>
      </c>
      <c r="L328">
        <v>0.4</v>
      </c>
      <c r="M328">
        <v>6.48</v>
      </c>
      <c r="N328" t="s">
        <v>17</v>
      </c>
    </row>
    <row r="329" spans="1:14" x14ac:dyDescent="0.3">
      <c r="A329">
        <v>120327</v>
      </c>
      <c r="B329">
        <v>202</v>
      </c>
      <c r="C329" s="1">
        <v>45790.844560185185</v>
      </c>
      <c r="D329" s="2">
        <v>45790</v>
      </c>
      <c r="E329" t="s">
        <v>36</v>
      </c>
      <c r="F329" t="s">
        <v>15</v>
      </c>
      <c r="G329" t="s">
        <v>43</v>
      </c>
      <c r="I329">
        <v>3</v>
      </c>
      <c r="J329">
        <v>4.75</v>
      </c>
      <c r="K329">
        <v>0</v>
      </c>
      <c r="L329">
        <v>1.07</v>
      </c>
      <c r="M329">
        <v>15.32</v>
      </c>
      <c r="N329" t="s">
        <v>21</v>
      </c>
    </row>
    <row r="330" spans="1:14" x14ac:dyDescent="0.3">
      <c r="A330">
        <v>120328</v>
      </c>
      <c r="B330">
        <v>402</v>
      </c>
      <c r="C330" s="1">
        <v>45809.342812499999</v>
      </c>
      <c r="D330" s="2">
        <v>45809</v>
      </c>
      <c r="E330" t="s">
        <v>14</v>
      </c>
      <c r="G330" t="s">
        <v>41</v>
      </c>
      <c r="I330">
        <v>1</v>
      </c>
      <c r="J330">
        <v>2.0099999999999998</v>
      </c>
      <c r="K330">
        <v>0</v>
      </c>
      <c r="L330">
        <v>0.15</v>
      </c>
      <c r="M330">
        <v>2.16</v>
      </c>
    </row>
    <row r="331" spans="1:14" x14ac:dyDescent="0.3">
      <c r="A331">
        <v>120329</v>
      </c>
      <c r="B331">
        <v>101</v>
      </c>
      <c r="C331" s="1">
        <v>45844.655798611115</v>
      </c>
      <c r="D331" s="2">
        <v>45844</v>
      </c>
      <c r="E331" t="s">
        <v>28</v>
      </c>
      <c r="F331" t="s">
        <v>15</v>
      </c>
      <c r="G331" t="s">
        <v>32</v>
      </c>
      <c r="H331" t="s">
        <v>45</v>
      </c>
      <c r="I331">
        <v>1</v>
      </c>
      <c r="J331">
        <v>1.79</v>
      </c>
      <c r="K331">
        <v>0</v>
      </c>
      <c r="L331">
        <v>0.14000000000000001</v>
      </c>
      <c r="M331">
        <v>2.23</v>
      </c>
    </row>
    <row r="332" spans="1:14" x14ac:dyDescent="0.3">
      <c r="A332">
        <v>120330</v>
      </c>
      <c r="B332">
        <v>501</v>
      </c>
      <c r="C332" s="1">
        <v>45833.571747685186</v>
      </c>
      <c r="D332" s="2">
        <v>45833</v>
      </c>
      <c r="E332" t="s">
        <v>18</v>
      </c>
      <c r="F332" t="s">
        <v>22</v>
      </c>
      <c r="G332" t="s">
        <v>32</v>
      </c>
      <c r="I332">
        <v>1</v>
      </c>
      <c r="J332">
        <v>1.74</v>
      </c>
      <c r="K332">
        <v>0</v>
      </c>
      <c r="L332">
        <v>0.11</v>
      </c>
      <c r="M332">
        <v>1.85</v>
      </c>
      <c r="N332" t="s">
        <v>17</v>
      </c>
    </row>
    <row r="333" spans="1:14" x14ac:dyDescent="0.3">
      <c r="A333">
        <v>120331</v>
      </c>
      <c r="B333">
        <v>401</v>
      </c>
      <c r="C333" s="1">
        <v>45840.725659722222</v>
      </c>
      <c r="D333" s="2">
        <v>45840</v>
      </c>
      <c r="E333" t="s">
        <v>28</v>
      </c>
      <c r="F333" t="s">
        <v>19</v>
      </c>
      <c r="G333" t="s">
        <v>32</v>
      </c>
      <c r="I333">
        <v>2</v>
      </c>
      <c r="J333">
        <v>1.67</v>
      </c>
      <c r="K333">
        <v>0</v>
      </c>
      <c r="L333">
        <v>0.28999999999999998</v>
      </c>
      <c r="M333">
        <v>4.2300000000000004</v>
      </c>
      <c r="N333" t="s">
        <v>17</v>
      </c>
    </row>
    <row r="334" spans="1:14" x14ac:dyDescent="0.3">
      <c r="A334">
        <v>120332</v>
      </c>
      <c r="B334">
        <v>202</v>
      </c>
      <c r="C334" s="1">
        <v>45772.584050925929</v>
      </c>
      <c r="D334" s="2">
        <v>45772</v>
      </c>
      <c r="E334" t="s">
        <v>18</v>
      </c>
      <c r="F334" t="s">
        <v>19</v>
      </c>
      <c r="G334" t="s">
        <v>26</v>
      </c>
      <c r="I334">
        <v>1</v>
      </c>
      <c r="J334">
        <v>9.33</v>
      </c>
      <c r="K334">
        <v>0</v>
      </c>
      <c r="L334">
        <v>0.89</v>
      </c>
      <c r="M334">
        <v>10.220000000000001</v>
      </c>
      <c r="N334" t="s">
        <v>21</v>
      </c>
    </row>
    <row r="335" spans="1:14" x14ac:dyDescent="0.3">
      <c r="A335">
        <v>120333</v>
      </c>
      <c r="B335">
        <v>102</v>
      </c>
      <c r="C335" s="1">
        <v>45860.361817129633</v>
      </c>
      <c r="D335" s="2">
        <v>45860</v>
      </c>
      <c r="E335" t="s">
        <v>14</v>
      </c>
      <c r="F335" t="s">
        <v>22</v>
      </c>
      <c r="G335" t="s">
        <v>24</v>
      </c>
      <c r="H335" t="s">
        <v>25</v>
      </c>
      <c r="I335">
        <v>1</v>
      </c>
      <c r="J335">
        <v>3.07</v>
      </c>
      <c r="K335">
        <v>0</v>
      </c>
      <c r="L335">
        <v>0.23</v>
      </c>
      <c r="M335">
        <v>3.3</v>
      </c>
      <c r="N335" t="s">
        <v>31</v>
      </c>
    </row>
    <row r="336" spans="1:14" x14ac:dyDescent="0.3">
      <c r="A336">
        <v>120334</v>
      </c>
      <c r="B336">
        <v>102</v>
      </c>
      <c r="C336" s="1">
        <v>45802.384768518517</v>
      </c>
      <c r="D336" s="2">
        <v>45802</v>
      </c>
      <c r="E336" t="s">
        <v>14</v>
      </c>
      <c r="F336" t="s">
        <v>15</v>
      </c>
      <c r="G336" t="s">
        <v>41</v>
      </c>
      <c r="I336">
        <v>1</v>
      </c>
      <c r="J336">
        <v>2.09</v>
      </c>
      <c r="K336">
        <v>0</v>
      </c>
      <c r="L336">
        <v>0.27</v>
      </c>
      <c r="M336">
        <v>3.06</v>
      </c>
      <c r="N336" t="s">
        <v>21</v>
      </c>
    </row>
    <row r="337" spans="1:14" x14ac:dyDescent="0.3">
      <c r="A337">
        <v>120335</v>
      </c>
      <c r="B337">
        <v>301</v>
      </c>
      <c r="C337" s="1">
        <v>45843.283634259256</v>
      </c>
      <c r="D337" s="2">
        <v>45843</v>
      </c>
      <c r="E337" t="s">
        <v>14</v>
      </c>
      <c r="F337" t="s">
        <v>19</v>
      </c>
      <c r="G337" t="s">
        <v>24</v>
      </c>
      <c r="I337">
        <v>1</v>
      </c>
      <c r="J337">
        <v>3.2</v>
      </c>
      <c r="L337">
        <v>0.27</v>
      </c>
      <c r="M337">
        <v>3.47</v>
      </c>
    </row>
    <row r="338" spans="1:14" x14ac:dyDescent="0.3">
      <c r="A338">
        <v>120336</v>
      </c>
      <c r="B338">
        <v>102</v>
      </c>
      <c r="C338" s="1">
        <v>45803.851898148147</v>
      </c>
      <c r="D338" s="2">
        <v>45803</v>
      </c>
      <c r="E338" t="s">
        <v>36</v>
      </c>
      <c r="F338" t="s">
        <v>15</v>
      </c>
      <c r="G338" t="s">
        <v>26</v>
      </c>
      <c r="I338">
        <v>1</v>
      </c>
      <c r="J338">
        <v>8.8800000000000008</v>
      </c>
      <c r="K338">
        <v>0</v>
      </c>
      <c r="L338">
        <v>0.75</v>
      </c>
      <c r="M338">
        <v>9.6300000000000008</v>
      </c>
      <c r="N338" t="s">
        <v>17</v>
      </c>
    </row>
    <row r="339" spans="1:14" x14ac:dyDescent="0.3">
      <c r="A339">
        <v>120337</v>
      </c>
      <c r="B339">
        <v>501</v>
      </c>
      <c r="C339" s="1">
        <v>45798.0155787037</v>
      </c>
      <c r="D339" s="2">
        <v>45798</v>
      </c>
      <c r="E339" t="s">
        <v>33</v>
      </c>
      <c r="F339" t="s">
        <v>19</v>
      </c>
      <c r="G339" t="s">
        <v>43</v>
      </c>
      <c r="I339">
        <v>1</v>
      </c>
      <c r="J339">
        <v>4.38</v>
      </c>
      <c r="K339">
        <v>0</v>
      </c>
      <c r="L339">
        <v>0.42</v>
      </c>
      <c r="M339">
        <v>4.8</v>
      </c>
      <c r="N339" t="s">
        <v>21</v>
      </c>
    </row>
    <row r="340" spans="1:14" x14ac:dyDescent="0.3">
      <c r="A340">
        <v>120338</v>
      </c>
      <c r="B340">
        <v>102</v>
      </c>
      <c r="C340" s="1">
        <v>45791.896655092591</v>
      </c>
      <c r="D340" s="2">
        <v>45791</v>
      </c>
      <c r="E340" t="s">
        <v>36</v>
      </c>
      <c r="F340" t="s">
        <v>19</v>
      </c>
      <c r="G340" t="s">
        <v>43</v>
      </c>
      <c r="I340">
        <v>1</v>
      </c>
      <c r="J340">
        <v>4.63</v>
      </c>
      <c r="K340">
        <v>0</v>
      </c>
      <c r="L340">
        <v>0.42</v>
      </c>
      <c r="M340">
        <v>5.05</v>
      </c>
      <c r="N340" t="s">
        <v>31</v>
      </c>
    </row>
    <row r="341" spans="1:14" x14ac:dyDescent="0.3">
      <c r="A341">
        <v>120339</v>
      </c>
      <c r="B341">
        <v>402</v>
      </c>
      <c r="C341" s="1">
        <v>45869.532268518517</v>
      </c>
      <c r="D341" s="2">
        <v>45869</v>
      </c>
      <c r="E341" t="s">
        <v>18</v>
      </c>
      <c r="F341" t="s">
        <v>22</v>
      </c>
      <c r="G341" t="s">
        <v>20</v>
      </c>
      <c r="I341">
        <v>1</v>
      </c>
      <c r="J341">
        <v>5.18</v>
      </c>
      <c r="K341">
        <v>0</v>
      </c>
      <c r="L341">
        <v>0.38</v>
      </c>
      <c r="M341">
        <v>5.56</v>
      </c>
      <c r="N341" t="s">
        <v>21</v>
      </c>
    </row>
    <row r="342" spans="1:14" x14ac:dyDescent="0.3">
      <c r="A342">
        <v>120340</v>
      </c>
      <c r="B342">
        <v>402</v>
      </c>
      <c r="C342" s="1">
        <v>45872.673067129632</v>
      </c>
      <c r="D342" s="2">
        <v>45872</v>
      </c>
      <c r="E342" t="s">
        <v>28</v>
      </c>
      <c r="F342" t="s">
        <v>15</v>
      </c>
      <c r="G342" t="s">
        <v>30</v>
      </c>
      <c r="I342">
        <v>2</v>
      </c>
      <c r="J342">
        <v>2.91</v>
      </c>
      <c r="K342">
        <v>0</v>
      </c>
      <c r="L342">
        <v>0.44</v>
      </c>
      <c r="M342">
        <v>6.26</v>
      </c>
      <c r="N342" t="s">
        <v>21</v>
      </c>
    </row>
    <row r="343" spans="1:14" x14ac:dyDescent="0.3">
      <c r="A343">
        <v>120341</v>
      </c>
      <c r="B343">
        <v>402</v>
      </c>
      <c r="C343" s="1">
        <v>45857.552037037036</v>
      </c>
      <c r="D343" s="2">
        <v>45857</v>
      </c>
      <c r="E343" t="s">
        <v>18</v>
      </c>
      <c r="F343" t="s">
        <v>19</v>
      </c>
      <c r="G343" t="s">
        <v>59</v>
      </c>
      <c r="I343">
        <v>2</v>
      </c>
      <c r="J343">
        <v>10.11</v>
      </c>
      <c r="K343">
        <v>0</v>
      </c>
      <c r="L343">
        <v>1.92</v>
      </c>
      <c r="M343">
        <v>22.14</v>
      </c>
      <c r="N343" t="s">
        <v>21</v>
      </c>
    </row>
    <row r="344" spans="1:14" x14ac:dyDescent="0.3">
      <c r="A344">
        <v>120342</v>
      </c>
      <c r="B344">
        <v>501</v>
      </c>
      <c r="C344" s="1">
        <v>45819.542199074072</v>
      </c>
      <c r="D344" s="2">
        <v>45819</v>
      </c>
      <c r="E344" t="s">
        <v>18</v>
      </c>
      <c r="F344" t="s">
        <v>22</v>
      </c>
      <c r="G344" t="s">
        <v>20</v>
      </c>
      <c r="H344" t="s">
        <v>74</v>
      </c>
      <c r="I344">
        <v>2</v>
      </c>
      <c r="J344">
        <v>5.48</v>
      </c>
      <c r="K344">
        <v>0</v>
      </c>
      <c r="L344">
        <v>0.91</v>
      </c>
      <c r="M344">
        <v>13.87</v>
      </c>
      <c r="N344" t="s">
        <v>31</v>
      </c>
    </row>
    <row r="345" spans="1:14" x14ac:dyDescent="0.3">
      <c r="A345">
        <v>120343</v>
      </c>
      <c r="B345">
        <v>403</v>
      </c>
      <c r="C345" s="1">
        <v>45811.354756944442</v>
      </c>
      <c r="D345" s="2">
        <v>45811</v>
      </c>
      <c r="E345" t="s">
        <v>14</v>
      </c>
      <c r="F345" t="s">
        <v>15</v>
      </c>
      <c r="G345" t="s">
        <v>75</v>
      </c>
      <c r="I345">
        <v>1</v>
      </c>
      <c r="J345">
        <v>3.61</v>
      </c>
      <c r="K345">
        <v>0.72</v>
      </c>
      <c r="L345">
        <v>0.21</v>
      </c>
      <c r="M345">
        <v>3.1</v>
      </c>
      <c r="N345" t="s">
        <v>17</v>
      </c>
    </row>
    <row r="346" spans="1:14" x14ac:dyDescent="0.3">
      <c r="A346">
        <v>120344</v>
      </c>
      <c r="B346">
        <v>202</v>
      </c>
      <c r="C346" s="1">
        <v>45820.408067129632</v>
      </c>
      <c r="D346" s="2">
        <v>45820</v>
      </c>
      <c r="E346" t="s">
        <v>14</v>
      </c>
      <c r="F346" t="s">
        <v>19</v>
      </c>
      <c r="G346" t="s">
        <v>41</v>
      </c>
      <c r="H346" t="s">
        <v>45</v>
      </c>
      <c r="I346">
        <v>1</v>
      </c>
      <c r="J346">
        <v>1.8</v>
      </c>
      <c r="K346">
        <v>0</v>
      </c>
      <c r="L346">
        <v>0.19</v>
      </c>
      <c r="M346">
        <v>2.29</v>
      </c>
    </row>
    <row r="347" spans="1:14" x14ac:dyDescent="0.3">
      <c r="A347">
        <v>120345</v>
      </c>
      <c r="B347">
        <v>403</v>
      </c>
      <c r="C347" s="1">
        <v>45824.32267361111</v>
      </c>
      <c r="D347" s="2">
        <v>45824</v>
      </c>
      <c r="E347" t="s">
        <v>14</v>
      </c>
      <c r="F347" t="s">
        <v>29</v>
      </c>
      <c r="G347" t="s">
        <v>41</v>
      </c>
      <c r="I347">
        <v>2</v>
      </c>
      <c r="J347">
        <v>1.94</v>
      </c>
      <c r="K347">
        <v>0</v>
      </c>
      <c r="L347">
        <v>0.23</v>
      </c>
      <c r="M347">
        <v>4.1100000000000003</v>
      </c>
      <c r="N347" t="s">
        <v>31</v>
      </c>
    </row>
    <row r="348" spans="1:14" x14ac:dyDescent="0.3">
      <c r="A348">
        <v>120346</v>
      </c>
      <c r="B348">
        <v>402</v>
      </c>
      <c r="C348" s="1">
        <v>45832.674780092595</v>
      </c>
      <c r="D348" s="2">
        <v>45832</v>
      </c>
      <c r="E348" t="s">
        <v>28</v>
      </c>
      <c r="F348" t="s">
        <v>22</v>
      </c>
      <c r="G348" t="s">
        <v>51</v>
      </c>
      <c r="I348">
        <v>3</v>
      </c>
      <c r="J348">
        <v>3.51</v>
      </c>
      <c r="K348">
        <v>0</v>
      </c>
      <c r="L348">
        <v>0.68</v>
      </c>
      <c r="M348">
        <v>11.21</v>
      </c>
      <c r="N348" t="s">
        <v>21</v>
      </c>
    </row>
    <row r="349" spans="1:14" x14ac:dyDescent="0.3">
      <c r="A349">
        <v>120347</v>
      </c>
      <c r="B349">
        <v>201</v>
      </c>
      <c r="C349" s="1">
        <v>45764.564386574071</v>
      </c>
      <c r="D349" s="2">
        <v>45764</v>
      </c>
      <c r="E349" t="s">
        <v>18</v>
      </c>
      <c r="F349" t="s">
        <v>22</v>
      </c>
      <c r="G349" t="s">
        <v>77</v>
      </c>
      <c r="H349" t="s">
        <v>73</v>
      </c>
      <c r="I349">
        <v>1</v>
      </c>
      <c r="J349">
        <v>4.75</v>
      </c>
      <c r="K349">
        <v>0</v>
      </c>
      <c r="L349">
        <v>0.49</v>
      </c>
      <c r="M349">
        <v>5.64</v>
      </c>
      <c r="N349" t="s">
        <v>21</v>
      </c>
    </row>
    <row r="350" spans="1:14" x14ac:dyDescent="0.3">
      <c r="A350">
        <v>120348</v>
      </c>
      <c r="B350">
        <v>102</v>
      </c>
      <c r="C350" s="1">
        <v>45765.461863425924</v>
      </c>
      <c r="D350" s="2">
        <v>45765</v>
      </c>
      <c r="E350" t="s">
        <v>37</v>
      </c>
      <c r="F350" t="s">
        <v>22</v>
      </c>
      <c r="G350" t="s">
        <v>68</v>
      </c>
      <c r="I350">
        <v>1</v>
      </c>
      <c r="J350">
        <v>3.56</v>
      </c>
      <c r="K350">
        <v>0</v>
      </c>
      <c r="L350">
        <v>0.25</v>
      </c>
      <c r="M350">
        <v>3.81</v>
      </c>
      <c r="N350" t="s">
        <v>21</v>
      </c>
    </row>
    <row r="351" spans="1:14" x14ac:dyDescent="0.3">
      <c r="A351">
        <v>120349</v>
      </c>
      <c r="B351">
        <v>403</v>
      </c>
      <c r="C351" s="1">
        <v>45818.851712962962</v>
      </c>
      <c r="D351" s="2">
        <v>45818</v>
      </c>
      <c r="E351" t="s">
        <v>36</v>
      </c>
      <c r="F351" t="s">
        <v>15</v>
      </c>
      <c r="G351" t="s">
        <v>20</v>
      </c>
      <c r="I351">
        <v>1</v>
      </c>
      <c r="J351">
        <v>5.31</v>
      </c>
      <c r="K351">
        <v>0</v>
      </c>
      <c r="L351">
        <v>0.5</v>
      </c>
      <c r="M351">
        <v>5.81</v>
      </c>
      <c r="N351" t="s">
        <v>21</v>
      </c>
    </row>
    <row r="352" spans="1:14" x14ac:dyDescent="0.3">
      <c r="A352">
        <v>120350</v>
      </c>
      <c r="B352">
        <v>501</v>
      </c>
      <c r="C352" s="1">
        <v>45811.728113425925</v>
      </c>
      <c r="D352" s="2">
        <v>45811</v>
      </c>
      <c r="E352" t="s">
        <v>28</v>
      </c>
      <c r="F352" t="s">
        <v>22</v>
      </c>
      <c r="G352" t="s">
        <v>79</v>
      </c>
      <c r="I352">
        <v>1</v>
      </c>
      <c r="J352">
        <v>2.91</v>
      </c>
      <c r="K352">
        <v>0</v>
      </c>
      <c r="L352">
        <v>0.22</v>
      </c>
      <c r="M352">
        <v>3.13</v>
      </c>
      <c r="N352" t="s">
        <v>21</v>
      </c>
    </row>
    <row r="353" spans="1:14" x14ac:dyDescent="0.3">
      <c r="A353">
        <v>120351</v>
      </c>
      <c r="B353">
        <v>103</v>
      </c>
      <c r="C353" s="1">
        <v>45842.79991898148</v>
      </c>
      <c r="D353" s="2">
        <v>45842</v>
      </c>
      <c r="E353" t="s">
        <v>36</v>
      </c>
      <c r="F353" t="s">
        <v>29</v>
      </c>
      <c r="G353" t="s">
        <v>59</v>
      </c>
      <c r="I353">
        <v>1</v>
      </c>
      <c r="J353">
        <v>10.73</v>
      </c>
      <c r="K353">
        <v>0</v>
      </c>
      <c r="L353">
        <v>0.75</v>
      </c>
      <c r="M353">
        <v>11.48</v>
      </c>
      <c r="N353" t="s">
        <v>31</v>
      </c>
    </row>
    <row r="354" spans="1:14" x14ac:dyDescent="0.3">
      <c r="A354">
        <v>120352</v>
      </c>
      <c r="B354">
        <v>301</v>
      </c>
      <c r="C354" s="1">
        <v>45821.382337962961</v>
      </c>
      <c r="D354" s="2">
        <v>45821</v>
      </c>
      <c r="E354" t="s">
        <v>14</v>
      </c>
      <c r="F354" t="s">
        <v>22</v>
      </c>
      <c r="G354" t="s">
        <v>39</v>
      </c>
      <c r="I354">
        <v>2</v>
      </c>
      <c r="J354">
        <v>3.25</v>
      </c>
      <c r="K354">
        <v>0</v>
      </c>
      <c r="L354">
        <v>0.46</v>
      </c>
      <c r="M354">
        <v>6.96</v>
      </c>
      <c r="N354" t="s">
        <v>31</v>
      </c>
    </row>
    <row r="355" spans="1:14" x14ac:dyDescent="0.3">
      <c r="A355">
        <v>120353</v>
      </c>
      <c r="B355">
        <v>402</v>
      </c>
      <c r="C355" s="1">
        <v>45758.827499999999</v>
      </c>
      <c r="D355" s="2">
        <v>45758</v>
      </c>
      <c r="E355" t="s">
        <v>36</v>
      </c>
      <c r="F355" t="s">
        <v>15</v>
      </c>
      <c r="G355" t="s">
        <v>77</v>
      </c>
      <c r="I355">
        <v>1</v>
      </c>
      <c r="J355">
        <v>5.18</v>
      </c>
      <c r="K355">
        <v>0.26</v>
      </c>
      <c r="L355">
        <v>0.37</v>
      </c>
      <c r="M355">
        <v>5.29</v>
      </c>
      <c r="N355" t="s">
        <v>31</v>
      </c>
    </row>
    <row r="356" spans="1:14" x14ac:dyDescent="0.3">
      <c r="A356">
        <v>120354</v>
      </c>
      <c r="B356">
        <v>501</v>
      </c>
      <c r="C356" s="1">
        <v>45804.718634259261</v>
      </c>
      <c r="D356" s="2">
        <v>45804</v>
      </c>
      <c r="E356" t="s">
        <v>28</v>
      </c>
      <c r="F356" t="s">
        <v>15</v>
      </c>
      <c r="G356" t="s">
        <v>68</v>
      </c>
      <c r="I356">
        <v>1</v>
      </c>
      <c r="J356">
        <v>3.74</v>
      </c>
      <c r="K356">
        <v>0</v>
      </c>
      <c r="L356">
        <v>0.24</v>
      </c>
      <c r="M356">
        <v>3.98</v>
      </c>
      <c r="N356" t="s">
        <v>21</v>
      </c>
    </row>
    <row r="357" spans="1:14" x14ac:dyDescent="0.3">
      <c r="A357">
        <v>120355</v>
      </c>
      <c r="B357">
        <v>101</v>
      </c>
      <c r="C357" s="1">
        <v>45832.88177083333</v>
      </c>
      <c r="D357" s="2">
        <v>45832</v>
      </c>
      <c r="E357" t="s">
        <v>36</v>
      </c>
      <c r="F357" t="s">
        <v>15</v>
      </c>
      <c r="G357" t="s">
        <v>55</v>
      </c>
      <c r="I357">
        <v>1</v>
      </c>
      <c r="J357">
        <v>7.99</v>
      </c>
      <c r="K357">
        <v>0</v>
      </c>
      <c r="L357">
        <v>0.76</v>
      </c>
      <c r="M357">
        <v>8.75</v>
      </c>
      <c r="N357" t="s">
        <v>21</v>
      </c>
    </row>
    <row r="358" spans="1:14" x14ac:dyDescent="0.3">
      <c r="A358">
        <v>120356</v>
      </c>
      <c r="B358">
        <v>202</v>
      </c>
      <c r="C358" s="1">
        <v>45785.365937499999</v>
      </c>
      <c r="D358" s="2">
        <v>45785</v>
      </c>
      <c r="E358" t="s">
        <v>14</v>
      </c>
      <c r="F358" t="s">
        <v>22</v>
      </c>
      <c r="G358" t="s">
        <v>75</v>
      </c>
      <c r="I358">
        <v>1</v>
      </c>
      <c r="J358">
        <v>3.74</v>
      </c>
      <c r="K358">
        <v>0</v>
      </c>
      <c r="L358">
        <v>0.36</v>
      </c>
      <c r="M358">
        <v>4.0999999999999996</v>
      </c>
      <c r="N358" t="s">
        <v>31</v>
      </c>
    </row>
    <row r="359" spans="1:14" x14ac:dyDescent="0.3">
      <c r="A359">
        <v>120357</v>
      </c>
      <c r="B359">
        <v>401</v>
      </c>
      <c r="C359" s="1">
        <v>45844.674710648149</v>
      </c>
      <c r="D359" s="2">
        <v>45844</v>
      </c>
      <c r="E359" t="s">
        <v>28</v>
      </c>
      <c r="F359" t="s">
        <v>22</v>
      </c>
      <c r="G359" t="s">
        <v>47</v>
      </c>
      <c r="I359">
        <v>2</v>
      </c>
      <c r="J359">
        <v>1.61</v>
      </c>
      <c r="K359">
        <v>0</v>
      </c>
      <c r="L359">
        <v>0.28999999999999998</v>
      </c>
      <c r="M359">
        <v>3.51</v>
      </c>
      <c r="N359" t="s">
        <v>17</v>
      </c>
    </row>
    <row r="360" spans="1:14" x14ac:dyDescent="0.3">
      <c r="A360">
        <v>120358</v>
      </c>
      <c r="B360">
        <v>402</v>
      </c>
      <c r="C360" s="1">
        <v>45777.423101851855</v>
      </c>
      <c r="D360" s="2">
        <v>45777</v>
      </c>
      <c r="E360" t="s">
        <v>37</v>
      </c>
      <c r="F360" t="s">
        <v>22</v>
      </c>
      <c r="G360" t="s">
        <v>35</v>
      </c>
      <c r="I360">
        <v>1</v>
      </c>
      <c r="J360">
        <v>1.95</v>
      </c>
      <c r="K360">
        <v>0</v>
      </c>
      <c r="L360">
        <v>0.14000000000000001</v>
      </c>
      <c r="M360">
        <v>2.09</v>
      </c>
      <c r="N360" t="s">
        <v>17</v>
      </c>
    </row>
    <row r="361" spans="1:14" x14ac:dyDescent="0.3">
      <c r="A361">
        <v>120359</v>
      </c>
      <c r="B361">
        <v>102</v>
      </c>
      <c r="C361" s="1">
        <v>45832.729583333334</v>
      </c>
      <c r="D361" s="2">
        <v>45832</v>
      </c>
      <c r="E361" t="s">
        <v>28</v>
      </c>
      <c r="F361" t="s">
        <v>22</v>
      </c>
      <c r="G361" t="s">
        <v>51</v>
      </c>
      <c r="H361" t="s">
        <v>23</v>
      </c>
      <c r="I361">
        <v>1</v>
      </c>
      <c r="J361">
        <v>3.71</v>
      </c>
      <c r="K361">
        <v>0</v>
      </c>
      <c r="L361">
        <v>0.22</v>
      </c>
      <c r="M361">
        <v>3.93</v>
      </c>
      <c r="N361" t="s">
        <v>21</v>
      </c>
    </row>
    <row r="362" spans="1:14" x14ac:dyDescent="0.3">
      <c r="A362">
        <v>120360</v>
      </c>
      <c r="B362">
        <v>103</v>
      </c>
      <c r="C362" s="1">
        <v>45872.557939814818</v>
      </c>
      <c r="D362" s="2">
        <v>45872</v>
      </c>
      <c r="E362" t="s">
        <v>18</v>
      </c>
      <c r="F362" t="s">
        <v>29</v>
      </c>
      <c r="G362" t="s">
        <v>43</v>
      </c>
      <c r="I362">
        <v>1</v>
      </c>
      <c r="J362">
        <v>4.66</v>
      </c>
      <c r="K362">
        <v>0.47</v>
      </c>
      <c r="L362">
        <v>0.28999999999999998</v>
      </c>
      <c r="M362">
        <v>4.4800000000000004</v>
      </c>
      <c r="N362" t="s">
        <v>62</v>
      </c>
    </row>
    <row r="363" spans="1:14" x14ac:dyDescent="0.3">
      <c r="A363">
        <v>120361</v>
      </c>
      <c r="B363">
        <v>202</v>
      </c>
      <c r="C363" s="1">
        <v>45789.462893518517</v>
      </c>
      <c r="D363" s="2">
        <v>45789</v>
      </c>
      <c r="E363" t="s">
        <v>37</v>
      </c>
      <c r="F363" t="s">
        <v>22</v>
      </c>
      <c r="G363" t="s">
        <v>41</v>
      </c>
      <c r="I363">
        <v>1</v>
      </c>
      <c r="J363">
        <v>2.2000000000000002</v>
      </c>
      <c r="K363">
        <v>0</v>
      </c>
      <c r="L363">
        <v>0.15</v>
      </c>
      <c r="M363">
        <v>2.35</v>
      </c>
      <c r="N363" t="s">
        <v>31</v>
      </c>
    </row>
    <row r="364" spans="1:14" x14ac:dyDescent="0.3">
      <c r="A364">
        <v>120362</v>
      </c>
      <c r="B364">
        <v>501</v>
      </c>
      <c r="C364" s="1">
        <v>45811.739988425928</v>
      </c>
      <c r="D364" s="2">
        <v>45811</v>
      </c>
      <c r="E364" t="s">
        <v>28</v>
      </c>
      <c r="F364" t="s">
        <v>29</v>
      </c>
      <c r="G364" t="s">
        <v>30</v>
      </c>
      <c r="H364" t="s">
        <v>61</v>
      </c>
      <c r="I364">
        <v>2</v>
      </c>
      <c r="J364">
        <v>3.11</v>
      </c>
      <c r="K364">
        <v>0</v>
      </c>
      <c r="L364">
        <v>0.67</v>
      </c>
      <c r="M364">
        <v>8.09</v>
      </c>
      <c r="N364" t="s">
        <v>31</v>
      </c>
    </row>
    <row r="365" spans="1:14" x14ac:dyDescent="0.3">
      <c r="A365">
        <v>120363</v>
      </c>
      <c r="B365">
        <v>403</v>
      </c>
      <c r="C365" s="1">
        <v>45835.823136574072</v>
      </c>
      <c r="D365" s="2">
        <v>45835</v>
      </c>
      <c r="E365" t="s">
        <v>36</v>
      </c>
      <c r="F365" t="s">
        <v>19</v>
      </c>
      <c r="G365" t="s">
        <v>20</v>
      </c>
      <c r="I365">
        <v>1</v>
      </c>
      <c r="J365">
        <v>5.54</v>
      </c>
      <c r="K365">
        <v>0</v>
      </c>
      <c r="L365">
        <v>0.4</v>
      </c>
      <c r="M365">
        <v>5.94</v>
      </c>
      <c r="N365" t="s">
        <v>31</v>
      </c>
    </row>
    <row r="366" spans="1:14" x14ac:dyDescent="0.3">
      <c r="A366">
        <v>120364</v>
      </c>
      <c r="B366">
        <v>402</v>
      </c>
      <c r="C366" s="1">
        <v>45873.795856481483</v>
      </c>
      <c r="D366" s="2">
        <v>45873</v>
      </c>
      <c r="E366" t="s">
        <v>36</v>
      </c>
      <c r="F366" t="s">
        <v>15</v>
      </c>
      <c r="G366" t="s">
        <v>43</v>
      </c>
      <c r="I366">
        <v>1</v>
      </c>
      <c r="J366">
        <v>4.72</v>
      </c>
      <c r="K366">
        <v>0.24</v>
      </c>
      <c r="L366">
        <v>0.28999999999999998</v>
      </c>
      <c r="M366">
        <v>4.7699999999999996</v>
      </c>
      <c r="N366" t="s">
        <v>21</v>
      </c>
    </row>
    <row r="367" spans="1:14" x14ac:dyDescent="0.3">
      <c r="A367">
        <v>120365</v>
      </c>
      <c r="B367">
        <v>301</v>
      </c>
      <c r="C367" s="1">
        <v>45860.428900462961</v>
      </c>
      <c r="D367" s="2">
        <v>45860</v>
      </c>
      <c r="E367" t="s">
        <v>14</v>
      </c>
      <c r="F367" t="s">
        <v>22</v>
      </c>
      <c r="G367" t="s">
        <v>75</v>
      </c>
      <c r="H367" t="s">
        <v>25</v>
      </c>
      <c r="I367">
        <v>1</v>
      </c>
      <c r="J367">
        <v>3.64</v>
      </c>
      <c r="K367">
        <v>0.18</v>
      </c>
      <c r="L367">
        <v>0.33</v>
      </c>
      <c r="M367">
        <v>3.79</v>
      </c>
      <c r="N367" t="s">
        <v>21</v>
      </c>
    </row>
    <row r="368" spans="1:14" x14ac:dyDescent="0.3">
      <c r="A368">
        <v>120366</v>
      </c>
      <c r="B368">
        <v>102</v>
      </c>
      <c r="C368" s="1">
        <v>45761.891481481478</v>
      </c>
      <c r="D368" s="2">
        <v>45761</v>
      </c>
      <c r="E368" t="s">
        <v>36</v>
      </c>
      <c r="F368" t="s">
        <v>29</v>
      </c>
      <c r="G368" t="s">
        <v>56</v>
      </c>
      <c r="I368">
        <v>1</v>
      </c>
      <c r="J368">
        <v>1.92</v>
      </c>
      <c r="K368">
        <v>0</v>
      </c>
      <c r="L368">
        <v>0.14000000000000001</v>
      </c>
      <c r="M368">
        <v>2.06</v>
      </c>
      <c r="N368" t="s">
        <v>21</v>
      </c>
    </row>
    <row r="369" spans="1:14" x14ac:dyDescent="0.3">
      <c r="A369">
        <v>120367</v>
      </c>
      <c r="B369">
        <v>403</v>
      </c>
      <c r="C369" s="1">
        <v>45781.323125000003</v>
      </c>
      <c r="D369" s="2">
        <v>45781</v>
      </c>
      <c r="E369" t="s">
        <v>14</v>
      </c>
      <c r="F369" t="s">
        <v>15</v>
      </c>
      <c r="G369" t="s">
        <v>39</v>
      </c>
      <c r="I369">
        <v>1</v>
      </c>
      <c r="J369">
        <v>3.04</v>
      </c>
      <c r="K369">
        <v>0</v>
      </c>
      <c r="L369">
        <v>0.23</v>
      </c>
      <c r="M369">
        <v>3.27</v>
      </c>
      <c r="N369" t="s">
        <v>21</v>
      </c>
    </row>
    <row r="370" spans="1:14" x14ac:dyDescent="0.3">
      <c r="A370">
        <v>120368</v>
      </c>
      <c r="B370">
        <v>401</v>
      </c>
      <c r="C370" s="1">
        <v>45870.48846064815</v>
      </c>
      <c r="D370" s="2">
        <v>45870</v>
      </c>
      <c r="E370" t="s">
        <v>37</v>
      </c>
      <c r="F370" t="s">
        <v>19</v>
      </c>
      <c r="G370" t="s">
        <v>64</v>
      </c>
      <c r="I370">
        <v>1</v>
      </c>
      <c r="J370">
        <v>1.55</v>
      </c>
      <c r="K370">
        <v>0</v>
      </c>
      <c r="L370">
        <v>0.1</v>
      </c>
      <c r="M370">
        <v>1.65</v>
      </c>
      <c r="N370" t="s">
        <v>62</v>
      </c>
    </row>
    <row r="371" spans="1:14" x14ac:dyDescent="0.3">
      <c r="A371">
        <v>120369</v>
      </c>
      <c r="B371">
        <v>103</v>
      </c>
      <c r="C371" s="1">
        <v>45853.300439814811</v>
      </c>
      <c r="D371" s="2">
        <v>45853</v>
      </c>
      <c r="E371" t="s">
        <v>14</v>
      </c>
      <c r="F371" t="s">
        <v>15</v>
      </c>
      <c r="G371" t="s">
        <v>35</v>
      </c>
      <c r="H371" t="s">
        <v>46</v>
      </c>
      <c r="I371">
        <v>1</v>
      </c>
      <c r="J371">
        <v>1.74</v>
      </c>
      <c r="K371">
        <v>0</v>
      </c>
      <c r="L371">
        <v>0.14000000000000001</v>
      </c>
      <c r="M371">
        <v>1.98</v>
      </c>
      <c r="N371" t="s">
        <v>21</v>
      </c>
    </row>
    <row r="372" spans="1:14" x14ac:dyDescent="0.3">
      <c r="A372">
        <v>120370</v>
      </c>
      <c r="B372">
        <v>401</v>
      </c>
      <c r="C372" s="1">
        <v>45813.00681712963</v>
      </c>
      <c r="D372" s="2">
        <v>45813</v>
      </c>
      <c r="E372" t="s">
        <v>33</v>
      </c>
      <c r="F372" t="s">
        <v>29</v>
      </c>
      <c r="G372" t="s">
        <v>52</v>
      </c>
      <c r="I372">
        <v>3</v>
      </c>
      <c r="J372">
        <v>2.65</v>
      </c>
      <c r="K372">
        <v>0.4</v>
      </c>
      <c r="L372">
        <v>0.49</v>
      </c>
      <c r="M372">
        <v>8.0399999999999991</v>
      </c>
      <c r="N372" t="s">
        <v>21</v>
      </c>
    </row>
    <row r="373" spans="1:14" x14ac:dyDescent="0.3">
      <c r="A373">
        <v>120371</v>
      </c>
      <c r="B373">
        <v>202</v>
      </c>
      <c r="C373" s="1">
        <v>45866.654722222222</v>
      </c>
      <c r="D373" s="2">
        <v>45866</v>
      </c>
      <c r="E373" t="s">
        <v>28</v>
      </c>
      <c r="F373" t="s">
        <v>22</v>
      </c>
      <c r="G373" t="s">
        <v>32</v>
      </c>
      <c r="I373">
        <v>1</v>
      </c>
      <c r="J373">
        <v>1.78</v>
      </c>
      <c r="K373">
        <v>0</v>
      </c>
      <c r="L373">
        <v>0.17</v>
      </c>
      <c r="M373">
        <v>1.95</v>
      </c>
      <c r="N373" t="s">
        <v>21</v>
      </c>
    </row>
    <row r="374" spans="1:14" x14ac:dyDescent="0.3">
      <c r="A374">
        <v>120372</v>
      </c>
      <c r="B374">
        <v>401</v>
      </c>
      <c r="C374" s="1">
        <v>45863.894675925927</v>
      </c>
      <c r="D374" s="2">
        <v>45863</v>
      </c>
      <c r="E374" t="s">
        <v>36</v>
      </c>
      <c r="F374" t="s">
        <v>15</v>
      </c>
      <c r="G374" t="s">
        <v>43</v>
      </c>
      <c r="I374">
        <v>1</v>
      </c>
      <c r="J374">
        <v>4.97</v>
      </c>
      <c r="K374">
        <v>0</v>
      </c>
      <c r="L374">
        <v>0.35</v>
      </c>
      <c r="M374">
        <v>5.32</v>
      </c>
      <c r="N374" t="s">
        <v>21</v>
      </c>
    </row>
    <row r="375" spans="1:14" x14ac:dyDescent="0.3">
      <c r="A375">
        <v>120373</v>
      </c>
      <c r="B375">
        <v>402</v>
      </c>
      <c r="C375" s="1">
        <v>45791.733680555553</v>
      </c>
      <c r="D375" s="2">
        <v>45791</v>
      </c>
      <c r="E375" t="s">
        <v>28</v>
      </c>
      <c r="F375" t="s">
        <v>22</v>
      </c>
      <c r="G375" t="s">
        <v>32</v>
      </c>
      <c r="H375" t="s">
        <v>45</v>
      </c>
      <c r="I375">
        <v>1</v>
      </c>
      <c r="J375">
        <v>1.82</v>
      </c>
      <c r="K375">
        <v>0</v>
      </c>
      <c r="L375">
        <v>0.17</v>
      </c>
      <c r="M375">
        <v>2.29</v>
      </c>
      <c r="N375" t="s">
        <v>31</v>
      </c>
    </row>
    <row r="376" spans="1:14" x14ac:dyDescent="0.3">
      <c r="A376">
        <v>120374</v>
      </c>
      <c r="B376">
        <v>301</v>
      </c>
      <c r="C376" s="1">
        <v>45784.492326388892</v>
      </c>
      <c r="D376" s="2">
        <v>45784</v>
      </c>
      <c r="E376" t="s">
        <v>18</v>
      </c>
      <c r="F376" t="s">
        <v>29</v>
      </c>
      <c r="G376" t="s">
        <v>55</v>
      </c>
      <c r="I376">
        <v>1</v>
      </c>
      <c r="J376">
        <v>9.57</v>
      </c>
      <c r="K376">
        <v>0.96</v>
      </c>
      <c r="L376">
        <v>0.62</v>
      </c>
      <c r="M376">
        <v>9.23</v>
      </c>
      <c r="N376" t="s">
        <v>21</v>
      </c>
    </row>
    <row r="377" spans="1:14" x14ac:dyDescent="0.3">
      <c r="A377">
        <v>120375</v>
      </c>
      <c r="B377">
        <v>102</v>
      </c>
      <c r="C377" s="1">
        <v>45876.543391203704</v>
      </c>
      <c r="D377" s="2">
        <v>45876</v>
      </c>
      <c r="E377" t="s">
        <v>18</v>
      </c>
      <c r="F377" t="s">
        <v>29</v>
      </c>
      <c r="G377" t="s">
        <v>55</v>
      </c>
      <c r="I377">
        <v>1</v>
      </c>
      <c r="J377">
        <v>8.11</v>
      </c>
      <c r="K377">
        <v>0</v>
      </c>
      <c r="L377">
        <v>0.49</v>
      </c>
      <c r="M377">
        <v>8.6</v>
      </c>
      <c r="N377" t="s">
        <v>21</v>
      </c>
    </row>
    <row r="378" spans="1:14" x14ac:dyDescent="0.3">
      <c r="A378">
        <v>120376</v>
      </c>
      <c r="B378">
        <v>102</v>
      </c>
      <c r="C378" s="1">
        <v>45852.688564814816</v>
      </c>
      <c r="D378" s="2">
        <v>45852</v>
      </c>
      <c r="E378" t="s">
        <v>28</v>
      </c>
      <c r="F378" t="s">
        <v>15</v>
      </c>
      <c r="G378" t="s">
        <v>60</v>
      </c>
      <c r="I378">
        <v>3</v>
      </c>
      <c r="J378">
        <v>5.28</v>
      </c>
      <c r="K378">
        <v>0</v>
      </c>
      <c r="L378">
        <v>1.03</v>
      </c>
      <c r="M378">
        <v>16.87</v>
      </c>
      <c r="N378" t="s">
        <v>17</v>
      </c>
    </row>
    <row r="379" spans="1:14" x14ac:dyDescent="0.3">
      <c r="A379">
        <v>120377</v>
      </c>
      <c r="B379">
        <v>401</v>
      </c>
      <c r="C379" s="1">
        <v>45799.781875000001</v>
      </c>
      <c r="D379" s="2">
        <v>45799</v>
      </c>
      <c r="E379" t="s">
        <v>36</v>
      </c>
      <c r="F379" t="s">
        <v>29</v>
      </c>
      <c r="G379" t="s">
        <v>48</v>
      </c>
      <c r="H379" t="s">
        <v>73</v>
      </c>
      <c r="I379">
        <v>1</v>
      </c>
      <c r="J379">
        <v>5.71</v>
      </c>
      <c r="K379">
        <v>0</v>
      </c>
      <c r="L379">
        <v>0.4</v>
      </c>
      <c r="M379">
        <v>6.51</v>
      </c>
      <c r="N379" t="s">
        <v>21</v>
      </c>
    </row>
    <row r="380" spans="1:14" x14ac:dyDescent="0.3">
      <c r="A380">
        <v>120378</v>
      </c>
      <c r="B380">
        <v>201</v>
      </c>
      <c r="C380" s="1">
        <v>45846.613055555557</v>
      </c>
      <c r="D380" s="2">
        <v>45846</v>
      </c>
      <c r="E380" t="s">
        <v>18</v>
      </c>
      <c r="F380" t="s">
        <v>22</v>
      </c>
      <c r="G380" t="s">
        <v>57</v>
      </c>
      <c r="H380" t="s">
        <v>54</v>
      </c>
      <c r="I380">
        <v>1</v>
      </c>
      <c r="J380">
        <v>10.08</v>
      </c>
      <c r="K380">
        <v>0</v>
      </c>
      <c r="L380">
        <v>0.91</v>
      </c>
      <c r="M380">
        <v>10.99</v>
      </c>
      <c r="N380" t="s">
        <v>31</v>
      </c>
    </row>
    <row r="381" spans="1:14" x14ac:dyDescent="0.3">
      <c r="A381">
        <v>120379</v>
      </c>
      <c r="B381">
        <v>501</v>
      </c>
      <c r="C381" s="1">
        <v>45871.807974537034</v>
      </c>
      <c r="D381" s="2">
        <v>45871</v>
      </c>
      <c r="E381" t="s">
        <v>36</v>
      </c>
      <c r="F381" t="s">
        <v>19</v>
      </c>
      <c r="G381" t="s">
        <v>26</v>
      </c>
      <c r="I381">
        <v>1</v>
      </c>
      <c r="J381">
        <v>8.89</v>
      </c>
      <c r="K381">
        <v>0</v>
      </c>
      <c r="L381">
        <v>0.57999999999999996</v>
      </c>
      <c r="M381">
        <v>9.4700000000000006</v>
      </c>
      <c r="N381" t="s">
        <v>21</v>
      </c>
    </row>
    <row r="382" spans="1:14" x14ac:dyDescent="0.3">
      <c r="A382">
        <v>120380</v>
      </c>
      <c r="B382">
        <v>501</v>
      </c>
      <c r="C382" s="1">
        <v>45848.423055555555</v>
      </c>
      <c r="D382" s="2">
        <v>45848</v>
      </c>
      <c r="E382" t="s">
        <v>37</v>
      </c>
      <c r="F382" t="s">
        <v>19</v>
      </c>
      <c r="G382" t="s">
        <v>70</v>
      </c>
      <c r="I382">
        <v>1</v>
      </c>
      <c r="J382">
        <v>3.03</v>
      </c>
      <c r="K382">
        <v>0</v>
      </c>
      <c r="L382">
        <v>0.24</v>
      </c>
      <c r="M382">
        <v>3.57</v>
      </c>
      <c r="N382" t="s">
        <v>31</v>
      </c>
    </row>
    <row r="383" spans="1:14" x14ac:dyDescent="0.3">
      <c r="A383">
        <v>120381</v>
      </c>
      <c r="B383">
        <v>103</v>
      </c>
      <c r="C383" s="1">
        <v>45873.730439814812</v>
      </c>
      <c r="D383" s="2">
        <v>45873</v>
      </c>
      <c r="E383" t="s">
        <v>28</v>
      </c>
      <c r="F383" t="s">
        <v>19</v>
      </c>
      <c r="G383" t="s">
        <v>68</v>
      </c>
      <c r="I383">
        <v>2</v>
      </c>
      <c r="J383">
        <v>3.59</v>
      </c>
      <c r="K383">
        <v>0</v>
      </c>
      <c r="L383">
        <v>0.61</v>
      </c>
      <c r="M383">
        <v>7.79</v>
      </c>
      <c r="N383" t="s">
        <v>31</v>
      </c>
    </row>
    <row r="384" spans="1:14" x14ac:dyDescent="0.3">
      <c r="A384">
        <v>120382</v>
      </c>
      <c r="B384">
        <v>103</v>
      </c>
      <c r="C384" s="1">
        <v>45805.440069444441</v>
      </c>
      <c r="D384" s="2">
        <v>45805</v>
      </c>
      <c r="E384" t="s">
        <v>37</v>
      </c>
      <c r="F384" t="s">
        <v>15</v>
      </c>
      <c r="G384" t="s">
        <v>68</v>
      </c>
      <c r="I384">
        <v>2</v>
      </c>
      <c r="J384">
        <v>3.21</v>
      </c>
      <c r="K384">
        <v>0</v>
      </c>
      <c r="L384">
        <v>0.42</v>
      </c>
      <c r="M384">
        <v>6.84</v>
      </c>
      <c r="N384" t="s">
        <v>31</v>
      </c>
    </row>
    <row r="385" spans="1:14" x14ac:dyDescent="0.3">
      <c r="A385">
        <v>120383</v>
      </c>
      <c r="B385">
        <v>201</v>
      </c>
      <c r="C385" s="1">
        <v>45851.795960648145</v>
      </c>
      <c r="D385" s="2">
        <v>45851</v>
      </c>
      <c r="E385" t="s">
        <v>36</v>
      </c>
      <c r="F385" t="s">
        <v>19</v>
      </c>
      <c r="G385" t="s">
        <v>55</v>
      </c>
      <c r="I385">
        <v>1</v>
      </c>
      <c r="J385">
        <v>8.23</v>
      </c>
      <c r="K385">
        <v>0</v>
      </c>
      <c r="L385">
        <v>0.53</v>
      </c>
      <c r="M385">
        <v>8.76</v>
      </c>
      <c r="N385" t="s">
        <v>21</v>
      </c>
    </row>
    <row r="386" spans="1:14" x14ac:dyDescent="0.3">
      <c r="A386">
        <v>120384</v>
      </c>
      <c r="B386">
        <v>103</v>
      </c>
      <c r="C386" s="1">
        <v>45787.577997685185</v>
      </c>
      <c r="D386" s="2">
        <v>45787</v>
      </c>
      <c r="E386" t="s">
        <v>18</v>
      </c>
      <c r="F386" t="s">
        <v>19</v>
      </c>
      <c r="G386" t="s">
        <v>57</v>
      </c>
      <c r="H386" t="s">
        <v>49</v>
      </c>
      <c r="I386">
        <v>1</v>
      </c>
      <c r="J386">
        <v>8.61</v>
      </c>
      <c r="K386">
        <v>0</v>
      </c>
      <c r="L386">
        <v>0.62</v>
      </c>
      <c r="M386">
        <v>9.23</v>
      </c>
      <c r="N386" t="s">
        <v>62</v>
      </c>
    </row>
    <row r="387" spans="1:14" x14ac:dyDescent="0.3">
      <c r="A387">
        <v>120385</v>
      </c>
      <c r="B387">
        <v>102</v>
      </c>
      <c r="C387" s="1">
        <v>45848.6</v>
      </c>
      <c r="D387" s="2">
        <v>45848</v>
      </c>
      <c r="E387" t="s">
        <v>18</v>
      </c>
      <c r="F387" t="s">
        <v>15</v>
      </c>
      <c r="G387" t="s">
        <v>32</v>
      </c>
      <c r="I387">
        <v>1</v>
      </c>
      <c r="J387">
        <v>1.75</v>
      </c>
      <c r="K387">
        <v>0</v>
      </c>
      <c r="L387">
        <v>0.13</v>
      </c>
      <c r="M387">
        <v>1.88</v>
      </c>
      <c r="N387" t="s">
        <v>21</v>
      </c>
    </row>
    <row r="388" spans="1:14" x14ac:dyDescent="0.3">
      <c r="A388">
        <v>120386</v>
      </c>
      <c r="B388">
        <v>401</v>
      </c>
      <c r="C388" s="1">
        <v>45843.786678240744</v>
      </c>
      <c r="D388" s="2">
        <v>45843</v>
      </c>
      <c r="E388" t="s">
        <v>36</v>
      </c>
      <c r="F388" t="s">
        <v>15</v>
      </c>
      <c r="G388" t="s">
        <v>55</v>
      </c>
      <c r="I388">
        <v>1</v>
      </c>
      <c r="J388">
        <v>8.66</v>
      </c>
      <c r="K388">
        <v>0</v>
      </c>
      <c r="L388">
        <v>0.56000000000000005</v>
      </c>
      <c r="M388">
        <v>9.2200000000000006</v>
      </c>
      <c r="N388" t="s">
        <v>21</v>
      </c>
    </row>
    <row r="389" spans="1:14" x14ac:dyDescent="0.3">
      <c r="A389">
        <v>120387</v>
      </c>
      <c r="B389">
        <v>403</v>
      </c>
      <c r="C389" s="1">
        <v>45820.783368055556</v>
      </c>
      <c r="D389" s="2">
        <v>45820</v>
      </c>
      <c r="E389" t="s">
        <v>36</v>
      </c>
      <c r="F389" t="s">
        <v>29</v>
      </c>
      <c r="G389" t="s">
        <v>55</v>
      </c>
      <c r="I389">
        <v>1</v>
      </c>
      <c r="J389">
        <v>9.43</v>
      </c>
      <c r="K389">
        <v>0</v>
      </c>
      <c r="L389">
        <v>0.71</v>
      </c>
      <c r="M389">
        <v>10.14</v>
      </c>
      <c r="N389" t="s">
        <v>21</v>
      </c>
    </row>
    <row r="390" spans="1:14" x14ac:dyDescent="0.3">
      <c r="A390">
        <v>120388</v>
      </c>
      <c r="B390">
        <v>103</v>
      </c>
      <c r="C390" s="1">
        <v>45791.909953703704</v>
      </c>
      <c r="D390" s="2">
        <v>45791</v>
      </c>
      <c r="E390" t="s">
        <v>36</v>
      </c>
      <c r="F390" t="s">
        <v>22</v>
      </c>
      <c r="G390" t="s">
        <v>27</v>
      </c>
      <c r="I390">
        <v>1</v>
      </c>
      <c r="J390">
        <v>6.14</v>
      </c>
      <c r="K390">
        <v>0</v>
      </c>
      <c r="L390">
        <v>0.46</v>
      </c>
      <c r="M390">
        <v>6.6</v>
      </c>
      <c r="N390" t="s">
        <v>31</v>
      </c>
    </row>
    <row r="391" spans="1:14" x14ac:dyDescent="0.3">
      <c r="A391">
        <v>120389</v>
      </c>
      <c r="B391">
        <v>501</v>
      </c>
      <c r="C391" s="1">
        <v>45876.457002314812</v>
      </c>
      <c r="D391" s="2">
        <v>45876</v>
      </c>
      <c r="E391" t="s">
        <v>37</v>
      </c>
      <c r="F391" t="s">
        <v>15</v>
      </c>
      <c r="G391" t="s">
        <v>24</v>
      </c>
      <c r="I391">
        <v>1</v>
      </c>
      <c r="J391">
        <v>3.1</v>
      </c>
      <c r="K391">
        <v>0</v>
      </c>
      <c r="L391">
        <v>0.23</v>
      </c>
      <c r="M391">
        <v>3.33</v>
      </c>
      <c r="N391" t="s">
        <v>21</v>
      </c>
    </row>
    <row r="392" spans="1:14" x14ac:dyDescent="0.3">
      <c r="A392">
        <v>120390</v>
      </c>
      <c r="B392">
        <v>403</v>
      </c>
      <c r="C392" s="1">
        <v>45761.619942129626</v>
      </c>
      <c r="D392" s="2">
        <v>45761</v>
      </c>
      <c r="E392" t="s">
        <v>18</v>
      </c>
      <c r="F392" t="s">
        <v>22</v>
      </c>
      <c r="G392" t="s">
        <v>20</v>
      </c>
      <c r="H392" t="s">
        <v>72</v>
      </c>
      <c r="I392">
        <v>1</v>
      </c>
      <c r="J392">
        <v>5.0599999999999996</v>
      </c>
      <c r="K392">
        <v>0</v>
      </c>
      <c r="L392">
        <v>0.42</v>
      </c>
      <c r="M392">
        <v>6.48</v>
      </c>
      <c r="N392" t="s">
        <v>21</v>
      </c>
    </row>
    <row r="393" spans="1:14" x14ac:dyDescent="0.3">
      <c r="A393">
        <v>120391</v>
      </c>
      <c r="B393">
        <v>201</v>
      </c>
      <c r="C393" s="1">
        <v>45826.500902777778</v>
      </c>
      <c r="D393" s="2">
        <v>45826</v>
      </c>
      <c r="E393" t="s">
        <v>18</v>
      </c>
      <c r="F393" t="s">
        <v>15</v>
      </c>
      <c r="G393" t="s">
        <v>55</v>
      </c>
      <c r="I393">
        <v>1</v>
      </c>
      <c r="J393">
        <v>8.74</v>
      </c>
      <c r="K393">
        <v>0</v>
      </c>
      <c r="L393">
        <v>0.56999999999999995</v>
      </c>
      <c r="M393">
        <v>9.31</v>
      </c>
      <c r="N393" t="s">
        <v>21</v>
      </c>
    </row>
    <row r="394" spans="1:14" x14ac:dyDescent="0.3">
      <c r="A394">
        <v>120392</v>
      </c>
      <c r="B394">
        <v>401</v>
      </c>
      <c r="C394" s="1">
        <v>45784.836180555554</v>
      </c>
      <c r="D394" s="2">
        <v>45784</v>
      </c>
      <c r="E394" t="s">
        <v>36</v>
      </c>
      <c r="F394" t="s">
        <v>29</v>
      </c>
      <c r="G394" t="s">
        <v>30</v>
      </c>
      <c r="I394">
        <v>4</v>
      </c>
      <c r="J394">
        <v>2.77</v>
      </c>
      <c r="K394">
        <v>0</v>
      </c>
      <c r="L394">
        <v>0.66</v>
      </c>
      <c r="M394">
        <v>11.74</v>
      </c>
      <c r="N394" t="s">
        <v>21</v>
      </c>
    </row>
    <row r="395" spans="1:14" x14ac:dyDescent="0.3">
      <c r="A395">
        <v>120393</v>
      </c>
      <c r="B395">
        <v>103</v>
      </c>
      <c r="C395" s="1">
        <v>45807.942488425928</v>
      </c>
      <c r="D395" s="2">
        <v>45807</v>
      </c>
      <c r="E395" t="s">
        <v>33</v>
      </c>
      <c r="F395" t="s">
        <v>22</v>
      </c>
      <c r="G395" t="s">
        <v>51</v>
      </c>
      <c r="I395">
        <v>1</v>
      </c>
      <c r="J395">
        <v>4.5999999999999996</v>
      </c>
      <c r="K395">
        <v>0</v>
      </c>
      <c r="L395">
        <v>0.39</v>
      </c>
      <c r="M395">
        <v>4.99</v>
      </c>
      <c r="N395" t="s">
        <v>17</v>
      </c>
    </row>
    <row r="396" spans="1:14" x14ac:dyDescent="0.3">
      <c r="A396">
        <v>120394</v>
      </c>
      <c r="B396">
        <v>202</v>
      </c>
      <c r="C396" s="1">
        <v>45760.888159722221</v>
      </c>
      <c r="D396" s="2">
        <v>45760</v>
      </c>
      <c r="E396" t="s">
        <v>36</v>
      </c>
      <c r="F396" t="s">
        <v>15</v>
      </c>
      <c r="G396" t="s">
        <v>59</v>
      </c>
      <c r="I396">
        <v>1</v>
      </c>
      <c r="J396">
        <v>10.58</v>
      </c>
      <c r="K396">
        <v>0</v>
      </c>
      <c r="L396">
        <v>0.85</v>
      </c>
      <c r="M396">
        <v>11.43</v>
      </c>
      <c r="N396" t="s">
        <v>17</v>
      </c>
    </row>
    <row r="397" spans="1:14" x14ac:dyDescent="0.3">
      <c r="A397">
        <v>120395</v>
      </c>
      <c r="B397">
        <v>402</v>
      </c>
      <c r="C397" s="1">
        <v>45859.218182870369</v>
      </c>
      <c r="D397" s="2">
        <v>45859</v>
      </c>
      <c r="E397" t="s">
        <v>14</v>
      </c>
      <c r="F397" t="s">
        <v>19</v>
      </c>
      <c r="G397" t="s">
        <v>41</v>
      </c>
      <c r="H397" t="s">
        <v>45</v>
      </c>
      <c r="I397">
        <v>1</v>
      </c>
      <c r="J397">
        <v>1.8</v>
      </c>
      <c r="K397">
        <v>0</v>
      </c>
      <c r="L397">
        <v>0.2</v>
      </c>
      <c r="M397">
        <v>2.2999999999999998</v>
      </c>
      <c r="N397" t="s">
        <v>21</v>
      </c>
    </row>
    <row r="398" spans="1:14" x14ac:dyDescent="0.3">
      <c r="A398">
        <v>120396</v>
      </c>
      <c r="B398">
        <v>102</v>
      </c>
      <c r="C398" s="1">
        <v>45842.453587962962</v>
      </c>
      <c r="D398" s="2">
        <v>45842</v>
      </c>
      <c r="E398" t="s">
        <v>37</v>
      </c>
      <c r="F398" t="s">
        <v>29</v>
      </c>
      <c r="G398" t="s">
        <v>32</v>
      </c>
      <c r="H398" t="s">
        <v>23</v>
      </c>
      <c r="I398">
        <v>1</v>
      </c>
      <c r="J398">
        <v>1.6</v>
      </c>
      <c r="K398">
        <v>0</v>
      </c>
      <c r="L398">
        <v>0.15</v>
      </c>
      <c r="M398">
        <v>1.75</v>
      </c>
      <c r="N398" t="s">
        <v>31</v>
      </c>
    </row>
    <row r="399" spans="1:14" x14ac:dyDescent="0.3">
      <c r="A399">
        <v>120397</v>
      </c>
      <c r="B399">
        <v>102</v>
      </c>
      <c r="C399" s="1">
        <v>45875.863692129627</v>
      </c>
      <c r="D399" s="2">
        <v>45875</v>
      </c>
      <c r="E399" t="s">
        <v>36</v>
      </c>
      <c r="F399" t="s">
        <v>19</v>
      </c>
      <c r="G399" t="s">
        <v>30</v>
      </c>
      <c r="I399">
        <v>1</v>
      </c>
      <c r="J399">
        <v>3.52</v>
      </c>
      <c r="L399">
        <v>0.25</v>
      </c>
      <c r="M399">
        <v>3.07</v>
      </c>
      <c r="N399" t="s">
        <v>21</v>
      </c>
    </row>
    <row r="400" spans="1:14" x14ac:dyDescent="0.3">
      <c r="A400">
        <v>120398</v>
      </c>
      <c r="B400">
        <v>501</v>
      </c>
      <c r="C400" s="1">
        <v>45837.967997685184</v>
      </c>
      <c r="D400" s="2">
        <v>45837</v>
      </c>
      <c r="E400" t="s">
        <v>33</v>
      </c>
      <c r="F400" t="s">
        <v>19</v>
      </c>
      <c r="G400" t="s">
        <v>20</v>
      </c>
      <c r="I400">
        <v>1</v>
      </c>
      <c r="J400">
        <v>5.35</v>
      </c>
      <c r="K400">
        <v>0</v>
      </c>
      <c r="L400">
        <v>0.45</v>
      </c>
      <c r="M400">
        <v>5.8</v>
      </c>
      <c r="N400" t="s">
        <v>17</v>
      </c>
    </row>
    <row r="401" spans="1:14" x14ac:dyDescent="0.3">
      <c r="A401">
        <v>120399</v>
      </c>
      <c r="B401">
        <v>101</v>
      </c>
      <c r="C401" s="1">
        <v>45858.909317129626</v>
      </c>
      <c r="D401" s="2">
        <v>45858</v>
      </c>
      <c r="E401" t="s">
        <v>36</v>
      </c>
      <c r="F401" t="s">
        <v>19</v>
      </c>
      <c r="G401" t="s">
        <v>26</v>
      </c>
      <c r="I401">
        <v>1</v>
      </c>
      <c r="J401">
        <v>9.91</v>
      </c>
      <c r="K401">
        <v>0</v>
      </c>
      <c r="L401">
        <v>0.74</v>
      </c>
      <c r="M401">
        <v>10.65</v>
      </c>
      <c r="N401" t="s">
        <v>31</v>
      </c>
    </row>
    <row r="402" spans="1:14" x14ac:dyDescent="0.3">
      <c r="A402">
        <v>120400</v>
      </c>
      <c r="B402">
        <v>201</v>
      </c>
      <c r="C402" s="1">
        <v>45765.604363425926</v>
      </c>
      <c r="D402" s="2">
        <v>45765</v>
      </c>
      <c r="E402" t="s">
        <v>18</v>
      </c>
      <c r="F402" t="s">
        <v>22</v>
      </c>
      <c r="G402" t="s">
        <v>59</v>
      </c>
      <c r="I402">
        <v>1</v>
      </c>
      <c r="J402">
        <v>9.19</v>
      </c>
      <c r="K402">
        <v>0</v>
      </c>
      <c r="L402">
        <v>0.78</v>
      </c>
      <c r="M402">
        <v>9.9700000000000006</v>
      </c>
      <c r="N402" t="s">
        <v>21</v>
      </c>
    </row>
    <row r="403" spans="1:14" x14ac:dyDescent="0.3">
      <c r="A403">
        <v>120401</v>
      </c>
      <c r="B403">
        <v>103</v>
      </c>
      <c r="C403" s="1">
        <v>45811.762835648151</v>
      </c>
      <c r="D403" s="2">
        <v>45811</v>
      </c>
      <c r="E403" t="s">
        <v>36</v>
      </c>
      <c r="F403" t="s">
        <v>22</v>
      </c>
      <c r="G403" t="s">
        <v>55</v>
      </c>
      <c r="I403">
        <v>1</v>
      </c>
      <c r="J403">
        <v>8.19</v>
      </c>
      <c r="K403">
        <v>0</v>
      </c>
      <c r="L403">
        <v>0.59</v>
      </c>
      <c r="M403">
        <v>8.7799999999999994</v>
      </c>
      <c r="N403" t="s">
        <v>31</v>
      </c>
    </row>
    <row r="404" spans="1:14" x14ac:dyDescent="0.3">
      <c r="A404">
        <v>120402</v>
      </c>
      <c r="B404">
        <v>102</v>
      </c>
      <c r="C404" s="1">
        <v>45826.478958333333</v>
      </c>
      <c r="D404" s="2">
        <v>45826</v>
      </c>
      <c r="E404" t="s">
        <v>18</v>
      </c>
      <c r="F404" t="s">
        <v>15</v>
      </c>
      <c r="G404" t="s">
        <v>48</v>
      </c>
      <c r="I404">
        <v>1</v>
      </c>
      <c r="J404">
        <v>5.64</v>
      </c>
      <c r="K404">
        <v>0</v>
      </c>
      <c r="L404">
        <v>0.54</v>
      </c>
      <c r="M404">
        <v>6.58</v>
      </c>
      <c r="N404" t="s">
        <v>17</v>
      </c>
    </row>
    <row r="405" spans="1:14" x14ac:dyDescent="0.3">
      <c r="A405">
        <v>120403</v>
      </c>
      <c r="B405">
        <v>202</v>
      </c>
      <c r="C405" s="1">
        <v>45786.617152777777</v>
      </c>
      <c r="D405" s="2">
        <v>45786</v>
      </c>
      <c r="E405" t="s">
        <v>18</v>
      </c>
      <c r="F405" t="s">
        <v>22</v>
      </c>
      <c r="G405" t="s">
        <v>48</v>
      </c>
      <c r="H405" t="s">
        <v>54</v>
      </c>
      <c r="I405">
        <v>1</v>
      </c>
      <c r="J405">
        <v>5.66</v>
      </c>
      <c r="L405">
        <v>0.31</v>
      </c>
      <c r="M405">
        <v>5.12</v>
      </c>
    </row>
    <row r="406" spans="1:14" x14ac:dyDescent="0.3">
      <c r="A406">
        <v>120404</v>
      </c>
      <c r="B406">
        <v>402</v>
      </c>
      <c r="C406" s="1">
        <v>45767.741412037038</v>
      </c>
      <c r="D406" s="2">
        <v>45767</v>
      </c>
      <c r="E406" t="s">
        <v>28</v>
      </c>
      <c r="F406" t="s">
        <v>29</v>
      </c>
      <c r="G406" t="s">
        <v>79</v>
      </c>
      <c r="I406">
        <v>1</v>
      </c>
      <c r="J406">
        <v>2.74</v>
      </c>
      <c r="K406">
        <v>0</v>
      </c>
      <c r="L406">
        <v>0.23</v>
      </c>
      <c r="M406">
        <v>2.97</v>
      </c>
      <c r="N406" t="s">
        <v>21</v>
      </c>
    </row>
    <row r="407" spans="1:14" x14ac:dyDescent="0.3">
      <c r="A407">
        <v>120405</v>
      </c>
      <c r="B407">
        <v>201</v>
      </c>
      <c r="C407" s="1">
        <v>45852.90357638889</v>
      </c>
      <c r="D407" s="2">
        <v>45852</v>
      </c>
      <c r="E407" t="s">
        <v>36</v>
      </c>
      <c r="F407" t="s">
        <v>29</v>
      </c>
      <c r="G407" t="s">
        <v>57</v>
      </c>
      <c r="H407" t="s">
        <v>74</v>
      </c>
      <c r="I407">
        <v>1</v>
      </c>
      <c r="J407">
        <v>9.3000000000000007</v>
      </c>
      <c r="K407">
        <v>0</v>
      </c>
      <c r="L407">
        <v>0.72</v>
      </c>
      <c r="M407">
        <v>11.02</v>
      </c>
      <c r="N407" t="s">
        <v>21</v>
      </c>
    </row>
    <row r="408" spans="1:14" x14ac:dyDescent="0.3">
      <c r="A408">
        <v>120406</v>
      </c>
      <c r="B408">
        <v>402</v>
      </c>
      <c r="C408" s="1">
        <v>45768.609201388892</v>
      </c>
      <c r="D408" s="2">
        <v>45768</v>
      </c>
      <c r="E408" t="s">
        <v>18</v>
      </c>
      <c r="F408" t="s">
        <v>19</v>
      </c>
      <c r="G408" t="s">
        <v>52</v>
      </c>
      <c r="I408">
        <v>1</v>
      </c>
      <c r="J408">
        <v>2.34</v>
      </c>
      <c r="K408">
        <v>0</v>
      </c>
      <c r="L408">
        <v>0.2</v>
      </c>
      <c r="M408">
        <v>2.54</v>
      </c>
      <c r="N408" t="s">
        <v>17</v>
      </c>
    </row>
    <row r="409" spans="1:14" x14ac:dyDescent="0.3">
      <c r="A409">
        <v>120407</v>
      </c>
      <c r="B409">
        <v>202</v>
      </c>
      <c r="C409" s="1">
        <v>45827.355983796297</v>
      </c>
      <c r="D409" s="2">
        <v>45827</v>
      </c>
      <c r="E409" t="s">
        <v>14</v>
      </c>
      <c r="F409" t="s">
        <v>15</v>
      </c>
      <c r="G409" t="s">
        <v>16</v>
      </c>
      <c r="H409" t="s">
        <v>23</v>
      </c>
      <c r="I409">
        <v>1</v>
      </c>
      <c r="J409">
        <v>1.43</v>
      </c>
      <c r="K409">
        <v>0</v>
      </c>
      <c r="L409">
        <v>0.12</v>
      </c>
      <c r="M409">
        <v>1.55</v>
      </c>
      <c r="N409" t="s">
        <v>31</v>
      </c>
    </row>
    <row r="410" spans="1:14" x14ac:dyDescent="0.3">
      <c r="A410">
        <v>120408</v>
      </c>
      <c r="B410">
        <v>102</v>
      </c>
      <c r="C410" s="1">
        <v>45758.561620370368</v>
      </c>
      <c r="D410" s="2">
        <v>45758</v>
      </c>
      <c r="E410" t="s">
        <v>18</v>
      </c>
      <c r="F410" t="s">
        <v>22</v>
      </c>
      <c r="G410" t="s">
        <v>26</v>
      </c>
      <c r="I410">
        <v>1</v>
      </c>
      <c r="J410">
        <v>9.35</v>
      </c>
      <c r="K410">
        <v>0</v>
      </c>
      <c r="L410">
        <v>0.75</v>
      </c>
      <c r="M410">
        <v>10.1</v>
      </c>
      <c r="N410" t="s">
        <v>21</v>
      </c>
    </row>
    <row r="411" spans="1:14" x14ac:dyDescent="0.3">
      <c r="A411">
        <v>120409</v>
      </c>
      <c r="B411">
        <v>401</v>
      </c>
      <c r="C411" s="1">
        <v>45772.035069444442</v>
      </c>
      <c r="D411" s="2">
        <v>45772</v>
      </c>
      <c r="E411" t="s">
        <v>33</v>
      </c>
      <c r="F411" t="s">
        <v>15</v>
      </c>
      <c r="G411" t="s">
        <v>30</v>
      </c>
      <c r="I411">
        <v>2</v>
      </c>
      <c r="J411">
        <v>3.29</v>
      </c>
      <c r="K411">
        <v>0</v>
      </c>
      <c r="L411">
        <v>0.46</v>
      </c>
      <c r="M411">
        <v>7.04</v>
      </c>
      <c r="N411" t="s">
        <v>17</v>
      </c>
    </row>
    <row r="412" spans="1:14" x14ac:dyDescent="0.3">
      <c r="A412">
        <v>120410</v>
      </c>
      <c r="B412">
        <v>402</v>
      </c>
      <c r="C412" s="1">
        <v>45852.459282407406</v>
      </c>
      <c r="D412" s="2">
        <v>45852</v>
      </c>
      <c r="E412" t="s">
        <v>18</v>
      </c>
      <c r="F412" t="s">
        <v>15</v>
      </c>
      <c r="G412" t="s">
        <v>27</v>
      </c>
      <c r="I412">
        <v>2</v>
      </c>
      <c r="J412">
        <v>6.04</v>
      </c>
      <c r="K412">
        <v>0.6</v>
      </c>
      <c r="L412">
        <v>0.92</v>
      </c>
      <c r="M412">
        <v>12.4</v>
      </c>
      <c r="N412" t="s">
        <v>21</v>
      </c>
    </row>
    <row r="413" spans="1:14" x14ac:dyDescent="0.3">
      <c r="A413">
        <v>120411</v>
      </c>
      <c r="B413">
        <v>301</v>
      </c>
      <c r="C413" s="1">
        <v>45780.784675925926</v>
      </c>
      <c r="D413" s="2">
        <v>45780</v>
      </c>
      <c r="E413" t="s">
        <v>36</v>
      </c>
      <c r="F413" t="s">
        <v>29</v>
      </c>
      <c r="G413" t="s">
        <v>52</v>
      </c>
      <c r="H413" t="s">
        <v>61</v>
      </c>
      <c r="I413">
        <v>2</v>
      </c>
      <c r="J413">
        <v>2.3199999999999998</v>
      </c>
      <c r="K413">
        <v>0</v>
      </c>
      <c r="L413">
        <v>0.53</v>
      </c>
      <c r="M413">
        <v>6.37</v>
      </c>
      <c r="N413" t="s">
        <v>31</v>
      </c>
    </row>
    <row r="414" spans="1:14" x14ac:dyDescent="0.3">
      <c r="A414">
        <v>120412</v>
      </c>
      <c r="B414">
        <v>501</v>
      </c>
      <c r="C414" s="1">
        <v>45865.772291666668</v>
      </c>
      <c r="D414" s="2">
        <v>45865</v>
      </c>
      <c r="E414" t="s">
        <v>36</v>
      </c>
      <c r="F414" t="s">
        <v>19</v>
      </c>
      <c r="G414" t="s">
        <v>20</v>
      </c>
      <c r="H414" t="s">
        <v>72</v>
      </c>
      <c r="I414">
        <v>1</v>
      </c>
      <c r="J414">
        <v>4.83</v>
      </c>
      <c r="K414">
        <v>0</v>
      </c>
      <c r="L414">
        <v>0.52</v>
      </c>
      <c r="M414">
        <v>6.35</v>
      </c>
      <c r="N414" t="s">
        <v>21</v>
      </c>
    </row>
    <row r="415" spans="1:14" x14ac:dyDescent="0.3">
      <c r="A415">
        <v>120413</v>
      </c>
      <c r="B415">
        <v>201</v>
      </c>
      <c r="C415" s="1">
        <v>45825.469363425924</v>
      </c>
      <c r="D415" s="2">
        <v>45825</v>
      </c>
      <c r="E415" t="s">
        <v>18</v>
      </c>
      <c r="F415" t="s">
        <v>15</v>
      </c>
      <c r="G415" t="s">
        <v>55</v>
      </c>
      <c r="I415">
        <v>1</v>
      </c>
      <c r="J415">
        <v>9.1300000000000008</v>
      </c>
      <c r="K415">
        <v>0</v>
      </c>
      <c r="L415">
        <v>0.73</v>
      </c>
      <c r="M415">
        <v>9.86</v>
      </c>
      <c r="N415" t="s">
        <v>21</v>
      </c>
    </row>
    <row r="416" spans="1:14" x14ac:dyDescent="0.3">
      <c r="A416">
        <v>120414</v>
      </c>
      <c r="B416">
        <v>103</v>
      </c>
      <c r="C416" s="1">
        <v>45826.914918981478</v>
      </c>
      <c r="D416" s="2">
        <v>45826</v>
      </c>
      <c r="E416" t="s">
        <v>36</v>
      </c>
      <c r="F416" t="s">
        <v>15</v>
      </c>
      <c r="G416" t="s">
        <v>26</v>
      </c>
      <c r="I416">
        <v>1</v>
      </c>
      <c r="J416">
        <v>9.4600000000000009</v>
      </c>
      <c r="K416">
        <v>0</v>
      </c>
      <c r="L416">
        <v>0.9</v>
      </c>
      <c r="M416">
        <v>10.36</v>
      </c>
      <c r="N416" t="s">
        <v>21</v>
      </c>
    </row>
    <row r="417" spans="1:14" x14ac:dyDescent="0.3">
      <c r="A417">
        <v>120415</v>
      </c>
      <c r="B417">
        <v>101</v>
      </c>
      <c r="C417" s="1">
        <v>45874.54</v>
      </c>
      <c r="D417" s="2">
        <v>45874</v>
      </c>
      <c r="E417" t="s">
        <v>18</v>
      </c>
      <c r="F417" t="s">
        <v>19</v>
      </c>
      <c r="G417" t="s">
        <v>26</v>
      </c>
      <c r="I417">
        <v>1</v>
      </c>
      <c r="J417">
        <v>8.92</v>
      </c>
      <c r="K417">
        <v>0</v>
      </c>
      <c r="L417">
        <v>0.76</v>
      </c>
      <c r="M417">
        <v>9.68</v>
      </c>
      <c r="N417" t="s">
        <v>17</v>
      </c>
    </row>
    <row r="418" spans="1:14" x14ac:dyDescent="0.3">
      <c r="A418">
        <v>120416</v>
      </c>
      <c r="B418">
        <v>301</v>
      </c>
      <c r="C418" s="1">
        <v>45843.402754629627</v>
      </c>
      <c r="D418" s="2">
        <v>45843</v>
      </c>
      <c r="E418" t="s">
        <v>14</v>
      </c>
      <c r="F418" t="s">
        <v>19</v>
      </c>
      <c r="G418" t="s">
        <v>67</v>
      </c>
      <c r="H418" t="s">
        <v>46</v>
      </c>
      <c r="I418">
        <v>1</v>
      </c>
      <c r="J418">
        <v>5.51</v>
      </c>
      <c r="K418">
        <v>0</v>
      </c>
      <c r="L418">
        <v>0.48</v>
      </c>
      <c r="M418">
        <v>6.09</v>
      </c>
      <c r="N418" t="s">
        <v>21</v>
      </c>
    </row>
    <row r="419" spans="1:14" x14ac:dyDescent="0.3">
      <c r="A419">
        <v>120417</v>
      </c>
      <c r="B419">
        <v>103</v>
      </c>
      <c r="C419" s="1">
        <v>45809.550752314812</v>
      </c>
      <c r="D419" s="2">
        <v>45809</v>
      </c>
      <c r="E419" t="s">
        <v>18</v>
      </c>
      <c r="F419" t="s">
        <v>22</v>
      </c>
      <c r="G419" t="s">
        <v>48</v>
      </c>
      <c r="H419" t="s">
        <v>49</v>
      </c>
      <c r="I419">
        <v>1</v>
      </c>
      <c r="J419">
        <v>5.68</v>
      </c>
      <c r="K419">
        <v>0</v>
      </c>
      <c r="L419">
        <v>0.43</v>
      </c>
      <c r="M419">
        <v>6.11</v>
      </c>
      <c r="N419" t="s">
        <v>21</v>
      </c>
    </row>
    <row r="420" spans="1:14" x14ac:dyDescent="0.3">
      <c r="A420">
        <v>120418</v>
      </c>
      <c r="B420">
        <v>101</v>
      </c>
      <c r="C420" s="1">
        <v>45845.838229166664</v>
      </c>
      <c r="D420" s="2">
        <v>45845</v>
      </c>
      <c r="E420" t="s">
        <v>36</v>
      </c>
      <c r="F420" t="s">
        <v>15</v>
      </c>
      <c r="G420" t="s">
        <v>55</v>
      </c>
      <c r="I420">
        <v>1</v>
      </c>
      <c r="J420">
        <v>9.08</v>
      </c>
      <c r="K420">
        <v>0</v>
      </c>
      <c r="L420">
        <v>0.66</v>
      </c>
      <c r="M420">
        <v>9.74</v>
      </c>
      <c r="N420" t="s">
        <v>31</v>
      </c>
    </row>
    <row r="421" spans="1:14" x14ac:dyDescent="0.3">
      <c r="A421">
        <v>120419</v>
      </c>
      <c r="B421">
        <v>403</v>
      </c>
      <c r="C421" s="1">
        <v>45849.846736111111</v>
      </c>
      <c r="D421" s="2">
        <v>45849</v>
      </c>
      <c r="E421" t="s">
        <v>36</v>
      </c>
      <c r="F421" t="s">
        <v>29</v>
      </c>
      <c r="G421" t="s">
        <v>57</v>
      </c>
      <c r="I421">
        <v>1</v>
      </c>
      <c r="J421">
        <v>9.02</v>
      </c>
      <c r="K421">
        <v>0</v>
      </c>
      <c r="L421">
        <v>0.59</v>
      </c>
      <c r="M421">
        <v>9.61</v>
      </c>
      <c r="N421" t="s">
        <v>31</v>
      </c>
    </row>
    <row r="422" spans="1:14" x14ac:dyDescent="0.3">
      <c r="A422">
        <v>120420</v>
      </c>
      <c r="B422">
        <v>401</v>
      </c>
      <c r="C422" s="1">
        <v>45868.752395833333</v>
      </c>
      <c r="D422" s="2">
        <v>45868</v>
      </c>
      <c r="E422" t="s">
        <v>36</v>
      </c>
      <c r="F422" t="s">
        <v>15</v>
      </c>
      <c r="G422" t="s">
        <v>55</v>
      </c>
      <c r="I422">
        <v>1</v>
      </c>
      <c r="J422">
        <v>9.52</v>
      </c>
      <c r="K422">
        <v>0</v>
      </c>
      <c r="L422">
        <v>0.9</v>
      </c>
      <c r="M422">
        <v>10.42</v>
      </c>
      <c r="N422" t="s">
        <v>21</v>
      </c>
    </row>
    <row r="423" spans="1:14" x14ac:dyDescent="0.3">
      <c r="A423">
        <v>120421</v>
      </c>
      <c r="B423">
        <v>402</v>
      </c>
      <c r="C423" s="1">
        <v>45825.79828703704</v>
      </c>
      <c r="D423" s="2">
        <v>45825</v>
      </c>
      <c r="E423" t="s">
        <v>36</v>
      </c>
      <c r="F423" t="s">
        <v>19</v>
      </c>
      <c r="G423" t="s">
        <v>27</v>
      </c>
      <c r="I423">
        <v>2</v>
      </c>
      <c r="J423">
        <v>6.47</v>
      </c>
      <c r="K423">
        <v>0</v>
      </c>
      <c r="L423">
        <v>0.94</v>
      </c>
      <c r="M423">
        <v>13.88</v>
      </c>
      <c r="N423" t="s">
        <v>17</v>
      </c>
    </row>
    <row r="424" spans="1:14" x14ac:dyDescent="0.3">
      <c r="A424">
        <v>120422</v>
      </c>
      <c r="B424">
        <v>102</v>
      </c>
      <c r="C424" s="1">
        <v>45826.630127314813</v>
      </c>
      <c r="D424" s="2">
        <v>45826</v>
      </c>
      <c r="E424" t="s">
        <v>28</v>
      </c>
      <c r="F424" t="s">
        <v>22</v>
      </c>
      <c r="G424" t="s">
        <v>60</v>
      </c>
      <c r="I424">
        <v>4</v>
      </c>
      <c r="J424">
        <v>4.91</v>
      </c>
      <c r="K424">
        <v>0</v>
      </c>
      <c r="L424">
        <v>1.77</v>
      </c>
      <c r="M424">
        <v>21.41</v>
      </c>
      <c r="N424" t="s">
        <v>21</v>
      </c>
    </row>
    <row r="425" spans="1:14" x14ac:dyDescent="0.3">
      <c r="A425">
        <v>120423</v>
      </c>
      <c r="B425">
        <v>202</v>
      </c>
      <c r="C425" s="1">
        <v>45851.828321759262</v>
      </c>
      <c r="D425" s="2">
        <v>45851</v>
      </c>
      <c r="E425" t="s">
        <v>36</v>
      </c>
      <c r="F425" t="s">
        <v>22</v>
      </c>
      <c r="G425" t="s">
        <v>77</v>
      </c>
      <c r="H425" t="s">
        <v>34</v>
      </c>
      <c r="I425">
        <v>1</v>
      </c>
      <c r="J425">
        <v>5.58</v>
      </c>
      <c r="K425">
        <v>0</v>
      </c>
      <c r="L425">
        <v>0.52</v>
      </c>
      <c r="M425">
        <v>6.35</v>
      </c>
      <c r="N425" t="s">
        <v>21</v>
      </c>
    </row>
    <row r="426" spans="1:14" x14ac:dyDescent="0.3">
      <c r="A426">
        <v>120424</v>
      </c>
      <c r="B426">
        <v>103</v>
      </c>
      <c r="C426" s="1">
        <v>45820.612824074073</v>
      </c>
      <c r="D426" s="2">
        <v>45820</v>
      </c>
      <c r="E426" t="s">
        <v>18</v>
      </c>
      <c r="F426" t="s">
        <v>19</v>
      </c>
      <c r="G426" t="s">
        <v>43</v>
      </c>
      <c r="I426">
        <v>1</v>
      </c>
      <c r="J426">
        <v>4.71</v>
      </c>
      <c r="K426">
        <v>0</v>
      </c>
      <c r="L426">
        <v>0.4</v>
      </c>
      <c r="M426">
        <v>5.1100000000000003</v>
      </c>
      <c r="N426" t="s">
        <v>17</v>
      </c>
    </row>
    <row r="427" spans="1:14" x14ac:dyDescent="0.3">
      <c r="A427">
        <v>120425</v>
      </c>
      <c r="B427">
        <v>102</v>
      </c>
      <c r="C427" s="1">
        <v>45788.775462962964</v>
      </c>
      <c r="D427" s="2">
        <v>45788</v>
      </c>
      <c r="E427" t="s">
        <v>36</v>
      </c>
      <c r="F427" t="s">
        <v>15</v>
      </c>
      <c r="G427" t="s">
        <v>57</v>
      </c>
      <c r="I427">
        <v>1</v>
      </c>
      <c r="J427">
        <v>9.67</v>
      </c>
      <c r="K427">
        <v>0</v>
      </c>
      <c r="L427">
        <v>0.92</v>
      </c>
      <c r="M427">
        <v>10.59</v>
      </c>
      <c r="N427" t="s">
        <v>17</v>
      </c>
    </row>
    <row r="428" spans="1:14" x14ac:dyDescent="0.3">
      <c r="A428">
        <v>120426</v>
      </c>
      <c r="B428">
        <v>101</v>
      </c>
      <c r="C428" s="1">
        <v>45759.382650462961</v>
      </c>
      <c r="D428" s="2">
        <v>45759</v>
      </c>
      <c r="E428" t="s">
        <v>14</v>
      </c>
      <c r="F428" t="s">
        <v>22</v>
      </c>
      <c r="G428" t="s">
        <v>70</v>
      </c>
      <c r="H428" t="s">
        <v>42</v>
      </c>
      <c r="I428">
        <v>1</v>
      </c>
      <c r="J428">
        <v>3</v>
      </c>
      <c r="K428">
        <v>0</v>
      </c>
      <c r="L428">
        <v>0.3</v>
      </c>
      <c r="M428">
        <v>4</v>
      </c>
      <c r="N428" t="s">
        <v>21</v>
      </c>
    </row>
    <row r="429" spans="1:14" x14ac:dyDescent="0.3">
      <c r="A429">
        <v>120427</v>
      </c>
      <c r="B429">
        <v>401</v>
      </c>
      <c r="C429" s="1">
        <v>45811.308518518519</v>
      </c>
      <c r="D429" s="2">
        <v>45811</v>
      </c>
      <c r="E429" t="s">
        <v>14</v>
      </c>
      <c r="F429" t="s">
        <v>19</v>
      </c>
      <c r="G429" t="s">
        <v>75</v>
      </c>
      <c r="I429">
        <v>1</v>
      </c>
      <c r="J429">
        <v>3.91</v>
      </c>
      <c r="K429">
        <v>0</v>
      </c>
      <c r="L429">
        <v>0.27</v>
      </c>
      <c r="M429">
        <v>4.18</v>
      </c>
      <c r="N429" t="s">
        <v>62</v>
      </c>
    </row>
    <row r="430" spans="1:14" x14ac:dyDescent="0.3">
      <c r="A430">
        <v>120428</v>
      </c>
      <c r="B430">
        <v>101</v>
      </c>
      <c r="C430" s="1">
        <v>45840.87939814815</v>
      </c>
      <c r="D430" s="2">
        <v>45840</v>
      </c>
      <c r="E430" t="s">
        <v>36</v>
      </c>
      <c r="F430" t="s">
        <v>19</v>
      </c>
      <c r="G430" t="s">
        <v>48</v>
      </c>
      <c r="H430" t="s">
        <v>50</v>
      </c>
      <c r="I430">
        <v>1</v>
      </c>
      <c r="J430">
        <v>6.05</v>
      </c>
      <c r="K430">
        <v>0</v>
      </c>
      <c r="L430">
        <v>0.47</v>
      </c>
      <c r="M430">
        <v>7.02</v>
      </c>
      <c r="N430" t="s">
        <v>31</v>
      </c>
    </row>
    <row r="431" spans="1:14" x14ac:dyDescent="0.3">
      <c r="A431">
        <v>120429</v>
      </c>
      <c r="B431">
        <v>402</v>
      </c>
      <c r="C431" s="1">
        <v>45870.584328703706</v>
      </c>
      <c r="D431" s="2">
        <v>45870</v>
      </c>
      <c r="E431" t="s">
        <v>18</v>
      </c>
      <c r="F431" t="s">
        <v>29</v>
      </c>
      <c r="G431" t="s">
        <v>43</v>
      </c>
      <c r="I431">
        <v>1</v>
      </c>
      <c r="J431">
        <v>3.9</v>
      </c>
      <c r="K431">
        <v>0</v>
      </c>
      <c r="L431">
        <v>0.37</v>
      </c>
      <c r="M431">
        <v>4.2699999999999996</v>
      </c>
      <c r="N431" t="s">
        <v>31</v>
      </c>
    </row>
    <row r="432" spans="1:14" x14ac:dyDescent="0.3">
      <c r="A432">
        <v>120430</v>
      </c>
      <c r="B432">
        <v>403</v>
      </c>
      <c r="C432" s="1">
        <v>45860.482060185182</v>
      </c>
      <c r="D432" s="2">
        <v>45860</v>
      </c>
      <c r="E432" t="s">
        <v>37</v>
      </c>
      <c r="F432" t="s">
        <v>15</v>
      </c>
      <c r="G432" t="s">
        <v>16</v>
      </c>
      <c r="H432" t="s">
        <v>45</v>
      </c>
      <c r="I432">
        <v>1</v>
      </c>
      <c r="J432">
        <v>1.34</v>
      </c>
      <c r="K432">
        <v>0</v>
      </c>
      <c r="L432">
        <v>0.12</v>
      </c>
      <c r="M432">
        <v>1.76</v>
      </c>
      <c r="N432" t="s">
        <v>21</v>
      </c>
    </row>
    <row r="433" spans="1:14" x14ac:dyDescent="0.3">
      <c r="A433">
        <v>120431</v>
      </c>
      <c r="B433">
        <v>202</v>
      </c>
      <c r="C433" s="1">
        <v>45830.87060185185</v>
      </c>
      <c r="D433" s="2">
        <v>45830</v>
      </c>
      <c r="E433" t="s">
        <v>36</v>
      </c>
      <c r="F433" t="s">
        <v>19</v>
      </c>
      <c r="G433" t="s">
        <v>48</v>
      </c>
      <c r="I433">
        <v>1</v>
      </c>
      <c r="J433">
        <v>4.8600000000000003</v>
      </c>
      <c r="K433">
        <v>0.24</v>
      </c>
      <c r="L433">
        <v>0.39</v>
      </c>
      <c r="M433">
        <v>5.01</v>
      </c>
      <c r="N433" t="s">
        <v>31</v>
      </c>
    </row>
    <row r="434" spans="1:14" x14ac:dyDescent="0.3">
      <c r="A434">
        <v>120432</v>
      </c>
      <c r="B434">
        <v>201</v>
      </c>
      <c r="C434" s="1">
        <v>45776.706053240741</v>
      </c>
      <c r="D434" s="2">
        <v>45776</v>
      </c>
      <c r="E434" t="s">
        <v>28</v>
      </c>
      <c r="F434" t="s">
        <v>15</v>
      </c>
      <c r="G434" t="s">
        <v>47</v>
      </c>
      <c r="H434" t="s">
        <v>81</v>
      </c>
      <c r="I434">
        <v>1</v>
      </c>
      <c r="J434">
        <v>1.61</v>
      </c>
      <c r="K434">
        <v>0</v>
      </c>
      <c r="L434">
        <v>0.17</v>
      </c>
      <c r="M434">
        <v>2.2799999999999998</v>
      </c>
      <c r="N434" t="s">
        <v>17</v>
      </c>
    </row>
    <row r="435" spans="1:14" x14ac:dyDescent="0.3">
      <c r="A435">
        <v>120433</v>
      </c>
      <c r="B435">
        <v>101</v>
      </c>
      <c r="C435" s="1">
        <v>45878.654988425929</v>
      </c>
      <c r="D435" s="2">
        <v>45878</v>
      </c>
      <c r="E435" t="s">
        <v>28</v>
      </c>
      <c r="F435" t="s">
        <v>22</v>
      </c>
      <c r="G435" t="s">
        <v>51</v>
      </c>
      <c r="H435" t="s">
        <v>46</v>
      </c>
      <c r="I435">
        <v>1</v>
      </c>
      <c r="J435">
        <v>4.2300000000000004</v>
      </c>
      <c r="K435">
        <v>0</v>
      </c>
      <c r="L435">
        <v>0.28000000000000003</v>
      </c>
      <c r="M435">
        <v>4.6100000000000003</v>
      </c>
      <c r="N435" t="s">
        <v>31</v>
      </c>
    </row>
    <row r="436" spans="1:14" x14ac:dyDescent="0.3">
      <c r="A436">
        <v>120434</v>
      </c>
      <c r="B436">
        <v>401</v>
      </c>
      <c r="C436" s="1">
        <v>45833.883252314816</v>
      </c>
      <c r="D436" s="2">
        <v>45833</v>
      </c>
      <c r="E436" t="s">
        <v>36</v>
      </c>
      <c r="F436" t="s">
        <v>15</v>
      </c>
      <c r="G436" t="s">
        <v>43</v>
      </c>
      <c r="I436">
        <v>2</v>
      </c>
      <c r="J436">
        <v>4.99</v>
      </c>
      <c r="K436">
        <v>0</v>
      </c>
      <c r="L436">
        <v>0.72</v>
      </c>
      <c r="M436">
        <v>10.7</v>
      </c>
      <c r="N436" t="s">
        <v>17</v>
      </c>
    </row>
    <row r="437" spans="1:14" x14ac:dyDescent="0.3">
      <c r="A437">
        <v>120435</v>
      </c>
      <c r="B437">
        <v>501</v>
      </c>
      <c r="C437" s="1">
        <v>45775.718217592592</v>
      </c>
      <c r="D437" s="2">
        <v>45775</v>
      </c>
      <c r="E437" t="s">
        <v>28</v>
      </c>
      <c r="F437" t="s">
        <v>15</v>
      </c>
      <c r="G437" t="s">
        <v>68</v>
      </c>
      <c r="I437">
        <v>2</v>
      </c>
      <c r="J437">
        <v>3.76</v>
      </c>
      <c r="K437">
        <v>0</v>
      </c>
      <c r="L437">
        <v>0.45</v>
      </c>
      <c r="M437">
        <v>7.97</v>
      </c>
      <c r="N437" t="s">
        <v>62</v>
      </c>
    </row>
    <row r="438" spans="1:14" x14ac:dyDescent="0.3">
      <c r="A438">
        <v>120436</v>
      </c>
      <c r="B438">
        <v>402</v>
      </c>
      <c r="C438" s="1">
        <v>45854.44972222222</v>
      </c>
      <c r="D438" s="2">
        <v>45854</v>
      </c>
      <c r="E438" t="s">
        <v>14</v>
      </c>
      <c r="F438" t="s">
        <v>15</v>
      </c>
      <c r="G438" t="s">
        <v>24</v>
      </c>
      <c r="H438" t="s">
        <v>44</v>
      </c>
      <c r="I438">
        <v>1</v>
      </c>
      <c r="J438">
        <v>3.65</v>
      </c>
      <c r="K438">
        <v>0</v>
      </c>
      <c r="L438">
        <v>0.34</v>
      </c>
      <c r="M438">
        <v>4.99</v>
      </c>
      <c r="N438" t="s">
        <v>17</v>
      </c>
    </row>
    <row r="439" spans="1:14" x14ac:dyDescent="0.3">
      <c r="A439">
        <v>120437</v>
      </c>
      <c r="B439">
        <v>403</v>
      </c>
      <c r="C439" s="1">
        <v>45791.747557870367</v>
      </c>
      <c r="D439" s="2">
        <v>45791</v>
      </c>
      <c r="E439" t="s">
        <v>28</v>
      </c>
      <c r="F439" t="s">
        <v>19</v>
      </c>
      <c r="G439" t="s">
        <v>51</v>
      </c>
      <c r="I439">
        <v>1</v>
      </c>
      <c r="J439">
        <v>3.53</v>
      </c>
      <c r="K439">
        <v>0</v>
      </c>
      <c r="L439">
        <v>0.32</v>
      </c>
      <c r="M439">
        <v>4.55</v>
      </c>
      <c r="N439" t="s">
        <v>21</v>
      </c>
    </row>
    <row r="440" spans="1:14" x14ac:dyDescent="0.3">
      <c r="A440">
        <v>120438</v>
      </c>
      <c r="B440">
        <v>201</v>
      </c>
      <c r="C440" s="1">
        <v>45761.357268518521</v>
      </c>
      <c r="D440" s="2">
        <v>45761</v>
      </c>
      <c r="E440" t="s">
        <v>14</v>
      </c>
      <c r="F440" t="s">
        <v>22</v>
      </c>
      <c r="G440" t="s">
        <v>39</v>
      </c>
      <c r="H440" t="s">
        <v>44</v>
      </c>
      <c r="I440">
        <v>3</v>
      </c>
      <c r="J440">
        <v>2.61</v>
      </c>
      <c r="K440">
        <v>0</v>
      </c>
      <c r="L440">
        <v>0.92</v>
      </c>
      <c r="M440">
        <v>11.75</v>
      </c>
      <c r="N440" t="s">
        <v>21</v>
      </c>
    </row>
    <row r="441" spans="1:14" x14ac:dyDescent="0.3">
      <c r="A441">
        <v>120439</v>
      </c>
      <c r="B441">
        <v>102</v>
      </c>
      <c r="C441" s="1">
        <v>45823.234618055554</v>
      </c>
      <c r="D441" s="2">
        <v>45823</v>
      </c>
      <c r="E441" t="s">
        <v>14</v>
      </c>
      <c r="F441" t="s">
        <v>15</v>
      </c>
      <c r="G441" t="s">
        <v>35</v>
      </c>
      <c r="I441">
        <v>1</v>
      </c>
      <c r="J441">
        <v>1.88</v>
      </c>
      <c r="K441">
        <v>0</v>
      </c>
      <c r="L441">
        <v>0.11</v>
      </c>
      <c r="M441">
        <v>1.99</v>
      </c>
      <c r="N441" t="s">
        <v>21</v>
      </c>
    </row>
    <row r="442" spans="1:14" x14ac:dyDescent="0.3">
      <c r="A442">
        <v>120440</v>
      </c>
      <c r="B442">
        <v>402</v>
      </c>
      <c r="C442" s="1">
        <v>45798.900775462964</v>
      </c>
      <c r="D442" s="2">
        <v>45798</v>
      </c>
      <c r="E442" t="s">
        <v>36</v>
      </c>
      <c r="F442" t="s">
        <v>19</v>
      </c>
      <c r="G442" t="s">
        <v>43</v>
      </c>
      <c r="I442">
        <v>2</v>
      </c>
      <c r="J442">
        <v>4.62</v>
      </c>
      <c r="K442">
        <v>0.92</v>
      </c>
      <c r="L442">
        <v>0.5</v>
      </c>
      <c r="M442">
        <v>8.82</v>
      </c>
      <c r="N442" t="s">
        <v>21</v>
      </c>
    </row>
    <row r="443" spans="1:14" x14ac:dyDescent="0.3">
      <c r="A443">
        <v>120441</v>
      </c>
      <c r="B443">
        <v>101</v>
      </c>
      <c r="C443" s="1">
        <v>45841.600763888891</v>
      </c>
      <c r="D443" s="2">
        <v>45841</v>
      </c>
      <c r="E443" t="s">
        <v>18</v>
      </c>
      <c r="F443" t="s">
        <v>29</v>
      </c>
      <c r="G443" t="s">
        <v>30</v>
      </c>
      <c r="H443" t="s">
        <v>61</v>
      </c>
      <c r="I443">
        <v>1</v>
      </c>
      <c r="J443">
        <v>3.13</v>
      </c>
      <c r="K443">
        <v>0</v>
      </c>
      <c r="L443">
        <v>0.32</v>
      </c>
      <c r="M443">
        <v>4.05</v>
      </c>
      <c r="N443" t="s">
        <v>21</v>
      </c>
    </row>
    <row r="444" spans="1:14" x14ac:dyDescent="0.3">
      <c r="A444">
        <v>120442</v>
      </c>
      <c r="B444">
        <v>402</v>
      </c>
      <c r="C444" s="1">
        <v>45803.504236111112</v>
      </c>
      <c r="D444" s="2">
        <v>45803</v>
      </c>
      <c r="E444" t="s">
        <v>18</v>
      </c>
      <c r="F444" t="s">
        <v>19</v>
      </c>
      <c r="G444" t="s">
        <v>57</v>
      </c>
      <c r="H444" t="s">
        <v>58</v>
      </c>
      <c r="I444">
        <v>1</v>
      </c>
      <c r="J444">
        <v>7.96</v>
      </c>
      <c r="K444">
        <v>0</v>
      </c>
      <c r="L444">
        <v>0.64</v>
      </c>
      <c r="M444">
        <v>8.6</v>
      </c>
      <c r="N444" t="s">
        <v>17</v>
      </c>
    </row>
    <row r="445" spans="1:14" x14ac:dyDescent="0.3">
      <c r="A445">
        <v>120443</v>
      </c>
      <c r="B445">
        <v>101</v>
      </c>
      <c r="C445" s="1">
        <v>45804.356030092589</v>
      </c>
      <c r="D445" s="2">
        <v>45804</v>
      </c>
      <c r="E445" t="s">
        <v>14</v>
      </c>
      <c r="F445" t="s">
        <v>15</v>
      </c>
      <c r="G445" t="s">
        <v>16</v>
      </c>
      <c r="H445" t="s">
        <v>23</v>
      </c>
      <c r="I445">
        <v>1</v>
      </c>
      <c r="J445">
        <v>1.43</v>
      </c>
      <c r="K445">
        <v>0</v>
      </c>
      <c r="L445">
        <v>0.11</v>
      </c>
      <c r="M445">
        <v>1.54</v>
      </c>
    </row>
    <row r="446" spans="1:14" x14ac:dyDescent="0.3">
      <c r="A446">
        <v>120444</v>
      </c>
      <c r="B446">
        <v>403</v>
      </c>
      <c r="C446" s="1">
        <v>45807.769004629627</v>
      </c>
      <c r="D446" s="2">
        <v>45807</v>
      </c>
      <c r="E446" t="s">
        <v>36</v>
      </c>
      <c r="F446" t="s">
        <v>19</v>
      </c>
      <c r="G446" t="s">
        <v>52</v>
      </c>
      <c r="H446" t="s">
        <v>63</v>
      </c>
      <c r="I446">
        <v>1</v>
      </c>
      <c r="J446">
        <v>2.27</v>
      </c>
      <c r="K446">
        <v>0</v>
      </c>
      <c r="L446">
        <v>0.2</v>
      </c>
      <c r="M446">
        <v>2.4700000000000002</v>
      </c>
      <c r="N446" t="s">
        <v>21</v>
      </c>
    </row>
    <row r="447" spans="1:14" x14ac:dyDescent="0.3">
      <c r="A447">
        <v>120445</v>
      </c>
      <c r="B447">
        <v>401</v>
      </c>
      <c r="C447" s="1">
        <v>45865.622800925928</v>
      </c>
      <c r="D447" s="2">
        <v>45865</v>
      </c>
      <c r="E447" t="s">
        <v>18</v>
      </c>
      <c r="F447" t="s">
        <v>15</v>
      </c>
      <c r="G447" t="s">
        <v>60</v>
      </c>
      <c r="I447">
        <v>2</v>
      </c>
      <c r="J447">
        <v>5.21</v>
      </c>
      <c r="K447">
        <v>0</v>
      </c>
      <c r="L447">
        <v>0.76</v>
      </c>
      <c r="M447">
        <v>11.18</v>
      </c>
      <c r="N447" t="s">
        <v>21</v>
      </c>
    </row>
    <row r="448" spans="1:14" x14ac:dyDescent="0.3">
      <c r="A448">
        <v>120446</v>
      </c>
      <c r="B448">
        <v>201</v>
      </c>
      <c r="C448" s="1">
        <v>45773.474305555559</v>
      </c>
      <c r="D448" s="2">
        <v>45773</v>
      </c>
      <c r="E448" t="s">
        <v>18</v>
      </c>
      <c r="F448" t="s">
        <v>19</v>
      </c>
      <c r="G448" t="s">
        <v>27</v>
      </c>
      <c r="I448">
        <v>1</v>
      </c>
      <c r="J448">
        <v>5.89</v>
      </c>
      <c r="K448">
        <v>0</v>
      </c>
      <c r="L448">
        <v>0.47</v>
      </c>
      <c r="M448">
        <v>6.36</v>
      </c>
      <c r="N448" t="s">
        <v>21</v>
      </c>
    </row>
    <row r="449" spans="1:14" x14ac:dyDescent="0.3">
      <c r="A449">
        <v>120447</v>
      </c>
      <c r="B449">
        <v>103</v>
      </c>
      <c r="C449" s="1">
        <v>45808.507777777777</v>
      </c>
      <c r="D449" s="2">
        <v>45808</v>
      </c>
      <c r="E449" t="s">
        <v>18</v>
      </c>
      <c r="F449" t="s">
        <v>19</v>
      </c>
      <c r="G449" t="s">
        <v>60</v>
      </c>
      <c r="I449">
        <v>2</v>
      </c>
      <c r="J449">
        <v>4.68</v>
      </c>
      <c r="K449">
        <v>0</v>
      </c>
      <c r="L449">
        <v>0.61</v>
      </c>
      <c r="M449">
        <v>9.9700000000000006</v>
      </c>
      <c r="N449" t="s">
        <v>31</v>
      </c>
    </row>
    <row r="450" spans="1:14" x14ac:dyDescent="0.3">
      <c r="A450">
        <v>120448</v>
      </c>
      <c r="B450">
        <v>103</v>
      </c>
      <c r="C450" s="1">
        <v>45776.081076388888</v>
      </c>
      <c r="D450" s="2">
        <v>45776</v>
      </c>
      <c r="E450" t="s">
        <v>33</v>
      </c>
      <c r="F450" t="s">
        <v>19</v>
      </c>
      <c r="G450" t="s">
        <v>51</v>
      </c>
      <c r="H450" t="s">
        <v>45</v>
      </c>
      <c r="I450">
        <v>1</v>
      </c>
      <c r="J450">
        <v>3.82</v>
      </c>
      <c r="K450">
        <v>0</v>
      </c>
      <c r="L450">
        <v>0.33</v>
      </c>
      <c r="M450">
        <v>4.45</v>
      </c>
      <c r="N450" t="s">
        <v>21</v>
      </c>
    </row>
    <row r="451" spans="1:14" x14ac:dyDescent="0.3">
      <c r="A451">
        <v>120449</v>
      </c>
      <c r="B451">
        <v>201</v>
      </c>
      <c r="C451" s="1">
        <v>45841.80572916667</v>
      </c>
      <c r="D451" s="2">
        <v>45841</v>
      </c>
      <c r="E451" t="s">
        <v>36</v>
      </c>
      <c r="F451" t="s">
        <v>19</v>
      </c>
      <c r="G451" t="s">
        <v>52</v>
      </c>
      <c r="I451">
        <v>1</v>
      </c>
      <c r="J451">
        <v>2.34</v>
      </c>
      <c r="K451">
        <v>0.52</v>
      </c>
      <c r="L451">
        <v>0.13</v>
      </c>
      <c r="M451">
        <v>2.2000000000000002</v>
      </c>
      <c r="N451" t="s">
        <v>31</v>
      </c>
    </row>
    <row r="452" spans="1:14" x14ac:dyDescent="0.3">
      <c r="A452">
        <v>120450</v>
      </c>
      <c r="B452">
        <v>403</v>
      </c>
      <c r="C452" s="1">
        <v>45837.565092592595</v>
      </c>
      <c r="D452" s="2">
        <v>45837</v>
      </c>
      <c r="E452" t="s">
        <v>18</v>
      </c>
      <c r="F452" t="s">
        <v>22</v>
      </c>
      <c r="G452" t="s">
        <v>55</v>
      </c>
      <c r="I452">
        <v>1</v>
      </c>
      <c r="J452">
        <v>8.4600000000000009</v>
      </c>
      <c r="K452">
        <v>0</v>
      </c>
      <c r="L452">
        <v>0.51</v>
      </c>
      <c r="M452">
        <v>8.9700000000000006</v>
      </c>
      <c r="N452" t="s">
        <v>62</v>
      </c>
    </row>
    <row r="453" spans="1:14" x14ac:dyDescent="0.3">
      <c r="A453">
        <v>120451</v>
      </c>
      <c r="B453">
        <v>401</v>
      </c>
      <c r="C453" s="1">
        <v>45805.833252314813</v>
      </c>
      <c r="D453" s="2">
        <v>45805</v>
      </c>
      <c r="E453" t="s">
        <v>36</v>
      </c>
      <c r="F453" t="s">
        <v>22</v>
      </c>
      <c r="G453" t="s">
        <v>27</v>
      </c>
      <c r="I453">
        <v>1</v>
      </c>
      <c r="J453">
        <v>6.14</v>
      </c>
      <c r="K453">
        <v>0</v>
      </c>
      <c r="L453">
        <v>0.37</v>
      </c>
      <c r="M453">
        <v>6.51</v>
      </c>
      <c r="N453" t="s">
        <v>17</v>
      </c>
    </row>
    <row r="454" spans="1:14" x14ac:dyDescent="0.3">
      <c r="A454">
        <v>120452</v>
      </c>
      <c r="B454">
        <v>402</v>
      </c>
      <c r="C454" s="1">
        <v>45830.466296296298</v>
      </c>
      <c r="D454" s="2">
        <v>45830</v>
      </c>
      <c r="E454" t="s">
        <v>18</v>
      </c>
      <c r="F454" t="s">
        <v>19</v>
      </c>
      <c r="G454" t="s">
        <v>48</v>
      </c>
      <c r="I454">
        <v>2</v>
      </c>
      <c r="J454">
        <v>5.26</v>
      </c>
      <c r="K454">
        <v>0</v>
      </c>
      <c r="L454">
        <v>0.68</v>
      </c>
      <c r="M454">
        <v>11.2</v>
      </c>
      <c r="N454" t="s">
        <v>17</v>
      </c>
    </row>
    <row r="455" spans="1:14" x14ac:dyDescent="0.3">
      <c r="A455">
        <v>120453</v>
      </c>
      <c r="B455">
        <v>201</v>
      </c>
      <c r="C455" s="1">
        <v>45792.552997685183</v>
      </c>
      <c r="D455" s="2">
        <v>45792</v>
      </c>
      <c r="E455" t="s">
        <v>18</v>
      </c>
      <c r="F455" t="s">
        <v>15</v>
      </c>
      <c r="G455" t="s">
        <v>52</v>
      </c>
      <c r="I455">
        <v>1</v>
      </c>
      <c r="J455">
        <v>2.78</v>
      </c>
      <c r="K455">
        <v>0</v>
      </c>
      <c r="L455">
        <v>0.26</v>
      </c>
      <c r="M455">
        <v>3.04</v>
      </c>
    </row>
    <row r="456" spans="1:14" x14ac:dyDescent="0.3">
      <c r="A456">
        <v>120454</v>
      </c>
      <c r="B456">
        <v>401</v>
      </c>
      <c r="C456" s="1">
        <v>45773.937974537039</v>
      </c>
      <c r="D456" s="2">
        <v>45773</v>
      </c>
      <c r="E456" t="s">
        <v>33</v>
      </c>
      <c r="F456" t="s">
        <v>15</v>
      </c>
      <c r="G456" t="s">
        <v>27</v>
      </c>
      <c r="I456">
        <v>1</v>
      </c>
      <c r="J456">
        <v>5.52</v>
      </c>
      <c r="K456">
        <v>0</v>
      </c>
      <c r="L456">
        <v>0.5</v>
      </c>
      <c r="M456">
        <v>6.02</v>
      </c>
      <c r="N456" t="s">
        <v>17</v>
      </c>
    </row>
    <row r="457" spans="1:14" x14ac:dyDescent="0.3">
      <c r="A457">
        <v>120455</v>
      </c>
      <c r="B457">
        <v>301</v>
      </c>
      <c r="C457" s="1">
        <v>45838.810983796298</v>
      </c>
      <c r="D457" s="2">
        <v>45838</v>
      </c>
      <c r="E457" t="s">
        <v>36</v>
      </c>
      <c r="F457" t="s">
        <v>15</v>
      </c>
      <c r="G457" t="s">
        <v>55</v>
      </c>
      <c r="I457">
        <v>1</v>
      </c>
      <c r="J457">
        <v>8.09</v>
      </c>
      <c r="K457">
        <v>0</v>
      </c>
      <c r="L457">
        <v>0.56999999999999995</v>
      </c>
      <c r="M457">
        <v>8.66</v>
      </c>
      <c r="N457" t="s">
        <v>21</v>
      </c>
    </row>
    <row r="458" spans="1:14" x14ac:dyDescent="0.3">
      <c r="A458">
        <v>120456</v>
      </c>
      <c r="B458">
        <v>201</v>
      </c>
      <c r="C458" s="1">
        <v>45791.6172337963</v>
      </c>
      <c r="D458" s="2">
        <v>45791</v>
      </c>
      <c r="E458" t="s">
        <v>18</v>
      </c>
      <c r="F458" t="s">
        <v>29</v>
      </c>
      <c r="G458" t="s">
        <v>57</v>
      </c>
      <c r="H458" t="s">
        <v>49</v>
      </c>
      <c r="I458">
        <v>2</v>
      </c>
      <c r="J458">
        <v>8.94</v>
      </c>
      <c r="K458">
        <v>0</v>
      </c>
      <c r="L458">
        <v>1.43</v>
      </c>
      <c r="M458">
        <v>19.309999999999999</v>
      </c>
      <c r="N458" t="s">
        <v>21</v>
      </c>
    </row>
    <row r="459" spans="1:14" x14ac:dyDescent="0.3">
      <c r="A459">
        <v>120457</v>
      </c>
      <c r="B459">
        <v>401</v>
      </c>
      <c r="C459" s="1">
        <v>45828.440555555557</v>
      </c>
      <c r="D459" s="2">
        <v>45828</v>
      </c>
      <c r="E459" t="s">
        <v>37</v>
      </c>
      <c r="F459" t="s">
        <v>19</v>
      </c>
      <c r="G459" t="s">
        <v>32</v>
      </c>
      <c r="I459">
        <v>1</v>
      </c>
      <c r="J459">
        <v>1.65</v>
      </c>
      <c r="K459">
        <v>0</v>
      </c>
      <c r="L459">
        <v>0.16</v>
      </c>
      <c r="M459">
        <v>1.81</v>
      </c>
      <c r="N459" t="s">
        <v>21</v>
      </c>
    </row>
    <row r="460" spans="1:14" x14ac:dyDescent="0.3">
      <c r="A460">
        <v>120458</v>
      </c>
      <c r="B460">
        <v>401</v>
      </c>
      <c r="C460" s="1">
        <v>45849.571215277778</v>
      </c>
      <c r="D460" s="2">
        <v>45849</v>
      </c>
      <c r="E460" t="s">
        <v>18</v>
      </c>
      <c r="F460" t="s">
        <v>19</v>
      </c>
      <c r="G460" t="s">
        <v>55</v>
      </c>
      <c r="I460">
        <v>2</v>
      </c>
      <c r="J460">
        <v>8.2100000000000009</v>
      </c>
      <c r="K460">
        <v>0</v>
      </c>
      <c r="L460">
        <v>1.1499999999999999</v>
      </c>
      <c r="M460">
        <v>17.57</v>
      </c>
      <c r="N460" t="s">
        <v>21</v>
      </c>
    </row>
    <row r="461" spans="1:14" x14ac:dyDescent="0.3">
      <c r="A461">
        <v>120459</v>
      </c>
      <c r="B461">
        <v>201</v>
      </c>
      <c r="C461" s="1">
        <v>45852.311018518521</v>
      </c>
      <c r="D461" s="2">
        <v>45852</v>
      </c>
      <c r="E461" t="s">
        <v>14</v>
      </c>
      <c r="F461" t="s">
        <v>15</v>
      </c>
      <c r="G461" t="s">
        <v>67</v>
      </c>
      <c r="H461" t="s">
        <v>25</v>
      </c>
      <c r="I461">
        <v>1</v>
      </c>
      <c r="J461">
        <v>4.59</v>
      </c>
      <c r="K461">
        <v>0</v>
      </c>
      <c r="L461">
        <v>0.34</v>
      </c>
      <c r="M461">
        <v>4.93</v>
      </c>
      <c r="N461" t="s">
        <v>21</v>
      </c>
    </row>
    <row r="462" spans="1:14" x14ac:dyDescent="0.3">
      <c r="A462">
        <v>120460</v>
      </c>
      <c r="B462">
        <v>201</v>
      </c>
      <c r="C462" s="1">
        <v>45762.603807870371</v>
      </c>
      <c r="D462" s="2">
        <v>45762</v>
      </c>
      <c r="E462" t="s">
        <v>18</v>
      </c>
      <c r="F462" t="s">
        <v>22</v>
      </c>
      <c r="G462" t="s">
        <v>48</v>
      </c>
      <c r="H462" t="s">
        <v>65</v>
      </c>
      <c r="I462">
        <v>1</v>
      </c>
      <c r="J462">
        <v>6.39</v>
      </c>
      <c r="K462">
        <v>0</v>
      </c>
      <c r="L462">
        <v>0.63</v>
      </c>
      <c r="M462">
        <v>9.02</v>
      </c>
      <c r="N462" t="s">
        <v>17</v>
      </c>
    </row>
    <row r="463" spans="1:14" x14ac:dyDescent="0.3">
      <c r="A463">
        <v>120461</v>
      </c>
      <c r="B463">
        <v>501</v>
      </c>
      <c r="C463" s="1">
        <v>45820.915763888886</v>
      </c>
      <c r="D463" s="2">
        <v>45820</v>
      </c>
      <c r="E463" t="s">
        <v>36</v>
      </c>
      <c r="F463" t="s">
        <v>19</v>
      </c>
      <c r="G463" t="s">
        <v>55</v>
      </c>
      <c r="I463">
        <v>1</v>
      </c>
      <c r="J463">
        <v>8.51</v>
      </c>
      <c r="K463">
        <v>0</v>
      </c>
      <c r="L463">
        <v>0.64</v>
      </c>
      <c r="M463">
        <v>9.15</v>
      </c>
      <c r="N463" t="s">
        <v>17</v>
      </c>
    </row>
    <row r="464" spans="1:14" x14ac:dyDescent="0.3">
      <c r="A464">
        <v>120462</v>
      </c>
      <c r="B464">
        <v>201</v>
      </c>
      <c r="C464" s="1">
        <v>45826.766018518516</v>
      </c>
      <c r="D464" s="2">
        <v>45826</v>
      </c>
      <c r="E464" t="s">
        <v>36</v>
      </c>
      <c r="F464" t="s">
        <v>15</v>
      </c>
      <c r="G464" t="s">
        <v>59</v>
      </c>
      <c r="I464">
        <v>1</v>
      </c>
      <c r="J464">
        <v>9.64</v>
      </c>
      <c r="K464">
        <v>0</v>
      </c>
      <c r="L464">
        <v>0.57999999999999996</v>
      </c>
      <c r="M464">
        <v>10.220000000000001</v>
      </c>
      <c r="N464" t="s">
        <v>21</v>
      </c>
    </row>
    <row r="465" spans="1:14" x14ac:dyDescent="0.3">
      <c r="A465">
        <v>120463</v>
      </c>
      <c r="B465">
        <v>401</v>
      </c>
      <c r="C465" s="1">
        <v>45828.750185185185</v>
      </c>
      <c r="D465" s="2">
        <v>45828</v>
      </c>
      <c r="E465" t="s">
        <v>36</v>
      </c>
      <c r="F465" t="s">
        <v>19</v>
      </c>
      <c r="G465" t="s">
        <v>77</v>
      </c>
      <c r="I465">
        <v>1</v>
      </c>
      <c r="J465">
        <v>5.31</v>
      </c>
      <c r="K465">
        <v>0.73</v>
      </c>
      <c r="L465">
        <v>0.59</v>
      </c>
      <c r="M465">
        <v>7.17</v>
      </c>
      <c r="N465" t="s">
        <v>31</v>
      </c>
    </row>
    <row r="466" spans="1:14" x14ac:dyDescent="0.3">
      <c r="A466">
        <v>120464</v>
      </c>
      <c r="B466">
        <v>102</v>
      </c>
      <c r="C466" s="1">
        <v>45863.40792824074</v>
      </c>
      <c r="D466" s="2">
        <v>45863</v>
      </c>
      <c r="E466" t="s">
        <v>14</v>
      </c>
      <c r="F466" t="s">
        <v>19</v>
      </c>
      <c r="G466" t="s">
        <v>24</v>
      </c>
      <c r="I466">
        <v>1</v>
      </c>
      <c r="J466">
        <v>3.21</v>
      </c>
      <c r="K466">
        <v>0</v>
      </c>
      <c r="L466">
        <v>0.19</v>
      </c>
      <c r="M466">
        <v>3.4</v>
      </c>
      <c r="N466" t="s">
        <v>17</v>
      </c>
    </row>
    <row r="467" spans="1:14" x14ac:dyDescent="0.3">
      <c r="A467">
        <v>120465</v>
      </c>
      <c r="B467">
        <v>403</v>
      </c>
      <c r="C467" s="1">
        <v>45787.747986111113</v>
      </c>
      <c r="D467" s="2">
        <v>45787</v>
      </c>
      <c r="E467" t="s">
        <v>28</v>
      </c>
      <c r="F467" t="s">
        <v>22</v>
      </c>
      <c r="G467" t="s">
        <v>68</v>
      </c>
      <c r="I467">
        <v>2</v>
      </c>
      <c r="J467">
        <v>3.68</v>
      </c>
      <c r="K467">
        <v>0</v>
      </c>
      <c r="L467">
        <v>0.53</v>
      </c>
      <c r="M467">
        <v>7.89</v>
      </c>
      <c r="N467" t="s">
        <v>21</v>
      </c>
    </row>
    <row r="468" spans="1:14" x14ac:dyDescent="0.3">
      <c r="A468">
        <v>120466</v>
      </c>
      <c r="B468">
        <v>301</v>
      </c>
      <c r="C468" s="1">
        <v>45791.760370370372</v>
      </c>
      <c r="D468" s="2">
        <v>45791</v>
      </c>
      <c r="E468" t="s">
        <v>36</v>
      </c>
      <c r="F468" t="s">
        <v>19</v>
      </c>
      <c r="G468" t="s">
        <v>26</v>
      </c>
      <c r="I468">
        <v>1</v>
      </c>
      <c r="J468">
        <v>9.6</v>
      </c>
      <c r="K468">
        <v>0</v>
      </c>
      <c r="L468">
        <v>0.77</v>
      </c>
      <c r="M468">
        <v>10.37</v>
      </c>
      <c r="N468" t="s">
        <v>31</v>
      </c>
    </row>
    <row r="469" spans="1:14" x14ac:dyDescent="0.3">
      <c r="A469">
        <v>120467</v>
      </c>
      <c r="B469">
        <v>401</v>
      </c>
      <c r="C469" s="1">
        <v>45851.22384259259</v>
      </c>
      <c r="D469" s="2">
        <v>45851</v>
      </c>
      <c r="E469" t="s">
        <v>14</v>
      </c>
      <c r="F469" t="s">
        <v>19</v>
      </c>
      <c r="G469" t="s">
        <v>39</v>
      </c>
      <c r="H469" t="s">
        <v>46</v>
      </c>
      <c r="I469">
        <v>1</v>
      </c>
      <c r="J469">
        <v>3.23</v>
      </c>
      <c r="K469">
        <v>0</v>
      </c>
      <c r="L469">
        <v>0.25</v>
      </c>
      <c r="M469">
        <v>3.58</v>
      </c>
      <c r="N469" t="s">
        <v>21</v>
      </c>
    </row>
    <row r="470" spans="1:14" x14ac:dyDescent="0.3">
      <c r="A470">
        <v>120468</v>
      </c>
      <c r="B470">
        <v>501</v>
      </c>
      <c r="C470" s="1">
        <v>45865.511180555557</v>
      </c>
      <c r="D470" s="2">
        <v>45865</v>
      </c>
      <c r="E470" t="s">
        <v>18</v>
      </c>
      <c r="F470" t="s">
        <v>22</v>
      </c>
      <c r="G470" t="s">
        <v>26</v>
      </c>
      <c r="I470">
        <v>3</v>
      </c>
      <c r="J470">
        <v>9.02</v>
      </c>
      <c r="K470">
        <v>0</v>
      </c>
      <c r="L470">
        <v>2.16</v>
      </c>
      <c r="M470">
        <v>29.22</v>
      </c>
      <c r="N470" t="s">
        <v>62</v>
      </c>
    </row>
    <row r="471" spans="1:14" x14ac:dyDescent="0.3">
      <c r="A471">
        <v>120469</v>
      </c>
      <c r="B471">
        <v>102</v>
      </c>
      <c r="C471" s="1">
        <v>45801.600370370368</v>
      </c>
      <c r="D471" s="2">
        <v>45801</v>
      </c>
      <c r="E471" t="s">
        <v>18</v>
      </c>
      <c r="F471" t="s">
        <v>29</v>
      </c>
      <c r="G471" t="s">
        <v>57</v>
      </c>
      <c r="H471" t="s">
        <v>74</v>
      </c>
      <c r="I471">
        <v>1</v>
      </c>
      <c r="J471">
        <v>8.6999999999999993</v>
      </c>
      <c r="K471">
        <v>0</v>
      </c>
      <c r="L471">
        <v>0.63</v>
      </c>
      <c r="M471">
        <v>10.33</v>
      </c>
      <c r="N471" t="s">
        <v>21</v>
      </c>
    </row>
    <row r="472" spans="1:14" x14ac:dyDescent="0.3">
      <c r="A472">
        <v>120470</v>
      </c>
      <c r="B472">
        <v>301</v>
      </c>
      <c r="C472" s="1">
        <v>45853.516817129632</v>
      </c>
      <c r="D472" s="2">
        <v>45853</v>
      </c>
      <c r="E472" t="s">
        <v>18</v>
      </c>
      <c r="F472" t="s">
        <v>29</v>
      </c>
      <c r="G472" t="s">
        <v>26</v>
      </c>
      <c r="I472">
        <v>1</v>
      </c>
      <c r="J472">
        <v>9.15</v>
      </c>
      <c r="K472">
        <v>0</v>
      </c>
      <c r="L472">
        <v>0.64</v>
      </c>
      <c r="M472">
        <v>9.7899999999999991</v>
      </c>
      <c r="N472" t="s">
        <v>21</v>
      </c>
    </row>
    <row r="473" spans="1:14" x14ac:dyDescent="0.3">
      <c r="A473">
        <v>120471</v>
      </c>
      <c r="B473">
        <v>202</v>
      </c>
      <c r="C473" s="1">
        <v>45849.848090277781</v>
      </c>
      <c r="D473" s="2">
        <v>45849</v>
      </c>
      <c r="E473" t="s">
        <v>36</v>
      </c>
      <c r="F473" t="s">
        <v>19</v>
      </c>
      <c r="G473" t="s">
        <v>30</v>
      </c>
      <c r="H473" t="s">
        <v>53</v>
      </c>
      <c r="I473">
        <v>1</v>
      </c>
      <c r="J473">
        <v>2.4900000000000002</v>
      </c>
      <c r="K473">
        <v>0</v>
      </c>
      <c r="L473">
        <v>0.18</v>
      </c>
      <c r="M473">
        <v>2.37</v>
      </c>
      <c r="N473" t="s">
        <v>21</v>
      </c>
    </row>
    <row r="474" spans="1:14" x14ac:dyDescent="0.3">
      <c r="A474">
        <v>120472</v>
      </c>
      <c r="B474">
        <v>101</v>
      </c>
      <c r="C474" s="1">
        <v>45860.630613425928</v>
      </c>
      <c r="D474" s="2">
        <v>45860</v>
      </c>
      <c r="E474" t="s">
        <v>28</v>
      </c>
      <c r="F474" t="s">
        <v>19</v>
      </c>
      <c r="G474" t="s">
        <v>79</v>
      </c>
      <c r="I474">
        <v>1</v>
      </c>
      <c r="J474">
        <v>2.5099999999999998</v>
      </c>
      <c r="K474">
        <v>0</v>
      </c>
      <c r="L474">
        <v>0.23</v>
      </c>
      <c r="M474">
        <v>2.74</v>
      </c>
      <c r="N474" t="s">
        <v>21</v>
      </c>
    </row>
    <row r="475" spans="1:14" x14ac:dyDescent="0.3">
      <c r="A475">
        <v>120473</v>
      </c>
      <c r="B475">
        <v>202</v>
      </c>
      <c r="C475" s="1">
        <v>45797.637442129628</v>
      </c>
      <c r="D475" s="2">
        <v>45797</v>
      </c>
      <c r="E475" t="s">
        <v>28</v>
      </c>
      <c r="F475" t="s">
        <v>29</v>
      </c>
      <c r="G475" t="s">
        <v>47</v>
      </c>
      <c r="H475" t="s">
        <v>69</v>
      </c>
      <c r="I475">
        <v>1</v>
      </c>
      <c r="J475">
        <v>1.8</v>
      </c>
      <c r="L475">
        <v>0.2</v>
      </c>
      <c r="M475">
        <v>2.5</v>
      </c>
      <c r="N475" t="s">
        <v>21</v>
      </c>
    </row>
    <row r="476" spans="1:14" x14ac:dyDescent="0.3">
      <c r="A476">
        <v>120474</v>
      </c>
      <c r="B476">
        <v>102</v>
      </c>
      <c r="C476" s="1">
        <v>45761.860115740739</v>
      </c>
      <c r="D476" s="2">
        <v>45761</v>
      </c>
      <c r="E476" t="s">
        <v>36</v>
      </c>
      <c r="F476" t="s">
        <v>19</v>
      </c>
      <c r="G476" t="s">
        <v>48</v>
      </c>
      <c r="I476">
        <v>1</v>
      </c>
      <c r="J476">
        <v>6.27</v>
      </c>
      <c r="K476">
        <v>0</v>
      </c>
      <c r="L476">
        <v>0.74</v>
      </c>
      <c r="M476">
        <v>9.01</v>
      </c>
      <c r="N476" t="s">
        <v>17</v>
      </c>
    </row>
    <row r="477" spans="1:14" x14ac:dyDescent="0.3">
      <c r="A477">
        <v>120475</v>
      </c>
      <c r="B477">
        <v>101</v>
      </c>
      <c r="C477" s="1">
        <v>45785.855150462965</v>
      </c>
      <c r="D477" s="2">
        <v>45785</v>
      </c>
      <c r="E477" t="s">
        <v>36</v>
      </c>
      <c r="F477" t="s">
        <v>15</v>
      </c>
      <c r="G477" t="s">
        <v>56</v>
      </c>
      <c r="H477" t="s">
        <v>45</v>
      </c>
      <c r="I477">
        <v>1</v>
      </c>
      <c r="J477">
        <v>1.86</v>
      </c>
      <c r="K477">
        <v>0</v>
      </c>
      <c r="L477">
        <v>0.14000000000000001</v>
      </c>
      <c r="M477">
        <v>2.2999999999999998</v>
      </c>
      <c r="N477" t="s">
        <v>31</v>
      </c>
    </row>
    <row r="478" spans="1:14" x14ac:dyDescent="0.3">
      <c r="A478">
        <v>120476</v>
      </c>
      <c r="B478">
        <v>201</v>
      </c>
      <c r="C478" s="1">
        <v>45846.856076388889</v>
      </c>
      <c r="D478" s="2">
        <v>45846</v>
      </c>
      <c r="E478" t="s">
        <v>36</v>
      </c>
      <c r="F478" t="s">
        <v>22</v>
      </c>
      <c r="G478" t="s">
        <v>26</v>
      </c>
      <c r="I478">
        <v>2</v>
      </c>
      <c r="J478">
        <v>9.58</v>
      </c>
      <c r="K478">
        <v>0</v>
      </c>
      <c r="L478">
        <v>1.39</v>
      </c>
      <c r="M478">
        <v>20.55</v>
      </c>
      <c r="N478" t="s">
        <v>17</v>
      </c>
    </row>
    <row r="479" spans="1:14" x14ac:dyDescent="0.3">
      <c r="A479">
        <v>120477</v>
      </c>
      <c r="B479">
        <v>103</v>
      </c>
      <c r="C479" s="1">
        <v>45820.427951388891</v>
      </c>
      <c r="D479" s="2">
        <v>45820</v>
      </c>
      <c r="E479" t="s">
        <v>37</v>
      </c>
      <c r="F479" t="s">
        <v>22</v>
      </c>
      <c r="G479" t="s">
        <v>80</v>
      </c>
      <c r="I479">
        <v>1</v>
      </c>
      <c r="J479">
        <v>1.93</v>
      </c>
      <c r="K479">
        <v>0</v>
      </c>
      <c r="L479">
        <v>0.16</v>
      </c>
      <c r="M479">
        <v>2.09</v>
      </c>
      <c r="N479" t="s">
        <v>62</v>
      </c>
    </row>
    <row r="480" spans="1:14" x14ac:dyDescent="0.3">
      <c r="A480">
        <v>120478</v>
      </c>
      <c r="B480">
        <v>401</v>
      </c>
      <c r="C480" s="1">
        <v>45824.322442129633</v>
      </c>
      <c r="D480" s="2">
        <v>45824</v>
      </c>
      <c r="E480" t="s">
        <v>14</v>
      </c>
      <c r="F480" t="s">
        <v>29</v>
      </c>
      <c r="G480" t="s">
        <v>16</v>
      </c>
      <c r="I480">
        <v>1</v>
      </c>
      <c r="J480">
        <v>1.69</v>
      </c>
      <c r="K480">
        <v>0</v>
      </c>
      <c r="L480">
        <v>0.16</v>
      </c>
      <c r="M480">
        <v>2.5499999999999998</v>
      </c>
      <c r="N480" t="s">
        <v>21</v>
      </c>
    </row>
    <row r="481" spans="1:14" x14ac:dyDescent="0.3">
      <c r="A481">
        <v>120479</v>
      </c>
      <c r="B481">
        <v>201</v>
      </c>
      <c r="C481" s="1">
        <v>45828.833449074074</v>
      </c>
      <c r="D481" s="2">
        <v>45828</v>
      </c>
      <c r="E481" t="s">
        <v>36</v>
      </c>
      <c r="F481" t="s">
        <v>15</v>
      </c>
      <c r="G481" t="s">
        <v>43</v>
      </c>
      <c r="I481">
        <v>1</v>
      </c>
      <c r="J481">
        <v>4.8600000000000003</v>
      </c>
      <c r="K481">
        <v>0</v>
      </c>
      <c r="L481">
        <v>0.41</v>
      </c>
      <c r="M481">
        <v>5.27</v>
      </c>
      <c r="N481" t="s">
        <v>21</v>
      </c>
    </row>
    <row r="482" spans="1:14" x14ac:dyDescent="0.3">
      <c r="A482">
        <v>120480</v>
      </c>
      <c r="B482">
        <v>102</v>
      </c>
      <c r="C482" s="1">
        <v>45774.507777777777</v>
      </c>
      <c r="D482" s="2">
        <v>45774</v>
      </c>
      <c r="E482" t="s">
        <v>18</v>
      </c>
      <c r="F482" t="s">
        <v>19</v>
      </c>
      <c r="G482" t="s">
        <v>59</v>
      </c>
      <c r="I482">
        <v>2</v>
      </c>
      <c r="J482">
        <v>9.93</v>
      </c>
      <c r="K482">
        <v>0</v>
      </c>
      <c r="L482">
        <v>1.29</v>
      </c>
      <c r="M482">
        <v>21.15</v>
      </c>
      <c r="N482" t="s">
        <v>21</v>
      </c>
    </row>
    <row r="483" spans="1:14" x14ac:dyDescent="0.3">
      <c r="A483">
        <v>120481</v>
      </c>
      <c r="B483">
        <v>301</v>
      </c>
      <c r="C483" s="1">
        <v>45848.355358796296</v>
      </c>
      <c r="D483" s="2">
        <v>45848</v>
      </c>
      <c r="E483" t="s">
        <v>14</v>
      </c>
      <c r="F483" t="s">
        <v>15</v>
      </c>
      <c r="G483" t="s">
        <v>35</v>
      </c>
      <c r="H483" t="s">
        <v>44</v>
      </c>
      <c r="I483">
        <v>1</v>
      </c>
      <c r="J483">
        <v>1.7</v>
      </c>
      <c r="K483">
        <v>0</v>
      </c>
      <c r="L483">
        <v>0.16</v>
      </c>
      <c r="M483">
        <v>2.86</v>
      </c>
      <c r="N483" t="s">
        <v>21</v>
      </c>
    </row>
    <row r="484" spans="1:14" x14ac:dyDescent="0.3">
      <c r="A484">
        <v>120482</v>
      </c>
      <c r="B484">
        <v>301</v>
      </c>
      <c r="C484" s="1">
        <v>45835.697175925925</v>
      </c>
      <c r="D484" s="2">
        <v>45835</v>
      </c>
      <c r="E484" t="s">
        <v>28</v>
      </c>
      <c r="F484" t="s">
        <v>22</v>
      </c>
      <c r="G484" t="s">
        <v>52</v>
      </c>
      <c r="H484" t="s">
        <v>34</v>
      </c>
      <c r="I484">
        <v>1</v>
      </c>
      <c r="J484">
        <v>2.1800000000000002</v>
      </c>
      <c r="K484">
        <v>0.36</v>
      </c>
      <c r="L484">
        <v>0.17</v>
      </c>
      <c r="M484">
        <v>2.2400000000000002</v>
      </c>
    </row>
    <row r="485" spans="1:14" x14ac:dyDescent="0.3">
      <c r="A485">
        <v>120483</v>
      </c>
      <c r="B485">
        <v>103</v>
      </c>
      <c r="C485" s="1">
        <v>45863.387314814812</v>
      </c>
      <c r="D485" s="2">
        <v>45863</v>
      </c>
      <c r="E485" t="s">
        <v>14</v>
      </c>
      <c r="F485" t="s">
        <v>15</v>
      </c>
      <c r="G485" t="s">
        <v>75</v>
      </c>
      <c r="H485" t="s">
        <v>46</v>
      </c>
      <c r="I485">
        <v>1</v>
      </c>
      <c r="J485">
        <v>3.79</v>
      </c>
      <c r="L485">
        <v>0.23</v>
      </c>
      <c r="M485">
        <v>4.12</v>
      </c>
      <c r="N485" t="s">
        <v>21</v>
      </c>
    </row>
    <row r="486" spans="1:14" x14ac:dyDescent="0.3">
      <c r="A486">
        <v>120484</v>
      </c>
      <c r="B486">
        <v>101</v>
      </c>
      <c r="C486" s="1">
        <v>45784.030185185184</v>
      </c>
      <c r="D486" s="2">
        <v>45784</v>
      </c>
      <c r="E486" t="s">
        <v>33</v>
      </c>
      <c r="F486" t="s">
        <v>22</v>
      </c>
      <c r="G486" t="s">
        <v>30</v>
      </c>
      <c r="H486" t="s">
        <v>63</v>
      </c>
      <c r="I486">
        <v>1</v>
      </c>
      <c r="J486">
        <v>2.93</v>
      </c>
      <c r="K486">
        <v>0</v>
      </c>
      <c r="L486">
        <v>0.26</v>
      </c>
      <c r="M486">
        <v>3.19</v>
      </c>
      <c r="N486" t="s">
        <v>21</v>
      </c>
    </row>
    <row r="487" spans="1:14" x14ac:dyDescent="0.3">
      <c r="A487">
        <v>120485</v>
      </c>
      <c r="B487">
        <v>201</v>
      </c>
      <c r="C487" s="1">
        <v>45767.755914351852</v>
      </c>
      <c r="D487" s="2">
        <v>45767</v>
      </c>
      <c r="E487" t="s">
        <v>36</v>
      </c>
      <c r="F487" t="s">
        <v>15</v>
      </c>
      <c r="G487" t="s">
        <v>26</v>
      </c>
      <c r="I487">
        <v>2</v>
      </c>
      <c r="J487">
        <v>8.58</v>
      </c>
      <c r="K487">
        <v>0</v>
      </c>
      <c r="L487">
        <v>1.54</v>
      </c>
      <c r="M487">
        <v>18.7</v>
      </c>
      <c r="N487" t="s">
        <v>21</v>
      </c>
    </row>
    <row r="488" spans="1:14" x14ac:dyDescent="0.3">
      <c r="A488">
        <v>120486</v>
      </c>
      <c r="B488">
        <v>102</v>
      </c>
      <c r="C488" s="1">
        <v>45787.215960648151</v>
      </c>
      <c r="D488" s="2">
        <v>45787</v>
      </c>
      <c r="E488" t="s">
        <v>14</v>
      </c>
      <c r="F488" t="s">
        <v>15</v>
      </c>
      <c r="G488" t="s">
        <v>41</v>
      </c>
      <c r="I488">
        <v>1</v>
      </c>
      <c r="J488">
        <v>1.76</v>
      </c>
      <c r="K488">
        <v>0</v>
      </c>
      <c r="L488">
        <v>0.11</v>
      </c>
      <c r="M488">
        <v>1.87</v>
      </c>
      <c r="N488" t="s">
        <v>31</v>
      </c>
    </row>
    <row r="489" spans="1:14" x14ac:dyDescent="0.3">
      <c r="A489">
        <v>120487</v>
      </c>
      <c r="B489">
        <v>301</v>
      </c>
      <c r="C489" s="1">
        <v>45759.778715277775</v>
      </c>
      <c r="D489" s="2">
        <v>45759</v>
      </c>
      <c r="E489" t="s">
        <v>36</v>
      </c>
      <c r="F489" t="s">
        <v>22</v>
      </c>
      <c r="G489" t="s">
        <v>26</v>
      </c>
      <c r="I489">
        <v>1</v>
      </c>
      <c r="J489">
        <v>8.75</v>
      </c>
      <c r="K489">
        <v>0</v>
      </c>
      <c r="L489">
        <v>0.74</v>
      </c>
      <c r="M489">
        <v>9.49</v>
      </c>
      <c r="N489" t="s">
        <v>17</v>
      </c>
    </row>
    <row r="490" spans="1:14" x14ac:dyDescent="0.3">
      <c r="A490">
        <v>120488</v>
      </c>
      <c r="B490">
        <v>501</v>
      </c>
      <c r="C490" s="1">
        <v>45783.775266203702</v>
      </c>
      <c r="D490" s="2">
        <v>45783</v>
      </c>
      <c r="E490" t="s">
        <v>36</v>
      </c>
      <c r="F490" t="s">
        <v>19</v>
      </c>
      <c r="G490" t="s">
        <v>55</v>
      </c>
      <c r="I490">
        <v>1</v>
      </c>
      <c r="J490">
        <v>9.33</v>
      </c>
      <c r="K490">
        <v>0</v>
      </c>
      <c r="L490">
        <v>0.68</v>
      </c>
      <c r="M490">
        <v>10.01</v>
      </c>
      <c r="N490" t="s">
        <v>21</v>
      </c>
    </row>
    <row r="491" spans="1:14" x14ac:dyDescent="0.3">
      <c r="A491">
        <v>120489</v>
      </c>
      <c r="B491">
        <v>103</v>
      </c>
      <c r="C491" s="1">
        <v>45801.50445601852</v>
      </c>
      <c r="D491" s="2">
        <v>45801</v>
      </c>
      <c r="E491" t="s">
        <v>18</v>
      </c>
      <c r="F491" t="s">
        <v>19</v>
      </c>
      <c r="G491" t="s">
        <v>48</v>
      </c>
      <c r="I491">
        <v>2</v>
      </c>
      <c r="J491">
        <v>5.98</v>
      </c>
      <c r="K491">
        <v>0</v>
      </c>
      <c r="L491">
        <v>1.26</v>
      </c>
      <c r="M491">
        <v>15.22</v>
      </c>
      <c r="N491" t="s">
        <v>31</v>
      </c>
    </row>
    <row r="492" spans="1:14" x14ac:dyDescent="0.3">
      <c r="A492">
        <v>120490</v>
      </c>
      <c r="B492">
        <v>101</v>
      </c>
      <c r="C492" s="1">
        <v>45839.738969907405</v>
      </c>
      <c r="D492" s="2">
        <v>45839</v>
      </c>
      <c r="E492" t="s">
        <v>28</v>
      </c>
      <c r="F492" t="s">
        <v>19</v>
      </c>
      <c r="G492" t="s">
        <v>56</v>
      </c>
      <c r="I492">
        <v>1</v>
      </c>
      <c r="J492">
        <v>1.89</v>
      </c>
      <c r="K492">
        <v>0</v>
      </c>
      <c r="L492">
        <v>0.16</v>
      </c>
      <c r="M492">
        <v>2.0499999999999998</v>
      </c>
      <c r="N492" t="s">
        <v>31</v>
      </c>
    </row>
    <row r="493" spans="1:14" x14ac:dyDescent="0.3">
      <c r="A493">
        <v>120491</v>
      </c>
      <c r="B493">
        <v>201</v>
      </c>
      <c r="C493" s="1">
        <v>45872.829525462963</v>
      </c>
      <c r="D493" s="2">
        <v>45872</v>
      </c>
      <c r="E493" t="s">
        <v>36</v>
      </c>
      <c r="F493" t="s">
        <v>15</v>
      </c>
      <c r="G493" t="s">
        <v>59</v>
      </c>
      <c r="I493">
        <v>1</v>
      </c>
      <c r="J493">
        <v>10.73</v>
      </c>
      <c r="K493">
        <v>2.15</v>
      </c>
      <c r="L493">
        <v>0.69</v>
      </c>
      <c r="M493">
        <v>9.27</v>
      </c>
      <c r="N493" t="s">
        <v>21</v>
      </c>
    </row>
    <row r="494" spans="1:14" x14ac:dyDescent="0.3">
      <c r="A494">
        <v>120492</v>
      </c>
      <c r="B494">
        <v>202</v>
      </c>
      <c r="C494" s="1">
        <v>45760.531180555554</v>
      </c>
      <c r="D494" s="2">
        <v>45760</v>
      </c>
      <c r="E494" t="s">
        <v>18</v>
      </c>
      <c r="F494" t="s">
        <v>22</v>
      </c>
      <c r="G494" t="s">
        <v>48</v>
      </c>
      <c r="H494" t="s">
        <v>49</v>
      </c>
      <c r="I494">
        <v>2</v>
      </c>
      <c r="J494">
        <v>5.67</v>
      </c>
      <c r="K494">
        <v>0</v>
      </c>
      <c r="L494">
        <v>1.02</v>
      </c>
      <c r="M494">
        <v>12.36</v>
      </c>
      <c r="N494" t="s">
        <v>21</v>
      </c>
    </row>
    <row r="495" spans="1:14" x14ac:dyDescent="0.3">
      <c r="A495">
        <v>120493</v>
      </c>
      <c r="B495">
        <v>201</v>
      </c>
      <c r="C495" s="1">
        <v>45783.449780092589</v>
      </c>
      <c r="D495" s="2">
        <v>45783</v>
      </c>
      <c r="E495" t="s">
        <v>37</v>
      </c>
      <c r="F495" t="s">
        <v>19</v>
      </c>
      <c r="G495" t="s">
        <v>32</v>
      </c>
      <c r="H495" t="s">
        <v>23</v>
      </c>
      <c r="I495">
        <v>1</v>
      </c>
      <c r="J495">
        <v>1.67</v>
      </c>
      <c r="K495">
        <v>0</v>
      </c>
      <c r="L495">
        <v>0.12</v>
      </c>
      <c r="M495">
        <v>1.79</v>
      </c>
      <c r="N495" t="s">
        <v>17</v>
      </c>
    </row>
    <row r="496" spans="1:14" x14ac:dyDescent="0.3">
      <c r="A496">
        <v>120494</v>
      </c>
      <c r="B496">
        <v>403</v>
      </c>
      <c r="C496" s="1">
        <v>45803.673379629632</v>
      </c>
      <c r="D496" s="2">
        <v>45803</v>
      </c>
      <c r="E496" t="s">
        <v>28</v>
      </c>
      <c r="F496" t="s">
        <v>29</v>
      </c>
      <c r="G496" t="s">
        <v>60</v>
      </c>
      <c r="I496">
        <v>1</v>
      </c>
      <c r="J496">
        <v>5.5</v>
      </c>
      <c r="K496">
        <v>0</v>
      </c>
      <c r="L496">
        <v>0.38</v>
      </c>
      <c r="M496">
        <v>5.88</v>
      </c>
      <c r="N496" t="s">
        <v>21</v>
      </c>
    </row>
    <row r="497" spans="1:14" x14ac:dyDescent="0.3">
      <c r="A497">
        <v>120495</v>
      </c>
      <c r="B497">
        <v>402</v>
      </c>
      <c r="C497" s="1">
        <v>45795.88726851852</v>
      </c>
      <c r="D497" s="2">
        <v>45795</v>
      </c>
      <c r="E497" t="s">
        <v>36</v>
      </c>
      <c r="F497" t="s">
        <v>29</v>
      </c>
      <c r="G497" t="s">
        <v>27</v>
      </c>
      <c r="I497">
        <v>1</v>
      </c>
      <c r="J497">
        <v>5.96</v>
      </c>
      <c r="K497">
        <v>0</v>
      </c>
      <c r="L497">
        <v>0.56999999999999995</v>
      </c>
      <c r="M497">
        <v>6.53</v>
      </c>
      <c r="N497" t="s">
        <v>21</v>
      </c>
    </row>
    <row r="498" spans="1:14" x14ac:dyDescent="0.3">
      <c r="A498">
        <v>120496</v>
      </c>
      <c r="B498">
        <v>102</v>
      </c>
      <c r="C498" s="1">
        <v>45855.896307870367</v>
      </c>
      <c r="D498" s="2">
        <v>45855</v>
      </c>
      <c r="E498" t="s">
        <v>36</v>
      </c>
      <c r="F498" t="s">
        <v>29</v>
      </c>
      <c r="G498" t="s">
        <v>27</v>
      </c>
      <c r="I498">
        <v>1</v>
      </c>
      <c r="J498">
        <v>5.31</v>
      </c>
      <c r="K498">
        <v>0</v>
      </c>
      <c r="L498">
        <v>0.5</v>
      </c>
      <c r="M498">
        <v>5.81</v>
      </c>
      <c r="N498" t="s">
        <v>21</v>
      </c>
    </row>
    <row r="499" spans="1:14" x14ac:dyDescent="0.3">
      <c r="A499">
        <v>120497</v>
      </c>
      <c r="B499">
        <v>403</v>
      </c>
      <c r="C499" s="1">
        <v>45812.492222222223</v>
      </c>
      <c r="D499" s="2">
        <v>45812</v>
      </c>
      <c r="E499" t="s">
        <v>18</v>
      </c>
      <c r="F499" t="s">
        <v>19</v>
      </c>
      <c r="G499" t="s">
        <v>27</v>
      </c>
      <c r="I499">
        <v>1</v>
      </c>
      <c r="J499">
        <v>5.66</v>
      </c>
      <c r="K499">
        <v>1.1299999999999999</v>
      </c>
      <c r="L499">
        <v>0.36</v>
      </c>
      <c r="M499">
        <v>4.8899999999999997</v>
      </c>
      <c r="N499" t="s">
        <v>17</v>
      </c>
    </row>
    <row r="500" spans="1:14" x14ac:dyDescent="0.3">
      <c r="A500">
        <v>120498</v>
      </c>
      <c r="B500">
        <v>101</v>
      </c>
      <c r="C500" s="1">
        <v>45863.388460648152</v>
      </c>
      <c r="D500" s="2">
        <v>45863</v>
      </c>
      <c r="E500" t="s">
        <v>14</v>
      </c>
      <c r="F500" t="s">
        <v>15</v>
      </c>
      <c r="G500" t="s">
        <v>52</v>
      </c>
      <c r="H500" t="s">
        <v>53</v>
      </c>
      <c r="I500">
        <v>1</v>
      </c>
      <c r="J500">
        <v>2.39</v>
      </c>
      <c r="K500">
        <v>0</v>
      </c>
      <c r="L500">
        <v>0.2</v>
      </c>
      <c r="M500">
        <v>2.29</v>
      </c>
      <c r="N500" t="s">
        <v>21</v>
      </c>
    </row>
    <row r="501" spans="1:14" x14ac:dyDescent="0.3">
      <c r="A501">
        <v>120499</v>
      </c>
      <c r="B501">
        <v>301</v>
      </c>
      <c r="C501" s="1">
        <v>45833.530624999999</v>
      </c>
      <c r="D501" s="2">
        <v>45833</v>
      </c>
      <c r="E501" t="s">
        <v>18</v>
      </c>
      <c r="F501" t="s">
        <v>29</v>
      </c>
      <c r="G501" t="s">
        <v>43</v>
      </c>
      <c r="I501">
        <v>2</v>
      </c>
      <c r="J501">
        <v>4.03</v>
      </c>
      <c r="K501">
        <v>0</v>
      </c>
      <c r="L501">
        <v>0.56000000000000005</v>
      </c>
      <c r="M501">
        <v>8.6199999999999992</v>
      </c>
      <c r="N501" t="s">
        <v>21</v>
      </c>
    </row>
    <row r="502" spans="1:14" x14ac:dyDescent="0.3">
      <c r="A502">
        <v>120500</v>
      </c>
      <c r="B502">
        <v>102</v>
      </c>
      <c r="C502" s="1">
        <v>45845.61246527778</v>
      </c>
      <c r="D502" s="2">
        <v>45845</v>
      </c>
      <c r="E502" t="s">
        <v>18</v>
      </c>
      <c r="F502" t="s">
        <v>19</v>
      </c>
      <c r="G502" t="s">
        <v>60</v>
      </c>
      <c r="I502">
        <v>3</v>
      </c>
      <c r="J502">
        <v>5.3</v>
      </c>
      <c r="K502">
        <v>0</v>
      </c>
      <c r="L502">
        <v>1.1499999999999999</v>
      </c>
      <c r="M502">
        <v>17.05</v>
      </c>
      <c r="N502" t="s">
        <v>21</v>
      </c>
    </row>
    <row r="503" spans="1:14" x14ac:dyDescent="0.3">
      <c r="A503">
        <v>120501</v>
      </c>
      <c r="B503">
        <v>301</v>
      </c>
      <c r="C503" s="1">
        <v>45796.734837962962</v>
      </c>
      <c r="D503" s="2">
        <v>45796</v>
      </c>
      <c r="E503" t="s">
        <v>28</v>
      </c>
      <c r="F503" t="s">
        <v>22</v>
      </c>
      <c r="G503" t="s">
        <v>47</v>
      </c>
      <c r="I503">
        <v>2</v>
      </c>
      <c r="J503">
        <v>1.86</v>
      </c>
      <c r="K503">
        <v>0</v>
      </c>
      <c r="L503">
        <v>0.35</v>
      </c>
      <c r="M503">
        <v>5.07</v>
      </c>
      <c r="N503" t="s">
        <v>21</v>
      </c>
    </row>
    <row r="504" spans="1:14" x14ac:dyDescent="0.3">
      <c r="A504">
        <v>120502</v>
      </c>
      <c r="B504">
        <v>301</v>
      </c>
      <c r="C504" s="1">
        <v>45779.840219907404</v>
      </c>
      <c r="D504" s="2">
        <v>45779</v>
      </c>
      <c r="E504" t="s">
        <v>36</v>
      </c>
      <c r="F504" t="s">
        <v>15</v>
      </c>
      <c r="G504" t="s">
        <v>27</v>
      </c>
      <c r="I504">
        <v>1</v>
      </c>
      <c r="J504">
        <v>5.16</v>
      </c>
      <c r="K504">
        <v>0</v>
      </c>
      <c r="L504">
        <v>0.34</v>
      </c>
      <c r="M504">
        <v>5.5</v>
      </c>
      <c r="N504" t="s">
        <v>21</v>
      </c>
    </row>
    <row r="505" spans="1:14" x14ac:dyDescent="0.3">
      <c r="A505">
        <v>120503</v>
      </c>
      <c r="B505">
        <v>403</v>
      </c>
      <c r="C505" s="1">
        <v>45805.566168981481</v>
      </c>
      <c r="D505" s="2">
        <v>45805</v>
      </c>
      <c r="E505" t="s">
        <v>18</v>
      </c>
      <c r="F505" t="s">
        <v>29</v>
      </c>
      <c r="G505" t="s">
        <v>20</v>
      </c>
      <c r="H505" t="s">
        <v>34</v>
      </c>
      <c r="I505">
        <v>1</v>
      </c>
      <c r="J505">
        <v>5.6</v>
      </c>
      <c r="K505">
        <v>0</v>
      </c>
      <c r="L505">
        <v>0.56000000000000005</v>
      </c>
      <c r="M505">
        <v>6.41</v>
      </c>
      <c r="N505" t="s">
        <v>31</v>
      </c>
    </row>
    <row r="506" spans="1:14" x14ac:dyDescent="0.3">
      <c r="A506">
        <v>120504</v>
      </c>
      <c r="B506">
        <v>403</v>
      </c>
      <c r="C506" s="1">
        <v>45794.798194444447</v>
      </c>
      <c r="D506" s="2">
        <v>45794</v>
      </c>
      <c r="E506" t="s">
        <v>36</v>
      </c>
      <c r="F506" t="s">
        <v>29</v>
      </c>
      <c r="G506" t="s">
        <v>30</v>
      </c>
      <c r="H506" t="s">
        <v>63</v>
      </c>
      <c r="I506">
        <v>2</v>
      </c>
      <c r="J506">
        <v>2.96</v>
      </c>
      <c r="K506">
        <v>0</v>
      </c>
      <c r="L506">
        <v>0.5</v>
      </c>
      <c r="M506">
        <v>6.42</v>
      </c>
      <c r="N506" t="s">
        <v>21</v>
      </c>
    </row>
    <row r="507" spans="1:14" x14ac:dyDescent="0.3">
      <c r="A507">
        <v>120505</v>
      </c>
      <c r="B507">
        <v>202</v>
      </c>
      <c r="C507" s="1">
        <v>45812.971990740742</v>
      </c>
      <c r="D507" s="2">
        <v>45812</v>
      </c>
      <c r="E507" t="s">
        <v>33</v>
      </c>
      <c r="F507" t="s">
        <v>15</v>
      </c>
      <c r="G507" t="s">
        <v>48</v>
      </c>
      <c r="I507">
        <v>1</v>
      </c>
      <c r="J507">
        <v>5.45</v>
      </c>
      <c r="K507">
        <v>0.55000000000000004</v>
      </c>
      <c r="L507">
        <v>0.32</v>
      </c>
      <c r="M507">
        <v>5.22</v>
      </c>
      <c r="N507" t="s">
        <v>31</v>
      </c>
    </row>
    <row r="508" spans="1:14" x14ac:dyDescent="0.3">
      <c r="A508">
        <v>120506</v>
      </c>
      <c r="B508">
        <v>101</v>
      </c>
      <c r="C508" s="1">
        <v>45824.979525462964</v>
      </c>
      <c r="D508" s="2">
        <v>45824</v>
      </c>
      <c r="E508" t="s">
        <v>33</v>
      </c>
      <c r="F508" t="s">
        <v>15</v>
      </c>
      <c r="G508" t="s">
        <v>16</v>
      </c>
      <c r="H508" t="s">
        <v>45</v>
      </c>
      <c r="I508">
        <v>1</v>
      </c>
      <c r="J508">
        <v>1.39</v>
      </c>
      <c r="K508">
        <v>0</v>
      </c>
      <c r="L508">
        <v>0.1</v>
      </c>
      <c r="M508">
        <v>1.79</v>
      </c>
      <c r="N508" t="s">
        <v>62</v>
      </c>
    </row>
    <row r="509" spans="1:14" x14ac:dyDescent="0.3">
      <c r="A509">
        <v>120507</v>
      </c>
      <c r="B509">
        <v>403</v>
      </c>
      <c r="C509" s="1">
        <v>45873.727893518517</v>
      </c>
      <c r="D509" s="2">
        <v>45873</v>
      </c>
      <c r="E509" t="s">
        <v>28</v>
      </c>
      <c r="F509" t="s">
        <v>29</v>
      </c>
      <c r="G509" t="s">
        <v>32</v>
      </c>
      <c r="I509">
        <v>1</v>
      </c>
      <c r="J509">
        <v>1.67</v>
      </c>
      <c r="K509">
        <v>0</v>
      </c>
      <c r="L509">
        <v>0.16</v>
      </c>
      <c r="M509">
        <v>1.83</v>
      </c>
      <c r="N509" t="s">
        <v>31</v>
      </c>
    </row>
    <row r="510" spans="1:14" x14ac:dyDescent="0.3">
      <c r="A510">
        <v>120508</v>
      </c>
      <c r="B510">
        <v>301</v>
      </c>
      <c r="C510" s="1">
        <v>45847.762719907405</v>
      </c>
      <c r="D510" s="2">
        <v>45847</v>
      </c>
      <c r="E510" t="s">
        <v>36</v>
      </c>
      <c r="F510" t="s">
        <v>22</v>
      </c>
      <c r="G510" t="s">
        <v>43</v>
      </c>
      <c r="I510">
        <v>1</v>
      </c>
      <c r="J510">
        <v>4.51</v>
      </c>
      <c r="K510">
        <v>0</v>
      </c>
      <c r="L510">
        <v>0.43</v>
      </c>
      <c r="M510">
        <v>4.9400000000000004</v>
      </c>
      <c r="N510" t="s">
        <v>21</v>
      </c>
    </row>
    <row r="511" spans="1:14" x14ac:dyDescent="0.3">
      <c r="A511">
        <v>120509</v>
      </c>
      <c r="B511">
        <v>301</v>
      </c>
      <c r="C511" s="1">
        <v>45820.305115740739</v>
      </c>
      <c r="D511" s="2">
        <v>45820</v>
      </c>
      <c r="E511" t="s">
        <v>14</v>
      </c>
      <c r="G511" t="s">
        <v>41</v>
      </c>
      <c r="H511" t="s">
        <v>76</v>
      </c>
      <c r="I511">
        <v>1</v>
      </c>
      <c r="J511">
        <v>1.72</v>
      </c>
      <c r="K511">
        <v>0</v>
      </c>
      <c r="L511">
        <v>0.11</v>
      </c>
      <c r="M511">
        <v>1.83</v>
      </c>
      <c r="N511" t="s">
        <v>21</v>
      </c>
    </row>
    <row r="512" spans="1:14" x14ac:dyDescent="0.3">
      <c r="A512">
        <v>120510</v>
      </c>
      <c r="B512">
        <v>202</v>
      </c>
      <c r="C512" s="1">
        <v>45828.47179398148</v>
      </c>
      <c r="D512" s="2">
        <v>45828</v>
      </c>
      <c r="E512" t="s">
        <v>37</v>
      </c>
      <c r="F512" t="s">
        <v>22</v>
      </c>
      <c r="G512" t="s">
        <v>79</v>
      </c>
      <c r="I512">
        <v>1</v>
      </c>
      <c r="J512">
        <v>2.9</v>
      </c>
      <c r="K512">
        <v>0</v>
      </c>
      <c r="N512" t="s">
        <v>21</v>
      </c>
    </row>
    <row r="513" spans="1:14" x14ac:dyDescent="0.3">
      <c r="A513">
        <v>120511</v>
      </c>
      <c r="B513">
        <v>202</v>
      </c>
      <c r="C513" s="1">
        <v>45828.366215277776</v>
      </c>
      <c r="D513" s="2">
        <v>45828</v>
      </c>
      <c r="E513" t="s">
        <v>14</v>
      </c>
      <c r="F513" t="s">
        <v>15</v>
      </c>
      <c r="G513" t="s">
        <v>35</v>
      </c>
      <c r="H513" t="s">
        <v>40</v>
      </c>
      <c r="I513">
        <v>1</v>
      </c>
      <c r="J513">
        <v>1.88</v>
      </c>
      <c r="K513">
        <v>0</v>
      </c>
      <c r="L513">
        <v>0.28000000000000003</v>
      </c>
      <c r="M513">
        <v>3.36</v>
      </c>
      <c r="N513" t="s">
        <v>21</v>
      </c>
    </row>
    <row r="514" spans="1:14" x14ac:dyDescent="0.3">
      <c r="A514">
        <v>120512</v>
      </c>
      <c r="B514">
        <v>403</v>
      </c>
      <c r="C514" s="1">
        <v>45784.880636574075</v>
      </c>
      <c r="D514" s="2">
        <v>45784</v>
      </c>
      <c r="E514" t="s">
        <v>36</v>
      </c>
      <c r="F514" t="s">
        <v>15</v>
      </c>
      <c r="G514" t="s">
        <v>27</v>
      </c>
      <c r="I514">
        <v>1</v>
      </c>
      <c r="J514">
        <v>5.64</v>
      </c>
      <c r="K514">
        <v>0</v>
      </c>
      <c r="L514">
        <v>0.34</v>
      </c>
      <c r="M514">
        <v>5.98</v>
      </c>
      <c r="N514" t="s">
        <v>17</v>
      </c>
    </row>
    <row r="515" spans="1:14" x14ac:dyDescent="0.3">
      <c r="A515">
        <v>120513</v>
      </c>
      <c r="B515">
        <v>202</v>
      </c>
      <c r="C515" s="1">
        <v>45868.594201388885</v>
      </c>
      <c r="D515" s="2">
        <v>45868</v>
      </c>
      <c r="E515" t="s">
        <v>18</v>
      </c>
      <c r="F515" t="s">
        <v>19</v>
      </c>
      <c r="G515" t="s">
        <v>20</v>
      </c>
      <c r="H515" t="s">
        <v>72</v>
      </c>
      <c r="I515">
        <v>3</v>
      </c>
      <c r="J515">
        <v>5.0599999999999996</v>
      </c>
      <c r="K515">
        <v>0</v>
      </c>
      <c r="L515">
        <v>1.55</v>
      </c>
      <c r="M515">
        <v>19.73</v>
      </c>
      <c r="N515" t="s">
        <v>21</v>
      </c>
    </row>
    <row r="516" spans="1:14" x14ac:dyDescent="0.3">
      <c r="A516">
        <v>120514</v>
      </c>
      <c r="B516">
        <v>103</v>
      </c>
      <c r="C516" s="1">
        <v>45769.426469907405</v>
      </c>
      <c r="D516" s="2">
        <v>45769</v>
      </c>
      <c r="E516" t="s">
        <v>37</v>
      </c>
      <c r="F516" t="s">
        <v>19</v>
      </c>
      <c r="G516" t="s">
        <v>68</v>
      </c>
      <c r="I516">
        <v>1</v>
      </c>
      <c r="J516">
        <v>3.6</v>
      </c>
      <c r="K516">
        <v>0</v>
      </c>
      <c r="L516">
        <v>0.23</v>
      </c>
      <c r="M516">
        <v>3.83</v>
      </c>
      <c r="N516" t="s">
        <v>21</v>
      </c>
    </row>
    <row r="517" spans="1:14" x14ac:dyDescent="0.3">
      <c r="A517">
        <v>120515</v>
      </c>
      <c r="B517">
        <v>201</v>
      </c>
      <c r="C517" s="1">
        <v>45817.480868055558</v>
      </c>
      <c r="D517" s="2">
        <v>45817</v>
      </c>
      <c r="E517" t="s">
        <v>18</v>
      </c>
      <c r="F517" t="s">
        <v>29</v>
      </c>
      <c r="G517" t="s">
        <v>20</v>
      </c>
      <c r="I517">
        <v>1</v>
      </c>
      <c r="J517">
        <v>5.67</v>
      </c>
      <c r="K517">
        <v>0</v>
      </c>
      <c r="N517" t="s">
        <v>21</v>
      </c>
    </row>
    <row r="518" spans="1:14" x14ac:dyDescent="0.3">
      <c r="A518">
        <v>120516</v>
      </c>
      <c r="B518">
        <v>202</v>
      </c>
      <c r="C518" s="1">
        <v>45866.882824074077</v>
      </c>
      <c r="D518" s="2">
        <v>45866</v>
      </c>
      <c r="E518" t="s">
        <v>36</v>
      </c>
      <c r="F518" t="s">
        <v>15</v>
      </c>
      <c r="G518" t="s">
        <v>48</v>
      </c>
      <c r="I518">
        <v>1</v>
      </c>
      <c r="J518">
        <v>5.83</v>
      </c>
      <c r="K518">
        <v>0</v>
      </c>
      <c r="L518">
        <v>0.41</v>
      </c>
      <c r="M518">
        <v>6.24</v>
      </c>
      <c r="N518" t="s">
        <v>21</v>
      </c>
    </row>
    <row r="519" spans="1:14" x14ac:dyDescent="0.3">
      <c r="A519">
        <v>120517</v>
      </c>
      <c r="B519">
        <v>301</v>
      </c>
      <c r="C519" s="1">
        <v>45843.44263888889</v>
      </c>
      <c r="D519" s="2">
        <v>45843</v>
      </c>
      <c r="E519" t="s">
        <v>37</v>
      </c>
      <c r="F519" t="s">
        <v>19</v>
      </c>
      <c r="G519" t="s">
        <v>35</v>
      </c>
      <c r="H519" t="s">
        <v>44</v>
      </c>
      <c r="I519">
        <v>1</v>
      </c>
      <c r="J519">
        <v>1.69</v>
      </c>
      <c r="K519">
        <v>0</v>
      </c>
      <c r="L519">
        <v>0.2</v>
      </c>
      <c r="M519">
        <v>2.89</v>
      </c>
      <c r="N519" t="s">
        <v>21</v>
      </c>
    </row>
    <row r="520" spans="1:14" x14ac:dyDescent="0.3">
      <c r="A520">
        <v>120518</v>
      </c>
      <c r="B520">
        <v>202</v>
      </c>
      <c r="C520" s="1">
        <v>45781.815810185188</v>
      </c>
      <c r="D520" s="2">
        <v>45781</v>
      </c>
      <c r="E520" t="s">
        <v>36</v>
      </c>
      <c r="F520" t="s">
        <v>19</v>
      </c>
      <c r="G520" t="s">
        <v>55</v>
      </c>
      <c r="I520">
        <v>2</v>
      </c>
      <c r="J520">
        <v>8.5399999999999991</v>
      </c>
      <c r="K520">
        <v>0</v>
      </c>
      <c r="L520">
        <v>1.62</v>
      </c>
      <c r="M520">
        <v>18.7</v>
      </c>
      <c r="N520" t="s">
        <v>21</v>
      </c>
    </row>
    <row r="521" spans="1:14" x14ac:dyDescent="0.3">
      <c r="A521">
        <v>120519</v>
      </c>
      <c r="B521">
        <v>102</v>
      </c>
      <c r="C521" s="1">
        <v>45811.465717592589</v>
      </c>
      <c r="D521" s="2">
        <v>45811</v>
      </c>
      <c r="E521" t="s">
        <v>18</v>
      </c>
      <c r="F521" t="s">
        <v>19</v>
      </c>
      <c r="G521" t="s">
        <v>48</v>
      </c>
      <c r="H521" t="s">
        <v>49</v>
      </c>
      <c r="I521">
        <v>1</v>
      </c>
      <c r="J521">
        <v>5.93</v>
      </c>
      <c r="K521">
        <v>0</v>
      </c>
      <c r="L521">
        <v>0.5</v>
      </c>
      <c r="M521">
        <v>6.43</v>
      </c>
      <c r="N521" t="s">
        <v>62</v>
      </c>
    </row>
    <row r="522" spans="1:14" x14ac:dyDescent="0.3">
      <c r="A522">
        <v>120520</v>
      </c>
      <c r="B522">
        <v>403</v>
      </c>
      <c r="C522" s="1">
        <v>45779.601134259261</v>
      </c>
      <c r="D522" s="2">
        <v>45779</v>
      </c>
      <c r="E522" t="s">
        <v>18</v>
      </c>
      <c r="F522" t="s">
        <v>19</v>
      </c>
      <c r="G522" t="s">
        <v>20</v>
      </c>
      <c r="I522">
        <v>1</v>
      </c>
      <c r="J522">
        <v>4.78</v>
      </c>
      <c r="K522">
        <v>0</v>
      </c>
      <c r="L522">
        <v>0.45</v>
      </c>
      <c r="M522">
        <v>5.23</v>
      </c>
      <c r="N522" t="s">
        <v>21</v>
      </c>
    </row>
    <row r="523" spans="1:14" x14ac:dyDescent="0.3">
      <c r="A523">
        <v>120521</v>
      </c>
      <c r="B523">
        <v>202</v>
      </c>
      <c r="C523" s="1">
        <v>45857.501782407409</v>
      </c>
      <c r="D523" s="2">
        <v>45857</v>
      </c>
      <c r="E523" t="s">
        <v>18</v>
      </c>
      <c r="G523" t="s">
        <v>27</v>
      </c>
      <c r="I523">
        <v>2</v>
      </c>
      <c r="J523">
        <v>5.97</v>
      </c>
      <c r="K523">
        <v>0</v>
      </c>
      <c r="L523">
        <v>0.72</v>
      </c>
      <c r="M523">
        <v>12.66</v>
      </c>
      <c r="N523" t="s">
        <v>21</v>
      </c>
    </row>
    <row r="524" spans="1:14" x14ac:dyDescent="0.3">
      <c r="A524">
        <v>120522</v>
      </c>
      <c r="B524">
        <v>301</v>
      </c>
      <c r="C524" s="1">
        <v>45831.670659722222</v>
      </c>
      <c r="D524" s="2">
        <v>45831</v>
      </c>
      <c r="E524" t="s">
        <v>28</v>
      </c>
      <c r="F524" t="s">
        <v>15</v>
      </c>
      <c r="G524" t="s">
        <v>60</v>
      </c>
      <c r="I524">
        <v>1</v>
      </c>
      <c r="J524">
        <v>4.7699999999999996</v>
      </c>
      <c r="K524">
        <v>0</v>
      </c>
      <c r="L524">
        <v>0.28999999999999998</v>
      </c>
      <c r="M524">
        <v>5.0599999999999996</v>
      </c>
      <c r="N524" t="s">
        <v>21</v>
      </c>
    </row>
    <row r="525" spans="1:14" x14ac:dyDescent="0.3">
      <c r="A525">
        <v>120523</v>
      </c>
      <c r="B525">
        <v>403</v>
      </c>
      <c r="C525" s="1">
        <v>45767.71303240741</v>
      </c>
      <c r="D525" s="2">
        <v>45767</v>
      </c>
      <c r="E525" t="s">
        <v>28</v>
      </c>
      <c r="F525" t="s">
        <v>29</v>
      </c>
      <c r="G525" t="s">
        <v>51</v>
      </c>
      <c r="H525" t="s">
        <v>46</v>
      </c>
      <c r="I525">
        <v>1</v>
      </c>
      <c r="J525">
        <v>4.18</v>
      </c>
      <c r="K525">
        <v>0</v>
      </c>
      <c r="L525">
        <v>0.34</v>
      </c>
      <c r="M525">
        <v>4.62</v>
      </c>
      <c r="N525" t="s">
        <v>21</v>
      </c>
    </row>
    <row r="526" spans="1:14" x14ac:dyDescent="0.3">
      <c r="A526">
        <v>120524</v>
      </c>
      <c r="B526">
        <v>201</v>
      </c>
      <c r="C526" s="1">
        <v>45823.840243055558</v>
      </c>
      <c r="D526" s="2">
        <v>45823</v>
      </c>
      <c r="E526" t="s">
        <v>36</v>
      </c>
      <c r="F526" t="s">
        <v>22</v>
      </c>
      <c r="G526" t="s">
        <v>55</v>
      </c>
      <c r="I526">
        <v>1</v>
      </c>
      <c r="J526">
        <v>8.11</v>
      </c>
      <c r="K526">
        <v>0</v>
      </c>
      <c r="L526">
        <v>0.56999999999999995</v>
      </c>
      <c r="M526">
        <v>8.68</v>
      </c>
      <c r="N526" t="s">
        <v>21</v>
      </c>
    </row>
    <row r="527" spans="1:14" x14ac:dyDescent="0.3">
      <c r="A527">
        <v>120525</v>
      </c>
      <c r="B527">
        <v>501</v>
      </c>
      <c r="C527" s="1">
        <v>45860.435590277775</v>
      </c>
      <c r="D527" s="2">
        <v>45860</v>
      </c>
      <c r="E527" t="s">
        <v>37</v>
      </c>
      <c r="F527" t="s">
        <v>22</v>
      </c>
      <c r="G527" t="s">
        <v>16</v>
      </c>
      <c r="H527" t="s">
        <v>23</v>
      </c>
      <c r="I527">
        <v>1</v>
      </c>
      <c r="J527">
        <v>1.29</v>
      </c>
      <c r="K527">
        <v>0</v>
      </c>
      <c r="L527">
        <v>0.08</v>
      </c>
      <c r="M527">
        <v>1.37</v>
      </c>
      <c r="N527" t="s">
        <v>17</v>
      </c>
    </row>
    <row r="528" spans="1:14" x14ac:dyDescent="0.3">
      <c r="A528">
        <v>120526</v>
      </c>
      <c r="B528">
        <v>101</v>
      </c>
      <c r="C528" s="1">
        <v>45780.220243055555</v>
      </c>
      <c r="D528" s="2">
        <v>45780</v>
      </c>
      <c r="E528" t="s">
        <v>14</v>
      </c>
      <c r="F528" t="s">
        <v>15</v>
      </c>
      <c r="G528" t="s">
        <v>41</v>
      </c>
      <c r="I528">
        <v>1</v>
      </c>
      <c r="J528">
        <v>1.56</v>
      </c>
      <c r="K528">
        <v>0</v>
      </c>
      <c r="L528">
        <v>0.12</v>
      </c>
      <c r="M528">
        <v>1.68</v>
      </c>
      <c r="N528" t="s">
        <v>21</v>
      </c>
    </row>
    <row r="529" spans="1:14" x14ac:dyDescent="0.3">
      <c r="A529">
        <v>120527</v>
      </c>
      <c r="B529">
        <v>103</v>
      </c>
      <c r="C529" s="1">
        <v>45817.510451388887</v>
      </c>
      <c r="D529" s="2">
        <v>45817</v>
      </c>
      <c r="E529" t="s">
        <v>18</v>
      </c>
      <c r="F529" t="s">
        <v>22</v>
      </c>
      <c r="G529" t="s">
        <v>57</v>
      </c>
      <c r="I529">
        <v>1</v>
      </c>
      <c r="J529">
        <v>9.01</v>
      </c>
      <c r="K529">
        <v>0</v>
      </c>
      <c r="L529">
        <v>0.59</v>
      </c>
      <c r="M529">
        <v>9.6</v>
      </c>
      <c r="N529" t="s">
        <v>21</v>
      </c>
    </row>
    <row r="530" spans="1:14" x14ac:dyDescent="0.3">
      <c r="A530">
        <v>120528</v>
      </c>
      <c r="B530">
        <v>401</v>
      </c>
      <c r="C530" s="1">
        <v>45833.552060185182</v>
      </c>
      <c r="D530" s="2">
        <v>45833</v>
      </c>
      <c r="E530" t="s">
        <v>18</v>
      </c>
      <c r="F530" t="s">
        <v>15</v>
      </c>
      <c r="G530" t="s">
        <v>30</v>
      </c>
      <c r="I530">
        <v>1</v>
      </c>
      <c r="J530">
        <v>3.21</v>
      </c>
      <c r="K530">
        <v>0</v>
      </c>
      <c r="L530">
        <v>0.28000000000000003</v>
      </c>
      <c r="M530">
        <v>4.09</v>
      </c>
      <c r="N530" t="s">
        <v>21</v>
      </c>
    </row>
    <row r="531" spans="1:14" x14ac:dyDescent="0.3">
      <c r="A531">
        <v>120529</v>
      </c>
      <c r="B531">
        <v>102</v>
      </c>
      <c r="C531" s="1">
        <v>45801.799618055556</v>
      </c>
      <c r="D531" s="2">
        <v>45801</v>
      </c>
      <c r="E531" t="s">
        <v>36</v>
      </c>
      <c r="F531" t="s">
        <v>22</v>
      </c>
      <c r="G531" t="s">
        <v>26</v>
      </c>
      <c r="I531">
        <v>1</v>
      </c>
      <c r="J531">
        <v>8.84</v>
      </c>
      <c r="K531">
        <v>0</v>
      </c>
      <c r="L531">
        <v>0.66</v>
      </c>
      <c r="M531">
        <v>9.5</v>
      </c>
      <c r="N531" t="s">
        <v>17</v>
      </c>
    </row>
    <row r="532" spans="1:14" x14ac:dyDescent="0.3">
      <c r="A532">
        <v>120530</v>
      </c>
      <c r="B532">
        <v>102</v>
      </c>
      <c r="C532" s="1">
        <v>45768.826168981483</v>
      </c>
      <c r="D532" s="2">
        <v>45768</v>
      </c>
      <c r="E532" t="s">
        <v>36</v>
      </c>
      <c r="F532" t="s">
        <v>19</v>
      </c>
      <c r="G532" t="s">
        <v>55</v>
      </c>
      <c r="I532">
        <v>3</v>
      </c>
      <c r="J532">
        <v>8.81</v>
      </c>
      <c r="K532">
        <v>0</v>
      </c>
      <c r="L532">
        <v>1.72</v>
      </c>
      <c r="M532">
        <v>28.15</v>
      </c>
      <c r="N532" t="s">
        <v>21</v>
      </c>
    </row>
    <row r="533" spans="1:14" x14ac:dyDescent="0.3">
      <c r="A533">
        <v>120531</v>
      </c>
      <c r="B533">
        <v>103</v>
      </c>
      <c r="C533" s="1">
        <v>45833.855173611111</v>
      </c>
      <c r="D533" s="2">
        <v>45833</v>
      </c>
      <c r="E533" t="s">
        <v>36</v>
      </c>
      <c r="F533" t="s">
        <v>22</v>
      </c>
      <c r="G533" t="s">
        <v>57</v>
      </c>
      <c r="H533" t="s">
        <v>54</v>
      </c>
      <c r="I533">
        <v>1</v>
      </c>
      <c r="J533">
        <v>8.16</v>
      </c>
      <c r="K533">
        <v>0</v>
      </c>
      <c r="L533">
        <v>0.59</v>
      </c>
      <c r="M533">
        <v>8.75</v>
      </c>
      <c r="N533" t="s">
        <v>62</v>
      </c>
    </row>
    <row r="534" spans="1:14" x14ac:dyDescent="0.3">
      <c r="A534">
        <v>120532</v>
      </c>
      <c r="B534">
        <v>201</v>
      </c>
      <c r="C534" s="1">
        <v>45804.606666666667</v>
      </c>
      <c r="D534" s="2">
        <v>45804</v>
      </c>
      <c r="E534" t="s">
        <v>18</v>
      </c>
      <c r="F534" t="s">
        <v>15</v>
      </c>
      <c r="G534" t="s">
        <v>20</v>
      </c>
      <c r="I534">
        <v>1</v>
      </c>
      <c r="J534">
        <v>5.37</v>
      </c>
      <c r="K534">
        <v>0</v>
      </c>
      <c r="L534">
        <v>0.32</v>
      </c>
      <c r="M534">
        <v>5.69</v>
      </c>
      <c r="N534" t="s">
        <v>17</v>
      </c>
    </row>
    <row r="535" spans="1:14" x14ac:dyDescent="0.3">
      <c r="A535">
        <v>120533</v>
      </c>
      <c r="B535">
        <v>301</v>
      </c>
      <c r="C535" s="1">
        <v>45768.804502314815</v>
      </c>
      <c r="D535" s="2">
        <v>45768</v>
      </c>
      <c r="E535" t="s">
        <v>36</v>
      </c>
      <c r="F535" t="s">
        <v>19</v>
      </c>
      <c r="G535" t="s">
        <v>56</v>
      </c>
      <c r="I535">
        <v>1</v>
      </c>
      <c r="J535">
        <v>1.73</v>
      </c>
      <c r="K535">
        <v>0</v>
      </c>
      <c r="L535">
        <v>0.12</v>
      </c>
      <c r="M535">
        <v>1.85</v>
      </c>
      <c r="N535" t="s">
        <v>31</v>
      </c>
    </row>
    <row r="536" spans="1:14" x14ac:dyDescent="0.3">
      <c r="A536">
        <v>120534</v>
      </c>
      <c r="B536">
        <v>401</v>
      </c>
      <c r="C536" s="1">
        <v>45789.487928240742</v>
      </c>
      <c r="D536" s="2">
        <v>45789</v>
      </c>
      <c r="E536" t="s">
        <v>18</v>
      </c>
      <c r="F536" t="s">
        <v>19</v>
      </c>
      <c r="G536" t="s">
        <v>30</v>
      </c>
      <c r="I536">
        <v>1</v>
      </c>
      <c r="J536">
        <v>2.96</v>
      </c>
      <c r="K536">
        <v>0.15</v>
      </c>
      <c r="L536">
        <v>0.17</v>
      </c>
      <c r="M536">
        <v>2.98</v>
      </c>
      <c r="N536" t="s">
        <v>31</v>
      </c>
    </row>
    <row r="537" spans="1:14" x14ac:dyDescent="0.3">
      <c r="A537">
        <v>120535</v>
      </c>
      <c r="B537">
        <v>403</v>
      </c>
      <c r="C537" s="1">
        <v>45840.685254629629</v>
      </c>
      <c r="D537" s="2">
        <v>45840</v>
      </c>
      <c r="E537" t="s">
        <v>28</v>
      </c>
      <c r="F537" t="s">
        <v>22</v>
      </c>
      <c r="G537" t="s">
        <v>51</v>
      </c>
      <c r="I537">
        <v>1</v>
      </c>
      <c r="J537">
        <v>4.01</v>
      </c>
      <c r="K537">
        <v>0</v>
      </c>
      <c r="L537">
        <v>0.24</v>
      </c>
      <c r="M537">
        <v>4.25</v>
      </c>
      <c r="N537" t="s">
        <v>17</v>
      </c>
    </row>
    <row r="538" spans="1:14" x14ac:dyDescent="0.3">
      <c r="A538">
        <v>120536</v>
      </c>
      <c r="B538">
        <v>402</v>
      </c>
      <c r="C538" s="1">
        <v>45772.582361111112</v>
      </c>
      <c r="D538" s="2">
        <v>45772</v>
      </c>
      <c r="E538" t="s">
        <v>18</v>
      </c>
      <c r="F538" t="s">
        <v>22</v>
      </c>
      <c r="G538" t="s">
        <v>55</v>
      </c>
      <c r="I538">
        <v>3</v>
      </c>
      <c r="J538">
        <v>8.06</v>
      </c>
      <c r="K538">
        <v>0</v>
      </c>
      <c r="L538">
        <v>1.69</v>
      </c>
      <c r="M538">
        <v>25.87</v>
      </c>
      <c r="N538" t="s">
        <v>17</v>
      </c>
    </row>
    <row r="539" spans="1:14" x14ac:dyDescent="0.3">
      <c r="A539">
        <v>120537</v>
      </c>
      <c r="B539">
        <v>403</v>
      </c>
      <c r="C539" s="1">
        <v>45869.728819444441</v>
      </c>
      <c r="D539" s="2">
        <v>45869</v>
      </c>
      <c r="E539" t="s">
        <v>28</v>
      </c>
      <c r="F539" t="s">
        <v>22</v>
      </c>
      <c r="G539" t="s">
        <v>79</v>
      </c>
      <c r="I539">
        <v>1</v>
      </c>
      <c r="J539">
        <v>2.76</v>
      </c>
      <c r="K539">
        <v>0</v>
      </c>
      <c r="L539">
        <v>0.2</v>
      </c>
      <c r="M539">
        <v>2.96</v>
      </c>
      <c r="N539" t="s">
        <v>17</v>
      </c>
    </row>
    <row r="540" spans="1:14" x14ac:dyDescent="0.3">
      <c r="A540">
        <v>120538</v>
      </c>
      <c r="B540">
        <v>201</v>
      </c>
      <c r="C540" s="1">
        <v>45809.461261574077</v>
      </c>
      <c r="D540" s="2">
        <v>45809</v>
      </c>
      <c r="E540" t="s">
        <v>18</v>
      </c>
      <c r="F540" t="s">
        <v>22</v>
      </c>
      <c r="G540" t="s">
        <v>48</v>
      </c>
      <c r="I540">
        <v>1</v>
      </c>
      <c r="J540">
        <v>6.03</v>
      </c>
      <c r="L540">
        <v>0.52</v>
      </c>
      <c r="M540">
        <v>6.25</v>
      </c>
      <c r="N540" t="s">
        <v>17</v>
      </c>
    </row>
    <row r="541" spans="1:14" x14ac:dyDescent="0.3">
      <c r="A541">
        <v>120539</v>
      </c>
      <c r="B541">
        <v>202</v>
      </c>
      <c r="C541" s="1">
        <v>45814.972777777781</v>
      </c>
      <c r="D541" s="2">
        <v>45814</v>
      </c>
      <c r="E541" t="s">
        <v>33</v>
      </c>
      <c r="F541" t="s">
        <v>29</v>
      </c>
      <c r="G541" t="s">
        <v>27</v>
      </c>
      <c r="I541">
        <v>1</v>
      </c>
      <c r="J541">
        <v>5.5</v>
      </c>
      <c r="K541">
        <v>0</v>
      </c>
      <c r="L541">
        <v>0.52</v>
      </c>
      <c r="M541">
        <v>6.02</v>
      </c>
      <c r="N541" t="s">
        <v>21</v>
      </c>
    </row>
    <row r="542" spans="1:14" x14ac:dyDescent="0.3">
      <c r="A542">
        <v>120540</v>
      </c>
      <c r="B542">
        <v>501</v>
      </c>
      <c r="C542" s="1">
        <v>45874.840381944443</v>
      </c>
      <c r="D542" s="2">
        <v>45874</v>
      </c>
      <c r="E542" t="s">
        <v>36</v>
      </c>
      <c r="F542" t="s">
        <v>29</v>
      </c>
      <c r="G542" t="s">
        <v>57</v>
      </c>
      <c r="H542" t="s">
        <v>74</v>
      </c>
      <c r="I542">
        <v>2</v>
      </c>
      <c r="J542">
        <v>9.41</v>
      </c>
      <c r="K542">
        <v>0</v>
      </c>
      <c r="L542">
        <v>1.46</v>
      </c>
      <c r="M542">
        <v>22.28</v>
      </c>
      <c r="N542" t="s">
        <v>21</v>
      </c>
    </row>
    <row r="543" spans="1:14" x14ac:dyDescent="0.3">
      <c r="A543">
        <v>120541</v>
      </c>
      <c r="B543">
        <v>403</v>
      </c>
      <c r="C543" s="1">
        <v>45835.909814814811</v>
      </c>
      <c r="D543" s="2">
        <v>45835</v>
      </c>
      <c r="E543" t="s">
        <v>36</v>
      </c>
      <c r="F543" t="s">
        <v>22</v>
      </c>
      <c r="G543" t="s">
        <v>52</v>
      </c>
      <c r="H543" t="s">
        <v>34</v>
      </c>
      <c r="I543">
        <v>1</v>
      </c>
      <c r="J543">
        <v>2.3199999999999998</v>
      </c>
      <c r="K543">
        <v>0</v>
      </c>
      <c r="L543">
        <v>0.17</v>
      </c>
      <c r="M543">
        <v>2.74</v>
      </c>
      <c r="N543" t="s">
        <v>21</v>
      </c>
    </row>
    <row r="544" spans="1:14" x14ac:dyDescent="0.3">
      <c r="A544">
        <v>120542</v>
      </c>
      <c r="B544">
        <v>202</v>
      </c>
      <c r="C544" s="1">
        <v>45776.479930555557</v>
      </c>
      <c r="D544" s="2">
        <v>45776</v>
      </c>
      <c r="E544" t="s">
        <v>18</v>
      </c>
      <c r="F544" t="s">
        <v>22</v>
      </c>
      <c r="G544" t="s">
        <v>48</v>
      </c>
      <c r="I544">
        <v>1</v>
      </c>
      <c r="J544">
        <v>5.84</v>
      </c>
      <c r="K544">
        <v>0</v>
      </c>
      <c r="L544">
        <v>0.38</v>
      </c>
      <c r="M544">
        <v>6.22</v>
      </c>
      <c r="N544" t="s">
        <v>21</v>
      </c>
    </row>
    <row r="545" spans="1:14" x14ac:dyDescent="0.3">
      <c r="A545">
        <v>120543</v>
      </c>
      <c r="B545">
        <v>402</v>
      </c>
      <c r="C545" s="1">
        <v>45861.650358796294</v>
      </c>
      <c r="D545" s="2">
        <v>45861</v>
      </c>
      <c r="E545" t="s">
        <v>28</v>
      </c>
      <c r="F545" t="s">
        <v>19</v>
      </c>
      <c r="G545" t="s">
        <v>30</v>
      </c>
      <c r="H545" t="s">
        <v>53</v>
      </c>
      <c r="I545">
        <v>1</v>
      </c>
      <c r="J545">
        <v>3.55</v>
      </c>
      <c r="K545">
        <v>0</v>
      </c>
      <c r="L545">
        <v>0.26</v>
      </c>
      <c r="M545">
        <v>3.51</v>
      </c>
      <c r="N545" t="s">
        <v>31</v>
      </c>
    </row>
    <row r="546" spans="1:14" x14ac:dyDescent="0.3">
      <c r="A546">
        <v>120544</v>
      </c>
      <c r="B546">
        <v>101</v>
      </c>
      <c r="C546" s="1">
        <v>45796.658217592594</v>
      </c>
      <c r="D546" s="2">
        <v>45796</v>
      </c>
      <c r="E546" t="s">
        <v>28</v>
      </c>
      <c r="F546" t="s">
        <v>19</v>
      </c>
      <c r="G546" t="s">
        <v>68</v>
      </c>
      <c r="I546">
        <v>1</v>
      </c>
      <c r="J546">
        <v>3.12</v>
      </c>
      <c r="K546">
        <v>0</v>
      </c>
      <c r="L546">
        <v>0.27</v>
      </c>
      <c r="M546">
        <v>3.39</v>
      </c>
      <c r="N546" t="s">
        <v>31</v>
      </c>
    </row>
    <row r="547" spans="1:14" x14ac:dyDescent="0.3">
      <c r="A547">
        <v>120545</v>
      </c>
      <c r="B547">
        <v>402</v>
      </c>
      <c r="C547" s="1">
        <v>45763.670891203707</v>
      </c>
      <c r="D547" s="2">
        <v>45763</v>
      </c>
      <c r="E547" t="s">
        <v>28</v>
      </c>
      <c r="F547" t="s">
        <v>19</v>
      </c>
      <c r="G547" t="s">
        <v>47</v>
      </c>
      <c r="H547" t="s">
        <v>81</v>
      </c>
      <c r="I547">
        <v>1</v>
      </c>
      <c r="J547">
        <v>1.55</v>
      </c>
      <c r="K547">
        <v>0</v>
      </c>
      <c r="L547">
        <v>0.16</v>
      </c>
      <c r="M547">
        <v>2.21</v>
      </c>
      <c r="N547" t="s">
        <v>21</v>
      </c>
    </row>
    <row r="548" spans="1:14" x14ac:dyDescent="0.3">
      <c r="A548">
        <v>120546</v>
      </c>
      <c r="B548">
        <v>402</v>
      </c>
      <c r="C548" s="1">
        <v>45859.340046296296</v>
      </c>
      <c r="D548" s="2">
        <v>45859</v>
      </c>
      <c r="E548" t="s">
        <v>14</v>
      </c>
      <c r="F548" t="s">
        <v>19</v>
      </c>
      <c r="G548" t="s">
        <v>38</v>
      </c>
      <c r="H548" t="s">
        <v>69</v>
      </c>
      <c r="I548">
        <v>2</v>
      </c>
      <c r="J548">
        <v>1.67</v>
      </c>
      <c r="K548">
        <v>0</v>
      </c>
      <c r="L548">
        <v>0.37</v>
      </c>
      <c r="M548">
        <v>4.71</v>
      </c>
      <c r="N548" t="s">
        <v>17</v>
      </c>
    </row>
    <row r="549" spans="1:14" x14ac:dyDescent="0.3">
      <c r="A549">
        <v>120547</v>
      </c>
      <c r="B549">
        <v>401</v>
      </c>
      <c r="C549" s="1">
        <v>45797.420243055552</v>
      </c>
      <c r="D549" s="2">
        <v>45797</v>
      </c>
      <c r="E549" t="s">
        <v>37</v>
      </c>
      <c r="F549" t="s">
        <v>19</v>
      </c>
      <c r="G549" t="s">
        <v>70</v>
      </c>
      <c r="H549" t="s">
        <v>45</v>
      </c>
      <c r="I549">
        <v>1</v>
      </c>
      <c r="J549">
        <v>3.19</v>
      </c>
      <c r="K549">
        <v>0</v>
      </c>
      <c r="L549">
        <v>0.26</v>
      </c>
      <c r="M549">
        <v>3.75</v>
      </c>
      <c r="N549" t="s">
        <v>21</v>
      </c>
    </row>
    <row r="550" spans="1:14" x14ac:dyDescent="0.3">
      <c r="A550">
        <v>120548</v>
      </c>
      <c r="B550">
        <v>202</v>
      </c>
      <c r="C550" s="1">
        <v>45834.354513888888</v>
      </c>
      <c r="D550" s="2">
        <v>45834</v>
      </c>
      <c r="E550" t="s">
        <v>14</v>
      </c>
      <c r="F550" t="s">
        <v>29</v>
      </c>
      <c r="G550" t="s">
        <v>52</v>
      </c>
      <c r="I550">
        <v>2</v>
      </c>
      <c r="J550">
        <v>2.75</v>
      </c>
      <c r="K550">
        <v>0</v>
      </c>
      <c r="L550">
        <v>0.43</v>
      </c>
      <c r="M550">
        <v>6.43</v>
      </c>
      <c r="N550" t="s">
        <v>31</v>
      </c>
    </row>
    <row r="551" spans="1:14" x14ac:dyDescent="0.3">
      <c r="A551">
        <v>120549</v>
      </c>
      <c r="B551">
        <v>301</v>
      </c>
      <c r="C551" s="1">
        <v>45764.374409722222</v>
      </c>
      <c r="D551" s="2">
        <v>45764</v>
      </c>
      <c r="E551" t="s">
        <v>14</v>
      </c>
      <c r="F551" t="s">
        <v>22</v>
      </c>
      <c r="G551" t="s">
        <v>41</v>
      </c>
      <c r="H551" t="s">
        <v>66</v>
      </c>
      <c r="I551">
        <v>1</v>
      </c>
      <c r="J551">
        <v>1.77</v>
      </c>
      <c r="K551">
        <v>0.35</v>
      </c>
      <c r="L551">
        <v>0.1</v>
      </c>
      <c r="M551">
        <v>1.52</v>
      </c>
      <c r="N551" t="s">
        <v>21</v>
      </c>
    </row>
    <row r="552" spans="1:14" x14ac:dyDescent="0.3">
      <c r="A552">
        <v>120550</v>
      </c>
      <c r="B552">
        <v>201</v>
      </c>
      <c r="C552" s="1">
        <v>45809.526666666665</v>
      </c>
      <c r="D552" s="2">
        <v>45809</v>
      </c>
      <c r="E552" t="s">
        <v>18</v>
      </c>
      <c r="F552" t="s">
        <v>19</v>
      </c>
      <c r="G552" t="s">
        <v>20</v>
      </c>
      <c r="H552" t="s">
        <v>49</v>
      </c>
      <c r="I552">
        <v>1</v>
      </c>
      <c r="J552">
        <v>5.42</v>
      </c>
      <c r="K552">
        <v>0</v>
      </c>
      <c r="L552">
        <v>0.41</v>
      </c>
      <c r="M552">
        <v>5.83</v>
      </c>
      <c r="N552" t="s">
        <v>21</v>
      </c>
    </row>
    <row r="553" spans="1:14" x14ac:dyDescent="0.3">
      <c r="A553">
        <v>120551</v>
      </c>
      <c r="B553">
        <v>402</v>
      </c>
      <c r="C553" s="1">
        <v>45833.578865740739</v>
      </c>
      <c r="D553" s="2">
        <v>45833</v>
      </c>
      <c r="E553" t="s">
        <v>18</v>
      </c>
      <c r="F553" t="s">
        <v>22</v>
      </c>
      <c r="G553" t="s">
        <v>48</v>
      </c>
      <c r="H553" t="s">
        <v>65</v>
      </c>
      <c r="I553">
        <v>1</v>
      </c>
      <c r="J553">
        <v>5.58</v>
      </c>
      <c r="K553">
        <v>0</v>
      </c>
      <c r="L553">
        <v>0.53</v>
      </c>
      <c r="M553">
        <v>8.11</v>
      </c>
      <c r="N553" t="s">
        <v>62</v>
      </c>
    </row>
    <row r="554" spans="1:14" x14ac:dyDescent="0.3">
      <c r="A554">
        <v>120552</v>
      </c>
      <c r="B554">
        <v>202</v>
      </c>
      <c r="C554" s="1">
        <v>45758.754062499997</v>
      </c>
      <c r="D554" s="2">
        <v>45758</v>
      </c>
      <c r="E554" t="s">
        <v>36</v>
      </c>
      <c r="F554" t="s">
        <v>15</v>
      </c>
      <c r="G554" t="s">
        <v>43</v>
      </c>
      <c r="I554">
        <v>1</v>
      </c>
      <c r="J554">
        <v>4.88</v>
      </c>
      <c r="K554">
        <v>0</v>
      </c>
      <c r="L554">
        <v>0.46</v>
      </c>
      <c r="M554">
        <v>5.34</v>
      </c>
      <c r="N554" t="s">
        <v>21</v>
      </c>
    </row>
    <row r="555" spans="1:14" x14ac:dyDescent="0.3">
      <c r="A555">
        <v>120553</v>
      </c>
      <c r="B555">
        <v>401</v>
      </c>
      <c r="C555" s="1">
        <v>45779.482916666668</v>
      </c>
      <c r="D555" s="2">
        <v>45779</v>
      </c>
      <c r="E555" t="s">
        <v>37</v>
      </c>
      <c r="F555" t="s">
        <v>19</v>
      </c>
      <c r="G555" t="s">
        <v>68</v>
      </c>
      <c r="I555">
        <v>2</v>
      </c>
      <c r="J555">
        <v>3.8</v>
      </c>
      <c r="K555">
        <v>0</v>
      </c>
      <c r="L555">
        <v>0.65</v>
      </c>
      <c r="M555">
        <v>8.25</v>
      </c>
      <c r="N555" t="s">
        <v>31</v>
      </c>
    </row>
    <row r="556" spans="1:14" x14ac:dyDescent="0.3">
      <c r="A556">
        <v>120554</v>
      </c>
      <c r="B556">
        <v>202</v>
      </c>
      <c r="C556" s="1">
        <v>45763.613368055558</v>
      </c>
      <c r="D556" s="2">
        <v>45763</v>
      </c>
      <c r="E556" t="s">
        <v>18</v>
      </c>
      <c r="F556" t="s">
        <v>19</v>
      </c>
      <c r="G556" t="s">
        <v>43</v>
      </c>
      <c r="I556">
        <v>1</v>
      </c>
      <c r="J556">
        <v>4.5999999999999996</v>
      </c>
      <c r="K556">
        <v>0</v>
      </c>
      <c r="L556">
        <v>0.44</v>
      </c>
      <c r="M556">
        <v>5.04</v>
      </c>
      <c r="N556" t="s">
        <v>31</v>
      </c>
    </row>
    <row r="557" spans="1:14" x14ac:dyDescent="0.3">
      <c r="A557">
        <v>120555</v>
      </c>
      <c r="B557">
        <v>201</v>
      </c>
      <c r="C557" s="1">
        <v>45828.527557870373</v>
      </c>
      <c r="D557" s="2">
        <v>45828</v>
      </c>
      <c r="E557" t="s">
        <v>18</v>
      </c>
      <c r="F557" t="s">
        <v>22</v>
      </c>
      <c r="G557" t="s">
        <v>60</v>
      </c>
      <c r="I557">
        <v>3</v>
      </c>
      <c r="J557">
        <v>4.8499999999999996</v>
      </c>
      <c r="K557">
        <v>0</v>
      </c>
      <c r="L557">
        <v>1.02</v>
      </c>
      <c r="M557">
        <v>15.57</v>
      </c>
      <c r="N557" t="s">
        <v>21</v>
      </c>
    </row>
    <row r="558" spans="1:14" x14ac:dyDescent="0.3">
      <c r="A558">
        <v>120556</v>
      </c>
      <c r="B558">
        <v>103</v>
      </c>
      <c r="C558" s="1">
        <v>45798.620694444442</v>
      </c>
      <c r="D558" s="2">
        <v>45798</v>
      </c>
      <c r="E558" t="s">
        <v>18</v>
      </c>
      <c r="F558" t="s">
        <v>29</v>
      </c>
      <c r="G558" t="s">
        <v>57</v>
      </c>
      <c r="I558">
        <v>1</v>
      </c>
      <c r="J558">
        <v>8.75</v>
      </c>
      <c r="K558">
        <v>0.49</v>
      </c>
      <c r="L558">
        <v>0.65</v>
      </c>
      <c r="M558">
        <v>9.91</v>
      </c>
      <c r="N558" t="s">
        <v>21</v>
      </c>
    </row>
    <row r="559" spans="1:14" x14ac:dyDescent="0.3">
      <c r="A559">
        <v>120557</v>
      </c>
      <c r="B559">
        <v>103</v>
      </c>
      <c r="C559" s="1">
        <v>45797.0078125</v>
      </c>
      <c r="D559" s="2">
        <v>45797</v>
      </c>
      <c r="E559" t="s">
        <v>33</v>
      </c>
      <c r="F559" t="s">
        <v>15</v>
      </c>
      <c r="G559" t="s">
        <v>27</v>
      </c>
      <c r="I559">
        <v>1</v>
      </c>
      <c r="J559">
        <v>5.56</v>
      </c>
      <c r="K559">
        <v>0</v>
      </c>
      <c r="L559">
        <v>0.47</v>
      </c>
      <c r="M559">
        <v>6.03</v>
      </c>
      <c r="N559" t="s">
        <v>21</v>
      </c>
    </row>
    <row r="560" spans="1:14" x14ac:dyDescent="0.3">
      <c r="A560">
        <v>120558</v>
      </c>
      <c r="B560">
        <v>501</v>
      </c>
      <c r="C560" s="1">
        <v>45864.916412037041</v>
      </c>
      <c r="D560" s="2">
        <v>45864</v>
      </c>
      <c r="E560" t="s">
        <v>36</v>
      </c>
      <c r="F560" t="s">
        <v>19</v>
      </c>
      <c r="G560" t="s">
        <v>48</v>
      </c>
      <c r="I560">
        <v>1</v>
      </c>
      <c r="J560">
        <v>5.79</v>
      </c>
      <c r="K560">
        <v>0</v>
      </c>
      <c r="L560">
        <v>0.42</v>
      </c>
      <c r="M560">
        <v>6.21</v>
      </c>
      <c r="N560" t="s">
        <v>21</v>
      </c>
    </row>
    <row r="561" spans="1:14" x14ac:dyDescent="0.3">
      <c r="A561">
        <v>120559</v>
      </c>
      <c r="B561">
        <v>102</v>
      </c>
      <c r="C561" s="1">
        <v>45825.497453703705</v>
      </c>
      <c r="D561" s="2">
        <v>45825</v>
      </c>
      <c r="E561" t="s">
        <v>37</v>
      </c>
      <c r="F561" t="s">
        <v>22</v>
      </c>
      <c r="G561" t="s">
        <v>41</v>
      </c>
      <c r="I561">
        <v>2</v>
      </c>
      <c r="J561">
        <v>1.81</v>
      </c>
      <c r="K561">
        <v>0</v>
      </c>
      <c r="L561">
        <v>0.22</v>
      </c>
      <c r="M561">
        <v>3.84</v>
      </c>
      <c r="N561" t="s">
        <v>21</v>
      </c>
    </row>
    <row r="562" spans="1:14" x14ac:dyDescent="0.3">
      <c r="A562">
        <v>120560</v>
      </c>
      <c r="B562">
        <v>101</v>
      </c>
      <c r="C562" s="1">
        <v>45784.332719907405</v>
      </c>
      <c r="D562" s="2">
        <v>45784</v>
      </c>
      <c r="E562" t="s">
        <v>14</v>
      </c>
      <c r="F562" t="s">
        <v>19</v>
      </c>
      <c r="G562" t="s">
        <v>24</v>
      </c>
      <c r="I562">
        <v>1</v>
      </c>
      <c r="J562">
        <v>3.31</v>
      </c>
      <c r="K562">
        <v>0</v>
      </c>
      <c r="L562">
        <v>0.24</v>
      </c>
      <c r="M562">
        <v>3.55</v>
      </c>
      <c r="N562" t="s">
        <v>21</v>
      </c>
    </row>
    <row r="563" spans="1:14" x14ac:dyDescent="0.3">
      <c r="A563">
        <v>120561</v>
      </c>
      <c r="B563">
        <v>202</v>
      </c>
      <c r="C563" s="1">
        <v>45867.573321759257</v>
      </c>
      <c r="D563" s="2">
        <v>45867</v>
      </c>
      <c r="E563" t="s">
        <v>18</v>
      </c>
      <c r="F563" t="s">
        <v>29</v>
      </c>
      <c r="G563" t="s">
        <v>52</v>
      </c>
      <c r="H563" t="s">
        <v>34</v>
      </c>
      <c r="I563">
        <v>3</v>
      </c>
      <c r="J563">
        <v>3.23</v>
      </c>
      <c r="K563">
        <v>0</v>
      </c>
      <c r="L563">
        <v>0.76</v>
      </c>
      <c r="M563">
        <v>11.2</v>
      </c>
      <c r="N563" t="s">
        <v>21</v>
      </c>
    </row>
    <row r="564" spans="1:14" x14ac:dyDescent="0.3">
      <c r="A564">
        <v>120562</v>
      </c>
      <c r="B564">
        <v>501</v>
      </c>
      <c r="C564" s="1">
        <v>45777.53230324074</v>
      </c>
      <c r="D564" s="2">
        <v>45777</v>
      </c>
      <c r="E564" t="s">
        <v>18</v>
      </c>
      <c r="F564" t="s">
        <v>22</v>
      </c>
      <c r="G564" t="s">
        <v>57</v>
      </c>
      <c r="I564">
        <v>1</v>
      </c>
      <c r="J564">
        <v>9.43</v>
      </c>
      <c r="K564">
        <v>0</v>
      </c>
      <c r="L564">
        <v>0.8</v>
      </c>
      <c r="M564">
        <v>10.23</v>
      </c>
      <c r="N564" t="s">
        <v>21</v>
      </c>
    </row>
    <row r="565" spans="1:14" x14ac:dyDescent="0.3">
      <c r="A565">
        <v>120563</v>
      </c>
      <c r="B565">
        <v>103</v>
      </c>
      <c r="C565" s="1">
        <v>45813.8593287037</v>
      </c>
      <c r="D565" s="2">
        <v>45813</v>
      </c>
      <c r="E565" t="s">
        <v>36</v>
      </c>
      <c r="F565" t="s">
        <v>19</v>
      </c>
      <c r="G565" t="s">
        <v>57</v>
      </c>
      <c r="H565" t="s">
        <v>63</v>
      </c>
      <c r="I565">
        <v>1</v>
      </c>
      <c r="J565">
        <v>8.83</v>
      </c>
      <c r="K565">
        <v>0</v>
      </c>
      <c r="L565">
        <v>0.71</v>
      </c>
      <c r="M565">
        <v>9.5399999999999991</v>
      </c>
      <c r="N565" t="s">
        <v>31</v>
      </c>
    </row>
    <row r="566" spans="1:14" x14ac:dyDescent="0.3">
      <c r="A566">
        <v>120564</v>
      </c>
      <c r="B566">
        <v>103</v>
      </c>
      <c r="C566" s="1">
        <v>45863.764398148145</v>
      </c>
      <c r="D566" s="2">
        <v>45863</v>
      </c>
      <c r="E566" t="s">
        <v>36</v>
      </c>
      <c r="F566" t="s">
        <v>19</v>
      </c>
      <c r="G566" t="s">
        <v>55</v>
      </c>
      <c r="I566">
        <v>2</v>
      </c>
      <c r="J566">
        <v>9.09</v>
      </c>
      <c r="K566">
        <v>0</v>
      </c>
      <c r="L566">
        <v>1.55</v>
      </c>
      <c r="M566">
        <v>19.73</v>
      </c>
      <c r="N566" t="s">
        <v>21</v>
      </c>
    </row>
    <row r="567" spans="1:14" x14ac:dyDescent="0.3">
      <c r="A567">
        <v>120565</v>
      </c>
      <c r="B567">
        <v>102</v>
      </c>
      <c r="C567" s="1">
        <v>45796.697083333333</v>
      </c>
      <c r="D567" s="2">
        <v>45796</v>
      </c>
      <c r="E567" t="s">
        <v>28</v>
      </c>
      <c r="F567" t="s">
        <v>22</v>
      </c>
      <c r="G567" t="s">
        <v>60</v>
      </c>
      <c r="I567">
        <v>1</v>
      </c>
      <c r="J567">
        <v>4.8499999999999996</v>
      </c>
      <c r="K567">
        <v>0.73</v>
      </c>
      <c r="L567">
        <v>0.35</v>
      </c>
      <c r="M567">
        <v>4.47</v>
      </c>
      <c r="N567" t="s">
        <v>31</v>
      </c>
    </row>
    <row r="568" spans="1:14" x14ac:dyDescent="0.3">
      <c r="A568">
        <v>120566</v>
      </c>
      <c r="B568">
        <v>101</v>
      </c>
      <c r="C568" s="1">
        <v>45796.49894675926</v>
      </c>
      <c r="D568" s="2">
        <v>45796</v>
      </c>
      <c r="E568" t="s">
        <v>18</v>
      </c>
      <c r="F568" t="s">
        <v>19</v>
      </c>
      <c r="G568" t="s">
        <v>77</v>
      </c>
      <c r="H568" t="s">
        <v>73</v>
      </c>
      <c r="I568">
        <v>1</v>
      </c>
      <c r="J568">
        <v>4.53</v>
      </c>
      <c r="K568">
        <v>0</v>
      </c>
      <c r="L568">
        <v>0.32</v>
      </c>
      <c r="M568">
        <v>5.25</v>
      </c>
      <c r="N568" t="s">
        <v>31</v>
      </c>
    </row>
    <row r="569" spans="1:14" x14ac:dyDescent="0.3">
      <c r="A569">
        <v>120567</v>
      </c>
      <c r="B569">
        <v>301</v>
      </c>
      <c r="C569" s="1">
        <v>45807.563645833332</v>
      </c>
      <c r="D569" s="2">
        <v>45807</v>
      </c>
      <c r="E569" t="s">
        <v>18</v>
      </c>
      <c r="F569" t="s">
        <v>19</v>
      </c>
      <c r="G569" t="s">
        <v>56</v>
      </c>
      <c r="H569" t="s">
        <v>71</v>
      </c>
      <c r="I569">
        <v>2</v>
      </c>
      <c r="J569">
        <v>1.76</v>
      </c>
      <c r="K569">
        <v>0</v>
      </c>
      <c r="L569">
        <v>0.39</v>
      </c>
      <c r="M569">
        <v>5.31</v>
      </c>
      <c r="N569" t="s">
        <v>21</v>
      </c>
    </row>
    <row r="570" spans="1:14" x14ac:dyDescent="0.3">
      <c r="A570">
        <v>120568</v>
      </c>
      <c r="B570">
        <v>301</v>
      </c>
      <c r="C570" s="1">
        <v>45786.884837962964</v>
      </c>
      <c r="D570" s="2">
        <v>45786</v>
      </c>
      <c r="E570" t="s">
        <v>36</v>
      </c>
      <c r="F570" t="s">
        <v>19</v>
      </c>
      <c r="G570" t="s">
        <v>59</v>
      </c>
      <c r="I570">
        <v>1</v>
      </c>
      <c r="J570">
        <v>9.0500000000000007</v>
      </c>
      <c r="K570">
        <v>0.45</v>
      </c>
      <c r="L570">
        <v>0.65</v>
      </c>
      <c r="M570">
        <v>9.25</v>
      </c>
      <c r="N570" t="s">
        <v>17</v>
      </c>
    </row>
    <row r="571" spans="1:14" x14ac:dyDescent="0.3">
      <c r="A571">
        <v>120569</v>
      </c>
      <c r="B571">
        <v>501</v>
      </c>
      <c r="C571" s="1">
        <v>45830.864004629628</v>
      </c>
      <c r="D571" s="2">
        <v>45830</v>
      </c>
      <c r="E571" t="s">
        <v>36</v>
      </c>
      <c r="F571" t="s">
        <v>15</v>
      </c>
      <c r="G571" t="s">
        <v>27</v>
      </c>
      <c r="I571">
        <v>1</v>
      </c>
      <c r="J571">
        <v>5.59</v>
      </c>
      <c r="K571">
        <v>0</v>
      </c>
      <c r="L571">
        <v>0.48</v>
      </c>
      <c r="M571">
        <v>6.07</v>
      </c>
      <c r="N571" t="s">
        <v>21</v>
      </c>
    </row>
    <row r="572" spans="1:14" x14ac:dyDescent="0.3">
      <c r="A572">
        <v>120570</v>
      </c>
      <c r="B572">
        <v>402</v>
      </c>
      <c r="C572" s="1">
        <v>45837.051446759258</v>
      </c>
      <c r="D572" s="2">
        <v>45837</v>
      </c>
      <c r="E572" t="s">
        <v>33</v>
      </c>
      <c r="F572" t="s">
        <v>22</v>
      </c>
      <c r="G572" t="s">
        <v>43</v>
      </c>
      <c r="I572">
        <v>2</v>
      </c>
      <c r="J572">
        <v>4.5</v>
      </c>
      <c r="K572">
        <v>0</v>
      </c>
      <c r="L572">
        <v>0.65</v>
      </c>
      <c r="M572">
        <v>9.65</v>
      </c>
      <c r="N572" t="s">
        <v>21</v>
      </c>
    </row>
    <row r="573" spans="1:14" x14ac:dyDescent="0.3">
      <c r="A573">
        <v>120571</v>
      </c>
      <c r="B573">
        <v>402</v>
      </c>
      <c r="C573" s="1">
        <v>45854.87940972222</v>
      </c>
      <c r="D573" s="2">
        <v>45854</v>
      </c>
      <c r="E573" t="s">
        <v>36</v>
      </c>
      <c r="F573" t="s">
        <v>19</v>
      </c>
      <c r="G573" t="s">
        <v>57</v>
      </c>
      <c r="I573">
        <v>1</v>
      </c>
      <c r="J573">
        <v>9.83</v>
      </c>
      <c r="K573">
        <v>0</v>
      </c>
      <c r="L573">
        <v>1.03</v>
      </c>
      <c r="M573">
        <v>11.86</v>
      </c>
      <c r="N573" t="s">
        <v>17</v>
      </c>
    </row>
    <row r="574" spans="1:14" x14ac:dyDescent="0.3">
      <c r="A574">
        <v>120572</v>
      </c>
      <c r="B574">
        <v>501</v>
      </c>
      <c r="C574" s="1">
        <v>45779.59171296296</v>
      </c>
      <c r="D574" s="2">
        <v>45779</v>
      </c>
      <c r="E574" t="s">
        <v>18</v>
      </c>
      <c r="F574" t="s">
        <v>19</v>
      </c>
      <c r="G574" t="s">
        <v>48</v>
      </c>
      <c r="H574" t="s">
        <v>50</v>
      </c>
      <c r="I574">
        <v>1</v>
      </c>
      <c r="J574">
        <v>5.77</v>
      </c>
      <c r="K574">
        <v>0</v>
      </c>
      <c r="L574">
        <v>0.41</v>
      </c>
      <c r="M574">
        <v>6.68</v>
      </c>
      <c r="N574" t="s">
        <v>21</v>
      </c>
    </row>
    <row r="575" spans="1:14" x14ac:dyDescent="0.3">
      <c r="A575">
        <v>120573</v>
      </c>
      <c r="B575">
        <v>402</v>
      </c>
      <c r="C575" s="1">
        <v>45863.473923611113</v>
      </c>
      <c r="D575" s="2">
        <v>45863</v>
      </c>
      <c r="E575" t="s">
        <v>18</v>
      </c>
      <c r="F575" t="s">
        <v>19</v>
      </c>
      <c r="G575" t="s">
        <v>55</v>
      </c>
      <c r="I575">
        <v>1</v>
      </c>
      <c r="J575">
        <v>8.3800000000000008</v>
      </c>
      <c r="K575">
        <v>0</v>
      </c>
      <c r="L575">
        <v>0.5</v>
      </c>
      <c r="M575">
        <v>8.8800000000000008</v>
      </c>
      <c r="N575" t="s">
        <v>21</v>
      </c>
    </row>
    <row r="576" spans="1:14" x14ac:dyDescent="0.3">
      <c r="A576">
        <v>120574</v>
      </c>
      <c r="B576">
        <v>501</v>
      </c>
      <c r="C576" s="1">
        <v>45801.481562499997</v>
      </c>
      <c r="D576" s="2">
        <v>45801</v>
      </c>
      <c r="E576" t="s">
        <v>37</v>
      </c>
      <c r="F576" t="s">
        <v>19</v>
      </c>
      <c r="G576" t="s">
        <v>70</v>
      </c>
      <c r="I576">
        <v>1</v>
      </c>
      <c r="J576">
        <v>3.45</v>
      </c>
      <c r="K576">
        <v>0</v>
      </c>
      <c r="L576">
        <v>0.26</v>
      </c>
      <c r="M576">
        <v>3.71</v>
      </c>
      <c r="N576" t="s">
        <v>21</v>
      </c>
    </row>
    <row r="577" spans="1:14" x14ac:dyDescent="0.3">
      <c r="A577">
        <v>120575</v>
      </c>
      <c r="B577">
        <v>401</v>
      </c>
      <c r="C577" s="1">
        <v>45866.532546296294</v>
      </c>
      <c r="D577" s="2">
        <v>45866</v>
      </c>
      <c r="E577" t="s">
        <v>18</v>
      </c>
      <c r="F577" t="s">
        <v>15</v>
      </c>
      <c r="G577" t="s">
        <v>20</v>
      </c>
      <c r="H577" t="s">
        <v>63</v>
      </c>
      <c r="I577">
        <v>1</v>
      </c>
      <c r="J577">
        <v>4.58</v>
      </c>
      <c r="K577">
        <v>0</v>
      </c>
      <c r="L577">
        <v>0.34</v>
      </c>
      <c r="M577">
        <v>4.92</v>
      </c>
      <c r="N577" t="s">
        <v>21</v>
      </c>
    </row>
    <row r="578" spans="1:14" x14ac:dyDescent="0.3">
      <c r="A578">
        <v>120576</v>
      </c>
      <c r="B578">
        <v>202</v>
      </c>
      <c r="C578" s="1">
        <v>45790.798842592594</v>
      </c>
      <c r="D578" s="2">
        <v>45790</v>
      </c>
      <c r="E578" t="s">
        <v>36</v>
      </c>
      <c r="F578" t="s">
        <v>29</v>
      </c>
      <c r="G578" t="s">
        <v>77</v>
      </c>
      <c r="I578">
        <v>1</v>
      </c>
      <c r="J578">
        <v>5.32</v>
      </c>
      <c r="K578">
        <v>0</v>
      </c>
      <c r="L578">
        <v>0.32</v>
      </c>
      <c r="M578">
        <v>5.64</v>
      </c>
      <c r="N578" t="s">
        <v>21</v>
      </c>
    </row>
    <row r="579" spans="1:14" x14ac:dyDescent="0.3">
      <c r="A579">
        <v>120577</v>
      </c>
      <c r="B579">
        <v>501</v>
      </c>
      <c r="C579" s="1">
        <v>45818.480497685188</v>
      </c>
      <c r="D579" s="2">
        <v>45818</v>
      </c>
      <c r="E579" t="s">
        <v>18</v>
      </c>
      <c r="F579" t="s">
        <v>19</v>
      </c>
      <c r="G579" t="s">
        <v>52</v>
      </c>
      <c r="H579" t="s">
        <v>63</v>
      </c>
      <c r="I579">
        <v>2</v>
      </c>
      <c r="J579">
        <v>2.86</v>
      </c>
      <c r="K579">
        <v>0</v>
      </c>
      <c r="L579">
        <v>0.4</v>
      </c>
      <c r="M579">
        <v>6.12</v>
      </c>
      <c r="N579" t="s">
        <v>21</v>
      </c>
    </row>
    <row r="580" spans="1:14" x14ac:dyDescent="0.3">
      <c r="A580">
        <v>120578</v>
      </c>
      <c r="B580">
        <v>402</v>
      </c>
      <c r="C580" s="1">
        <v>45809.862858796296</v>
      </c>
      <c r="D580" s="2">
        <v>45809</v>
      </c>
      <c r="E580" t="s">
        <v>36</v>
      </c>
      <c r="F580" t="s">
        <v>19</v>
      </c>
      <c r="G580" t="s">
        <v>59</v>
      </c>
      <c r="I580">
        <v>1</v>
      </c>
      <c r="J580">
        <v>9.25</v>
      </c>
      <c r="K580">
        <v>0</v>
      </c>
      <c r="L580">
        <v>0.83</v>
      </c>
      <c r="M580">
        <v>10.08</v>
      </c>
      <c r="N580" t="s">
        <v>21</v>
      </c>
    </row>
    <row r="581" spans="1:14" x14ac:dyDescent="0.3">
      <c r="A581">
        <v>120579</v>
      </c>
      <c r="B581">
        <v>201</v>
      </c>
      <c r="C581" s="1">
        <v>45860.688206018516</v>
      </c>
      <c r="D581" s="2">
        <v>45860</v>
      </c>
      <c r="E581" t="s">
        <v>28</v>
      </c>
      <c r="F581" t="s">
        <v>19</v>
      </c>
      <c r="G581" t="s">
        <v>47</v>
      </c>
      <c r="H581" t="s">
        <v>46</v>
      </c>
      <c r="I581">
        <v>1</v>
      </c>
      <c r="J581">
        <v>1.77</v>
      </c>
      <c r="K581">
        <v>0</v>
      </c>
      <c r="L581">
        <v>0.16</v>
      </c>
      <c r="M581">
        <v>2.0299999999999998</v>
      </c>
      <c r="N581" t="s">
        <v>17</v>
      </c>
    </row>
    <row r="582" spans="1:14" x14ac:dyDescent="0.3">
      <c r="A582">
        <v>120580</v>
      </c>
      <c r="B582">
        <v>402</v>
      </c>
      <c r="C582" s="1">
        <v>45766.97011574074</v>
      </c>
      <c r="D582" s="2">
        <v>45766</v>
      </c>
      <c r="E582" t="s">
        <v>33</v>
      </c>
      <c r="F582" t="s">
        <v>15</v>
      </c>
      <c r="G582" t="s">
        <v>48</v>
      </c>
      <c r="H582" t="s">
        <v>72</v>
      </c>
      <c r="I582">
        <v>1</v>
      </c>
      <c r="J582">
        <v>5.77</v>
      </c>
      <c r="K582">
        <v>1.02</v>
      </c>
      <c r="L582">
        <v>0.37</v>
      </c>
      <c r="M582">
        <v>6.12</v>
      </c>
      <c r="N582" t="s">
        <v>31</v>
      </c>
    </row>
    <row r="583" spans="1:14" x14ac:dyDescent="0.3">
      <c r="A583">
        <v>120581</v>
      </c>
      <c r="B583">
        <v>101</v>
      </c>
      <c r="C583" s="1">
        <v>45791.520636574074</v>
      </c>
      <c r="D583" s="2">
        <v>45791</v>
      </c>
      <c r="E583" t="s">
        <v>18</v>
      </c>
      <c r="F583" t="s">
        <v>19</v>
      </c>
      <c r="G583" t="s">
        <v>57</v>
      </c>
      <c r="H583" t="s">
        <v>72</v>
      </c>
      <c r="I583">
        <v>1</v>
      </c>
      <c r="J583">
        <v>8.7799999999999994</v>
      </c>
      <c r="K583">
        <v>1.47</v>
      </c>
      <c r="L583">
        <v>0.5</v>
      </c>
      <c r="M583">
        <v>8.81</v>
      </c>
      <c r="N583" t="s">
        <v>62</v>
      </c>
    </row>
    <row r="584" spans="1:14" x14ac:dyDescent="0.3">
      <c r="A584">
        <v>120582</v>
      </c>
      <c r="B584">
        <v>101</v>
      </c>
      <c r="C584" s="1">
        <v>45794.460601851853</v>
      </c>
      <c r="D584" s="2">
        <v>45794</v>
      </c>
      <c r="E584" t="s">
        <v>18</v>
      </c>
      <c r="F584" t="s">
        <v>19</v>
      </c>
      <c r="G584" t="s">
        <v>59</v>
      </c>
      <c r="I584">
        <v>2</v>
      </c>
      <c r="J584">
        <v>10.31</v>
      </c>
      <c r="K584">
        <v>0</v>
      </c>
      <c r="L584">
        <v>1.34</v>
      </c>
      <c r="M584">
        <v>21.96</v>
      </c>
      <c r="N584" t="s">
        <v>31</v>
      </c>
    </row>
    <row r="585" spans="1:14" x14ac:dyDescent="0.3">
      <c r="A585">
        <v>120583</v>
      </c>
      <c r="B585">
        <v>202</v>
      </c>
      <c r="C585" s="1">
        <v>45818.469340277778</v>
      </c>
      <c r="D585" s="2">
        <v>45818</v>
      </c>
      <c r="E585" t="s">
        <v>37</v>
      </c>
      <c r="F585" t="s">
        <v>29</v>
      </c>
      <c r="G585" t="s">
        <v>16</v>
      </c>
      <c r="H585" t="s">
        <v>66</v>
      </c>
      <c r="I585">
        <v>2</v>
      </c>
      <c r="J585">
        <v>1.63</v>
      </c>
      <c r="K585">
        <v>0</v>
      </c>
      <c r="L585">
        <v>0.23</v>
      </c>
      <c r="M585">
        <v>3.49</v>
      </c>
      <c r="N585" t="s">
        <v>21</v>
      </c>
    </row>
    <row r="586" spans="1:14" x14ac:dyDescent="0.3">
      <c r="A586">
        <v>120584</v>
      </c>
      <c r="B586">
        <v>201</v>
      </c>
      <c r="C586" s="1">
        <v>45825.430081018516</v>
      </c>
      <c r="D586" s="2">
        <v>45825</v>
      </c>
      <c r="E586" t="s">
        <v>37</v>
      </c>
      <c r="F586" t="s">
        <v>19</v>
      </c>
      <c r="G586" t="s">
        <v>35</v>
      </c>
      <c r="I586">
        <v>1</v>
      </c>
      <c r="J586">
        <v>1.93</v>
      </c>
      <c r="K586">
        <v>0</v>
      </c>
      <c r="L586">
        <v>0.13</v>
      </c>
      <c r="M586">
        <v>2.16</v>
      </c>
      <c r="N586" t="s">
        <v>17</v>
      </c>
    </row>
    <row r="587" spans="1:14" x14ac:dyDescent="0.3">
      <c r="A587">
        <v>120585</v>
      </c>
      <c r="B587">
        <v>402</v>
      </c>
      <c r="C587" s="1">
        <v>45819.601724537039</v>
      </c>
      <c r="D587" s="2">
        <v>45819</v>
      </c>
      <c r="E587" t="s">
        <v>18</v>
      </c>
      <c r="F587" t="s">
        <v>19</v>
      </c>
      <c r="G587" t="s">
        <v>32</v>
      </c>
      <c r="H587" t="s">
        <v>23</v>
      </c>
      <c r="I587">
        <v>1</v>
      </c>
      <c r="J587">
        <v>1.76</v>
      </c>
      <c r="K587">
        <v>0</v>
      </c>
      <c r="L587">
        <v>0.13</v>
      </c>
      <c r="M587">
        <v>1.89</v>
      </c>
      <c r="N587" t="s">
        <v>17</v>
      </c>
    </row>
    <row r="588" spans="1:14" x14ac:dyDescent="0.3">
      <c r="A588">
        <v>120586</v>
      </c>
      <c r="B588">
        <v>101</v>
      </c>
      <c r="C588" s="1">
        <v>45828.809513888889</v>
      </c>
      <c r="D588" s="2">
        <v>45828</v>
      </c>
      <c r="E588" t="s">
        <v>36</v>
      </c>
      <c r="F588" t="s">
        <v>19</v>
      </c>
      <c r="G588" t="s">
        <v>52</v>
      </c>
      <c r="H588" t="s">
        <v>61</v>
      </c>
      <c r="I588">
        <v>1</v>
      </c>
      <c r="J588">
        <v>2.5099999999999998</v>
      </c>
      <c r="K588">
        <v>0</v>
      </c>
      <c r="L588">
        <v>0.2</v>
      </c>
      <c r="M588">
        <v>3.31</v>
      </c>
      <c r="N588" t="s">
        <v>31</v>
      </c>
    </row>
    <row r="589" spans="1:14" x14ac:dyDescent="0.3">
      <c r="A589">
        <v>120587</v>
      </c>
      <c r="B589">
        <v>101</v>
      </c>
      <c r="C589" s="1">
        <v>45804.439432870371</v>
      </c>
      <c r="D589" s="2">
        <v>45804</v>
      </c>
      <c r="E589" t="s">
        <v>14</v>
      </c>
      <c r="F589" t="s">
        <v>15</v>
      </c>
      <c r="G589" t="s">
        <v>75</v>
      </c>
      <c r="H589" t="s">
        <v>46</v>
      </c>
      <c r="I589">
        <v>1</v>
      </c>
      <c r="J589">
        <v>3.53</v>
      </c>
      <c r="L589">
        <v>0.25</v>
      </c>
      <c r="M589">
        <v>3.88</v>
      </c>
      <c r="N589" t="s">
        <v>17</v>
      </c>
    </row>
    <row r="590" spans="1:14" x14ac:dyDescent="0.3">
      <c r="A590">
        <v>120588</v>
      </c>
      <c r="B590">
        <v>201</v>
      </c>
      <c r="C590" s="1">
        <v>45878.277037037034</v>
      </c>
      <c r="D590" s="2">
        <v>45878</v>
      </c>
      <c r="E590" t="s">
        <v>14</v>
      </c>
      <c r="F590" t="s">
        <v>19</v>
      </c>
      <c r="G590" t="s">
        <v>35</v>
      </c>
      <c r="H590" t="s">
        <v>46</v>
      </c>
      <c r="I590">
        <v>1</v>
      </c>
      <c r="J590">
        <v>2.06</v>
      </c>
      <c r="K590">
        <v>0</v>
      </c>
      <c r="L590">
        <v>0.16</v>
      </c>
      <c r="M590">
        <v>2.3199999999999998</v>
      </c>
      <c r="N590" t="s">
        <v>21</v>
      </c>
    </row>
    <row r="591" spans="1:14" x14ac:dyDescent="0.3">
      <c r="A591">
        <v>120589</v>
      </c>
      <c r="B591">
        <v>501</v>
      </c>
      <c r="C591" s="1">
        <v>45769.735497685186</v>
      </c>
      <c r="D591" s="2">
        <v>45769</v>
      </c>
      <c r="E591" t="s">
        <v>28</v>
      </c>
      <c r="F591" t="s">
        <v>22</v>
      </c>
      <c r="G591" t="s">
        <v>60</v>
      </c>
      <c r="I591">
        <v>2</v>
      </c>
      <c r="J591">
        <v>4.7</v>
      </c>
      <c r="K591">
        <v>0</v>
      </c>
      <c r="L591">
        <v>0.89</v>
      </c>
      <c r="M591">
        <v>10.29</v>
      </c>
      <c r="N591" t="s">
        <v>17</v>
      </c>
    </row>
    <row r="592" spans="1:14" x14ac:dyDescent="0.3">
      <c r="A592">
        <v>120590</v>
      </c>
      <c r="B592">
        <v>301</v>
      </c>
      <c r="C592" s="1">
        <v>45828.697812500002</v>
      </c>
      <c r="D592" s="2">
        <v>45828</v>
      </c>
      <c r="E592" t="s">
        <v>28</v>
      </c>
      <c r="F592" t="s">
        <v>19</v>
      </c>
      <c r="G592" t="s">
        <v>30</v>
      </c>
      <c r="I592">
        <v>1</v>
      </c>
      <c r="J592">
        <v>3.16</v>
      </c>
      <c r="K592">
        <v>0</v>
      </c>
      <c r="L592">
        <v>0.19</v>
      </c>
      <c r="M592">
        <v>3.35</v>
      </c>
      <c r="N592" t="s">
        <v>21</v>
      </c>
    </row>
    <row r="593" spans="1:14" x14ac:dyDescent="0.3">
      <c r="A593">
        <v>120591</v>
      </c>
      <c r="B593">
        <v>301</v>
      </c>
      <c r="C593" s="1">
        <v>45819.053472222222</v>
      </c>
      <c r="D593" s="2">
        <v>45819</v>
      </c>
      <c r="E593" t="s">
        <v>33</v>
      </c>
      <c r="F593" t="s">
        <v>15</v>
      </c>
      <c r="G593" t="s">
        <v>78</v>
      </c>
      <c r="I593">
        <v>3</v>
      </c>
      <c r="J593">
        <v>1.94</v>
      </c>
      <c r="K593">
        <v>0</v>
      </c>
      <c r="L593">
        <v>0.55000000000000004</v>
      </c>
      <c r="M593">
        <v>6.37</v>
      </c>
      <c r="N593" t="s">
        <v>21</v>
      </c>
    </row>
    <row r="594" spans="1:14" x14ac:dyDescent="0.3">
      <c r="A594">
        <v>120592</v>
      </c>
      <c r="B594">
        <v>103</v>
      </c>
      <c r="C594" s="1">
        <v>45781.499594907407</v>
      </c>
      <c r="D594" s="2">
        <v>45781</v>
      </c>
      <c r="E594" t="s">
        <v>37</v>
      </c>
      <c r="F594" t="s">
        <v>19</v>
      </c>
      <c r="G594" t="s">
        <v>64</v>
      </c>
      <c r="H594" t="s">
        <v>42</v>
      </c>
      <c r="I594">
        <v>2</v>
      </c>
      <c r="J594">
        <v>1.58</v>
      </c>
      <c r="K594">
        <v>0</v>
      </c>
      <c r="L594">
        <v>0.43</v>
      </c>
      <c r="M594">
        <v>4.99</v>
      </c>
      <c r="N594" t="s">
        <v>31</v>
      </c>
    </row>
    <row r="595" spans="1:14" x14ac:dyDescent="0.3">
      <c r="A595">
        <v>120593</v>
      </c>
      <c r="B595">
        <v>301</v>
      </c>
      <c r="C595" s="1">
        <v>45772.66946759259</v>
      </c>
      <c r="D595" s="2">
        <v>45772</v>
      </c>
      <c r="E595" t="s">
        <v>28</v>
      </c>
      <c r="F595" t="s">
        <v>19</v>
      </c>
      <c r="G595" t="s">
        <v>52</v>
      </c>
      <c r="H595" t="s">
        <v>34</v>
      </c>
      <c r="I595">
        <v>3</v>
      </c>
      <c r="J595">
        <v>2.73</v>
      </c>
      <c r="K595">
        <v>0</v>
      </c>
      <c r="L595">
        <v>0.65</v>
      </c>
      <c r="M595">
        <v>9.59</v>
      </c>
      <c r="N595" t="s">
        <v>17</v>
      </c>
    </row>
    <row r="596" spans="1:14" x14ac:dyDescent="0.3">
      <c r="A596">
        <v>120594</v>
      </c>
      <c r="B596">
        <v>103</v>
      </c>
      <c r="C596" s="1">
        <v>45829.916018518517</v>
      </c>
      <c r="D596" s="2">
        <v>45829</v>
      </c>
      <c r="E596" t="s">
        <v>36</v>
      </c>
      <c r="F596" t="s">
        <v>19</v>
      </c>
      <c r="G596" t="s">
        <v>43</v>
      </c>
      <c r="I596">
        <v>1</v>
      </c>
      <c r="J596">
        <v>4.84</v>
      </c>
      <c r="K596">
        <v>0</v>
      </c>
      <c r="L596">
        <v>0.28999999999999998</v>
      </c>
      <c r="M596">
        <v>5.13</v>
      </c>
      <c r="N596" t="s">
        <v>21</v>
      </c>
    </row>
    <row r="597" spans="1:14" x14ac:dyDescent="0.3">
      <c r="A597">
        <v>120595</v>
      </c>
      <c r="B597">
        <v>501</v>
      </c>
      <c r="C597" s="1">
        <v>45853.563518518517</v>
      </c>
      <c r="D597" s="2">
        <v>45853</v>
      </c>
      <c r="E597" t="s">
        <v>18</v>
      </c>
      <c r="F597" t="s">
        <v>29</v>
      </c>
      <c r="G597" t="s">
        <v>59</v>
      </c>
      <c r="I597">
        <v>1</v>
      </c>
      <c r="J597">
        <v>9.73</v>
      </c>
      <c r="K597">
        <v>0</v>
      </c>
      <c r="L597">
        <v>0.63</v>
      </c>
      <c r="M597">
        <v>10.36</v>
      </c>
      <c r="N597" t="s">
        <v>21</v>
      </c>
    </row>
    <row r="598" spans="1:14" x14ac:dyDescent="0.3">
      <c r="A598">
        <v>120596</v>
      </c>
      <c r="B598">
        <v>101</v>
      </c>
      <c r="C598" s="1">
        <v>45826.473043981481</v>
      </c>
      <c r="D598" s="2">
        <v>45826</v>
      </c>
      <c r="E598" t="s">
        <v>18</v>
      </c>
      <c r="F598" t="s">
        <v>29</v>
      </c>
      <c r="G598" t="s">
        <v>26</v>
      </c>
      <c r="I598">
        <v>1</v>
      </c>
      <c r="J598">
        <v>9.16</v>
      </c>
      <c r="K598">
        <v>0</v>
      </c>
      <c r="L598">
        <v>0.82</v>
      </c>
      <c r="M598">
        <v>9.98</v>
      </c>
      <c r="N598" t="s">
        <v>62</v>
      </c>
    </row>
    <row r="599" spans="1:14" x14ac:dyDescent="0.3">
      <c r="A599">
        <v>120597</v>
      </c>
      <c r="B599">
        <v>402</v>
      </c>
      <c r="C599" s="1">
        <v>45830.483391203707</v>
      </c>
      <c r="D599" s="2">
        <v>45830</v>
      </c>
      <c r="E599" t="s">
        <v>18</v>
      </c>
      <c r="F599" t="s">
        <v>19</v>
      </c>
      <c r="G599" t="s">
        <v>27</v>
      </c>
      <c r="I599">
        <v>1</v>
      </c>
      <c r="J599">
        <v>5.33</v>
      </c>
      <c r="K599">
        <v>0</v>
      </c>
      <c r="L599">
        <v>0.32</v>
      </c>
      <c r="M599">
        <v>5.65</v>
      </c>
      <c r="N599" t="s">
        <v>21</v>
      </c>
    </row>
    <row r="600" spans="1:14" x14ac:dyDescent="0.3">
      <c r="A600">
        <v>120598</v>
      </c>
      <c r="B600">
        <v>102</v>
      </c>
      <c r="C600" s="1">
        <v>45858.836504629631</v>
      </c>
      <c r="D600" s="2">
        <v>45858</v>
      </c>
      <c r="E600" t="s">
        <v>36</v>
      </c>
      <c r="F600" t="s">
        <v>29</v>
      </c>
      <c r="G600" t="s">
        <v>30</v>
      </c>
      <c r="H600" t="s">
        <v>34</v>
      </c>
      <c r="I600">
        <v>1</v>
      </c>
      <c r="J600">
        <v>3.01</v>
      </c>
      <c r="K600">
        <v>0</v>
      </c>
      <c r="L600">
        <v>0.21</v>
      </c>
      <c r="M600">
        <v>3.47</v>
      </c>
      <c r="N600" t="s">
        <v>31</v>
      </c>
    </row>
    <row r="601" spans="1:14" x14ac:dyDescent="0.3">
      <c r="A601">
        <v>120599</v>
      </c>
      <c r="B601">
        <v>401</v>
      </c>
      <c r="C601" s="1">
        <v>45836.422372685185</v>
      </c>
      <c r="D601" s="2">
        <v>45836</v>
      </c>
      <c r="E601" t="s">
        <v>37</v>
      </c>
      <c r="F601" t="s">
        <v>22</v>
      </c>
      <c r="G601" t="s">
        <v>68</v>
      </c>
      <c r="I601">
        <v>2</v>
      </c>
      <c r="J601">
        <v>3.83</v>
      </c>
      <c r="K601">
        <v>0</v>
      </c>
      <c r="L601">
        <v>0.5</v>
      </c>
      <c r="M601">
        <v>8.16</v>
      </c>
      <c r="N601" t="s">
        <v>17</v>
      </c>
    </row>
    <row r="602" spans="1:14" x14ac:dyDescent="0.3">
      <c r="A602">
        <v>120600</v>
      </c>
      <c r="B602">
        <v>301</v>
      </c>
      <c r="C602" s="1">
        <v>45825.955960648149</v>
      </c>
      <c r="D602" s="2">
        <v>45825</v>
      </c>
      <c r="E602" t="s">
        <v>33</v>
      </c>
      <c r="F602" t="s">
        <v>29</v>
      </c>
      <c r="G602" t="s">
        <v>30</v>
      </c>
      <c r="I602">
        <v>1</v>
      </c>
      <c r="J602">
        <v>3.35</v>
      </c>
      <c r="K602">
        <v>0</v>
      </c>
      <c r="L602">
        <v>0.27</v>
      </c>
      <c r="M602">
        <v>3.62</v>
      </c>
      <c r="N602" t="s">
        <v>21</v>
      </c>
    </row>
    <row r="603" spans="1:14" x14ac:dyDescent="0.3">
      <c r="A603">
        <v>120601</v>
      </c>
      <c r="B603">
        <v>101</v>
      </c>
      <c r="C603" s="1">
        <v>45778.274050925924</v>
      </c>
      <c r="D603" s="2">
        <v>45778</v>
      </c>
      <c r="E603" t="s">
        <v>14</v>
      </c>
      <c r="F603" t="s">
        <v>15</v>
      </c>
      <c r="G603" t="s">
        <v>41</v>
      </c>
      <c r="H603" t="s">
        <v>76</v>
      </c>
      <c r="I603">
        <v>1</v>
      </c>
      <c r="J603">
        <v>1.71</v>
      </c>
      <c r="K603">
        <v>0</v>
      </c>
      <c r="L603">
        <v>0.12</v>
      </c>
      <c r="M603">
        <v>1.83</v>
      </c>
      <c r="N603" t="s">
        <v>17</v>
      </c>
    </row>
    <row r="604" spans="1:14" x14ac:dyDescent="0.3">
      <c r="A604">
        <v>120602</v>
      </c>
      <c r="B604">
        <v>301</v>
      </c>
      <c r="C604" s="1">
        <v>45835.623645833337</v>
      </c>
      <c r="D604" s="2">
        <v>45835</v>
      </c>
      <c r="E604" t="s">
        <v>18</v>
      </c>
      <c r="F604" t="s">
        <v>19</v>
      </c>
      <c r="G604" t="s">
        <v>43</v>
      </c>
      <c r="I604">
        <v>1</v>
      </c>
      <c r="J604">
        <v>4.78</v>
      </c>
      <c r="K604">
        <v>0</v>
      </c>
      <c r="L604">
        <v>0.45</v>
      </c>
      <c r="M604">
        <v>5.23</v>
      </c>
      <c r="N604" t="s">
        <v>21</v>
      </c>
    </row>
    <row r="605" spans="1:14" x14ac:dyDescent="0.3">
      <c r="A605">
        <v>120603</v>
      </c>
      <c r="B605">
        <v>102</v>
      </c>
      <c r="C605" s="1">
        <v>45822.262523148151</v>
      </c>
      <c r="D605" s="2">
        <v>45822</v>
      </c>
      <c r="E605" t="s">
        <v>14</v>
      </c>
      <c r="F605" t="s">
        <v>22</v>
      </c>
      <c r="G605" t="s">
        <v>16</v>
      </c>
      <c r="H605" t="s">
        <v>23</v>
      </c>
      <c r="I605">
        <v>1</v>
      </c>
      <c r="J605">
        <v>1.55</v>
      </c>
      <c r="K605">
        <v>0</v>
      </c>
      <c r="L605">
        <v>0.1</v>
      </c>
      <c r="M605">
        <v>1.65</v>
      </c>
      <c r="N605" t="s">
        <v>17</v>
      </c>
    </row>
    <row r="606" spans="1:14" x14ac:dyDescent="0.3">
      <c r="A606">
        <v>120604</v>
      </c>
      <c r="B606">
        <v>301</v>
      </c>
      <c r="C606" s="1">
        <v>45769.811631944445</v>
      </c>
      <c r="D606" s="2">
        <v>45769</v>
      </c>
      <c r="E606" t="s">
        <v>36</v>
      </c>
      <c r="F606" t="s">
        <v>19</v>
      </c>
      <c r="G606" t="s">
        <v>57</v>
      </c>
      <c r="H606" t="s">
        <v>74</v>
      </c>
      <c r="I606">
        <v>1</v>
      </c>
      <c r="J606">
        <v>9.1999999999999993</v>
      </c>
      <c r="K606">
        <v>0</v>
      </c>
      <c r="L606">
        <v>0.97</v>
      </c>
      <c r="M606">
        <v>11.17</v>
      </c>
      <c r="N606" t="s">
        <v>21</v>
      </c>
    </row>
    <row r="607" spans="1:14" x14ac:dyDescent="0.3">
      <c r="A607">
        <v>120605</v>
      </c>
      <c r="B607">
        <v>202</v>
      </c>
      <c r="C607" s="1">
        <v>45762.287187499998</v>
      </c>
      <c r="D607" s="2">
        <v>45762</v>
      </c>
      <c r="E607" t="s">
        <v>14</v>
      </c>
      <c r="F607" t="s">
        <v>19</v>
      </c>
      <c r="G607" t="s">
        <v>35</v>
      </c>
      <c r="H607" t="s">
        <v>25</v>
      </c>
      <c r="I607">
        <v>1</v>
      </c>
      <c r="J607">
        <v>2.27</v>
      </c>
      <c r="K607">
        <v>0</v>
      </c>
      <c r="L607">
        <v>0.2</v>
      </c>
      <c r="M607">
        <v>2.4700000000000002</v>
      </c>
      <c r="N607" t="s">
        <v>17</v>
      </c>
    </row>
    <row r="608" spans="1:14" x14ac:dyDescent="0.3">
      <c r="A608">
        <v>120606</v>
      </c>
      <c r="B608">
        <v>202</v>
      </c>
      <c r="C608" s="1">
        <v>45840.627280092594</v>
      </c>
      <c r="D608" s="2">
        <v>45840</v>
      </c>
      <c r="E608" t="s">
        <v>28</v>
      </c>
      <c r="F608" t="s">
        <v>15</v>
      </c>
      <c r="G608" t="s">
        <v>68</v>
      </c>
      <c r="I608">
        <v>1</v>
      </c>
      <c r="J608">
        <v>3.55</v>
      </c>
      <c r="K608">
        <v>0</v>
      </c>
      <c r="L608">
        <v>0.3</v>
      </c>
      <c r="M608">
        <v>3.85</v>
      </c>
      <c r="N608" t="s">
        <v>21</v>
      </c>
    </row>
    <row r="609" spans="1:14" x14ac:dyDescent="0.3">
      <c r="A609">
        <v>120607</v>
      </c>
      <c r="B609">
        <v>301</v>
      </c>
      <c r="C609" s="1">
        <v>45762.874918981484</v>
      </c>
      <c r="D609" s="2">
        <v>45762</v>
      </c>
      <c r="E609" t="s">
        <v>36</v>
      </c>
      <c r="F609" t="s">
        <v>15</v>
      </c>
      <c r="G609" t="s">
        <v>57</v>
      </c>
      <c r="H609" t="s">
        <v>63</v>
      </c>
      <c r="I609">
        <v>1</v>
      </c>
      <c r="J609">
        <v>8.3699999999999992</v>
      </c>
      <c r="K609">
        <v>0</v>
      </c>
      <c r="L609">
        <v>0.71</v>
      </c>
      <c r="M609">
        <v>9.08</v>
      </c>
      <c r="N609" t="s">
        <v>17</v>
      </c>
    </row>
    <row r="610" spans="1:14" x14ac:dyDescent="0.3">
      <c r="A610">
        <v>120608</v>
      </c>
      <c r="B610">
        <v>202</v>
      </c>
      <c r="C610" s="1">
        <v>45758.894166666665</v>
      </c>
      <c r="D610" s="2">
        <v>45758</v>
      </c>
      <c r="E610" t="s">
        <v>36</v>
      </c>
      <c r="F610" t="s">
        <v>29</v>
      </c>
      <c r="G610" t="s">
        <v>48</v>
      </c>
      <c r="H610" t="s">
        <v>65</v>
      </c>
      <c r="I610">
        <v>1</v>
      </c>
      <c r="J610">
        <v>4.96</v>
      </c>
      <c r="K610">
        <v>0</v>
      </c>
      <c r="L610">
        <v>0.49</v>
      </c>
      <c r="M610">
        <v>7.45</v>
      </c>
      <c r="N610" t="s">
        <v>31</v>
      </c>
    </row>
    <row r="611" spans="1:14" x14ac:dyDescent="0.3">
      <c r="A611">
        <v>120609</v>
      </c>
      <c r="B611">
        <v>403</v>
      </c>
      <c r="C611" s="1">
        <v>45805.585173611114</v>
      </c>
      <c r="D611" s="2">
        <v>45805</v>
      </c>
      <c r="E611" t="s">
        <v>18</v>
      </c>
      <c r="G611" t="s">
        <v>20</v>
      </c>
      <c r="H611" t="s">
        <v>58</v>
      </c>
      <c r="I611">
        <v>1</v>
      </c>
      <c r="J611">
        <v>5.94</v>
      </c>
      <c r="L611">
        <v>0.48</v>
      </c>
      <c r="M611">
        <v>6.42</v>
      </c>
      <c r="N611" t="s">
        <v>21</v>
      </c>
    </row>
    <row r="612" spans="1:14" x14ac:dyDescent="0.3">
      <c r="A612">
        <v>120610</v>
      </c>
      <c r="B612">
        <v>101</v>
      </c>
      <c r="C612" s="1">
        <v>45817.976423611108</v>
      </c>
      <c r="D612" s="2">
        <v>45817</v>
      </c>
      <c r="E612" t="s">
        <v>33</v>
      </c>
      <c r="F612" t="s">
        <v>15</v>
      </c>
      <c r="G612" t="s">
        <v>16</v>
      </c>
      <c r="H612" t="s">
        <v>76</v>
      </c>
      <c r="I612">
        <v>1</v>
      </c>
      <c r="J612">
        <v>1.49</v>
      </c>
      <c r="K612">
        <v>0</v>
      </c>
      <c r="L612">
        <v>0.11</v>
      </c>
      <c r="M612">
        <v>1.6</v>
      </c>
      <c r="N612" t="s">
        <v>21</v>
      </c>
    </row>
    <row r="613" spans="1:14" x14ac:dyDescent="0.3">
      <c r="A613">
        <v>120611</v>
      </c>
      <c r="B613">
        <v>101</v>
      </c>
      <c r="C613" s="1">
        <v>45795.424803240741</v>
      </c>
      <c r="D613" s="2">
        <v>45795</v>
      </c>
      <c r="E613" t="s">
        <v>37</v>
      </c>
      <c r="F613" t="s">
        <v>22</v>
      </c>
      <c r="G613" t="s">
        <v>70</v>
      </c>
      <c r="H613" t="s">
        <v>23</v>
      </c>
      <c r="I613">
        <v>1</v>
      </c>
      <c r="J613">
        <v>3.23</v>
      </c>
      <c r="K613">
        <v>0</v>
      </c>
      <c r="L613">
        <v>0.24</v>
      </c>
      <c r="M613">
        <v>3.47</v>
      </c>
    </row>
    <row r="614" spans="1:14" x14ac:dyDescent="0.3">
      <c r="A614">
        <v>120612</v>
      </c>
      <c r="B614">
        <v>101</v>
      </c>
      <c r="C614" s="1">
        <v>45834.628148148149</v>
      </c>
      <c r="D614" s="2">
        <v>45834</v>
      </c>
      <c r="E614" t="s">
        <v>28</v>
      </c>
      <c r="F614" t="s">
        <v>22</v>
      </c>
      <c r="G614" t="s">
        <v>52</v>
      </c>
      <c r="I614">
        <v>1</v>
      </c>
      <c r="J614">
        <v>2.72</v>
      </c>
      <c r="K614">
        <v>0</v>
      </c>
      <c r="L614">
        <v>0.23</v>
      </c>
      <c r="M614">
        <v>2.95</v>
      </c>
      <c r="N614" t="s">
        <v>17</v>
      </c>
    </row>
    <row r="615" spans="1:14" x14ac:dyDescent="0.3">
      <c r="A615">
        <v>120613</v>
      </c>
      <c r="B615">
        <v>301</v>
      </c>
      <c r="C615" s="1">
        <v>45826.562708333331</v>
      </c>
      <c r="D615" s="2">
        <v>45826</v>
      </c>
      <c r="E615" t="s">
        <v>18</v>
      </c>
      <c r="F615" t="s">
        <v>29</v>
      </c>
      <c r="G615" t="s">
        <v>43</v>
      </c>
      <c r="I615">
        <v>2</v>
      </c>
      <c r="J615">
        <v>4.1100000000000003</v>
      </c>
      <c r="K615">
        <v>0.82</v>
      </c>
      <c r="L615">
        <v>0.59</v>
      </c>
      <c r="M615">
        <v>7.99</v>
      </c>
      <c r="N615" t="s">
        <v>21</v>
      </c>
    </row>
    <row r="616" spans="1:14" x14ac:dyDescent="0.3">
      <c r="A616">
        <v>120614</v>
      </c>
      <c r="B616">
        <v>201</v>
      </c>
      <c r="C616" s="1">
        <v>45804.488032407404</v>
      </c>
      <c r="D616" s="2">
        <v>45804</v>
      </c>
      <c r="E616" t="s">
        <v>18</v>
      </c>
      <c r="F616" t="s">
        <v>19</v>
      </c>
      <c r="G616" t="s">
        <v>57</v>
      </c>
      <c r="H616" t="s">
        <v>74</v>
      </c>
      <c r="I616">
        <v>1</v>
      </c>
      <c r="J616">
        <v>10.210000000000001</v>
      </c>
      <c r="K616">
        <v>0</v>
      </c>
      <c r="L616">
        <v>1.06</v>
      </c>
      <c r="M616">
        <v>12.27</v>
      </c>
      <c r="N616" t="s">
        <v>31</v>
      </c>
    </row>
    <row r="617" spans="1:14" x14ac:dyDescent="0.3">
      <c r="A617">
        <v>120615</v>
      </c>
      <c r="B617">
        <v>501</v>
      </c>
      <c r="C617" s="1">
        <v>45811.597418981481</v>
      </c>
      <c r="D617" s="2">
        <v>45811</v>
      </c>
      <c r="E617" t="s">
        <v>18</v>
      </c>
      <c r="F617" t="s">
        <v>19</v>
      </c>
      <c r="G617" t="s">
        <v>60</v>
      </c>
      <c r="I617">
        <v>2</v>
      </c>
      <c r="J617">
        <v>5.03</v>
      </c>
      <c r="K617">
        <v>0</v>
      </c>
      <c r="L617">
        <v>0.73</v>
      </c>
      <c r="M617">
        <v>10.79</v>
      </c>
      <c r="N617" t="s">
        <v>17</v>
      </c>
    </row>
    <row r="618" spans="1:14" x14ac:dyDescent="0.3">
      <c r="A618">
        <v>120616</v>
      </c>
      <c r="B618">
        <v>401</v>
      </c>
      <c r="C618" s="1">
        <v>45833.498877314814</v>
      </c>
      <c r="D618" s="2">
        <v>45833</v>
      </c>
      <c r="E618" t="s">
        <v>18</v>
      </c>
      <c r="F618" t="s">
        <v>29</v>
      </c>
      <c r="G618" t="s">
        <v>55</v>
      </c>
      <c r="I618">
        <v>1</v>
      </c>
      <c r="J618">
        <v>8.5399999999999991</v>
      </c>
      <c r="K618">
        <v>0</v>
      </c>
      <c r="L618">
        <v>0.6</v>
      </c>
      <c r="M618">
        <v>9.14</v>
      </c>
      <c r="N618" t="s">
        <v>21</v>
      </c>
    </row>
    <row r="619" spans="1:14" x14ac:dyDescent="0.3">
      <c r="A619">
        <v>120617</v>
      </c>
      <c r="B619">
        <v>501</v>
      </c>
      <c r="C619" s="1">
        <v>45842.472303240742</v>
      </c>
      <c r="D619" s="2">
        <v>45842</v>
      </c>
      <c r="E619" t="s">
        <v>37</v>
      </c>
      <c r="F619" t="s">
        <v>19</v>
      </c>
      <c r="G619" t="s">
        <v>68</v>
      </c>
      <c r="I619">
        <v>1</v>
      </c>
      <c r="J619">
        <v>3.92</v>
      </c>
      <c r="K619">
        <v>0</v>
      </c>
      <c r="L619">
        <v>0.27</v>
      </c>
      <c r="M619">
        <v>4.1900000000000004</v>
      </c>
    </row>
    <row r="620" spans="1:14" x14ac:dyDescent="0.3">
      <c r="A620">
        <v>120618</v>
      </c>
      <c r="B620">
        <v>402</v>
      </c>
      <c r="C620" s="1">
        <v>45862.787118055552</v>
      </c>
      <c r="D620" s="2">
        <v>45862</v>
      </c>
      <c r="E620" t="s">
        <v>36</v>
      </c>
      <c r="F620" t="s">
        <v>19</v>
      </c>
      <c r="G620" t="s">
        <v>43</v>
      </c>
      <c r="I620">
        <v>1</v>
      </c>
      <c r="J620">
        <v>4.6500000000000004</v>
      </c>
      <c r="K620">
        <v>0</v>
      </c>
      <c r="L620">
        <v>0.4</v>
      </c>
      <c r="M620">
        <v>5.05</v>
      </c>
      <c r="N620" t="s">
        <v>21</v>
      </c>
    </row>
    <row r="621" spans="1:14" x14ac:dyDescent="0.3">
      <c r="A621">
        <v>120619</v>
      </c>
      <c r="B621">
        <v>301</v>
      </c>
      <c r="C621" s="1">
        <v>45800.656967592593</v>
      </c>
      <c r="D621" s="2">
        <v>45800</v>
      </c>
      <c r="E621" t="s">
        <v>28</v>
      </c>
      <c r="F621" t="s">
        <v>19</v>
      </c>
      <c r="G621" t="s">
        <v>47</v>
      </c>
      <c r="H621" t="s">
        <v>46</v>
      </c>
      <c r="I621">
        <v>1</v>
      </c>
      <c r="J621">
        <v>1.67</v>
      </c>
      <c r="K621">
        <v>0</v>
      </c>
      <c r="L621">
        <v>0.13</v>
      </c>
      <c r="M621">
        <v>1.9</v>
      </c>
      <c r="N621" t="s">
        <v>31</v>
      </c>
    </row>
    <row r="622" spans="1:14" x14ac:dyDescent="0.3">
      <c r="A622">
        <v>120620</v>
      </c>
      <c r="B622">
        <v>403</v>
      </c>
      <c r="C622" s="1">
        <v>45764.234456018516</v>
      </c>
      <c r="D622" s="2">
        <v>45764</v>
      </c>
      <c r="E622" t="s">
        <v>14</v>
      </c>
      <c r="F622" t="s">
        <v>22</v>
      </c>
      <c r="G622" t="s">
        <v>39</v>
      </c>
      <c r="H622" t="s">
        <v>40</v>
      </c>
      <c r="I622">
        <v>2</v>
      </c>
      <c r="J622">
        <v>2.84</v>
      </c>
      <c r="K622">
        <v>1.21</v>
      </c>
      <c r="L622">
        <v>0.62</v>
      </c>
      <c r="M622">
        <v>7.49</v>
      </c>
      <c r="N622" t="s">
        <v>17</v>
      </c>
    </row>
    <row r="623" spans="1:14" x14ac:dyDescent="0.3">
      <c r="A623">
        <v>120621</v>
      </c>
      <c r="B623">
        <v>401</v>
      </c>
      <c r="C623" s="1">
        <v>45829.575127314813</v>
      </c>
      <c r="D623" s="2">
        <v>45829</v>
      </c>
      <c r="E623" t="s">
        <v>18</v>
      </c>
      <c r="F623" t="s">
        <v>15</v>
      </c>
      <c r="G623" t="s">
        <v>60</v>
      </c>
      <c r="I623">
        <v>2</v>
      </c>
      <c r="J623">
        <v>5.15</v>
      </c>
      <c r="K623">
        <v>0</v>
      </c>
      <c r="L623">
        <v>0.77</v>
      </c>
      <c r="M623">
        <v>11.07</v>
      </c>
      <c r="N623" t="s">
        <v>21</v>
      </c>
    </row>
    <row r="624" spans="1:14" x14ac:dyDescent="0.3">
      <c r="A624">
        <v>120622</v>
      </c>
      <c r="B624">
        <v>202</v>
      </c>
      <c r="C624" s="1">
        <v>45850.513171296298</v>
      </c>
      <c r="D624" s="2">
        <v>45850</v>
      </c>
      <c r="E624" t="s">
        <v>18</v>
      </c>
      <c r="F624" t="s">
        <v>19</v>
      </c>
      <c r="G624" t="s">
        <v>27</v>
      </c>
      <c r="I624">
        <v>1</v>
      </c>
      <c r="J624">
        <v>6.52</v>
      </c>
      <c r="K624">
        <v>0.65</v>
      </c>
      <c r="L624">
        <v>0.35</v>
      </c>
      <c r="M624">
        <v>6.22</v>
      </c>
      <c r="N624" t="s">
        <v>17</v>
      </c>
    </row>
    <row r="625" spans="1:14" x14ac:dyDescent="0.3">
      <c r="A625">
        <v>120623</v>
      </c>
      <c r="B625">
        <v>402</v>
      </c>
      <c r="C625" s="1">
        <v>45875.842569444445</v>
      </c>
      <c r="D625" s="2">
        <v>45875</v>
      </c>
      <c r="E625" t="s">
        <v>36</v>
      </c>
      <c r="F625" t="s">
        <v>15</v>
      </c>
      <c r="G625" t="s">
        <v>26</v>
      </c>
      <c r="I625">
        <v>2</v>
      </c>
      <c r="J625">
        <v>9.9600000000000009</v>
      </c>
      <c r="K625">
        <v>0</v>
      </c>
      <c r="L625">
        <v>1.29</v>
      </c>
      <c r="M625">
        <v>21.21</v>
      </c>
      <c r="N625" t="s">
        <v>21</v>
      </c>
    </row>
    <row r="626" spans="1:14" x14ac:dyDescent="0.3">
      <c r="A626">
        <v>120624</v>
      </c>
      <c r="B626">
        <v>102</v>
      </c>
      <c r="C626" s="1">
        <v>45843.765868055554</v>
      </c>
      <c r="D626" s="2">
        <v>45843</v>
      </c>
      <c r="E626" t="s">
        <v>36</v>
      </c>
      <c r="F626" t="s">
        <v>19</v>
      </c>
      <c r="G626" t="s">
        <v>26</v>
      </c>
      <c r="I626">
        <v>1</v>
      </c>
      <c r="J626">
        <v>10.09</v>
      </c>
      <c r="K626">
        <v>0</v>
      </c>
      <c r="L626">
        <v>0.96</v>
      </c>
      <c r="M626">
        <v>11.05</v>
      </c>
      <c r="N626" t="s">
        <v>31</v>
      </c>
    </row>
    <row r="627" spans="1:14" x14ac:dyDescent="0.3">
      <c r="A627">
        <v>120625</v>
      </c>
      <c r="B627">
        <v>102</v>
      </c>
      <c r="C627" s="1">
        <v>45777.842280092591</v>
      </c>
      <c r="D627" s="2">
        <v>45777</v>
      </c>
      <c r="E627" t="s">
        <v>36</v>
      </c>
      <c r="F627" t="s">
        <v>29</v>
      </c>
      <c r="G627" t="s">
        <v>57</v>
      </c>
      <c r="H627" t="s">
        <v>49</v>
      </c>
      <c r="I627">
        <v>1</v>
      </c>
      <c r="J627">
        <v>8.73</v>
      </c>
      <c r="K627">
        <v>0</v>
      </c>
      <c r="L627">
        <v>0.63</v>
      </c>
      <c r="M627">
        <v>9.36</v>
      </c>
      <c r="N627" t="s">
        <v>31</v>
      </c>
    </row>
    <row r="628" spans="1:14" x14ac:dyDescent="0.3">
      <c r="A628">
        <v>120626</v>
      </c>
      <c r="B628">
        <v>202</v>
      </c>
      <c r="C628" s="1">
        <v>45797.231874999998</v>
      </c>
      <c r="D628" s="2">
        <v>45797</v>
      </c>
      <c r="E628" t="s">
        <v>14</v>
      </c>
      <c r="F628" t="s">
        <v>15</v>
      </c>
      <c r="G628" t="s">
        <v>39</v>
      </c>
      <c r="H628" t="s">
        <v>25</v>
      </c>
      <c r="I628">
        <v>1</v>
      </c>
      <c r="J628">
        <v>2.79</v>
      </c>
      <c r="K628">
        <v>0.42</v>
      </c>
      <c r="L628">
        <v>0.2</v>
      </c>
      <c r="M628">
        <v>2.57</v>
      </c>
      <c r="N628" t="s">
        <v>21</v>
      </c>
    </row>
    <row r="629" spans="1:14" x14ac:dyDescent="0.3">
      <c r="A629">
        <v>120627</v>
      </c>
      <c r="B629">
        <v>202</v>
      </c>
      <c r="C629" s="1">
        <v>45766.862858796296</v>
      </c>
      <c r="D629" s="2">
        <v>45766</v>
      </c>
      <c r="E629" t="s">
        <v>36</v>
      </c>
      <c r="F629" t="s">
        <v>22</v>
      </c>
      <c r="G629" t="s">
        <v>57</v>
      </c>
      <c r="H629" t="s">
        <v>72</v>
      </c>
      <c r="I629">
        <v>1</v>
      </c>
      <c r="J629">
        <v>8.93</v>
      </c>
      <c r="K629">
        <v>0</v>
      </c>
      <c r="L629">
        <v>0.74</v>
      </c>
      <c r="M629">
        <v>10.67</v>
      </c>
      <c r="N629" t="s">
        <v>17</v>
      </c>
    </row>
    <row r="630" spans="1:14" x14ac:dyDescent="0.3">
      <c r="A630">
        <v>120628</v>
      </c>
      <c r="B630">
        <v>301</v>
      </c>
      <c r="C630" s="1">
        <v>45834.726215277777</v>
      </c>
      <c r="D630" s="2">
        <v>45834</v>
      </c>
      <c r="E630" t="s">
        <v>28</v>
      </c>
      <c r="F630" t="s">
        <v>19</v>
      </c>
      <c r="G630" t="s">
        <v>80</v>
      </c>
      <c r="H630" t="s">
        <v>46</v>
      </c>
      <c r="I630">
        <v>1</v>
      </c>
      <c r="J630">
        <v>1.9</v>
      </c>
      <c r="K630">
        <v>0</v>
      </c>
      <c r="L630">
        <v>0.15</v>
      </c>
      <c r="M630">
        <v>2.15</v>
      </c>
      <c r="N630" t="s">
        <v>31</v>
      </c>
    </row>
    <row r="631" spans="1:14" x14ac:dyDescent="0.3">
      <c r="A631">
        <v>120629</v>
      </c>
      <c r="B631">
        <v>301</v>
      </c>
      <c r="C631" s="1">
        <v>45838.476284722223</v>
      </c>
      <c r="D631" s="2">
        <v>45838</v>
      </c>
      <c r="E631" t="s">
        <v>37</v>
      </c>
      <c r="F631" t="s">
        <v>22</v>
      </c>
      <c r="G631" t="s">
        <v>47</v>
      </c>
      <c r="I631">
        <v>1</v>
      </c>
      <c r="J631">
        <v>1.77</v>
      </c>
      <c r="K631">
        <v>0</v>
      </c>
      <c r="L631">
        <v>0.11</v>
      </c>
      <c r="M631">
        <v>1.88</v>
      </c>
      <c r="N631" t="s">
        <v>21</v>
      </c>
    </row>
    <row r="632" spans="1:14" x14ac:dyDescent="0.3">
      <c r="A632">
        <v>120630</v>
      </c>
      <c r="B632">
        <v>102</v>
      </c>
      <c r="C632" s="1">
        <v>45800.005995370368</v>
      </c>
      <c r="D632" s="2">
        <v>45800</v>
      </c>
      <c r="E632" t="s">
        <v>33</v>
      </c>
      <c r="F632" t="s">
        <v>15</v>
      </c>
      <c r="G632" t="s">
        <v>43</v>
      </c>
      <c r="I632">
        <v>1</v>
      </c>
      <c r="J632">
        <v>3.93</v>
      </c>
      <c r="K632">
        <v>0</v>
      </c>
      <c r="L632">
        <v>0.31</v>
      </c>
      <c r="M632">
        <v>4.24</v>
      </c>
      <c r="N632" t="s">
        <v>62</v>
      </c>
    </row>
    <row r="633" spans="1:14" x14ac:dyDescent="0.3">
      <c r="A633">
        <v>120631</v>
      </c>
      <c r="B633">
        <v>201</v>
      </c>
      <c r="C633" s="1">
        <v>45771.080381944441</v>
      </c>
      <c r="D633" s="2">
        <v>45771</v>
      </c>
      <c r="E633" t="s">
        <v>33</v>
      </c>
      <c r="F633" t="s">
        <v>22</v>
      </c>
      <c r="G633" t="s">
        <v>51</v>
      </c>
      <c r="I633">
        <v>1</v>
      </c>
      <c r="J633">
        <v>4.5</v>
      </c>
      <c r="K633">
        <v>0</v>
      </c>
      <c r="L633">
        <v>0.27</v>
      </c>
      <c r="M633">
        <v>4.7699999999999996</v>
      </c>
      <c r="N633" t="s">
        <v>31</v>
      </c>
    </row>
    <row r="634" spans="1:14" x14ac:dyDescent="0.3">
      <c r="A634">
        <v>120632</v>
      </c>
      <c r="B634">
        <v>402</v>
      </c>
      <c r="C634" s="1">
        <v>45842.292523148149</v>
      </c>
      <c r="D634" s="2">
        <v>45842</v>
      </c>
      <c r="E634" t="s">
        <v>14</v>
      </c>
      <c r="F634" t="s">
        <v>15</v>
      </c>
      <c r="G634" t="s">
        <v>24</v>
      </c>
      <c r="H634" t="s">
        <v>46</v>
      </c>
      <c r="I634">
        <v>1</v>
      </c>
      <c r="J634">
        <v>3.2</v>
      </c>
      <c r="K634">
        <v>0</v>
      </c>
      <c r="L634">
        <v>0.25</v>
      </c>
      <c r="M634">
        <v>3.55</v>
      </c>
      <c r="N634" t="s">
        <v>17</v>
      </c>
    </row>
    <row r="635" spans="1:14" x14ac:dyDescent="0.3">
      <c r="A635">
        <v>120633</v>
      </c>
      <c r="B635">
        <v>101</v>
      </c>
      <c r="C635" s="1">
        <v>45772.402060185188</v>
      </c>
      <c r="D635" s="2">
        <v>45772</v>
      </c>
      <c r="E635" t="s">
        <v>14</v>
      </c>
      <c r="F635" t="s">
        <v>19</v>
      </c>
      <c r="G635" t="s">
        <v>41</v>
      </c>
      <c r="I635">
        <v>1</v>
      </c>
      <c r="J635">
        <v>1.8</v>
      </c>
      <c r="K635">
        <v>0</v>
      </c>
      <c r="L635">
        <v>0.14000000000000001</v>
      </c>
      <c r="M635">
        <v>1.94</v>
      </c>
      <c r="N635" t="s">
        <v>17</v>
      </c>
    </row>
    <row r="636" spans="1:14" x14ac:dyDescent="0.3">
      <c r="A636">
        <v>120634</v>
      </c>
      <c r="B636">
        <v>501</v>
      </c>
      <c r="C636" s="1">
        <v>45841.586967592593</v>
      </c>
      <c r="D636" s="2">
        <v>45841</v>
      </c>
      <c r="E636" t="s">
        <v>18</v>
      </c>
      <c r="F636" t="s">
        <v>15</v>
      </c>
      <c r="G636" t="s">
        <v>55</v>
      </c>
      <c r="I636">
        <v>1</v>
      </c>
      <c r="J636">
        <v>7.98</v>
      </c>
      <c r="K636">
        <v>0</v>
      </c>
      <c r="L636">
        <v>0.48</v>
      </c>
      <c r="M636">
        <v>8.4600000000000009</v>
      </c>
      <c r="N636" t="s">
        <v>21</v>
      </c>
    </row>
    <row r="637" spans="1:14" x14ac:dyDescent="0.3">
      <c r="A637">
        <v>120635</v>
      </c>
      <c r="B637">
        <v>402</v>
      </c>
      <c r="C637" s="1">
        <v>45875.492523148147</v>
      </c>
      <c r="D637" s="2">
        <v>45875</v>
      </c>
      <c r="E637" t="s">
        <v>37</v>
      </c>
      <c r="F637" t="s">
        <v>22</v>
      </c>
      <c r="G637" t="s">
        <v>41</v>
      </c>
      <c r="I637">
        <v>1</v>
      </c>
      <c r="J637">
        <v>1.56</v>
      </c>
      <c r="K637">
        <v>0</v>
      </c>
      <c r="L637">
        <v>0.1</v>
      </c>
      <c r="M637">
        <v>1.66</v>
      </c>
      <c r="N637" t="s">
        <v>21</v>
      </c>
    </row>
    <row r="638" spans="1:14" x14ac:dyDescent="0.3">
      <c r="A638">
        <v>120636</v>
      </c>
      <c r="B638">
        <v>103</v>
      </c>
      <c r="C638" s="1">
        <v>45771.606782407405</v>
      </c>
      <c r="D638" s="2">
        <v>45771</v>
      </c>
      <c r="E638" t="s">
        <v>18</v>
      </c>
      <c r="F638" t="s">
        <v>15</v>
      </c>
      <c r="G638" t="s">
        <v>43</v>
      </c>
      <c r="I638">
        <v>1</v>
      </c>
      <c r="J638">
        <v>4.76</v>
      </c>
      <c r="K638">
        <v>0</v>
      </c>
      <c r="L638">
        <v>0.33</v>
      </c>
      <c r="M638">
        <v>5.09</v>
      </c>
      <c r="N638" t="s">
        <v>17</v>
      </c>
    </row>
    <row r="639" spans="1:14" x14ac:dyDescent="0.3">
      <c r="A639">
        <v>120637</v>
      </c>
      <c r="B639">
        <v>201</v>
      </c>
      <c r="C639" s="1">
        <v>45777.898969907408</v>
      </c>
      <c r="D639" s="2">
        <v>45777</v>
      </c>
      <c r="E639" t="s">
        <v>36</v>
      </c>
      <c r="F639" t="s">
        <v>19</v>
      </c>
      <c r="G639" t="s">
        <v>77</v>
      </c>
      <c r="H639" t="s">
        <v>73</v>
      </c>
      <c r="I639">
        <v>1</v>
      </c>
      <c r="J639">
        <v>5.27</v>
      </c>
      <c r="K639">
        <v>0</v>
      </c>
      <c r="L639">
        <v>0.37</v>
      </c>
      <c r="M639">
        <v>6.04</v>
      </c>
      <c r="N639" t="s">
        <v>17</v>
      </c>
    </row>
    <row r="640" spans="1:14" x14ac:dyDescent="0.3">
      <c r="A640">
        <v>120638</v>
      </c>
      <c r="B640">
        <v>403</v>
      </c>
      <c r="C640" s="1">
        <v>45857.811747685184</v>
      </c>
      <c r="D640" s="2">
        <v>45857</v>
      </c>
      <c r="E640" t="s">
        <v>36</v>
      </c>
      <c r="F640" t="s">
        <v>15</v>
      </c>
      <c r="G640" t="s">
        <v>55</v>
      </c>
      <c r="I640">
        <v>1</v>
      </c>
      <c r="J640">
        <v>7.85</v>
      </c>
      <c r="K640">
        <v>0</v>
      </c>
      <c r="L640">
        <v>0.75</v>
      </c>
      <c r="M640">
        <v>8.6</v>
      </c>
    </row>
    <row r="641" spans="1:14" x14ac:dyDescent="0.3">
      <c r="A641">
        <v>120639</v>
      </c>
      <c r="B641">
        <v>202</v>
      </c>
      <c r="C641" s="1">
        <v>45800.567141203705</v>
      </c>
      <c r="D641" s="2">
        <v>45800</v>
      </c>
      <c r="E641" t="s">
        <v>18</v>
      </c>
      <c r="F641" t="s">
        <v>19</v>
      </c>
      <c r="G641" t="s">
        <v>26</v>
      </c>
      <c r="I641">
        <v>2</v>
      </c>
      <c r="J641">
        <v>8.64</v>
      </c>
      <c r="K641">
        <v>0</v>
      </c>
      <c r="L641">
        <v>1.3</v>
      </c>
      <c r="M641">
        <v>18.579999999999998</v>
      </c>
      <c r="N641" t="s">
        <v>21</v>
      </c>
    </row>
    <row r="642" spans="1:14" x14ac:dyDescent="0.3">
      <c r="A642">
        <v>120640</v>
      </c>
      <c r="B642">
        <v>103</v>
      </c>
      <c r="C642" s="1">
        <v>45787.333564814813</v>
      </c>
      <c r="D642" s="2">
        <v>45787</v>
      </c>
      <c r="E642" t="s">
        <v>14</v>
      </c>
      <c r="F642" t="s">
        <v>22</v>
      </c>
      <c r="G642" t="s">
        <v>24</v>
      </c>
      <c r="H642" t="s">
        <v>40</v>
      </c>
      <c r="I642">
        <v>1</v>
      </c>
      <c r="J642">
        <v>3.16</v>
      </c>
      <c r="K642">
        <v>0</v>
      </c>
      <c r="L642">
        <v>0.28000000000000003</v>
      </c>
      <c r="M642">
        <v>4.6399999999999997</v>
      </c>
      <c r="N642" t="s">
        <v>21</v>
      </c>
    </row>
    <row r="643" spans="1:14" x14ac:dyDescent="0.3">
      <c r="A643">
        <v>120641</v>
      </c>
      <c r="B643">
        <v>301</v>
      </c>
      <c r="C643" s="1">
        <v>45765.640740740739</v>
      </c>
      <c r="D643" s="2">
        <v>45765</v>
      </c>
      <c r="E643" t="s">
        <v>28</v>
      </c>
      <c r="F643" t="s">
        <v>19</v>
      </c>
      <c r="G643" t="s">
        <v>52</v>
      </c>
      <c r="H643" t="s">
        <v>34</v>
      </c>
      <c r="I643">
        <v>1</v>
      </c>
      <c r="J643">
        <v>3.11</v>
      </c>
      <c r="K643">
        <v>0</v>
      </c>
      <c r="L643">
        <v>0.28999999999999998</v>
      </c>
      <c r="M643">
        <v>3.65</v>
      </c>
      <c r="N643" t="s">
        <v>21</v>
      </c>
    </row>
    <row r="644" spans="1:14" x14ac:dyDescent="0.3">
      <c r="A644">
        <v>120642</v>
      </c>
      <c r="B644">
        <v>102</v>
      </c>
      <c r="C644" s="1">
        <v>45843.803194444445</v>
      </c>
      <c r="D644" s="2">
        <v>45843</v>
      </c>
      <c r="E644" t="s">
        <v>36</v>
      </c>
      <c r="F644" t="s">
        <v>19</v>
      </c>
      <c r="G644" t="s">
        <v>57</v>
      </c>
      <c r="H644" t="s">
        <v>63</v>
      </c>
      <c r="I644">
        <v>1</v>
      </c>
      <c r="J644">
        <v>8.86</v>
      </c>
      <c r="K644">
        <v>0</v>
      </c>
      <c r="L644">
        <v>0.66</v>
      </c>
      <c r="M644">
        <v>9.52</v>
      </c>
      <c r="N644" t="s">
        <v>31</v>
      </c>
    </row>
    <row r="645" spans="1:14" x14ac:dyDescent="0.3">
      <c r="A645">
        <v>120643</v>
      </c>
      <c r="B645">
        <v>101</v>
      </c>
      <c r="C645" s="1">
        <v>45851.791562500002</v>
      </c>
      <c r="D645" s="2">
        <v>45851</v>
      </c>
      <c r="E645" t="s">
        <v>36</v>
      </c>
      <c r="F645" t="s">
        <v>29</v>
      </c>
      <c r="G645" t="s">
        <v>55</v>
      </c>
      <c r="I645">
        <v>1</v>
      </c>
      <c r="J645">
        <v>7.74</v>
      </c>
      <c r="K645">
        <v>0</v>
      </c>
      <c r="L645">
        <v>0.54</v>
      </c>
      <c r="M645">
        <v>8.2799999999999994</v>
      </c>
      <c r="N645" t="s">
        <v>21</v>
      </c>
    </row>
    <row r="646" spans="1:14" x14ac:dyDescent="0.3">
      <c r="A646">
        <v>120644</v>
      </c>
      <c r="B646">
        <v>102</v>
      </c>
      <c r="C646" s="1">
        <v>45828.492638888885</v>
      </c>
      <c r="D646" s="2">
        <v>45828</v>
      </c>
      <c r="E646" t="s">
        <v>37</v>
      </c>
      <c r="F646" t="s">
        <v>29</v>
      </c>
      <c r="G646" t="s">
        <v>79</v>
      </c>
      <c r="I646">
        <v>1</v>
      </c>
      <c r="J646">
        <v>2.79</v>
      </c>
      <c r="K646">
        <v>0</v>
      </c>
      <c r="L646">
        <v>0.2</v>
      </c>
      <c r="M646">
        <v>2.99</v>
      </c>
      <c r="N646" t="s">
        <v>21</v>
      </c>
    </row>
    <row r="647" spans="1:14" x14ac:dyDescent="0.3">
      <c r="A647">
        <v>120645</v>
      </c>
      <c r="B647">
        <v>403</v>
      </c>
      <c r="C647" s="1">
        <v>45790.571608796294</v>
      </c>
      <c r="D647" s="2">
        <v>45790</v>
      </c>
      <c r="E647" t="s">
        <v>18</v>
      </c>
      <c r="F647" t="s">
        <v>22</v>
      </c>
      <c r="G647" t="s">
        <v>48</v>
      </c>
      <c r="I647">
        <v>1</v>
      </c>
      <c r="J647">
        <v>5.54</v>
      </c>
      <c r="K647">
        <v>0</v>
      </c>
      <c r="L647">
        <v>0.44</v>
      </c>
      <c r="M647">
        <v>5.98</v>
      </c>
      <c r="N647" t="s">
        <v>21</v>
      </c>
    </row>
    <row r="648" spans="1:14" x14ac:dyDescent="0.3">
      <c r="A648">
        <v>120646</v>
      </c>
      <c r="B648">
        <v>401</v>
      </c>
      <c r="C648" s="1">
        <v>45759.466990740744</v>
      </c>
      <c r="D648" s="2">
        <v>45759</v>
      </c>
      <c r="E648" t="s">
        <v>18</v>
      </c>
      <c r="F648" t="s">
        <v>22</v>
      </c>
      <c r="G648" t="s">
        <v>57</v>
      </c>
      <c r="I648">
        <v>2</v>
      </c>
      <c r="J648">
        <v>7.64</v>
      </c>
      <c r="K648">
        <v>0</v>
      </c>
      <c r="L648">
        <v>1.45</v>
      </c>
      <c r="M648">
        <v>16.73</v>
      </c>
      <c r="N648" t="s">
        <v>21</v>
      </c>
    </row>
    <row r="649" spans="1:14" x14ac:dyDescent="0.3">
      <c r="A649">
        <v>120647</v>
      </c>
      <c r="B649">
        <v>101</v>
      </c>
      <c r="C649" s="1">
        <v>45788.01226851852</v>
      </c>
      <c r="D649" s="2">
        <v>45788</v>
      </c>
      <c r="E649" t="s">
        <v>33</v>
      </c>
      <c r="F649" t="s">
        <v>19</v>
      </c>
      <c r="G649" t="s">
        <v>43</v>
      </c>
      <c r="I649">
        <v>1</v>
      </c>
      <c r="J649">
        <v>4.47</v>
      </c>
      <c r="K649">
        <v>0</v>
      </c>
      <c r="L649">
        <v>0.4</v>
      </c>
      <c r="M649">
        <v>4.87</v>
      </c>
      <c r="N649" t="s">
        <v>17</v>
      </c>
    </row>
    <row r="650" spans="1:14" x14ac:dyDescent="0.3">
      <c r="A650">
        <v>120648</v>
      </c>
      <c r="B650">
        <v>101</v>
      </c>
      <c r="C650" s="1">
        <v>45800.531793981485</v>
      </c>
      <c r="D650" s="2">
        <v>45800</v>
      </c>
      <c r="E650" t="s">
        <v>18</v>
      </c>
      <c r="F650" t="s">
        <v>19</v>
      </c>
      <c r="G650" t="s">
        <v>43</v>
      </c>
      <c r="I650">
        <v>1</v>
      </c>
      <c r="J650">
        <v>4.41</v>
      </c>
      <c r="K650">
        <v>0</v>
      </c>
      <c r="L650">
        <v>0.26</v>
      </c>
      <c r="M650">
        <v>4.67</v>
      </c>
      <c r="N650" t="s">
        <v>31</v>
      </c>
    </row>
    <row r="651" spans="1:14" x14ac:dyDescent="0.3">
      <c r="A651">
        <v>120649</v>
      </c>
      <c r="B651">
        <v>101</v>
      </c>
      <c r="C651" s="1">
        <v>45792.581770833334</v>
      </c>
      <c r="D651" s="2">
        <v>45792</v>
      </c>
      <c r="E651" t="s">
        <v>18</v>
      </c>
      <c r="F651" t="s">
        <v>19</v>
      </c>
      <c r="G651" t="s">
        <v>26</v>
      </c>
      <c r="I651">
        <v>1</v>
      </c>
      <c r="J651">
        <v>9.64</v>
      </c>
      <c r="K651">
        <v>0</v>
      </c>
      <c r="L651">
        <v>0.82</v>
      </c>
      <c r="M651">
        <v>10.46</v>
      </c>
      <c r="N651" t="s">
        <v>62</v>
      </c>
    </row>
    <row r="652" spans="1:14" x14ac:dyDescent="0.3">
      <c r="A652">
        <v>120650</v>
      </c>
      <c r="B652">
        <v>202</v>
      </c>
      <c r="C652" s="1">
        <v>45822.220578703702</v>
      </c>
      <c r="D652" s="2">
        <v>45822</v>
      </c>
      <c r="E652" t="s">
        <v>14</v>
      </c>
      <c r="F652" t="s">
        <v>19</v>
      </c>
      <c r="G652" t="s">
        <v>24</v>
      </c>
      <c r="H652" t="s">
        <v>44</v>
      </c>
      <c r="I652">
        <v>1</v>
      </c>
      <c r="J652">
        <v>3.7</v>
      </c>
      <c r="K652">
        <v>0</v>
      </c>
      <c r="L652">
        <v>0.31</v>
      </c>
      <c r="M652">
        <v>5.01</v>
      </c>
      <c r="N652" t="s">
        <v>21</v>
      </c>
    </row>
    <row r="653" spans="1:14" x14ac:dyDescent="0.3">
      <c r="A653">
        <v>120651</v>
      </c>
      <c r="B653">
        <v>102</v>
      </c>
      <c r="C653" s="1">
        <v>45855.757870370369</v>
      </c>
      <c r="D653" s="2">
        <v>45855</v>
      </c>
      <c r="E653" t="s">
        <v>36</v>
      </c>
      <c r="F653" t="s">
        <v>29</v>
      </c>
      <c r="G653" t="s">
        <v>59</v>
      </c>
      <c r="I653">
        <v>1</v>
      </c>
      <c r="J653">
        <v>10.55</v>
      </c>
      <c r="K653">
        <v>0</v>
      </c>
      <c r="L653">
        <v>0.69</v>
      </c>
      <c r="M653">
        <v>11.24</v>
      </c>
      <c r="N653" t="s">
        <v>62</v>
      </c>
    </row>
    <row r="654" spans="1:14" x14ac:dyDescent="0.3">
      <c r="A654">
        <v>120652</v>
      </c>
      <c r="B654">
        <v>201</v>
      </c>
      <c r="C654" s="1">
        <v>45784.804895833331</v>
      </c>
      <c r="D654" s="2">
        <v>45784</v>
      </c>
      <c r="E654" t="s">
        <v>36</v>
      </c>
      <c r="F654" t="s">
        <v>22</v>
      </c>
      <c r="G654" t="s">
        <v>48</v>
      </c>
      <c r="I654">
        <v>1</v>
      </c>
      <c r="J654">
        <v>5.54</v>
      </c>
      <c r="K654">
        <v>0</v>
      </c>
      <c r="L654">
        <v>0.42</v>
      </c>
      <c r="M654">
        <v>6.21</v>
      </c>
      <c r="N654" t="s">
        <v>21</v>
      </c>
    </row>
    <row r="655" spans="1:14" x14ac:dyDescent="0.3">
      <c r="A655">
        <v>120653</v>
      </c>
      <c r="B655">
        <v>501</v>
      </c>
      <c r="C655" s="1">
        <v>45780.62060185185</v>
      </c>
      <c r="D655" s="2">
        <v>45780</v>
      </c>
      <c r="E655" t="s">
        <v>18</v>
      </c>
      <c r="F655" t="s">
        <v>29</v>
      </c>
      <c r="G655" t="s">
        <v>60</v>
      </c>
      <c r="I655">
        <v>1</v>
      </c>
      <c r="J655">
        <v>4.62</v>
      </c>
      <c r="K655">
        <v>0</v>
      </c>
      <c r="L655">
        <v>0.39</v>
      </c>
      <c r="M655">
        <v>5.01</v>
      </c>
      <c r="N655" t="s">
        <v>21</v>
      </c>
    </row>
    <row r="656" spans="1:14" x14ac:dyDescent="0.3">
      <c r="A656">
        <v>120654</v>
      </c>
      <c r="B656">
        <v>403</v>
      </c>
      <c r="C656" s="1">
        <v>45783.54550925926</v>
      </c>
      <c r="D656" s="2">
        <v>45783</v>
      </c>
      <c r="E656" t="s">
        <v>18</v>
      </c>
      <c r="F656" t="s">
        <v>15</v>
      </c>
      <c r="G656" t="s">
        <v>55</v>
      </c>
      <c r="I656">
        <v>1</v>
      </c>
      <c r="J656">
        <v>9.7799999999999994</v>
      </c>
      <c r="K656">
        <v>0</v>
      </c>
      <c r="L656">
        <v>0.68</v>
      </c>
      <c r="M656">
        <v>10.46</v>
      </c>
      <c r="N656" t="s">
        <v>21</v>
      </c>
    </row>
    <row r="657" spans="1:14" x14ac:dyDescent="0.3">
      <c r="A657">
        <v>120655</v>
      </c>
      <c r="B657">
        <v>101</v>
      </c>
      <c r="C657" s="1">
        <v>45865.580520833333</v>
      </c>
      <c r="D657" s="2">
        <v>45865</v>
      </c>
      <c r="E657" t="s">
        <v>18</v>
      </c>
      <c r="F657" t="s">
        <v>19</v>
      </c>
      <c r="G657" t="s">
        <v>48</v>
      </c>
      <c r="H657" t="s">
        <v>50</v>
      </c>
      <c r="I657">
        <v>1</v>
      </c>
      <c r="J657">
        <v>5.66</v>
      </c>
      <c r="K657">
        <v>0</v>
      </c>
      <c r="L657">
        <v>0.43</v>
      </c>
      <c r="M657">
        <v>6.59</v>
      </c>
      <c r="N657" t="s">
        <v>21</v>
      </c>
    </row>
    <row r="658" spans="1:14" x14ac:dyDescent="0.3">
      <c r="A658">
        <v>120656</v>
      </c>
      <c r="B658">
        <v>501</v>
      </c>
      <c r="C658" s="1">
        <v>45785.688113425924</v>
      </c>
      <c r="D658" s="2">
        <v>45785</v>
      </c>
      <c r="E658" t="s">
        <v>28</v>
      </c>
      <c r="F658" t="s">
        <v>19</v>
      </c>
      <c r="G658" t="s">
        <v>56</v>
      </c>
      <c r="H658" t="s">
        <v>45</v>
      </c>
      <c r="I658">
        <v>1</v>
      </c>
      <c r="J658">
        <v>1.89</v>
      </c>
      <c r="K658">
        <v>0</v>
      </c>
      <c r="L658">
        <v>0.16</v>
      </c>
      <c r="M658">
        <v>2.35</v>
      </c>
      <c r="N658" t="s">
        <v>17</v>
      </c>
    </row>
    <row r="659" spans="1:14" x14ac:dyDescent="0.3">
      <c r="A659">
        <v>120657</v>
      </c>
      <c r="B659">
        <v>501</v>
      </c>
      <c r="C659" s="1">
        <v>45875.522337962961</v>
      </c>
      <c r="D659" s="2">
        <v>45875</v>
      </c>
      <c r="E659" t="s">
        <v>18</v>
      </c>
      <c r="F659" t="s">
        <v>15</v>
      </c>
      <c r="G659" t="s">
        <v>32</v>
      </c>
      <c r="I659">
        <v>3</v>
      </c>
      <c r="J659">
        <v>1.74</v>
      </c>
      <c r="K659">
        <v>0</v>
      </c>
      <c r="L659">
        <v>0.37</v>
      </c>
      <c r="M659">
        <v>5.59</v>
      </c>
      <c r="N659" t="s">
        <v>31</v>
      </c>
    </row>
    <row r="660" spans="1:14" x14ac:dyDescent="0.3">
      <c r="A660">
        <v>120658</v>
      </c>
      <c r="B660">
        <v>103</v>
      </c>
      <c r="C660" s="1">
        <v>45820.882280092592</v>
      </c>
      <c r="D660" s="2">
        <v>45820</v>
      </c>
      <c r="E660" t="s">
        <v>36</v>
      </c>
      <c r="F660" t="s">
        <v>19</v>
      </c>
      <c r="G660" t="s">
        <v>52</v>
      </c>
      <c r="I660">
        <v>1</v>
      </c>
      <c r="J660">
        <v>2.7</v>
      </c>
      <c r="K660">
        <v>0</v>
      </c>
      <c r="L660">
        <v>0.2</v>
      </c>
      <c r="M660">
        <v>2.9</v>
      </c>
      <c r="N660" t="s">
        <v>21</v>
      </c>
    </row>
    <row r="661" spans="1:14" x14ac:dyDescent="0.3">
      <c r="A661">
        <v>120659</v>
      </c>
      <c r="B661">
        <v>101</v>
      </c>
      <c r="C661" s="1">
        <v>45834.479571759257</v>
      </c>
      <c r="D661" s="2">
        <v>45834</v>
      </c>
      <c r="E661" t="s">
        <v>18</v>
      </c>
      <c r="F661" t="s">
        <v>29</v>
      </c>
      <c r="G661" t="s">
        <v>60</v>
      </c>
      <c r="I661">
        <v>2</v>
      </c>
      <c r="J661">
        <v>4.9400000000000004</v>
      </c>
      <c r="K661">
        <v>0</v>
      </c>
      <c r="L661">
        <v>0.64</v>
      </c>
      <c r="M661">
        <v>10.52</v>
      </c>
      <c r="N661" t="s">
        <v>21</v>
      </c>
    </row>
    <row r="662" spans="1:14" x14ac:dyDescent="0.3">
      <c r="A662">
        <v>120660</v>
      </c>
      <c r="B662">
        <v>202</v>
      </c>
      <c r="C662" s="1">
        <v>45785.901678240742</v>
      </c>
      <c r="D662" s="2">
        <v>45785</v>
      </c>
      <c r="E662" t="s">
        <v>36</v>
      </c>
      <c r="F662" t="s">
        <v>22</v>
      </c>
      <c r="G662" t="s">
        <v>26</v>
      </c>
      <c r="I662">
        <v>1</v>
      </c>
      <c r="J662">
        <v>9</v>
      </c>
      <c r="K662">
        <v>0</v>
      </c>
      <c r="L662">
        <v>0.63</v>
      </c>
      <c r="M662">
        <v>9.6300000000000008</v>
      </c>
      <c r="N662" t="s">
        <v>21</v>
      </c>
    </row>
    <row r="663" spans="1:14" x14ac:dyDescent="0.3">
      <c r="A663">
        <v>120661</v>
      </c>
      <c r="B663">
        <v>401</v>
      </c>
      <c r="C663" s="1">
        <v>45796.797581018516</v>
      </c>
      <c r="D663" s="2">
        <v>45796</v>
      </c>
      <c r="E663" t="s">
        <v>36</v>
      </c>
      <c r="F663" t="s">
        <v>19</v>
      </c>
      <c r="G663" t="s">
        <v>55</v>
      </c>
      <c r="I663">
        <v>1</v>
      </c>
      <c r="J663">
        <v>8.2200000000000006</v>
      </c>
      <c r="K663">
        <v>0</v>
      </c>
      <c r="L663">
        <v>0.62</v>
      </c>
      <c r="M663">
        <v>8.84</v>
      </c>
      <c r="N663" t="s">
        <v>21</v>
      </c>
    </row>
    <row r="664" spans="1:14" x14ac:dyDescent="0.3">
      <c r="A664">
        <v>120662</v>
      </c>
      <c r="B664">
        <v>103</v>
      </c>
      <c r="C664" s="1">
        <v>45791.411874999998</v>
      </c>
      <c r="D664" s="2">
        <v>45791</v>
      </c>
      <c r="E664" t="s">
        <v>14</v>
      </c>
      <c r="F664" t="s">
        <v>22</v>
      </c>
      <c r="G664" t="s">
        <v>41</v>
      </c>
      <c r="I664">
        <v>2</v>
      </c>
      <c r="J664">
        <v>1.88</v>
      </c>
      <c r="K664">
        <v>0</v>
      </c>
      <c r="L664">
        <v>0.23</v>
      </c>
      <c r="M664">
        <v>3.99</v>
      </c>
      <c r="N664" t="s">
        <v>21</v>
      </c>
    </row>
    <row r="665" spans="1:14" x14ac:dyDescent="0.3">
      <c r="A665">
        <v>120663</v>
      </c>
      <c r="B665">
        <v>401</v>
      </c>
      <c r="C665" s="1">
        <v>45872.560601851852</v>
      </c>
      <c r="D665" s="2">
        <v>45872</v>
      </c>
      <c r="E665" t="s">
        <v>18</v>
      </c>
      <c r="F665" t="s">
        <v>15</v>
      </c>
      <c r="G665" t="s">
        <v>52</v>
      </c>
      <c r="H665" t="s">
        <v>63</v>
      </c>
      <c r="I665">
        <v>2</v>
      </c>
      <c r="J665">
        <v>2.4900000000000002</v>
      </c>
      <c r="K665">
        <v>0</v>
      </c>
      <c r="L665">
        <v>0.47</v>
      </c>
      <c r="M665">
        <v>5.45</v>
      </c>
      <c r="N665" t="s">
        <v>21</v>
      </c>
    </row>
    <row r="666" spans="1:14" x14ac:dyDescent="0.3">
      <c r="A666">
        <v>120664</v>
      </c>
      <c r="B666">
        <v>102</v>
      </c>
      <c r="C666" s="1">
        <v>45835.442546296297</v>
      </c>
      <c r="D666" s="2">
        <v>45835</v>
      </c>
      <c r="E666" t="s">
        <v>14</v>
      </c>
      <c r="F666" t="s">
        <v>19</v>
      </c>
      <c r="G666" t="s">
        <v>41</v>
      </c>
      <c r="H666" t="s">
        <v>76</v>
      </c>
      <c r="I666">
        <v>1</v>
      </c>
      <c r="J666">
        <v>1.75</v>
      </c>
      <c r="K666">
        <v>0.35</v>
      </c>
      <c r="L666">
        <v>0.13</v>
      </c>
      <c r="M666">
        <v>1.53</v>
      </c>
      <c r="N666" t="s">
        <v>31</v>
      </c>
    </row>
    <row r="667" spans="1:14" x14ac:dyDescent="0.3">
      <c r="A667">
        <v>120665</v>
      </c>
      <c r="B667">
        <v>202</v>
      </c>
      <c r="C667" s="1">
        <v>45875.841180555559</v>
      </c>
      <c r="D667" s="2">
        <v>45875</v>
      </c>
      <c r="E667" t="s">
        <v>36</v>
      </c>
      <c r="F667" t="s">
        <v>22</v>
      </c>
      <c r="G667" t="s">
        <v>77</v>
      </c>
      <c r="H667" t="s">
        <v>58</v>
      </c>
      <c r="I667">
        <v>1</v>
      </c>
      <c r="J667">
        <v>5.28</v>
      </c>
      <c r="K667">
        <v>0</v>
      </c>
      <c r="L667">
        <v>0.5</v>
      </c>
      <c r="M667">
        <v>5.78</v>
      </c>
      <c r="N667" t="s">
        <v>21</v>
      </c>
    </row>
    <row r="668" spans="1:14" x14ac:dyDescent="0.3">
      <c r="A668">
        <v>120666</v>
      </c>
      <c r="B668">
        <v>402</v>
      </c>
      <c r="C668" s="1">
        <v>45843.562314814815</v>
      </c>
      <c r="D668" s="2">
        <v>45843</v>
      </c>
      <c r="E668" t="s">
        <v>18</v>
      </c>
      <c r="F668" t="s">
        <v>29</v>
      </c>
      <c r="G668" t="s">
        <v>60</v>
      </c>
      <c r="I668">
        <v>2</v>
      </c>
      <c r="J668">
        <v>4.91</v>
      </c>
      <c r="K668">
        <v>0</v>
      </c>
      <c r="L668">
        <v>0.59</v>
      </c>
      <c r="M668">
        <v>10.41</v>
      </c>
      <c r="N668" t="s">
        <v>31</v>
      </c>
    </row>
    <row r="669" spans="1:14" x14ac:dyDescent="0.3">
      <c r="A669">
        <v>120667</v>
      </c>
      <c r="B669">
        <v>102</v>
      </c>
      <c r="C669" s="1">
        <v>45786.473599537036</v>
      </c>
      <c r="D669" s="2">
        <v>45786</v>
      </c>
      <c r="E669" t="s">
        <v>18</v>
      </c>
      <c r="F669" t="s">
        <v>29</v>
      </c>
      <c r="G669" t="s">
        <v>77</v>
      </c>
      <c r="I669">
        <v>1</v>
      </c>
      <c r="J669">
        <v>5.77</v>
      </c>
      <c r="K669">
        <v>0</v>
      </c>
      <c r="L669">
        <v>0.38</v>
      </c>
      <c r="M669">
        <v>6.15</v>
      </c>
      <c r="N669" t="s">
        <v>21</v>
      </c>
    </row>
    <row r="670" spans="1:14" x14ac:dyDescent="0.3">
      <c r="A670">
        <v>120668</v>
      </c>
      <c r="B670">
        <v>202</v>
      </c>
      <c r="C670" s="1">
        <v>45809.656145833331</v>
      </c>
      <c r="D670" s="2">
        <v>45809</v>
      </c>
      <c r="E670" t="s">
        <v>28</v>
      </c>
      <c r="F670" t="s">
        <v>19</v>
      </c>
      <c r="G670" t="s">
        <v>52</v>
      </c>
      <c r="H670" t="s">
        <v>63</v>
      </c>
      <c r="I670">
        <v>2</v>
      </c>
      <c r="J670">
        <v>1.89</v>
      </c>
      <c r="K670">
        <v>0</v>
      </c>
      <c r="L670">
        <v>0.28000000000000003</v>
      </c>
      <c r="M670">
        <v>4.0599999999999996</v>
      </c>
      <c r="N670" t="s">
        <v>17</v>
      </c>
    </row>
    <row r="671" spans="1:14" x14ac:dyDescent="0.3">
      <c r="A671">
        <v>120669</v>
      </c>
      <c r="B671">
        <v>101</v>
      </c>
      <c r="C671" s="1">
        <v>45876.612592592595</v>
      </c>
      <c r="D671" s="2">
        <v>45876</v>
      </c>
      <c r="E671" t="s">
        <v>18</v>
      </c>
      <c r="F671" t="s">
        <v>19</v>
      </c>
      <c r="G671" t="s">
        <v>59</v>
      </c>
      <c r="I671">
        <v>1</v>
      </c>
      <c r="J671">
        <v>10.54</v>
      </c>
      <c r="K671">
        <v>0</v>
      </c>
      <c r="L671">
        <v>0.84</v>
      </c>
      <c r="M671">
        <v>11.38</v>
      </c>
      <c r="N671" t="s">
        <v>21</v>
      </c>
    </row>
    <row r="672" spans="1:14" x14ac:dyDescent="0.3">
      <c r="A672">
        <v>120670</v>
      </c>
      <c r="B672">
        <v>401</v>
      </c>
      <c r="C672" s="1">
        <v>45836.725347222222</v>
      </c>
      <c r="D672" s="2">
        <v>45836</v>
      </c>
      <c r="E672" t="s">
        <v>28</v>
      </c>
      <c r="F672" t="s">
        <v>15</v>
      </c>
      <c r="G672" t="s">
        <v>30</v>
      </c>
      <c r="I672">
        <v>1</v>
      </c>
      <c r="J672">
        <v>3.49</v>
      </c>
      <c r="K672">
        <v>0</v>
      </c>
      <c r="L672">
        <v>0.31</v>
      </c>
      <c r="M672">
        <v>3.8</v>
      </c>
      <c r="N672" t="s">
        <v>21</v>
      </c>
    </row>
    <row r="673" spans="1:14" x14ac:dyDescent="0.3">
      <c r="A673">
        <v>120671</v>
      </c>
      <c r="B673">
        <v>501</v>
      </c>
      <c r="C673" s="1">
        <v>45798.06622685185</v>
      </c>
      <c r="D673" s="2">
        <v>45798</v>
      </c>
      <c r="E673" t="s">
        <v>33</v>
      </c>
      <c r="F673" t="s">
        <v>19</v>
      </c>
      <c r="G673" t="s">
        <v>52</v>
      </c>
      <c r="I673">
        <v>2</v>
      </c>
      <c r="J673">
        <v>2.0499999999999998</v>
      </c>
      <c r="K673">
        <v>0</v>
      </c>
      <c r="L673">
        <v>0.37</v>
      </c>
      <c r="M673">
        <v>4.47</v>
      </c>
      <c r="N673" t="s">
        <v>17</v>
      </c>
    </row>
    <row r="674" spans="1:14" x14ac:dyDescent="0.3">
      <c r="A674">
        <v>120672</v>
      </c>
      <c r="B674">
        <v>101</v>
      </c>
      <c r="C674" s="1">
        <v>45842.885694444441</v>
      </c>
      <c r="D674" s="2">
        <v>45842</v>
      </c>
      <c r="E674" t="s">
        <v>36</v>
      </c>
      <c r="F674" t="s">
        <v>15</v>
      </c>
      <c r="G674" t="s">
        <v>57</v>
      </c>
      <c r="H674" t="s">
        <v>50</v>
      </c>
      <c r="I674">
        <v>1</v>
      </c>
      <c r="J674">
        <v>8.82</v>
      </c>
      <c r="K674">
        <v>0</v>
      </c>
      <c r="L674">
        <v>0.61</v>
      </c>
      <c r="M674">
        <v>9.93</v>
      </c>
      <c r="N674" t="s">
        <v>21</v>
      </c>
    </row>
    <row r="675" spans="1:14" x14ac:dyDescent="0.3">
      <c r="A675">
        <v>120673</v>
      </c>
      <c r="B675">
        <v>401</v>
      </c>
      <c r="C675" s="1">
        <v>45833.51871527778</v>
      </c>
      <c r="D675" s="2">
        <v>45833</v>
      </c>
      <c r="E675" t="s">
        <v>18</v>
      </c>
      <c r="F675" t="s">
        <v>22</v>
      </c>
      <c r="G675" t="s">
        <v>77</v>
      </c>
      <c r="I675">
        <v>2</v>
      </c>
      <c r="J675">
        <v>5.1100000000000003</v>
      </c>
      <c r="K675">
        <v>0</v>
      </c>
      <c r="L675">
        <v>0.82</v>
      </c>
      <c r="M675">
        <v>11.04</v>
      </c>
      <c r="N675" t="s">
        <v>21</v>
      </c>
    </row>
    <row r="676" spans="1:14" x14ac:dyDescent="0.3">
      <c r="A676">
        <v>120674</v>
      </c>
      <c r="B676">
        <v>202</v>
      </c>
      <c r="C676" s="1">
        <v>45821.833275462966</v>
      </c>
      <c r="D676" s="2">
        <v>45821</v>
      </c>
      <c r="E676" t="s">
        <v>36</v>
      </c>
      <c r="F676" t="s">
        <v>19</v>
      </c>
      <c r="G676" t="s">
        <v>57</v>
      </c>
      <c r="I676">
        <v>1</v>
      </c>
      <c r="J676">
        <v>8.2899999999999991</v>
      </c>
      <c r="K676">
        <v>0</v>
      </c>
      <c r="L676">
        <v>0.54</v>
      </c>
      <c r="M676">
        <v>8.83</v>
      </c>
      <c r="N676" t="s">
        <v>21</v>
      </c>
    </row>
    <row r="677" spans="1:14" x14ac:dyDescent="0.3">
      <c r="A677">
        <v>120675</v>
      </c>
      <c r="B677">
        <v>501</v>
      </c>
      <c r="C677" s="1">
        <v>45800.443472222221</v>
      </c>
      <c r="D677" s="2">
        <v>45800</v>
      </c>
      <c r="E677" t="s">
        <v>37</v>
      </c>
      <c r="F677" t="s">
        <v>29</v>
      </c>
      <c r="G677" t="s">
        <v>70</v>
      </c>
      <c r="I677">
        <v>1</v>
      </c>
      <c r="J677">
        <v>3.05</v>
      </c>
      <c r="K677">
        <v>0</v>
      </c>
      <c r="L677">
        <v>0.2</v>
      </c>
      <c r="M677">
        <v>3.25</v>
      </c>
      <c r="N677" t="s">
        <v>31</v>
      </c>
    </row>
    <row r="678" spans="1:14" x14ac:dyDescent="0.3">
      <c r="A678">
        <v>120676</v>
      </c>
      <c r="B678">
        <v>403</v>
      </c>
      <c r="C678" s="1">
        <v>45770.812071759261</v>
      </c>
      <c r="D678" s="2">
        <v>45770</v>
      </c>
      <c r="E678" t="s">
        <v>36</v>
      </c>
      <c r="F678" t="s">
        <v>15</v>
      </c>
      <c r="G678" t="s">
        <v>55</v>
      </c>
      <c r="I678">
        <v>1</v>
      </c>
      <c r="J678">
        <v>7.93</v>
      </c>
      <c r="K678">
        <v>0</v>
      </c>
      <c r="L678">
        <v>0.52</v>
      </c>
      <c r="M678">
        <v>8.4499999999999993</v>
      </c>
      <c r="N678" t="s">
        <v>21</v>
      </c>
    </row>
    <row r="679" spans="1:14" x14ac:dyDescent="0.3">
      <c r="A679">
        <v>120677</v>
      </c>
      <c r="B679">
        <v>201</v>
      </c>
      <c r="C679" s="1">
        <v>45819.785856481481</v>
      </c>
      <c r="D679" s="2">
        <v>45819</v>
      </c>
      <c r="E679" t="s">
        <v>36</v>
      </c>
      <c r="F679" t="s">
        <v>15</v>
      </c>
      <c r="G679" t="s">
        <v>52</v>
      </c>
      <c r="I679">
        <v>2</v>
      </c>
      <c r="J679">
        <v>3.14</v>
      </c>
      <c r="K679">
        <v>0.31</v>
      </c>
      <c r="L679">
        <v>0.51</v>
      </c>
      <c r="M679">
        <v>6.48</v>
      </c>
      <c r="N679" t="s">
        <v>31</v>
      </c>
    </row>
    <row r="680" spans="1:14" x14ac:dyDescent="0.3">
      <c r="A680">
        <v>120678</v>
      </c>
      <c r="B680">
        <v>202</v>
      </c>
      <c r="C680" s="1">
        <v>45810.781817129631</v>
      </c>
      <c r="D680" s="2">
        <v>45810</v>
      </c>
      <c r="E680" t="s">
        <v>36</v>
      </c>
      <c r="F680" t="s">
        <v>29</v>
      </c>
      <c r="G680" t="s">
        <v>26</v>
      </c>
      <c r="I680">
        <v>2</v>
      </c>
      <c r="J680">
        <v>9.76</v>
      </c>
      <c r="K680">
        <v>3.9</v>
      </c>
      <c r="L680">
        <v>0.94</v>
      </c>
      <c r="M680">
        <v>16.559999999999999</v>
      </c>
      <c r="N680" t="s">
        <v>62</v>
      </c>
    </row>
    <row r="681" spans="1:14" x14ac:dyDescent="0.3">
      <c r="A681">
        <v>120679</v>
      </c>
      <c r="B681">
        <v>102</v>
      </c>
      <c r="C681" s="1">
        <v>45770.325601851851</v>
      </c>
      <c r="D681" s="2">
        <v>45770</v>
      </c>
      <c r="E681" t="s">
        <v>14</v>
      </c>
      <c r="F681" t="s">
        <v>15</v>
      </c>
      <c r="G681" t="s">
        <v>41</v>
      </c>
      <c r="H681" t="s">
        <v>71</v>
      </c>
      <c r="I681">
        <v>1</v>
      </c>
      <c r="J681">
        <v>2.14</v>
      </c>
      <c r="K681">
        <v>0</v>
      </c>
      <c r="L681">
        <v>0.26</v>
      </c>
      <c r="M681">
        <v>3.1</v>
      </c>
      <c r="N681" t="s">
        <v>17</v>
      </c>
    </row>
    <row r="682" spans="1:14" x14ac:dyDescent="0.3">
      <c r="A682">
        <v>120680</v>
      </c>
      <c r="B682">
        <v>402</v>
      </c>
      <c r="C682" s="1">
        <v>45782.848124999997</v>
      </c>
      <c r="D682" s="2">
        <v>45782</v>
      </c>
      <c r="E682" t="s">
        <v>36</v>
      </c>
      <c r="F682" t="s">
        <v>29</v>
      </c>
      <c r="G682" t="s">
        <v>55</v>
      </c>
      <c r="I682">
        <v>1</v>
      </c>
      <c r="J682">
        <v>8.85</v>
      </c>
      <c r="K682">
        <v>0.88</v>
      </c>
      <c r="L682">
        <v>0.56000000000000005</v>
      </c>
      <c r="M682">
        <v>8.5299999999999994</v>
      </c>
      <c r="N682" t="s">
        <v>21</v>
      </c>
    </row>
    <row r="683" spans="1:14" x14ac:dyDescent="0.3">
      <c r="A683">
        <v>120681</v>
      </c>
      <c r="B683">
        <v>202</v>
      </c>
      <c r="C683" s="1">
        <v>45858.021354166667</v>
      </c>
      <c r="D683" s="2">
        <v>45858</v>
      </c>
      <c r="E683" t="s">
        <v>33</v>
      </c>
      <c r="F683" t="s">
        <v>29</v>
      </c>
      <c r="G683" t="s">
        <v>30</v>
      </c>
      <c r="H683" t="s">
        <v>53</v>
      </c>
      <c r="I683">
        <v>1</v>
      </c>
      <c r="J683">
        <v>2.82</v>
      </c>
      <c r="K683">
        <v>0</v>
      </c>
      <c r="L683">
        <v>0.19</v>
      </c>
      <c r="M683">
        <v>2.71</v>
      </c>
      <c r="N683" t="s">
        <v>21</v>
      </c>
    </row>
    <row r="684" spans="1:14" x14ac:dyDescent="0.3">
      <c r="A684">
        <v>120682</v>
      </c>
      <c r="B684">
        <v>202</v>
      </c>
      <c r="C684" s="1">
        <v>45813.604618055557</v>
      </c>
      <c r="D684" s="2">
        <v>45813</v>
      </c>
      <c r="E684" t="s">
        <v>18</v>
      </c>
      <c r="F684" t="s">
        <v>15</v>
      </c>
      <c r="G684" t="s">
        <v>57</v>
      </c>
      <c r="H684" t="s">
        <v>73</v>
      </c>
      <c r="I684">
        <v>1</v>
      </c>
      <c r="J684">
        <v>8.73</v>
      </c>
      <c r="K684">
        <v>0</v>
      </c>
      <c r="L684">
        <v>0.82</v>
      </c>
      <c r="M684">
        <v>9.9499999999999993</v>
      </c>
      <c r="N684" t="s">
        <v>62</v>
      </c>
    </row>
    <row r="685" spans="1:14" x14ac:dyDescent="0.3">
      <c r="A685">
        <v>120683</v>
      </c>
      <c r="B685">
        <v>102</v>
      </c>
      <c r="C685" s="1">
        <v>45839.509826388887</v>
      </c>
      <c r="D685" s="2">
        <v>45839</v>
      </c>
      <c r="E685" t="s">
        <v>18</v>
      </c>
      <c r="F685" t="s">
        <v>19</v>
      </c>
      <c r="G685" t="s">
        <v>59</v>
      </c>
      <c r="I685">
        <v>1</v>
      </c>
      <c r="J685">
        <v>10.23</v>
      </c>
      <c r="K685">
        <v>0</v>
      </c>
      <c r="L685">
        <v>0.61</v>
      </c>
      <c r="M685">
        <v>10.84</v>
      </c>
      <c r="N685" t="s">
        <v>31</v>
      </c>
    </row>
    <row r="686" spans="1:14" x14ac:dyDescent="0.3">
      <c r="A686">
        <v>120684</v>
      </c>
      <c r="B686">
        <v>201</v>
      </c>
      <c r="C686" s="1">
        <v>45874.611180555556</v>
      </c>
      <c r="D686" s="2">
        <v>45874</v>
      </c>
      <c r="E686" t="s">
        <v>18</v>
      </c>
      <c r="F686" t="s">
        <v>15</v>
      </c>
      <c r="G686" t="s">
        <v>20</v>
      </c>
      <c r="H686" t="s">
        <v>73</v>
      </c>
      <c r="I686">
        <v>2</v>
      </c>
      <c r="J686">
        <v>4.9400000000000004</v>
      </c>
      <c r="K686">
        <v>0</v>
      </c>
      <c r="L686">
        <v>0.64</v>
      </c>
      <c r="M686">
        <v>11.32</v>
      </c>
      <c r="N686" t="s">
        <v>21</v>
      </c>
    </row>
    <row r="687" spans="1:14" x14ac:dyDescent="0.3">
      <c r="A687">
        <v>120685</v>
      </c>
      <c r="B687">
        <v>201</v>
      </c>
      <c r="C687" s="1">
        <v>45787.465995370374</v>
      </c>
      <c r="D687" s="2">
        <v>45787</v>
      </c>
      <c r="E687" t="s">
        <v>37</v>
      </c>
      <c r="F687" t="s">
        <v>15</v>
      </c>
      <c r="G687" t="s">
        <v>70</v>
      </c>
      <c r="H687" t="s">
        <v>71</v>
      </c>
      <c r="I687">
        <v>2</v>
      </c>
      <c r="J687">
        <v>3.42</v>
      </c>
      <c r="K687">
        <v>0.82</v>
      </c>
      <c r="L687">
        <v>0.7</v>
      </c>
      <c r="M687">
        <v>8.1199999999999992</v>
      </c>
      <c r="N687" t="s">
        <v>21</v>
      </c>
    </row>
    <row r="688" spans="1:14" x14ac:dyDescent="0.3">
      <c r="A688">
        <v>120686</v>
      </c>
      <c r="B688">
        <v>102</v>
      </c>
      <c r="C688" s="1">
        <v>45778.472800925927</v>
      </c>
      <c r="D688" s="2">
        <v>45778</v>
      </c>
      <c r="E688" t="s">
        <v>18</v>
      </c>
      <c r="F688" t="s">
        <v>29</v>
      </c>
      <c r="G688" t="s">
        <v>27</v>
      </c>
      <c r="I688">
        <v>1</v>
      </c>
      <c r="J688">
        <v>5.64</v>
      </c>
      <c r="K688">
        <v>0</v>
      </c>
      <c r="M688">
        <v>6.05</v>
      </c>
      <c r="N688" t="s">
        <v>21</v>
      </c>
    </row>
    <row r="689" spans="1:14" x14ac:dyDescent="0.3">
      <c r="A689">
        <v>120687</v>
      </c>
      <c r="B689">
        <v>402</v>
      </c>
      <c r="C689" s="1">
        <v>45854.875185185185</v>
      </c>
      <c r="D689" s="2">
        <v>45854</v>
      </c>
      <c r="E689" t="s">
        <v>36</v>
      </c>
      <c r="F689" t="s">
        <v>15</v>
      </c>
      <c r="G689" t="s">
        <v>55</v>
      </c>
      <c r="I689">
        <v>1</v>
      </c>
      <c r="J689">
        <v>8.3000000000000007</v>
      </c>
      <c r="K689">
        <v>0</v>
      </c>
      <c r="L689">
        <v>0.62</v>
      </c>
      <c r="M689">
        <v>8.92</v>
      </c>
      <c r="N689" t="s">
        <v>17</v>
      </c>
    </row>
    <row r="690" spans="1:14" x14ac:dyDescent="0.3">
      <c r="A690">
        <v>120688</v>
      </c>
      <c r="B690">
        <v>402</v>
      </c>
      <c r="C690" s="1">
        <v>45782.271527777775</v>
      </c>
      <c r="D690" s="2">
        <v>45782</v>
      </c>
      <c r="E690" t="s">
        <v>14</v>
      </c>
      <c r="F690" t="s">
        <v>22</v>
      </c>
      <c r="G690" t="s">
        <v>75</v>
      </c>
      <c r="I690">
        <v>1</v>
      </c>
      <c r="J690">
        <v>3.92</v>
      </c>
      <c r="K690">
        <v>0</v>
      </c>
      <c r="L690">
        <v>0.28999999999999998</v>
      </c>
      <c r="M690">
        <v>4.21</v>
      </c>
      <c r="N690" t="s">
        <v>62</v>
      </c>
    </row>
    <row r="691" spans="1:14" x14ac:dyDescent="0.3">
      <c r="A691">
        <v>120689</v>
      </c>
      <c r="B691">
        <v>201</v>
      </c>
      <c r="C691" s="1">
        <v>45781.80091435185</v>
      </c>
      <c r="D691" s="2">
        <v>45781</v>
      </c>
      <c r="E691" t="s">
        <v>36</v>
      </c>
      <c r="F691" t="s">
        <v>22</v>
      </c>
      <c r="G691" t="s">
        <v>57</v>
      </c>
      <c r="I691">
        <v>1</v>
      </c>
      <c r="J691">
        <v>9.2100000000000009</v>
      </c>
      <c r="K691">
        <v>0</v>
      </c>
      <c r="L691">
        <v>0.64</v>
      </c>
      <c r="M691">
        <v>9.85</v>
      </c>
      <c r="N691" t="s">
        <v>21</v>
      </c>
    </row>
    <row r="692" spans="1:14" x14ac:dyDescent="0.3">
      <c r="A692">
        <v>120690</v>
      </c>
      <c r="B692">
        <v>103</v>
      </c>
      <c r="C692" s="1">
        <v>45812.612245370372</v>
      </c>
      <c r="D692" s="2">
        <v>45812</v>
      </c>
      <c r="E692" t="s">
        <v>18</v>
      </c>
      <c r="F692" t="s">
        <v>15</v>
      </c>
      <c r="G692" t="s">
        <v>20</v>
      </c>
      <c r="I692">
        <v>2</v>
      </c>
      <c r="J692">
        <v>5.26</v>
      </c>
      <c r="K692">
        <v>0</v>
      </c>
      <c r="L692">
        <v>1.1599999999999999</v>
      </c>
      <c r="M692">
        <v>15.68</v>
      </c>
      <c r="N692" t="s">
        <v>17</v>
      </c>
    </row>
    <row r="693" spans="1:14" x14ac:dyDescent="0.3">
      <c r="A693">
        <v>120691</v>
      </c>
      <c r="B693">
        <v>401</v>
      </c>
      <c r="C693" s="1">
        <v>45781.667222222219</v>
      </c>
      <c r="D693" s="2">
        <v>45781</v>
      </c>
      <c r="E693" t="s">
        <v>28</v>
      </c>
      <c r="F693" t="s">
        <v>15</v>
      </c>
      <c r="G693" t="s">
        <v>30</v>
      </c>
      <c r="H693" t="s">
        <v>53</v>
      </c>
      <c r="I693">
        <v>3</v>
      </c>
      <c r="J693">
        <v>3.47</v>
      </c>
      <c r="K693">
        <v>0</v>
      </c>
      <c r="L693">
        <v>0.56999999999999995</v>
      </c>
      <c r="M693">
        <v>10.08</v>
      </c>
      <c r="N693" t="s">
        <v>21</v>
      </c>
    </row>
    <row r="694" spans="1:14" x14ac:dyDescent="0.3">
      <c r="A694">
        <v>120692</v>
      </c>
      <c r="B694">
        <v>101</v>
      </c>
      <c r="C694" s="1">
        <v>45777.597627314812</v>
      </c>
      <c r="D694" s="2">
        <v>45777</v>
      </c>
      <c r="E694" t="s">
        <v>18</v>
      </c>
      <c r="F694" t="s">
        <v>22</v>
      </c>
      <c r="G694" t="s">
        <v>20</v>
      </c>
      <c r="H694" t="s">
        <v>72</v>
      </c>
      <c r="I694">
        <v>1</v>
      </c>
      <c r="J694">
        <v>4.99</v>
      </c>
      <c r="K694">
        <v>0</v>
      </c>
      <c r="L694">
        <v>0.48</v>
      </c>
      <c r="M694">
        <v>6.47</v>
      </c>
      <c r="N694" t="s">
        <v>21</v>
      </c>
    </row>
    <row r="695" spans="1:14" x14ac:dyDescent="0.3">
      <c r="A695">
        <v>120693</v>
      </c>
      <c r="B695">
        <v>401</v>
      </c>
      <c r="C695" s="1">
        <v>45762.730034722219</v>
      </c>
      <c r="D695" s="2">
        <v>45762</v>
      </c>
      <c r="E695" t="s">
        <v>28</v>
      </c>
      <c r="F695" t="s">
        <v>19</v>
      </c>
      <c r="G695" t="s">
        <v>30</v>
      </c>
      <c r="I695">
        <v>1</v>
      </c>
      <c r="J695">
        <v>3.31</v>
      </c>
      <c r="K695">
        <v>0</v>
      </c>
      <c r="L695">
        <v>0.26</v>
      </c>
      <c r="M695">
        <v>3.57</v>
      </c>
      <c r="N695" t="s">
        <v>17</v>
      </c>
    </row>
    <row r="696" spans="1:14" x14ac:dyDescent="0.3">
      <c r="A696">
        <v>120694</v>
      </c>
      <c r="B696">
        <v>401</v>
      </c>
      <c r="C696" s="1">
        <v>45767.81758101852</v>
      </c>
      <c r="D696" s="2">
        <v>45767</v>
      </c>
      <c r="E696" t="s">
        <v>36</v>
      </c>
      <c r="F696" t="s">
        <v>29</v>
      </c>
      <c r="G696" t="s">
        <v>55</v>
      </c>
      <c r="I696">
        <v>1</v>
      </c>
      <c r="J696">
        <v>8.7899999999999991</v>
      </c>
      <c r="K696">
        <v>0</v>
      </c>
      <c r="L696">
        <v>0.84</v>
      </c>
      <c r="M696">
        <v>9.6300000000000008</v>
      </c>
      <c r="N696" t="s">
        <v>21</v>
      </c>
    </row>
    <row r="697" spans="1:14" x14ac:dyDescent="0.3">
      <c r="A697">
        <v>120695</v>
      </c>
      <c r="B697">
        <v>301</v>
      </c>
      <c r="C697" s="1">
        <v>45832.074953703705</v>
      </c>
      <c r="D697" s="2">
        <v>45832</v>
      </c>
      <c r="E697" t="s">
        <v>33</v>
      </c>
      <c r="F697" t="s">
        <v>22</v>
      </c>
      <c r="G697" t="s">
        <v>20</v>
      </c>
      <c r="H697" t="s">
        <v>74</v>
      </c>
      <c r="I697">
        <v>1</v>
      </c>
      <c r="J697">
        <v>5.28</v>
      </c>
      <c r="K697">
        <v>0</v>
      </c>
      <c r="L697">
        <v>0.47</v>
      </c>
      <c r="M697">
        <v>6.75</v>
      </c>
      <c r="N697" t="s">
        <v>21</v>
      </c>
    </row>
    <row r="698" spans="1:14" x14ac:dyDescent="0.3">
      <c r="A698">
        <v>120696</v>
      </c>
      <c r="B698">
        <v>402</v>
      </c>
      <c r="C698" s="1">
        <v>45772.790648148148</v>
      </c>
      <c r="D698" s="2">
        <v>45772</v>
      </c>
      <c r="E698" t="s">
        <v>36</v>
      </c>
      <c r="F698" t="s">
        <v>22</v>
      </c>
      <c r="G698" t="s">
        <v>78</v>
      </c>
      <c r="H698" t="s">
        <v>66</v>
      </c>
      <c r="I698">
        <v>2</v>
      </c>
      <c r="J698">
        <v>2.02</v>
      </c>
      <c r="K698">
        <v>0</v>
      </c>
      <c r="L698">
        <v>0.32</v>
      </c>
      <c r="M698">
        <v>4.3600000000000003</v>
      </c>
      <c r="N698" t="s">
        <v>17</v>
      </c>
    </row>
    <row r="699" spans="1:14" x14ac:dyDescent="0.3">
      <c r="A699">
        <v>120697</v>
      </c>
      <c r="B699">
        <v>403</v>
      </c>
      <c r="C699" s="1">
        <v>45813.234016203707</v>
      </c>
      <c r="D699" s="2">
        <v>45813</v>
      </c>
      <c r="E699" t="s">
        <v>14</v>
      </c>
      <c r="F699" t="s">
        <v>22</v>
      </c>
      <c r="G699" t="s">
        <v>35</v>
      </c>
      <c r="I699">
        <v>1</v>
      </c>
      <c r="J699">
        <v>1.64</v>
      </c>
      <c r="K699">
        <v>0</v>
      </c>
      <c r="L699">
        <v>0.15</v>
      </c>
      <c r="M699">
        <v>1.79</v>
      </c>
      <c r="N699" t="s">
        <v>17</v>
      </c>
    </row>
    <row r="700" spans="1:14" x14ac:dyDescent="0.3">
      <c r="A700">
        <v>120698</v>
      </c>
      <c r="B700">
        <v>501</v>
      </c>
      <c r="C700" s="1">
        <v>45811.622233796297</v>
      </c>
      <c r="D700" s="2">
        <v>45811</v>
      </c>
      <c r="E700" t="s">
        <v>18</v>
      </c>
      <c r="F700" t="s">
        <v>22</v>
      </c>
      <c r="G700" t="s">
        <v>57</v>
      </c>
      <c r="H700" t="s">
        <v>49</v>
      </c>
      <c r="I700">
        <v>1</v>
      </c>
      <c r="J700">
        <v>9.4499999999999993</v>
      </c>
      <c r="K700">
        <v>0</v>
      </c>
      <c r="L700">
        <v>0.71</v>
      </c>
      <c r="M700">
        <v>10.16</v>
      </c>
      <c r="N700" t="s">
        <v>21</v>
      </c>
    </row>
    <row r="701" spans="1:14" x14ac:dyDescent="0.3">
      <c r="A701">
        <v>120699</v>
      </c>
      <c r="B701">
        <v>201</v>
      </c>
      <c r="C701" s="1">
        <v>45805.873564814814</v>
      </c>
      <c r="D701" s="2">
        <v>45805</v>
      </c>
      <c r="E701" t="s">
        <v>36</v>
      </c>
      <c r="F701" t="s">
        <v>29</v>
      </c>
      <c r="G701" t="s">
        <v>20</v>
      </c>
      <c r="I701">
        <v>1</v>
      </c>
      <c r="J701">
        <v>5.32</v>
      </c>
      <c r="K701">
        <v>0</v>
      </c>
      <c r="L701">
        <v>0.51</v>
      </c>
      <c r="M701">
        <v>5.83</v>
      </c>
      <c r="N701" t="s">
        <v>21</v>
      </c>
    </row>
    <row r="702" spans="1:14" x14ac:dyDescent="0.3">
      <c r="A702">
        <v>120700</v>
      </c>
      <c r="B702">
        <v>301</v>
      </c>
      <c r="C702" s="1">
        <v>45760.820983796293</v>
      </c>
      <c r="D702" s="2">
        <v>45760</v>
      </c>
      <c r="E702" t="s">
        <v>36</v>
      </c>
      <c r="F702" t="s">
        <v>19</v>
      </c>
      <c r="G702" t="s">
        <v>78</v>
      </c>
      <c r="I702">
        <v>3</v>
      </c>
      <c r="J702">
        <v>1.94</v>
      </c>
      <c r="K702">
        <v>0</v>
      </c>
      <c r="L702">
        <v>0.35</v>
      </c>
      <c r="M702">
        <v>6.17</v>
      </c>
      <c r="N702" t="s">
        <v>21</v>
      </c>
    </row>
    <row r="703" spans="1:14" x14ac:dyDescent="0.3">
      <c r="A703">
        <v>120701</v>
      </c>
      <c r="B703">
        <v>402</v>
      </c>
      <c r="C703" s="1">
        <v>45769.808368055557</v>
      </c>
      <c r="D703" s="2">
        <v>45769</v>
      </c>
      <c r="E703" t="s">
        <v>36</v>
      </c>
      <c r="F703" t="s">
        <v>22</v>
      </c>
      <c r="G703" t="s">
        <v>20</v>
      </c>
      <c r="I703">
        <v>1</v>
      </c>
      <c r="J703">
        <v>5.77</v>
      </c>
      <c r="K703">
        <v>0</v>
      </c>
      <c r="L703">
        <v>0.6</v>
      </c>
      <c r="M703">
        <v>6.87</v>
      </c>
      <c r="N703" t="s">
        <v>21</v>
      </c>
    </row>
    <row r="704" spans="1:14" x14ac:dyDescent="0.3">
      <c r="A704">
        <v>120702</v>
      </c>
      <c r="B704">
        <v>301</v>
      </c>
      <c r="C704" s="1">
        <v>45852.494120370371</v>
      </c>
      <c r="D704" s="2">
        <v>45852</v>
      </c>
      <c r="E704" t="s">
        <v>18</v>
      </c>
      <c r="F704" t="s">
        <v>22</v>
      </c>
      <c r="G704" t="s">
        <v>27</v>
      </c>
      <c r="I704">
        <v>1</v>
      </c>
      <c r="J704">
        <v>5.45</v>
      </c>
      <c r="K704">
        <v>0</v>
      </c>
      <c r="L704">
        <v>0.46</v>
      </c>
      <c r="M704">
        <v>5.91</v>
      </c>
      <c r="N704" t="s">
        <v>21</v>
      </c>
    </row>
    <row r="705" spans="1:14" x14ac:dyDescent="0.3">
      <c r="A705">
        <v>120703</v>
      </c>
      <c r="B705">
        <v>202</v>
      </c>
      <c r="C705" s="1">
        <v>45789.445613425924</v>
      </c>
      <c r="D705" s="2">
        <v>45789</v>
      </c>
      <c r="E705" t="s">
        <v>37</v>
      </c>
      <c r="F705" t="s">
        <v>15</v>
      </c>
      <c r="G705" t="s">
        <v>41</v>
      </c>
      <c r="H705" t="s">
        <v>71</v>
      </c>
      <c r="I705">
        <v>1</v>
      </c>
      <c r="J705">
        <v>1.61</v>
      </c>
      <c r="K705">
        <v>0</v>
      </c>
      <c r="N705" t="s">
        <v>31</v>
      </c>
    </row>
    <row r="706" spans="1:14" x14ac:dyDescent="0.3">
      <c r="A706">
        <v>120704</v>
      </c>
      <c r="B706">
        <v>101</v>
      </c>
      <c r="C706" s="1">
        <v>45776.288738425923</v>
      </c>
      <c r="D706" s="2">
        <v>45776</v>
      </c>
      <c r="E706" t="s">
        <v>14</v>
      </c>
      <c r="F706" t="s">
        <v>15</v>
      </c>
      <c r="G706" t="s">
        <v>39</v>
      </c>
      <c r="I706">
        <v>1</v>
      </c>
      <c r="J706">
        <v>2.65</v>
      </c>
      <c r="K706">
        <v>0</v>
      </c>
      <c r="L706">
        <v>0.19</v>
      </c>
      <c r="M706">
        <v>2.84</v>
      </c>
      <c r="N706" t="s">
        <v>21</v>
      </c>
    </row>
    <row r="707" spans="1:14" x14ac:dyDescent="0.3">
      <c r="A707">
        <v>120705</v>
      </c>
      <c r="B707">
        <v>103</v>
      </c>
      <c r="C707" s="1">
        <v>45852.309490740743</v>
      </c>
      <c r="D707" s="2">
        <v>45852</v>
      </c>
      <c r="E707" t="s">
        <v>14</v>
      </c>
      <c r="F707" t="s">
        <v>22</v>
      </c>
      <c r="G707" t="s">
        <v>67</v>
      </c>
      <c r="I707">
        <v>1</v>
      </c>
      <c r="J707">
        <v>5.19</v>
      </c>
      <c r="K707">
        <v>1.04</v>
      </c>
      <c r="L707">
        <v>0.25</v>
      </c>
      <c r="M707">
        <v>4.4000000000000004</v>
      </c>
      <c r="N707" t="s">
        <v>31</v>
      </c>
    </row>
    <row r="708" spans="1:14" x14ac:dyDescent="0.3">
      <c r="A708">
        <v>120706</v>
      </c>
      <c r="B708">
        <v>403</v>
      </c>
      <c r="C708" s="1">
        <v>45866.224270833336</v>
      </c>
      <c r="D708" s="2">
        <v>45866</v>
      </c>
      <c r="E708" t="s">
        <v>14</v>
      </c>
      <c r="F708" t="s">
        <v>19</v>
      </c>
      <c r="G708" t="s">
        <v>24</v>
      </c>
      <c r="H708" t="s">
        <v>46</v>
      </c>
      <c r="I708">
        <v>3</v>
      </c>
      <c r="J708">
        <v>2.92</v>
      </c>
      <c r="L708">
        <v>0.86</v>
      </c>
      <c r="M708">
        <v>9.92</v>
      </c>
      <c r="N708" t="s">
        <v>21</v>
      </c>
    </row>
    <row r="709" spans="1:14" x14ac:dyDescent="0.3">
      <c r="A709">
        <v>120707</v>
      </c>
      <c r="B709">
        <v>202</v>
      </c>
      <c r="C709" s="1">
        <v>45794.391423611109</v>
      </c>
      <c r="D709" s="2">
        <v>45794</v>
      </c>
      <c r="E709" t="s">
        <v>14</v>
      </c>
      <c r="F709" t="s">
        <v>15</v>
      </c>
      <c r="G709" t="s">
        <v>75</v>
      </c>
      <c r="H709" t="s">
        <v>25</v>
      </c>
      <c r="I709">
        <v>1</v>
      </c>
      <c r="J709">
        <v>4.18</v>
      </c>
      <c r="K709">
        <v>0</v>
      </c>
      <c r="L709">
        <v>0.28999999999999998</v>
      </c>
      <c r="M709">
        <v>4.47</v>
      </c>
      <c r="N709" t="s">
        <v>21</v>
      </c>
    </row>
    <row r="710" spans="1:14" x14ac:dyDescent="0.3">
      <c r="A710">
        <v>120708</v>
      </c>
      <c r="B710">
        <v>102</v>
      </c>
      <c r="C710" s="1">
        <v>45846.449097222219</v>
      </c>
      <c r="D710" s="2">
        <v>45846</v>
      </c>
      <c r="E710" t="s">
        <v>37</v>
      </c>
      <c r="F710" t="s">
        <v>22</v>
      </c>
      <c r="G710" t="s">
        <v>64</v>
      </c>
      <c r="H710" t="s">
        <v>42</v>
      </c>
      <c r="I710">
        <v>1</v>
      </c>
      <c r="J710">
        <v>1.37</v>
      </c>
      <c r="K710">
        <v>0</v>
      </c>
      <c r="L710">
        <v>0.14000000000000001</v>
      </c>
      <c r="M710">
        <v>2.21</v>
      </c>
      <c r="N710" t="s">
        <v>17</v>
      </c>
    </row>
    <row r="711" spans="1:14" x14ac:dyDescent="0.3">
      <c r="A711">
        <v>120709</v>
      </c>
      <c r="B711">
        <v>401</v>
      </c>
      <c r="C711" s="1">
        <v>45777.632638888892</v>
      </c>
      <c r="D711" s="2">
        <v>45777</v>
      </c>
      <c r="E711" t="s">
        <v>28</v>
      </c>
      <c r="F711" t="s">
        <v>19</v>
      </c>
      <c r="G711" t="s">
        <v>79</v>
      </c>
      <c r="I711">
        <v>1</v>
      </c>
      <c r="J711">
        <v>3.21</v>
      </c>
      <c r="K711">
        <v>0</v>
      </c>
      <c r="L711">
        <v>0.28999999999999998</v>
      </c>
      <c r="M711">
        <v>3.5</v>
      </c>
      <c r="N711" t="s">
        <v>21</v>
      </c>
    </row>
    <row r="712" spans="1:14" x14ac:dyDescent="0.3">
      <c r="A712">
        <v>120710</v>
      </c>
      <c r="B712">
        <v>201</v>
      </c>
      <c r="C712" s="1">
        <v>45845.588738425926</v>
      </c>
      <c r="D712" s="2">
        <v>45845</v>
      </c>
      <c r="E712" t="s">
        <v>18</v>
      </c>
      <c r="F712" t="s">
        <v>19</v>
      </c>
      <c r="G712" t="s">
        <v>60</v>
      </c>
      <c r="I712">
        <v>2</v>
      </c>
      <c r="J712">
        <v>5.0599999999999996</v>
      </c>
      <c r="K712">
        <v>0</v>
      </c>
      <c r="L712">
        <v>0.91</v>
      </c>
      <c r="M712">
        <v>11.03</v>
      </c>
      <c r="N712" t="s">
        <v>31</v>
      </c>
    </row>
    <row r="713" spans="1:14" x14ac:dyDescent="0.3">
      <c r="A713">
        <v>120711</v>
      </c>
      <c r="B713">
        <v>202</v>
      </c>
      <c r="C713" s="1">
        <v>45832.361817129633</v>
      </c>
      <c r="D713" s="2">
        <v>45832</v>
      </c>
      <c r="E713" t="s">
        <v>14</v>
      </c>
      <c r="F713" t="s">
        <v>15</v>
      </c>
      <c r="G713" t="s">
        <v>35</v>
      </c>
      <c r="H713" t="s">
        <v>44</v>
      </c>
      <c r="I713">
        <v>1</v>
      </c>
      <c r="J713">
        <v>1.87</v>
      </c>
      <c r="K713">
        <v>0</v>
      </c>
      <c r="L713">
        <v>0.2</v>
      </c>
      <c r="M713">
        <v>3.07</v>
      </c>
      <c r="N713" t="s">
        <v>21</v>
      </c>
    </row>
    <row r="714" spans="1:14" x14ac:dyDescent="0.3">
      <c r="A714">
        <v>120712</v>
      </c>
      <c r="B714">
        <v>403</v>
      </c>
      <c r="C714" s="1">
        <v>45774.423530092594</v>
      </c>
      <c r="D714" s="2">
        <v>45774</v>
      </c>
      <c r="E714" t="s">
        <v>37</v>
      </c>
      <c r="F714" t="s">
        <v>29</v>
      </c>
      <c r="G714" t="s">
        <v>41</v>
      </c>
      <c r="H714" t="s">
        <v>42</v>
      </c>
      <c r="I714">
        <v>1</v>
      </c>
      <c r="J714">
        <v>1.78</v>
      </c>
      <c r="K714">
        <v>0</v>
      </c>
      <c r="L714">
        <v>0.24</v>
      </c>
      <c r="M714">
        <v>2.72</v>
      </c>
      <c r="N714" t="s">
        <v>31</v>
      </c>
    </row>
    <row r="715" spans="1:14" x14ac:dyDescent="0.3">
      <c r="A715">
        <v>120713</v>
      </c>
      <c r="B715">
        <v>403</v>
      </c>
      <c r="C715" s="1">
        <v>45858.238310185188</v>
      </c>
      <c r="D715" s="2">
        <v>45858</v>
      </c>
      <c r="E715" t="s">
        <v>14</v>
      </c>
      <c r="F715" t="s">
        <v>15</v>
      </c>
      <c r="G715" t="s">
        <v>35</v>
      </c>
      <c r="H715" t="s">
        <v>25</v>
      </c>
      <c r="I715">
        <v>1</v>
      </c>
      <c r="J715">
        <v>1.97</v>
      </c>
      <c r="K715">
        <v>0</v>
      </c>
      <c r="L715">
        <v>0.17</v>
      </c>
      <c r="M715">
        <v>2.14</v>
      </c>
      <c r="N715" t="s">
        <v>31</v>
      </c>
    </row>
    <row r="716" spans="1:14" x14ac:dyDescent="0.3">
      <c r="A716">
        <v>120714</v>
      </c>
      <c r="B716">
        <v>403</v>
      </c>
      <c r="C716" s="1">
        <v>45764.062037037038</v>
      </c>
      <c r="D716" s="2">
        <v>45764</v>
      </c>
      <c r="E716" t="s">
        <v>33</v>
      </c>
      <c r="F716" t="s">
        <v>22</v>
      </c>
      <c r="G716" t="s">
        <v>43</v>
      </c>
      <c r="I716">
        <v>1</v>
      </c>
      <c r="J716">
        <v>4.4800000000000004</v>
      </c>
      <c r="K716">
        <v>0</v>
      </c>
      <c r="L716">
        <v>0.28999999999999998</v>
      </c>
      <c r="M716">
        <v>4.7699999999999996</v>
      </c>
      <c r="N716" t="s">
        <v>31</v>
      </c>
    </row>
    <row r="717" spans="1:14" x14ac:dyDescent="0.3">
      <c r="A717">
        <v>120715</v>
      </c>
      <c r="B717">
        <v>201</v>
      </c>
      <c r="C717" s="1">
        <v>45858.601122685184</v>
      </c>
      <c r="D717" s="2">
        <v>45858</v>
      </c>
      <c r="E717" t="s">
        <v>18</v>
      </c>
      <c r="F717" t="s">
        <v>19</v>
      </c>
      <c r="G717" t="s">
        <v>43</v>
      </c>
      <c r="I717">
        <v>1</v>
      </c>
      <c r="J717">
        <v>4.8600000000000003</v>
      </c>
      <c r="K717">
        <v>0</v>
      </c>
      <c r="L717">
        <v>0.32</v>
      </c>
      <c r="M717">
        <v>5.18</v>
      </c>
      <c r="N717" t="s">
        <v>31</v>
      </c>
    </row>
    <row r="718" spans="1:14" x14ac:dyDescent="0.3">
      <c r="A718">
        <v>120716</v>
      </c>
      <c r="B718">
        <v>202</v>
      </c>
      <c r="C718" s="1">
        <v>45877.773136574076</v>
      </c>
      <c r="D718" s="2">
        <v>45877</v>
      </c>
      <c r="E718" t="s">
        <v>36</v>
      </c>
      <c r="F718" t="s">
        <v>22</v>
      </c>
      <c r="G718" t="s">
        <v>57</v>
      </c>
      <c r="I718">
        <v>1</v>
      </c>
      <c r="J718">
        <v>9.0500000000000007</v>
      </c>
      <c r="K718">
        <v>0</v>
      </c>
      <c r="L718">
        <v>0.86</v>
      </c>
      <c r="M718">
        <v>9.91</v>
      </c>
      <c r="N718" t="s">
        <v>17</v>
      </c>
    </row>
    <row r="719" spans="1:14" x14ac:dyDescent="0.3">
      <c r="A719">
        <v>120717</v>
      </c>
      <c r="B719">
        <v>301</v>
      </c>
      <c r="C719" s="1">
        <v>45873.912465277775</v>
      </c>
      <c r="D719" s="2">
        <v>45873</v>
      </c>
      <c r="E719" t="s">
        <v>36</v>
      </c>
      <c r="F719" t="s">
        <v>19</v>
      </c>
      <c r="G719" t="s">
        <v>55</v>
      </c>
      <c r="I719">
        <v>1</v>
      </c>
      <c r="J719">
        <v>8.57</v>
      </c>
      <c r="K719">
        <v>0</v>
      </c>
      <c r="L719">
        <v>0.77</v>
      </c>
      <c r="M719">
        <v>9.34</v>
      </c>
      <c r="N719" t="s">
        <v>17</v>
      </c>
    </row>
    <row r="720" spans="1:14" x14ac:dyDescent="0.3">
      <c r="A720">
        <v>120718</v>
      </c>
      <c r="B720">
        <v>501</v>
      </c>
      <c r="C720" s="1">
        <v>45848.912314814814</v>
      </c>
      <c r="D720" s="2">
        <v>45848</v>
      </c>
      <c r="E720" t="s">
        <v>36</v>
      </c>
      <c r="F720" t="s">
        <v>15</v>
      </c>
      <c r="G720" t="s">
        <v>57</v>
      </c>
      <c r="H720" t="s">
        <v>72</v>
      </c>
      <c r="I720">
        <v>2</v>
      </c>
      <c r="J720">
        <v>8.81</v>
      </c>
      <c r="K720">
        <v>0</v>
      </c>
      <c r="L720">
        <v>1.47</v>
      </c>
      <c r="M720">
        <v>21.09</v>
      </c>
      <c r="N720" t="s">
        <v>21</v>
      </c>
    </row>
    <row r="721" spans="1:14" x14ac:dyDescent="0.3">
      <c r="A721">
        <v>120719</v>
      </c>
      <c r="B721">
        <v>101</v>
      </c>
      <c r="C721" s="1">
        <v>45775.344178240739</v>
      </c>
      <c r="D721" s="2">
        <v>45775</v>
      </c>
      <c r="E721" t="s">
        <v>14</v>
      </c>
      <c r="F721" t="s">
        <v>22</v>
      </c>
      <c r="G721" t="s">
        <v>67</v>
      </c>
      <c r="I721">
        <v>1</v>
      </c>
      <c r="J721">
        <v>4.97</v>
      </c>
      <c r="K721">
        <v>0</v>
      </c>
      <c r="L721">
        <v>0.47</v>
      </c>
      <c r="M721">
        <v>5.44</v>
      </c>
      <c r="N721" t="s">
        <v>17</v>
      </c>
    </row>
    <row r="722" spans="1:14" x14ac:dyDescent="0.3">
      <c r="A722">
        <v>120720</v>
      </c>
      <c r="B722">
        <v>101</v>
      </c>
      <c r="C722" s="1">
        <v>45803.712916666664</v>
      </c>
      <c r="D722" s="2">
        <v>45803</v>
      </c>
      <c r="E722" t="s">
        <v>28</v>
      </c>
      <c r="F722" t="s">
        <v>19</v>
      </c>
      <c r="G722" t="s">
        <v>52</v>
      </c>
      <c r="H722" t="s">
        <v>34</v>
      </c>
      <c r="I722">
        <v>2</v>
      </c>
      <c r="J722">
        <v>2.73</v>
      </c>
      <c r="K722">
        <v>0</v>
      </c>
      <c r="L722">
        <v>0.36</v>
      </c>
      <c r="M722">
        <v>6.32</v>
      </c>
      <c r="N722" t="s">
        <v>62</v>
      </c>
    </row>
    <row r="723" spans="1:14" x14ac:dyDescent="0.3">
      <c r="A723">
        <v>120721</v>
      </c>
      <c r="B723">
        <v>401</v>
      </c>
      <c r="C723" s="1">
        <v>45798.90483796296</v>
      </c>
      <c r="D723" s="2">
        <v>45798</v>
      </c>
      <c r="E723" t="s">
        <v>36</v>
      </c>
      <c r="F723" t="s">
        <v>19</v>
      </c>
      <c r="G723" t="s">
        <v>43</v>
      </c>
      <c r="I723">
        <v>1</v>
      </c>
      <c r="J723">
        <v>3.92</v>
      </c>
      <c r="K723">
        <v>0</v>
      </c>
      <c r="L723">
        <v>0.24</v>
      </c>
      <c r="M723">
        <v>4.16</v>
      </c>
      <c r="N723" t="s">
        <v>17</v>
      </c>
    </row>
    <row r="724" spans="1:14" x14ac:dyDescent="0.3">
      <c r="A724">
        <v>120722</v>
      </c>
      <c r="B724">
        <v>201</v>
      </c>
      <c r="C724" s="1">
        <v>45778.430891203701</v>
      </c>
      <c r="D724" s="2">
        <v>45778</v>
      </c>
      <c r="E724" t="s">
        <v>37</v>
      </c>
      <c r="F724" t="s">
        <v>29</v>
      </c>
      <c r="G724" t="s">
        <v>24</v>
      </c>
      <c r="I724">
        <v>1</v>
      </c>
      <c r="J724">
        <v>2.9</v>
      </c>
      <c r="K724">
        <v>0</v>
      </c>
      <c r="L724">
        <v>0.23</v>
      </c>
      <c r="M724">
        <v>3.13</v>
      </c>
      <c r="N724" t="s">
        <v>21</v>
      </c>
    </row>
    <row r="725" spans="1:14" x14ac:dyDescent="0.3">
      <c r="A725">
        <v>120723</v>
      </c>
      <c r="B725">
        <v>102</v>
      </c>
      <c r="C725" s="1">
        <v>45800.514502314814</v>
      </c>
      <c r="D725" s="2">
        <v>45800</v>
      </c>
      <c r="E725" t="s">
        <v>18</v>
      </c>
      <c r="F725" t="s">
        <v>19</v>
      </c>
      <c r="G725" t="s">
        <v>43</v>
      </c>
      <c r="I725">
        <v>1</v>
      </c>
      <c r="J725">
        <v>4.74</v>
      </c>
      <c r="K725">
        <v>0</v>
      </c>
      <c r="L725">
        <v>0.4</v>
      </c>
      <c r="M725">
        <v>5.14</v>
      </c>
      <c r="N725" t="s">
        <v>31</v>
      </c>
    </row>
    <row r="726" spans="1:14" x14ac:dyDescent="0.3">
      <c r="A726">
        <v>120724</v>
      </c>
      <c r="B726">
        <v>301</v>
      </c>
      <c r="C726" s="1">
        <v>45857.834108796298</v>
      </c>
      <c r="D726" s="2">
        <v>45857</v>
      </c>
      <c r="E726" t="s">
        <v>36</v>
      </c>
      <c r="F726" t="s">
        <v>19</v>
      </c>
      <c r="G726" t="s">
        <v>55</v>
      </c>
      <c r="I726">
        <v>1</v>
      </c>
      <c r="J726">
        <v>8.58</v>
      </c>
      <c r="K726">
        <v>0</v>
      </c>
      <c r="L726">
        <v>0.6</v>
      </c>
      <c r="M726">
        <v>9.18</v>
      </c>
      <c r="N726" t="s">
        <v>21</v>
      </c>
    </row>
    <row r="727" spans="1:14" x14ac:dyDescent="0.3">
      <c r="A727">
        <v>120725</v>
      </c>
      <c r="B727">
        <v>401</v>
      </c>
      <c r="C727" s="1">
        <v>45860.857199074075</v>
      </c>
      <c r="D727" s="2">
        <v>45860</v>
      </c>
      <c r="E727" t="s">
        <v>36</v>
      </c>
      <c r="F727" t="s">
        <v>22</v>
      </c>
      <c r="G727" t="s">
        <v>27</v>
      </c>
      <c r="I727">
        <v>1</v>
      </c>
      <c r="J727">
        <v>5.66</v>
      </c>
      <c r="K727">
        <v>0</v>
      </c>
      <c r="L727">
        <v>0.42</v>
      </c>
      <c r="M727">
        <v>6.08</v>
      </c>
      <c r="N727" t="s">
        <v>31</v>
      </c>
    </row>
    <row r="728" spans="1:14" x14ac:dyDescent="0.3">
      <c r="A728">
        <v>120726</v>
      </c>
      <c r="B728">
        <v>201</v>
      </c>
      <c r="C728" s="1">
        <v>45793.542719907404</v>
      </c>
      <c r="D728" s="2">
        <v>45793</v>
      </c>
      <c r="E728" t="s">
        <v>18</v>
      </c>
      <c r="F728" t="s">
        <v>19</v>
      </c>
      <c r="G728" t="s">
        <v>20</v>
      </c>
      <c r="H728" t="s">
        <v>65</v>
      </c>
      <c r="I728">
        <v>1</v>
      </c>
      <c r="J728">
        <v>5.4</v>
      </c>
      <c r="K728">
        <v>0</v>
      </c>
      <c r="L728">
        <v>0.44</v>
      </c>
      <c r="M728">
        <v>7.84</v>
      </c>
      <c r="N728" t="s">
        <v>17</v>
      </c>
    </row>
    <row r="729" spans="1:14" x14ac:dyDescent="0.3">
      <c r="A729">
        <v>120727</v>
      </c>
      <c r="B729">
        <v>403</v>
      </c>
      <c r="C729" s="1">
        <v>45806.518182870372</v>
      </c>
      <c r="D729" s="2">
        <v>45806</v>
      </c>
      <c r="E729" t="s">
        <v>18</v>
      </c>
      <c r="F729" t="s">
        <v>15</v>
      </c>
      <c r="G729" t="s">
        <v>57</v>
      </c>
      <c r="H729" t="s">
        <v>34</v>
      </c>
      <c r="I729">
        <v>1</v>
      </c>
      <c r="J729">
        <v>9.16</v>
      </c>
      <c r="K729">
        <v>0</v>
      </c>
      <c r="L729">
        <v>0.75</v>
      </c>
      <c r="M729">
        <v>10.16</v>
      </c>
      <c r="N729" t="s">
        <v>21</v>
      </c>
    </row>
    <row r="730" spans="1:14" x14ac:dyDescent="0.3">
      <c r="A730">
        <v>120728</v>
      </c>
      <c r="B730">
        <v>301</v>
      </c>
      <c r="C730" s="1">
        <v>45869.514525462961</v>
      </c>
      <c r="D730" s="2">
        <v>45869</v>
      </c>
      <c r="E730" t="s">
        <v>18</v>
      </c>
      <c r="F730" t="s">
        <v>15</v>
      </c>
      <c r="G730" t="s">
        <v>59</v>
      </c>
      <c r="I730">
        <v>1</v>
      </c>
      <c r="J730">
        <v>9.7200000000000006</v>
      </c>
      <c r="K730">
        <v>0</v>
      </c>
      <c r="L730">
        <v>0.92</v>
      </c>
      <c r="M730">
        <v>10.64</v>
      </c>
      <c r="N730" t="s">
        <v>17</v>
      </c>
    </row>
    <row r="731" spans="1:14" x14ac:dyDescent="0.3">
      <c r="A731">
        <v>120729</v>
      </c>
      <c r="B731">
        <v>301</v>
      </c>
      <c r="C731" s="1">
        <v>45796.812002314815</v>
      </c>
      <c r="D731" s="2">
        <v>45796</v>
      </c>
      <c r="E731" t="s">
        <v>36</v>
      </c>
      <c r="F731" t="s">
        <v>29</v>
      </c>
      <c r="G731" t="s">
        <v>57</v>
      </c>
      <c r="H731" t="s">
        <v>34</v>
      </c>
      <c r="I731">
        <v>1</v>
      </c>
      <c r="J731">
        <v>8.6</v>
      </c>
      <c r="K731">
        <v>0</v>
      </c>
      <c r="L731">
        <v>0.53</v>
      </c>
      <c r="M731">
        <v>9.3800000000000008</v>
      </c>
      <c r="N731" t="s">
        <v>21</v>
      </c>
    </row>
    <row r="732" spans="1:14" x14ac:dyDescent="0.3">
      <c r="A732">
        <v>120730</v>
      </c>
      <c r="B732">
        <v>103</v>
      </c>
      <c r="C732" s="1">
        <v>45833.240474537037</v>
      </c>
      <c r="D732" s="2">
        <v>45833</v>
      </c>
      <c r="E732" t="s">
        <v>14</v>
      </c>
      <c r="F732" t="s">
        <v>15</v>
      </c>
      <c r="G732" t="s">
        <v>41</v>
      </c>
      <c r="H732" t="s">
        <v>45</v>
      </c>
      <c r="I732">
        <v>1</v>
      </c>
      <c r="J732">
        <v>1.93</v>
      </c>
      <c r="K732">
        <v>0</v>
      </c>
      <c r="L732">
        <v>0.16</v>
      </c>
      <c r="M732">
        <v>2.39</v>
      </c>
      <c r="N732" t="s">
        <v>31</v>
      </c>
    </row>
    <row r="733" spans="1:14" x14ac:dyDescent="0.3">
      <c r="A733">
        <v>120731</v>
      </c>
      <c r="B733">
        <v>301</v>
      </c>
      <c r="C733" s="1">
        <v>45776.465150462966</v>
      </c>
      <c r="D733" s="2">
        <v>45776</v>
      </c>
      <c r="E733" t="s">
        <v>37</v>
      </c>
      <c r="F733" t="s">
        <v>22</v>
      </c>
      <c r="G733" t="s">
        <v>70</v>
      </c>
      <c r="I733">
        <v>1</v>
      </c>
      <c r="J733">
        <v>3</v>
      </c>
      <c r="K733">
        <v>0</v>
      </c>
      <c r="L733">
        <v>0.24</v>
      </c>
      <c r="M733">
        <v>3.24</v>
      </c>
      <c r="N733" t="s">
        <v>17</v>
      </c>
    </row>
    <row r="734" spans="1:14" x14ac:dyDescent="0.3">
      <c r="A734">
        <v>120732</v>
      </c>
      <c r="B734">
        <v>103</v>
      </c>
      <c r="C734" s="1">
        <v>45847.828599537039</v>
      </c>
      <c r="D734" s="2">
        <v>45847</v>
      </c>
      <c r="E734" t="s">
        <v>36</v>
      </c>
      <c r="F734" t="s">
        <v>19</v>
      </c>
      <c r="G734" t="s">
        <v>26</v>
      </c>
      <c r="I734">
        <v>1</v>
      </c>
      <c r="J734">
        <v>9.49</v>
      </c>
      <c r="K734">
        <v>0</v>
      </c>
      <c r="L734">
        <v>0.81</v>
      </c>
      <c r="M734">
        <v>10.3</v>
      </c>
      <c r="N734" t="s">
        <v>31</v>
      </c>
    </row>
    <row r="735" spans="1:14" x14ac:dyDescent="0.3">
      <c r="A735">
        <v>120733</v>
      </c>
      <c r="B735">
        <v>202</v>
      </c>
      <c r="C735" s="1">
        <v>45788.622407407405</v>
      </c>
      <c r="D735" s="2">
        <v>45788</v>
      </c>
      <c r="E735" t="s">
        <v>18</v>
      </c>
      <c r="F735" t="s">
        <v>22</v>
      </c>
      <c r="G735" t="s">
        <v>77</v>
      </c>
      <c r="I735">
        <v>3</v>
      </c>
      <c r="J735">
        <v>4.6399999999999997</v>
      </c>
      <c r="K735">
        <v>0</v>
      </c>
      <c r="L735">
        <v>1.1100000000000001</v>
      </c>
      <c r="M735">
        <v>15.03</v>
      </c>
      <c r="N735" t="s">
        <v>21</v>
      </c>
    </row>
    <row r="736" spans="1:14" x14ac:dyDescent="0.3">
      <c r="A736">
        <v>120734</v>
      </c>
      <c r="B736">
        <v>403</v>
      </c>
      <c r="C736" s="1">
        <v>45831.215277777781</v>
      </c>
      <c r="D736" s="2">
        <v>45831</v>
      </c>
      <c r="E736" t="s">
        <v>14</v>
      </c>
      <c r="F736" t="s">
        <v>15</v>
      </c>
      <c r="G736" t="s">
        <v>24</v>
      </c>
      <c r="H736" t="s">
        <v>44</v>
      </c>
      <c r="I736">
        <v>1</v>
      </c>
      <c r="J736">
        <v>3.5</v>
      </c>
      <c r="K736">
        <v>0</v>
      </c>
      <c r="L736">
        <v>0.36</v>
      </c>
      <c r="M736">
        <v>4.8600000000000003</v>
      </c>
      <c r="N736" t="s">
        <v>21</v>
      </c>
    </row>
    <row r="737" spans="1:14" x14ac:dyDescent="0.3">
      <c r="A737">
        <v>120735</v>
      </c>
      <c r="B737">
        <v>201</v>
      </c>
      <c r="C737" s="1">
        <v>45866.984988425924</v>
      </c>
      <c r="D737" s="2">
        <v>45866</v>
      </c>
      <c r="E737" t="s">
        <v>33</v>
      </c>
      <c r="F737" t="s">
        <v>15</v>
      </c>
      <c r="G737" t="s">
        <v>30</v>
      </c>
      <c r="I737">
        <v>1</v>
      </c>
      <c r="J737">
        <v>3.27</v>
      </c>
      <c r="K737">
        <v>0</v>
      </c>
      <c r="L737">
        <v>0.27</v>
      </c>
      <c r="M737">
        <v>3.24</v>
      </c>
      <c r="N737" t="s">
        <v>31</v>
      </c>
    </row>
    <row r="738" spans="1:14" x14ac:dyDescent="0.3">
      <c r="A738">
        <v>120736</v>
      </c>
      <c r="B738">
        <v>202</v>
      </c>
      <c r="C738" s="1">
        <v>45865.863321759258</v>
      </c>
      <c r="D738" s="2">
        <v>45865</v>
      </c>
      <c r="E738" t="s">
        <v>36</v>
      </c>
      <c r="F738" t="s">
        <v>29</v>
      </c>
      <c r="G738" t="s">
        <v>27</v>
      </c>
      <c r="I738">
        <v>1</v>
      </c>
      <c r="J738">
        <v>5.85</v>
      </c>
      <c r="K738">
        <v>0</v>
      </c>
      <c r="L738">
        <v>0.47</v>
      </c>
      <c r="M738">
        <v>6.32</v>
      </c>
      <c r="N738" t="s">
        <v>21</v>
      </c>
    </row>
    <row r="739" spans="1:14" x14ac:dyDescent="0.3">
      <c r="A739">
        <v>120737</v>
      </c>
      <c r="B739">
        <v>102</v>
      </c>
      <c r="C739" s="1">
        <v>45870.677349537036</v>
      </c>
      <c r="D739" s="2">
        <v>45870</v>
      </c>
      <c r="E739" t="s">
        <v>28</v>
      </c>
      <c r="F739" t="s">
        <v>19</v>
      </c>
      <c r="G739" t="s">
        <v>32</v>
      </c>
      <c r="H739" t="s">
        <v>76</v>
      </c>
      <c r="I739">
        <v>1</v>
      </c>
      <c r="J739">
        <v>1.82</v>
      </c>
      <c r="K739">
        <v>0</v>
      </c>
      <c r="L739">
        <v>0.16</v>
      </c>
      <c r="M739">
        <v>1.98</v>
      </c>
      <c r="N739" t="s">
        <v>62</v>
      </c>
    </row>
    <row r="740" spans="1:14" x14ac:dyDescent="0.3">
      <c r="A740">
        <v>120738</v>
      </c>
      <c r="B740">
        <v>403</v>
      </c>
      <c r="C740" s="1">
        <v>45795.332326388889</v>
      </c>
      <c r="D740" s="2">
        <v>45795</v>
      </c>
      <c r="E740" t="s">
        <v>14</v>
      </c>
      <c r="F740" t="s">
        <v>15</v>
      </c>
      <c r="G740" t="s">
        <v>75</v>
      </c>
      <c r="H740" t="s">
        <v>25</v>
      </c>
      <c r="I740">
        <v>1</v>
      </c>
      <c r="J740">
        <v>4.16</v>
      </c>
      <c r="K740">
        <v>0</v>
      </c>
      <c r="L740">
        <v>0.3</v>
      </c>
      <c r="M740">
        <v>4.46</v>
      </c>
      <c r="N740" t="s">
        <v>17</v>
      </c>
    </row>
    <row r="741" spans="1:14" x14ac:dyDescent="0.3">
      <c r="A741">
        <v>120739</v>
      </c>
      <c r="B741">
        <v>402</v>
      </c>
      <c r="C741" s="1">
        <v>45807.360694444447</v>
      </c>
      <c r="D741" s="2">
        <v>45807</v>
      </c>
      <c r="E741" t="s">
        <v>14</v>
      </c>
      <c r="F741" t="s">
        <v>22</v>
      </c>
      <c r="G741" t="s">
        <v>41</v>
      </c>
      <c r="H741" t="s">
        <v>71</v>
      </c>
      <c r="I741">
        <v>1</v>
      </c>
      <c r="J741">
        <v>2.09</v>
      </c>
      <c r="K741">
        <v>0</v>
      </c>
      <c r="L741">
        <v>0.2</v>
      </c>
      <c r="M741">
        <v>2.99</v>
      </c>
      <c r="N741" t="s">
        <v>62</v>
      </c>
    </row>
    <row r="742" spans="1:14" x14ac:dyDescent="0.3">
      <c r="A742">
        <v>120740</v>
      </c>
      <c r="B742">
        <v>301</v>
      </c>
      <c r="C742" s="1">
        <v>45810.752303240741</v>
      </c>
      <c r="D742" s="2">
        <v>45810</v>
      </c>
      <c r="E742" t="s">
        <v>36</v>
      </c>
      <c r="F742" t="s">
        <v>22</v>
      </c>
      <c r="G742" t="s">
        <v>57</v>
      </c>
      <c r="H742" t="s">
        <v>34</v>
      </c>
      <c r="I742">
        <v>1</v>
      </c>
      <c r="J742">
        <v>8.07</v>
      </c>
      <c r="K742">
        <v>0</v>
      </c>
      <c r="L742">
        <v>0.57999999999999996</v>
      </c>
      <c r="M742">
        <v>8.9</v>
      </c>
      <c r="N742" t="s">
        <v>21</v>
      </c>
    </row>
    <row r="743" spans="1:14" x14ac:dyDescent="0.3">
      <c r="A743">
        <v>120741</v>
      </c>
      <c r="B743">
        <v>103</v>
      </c>
      <c r="C743" s="1">
        <v>45787.836631944447</v>
      </c>
      <c r="D743" s="2">
        <v>45787</v>
      </c>
      <c r="E743" t="s">
        <v>36</v>
      </c>
      <c r="F743" t="s">
        <v>19</v>
      </c>
      <c r="G743" t="s">
        <v>57</v>
      </c>
      <c r="I743">
        <v>2</v>
      </c>
      <c r="J743">
        <v>8.35</v>
      </c>
      <c r="K743">
        <v>0</v>
      </c>
      <c r="L743">
        <v>1.0900000000000001</v>
      </c>
      <c r="M743">
        <v>17.79</v>
      </c>
    </row>
    <row r="744" spans="1:14" x14ac:dyDescent="0.3">
      <c r="A744">
        <v>120742</v>
      </c>
      <c r="B744">
        <v>103</v>
      </c>
      <c r="C744" s="1">
        <v>45773.974976851852</v>
      </c>
      <c r="D744" s="2">
        <v>45773</v>
      </c>
      <c r="E744" t="s">
        <v>33</v>
      </c>
      <c r="F744" t="s">
        <v>15</v>
      </c>
      <c r="G744" t="s">
        <v>27</v>
      </c>
      <c r="I744">
        <v>1</v>
      </c>
      <c r="J744">
        <v>5.48</v>
      </c>
      <c r="K744">
        <v>0</v>
      </c>
      <c r="L744">
        <v>0.47</v>
      </c>
      <c r="M744">
        <v>5.95</v>
      </c>
      <c r="N744" t="s">
        <v>21</v>
      </c>
    </row>
    <row r="745" spans="1:14" x14ac:dyDescent="0.3">
      <c r="A745">
        <v>120743</v>
      </c>
      <c r="B745">
        <v>202</v>
      </c>
      <c r="C745" s="1">
        <v>45877.619745370372</v>
      </c>
      <c r="D745" s="2">
        <v>45877</v>
      </c>
      <c r="E745" t="s">
        <v>18</v>
      </c>
      <c r="F745" t="s">
        <v>22</v>
      </c>
      <c r="G745" t="s">
        <v>20</v>
      </c>
      <c r="I745">
        <v>1</v>
      </c>
      <c r="J745">
        <v>5.4</v>
      </c>
      <c r="K745">
        <v>0</v>
      </c>
      <c r="L745">
        <v>0.54</v>
      </c>
      <c r="M745">
        <v>6.94</v>
      </c>
      <c r="N745" t="s">
        <v>31</v>
      </c>
    </row>
    <row r="746" spans="1:14" x14ac:dyDescent="0.3">
      <c r="A746">
        <v>120744</v>
      </c>
      <c r="B746">
        <v>102</v>
      </c>
      <c r="C746" s="1">
        <v>45763.336238425924</v>
      </c>
      <c r="D746" s="2">
        <v>45763</v>
      </c>
      <c r="E746" t="s">
        <v>14</v>
      </c>
      <c r="F746" t="s">
        <v>29</v>
      </c>
      <c r="G746" t="s">
        <v>41</v>
      </c>
      <c r="H746" t="s">
        <v>71</v>
      </c>
      <c r="I746">
        <v>2</v>
      </c>
      <c r="J746">
        <v>1.99</v>
      </c>
      <c r="K746">
        <v>0</v>
      </c>
      <c r="L746">
        <v>0.51</v>
      </c>
      <c r="M746">
        <v>5.89</v>
      </c>
      <c r="N746" t="s">
        <v>21</v>
      </c>
    </row>
    <row r="747" spans="1:14" x14ac:dyDescent="0.3">
      <c r="A747">
        <v>120745</v>
      </c>
      <c r="B747">
        <v>201</v>
      </c>
      <c r="C747" s="1">
        <v>45807.050092592595</v>
      </c>
      <c r="D747" s="2">
        <v>45807</v>
      </c>
      <c r="E747" t="s">
        <v>33</v>
      </c>
      <c r="F747" t="s">
        <v>15</v>
      </c>
      <c r="G747" t="s">
        <v>52</v>
      </c>
      <c r="I747">
        <v>1</v>
      </c>
      <c r="J747">
        <v>2.4300000000000002</v>
      </c>
      <c r="K747">
        <v>0</v>
      </c>
      <c r="L747">
        <v>0.16</v>
      </c>
      <c r="M747">
        <v>2.59</v>
      </c>
      <c r="N747" t="s">
        <v>21</v>
      </c>
    </row>
    <row r="748" spans="1:14" x14ac:dyDescent="0.3">
      <c r="A748">
        <v>120746</v>
      </c>
      <c r="B748">
        <v>103</v>
      </c>
      <c r="C748" s="1">
        <v>45780.488182870373</v>
      </c>
      <c r="D748" s="2">
        <v>45780</v>
      </c>
      <c r="E748" t="s">
        <v>18</v>
      </c>
      <c r="F748" t="s">
        <v>22</v>
      </c>
      <c r="G748" t="s">
        <v>59</v>
      </c>
      <c r="I748">
        <v>1</v>
      </c>
      <c r="J748">
        <v>10.08</v>
      </c>
      <c r="K748">
        <v>1.01</v>
      </c>
      <c r="L748">
        <v>0.73</v>
      </c>
      <c r="M748">
        <v>9.8000000000000007</v>
      </c>
      <c r="N748" t="s">
        <v>62</v>
      </c>
    </row>
    <row r="749" spans="1:14" x14ac:dyDescent="0.3">
      <c r="A749">
        <v>120747</v>
      </c>
      <c r="B749">
        <v>101</v>
      </c>
      <c r="C749" s="1">
        <v>45859.563935185186</v>
      </c>
      <c r="D749" s="2">
        <v>45859</v>
      </c>
      <c r="E749" t="s">
        <v>18</v>
      </c>
      <c r="F749" t="s">
        <v>19</v>
      </c>
      <c r="G749" t="s">
        <v>48</v>
      </c>
      <c r="H749" t="s">
        <v>49</v>
      </c>
      <c r="I749">
        <v>2</v>
      </c>
      <c r="J749">
        <v>5.35</v>
      </c>
      <c r="K749">
        <v>1.07</v>
      </c>
      <c r="L749">
        <v>0.91</v>
      </c>
      <c r="M749">
        <v>10.54</v>
      </c>
      <c r="N749" t="s">
        <v>17</v>
      </c>
    </row>
    <row r="750" spans="1:14" x14ac:dyDescent="0.3">
      <c r="A750">
        <v>120748</v>
      </c>
      <c r="B750">
        <v>102</v>
      </c>
      <c r="C750" s="1">
        <v>45810.485949074071</v>
      </c>
      <c r="D750" s="2">
        <v>45810</v>
      </c>
      <c r="E750" t="s">
        <v>18</v>
      </c>
      <c r="F750" t="s">
        <v>19</v>
      </c>
      <c r="G750" t="s">
        <v>77</v>
      </c>
      <c r="I750">
        <v>1</v>
      </c>
      <c r="J750">
        <v>5.03</v>
      </c>
      <c r="K750">
        <v>0</v>
      </c>
      <c r="L750">
        <v>0.43</v>
      </c>
      <c r="M750">
        <v>5.46</v>
      </c>
      <c r="N750" t="s">
        <v>31</v>
      </c>
    </row>
    <row r="751" spans="1:14" x14ac:dyDescent="0.3">
      <c r="A751">
        <v>120749</v>
      </c>
      <c r="B751">
        <v>101</v>
      </c>
      <c r="C751" s="1">
        <v>45869.654074074075</v>
      </c>
      <c r="D751" s="2">
        <v>45869</v>
      </c>
      <c r="E751" t="s">
        <v>28</v>
      </c>
      <c r="F751" t="s">
        <v>15</v>
      </c>
      <c r="G751" t="s">
        <v>51</v>
      </c>
      <c r="I751">
        <v>1</v>
      </c>
      <c r="J751">
        <v>3.52</v>
      </c>
      <c r="K751">
        <v>0</v>
      </c>
      <c r="L751">
        <v>0.26</v>
      </c>
      <c r="M751">
        <v>3.78</v>
      </c>
      <c r="N751" t="s">
        <v>31</v>
      </c>
    </row>
    <row r="752" spans="1:14" x14ac:dyDescent="0.3">
      <c r="A752">
        <v>120750</v>
      </c>
      <c r="B752">
        <v>103</v>
      </c>
      <c r="C752" s="1">
        <v>45766.551493055558</v>
      </c>
      <c r="D752" s="2">
        <v>45766</v>
      </c>
      <c r="E752" t="s">
        <v>18</v>
      </c>
      <c r="F752" t="s">
        <v>19</v>
      </c>
      <c r="G752" t="s">
        <v>32</v>
      </c>
      <c r="H752" t="s">
        <v>66</v>
      </c>
      <c r="I752">
        <v>2</v>
      </c>
      <c r="J752">
        <v>1.66</v>
      </c>
      <c r="K752">
        <v>0</v>
      </c>
      <c r="L752">
        <v>0.2</v>
      </c>
      <c r="M752">
        <v>3.52</v>
      </c>
      <c r="N752" t="s">
        <v>17</v>
      </c>
    </row>
    <row r="753" spans="1:14" x14ac:dyDescent="0.3">
      <c r="A753">
        <v>120751</v>
      </c>
      <c r="B753">
        <v>201</v>
      </c>
      <c r="C753" s="1">
        <v>45862.009317129632</v>
      </c>
      <c r="D753" s="2">
        <v>45862</v>
      </c>
      <c r="E753" t="s">
        <v>33</v>
      </c>
      <c r="F753" t="s">
        <v>29</v>
      </c>
      <c r="G753" t="s">
        <v>30</v>
      </c>
      <c r="I753">
        <v>1</v>
      </c>
      <c r="J753">
        <v>2.76</v>
      </c>
      <c r="K753">
        <v>0</v>
      </c>
      <c r="L753">
        <v>0.26</v>
      </c>
      <c r="M753">
        <v>3.27</v>
      </c>
      <c r="N753" t="s">
        <v>21</v>
      </c>
    </row>
    <row r="754" spans="1:14" x14ac:dyDescent="0.3">
      <c r="A754">
        <v>120752</v>
      </c>
      <c r="B754">
        <v>501</v>
      </c>
      <c r="C754" s="1">
        <v>45819.599780092591</v>
      </c>
      <c r="D754" s="2">
        <v>45819</v>
      </c>
      <c r="E754" t="s">
        <v>18</v>
      </c>
      <c r="F754" t="s">
        <v>19</v>
      </c>
      <c r="G754" t="s">
        <v>55</v>
      </c>
      <c r="I754">
        <v>1</v>
      </c>
      <c r="J754">
        <v>8</v>
      </c>
      <c r="K754">
        <v>0</v>
      </c>
      <c r="L754">
        <v>0.68</v>
      </c>
      <c r="M754">
        <v>8.68</v>
      </c>
      <c r="N754" t="s">
        <v>21</v>
      </c>
    </row>
    <row r="755" spans="1:14" x14ac:dyDescent="0.3">
      <c r="A755">
        <v>120753</v>
      </c>
      <c r="B755">
        <v>403</v>
      </c>
      <c r="C755" s="1">
        <v>45758.584537037037</v>
      </c>
      <c r="D755" s="2">
        <v>45758</v>
      </c>
      <c r="E755" t="s">
        <v>18</v>
      </c>
      <c r="F755" t="s">
        <v>19</v>
      </c>
      <c r="G755" t="s">
        <v>20</v>
      </c>
      <c r="I755">
        <v>1</v>
      </c>
      <c r="J755">
        <v>5.78</v>
      </c>
      <c r="K755">
        <v>0</v>
      </c>
      <c r="L755">
        <v>0.42</v>
      </c>
      <c r="M755">
        <v>6.2</v>
      </c>
      <c r="N755" t="s">
        <v>17</v>
      </c>
    </row>
    <row r="756" spans="1:14" x14ac:dyDescent="0.3">
      <c r="A756">
        <v>120754</v>
      </c>
      <c r="B756">
        <v>402</v>
      </c>
      <c r="C756" s="1">
        <v>45759.488263888888</v>
      </c>
      <c r="D756" s="2">
        <v>45759</v>
      </c>
      <c r="E756" t="s">
        <v>18</v>
      </c>
      <c r="F756" t="s">
        <v>15</v>
      </c>
      <c r="G756" t="s">
        <v>43</v>
      </c>
      <c r="I756">
        <v>1</v>
      </c>
      <c r="J756">
        <v>4.17</v>
      </c>
      <c r="K756">
        <v>0</v>
      </c>
      <c r="L756">
        <v>0.33</v>
      </c>
      <c r="M756">
        <v>4.5</v>
      </c>
      <c r="N756" t="s">
        <v>21</v>
      </c>
    </row>
    <row r="757" spans="1:14" x14ac:dyDescent="0.3">
      <c r="A757">
        <v>120755</v>
      </c>
      <c r="B757">
        <v>102</v>
      </c>
      <c r="C757" s="1">
        <v>45762.568020833336</v>
      </c>
      <c r="D757" s="2">
        <v>45762</v>
      </c>
      <c r="E757" t="s">
        <v>18</v>
      </c>
      <c r="F757" t="s">
        <v>15</v>
      </c>
      <c r="G757" t="s">
        <v>26</v>
      </c>
      <c r="I757">
        <v>1</v>
      </c>
      <c r="J757">
        <v>10.61</v>
      </c>
      <c r="K757">
        <v>0</v>
      </c>
      <c r="L757">
        <v>0.74</v>
      </c>
      <c r="M757">
        <v>11.35</v>
      </c>
      <c r="N757" t="s">
        <v>21</v>
      </c>
    </row>
    <row r="758" spans="1:14" x14ac:dyDescent="0.3">
      <c r="A758">
        <v>120756</v>
      </c>
      <c r="B758">
        <v>402</v>
      </c>
      <c r="C758" s="1">
        <v>45843.746493055558</v>
      </c>
      <c r="D758" s="2">
        <v>45843</v>
      </c>
      <c r="E758" t="s">
        <v>28</v>
      </c>
      <c r="F758" t="s">
        <v>19</v>
      </c>
      <c r="G758" t="s">
        <v>47</v>
      </c>
      <c r="H758" t="s">
        <v>69</v>
      </c>
      <c r="I758">
        <v>1</v>
      </c>
      <c r="J758">
        <v>1.7</v>
      </c>
      <c r="K758">
        <v>0</v>
      </c>
      <c r="L758">
        <v>0.19</v>
      </c>
      <c r="M758">
        <v>2.39</v>
      </c>
      <c r="N758" t="s">
        <v>21</v>
      </c>
    </row>
    <row r="759" spans="1:14" x14ac:dyDescent="0.3">
      <c r="A759">
        <v>120757</v>
      </c>
      <c r="B759">
        <v>301</v>
      </c>
      <c r="C759" s="1">
        <v>45804.81177083333</v>
      </c>
      <c r="D759" s="2">
        <v>45804</v>
      </c>
      <c r="E759" t="s">
        <v>36</v>
      </c>
      <c r="F759" t="s">
        <v>19</v>
      </c>
      <c r="G759" t="s">
        <v>26</v>
      </c>
      <c r="I759">
        <v>1</v>
      </c>
      <c r="J759">
        <v>9.3800000000000008</v>
      </c>
      <c r="K759">
        <v>1.41</v>
      </c>
      <c r="L759">
        <v>0.52</v>
      </c>
      <c r="M759">
        <v>8.49</v>
      </c>
      <c r="N759" t="s">
        <v>21</v>
      </c>
    </row>
    <row r="760" spans="1:14" x14ac:dyDescent="0.3">
      <c r="A760">
        <v>120758</v>
      </c>
      <c r="B760">
        <v>201</v>
      </c>
      <c r="C760" s="1">
        <v>45837.031828703701</v>
      </c>
      <c r="D760" s="2">
        <v>45837</v>
      </c>
      <c r="E760" t="s">
        <v>33</v>
      </c>
      <c r="F760" t="s">
        <v>15</v>
      </c>
      <c r="G760" t="s">
        <v>52</v>
      </c>
      <c r="H760" t="s">
        <v>61</v>
      </c>
      <c r="I760">
        <v>1</v>
      </c>
      <c r="J760">
        <v>2.4</v>
      </c>
      <c r="K760">
        <v>0</v>
      </c>
      <c r="L760">
        <v>0.21</v>
      </c>
      <c r="M760">
        <v>3.21</v>
      </c>
      <c r="N760" t="s">
        <v>21</v>
      </c>
    </row>
    <row r="761" spans="1:14" x14ac:dyDescent="0.3">
      <c r="A761">
        <v>120759</v>
      </c>
      <c r="B761">
        <v>101</v>
      </c>
      <c r="C761" s="1">
        <v>45763.502557870372</v>
      </c>
      <c r="D761" s="2">
        <v>45763</v>
      </c>
      <c r="E761" t="s">
        <v>18</v>
      </c>
      <c r="F761" t="s">
        <v>19</v>
      </c>
      <c r="G761" t="s">
        <v>55</v>
      </c>
      <c r="I761">
        <v>1</v>
      </c>
      <c r="J761">
        <v>8.84</v>
      </c>
      <c r="K761">
        <v>0</v>
      </c>
      <c r="L761">
        <v>0.8</v>
      </c>
      <c r="M761">
        <v>9.64</v>
      </c>
      <c r="N761" t="s">
        <v>21</v>
      </c>
    </row>
    <row r="762" spans="1:14" x14ac:dyDescent="0.3">
      <c r="A762">
        <v>120760</v>
      </c>
      <c r="B762">
        <v>101</v>
      </c>
      <c r="C762" s="1">
        <v>45876.850138888891</v>
      </c>
      <c r="D762" s="2">
        <v>45876</v>
      </c>
      <c r="E762" t="s">
        <v>36</v>
      </c>
      <c r="F762" t="s">
        <v>15</v>
      </c>
      <c r="G762" t="s">
        <v>43</v>
      </c>
      <c r="I762">
        <v>1</v>
      </c>
      <c r="J762">
        <v>4.3</v>
      </c>
      <c r="K762">
        <v>0</v>
      </c>
      <c r="L762">
        <v>0.41</v>
      </c>
      <c r="M762">
        <v>4.71</v>
      </c>
      <c r="N762" t="s">
        <v>21</v>
      </c>
    </row>
    <row r="763" spans="1:14" x14ac:dyDescent="0.3">
      <c r="A763">
        <v>120761</v>
      </c>
      <c r="B763">
        <v>202</v>
      </c>
      <c r="C763" s="1">
        <v>45816.553530092591</v>
      </c>
      <c r="D763" s="2">
        <v>45816</v>
      </c>
      <c r="E763" t="s">
        <v>18</v>
      </c>
      <c r="F763" t="s">
        <v>15</v>
      </c>
      <c r="G763" t="s">
        <v>43</v>
      </c>
      <c r="I763">
        <v>1</v>
      </c>
      <c r="J763">
        <v>4.53</v>
      </c>
      <c r="K763">
        <v>0</v>
      </c>
      <c r="L763">
        <v>0.28999999999999998</v>
      </c>
      <c r="M763">
        <v>4.82</v>
      </c>
      <c r="N763" t="s">
        <v>31</v>
      </c>
    </row>
    <row r="764" spans="1:14" x14ac:dyDescent="0.3">
      <c r="A764">
        <v>120762</v>
      </c>
      <c r="B764">
        <v>102</v>
      </c>
      <c r="C764" s="1">
        <v>45776.284085648149</v>
      </c>
      <c r="D764" s="2">
        <v>45776</v>
      </c>
      <c r="E764" t="s">
        <v>14</v>
      </c>
      <c r="F764" t="s">
        <v>15</v>
      </c>
      <c r="G764" t="s">
        <v>24</v>
      </c>
      <c r="H764" t="s">
        <v>44</v>
      </c>
      <c r="I764">
        <v>1</v>
      </c>
      <c r="J764">
        <v>3.88</v>
      </c>
      <c r="K764">
        <v>0</v>
      </c>
      <c r="L764">
        <v>0.44</v>
      </c>
      <c r="M764">
        <v>5.32</v>
      </c>
      <c r="N764" t="s">
        <v>21</v>
      </c>
    </row>
    <row r="765" spans="1:14" x14ac:dyDescent="0.3">
      <c r="A765">
        <v>120763</v>
      </c>
      <c r="B765">
        <v>103</v>
      </c>
      <c r="C765" s="1">
        <v>45783.424363425926</v>
      </c>
      <c r="D765" s="2">
        <v>45783</v>
      </c>
      <c r="E765" t="s">
        <v>37</v>
      </c>
      <c r="F765" t="s">
        <v>29</v>
      </c>
      <c r="G765" t="s">
        <v>16</v>
      </c>
      <c r="H765" t="s">
        <v>23</v>
      </c>
      <c r="I765">
        <v>1</v>
      </c>
      <c r="J765">
        <v>1.43</v>
      </c>
      <c r="K765">
        <v>0.21</v>
      </c>
      <c r="L765">
        <v>0.12</v>
      </c>
      <c r="M765">
        <v>1.34</v>
      </c>
      <c r="N765" t="s">
        <v>21</v>
      </c>
    </row>
    <row r="766" spans="1:14" x14ac:dyDescent="0.3">
      <c r="A766">
        <v>120764</v>
      </c>
      <c r="B766">
        <v>402</v>
      </c>
      <c r="C766" s="1">
        <v>45792.477905092594</v>
      </c>
      <c r="D766" s="2">
        <v>45792</v>
      </c>
      <c r="E766" t="s">
        <v>18</v>
      </c>
      <c r="F766" t="s">
        <v>22</v>
      </c>
      <c r="G766" t="s">
        <v>32</v>
      </c>
      <c r="I766">
        <v>2</v>
      </c>
      <c r="J766">
        <v>1.84</v>
      </c>
      <c r="K766">
        <v>0</v>
      </c>
      <c r="L766">
        <v>0.27</v>
      </c>
      <c r="M766">
        <v>3.95</v>
      </c>
      <c r="N766" t="s">
        <v>21</v>
      </c>
    </row>
    <row r="767" spans="1:14" x14ac:dyDescent="0.3">
      <c r="A767">
        <v>120765</v>
      </c>
      <c r="B767">
        <v>201</v>
      </c>
      <c r="C767" s="1">
        <v>45797.387939814813</v>
      </c>
      <c r="D767" s="2">
        <v>45797</v>
      </c>
      <c r="E767" t="s">
        <v>14</v>
      </c>
      <c r="F767" t="s">
        <v>22</v>
      </c>
      <c r="G767" t="s">
        <v>35</v>
      </c>
      <c r="I767">
        <v>1</v>
      </c>
      <c r="J767">
        <v>1.75</v>
      </c>
      <c r="K767">
        <v>0</v>
      </c>
      <c r="L767">
        <v>0.1</v>
      </c>
      <c r="M767">
        <v>1.85</v>
      </c>
      <c r="N767" t="s">
        <v>17</v>
      </c>
    </row>
    <row r="768" spans="1:14" x14ac:dyDescent="0.3">
      <c r="A768">
        <v>120766</v>
      </c>
      <c r="B768">
        <v>102</v>
      </c>
      <c r="C768" s="1">
        <v>45763.485972222225</v>
      </c>
      <c r="D768" s="2">
        <v>45763</v>
      </c>
      <c r="E768" t="s">
        <v>18</v>
      </c>
      <c r="F768" t="s">
        <v>15</v>
      </c>
      <c r="G768" t="s">
        <v>59</v>
      </c>
      <c r="I768">
        <v>1</v>
      </c>
      <c r="J768">
        <v>9.9700000000000006</v>
      </c>
      <c r="K768">
        <v>0</v>
      </c>
      <c r="L768">
        <v>0.65</v>
      </c>
      <c r="M768">
        <v>10.62</v>
      </c>
      <c r="N768" t="s">
        <v>21</v>
      </c>
    </row>
    <row r="769" spans="1:14" x14ac:dyDescent="0.3">
      <c r="A769">
        <v>120767</v>
      </c>
      <c r="B769">
        <v>102</v>
      </c>
      <c r="C769" s="1">
        <v>45785.686365740738</v>
      </c>
      <c r="D769" s="2">
        <v>45785</v>
      </c>
      <c r="E769" t="s">
        <v>28</v>
      </c>
      <c r="F769" t="s">
        <v>29</v>
      </c>
      <c r="G769" t="s">
        <v>32</v>
      </c>
      <c r="H769" t="s">
        <v>66</v>
      </c>
      <c r="I769">
        <v>1</v>
      </c>
      <c r="J769">
        <v>1.89</v>
      </c>
      <c r="K769">
        <v>0</v>
      </c>
      <c r="L769">
        <v>0.14000000000000001</v>
      </c>
      <c r="M769">
        <v>2.0299999999999998</v>
      </c>
      <c r="N769" t="s">
        <v>21</v>
      </c>
    </row>
    <row r="770" spans="1:14" x14ac:dyDescent="0.3">
      <c r="A770">
        <v>120768</v>
      </c>
      <c r="B770">
        <v>401</v>
      </c>
      <c r="C770" s="1">
        <v>45763.602881944447</v>
      </c>
      <c r="D770" s="2">
        <v>45763</v>
      </c>
      <c r="E770" t="s">
        <v>18</v>
      </c>
      <c r="F770" t="s">
        <v>19</v>
      </c>
      <c r="G770" t="s">
        <v>55</v>
      </c>
      <c r="I770">
        <v>1</v>
      </c>
      <c r="J770">
        <v>8.18</v>
      </c>
      <c r="K770">
        <v>0</v>
      </c>
      <c r="L770">
        <v>0.56999999999999995</v>
      </c>
      <c r="M770">
        <v>8.75</v>
      </c>
    </row>
    <row r="771" spans="1:14" x14ac:dyDescent="0.3">
      <c r="A771">
        <v>120769</v>
      </c>
      <c r="B771">
        <v>501</v>
      </c>
      <c r="C771" s="1">
        <v>45851.917650462965</v>
      </c>
      <c r="D771" s="2">
        <v>45851</v>
      </c>
      <c r="E771" t="s">
        <v>33</v>
      </c>
      <c r="F771" t="s">
        <v>29</v>
      </c>
      <c r="G771" t="s">
        <v>27</v>
      </c>
      <c r="I771">
        <v>1</v>
      </c>
      <c r="J771">
        <v>6.5</v>
      </c>
      <c r="K771">
        <v>0</v>
      </c>
      <c r="L771">
        <v>0.62</v>
      </c>
      <c r="M771">
        <v>7.12</v>
      </c>
      <c r="N771" t="s">
        <v>21</v>
      </c>
    </row>
    <row r="772" spans="1:14" x14ac:dyDescent="0.3">
      <c r="A772">
        <v>120770</v>
      </c>
      <c r="B772">
        <v>103</v>
      </c>
      <c r="C772" s="1">
        <v>45793.473680555559</v>
      </c>
      <c r="D772" s="2">
        <v>45793</v>
      </c>
      <c r="E772" t="s">
        <v>18</v>
      </c>
      <c r="F772" t="s">
        <v>19</v>
      </c>
      <c r="G772" t="s">
        <v>55</v>
      </c>
      <c r="I772">
        <v>1</v>
      </c>
      <c r="J772">
        <v>8.84</v>
      </c>
      <c r="K772">
        <v>0</v>
      </c>
      <c r="L772">
        <v>0.64</v>
      </c>
      <c r="M772">
        <v>9.48</v>
      </c>
    </row>
    <row r="773" spans="1:14" x14ac:dyDescent="0.3">
      <c r="A773">
        <v>120771</v>
      </c>
      <c r="B773">
        <v>501</v>
      </c>
      <c r="C773" s="1">
        <v>45863.523125</v>
      </c>
      <c r="D773" s="2">
        <v>45863</v>
      </c>
      <c r="E773" t="s">
        <v>18</v>
      </c>
      <c r="F773" t="s">
        <v>19</v>
      </c>
      <c r="G773" t="s">
        <v>26</v>
      </c>
      <c r="I773">
        <v>1</v>
      </c>
      <c r="J773">
        <v>9.01</v>
      </c>
      <c r="K773">
        <v>0</v>
      </c>
      <c r="L773">
        <v>0.54</v>
      </c>
      <c r="M773">
        <v>9.5500000000000007</v>
      </c>
      <c r="N773" t="s">
        <v>21</v>
      </c>
    </row>
    <row r="774" spans="1:14" x14ac:dyDescent="0.3">
      <c r="A774">
        <v>120772</v>
      </c>
      <c r="B774">
        <v>301</v>
      </c>
      <c r="C774" s="1">
        <v>45763.701585648145</v>
      </c>
      <c r="D774" s="2">
        <v>45763</v>
      </c>
      <c r="E774" t="s">
        <v>28</v>
      </c>
      <c r="F774" t="s">
        <v>22</v>
      </c>
      <c r="G774" t="s">
        <v>52</v>
      </c>
      <c r="I774">
        <v>1</v>
      </c>
      <c r="J774">
        <v>2.82</v>
      </c>
      <c r="K774">
        <v>0</v>
      </c>
      <c r="L774">
        <v>0.2</v>
      </c>
      <c r="M774">
        <v>3.02</v>
      </c>
      <c r="N774" t="s">
        <v>17</v>
      </c>
    </row>
    <row r="775" spans="1:14" x14ac:dyDescent="0.3">
      <c r="A775">
        <v>120773</v>
      </c>
      <c r="B775">
        <v>101</v>
      </c>
      <c r="C775" s="1">
        <v>45766.475555555553</v>
      </c>
      <c r="D775" s="2">
        <v>45766</v>
      </c>
      <c r="E775" t="s">
        <v>18</v>
      </c>
      <c r="F775" t="s">
        <v>19</v>
      </c>
      <c r="G775" t="s">
        <v>55</v>
      </c>
      <c r="I775">
        <v>2</v>
      </c>
      <c r="J775">
        <v>8.98</v>
      </c>
      <c r="K775">
        <v>0</v>
      </c>
      <c r="L775">
        <v>1.35</v>
      </c>
      <c r="M775">
        <v>19.309999999999999</v>
      </c>
      <c r="N775" t="s">
        <v>21</v>
      </c>
    </row>
    <row r="776" spans="1:14" x14ac:dyDescent="0.3">
      <c r="A776">
        <v>120774</v>
      </c>
      <c r="B776">
        <v>301</v>
      </c>
      <c r="C776" s="1">
        <v>45871.885578703703</v>
      </c>
      <c r="D776" s="2">
        <v>45871</v>
      </c>
      <c r="E776" t="s">
        <v>36</v>
      </c>
      <c r="F776" t="s">
        <v>29</v>
      </c>
      <c r="G776" t="s">
        <v>59</v>
      </c>
      <c r="I776">
        <v>1</v>
      </c>
      <c r="J776">
        <v>10.3</v>
      </c>
      <c r="K776">
        <v>0</v>
      </c>
      <c r="L776">
        <v>0.82</v>
      </c>
      <c r="M776">
        <v>11.12</v>
      </c>
      <c r="N776" t="s">
        <v>21</v>
      </c>
    </row>
    <row r="777" spans="1:14" x14ac:dyDescent="0.3">
      <c r="A777">
        <v>120775</v>
      </c>
      <c r="B777">
        <v>201</v>
      </c>
      <c r="C777" s="1">
        <v>45802.929699074077</v>
      </c>
      <c r="D777" s="2">
        <v>45802</v>
      </c>
      <c r="E777" t="s">
        <v>33</v>
      </c>
      <c r="F777" t="s">
        <v>19</v>
      </c>
      <c r="G777" t="s">
        <v>52</v>
      </c>
      <c r="H777" t="s">
        <v>53</v>
      </c>
      <c r="I777">
        <v>2</v>
      </c>
      <c r="J777">
        <v>2.2000000000000002</v>
      </c>
      <c r="K777">
        <v>0</v>
      </c>
      <c r="L777">
        <v>0.23</v>
      </c>
      <c r="M777">
        <v>4.03</v>
      </c>
      <c r="N777" t="s">
        <v>31</v>
      </c>
    </row>
    <row r="778" spans="1:14" x14ac:dyDescent="0.3">
      <c r="A778">
        <v>120776</v>
      </c>
      <c r="B778">
        <v>401</v>
      </c>
      <c r="C778" s="1">
        <v>45819.269907407404</v>
      </c>
      <c r="D778" s="2">
        <v>45819</v>
      </c>
      <c r="E778" t="s">
        <v>14</v>
      </c>
      <c r="F778" t="s">
        <v>22</v>
      </c>
      <c r="G778" t="s">
        <v>75</v>
      </c>
      <c r="I778">
        <v>2</v>
      </c>
      <c r="J778">
        <v>3.56</v>
      </c>
      <c r="K778">
        <v>0</v>
      </c>
      <c r="L778">
        <v>0.52</v>
      </c>
      <c r="M778">
        <v>7.64</v>
      </c>
      <c r="N778" t="s">
        <v>21</v>
      </c>
    </row>
    <row r="779" spans="1:14" x14ac:dyDescent="0.3">
      <c r="A779">
        <v>120777</v>
      </c>
      <c r="B779">
        <v>102</v>
      </c>
      <c r="C779" s="1">
        <v>45837.396099537036</v>
      </c>
      <c r="D779" s="2">
        <v>45837</v>
      </c>
      <c r="E779" t="s">
        <v>14</v>
      </c>
      <c r="F779" t="s">
        <v>19</v>
      </c>
      <c r="G779" t="s">
        <v>39</v>
      </c>
      <c r="I779">
        <v>1</v>
      </c>
      <c r="J779">
        <v>2.98</v>
      </c>
      <c r="K779">
        <v>0</v>
      </c>
      <c r="L779">
        <v>0.21</v>
      </c>
      <c r="M779">
        <v>3.19</v>
      </c>
      <c r="N779" t="s">
        <v>31</v>
      </c>
    </row>
    <row r="780" spans="1:14" x14ac:dyDescent="0.3">
      <c r="A780">
        <v>120778</v>
      </c>
      <c r="B780">
        <v>501</v>
      </c>
      <c r="C780" s="1">
        <v>45813.240798611114</v>
      </c>
      <c r="D780" s="2">
        <v>45813</v>
      </c>
      <c r="E780" t="s">
        <v>14</v>
      </c>
      <c r="F780" t="s">
        <v>15</v>
      </c>
      <c r="G780" t="s">
        <v>64</v>
      </c>
      <c r="I780">
        <v>1</v>
      </c>
      <c r="J780">
        <v>1.53</v>
      </c>
      <c r="K780">
        <v>0</v>
      </c>
      <c r="L780">
        <v>0.11</v>
      </c>
      <c r="M780">
        <v>1.64</v>
      </c>
      <c r="N780" t="s">
        <v>21</v>
      </c>
    </row>
    <row r="781" spans="1:14" x14ac:dyDescent="0.3">
      <c r="A781">
        <v>120779</v>
      </c>
      <c r="B781">
        <v>102</v>
      </c>
      <c r="C781" s="1">
        <v>45809.481550925928</v>
      </c>
      <c r="D781" s="2">
        <v>45809</v>
      </c>
      <c r="E781" t="s">
        <v>18</v>
      </c>
      <c r="F781" t="s">
        <v>29</v>
      </c>
      <c r="G781" t="s">
        <v>27</v>
      </c>
      <c r="I781">
        <v>1</v>
      </c>
      <c r="J781">
        <v>6</v>
      </c>
      <c r="K781">
        <v>0</v>
      </c>
      <c r="L781">
        <v>0.39</v>
      </c>
      <c r="M781">
        <v>6.39</v>
      </c>
      <c r="N781" t="s">
        <v>21</v>
      </c>
    </row>
    <row r="782" spans="1:14" x14ac:dyDescent="0.3">
      <c r="A782">
        <v>120780</v>
      </c>
      <c r="B782">
        <v>101</v>
      </c>
      <c r="C782" s="1">
        <v>45771.426736111112</v>
      </c>
      <c r="D782" s="2">
        <v>45771</v>
      </c>
      <c r="E782" t="s">
        <v>14</v>
      </c>
      <c r="F782" t="s">
        <v>19</v>
      </c>
      <c r="G782" t="s">
        <v>35</v>
      </c>
      <c r="I782">
        <v>2</v>
      </c>
      <c r="J782">
        <v>1.93</v>
      </c>
      <c r="K782">
        <v>0</v>
      </c>
      <c r="L782">
        <v>0.31</v>
      </c>
      <c r="M782">
        <v>4.17</v>
      </c>
      <c r="N782" t="s">
        <v>21</v>
      </c>
    </row>
    <row r="783" spans="1:14" x14ac:dyDescent="0.3">
      <c r="A783">
        <v>120781</v>
      </c>
      <c r="B783">
        <v>101</v>
      </c>
      <c r="C783" s="1">
        <v>45789.691018518519</v>
      </c>
      <c r="D783" s="2">
        <v>45789</v>
      </c>
      <c r="E783" t="s">
        <v>28</v>
      </c>
      <c r="F783" t="s">
        <v>19</v>
      </c>
      <c r="G783" t="s">
        <v>52</v>
      </c>
      <c r="H783" t="s">
        <v>61</v>
      </c>
      <c r="I783">
        <v>1</v>
      </c>
      <c r="J783">
        <v>2.2599999999999998</v>
      </c>
      <c r="K783">
        <v>0.43</v>
      </c>
      <c r="L783">
        <v>0.23</v>
      </c>
      <c r="M783">
        <v>2.66</v>
      </c>
      <c r="N783" t="s">
        <v>17</v>
      </c>
    </row>
    <row r="784" spans="1:14" x14ac:dyDescent="0.3">
      <c r="A784">
        <v>120782</v>
      </c>
      <c r="B784">
        <v>501</v>
      </c>
      <c r="C784" s="1">
        <v>45807.564166666663</v>
      </c>
      <c r="D784" s="2">
        <v>45807</v>
      </c>
      <c r="E784" t="s">
        <v>18</v>
      </c>
      <c r="F784" t="s">
        <v>19</v>
      </c>
      <c r="G784" t="s">
        <v>57</v>
      </c>
      <c r="I784">
        <v>1</v>
      </c>
      <c r="J784">
        <v>9.18</v>
      </c>
      <c r="K784">
        <v>0</v>
      </c>
      <c r="L784">
        <v>0.6</v>
      </c>
      <c r="M784">
        <v>9.7799999999999994</v>
      </c>
      <c r="N784" t="s">
        <v>21</v>
      </c>
    </row>
    <row r="785" spans="1:14" x14ac:dyDescent="0.3">
      <c r="A785">
        <v>120783</v>
      </c>
      <c r="B785">
        <v>401</v>
      </c>
      <c r="C785" s="1">
        <v>45864.433923611112</v>
      </c>
      <c r="D785" s="2">
        <v>45864</v>
      </c>
      <c r="E785" t="s">
        <v>37</v>
      </c>
      <c r="F785" t="s">
        <v>19</v>
      </c>
      <c r="G785" t="s">
        <v>41</v>
      </c>
      <c r="H785" t="s">
        <v>71</v>
      </c>
      <c r="I785">
        <v>1</v>
      </c>
      <c r="J785">
        <v>2.0099999999999998</v>
      </c>
      <c r="K785">
        <v>0</v>
      </c>
      <c r="L785">
        <v>0.2</v>
      </c>
      <c r="M785">
        <v>2.91</v>
      </c>
      <c r="N785" t="s">
        <v>31</v>
      </c>
    </row>
    <row r="786" spans="1:14" x14ac:dyDescent="0.3">
      <c r="A786">
        <v>120784</v>
      </c>
      <c r="B786">
        <v>501</v>
      </c>
      <c r="C786" s="1">
        <v>45771.842731481483</v>
      </c>
      <c r="D786" s="2">
        <v>45771</v>
      </c>
      <c r="E786" t="s">
        <v>36</v>
      </c>
      <c r="F786" t="s">
        <v>19</v>
      </c>
      <c r="G786" t="s">
        <v>59</v>
      </c>
      <c r="I786">
        <v>1</v>
      </c>
      <c r="J786">
        <v>10.27</v>
      </c>
      <c r="K786">
        <v>0</v>
      </c>
      <c r="L786">
        <v>0.87</v>
      </c>
      <c r="M786">
        <v>11.14</v>
      </c>
      <c r="N786" t="s">
        <v>21</v>
      </c>
    </row>
    <row r="787" spans="1:14" x14ac:dyDescent="0.3">
      <c r="A787">
        <v>120785</v>
      </c>
      <c r="B787">
        <v>402</v>
      </c>
      <c r="C787" s="1">
        <v>45842.746006944442</v>
      </c>
      <c r="D787" s="2">
        <v>45842</v>
      </c>
      <c r="E787" t="s">
        <v>28</v>
      </c>
      <c r="F787" t="s">
        <v>19</v>
      </c>
      <c r="G787" t="s">
        <v>68</v>
      </c>
      <c r="I787">
        <v>1</v>
      </c>
      <c r="J787">
        <v>4.01</v>
      </c>
      <c r="K787">
        <v>0.6</v>
      </c>
      <c r="L787">
        <v>0.2</v>
      </c>
      <c r="M787">
        <v>3.61</v>
      </c>
      <c r="N787" t="s">
        <v>21</v>
      </c>
    </row>
    <row r="788" spans="1:14" x14ac:dyDescent="0.3">
      <c r="A788">
        <v>120786</v>
      </c>
      <c r="B788">
        <v>201</v>
      </c>
      <c r="C788" s="1">
        <v>45824.747488425928</v>
      </c>
      <c r="D788" s="2">
        <v>45824</v>
      </c>
      <c r="E788" t="s">
        <v>28</v>
      </c>
      <c r="F788" t="s">
        <v>19</v>
      </c>
      <c r="G788" t="s">
        <v>68</v>
      </c>
      <c r="I788">
        <v>2</v>
      </c>
      <c r="J788">
        <v>3.95</v>
      </c>
      <c r="K788">
        <v>0</v>
      </c>
      <c r="L788">
        <v>0.59</v>
      </c>
      <c r="M788">
        <v>8.49</v>
      </c>
      <c r="N788" t="s">
        <v>21</v>
      </c>
    </row>
    <row r="789" spans="1:14" x14ac:dyDescent="0.3">
      <c r="A789">
        <v>120787</v>
      </c>
      <c r="B789">
        <v>101</v>
      </c>
      <c r="C789" s="1">
        <v>45759.882638888892</v>
      </c>
      <c r="D789" s="2">
        <v>45759</v>
      </c>
      <c r="E789" t="s">
        <v>36</v>
      </c>
      <c r="F789" t="s">
        <v>19</v>
      </c>
      <c r="G789" t="s">
        <v>55</v>
      </c>
      <c r="I789">
        <v>1</v>
      </c>
      <c r="J789">
        <v>8.7200000000000006</v>
      </c>
      <c r="K789">
        <v>0</v>
      </c>
      <c r="L789">
        <v>0.52</v>
      </c>
      <c r="M789">
        <v>9.24</v>
      </c>
      <c r="N789" t="s">
        <v>17</v>
      </c>
    </row>
    <row r="790" spans="1:14" x14ac:dyDescent="0.3">
      <c r="A790">
        <v>120788</v>
      </c>
      <c r="B790">
        <v>401</v>
      </c>
      <c r="C790" s="1">
        <v>45815.370474537034</v>
      </c>
      <c r="D790" s="2">
        <v>45815</v>
      </c>
      <c r="E790" t="s">
        <v>14</v>
      </c>
      <c r="F790" t="s">
        <v>22</v>
      </c>
      <c r="G790" t="s">
        <v>75</v>
      </c>
      <c r="I790">
        <v>1</v>
      </c>
      <c r="J790">
        <v>3.72</v>
      </c>
      <c r="K790">
        <v>0</v>
      </c>
      <c r="L790">
        <v>0.28000000000000003</v>
      </c>
      <c r="M790">
        <v>4</v>
      </c>
      <c r="N790" t="s">
        <v>62</v>
      </c>
    </row>
    <row r="791" spans="1:14" x14ac:dyDescent="0.3">
      <c r="A791">
        <v>120789</v>
      </c>
      <c r="B791">
        <v>201</v>
      </c>
      <c r="C791" s="1">
        <v>45821.445162037038</v>
      </c>
      <c r="D791" s="2">
        <v>45821</v>
      </c>
      <c r="E791" t="s">
        <v>37</v>
      </c>
      <c r="F791" t="s">
        <v>15</v>
      </c>
      <c r="G791" t="s">
        <v>16</v>
      </c>
      <c r="H791" t="s">
        <v>45</v>
      </c>
      <c r="I791">
        <v>1</v>
      </c>
      <c r="J791">
        <v>1.3</v>
      </c>
      <c r="K791">
        <v>0</v>
      </c>
      <c r="L791">
        <v>0.1</v>
      </c>
      <c r="M791">
        <v>1.7</v>
      </c>
      <c r="N791" t="s">
        <v>17</v>
      </c>
    </row>
    <row r="792" spans="1:14" x14ac:dyDescent="0.3">
      <c r="A792">
        <v>120790</v>
      </c>
      <c r="B792">
        <v>301</v>
      </c>
      <c r="C792" s="1">
        <v>45831.733032407406</v>
      </c>
      <c r="D792" s="2">
        <v>45831</v>
      </c>
      <c r="E792" t="s">
        <v>28</v>
      </c>
      <c r="F792" t="s">
        <v>19</v>
      </c>
      <c r="G792" t="s">
        <v>30</v>
      </c>
      <c r="I792">
        <v>1</v>
      </c>
      <c r="J792">
        <v>3.26</v>
      </c>
      <c r="K792">
        <v>0</v>
      </c>
      <c r="L792">
        <v>0.26</v>
      </c>
      <c r="M792">
        <v>3.52</v>
      </c>
      <c r="N792" t="s">
        <v>17</v>
      </c>
    </row>
    <row r="793" spans="1:14" x14ac:dyDescent="0.3">
      <c r="A793">
        <v>120791</v>
      </c>
      <c r="B793">
        <v>401</v>
      </c>
      <c r="C793" s="1">
        <v>45823.484907407408</v>
      </c>
      <c r="D793" s="2">
        <v>45823</v>
      </c>
      <c r="E793" t="s">
        <v>18</v>
      </c>
      <c r="F793" t="s">
        <v>15</v>
      </c>
      <c r="G793" t="s">
        <v>48</v>
      </c>
      <c r="H793" t="s">
        <v>73</v>
      </c>
      <c r="I793">
        <v>2</v>
      </c>
      <c r="J793">
        <v>5.72</v>
      </c>
      <c r="K793">
        <v>0</v>
      </c>
      <c r="L793">
        <v>0.73</v>
      </c>
      <c r="M793">
        <v>12.97</v>
      </c>
      <c r="N793" t="s">
        <v>21</v>
      </c>
    </row>
    <row r="794" spans="1:14" x14ac:dyDescent="0.3">
      <c r="A794">
        <v>120792</v>
      </c>
      <c r="B794">
        <v>103</v>
      </c>
      <c r="C794" s="1">
        <v>45805.828356481485</v>
      </c>
      <c r="D794" s="2">
        <v>45805</v>
      </c>
      <c r="E794" t="s">
        <v>36</v>
      </c>
      <c r="F794" t="s">
        <v>19</v>
      </c>
      <c r="G794" t="s">
        <v>27</v>
      </c>
      <c r="I794">
        <v>1</v>
      </c>
      <c r="J794">
        <v>5.85</v>
      </c>
      <c r="K794">
        <v>0</v>
      </c>
      <c r="L794">
        <v>0.35</v>
      </c>
      <c r="M794">
        <v>6.2</v>
      </c>
      <c r="N794" t="s">
        <v>17</v>
      </c>
    </row>
    <row r="795" spans="1:14" x14ac:dyDescent="0.3">
      <c r="A795">
        <v>120793</v>
      </c>
      <c r="B795">
        <v>201</v>
      </c>
      <c r="C795" s="1">
        <v>45778.688275462962</v>
      </c>
      <c r="D795" s="2">
        <v>45778</v>
      </c>
      <c r="E795" t="s">
        <v>28</v>
      </c>
      <c r="F795" t="s">
        <v>22</v>
      </c>
      <c r="G795" t="s">
        <v>30</v>
      </c>
      <c r="H795" t="s">
        <v>34</v>
      </c>
      <c r="I795">
        <v>1</v>
      </c>
      <c r="J795">
        <v>2.78</v>
      </c>
      <c r="K795">
        <v>0</v>
      </c>
      <c r="L795">
        <v>0.26</v>
      </c>
      <c r="M795">
        <v>3.29</v>
      </c>
      <c r="N795" t="s">
        <v>31</v>
      </c>
    </row>
    <row r="796" spans="1:14" x14ac:dyDescent="0.3">
      <c r="A796">
        <v>120794</v>
      </c>
      <c r="B796">
        <v>201</v>
      </c>
      <c r="C796" s="1">
        <v>45764.771631944444</v>
      </c>
      <c r="D796" s="2">
        <v>45764</v>
      </c>
      <c r="E796" t="s">
        <v>36</v>
      </c>
      <c r="F796" t="s">
        <v>15</v>
      </c>
      <c r="G796" t="s">
        <v>48</v>
      </c>
      <c r="H796" t="s">
        <v>72</v>
      </c>
      <c r="I796">
        <v>2</v>
      </c>
      <c r="J796">
        <v>5.23</v>
      </c>
      <c r="K796">
        <v>0</v>
      </c>
      <c r="L796">
        <v>0.81</v>
      </c>
      <c r="M796">
        <v>13.27</v>
      </c>
      <c r="N796" t="s">
        <v>17</v>
      </c>
    </row>
    <row r="797" spans="1:14" x14ac:dyDescent="0.3">
      <c r="A797">
        <v>120795</v>
      </c>
      <c r="B797">
        <v>102</v>
      </c>
      <c r="C797" s="1">
        <v>45821.227337962962</v>
      </c>
      <c r="D797" s="2">
        <v>45821</v>
      </c>
      <c r="E797" t="s">
        <v>14</v>
      </c>
      <c r="F797" t="s">
        <v>15</v>
      </c>
      <c r="G797" t="s">
        <v>75</v>
      </c>
      <c r="I797">
        <v>1</v>
      </c>
      <c r="J797">
        <v>4</v>
      </c>
      <c r="K797">
        <v>0</v>
      </c>
      <c r="L797">
        <v>0.36</v>
      </c>
      <c r="M797">
        <v>4.3600000000000003</v>
      </c>
      <c r="N797" t="s">
        <v>21</v>
      </c>
    </row>
    <row r="798" spans="1:14" x14ac:dyDescent="0.3">
      <c r="A798">
        <v>120796</v>
      </c>
      <c r="B798">
        <v>301</v>
      </c>
      <c r="C798" s="1">
        <v>45789.372118055559</v>
      </c>
      <c r="D798" s="2">
        <v>45789</v>
      </c>
      <c r="E798" t="s">
        <v>14</v>
      </c>
      <c r="F798" t="s">
        <v>22</v>
      </c>
      <c r="G798" t="s">
        <v>24</v>
      </c>
      <c r="H798" t="s">
        <v>40</v>
      </c>
      <c r="I798">
        <v>2</v>
      </c>
      <c r="J798">
        <v>3.23</v>
      </c>
      <c r="K798">
        <v>0</v>
      </c>
      <c r="L798">
        <v>0.53</v>
      </c>
      <c r="M798">
        <v>9.39</v>
      </c>
      <c r="N798" t="s">
        <v>17</v>
      </c>
    </row>
    <row r="799" spans="1:14" x14ac:dyDescent="0.3">
      <c r="A799">
        <v>120797</v>
      </c>
      <c r="B799">
        <v>102</v>
      </c>
      <c r="C799" s="1">
        <v>45786.445127314815</v>
      </c>
      <c r="D799" s="2">
        <v>45786</v>
      </c>
      <c r="E799" t="s">
        <v>14</v>
      </c>
      <c r="F799" t="s">
        <v>19</v>
      </c>
      <c r="G799" t="s">
        <v>39</v>
      </c>
      <c r="H799" t="s">
        <v>46</v>
      </c>
      <c r="I799">
        <v>1</v>
      </c>
      <c r="J799">
        <v>3.21</v>
      </c>
      <c r="K799">
        <v>0</v>
      </c>
      <c r="L799">
        <v>0.3</v>
      </c>
      <c r="M799">
        <v>3.61</v>
      </c>
      <c r="N799" t="s">
        <v>21</v>
      </c>
    </row>
    <row r="800" spans="1:14" x14ac:dyDescent="0.3">
      <c r="A800">
        <v>120798</v>
      </c>
      <c r="B800">
        <v>101</v>
      </c>
      <c r="C800" s="1">
        <v>45822.772349537037</v>
      </c>
      <c r="D800" s="2">
        <v>45822</v>
      </c>
      <c r="E800" t="s">
        <v>36</v>
      </c>
      <c r="F800" t="s">
        <v>22</v>
      </c>
      <c r="G800" t="s">
        <v>55</v>
      </c>
      <c r="I800">
        <v>1</v>
      </c>
      <c r="J800">
        <v>8.5</v>
      </c>
      <c r="K800">
        <v>0.43</v>
      </c>
      <c r="L800">
        <v>0.77</v>
      </c>
      <c r="M800">
        <v>8.84</v>
      </c>
      <c r="N800" t="s">
        <v>17</v>
      </c>
    </row>
    <row r="801" spans="1:14" x14ac:dyDescent="0.3">
      <c r="A801">
        <v>120799</v>
      </c>
      <c r="B801">
        <v>301</v>
      </c>
      <c r="C801" s="1">
        <v>45791.536851851852</v>
      </c>
      <c r="D801" s="2">
        <v>45791</v>
      </c>
      <c r="E801" t="s">
        <v>18</v>
      </c>
      <c r="F801" t="s">
        <v>19</v>
      </c>
      <c r="G801" t="s">
        <v>43</v>
      </c>
      <c r="I801">
        <v>1</v>
      </c>
      <c r="J801">
        <v>4.5</v>
      </c>
      <c r="K801">
        <v>0</v>
      </c>
      <c r="L801">
        <v>0.38</v>
      </c>
      <c r="M801">
        <v>4.88</v>
      </c>
      <c r="N801" t="s">
        <v>21</v>
      </c>
    </row>
    <row r="802" spans="1:14" x14ac:dyDescent="0.3">
      <c r="A802">
        <v>120800</v>
      </c>
      <c r="B802">
        <v>201</v>
      </c>
      <c r="C802" s="1">
        <v>45775.754282407404</v>
      </c>
      <c r="D802" s="2">
        <v>45775</v>
      </c>
      <c r="E802" t="s">
        <v>36</v>
      </c>
      <c r="F802" t="s">
        <v>19</v>
      </c>
      <c r="G802" t="s">
        <v>30</v>
      </c>
      <c r="I802">
        <v>1</v>
      </c>
      <c r="J802">
        <v>3.41</v>
      </c>
      <c r="K802">
        <v>0</v>
      </c>
      <c r="L802">
        <v>0.31</v>
      </c>
      <c r="M802">
        <v>3.97</v>
      </c>
      <c r="N802" t="s">
        <v>17</v>
      </c>
    </row>
    <row r="803" spans="1:14" x14ac:dyDescent="0.3">
      <c r="A803">
        <v>120801</v>
      </c>
      <c r="B803">
        <v>402</v>
      </c>
      <c r="C803" s="1">
        <v>45823.405868055554</v>
      </c>
      <c r="D803" s="2">
        <v>45823</v>
      </c>
      <c r="E803" t="s">
        <v>14</v>
      </c>
      <c r="F803" t="s">
        <v>19</v>
      </c>
      <c r="G803" t="s">
        <v>70</v>
      </c>
      <c r="I803">
        <v>1</v>
      </c>
      <c r="J803">
        <v>3.11</v>
      </c>
      <c r="K803">
        <v>0</v>
      </c>
      <c r="L803">
        <v>0.24</v>
      </c>
      <c r="M803">
        <v>3.65</v>
      </c>
      <c r="N803" t="s">
        <v>21</v>
      </c>
    </row>
    <row r="804" spans="1:14" x14ac:dyDescent="0.3">
      <c r="A804">
        <v>120802</v>
      </c>
      <c r="B804">
        <v>403</v>
      </c>
      <c r="C804" s="1">
        <v>45845.586689814816</v>
      </c>
      <c r="D804" s="2">
        <v>45845</v>
      </c>
      <c r="E804" t="s">
        <v>18</v>
      </c>
      <c r="F804" t="s">
        <v>29</v>
      </c>
      <c r="G804" t="s">
        <v>27</v>
      </c>
      <c r="I804">
        <v>1</v>
      </c>
      <c r="J804">
        <v>5.78</v>
      </c>
      <c r="K804">
        <v>0</v>
      </c>
      <c r="L804">
        <v>0.49</v>
      </c>
      <c r="M804">
        <v>6.27</v>
      </c>
      <c r="N804" t="s">
        <v>21</v>
      </c>
    </row>
    <row r="805" spans="1:14" x14ac:dyDescent="0.3">
      <c r="A805">
        <v>120803</v>
      </c>
      <c r="B805">
        <v>501</v>
      </c>
      <c r="C805" s="1">
        <v>45840.514560185184</v>
      </c>
      <c r="D805" s="2">
        <v>45840</v>
      </c>
      <c r="E805" t="s">
        <v>18</v>
      </c>
      <c r="F805" t="s">
        <v>19</v>
      </c>
      <c r="G805" t="s">
        <v>20</v>
      </c>
      <c r="H805" t="s">
        <v>65</v>
      </c>
      <c r="I805">
        <v>1</v>
      </c>
      <c r="J805">
        <v>5.22</v>
      </c>
      <c r="K805">
        <v>1.44</v>
      </c>
      <c r="L805">
        <v>0.55000000000000004</v>
      </c>
      <c r="M805">
        <v>6.33</v>
      </c>
      <c r="N805" t="s">
        <v>21</v>
      </c>
    </row>
    <row r="806" spans="1:14" x14ac:dyDescent="0.3">
      <c r="A806">
        <v>120804</v>
      </c>
      <c r="B806">
        <v>403</v>
      </c>
      <c r="C806" s="1">
        <v>45781.229537037034</v>
      </c>
      <c r="D806" s="2">
        <v>45781</v>
      </c>
      <c r="E806" t="s">
        <v>14</v>
      </c>
      <c r="F806" t="s">
        <v>15</v>
      </c>
      <c r="G806" t="s">
        <v>24</v>
      </c>
      <c r="H806" t="s">
        <v>46</v>
      </c>
      <c r="I806">
        <v>2</v>
      </c>
      <c r="J806">
        <v>3.13</v>
      </c>
      <c r="K806">
        <v>0</v>
      </c>
      <c r="L806">
        <v>0.47</v>
      </c>
      <c r="M806">
        <v>6.93</v>
      </c>
      <c r="N806" t="s">
        <v>21</v>
      </c>
    </row>
    <row r="807" spans="1:14" x14ac:dyDescent="0.3">
      <c r="A807">
        <v>120805</v>
      </c>
      <c r="B807">
        <v>401</v>
      </c>
      <c r="C807" s="1">
        <v>45793.457905092589</v>
      </c>
      <c r="D807" s="2">
        <v>45793</v>
      </c>
      <c r="E807" t="s">
        <v>14</v>
      </c>
      <c r="F807" t="s">
        <v>22</v>
      </c>
      <c r="G807" t="s">
        <v>70</v>
      </c>
      <c r="H807" t="s">
        <v>23</v>
      </c>
      <c r="I807">
        <v>1</v>
      </c>
      <c r="J807">
        <v>3.16</v>
      </c>
      <c r="K807">
        <v>0</v>
      </c>
      <c r="L807">
        <v>0.3</v>
      </c>
      <c r="M807">
        <v>3.46</v>
      </c>
      <c r="N807" t="s">
        <v>17</v>
      </c>
    </row>
    <row r="808" spans="1:14" x14ac:dyDescent="0.3">
      <c r="A808">
        <v>120806</v>
      </c>
      <c r="B808">
        <v>202</v>
      </c>
      <c r="C808" s="1">
        <v>45869.609733796293</v>
      </c>
      <c r="D808" s="2">
        <v>45869</v>
      </c>
      <c r="E808" t="s">
        <v>18</v>
      </c>
      <c r="F808" t="s">
        <v>22</v>
      </c>
      <c r="G808" t="s">
        <v>26</v>
      </c>
      <c r="I808">
        <v>1</v>
      </c>
      <c r="J808">
        <v>9.4</v>
      </c>
      <c r="K808">
        <v>1.41</v>
      </c>
      <c r="L808">
        <v>0.68</v>
      </c>
      <c r="M808">
        <v>8.67</v>
      </c>
      <c r="N808" t="s">
        <v>17</v>
      </c>
    </row>
    <row r="809" spans="1:14" x14ac:dyDescent="0.3">
      <c r="A809">
        <v>120807</v>
      </c>
      <c r="B809">
        <v>501</v>
      </c>
      <c r="C809" s="1">
        <v>45839.605914351851</v>
      </c>
      <c r="D809" s="2">
        <v>45839</v>
      </c>
      <c r="E809" t="s">
        <v>18</v>
      </c>
      <c r="F809" t="s">
        <v>22</v>
      </c>
      <c r="G809" t="s">
        <v>26</v>
      </c>
      <c r="I809">
        <v>2</v>
      </c>
      <c r="J809">
        <v>9.0500000000000007</v>
      </c>
      <c r="K809">
        <v>0</v>
      </c>
      <c r="L809">
        <v>1.27</v>
      </c>
      <c r="M809">
        <v>19.37</v>
      </c>
      <c r="N809" t="s">
        <v>31</v>
      </c>
    </row>
    <row r="810" spans="1:14" x14ac:dyDescent="0.3">
      <c r="A810">
        <v>120808</v>
      </c>
      <c r="B810">
        <v>102</v>
      </c>
      <c r="C810" s="1">
        <v>45844.496736111112</v>
      </c>
      <c r="D810" s="2">
        <v>45844</v>
      </c>
      <c r="E810" t="s">
        <v>37</v>
      </c>
      <c r="F810" t="s">
        <v>22</v>
      </c>
      <c r="G810" t="s">
        <v>68</v>
      </c>
      <c r="I810">
        <v>1</v>
      </c>
      <c r="J810">
        <v>4.05</v>
      </c>
      <c r="K810">
        <v>0</v>
      </c>
      <c r="L810">
        <v>0.3</v>
      </c>
      <c r="M810">
        <v>4.3499999999999996</v>
      </c>
      <c r="N810" t="s">
        <v>21</v>
      </c>
    </row>
    <row r="811" spans="1:14" x14ac:dyDescent="0.3">
      <c r="A811">
        <v>120809</v>
      </c>
      <c r="B811">
        <v>201</v>
      </c>
      <c r="C811" s="1">
        <v>45765.827650462961</v>
      </c>
      <c r="D811" s="2">
        <v>45765</v>
      </c>
      <c r="E811" t="s">
        <v>36</v>
      </c>
      <c r="F811" t="s">
        <v>29</v>
      </c>
      <c r="G811" t="s">
        <v>26</v>
      </c>
      <c r="I811">
        <v>1</v>
      </c>
      <c r="J811">
        <v>8.84</v>
      </c>
      <c r="K811">
        <v>0</v>
      </c>
      <c r="L811">
        <v>0.8</v>
      </c>
      <c r="M811">
        <v>9.64</v>
      </c>
      <c r="N811" t="s">
        <v>21</v>
      </c>
    </row>
    <row r="812" spans="1:14" x14ac:dyDescent="0.3">
      <c r="A812">
        <v>120810</v>
      </c>
      <c r="B812">
        <v>201</v>
      </c>
      <c r="C812" s="1">
        <v>45797.674953703703</v>
      </c>
      <c r="D812" s="2">
        <v>45797</v>
      </c>
      <c r="E812" t="s">
        <v>28</v>
      </c>
      <c r="F812" t="s">
        <v>22</v>
      </c>
      <c r="G812" t="s">
        <v>52</v>
      </c>
      <c r="I812">
        <v>3</v>
      </c>
      <c r="J812">
        <v>2.59</v>
      </c>
      <c r="K812">
        <v>0</v>
      </c>
      <c r="L812">
        <v>0.62</v>
      </c>
      <c r="M812">
        <v>8.39</v>
      </c>
      <c r="N812" t="s">
        <v>21</v>
      </c>
    </row>
    <row r="813" spans="1:14" x14ac:dyDescent="0.3">
      <c r="A813">
        <v>120811</v>
      </c>
      <c r="B813">
        <v>401</v>
      </c>
      <c r="C813" s="1">
        <v>45854.332997685182</v>
      </c>
      <c r="D813" s="2">
        <v>45854</v>
      </c>
      <c r="E813" t="s">
        <v>14</v>
      </c>
      <c r="F813" t="s">
        <v>22</v>
      </c>
      <c r="G813" t="s">
        <v>75</v>
      </c>
      <c r="I813">
        <v>1</v>
      </c>
      <c r="J813">
        <v>3.63</v>
      </c>
      <c r="K813">
        <v>0</v>
      </c>
      <c r="L813">
        <v>0.22</v>
      </c>
      <c r="M813">
        <v>3.85</v>
      </c>
      <c r="N813" t="s">
        <v>62</v>
      </c>
    </row>
    <row r="814" spans="1:14" x14ac:dyDescent="0.3">
      <c r="A814">
        <v>120812</v>
      </c>
      <c r="B814">
        <v>301</v>
      </c>
      <c r="C814" s="1">
        <v>45855.224861111114</v>
      </c>
      <c r="D814" s="2">
        <v>45855</v>
      </c>
      <c r="E814" t="s">
        <v>14</v>
      </c>
      <c r="F814" t="s">
        <v>15</v>
      </c>
      <c r="G814" t="s">
        <v>70</v>
      </c>
      <c r="I814">
        <v>1</v>
      </c>
      <c r="J814">
        <v>3.6</v>
      </c>
      <c r="K814">
        <v>0</v>
      </c>
      <c r="L814">
        <v>0.23</v>
      </c>
      <c r="M814">
        <v>3.83</v>
      </c>
      <c r="N814" t="s">
        <v>21</v>
      </c>
    </row>
    <row r="815" spans="1:14" x14ac:dyDescent="0.3">
      <c r="A815">
        <v>120813</v>
      </c>
      <c r="B815">
        <v>101</v>
      </c>
      <c r="C815" s="1">
        <v>45799.428680555553</v>
      </c>
      <c r="D815" s="2">
        <v>45799</v>
      </c>
      <c r="E815" t="s">
        <v>14</v>
      </c>
      <c r="F815" t="s">
        <v>22</v>
      </c>
      <c r="G815" t="s">
        <v>67</v>
      </c>
      <c r="I815">
        <v>2</v>
      </c>
      <c r="J815">
        <v>5.0599999999999996</v>
      </c>
      <c r="K815">
        <v>0</v>
      </c>
      <c r="L815">
        <v>0.91</v>
      </c>
      <c r="M815">
        <v>13.43</v>
      </c>
      <c r="N815" t="s">
        <v>21</v>
      </c>
    </row>
    <row r="816" spans="1:14" x14ac:dyDescent="0.3">
      <c r="A816">
        <v>120814</v>
      </c>
      <c r="B816">
        <v>401</v>
      </c>
      <c r="C816" s="1">
        <v>45800.423668981479</v>
      </c>
      <c r="D816" s="2">
        <v>45800</v>
      </c>
      <c r="E816" t="s">
        <v>37</v>
      </c>
      <c r="F816" t="s">
        <v>22</v>
      </c>
      <c r="G816" t="s">
        <v>68</v>
      </c>
      <c r="I816">
        <v>1</v>
      </c>
      <c r="J816">
        <v>4</v>
      </c>
      <c r="K816">
        <v>0</v>
      </c>
      <c r="L816">
        <v>0.34</v>
      </c>
      <c r="M816">
        <v>4.34</v>
      </c>
      <c r="N816" t="s">
        <v>17</v>
      </c>
    </row>
    <row r="817" spans="1:14" x14ac:dyDescent="0.3">
      <c r="A817">
        <v>120815</v>
      </c>
      <c r="B817">
        <v>102</v>
      </c>
      <c r="C817" s="1">
        <v>45793.310844907406</v>
      </c>
      <c r="D817" s="2">
        <v>45793</v>
      </c>
      <c r="E817" t="s">
        <v>14</v>
      </c>
      <c r="F817" t="s">
        <v>15</v>
      </c>
      <c r="G817" t="s">
        <v>75</v>
      </c>
      <c r="I817">
        <v>2</v>
      </c>
      <c r="J817">
        <v>3.37</v>
      </c>
      <c r="K817">
        <v>0</v>
      </c>
      <c r="L817">
        <v>0.61</v>
      </c>
      <c r="M817">
        <v>7.35</v>
      </c>
      <c r="N817" t="s">
        <v>17</v>
      </c>
    </row>
    <row r="818" spans="1:14" x14ac:dyDescent="0.3">
      <c r="A818">
        <v>120816</v>
      </c>
      <c r="B818">
        <v>403</v>
      </c>
      <c r="C818" s="1">
        <v>45852.894328703704</v>
      </c>
      <c r="D818" s="2">
        <v>45852</v>
      </c>
      <c r="E818" t="s">
        <v>36</v>
      </c>
      <c r="F818" t="s">
        <v>15</v>
      </c>
      <c r="G818" t="s">
        <v>43</v>
      </c>
      <c r="I818">
        <v>1</v>
      </c>
      <c r="J818">
        <v>4.58</v>
      </c>
      <c r="K818">
        <v>0</v>
      </c>
      <c r="L818">
        <v>0.33</v>
      </c>
      <c r="M818">
        <v>4.91</v>
      </c>
      <c r="N818" t="s">
        <v>21</v>
      </c>
    </row>
    <row r="819" spans="1:14" x14ac:dyDescent="0.3">
      <c r="A819">
        <v>120817</v>
      </c>
      <c r="B819">
        <v>401</v>
      </c>
      <c r="C819" s="1">
        <v>45838.475891203707</v>
      </c>
      <c r="D819" s="2">
        <v>45838</v>
      </c>
      <c r="E819" t="s">
        <v>37</v>
      </c>
      <c r="F819" t="s">
        <v>19</v>
      </c>
      <c r="G819" t="s">
        <v>41</v>
      </c>
      <c r="H819" t="s">
        <v>45</v>
      </c>
      <c r="I819">
        <v>2</v>
      </c>
      <c r="J819">
        <v>2.0699999999999998</v>
      </c>
      <c r="K819">
        <v>0</v>
      </c>
      <c r="L819">
        <v>0.34</v>
      </c>
      <c r="M819">
        <v>5.08</v>
      </c>
      <c r="N819" t="s">
        <v>21</v>
      </c>
    </row>
    <row r="820" spans="1:14" x14ac:dyDescent="0.3">
      <c r="A820">
        <v>120818</v>
      </c>
      <c r="B820">
        <v>301</v>
      </c>
      <c r="C820" s="1">
        <v>45816.615601851852</v>
      </c>
      <c r="D820" s="2">
        <v>45816</v>
      </c>
      <c r="E820" t="s">
        <v>18</v>
      </c>
      <c r="F820" t="s">
        <v>15</v>
      </c>
      <c r="G820" t="s">
        <v>20</v>
      </c>
      <c r="I820">
        <v>1</v>
      </c>
      <c r="J820">
        <v>5.42</v>
      </c>
      <c r="K820">
        <v>0</v>
      </c>
      <c r="L820">
        <v>0.49</v>
      </c>
      <c r="M820">
        <v>5.91</v>
      </c>
      <c r="N820" t="s">
        <v>21</v>
      </c>
    </row>
    <row r="821" spans="1:14" x14ac:dyDescent="0.3">
      <c r="A821">
        <v>120819</v>
      </c>
      <c r="B821">
        <v>201</v>
      </c>
      <c r="C821" s="1">
        <v>45830.835972222223</v>
      </c>
      <c r="D821" s="2">
        <v>45830</v>
      </c>
      <c r="E821" t="s">
        <v>36</v>
      </c>
      <c r="F821" t="s">
        <v>19</v>
      </c>
      <c r="G821" t="s">
        <v>20</v>
      </c>
      <c r="I821">
        <v>1</v>
      </c>
      <c r="J821">
        <v>5.78</v>
      </c>
      <c r="K821">
        <v>0.93</v>
      </c>
      <c r="L821">
        <v>0.47</v>
      </c>
      <c r="M821">
        <v>5.72</v>
      </c>
      <c r="N821" t="s">
        <v>17</v>
      </c>
    </row>
    <row r="822" spans="1:14" x14ac:dyDescent="0.3">
      <c r="A822">
        <v>120820</v>
      </c>
      <c r="B822">
        <v>401</v>
      </c>
      <c r="C822" s="1">
        <v>45812.468692129631</v>
      </c>
      <c r="D822" s="2">
        <v>45812</v>
      </c>
      <c r="E822" t="s">
        <v>18</v>
      </c>
      <c r="F822" t="s">
        <v>19</v>
      </c>
      <c r="G822" t="s">
        <v>26</v>
      </c>
      <c r="I822">
        <v>2</v>
      </c>
      <c r="J822">
        <v>9.0299999999999994</v>
      </c>
      <c r="K822">
        <v>0</v>
      </c>
      <c r="L822">
        <v>1.26</v>
      </c>
      <c r="M822">
        <v>19.32</v>
      </c>
      <c r="N822" t="s">
        <v>21</v>
      </c>
    </row>
    <row r="823" spans="1:14" x14ac:dyDescent="0.3">
      <c r="A823">
        <v>120821</v>
      </c>
      <c r="B823">
        <v>201</v>
      </c>
      <c r="C823" s="1">
        <v>45869.659097222226</v>
      </c>
      <c r="D823" s="2">
        <v>45869</v>
      </c>
      <c r="E823" t="s">
        <v>28</v>
      </c>
      <c r="F823" t="s">
        <v>19</v>
      </c>
      <c r="G823" t="s">
        <v>32</v>
      </c>
      <c r="H823" t="s">
        <v>42</v>
      </c>
      <c r="I823">
        <v>2</v>
      </c>
      <c r="J823">
        <v>1.86</v>
      </c>
      <c r="K823">
        <v>0</v>
      </c>
      <c r="L823">
        <v>0.36</v>
      </c>
      <c r="M823">
        <v>5.48</v>
      </c>
      <c r="N823" t="s">
        <v>31</v>
      </c>
    </row>
    <row r="824" spans="1:14" x14ac:dyDescent="0.3">
      <c r="A824">
        <v>120822</v>
      </c>
      <c r="B824">
        <v>202</v>
      </c>
      <c r="C824" s="1">
        <v>45876.475787037038</v>
      </c>
      <c r="D824" s="2">
        <v>45876</v>
      </c>
      <c r="E824" t="s">
        <v>18</v>
      </c>
      <c r="F824" t="s">
        <v>19</v>
      </c>
      <c r="G824" t="s">
        <v>52</v>
      </c>
      <c r="I824">
        <v>1</v>
      </c>
      <c r="J824">
        <v>3.29</v>
      </c>
      <c r="K824">
        <v>0</v>
      </c>
      <c r="L824">
        <v>0.25</v>
      </c>
      <c r="M824">
        <v>3.54</v>
      </c>
      <c r="N824" t="s">
        <v>21</v>
      </c>
    </row>
    <row r="825" spans="1:14" x14ac:dyDescent="0.3">
      <c r="A825">
        <v>120823</v>
      </c>
      <c r="B825">
        <v>501</v>
      </c>
      <c r="C825" s="1">
        <v>45870.880555555559</v>
      </c>
      <c r="D825" s="2">
        <v>45870</v>
      </c>
      <c r="E825" t="s">
        <v>36</v>
      </c>
      <c r="F825" t="s">
        <v>19</v>
      </c>
      <c r="G825" t="s">
        <v>55</v>
      </c>
      <c r="I825">
        <v>1</v>
      </c>
      <c r="J825">
        <v>8.31</v>
      </c>
      <c r="K825">
        <v>0</v>
      </c>
      <c r="L825">
        <v>0.79</v>
      </c>
      <c r="M825">
        <v>9.1</v>
      </c>
      <c r="N825" t="s">
        <v>21</v>
      </c>
    </row>
    <row r="826" spans="1:14" x14ac:dyDescent="0.3">
      <c r="A826">
        <v>120824</v>
      </c>
      <c r="B826">
        <v>401</v>
      </c>
      <c r="C826" s="1">
        <v>45811.882314814815</v>
      </c>
      <c r="D826" s="2">
        <v>45811</v>
      </c>
      <c r="E826" t="s">
        <v>36</v>
      </c>
      <c r="F826" t="s">
        <v>15</v>
      </c>
      <c r="G826" t="s">
        <v>43</v>
      </c>
      <c r="I826">
        <v>3</v>
      </c>
      <c r="J826">
        <v>4.34</v>
      </c>
      <c r="K826">
        <v>0</v>
      </c>
      <c r="L826">
        <v>0.85</v>
      </c>
      <c r="M826">
        <v>13.87</v>
      </c>
      <c r="N826" t="s">
        <v>21</v>
      </c>
    </row>
    <row r="827" spans="1:14" x14ac:dyDescent="0.3">
      <c r="A827">
        <v>120825</v>
      </c>
      <c r="B827">
        <v>201</v>
      </c>
      <c r="C827" s="1">
        <v>45851.909490740742</v>
      </c>
      <c r="D827" s="2">
        <v>45851</v>
      </c>
      <c r="E827" t="s">
        <v>36</v>
      </c>
      <c r="F827" t="s">
        <v>15</v>
      </c>
      <c r="G827" t="s">
        <v>57</v>
      </c>
      <c r="I827">
        <v>1</v>
      </c>
      <c r="J827">
        <v>9.7200000000000006</v>
      </c>
      <c r="K827">
        <v>0</v>
      </c>
      <c r="L827">
        <v>0.7</v>
      </c>
      <c r="M827">
        <v>10.42</v>
      </c>
      <c r="N827" t="s">
        <v>21</v>
      </c>
    </row>
    <row r="828" spans="1:14" x14ac:dyDescent="0.3">
      <c r="A828">
        <v>120826</v>
      </c>
      <c r="B828">
        <v>402</v>
      </c>
      <c r="C828" s="1">
        <v>45852.589189814818</v>
      </c>
      <c r="D828" s="2">
        <v>45852</v>
      </c>
      <c r="E828" t="s">
        <v>18</v>
      </c>
      <c r="F828" t="s">
        <v>15</v>
      </c>
      <c r="G828" t="s">
        <v>27</v>
      </c>
      <c r="I828">
        <v>1</v>
      </c>
      <c r="J828">
        <v>6.4</v>
      </c>
      <c r="K828">
        <v>0</v>
      </c>
      <c r="L828">
        <v>0.51</v>
      </c>
      <c r="M828">
        <v>6.91</v>
      </c>
      <c r="N828" t="s">
        <v>21</v>
      </c>
    </row>
    <row r="829" spans="1:14" x14ac:dyDescent="0.3">
      <c r="A829">
        <v>120827</v>
      </c>
      <c r="B829">
        <v>301</v>
      </c>
      <c r="C829" s="1">
        <v>45808.877071759256</v>
      </c>
      <c r="D829" s="2">
        <v>45808</v>
      </c>
      <c r="E829" t="s">
        <v>36</v>
      </c>
      <c r="F829" t="s">
        <v>15</v>
      </c>
      <c r="G829" t="s">
        <v>43</v>
      </c>
      <c r="I829">
        <v>1</v>
      </c>
      <c r="J829">
        <v>4.32</v>
      </c>
      <c r="K829">
        <v>0</v>
      </c>
      <c r="L829">
        <v>0.26</v>
      </c>
      <c r="M829">
        <v>4.58</v>
      </c>
      <c r="N829" t="s">
        <v>17</v>
      </c>
    </row>
    <row r="830" spans="1:14" x14ac:dyDescent="0.3">
      <c r="A830">
        <v>120828</v>
      </c>
      <c r="B830">
        <v>201</v>
      </c>
      <c r="C830" s="1">
        <v>45831.644733796296</v>
      </c>
      <c r="D830" s="2">
        <v>45831</v>
      </c>
      <c r="E830" t="s">
        <v>28</v>
      </c>
      <c r="F830" t="s">
        <v>22</v>
      </c>
      <c r="G830" t="s">
        <v>30</v>
      </c>
      <c r="I830">
        <v>1</v>
      </c>
      <c r="J830">
        <v>3.02</v>
      </c>
      <c r="K830">
        <v>0</v>
      </c>
      <c r="L830">
        <v>0.2</v>
      </c>
      <c r="M830">
        <v>3.22</v>
      </c>
      <c r="N830" t="s">
        <v>17</v>
      </c>
    </row>
    <row r="831" spans="1:14" x14ac:dyDescent="0.3">
      <c r="A831">
        <v>120829</v>
      </c>
      <c r="B831">
        <v>403</v>
      </c>
      <c r="C831" s="1">
        <v>45806.756932870368</v>
      </c>
      <c r="D831" s="2">
        <v>45806</v>
      </c>
      <c r="E831" t="s">
        <v>36</v>
      </c>
      <c r="F831" t="s">
        <v>15</v>
      </c>
      <c r="G831" t="s">
        <v>26</v>
      </c>
      <c r="I831">
        <v>1</v>
      </c>
      <c r="J831">
        <v>9.15</v>
      </c>
      <c r="K831">
        <v>0</v>
      </c>
      <c r="L831">
        <v>0.66</v>
      </c>
      <c r="M831">
        <v>9.81</v>
      </c>
      <c r="N831" t="s">
        <v>21</v>
      </c>
    </row>
    <row r="832" spans="1:14" x14ac:dyDescent="0.3">
      <c r="A832">
        <v>120830</v>
      </c>
      <c r="B832">
        <v>103</v>
      </c>
      <c r="C832" s="1">
        <v>45806.435312499998</v>
      </c>
      <c r="D832" s="2">
        <v>45806</v>
      </c>
      <c r="E832" t="s">
        <v>37</v>
      </c>
      <c r="F832" t="s">
        <v>15</v>
      </c>
      <c r="G832" t="s">
        <v>32</v>
      </c>
      <c r="I832">
        <v>3</v>
      </c>
      <c r="J832">
        <v>1.63</v>
      </c>
      <c r="K832">
        <v>0.24</v>
      </c>
      <c r="L832">
        <v>0.33</v>
      </c>
      <c r="M832">
        <v>4.9800000000000004</v>
      </c>
      <c r="N832" t="s">
        <v>21</v>
      </c>
    </row>
    <row r="833" spans="1:14" x14ac:dyDescent="0.3">
      <c r="A833">
        <v>120831</v>
      </c>
      <c r="B833">
        <v>103</v>
      </c>
      <c r="C833" s="1">
        <v>45815.753958333335</v>
      </c>
      <c r="D833" s="2">
        <v>45815</v>
      </c>
      <c r="E833" t="s">
        <v>36</v>
      </c>
      <c r="F833" t="s">
        <v>22</v>
      </c>
      <c r="G833" t="s">
        <v>57</v>
      </c>
      <c r="H833" t="s">
        <v>65</v>
      </c>
      <c r="I833">
        <v>2</v>
      </c>
      <c r="J833">
        <v>8.5299999999999994</v>
      </c>
      <c r="K833">
        <v>0</v>
      </c>
      <c r="L833">
        <v>2</v>
      </c>
      <c r="M833">
        <v>23.06</v>
      </c>
      <c r="N833" t="s">
        <v>31</v>
      </c>
    </row>
    <row r="834" spans="1:14" x14ac:dyDescent="0.3">
      <c r="A834">
        <v>120832</v>
      </c>
      <c r="B834">
        <v>103</v>
      </c>
      <c r="C834" s="1">
        <v>45772.734409722223</v>
      </c>
      <c r="D834" s="2">
        <v>45772</v>
      </c>
      <c r="E834" t="s">
        <v>28</v>
      </c>
      <c r="F834" t="s">
        <v>29</v>
      </c>
      <c r="G834" t="s">
        <v>16</v>
      </c>
      <c r="I834">
        <v>1</v>
      </c>
      <c r="J834">
        <v>1.36</v>
      </c>
      <c r="K834">
        <v>0</v>
      </c>
      <c r="L834">
        <v>0.1</v>
      </c>
      <c r="M834">
        <v>1.46</v>
      </c>
      <c r="N834" t="s">
        <v>31</v>
      </c>
    </row>
    <row r="835" spans="1:14" x14ac:dyDescent="0.3">
      <c r="A835">
        <v>120833</v>
      </c>
      <c r="B835">
        <v>501</v>
      </c>
      <c r="C835" s="1">
        <v>45768.546435185184</v>
      </c>
      <c r="D835" s="2">
        <v>45768</v>
      </c>
      <c r="E835" t="s">
        <v>18</v>
      </c>
      <c r="F835" t="s">
        <v>19</v>
      </c>
      <c r="G835" t="s">
        <v>59</v>
      </c>
      <c r="I835">
        <v>1</v>
      </c>
      <c r="J835">
        <v>9.61</v>
      </c>
      <c r="K835">
        <v>0</v>
      </c>
      <c r="L835">
        <v>0.62</v>
      </c>
      <c r="M835">
        <v>10.23</v>
      </c>
      <c r="N835" t="s">
        <v>21</v>
      </c>
    </row>
    <row r="836" spans="1:14" x14ac:dyDescent="0.3">
      <c r="A836">
        <v>120834</v>
      </c>
      <c r="B836">
        <v>202</v>
      </c>
      <c r="C836" s="1">
        <v>45858.396516203706</v>
      </c>
      <c r="D836" s="2">
        <v>45858</v>
      </c>
      <c r="E836" t="s">
        <v>14</v>
      </c>
      <c r="F836" t="s">
        <v>15</v>
      </c>
      <c r="G836" t="s">
        <v>64</v>
      </c>
      <c r="I836">
        <v>1</v>
      </c>
      <c r="J836">
        <v>1.54</v>
      </c>
      <c r="K836">
        <v>0</v>
      </c>
      <c r="L836">
        <v>0.13</v>
      </c>
      <c r="M836">
        <v>1.67</v>
      </c>
      <c r="N836" t="s">
        <v>17</v>
      </c>
    </row>
    <row r="837" spans="1:14" x14ac:dyDescent="0.3">
      <c r="A837">
        <v>120835</v>
      </c>
      <c r="B837">
        <v>402</v>
      </c>
      <c r="C837" s="1">
        <v>45828.809340277781</v>
      </c>
      <c r="D837" s="2">
        <v>45828</v>
      </c>
      <c r="E837" t="s">
        <v>36</v>
      </c>
      <c r="F837" t="s">
        <v>15</v>
      </c>
      <c r="G837" t="s">
        <v>57</v>
      </c>
      <c r="I837">
        <v>1</v>
      </c>
      <c r="J837">
        <v>9.11</v>
      </c>
      <c r="K837">
        <v>0</v>
      </c>
      <c r="L837">
        <v>0.77</v>
      </c>
      <c r="M837">
        <v>9.8800000000000008</v>
      </c>
      <c r="N837" t="s">
        <v>21</v>
      </c>
    </row>
    <row r="838" spans="1:14" x14ac:dyDescent="0.3">
      <c r="A838">
        <v>120836</v>
      </c>
      <c r="B838">
        <v>401</v>
      </c>
      <c r="C838" s="1">
        <v>45867.502083333333</v>
      </c>
      <c r="D838" s="2">
        <v>45867</v>
      </c>
      <c r="E838" t="s">
        <v>18</v>
      </c>
      <c r="F838" t="s">
        <v>22</v>
      </c>
      <c r="G838" t="s">
        <v>48</v>
      </c>
      <c r="H838" t="s">
        <v>63</v>
      </c>
      <c r="I838">
        <v>1</v>
      </c>
      <c r="J838">
        <v>6.23</v>
      </c>
      <c r="K838">
        <v>0.62</v>
      </c>
      <c r="L838">
        <v>0.42</v>
      </c>
      <c r="M838">
        <v>6.03</v>
      </c>
      <c r="N838" t="s">
        <v>21</v>
      </c>
    </row>
    <row r="839" spans="1:14" x14ac:dyDescent="0.3">
      <c r="A839">
        <v>120837</v>
      </c>
      <c r="B839">
        <v>201</v>
      </c>
      <c r="C839" s="1">
        <v>45764.911469907405</v>
      </c>
      <c r="D839" s="2">
        <v>45764</v>
      </c>
      <c r="E839" t="s">
        <v>36</v>
      </c>
      <c r="F839" t="s">
        <v>19</v>
      </c>
      <c r="G839" t="s">
        <v>57</v>
      </c>
      <c r="H839" t="s">
        <v>58</v>
      </c>
      <c r="I839">
        <v>1</v>
      </c>
      <c r="J839">
        <v>8.49</v>
      </c>
      <c r="K839">
        <v>1.27</v>
      </c>
      <c r="L839">
        <v>0.51</v>
      </c>
      <c r="M839">
        <v>7.73</v>
      </c>
      <c r="N839" t="s">
        <v>17</v>
      </c>
    </row>
    <row r="840" spans="1:14" x14ac:dyDescent="0.3">
      <c r="A840">
        <v>120838</v>
      </c>
      <c r="B840">
        <v>101</v>
      </c>
      <c r="C840" s="1">
        <v>45835.530902777777</v>
      </c>
      <c r="D840" s="2">
        <v>45835</v>
      </c>
      <c r="E840" t="s">
        <v>18</v>
      </c>
      <c r="F840" t="s">
        <v>15</v>
      </c>
      <c r="G840" t="s">
        <v>55</v>
      </c>
      <c r="I840">
        <v>1</v>
      </c>
      <c r="J840">
        <v>8.98</v>
      </c>
      <c r="K840">
        <v>0</v>
      </c>
      <c r="L840">
        <v>0.65</v>
      </c>
      <c r="M840">
        <v>9.6300000000000008</v>
      </c>
      <c r="N840" t="s">
        <v>21</v>
      </c>
    </row>
    <row r="841" spans="1:14" x14ac:dyDescent="0.3">
      <c r="A841">
        <v>120839</v>
      </c>
      <c r="B841">
        <v>103</v>
      </c>
      <c r="C841" s="1">
        <v>45871.413969907408</v>
      </c>
      <c r="D841" s="2">
        <v>45871</v>
      </c>
      <c r="E841" t="s">
        <v>14</v>
      </c>
      <c r="F841" t="s">
        <v>19</v>
      </c>
      <c r="G841" t="s">
        <v>24</v>
      </c>
      <c r="H841" t="s">
        <v>40</v>
      </c>
      <c r="I841">
        <v>1</v>
      </c>
      <c r="J841">
        <v>3.19</v>
      </c>
      <c r="K841">
        <v>0</v>
      </c>
      <c r="L841">
        <v>0.32</v>
      </c>
      <c r="M841">
        <v>4.71</v>
      </c>
      <c r="N841" t="s">
        <v>62</v>
      </c>
    </row>
    <row r="842" spans="1:14" x14ac:dyDescent="0.3">
      <c r="A842">
        <v>120840</v>
      </c>
      <c r="B842">
        <v>403</v>
      </c>
      <c r="C842" s="1">
        <v>45840.831597222219</v>
      </c>
      <c r="D842" s="2">
        <v>45840</v>
      </c>
      <c r="E842" t="s">
        <v>36</v>
      </c>
      <c r="F842" t="s">
        <v>29</v>
      </c>
      <c r="G842" t="s">
        <v>55</v>
      </c>
      <c r="I842">
        <v>1</v>
      </c>
      <c r="J842">
        <v>8.4700000000000006</v>
      </c>
      <c r="K842">
        <v>0</v>
      </c>
      <c r="L842">
        <v>0.64</v>
      </c>
      <c r="M842">
        <v>9.11</v>
      </c>
      <c r="N842" t="s">
        <v>21</v>
      </c>
    </row>
    <row r="843" spans="1:14" x14ac:dyDescent="0.3">
      <c r="A843">
        <v>120841</v>
      </c>
      <c r="B843">
        <v>301</v>
      </c>
      <c r="C843" s="1">
        <v>45774.574826388889</v>
      </c>
      <c r="D843" s="2">
        <v>45774</v>
      </c>
      <c r="E843" t="s">
        <v>18</v>
      </c>
      <c r="F843" t="s">
        <v>22</v>
      </c>
      <c r="G843" t="s">
        <v>60</v>
      </c>
      <c r="I843">
        <v>2</v>
      </c>
      <c r="J843">
        <v>5.21</v>
      </c>
      <c r="K843">
        <v>1.04</v>
      </c>
      <c r="L843">
        <v>0.7</v>
      </c>
      <c r="M843">
        <v>10.08</v>
      </c>
      <c r="N843" t="s">
        <v>21</v>
      </c>
    </row>
    <row r="844" spans="1:14" x14ac:dyDescent="0.3">
      <c r="A844">
        <v>120842</v>
      </c>
      <c r="B844">
        <v>201</v>
      </c>
      <c r="C844" s="1">
        <v>45815.582083333335</v>
      </c>
      <c r="D844" s="2">
        <v>45815</v>
      </c>
      <c r="E844" t="s">
        <v>18</v>
      </c>
      <c r="F844" t="s">
        <v>15</v>
      </c>
      <c r="G844" t="s">
        <v>59</v>
      </c>
      <c r="I844">
        <v>1</v>
      </c>
      <c r="J844">
        <v>9.43</v>
      </c>
      <c r="K844">
        <v>0</v>
      </c>
      <c r="L844">
        <v>0.75</v>
      </c>
      <c r="M844">
        <v>10.18</v>
      </c>
      <c r="N844" t="s">
        <v>21</v>
      </c>
    </row>
    <row r="845" spans="1:14" x14ac:dyDescent="0.3">
      <c r="A845">
        <v>120843</v>
      </c>
      <c r="B845">
        <v>103</v>
      </c>
      <c r="C845" s="1">
        <v>45794.564872685187</v>
      </c>
      <c r="D845" s="2">
        <v>45794</v>
      </c>
      <c r="E845" t="s">
        <v>18</v>
      </c>
      <c r="F845" t="s">
        <v>15</v>
      </c>
      <c r="G845" t="s">
        <v>57</v>
      </c>
      <c r="H845" t="s">
        <v>34</v>
      </c>
      <c r="I845">
        <v>1</v>
      </c>
      <c r="J845">
        <v>9.18</v>
      </c>
      <c r="K845">
        <v>0</v>
      </c>
      <c r="L845">
        <v>0.56999999999999995</v>
      </c>
      <c r="M845">
        <v>10</v>
      </c>
      <c r="N845" t="s">
        <v>62</v>
      </c>
    </row>
    <row r="846" spans="1:14" x14ac:dyDescent="0.3">
      <c r="A846">
        <v>120844</v>
      </c>
      <c r="B846">
        <v>101</v>
      </c>
      <c r="C846" s="1">
        <v>45876.609490740739</v>
      </c>
      <c r="D846" s="2">
        <v>45876</v>
      </c>
      <c r="E846" t="s">
        <v>18</v>
      </c>
      <c r="F846" t="s">
        <v>15</v>
      </c>
      <c r="G846" t="s">
        <v>52</v>
      </c>
      <c r="H846" t="s">
        <v>34</v>
      </c>
      <c r="I846">
        <v>3</v>
      </c>
      <c r="J846">
        <v>2.69</v>
      </c>
      <c r="K846">
        <v>0</v>
      </c>
      <c r="L846">
        <v>0.64</v>
      </c>
      <c r="M846">
        <v>9.4600000000000009</v>
      </c>
      <c r="N846" t="s">
        <v>21</v>
      </c>
    </row>
    <row r="847" spans="1:14" x14ac:dyDescent="0.3">
      <c r="A847">
        <v>120845</v>
      </c>
      <c r="B847">
        <v>101</v>
      </c>
      <c r="C847" s="1">
        <v>45793.85087962963</v>
      </c>
      <c r="D847" s="2">
        <v>45793</v>
      </c>
      <c r="E847" t="s">
        <v>36</v>
      </c>
      <c r="F847" t="s">
        <v>19</v>
      </c>
      <c r="G847" t="s">
        <v>20</v>
      </c>
      <c r="H847" t="s">
        <v>74</v>
      </c>
      <c r="I847">
        <v>1</v>
      </c>
      <c r="J847">
        <v>5.57</v>
      </c>
      <c r="K847">
        <v>0</v>
      </c>
      <c r="L847">
        <v>0.43</v>
      </c>
      <c r="M847">
        <v>7</v>
      </c>
      <c r="N847" t="s">
        <v>21</v>
      </c>
    </row>
    <row r="848" spans="1:14" x14ac:dyDescent="0.3">
      <c r="A848">
        <v>120846</v>
      </c>
      <c r="B848">
        <v>403</v>
      </c>
      <c r="C848" s="1">
        <v>45785.867800925924</v>
      </c>
      <c r="D848" s="2">
        <v>45785</v>
      </c>
      <c r="E848" t="s">
        <v>36</v>
      </c>
      <c r="F848" t="s">
        <v>29</v>
      </c>
      <c r="G848" t="s">
        <v>57</v>
      </c>
      <c r="H848" t="s">
        <v>73</v>
      </c>
      <c r="I848">
        <v>1</v>
      </c>
      <c r="J848">
        <v>9.1300000000000008</v>
      </c>
      <c r="K848">
        <v>0</v>
      </c>
      <c r="L848">
        <v>0.69</v>
      </c>
      <c r="M848">
        <v>10.220000000000001</v>
      </c>
      <c r="N848" t="s">
        <v>21</v>
      </c>
    </row>
    <row r="849" spans="1:14" x14ac:dyDescent="0.3">
      <c r="A849">
        <v>120847</v>
      </c>
      <c r="B849">
        <v>101</v>
      </c>
      <c r="C849" s="1">
        <v>45868.6953125</v>
      </c>
      <c r="D849" s="2">
        <v>45868</v>
      </c>
      <c r="E849" t="s">
        <v>28</v>
      </c>
      <c r="F849" t="s">
        <v>15</v>
      </c>
      <c r="G849" t="s">
        <v>60</v>
      </c>
      <c r="I849">
        <v>1</v>
      </c>
      <c r="J849">
        <v>5.81</v>
      </c>
      <c r="K849">
        <v>0</v>
      </c>
      <c r="L849">
        <v>0.44</v>
      </c>
      <c r="M849">
        <v>6.25</v>
      </c>
      <c r="N849" t="s">
        <v>21</v>
      </c>
    </row>
    <row r="850" spans="1:14" x14ac:dyDescent="0.3">
      <c r="A850">
        <v>120848</v>
      </c>
      <c r="B850">
        <v>202</v>
      </c>
      <c r="C850" s="1">
        <v>45809.461215277777</v>
      </c>
      <c r="D850" s="2">
        <v>45809</v>
      </c>
      <c r="E850" t="s">
        <v>18</v>
      </c>
      <c r="F850" t="s">
        <v>15</v>
      </c>
      <c r="G850" t="s">
        <v>43</v>
      </c>
      <c r="I850">
        <v>1</v>
      </c>
      <c r="J850">
        <v>4.28</v>
      </c>
      <c r="K850">
        <v>0</v>
      </c>
      <c r="L850">
        <v>0.32</v>
      </c>
      <c r="M850">
        <v>4.5999999999999996</v>
      </c>
      <c r="N850" t="s">
        <v>31</v>
      </c>
    </row>
    <row r="851" spans="1:14" x14ac:dyDescent="0.3">
      <c r="A851">
        <v>120849</v>
      </c>
      <c r="B851">
        <v>403</v>
      </c>
      <c r="C851" s="1">
        <v>45863.612951388888</v>
      </c>
      <c r="D851" s="2">
        <v>45863</v>
      </c>
      <c r="E851" t="s">
        <v>18</v>
      </c>
      <c r="F851" t="s">
        <v>19</v>
      </c>
      <c r="G851" t="s">
        <v>59</v>
      </c>
      <c r="I851">
        <v>1</v>
      </c>
      <c r="J851">
        <v>9.7200000000000006</v>
      </c>
      <c r="K851">
        <v>0</v>
      </c>
      <c r="L851">
        <v>0.73</v>
      </c>
      <c r="M851">
        <v>10.45</v>
      </c>
      <c r="N851" t="s">
        <v>21</v>
      </c>
    </row>
    <row r="852" spans="1:14" x14ac:dyDescent="0.3">
      <c r="A852">
        <v>120850</v>
      </c>
      <c r="B852">
        <v>102</v>
      </c>
      <c r="C852" s="1">
        <v>45835.273518518516</v>
      </c>
      <c r="D852" s="2">
        <v>45835</v>
      </c>
      <c r="E852" t="s">
        <v>14</v>
      </c>
      <c r="F852" t="s">
        <v>15</v>
      </c>
      <c r="G852" t="s">
        <v>38</v>
      </c>
      <c r="I852">
        <v>1</v>
      </c>
      <c r="J852">
        <v>1.51</v>
      </c>
      <c r="K852">
        <v>0</v>
      </c>
      <c r="L852">
        <v>0.17</v>
      </c>
      <c r="M852">
        <v>2.1800000000000002</v>
      </c>
      <c r="N852" t="s">
        <v>21</v>
      </c>
    </row>
    <row r="853" spans="1:14" x14ac:dyDescent="0.3">
      <c r="A853">
        <v>120851</v>
      </c>
      <c r="B853">
        <v>402</v>
      </c>
      <c r="C853" s="1">
        <v>45783.782800925925</v>
      </c>
      <c r="D853" s="2">
        <v>45783</v>
      </c>
      <c r="E853" t="s">
        <v>36</v>
      </c>
      <c r="F853" t="s">
        <v>15</v>
      </c>
      <c r="G853" t="s">
        <v>59</v>
      </c>
      <c r="I853">
        <v>1</v>
      </c>
      <c r="J853">
        <v>9.7100000000000009</v>
      </c>
      <c r="L853">
        <v>0.78</v>
      </c>
      <c r="M853">
        <v>10.49</v>
      </c>
      <c r="N853" t="s">
        <v>31</v>
      </c>
    </row>
    <row r="854" spans="1:14" x14ac:dyDescent="0.3">
      <c r="A854">
        <v>120852</v>
      </c>
      <c r="B854">
        <v>301</v>
      </c>
      <c r="C854" s="1">
        <v>45825.745138888888</v>
      </c>
      <c r="D854" s="2">
        <v>45825</v>
      </c>
      <c r="E854" t="s">
        <v>28</v>
      </c>
      <c r="F854" t="s">
        <v>15</v>
      </c>
      <c r="G854" t="s">
        <v>68</v>
      </c>
      <c r="I854">
        <v>1</v>
      </c>
      <c r="J854">
        <v>3.58</v>
      </c>
      <c r="K854">
        <v>0</v>
      </c>
      <c r="L854">
        <v>0.23</v>
      </c>
      <c r="M854">
        <v>3.81</v>
      </c>
      <c r="N854" t="s">
        <v>31</v>
      </c>
    </row>
    <row r="855" spans="1:14" x14ac:dyDescent="0.3">
      <c r="A855">
        <v>120853</v>
      </c>
      <c r="B855">
        <v>102</v>
      </c>
      <c r="C855" s="1">
        <v>45874.722395833334</v>
      </c>
      <c r="D855" s="2">
        <v>45874</v>
      </c>
      <c r="E855" t="s">
        <v>28</v>
      </c>
      <c r="F855" t="s">
        <v>22</v>
      </c>
      <c r="G855" t="s">
        <v>52</v>
      </c>
      <c r="H855" t="s">
        <v>61</v>
      </c>
      <c r="I855">
        <v>3</v>
      </c>
      <c r="J855">
        <v>2.98</v>
      </c>
      <c r="K855">
        <v>0</v>
      </c>
      <c r="L855">
        <v>0.75</v>
      </c>
      <c r="M855">
        <v>11.49</v>
      </c>
      <c r="N855" t="s">
        <v>31</v>
      </c>
    </row>
    <row r="856" spans="1:14" x14ac:dyDescent="0.3">
      <c r="A856">
        <v>120854</v>
      </c>
      <c r="B856">
        <v>102</v>
      </c>
      <c r="C856" s="1">
        <v>45832.938414351855</v>
      </c>
      <c r="D856" s="2">
        <v>45832</v>
      </c>
      <c r="E856" t="s">
        <v>33</v>
      </c>
      <c r="F856" t="s">
        <v>15</v>
      </c>
      <c r="G856" t="s">
        <v>43</v>
      </c>
      <c r="I856">
        <v>1</v>
      </c>
      <c r="J856">
        <v>4.96</v>
      </c>
      <c r="K856">
        <v>0.5</v>
      </c>
      <c r="L856">
        <v>0.42</v>
      </c>
      <c r="M856">
        <v>4.88</v>
      </c>
      <c r="N856" t="s">
        <v>21</v>
      </c>
    </row>
    <row r="857" spans="1:14" x14ac:dyDescent="0.3">
      <c r="A857">
        <v>120855</v>
      </c>
      <c r="B857">
        <v>301</v>
      </c>
      <c r="C857" s="1">
        <v>45863.525150462963</v>
      </c>
      <c r="D857" s="2">
        <v>45863</v>
      </c>
      <c r="E857" t="s">
        <v>18</v>
      </c>
      <c r="F857" t="s">
        <v>22</v>
      </c>
      <c r="G857" t="s">
        <v>43</v>
      </c>
      <c r="I857">
        <v>1</v>
      </c>
      <c r="J857">
        <v>4.3</v>
      </c>
      <c r="K857">
        <v>0</v>
      </c>
      <c r="L857">
        <v>0.28000000000000003</v>
      </c>
      <c r="M857">
        <v>4.58</v>
      </c>
      <c r="N857" t="s">
        <v>21</v>
      </c>
    </row>
    <row r="858" spans="1:14" x14ac:dyDescent="0.3">
      <c r="A858">
        <v>120856</v>
      </c>
      <c r="B858">
        <v>403</v>
      </c>
      <c r="C858" s="1">
        <v>45866.700682870367</v>
      </c>
      <c r="D858" s="2">
        <v>45866</v>
      </c>
      <c r="E858" t="s">
        <v>28</v>
      </c>
      <c r="F858" t="s">
        <v>19</v>
      </c>
      <c r="G858" t="s">
        <v>30</v>
      </c>
      <c r="H858" t="s">
        <v>63</v>
      </c>
      <c r="I858">
        <v>2</v>
      </c>
      <c r="J858">
        <v>2.9</v>
      </c>
      <c r="K858">
        <v>0</v>
      </c>
      <c r="L858">
        <v>0.38</v>
      </c>
      <c r="M858">
        <v>6.18</v>
      </c>
      <c r="N858" t="s">
        <v>31</v>
      </c>
    </row>
    <row r="859" spans="1:14" x14ac:dyDescent="0.3">
      <c r="A859">
        <v>120857</v>
      </c>
      <c r="B859">
        <v>301</v>
      </c>
      <c r="C859" s="1">
        <v>45865.549039351848</v>
      </c>
      <c r="D859" s="2">
        <v>45865</v>
      </c>
      <c r="E859" t="s">
        <v>18</v>
      </c>
      <c r="F859" t="s">
        <v>15</v>
      </c>
      <c r="G859" t="s">
        <v>20</v>
      </c>
      <c r="I859">
        <v>1</v>
      </c>
      <c r="J859">
        <v>5.56</v>
      </c>
      <c r="K859">
        <v>0</v>
      </c>
      <c r="L859">
        <v>0.36</v>
      </c>
      <c r="M859">
        <v>5.92</v>
      </c>
    </row>
    <row r="860" spans="1:14" x14ac:dyDescent="0.3">
      <c r="A860">
        <v>120858</v>
      </c>
      <c r="B860">
        <v>403</v>
      </c>
      <c r="C860" s="1">
        <v>45826.446909722225</v>
      </c>
      <c r="D860" s="2">
        <v>45826</v>
      </c>
      <c r="E860" t="s">
        <v>37</v>
      </c>
      <c r="F860" t="s">
        <v>15</v>
      </c>
      <c r="G860" t="s">
        <v>24</v>
      </c>
      <c r="H860" t="s">
        <v>46</v>
      </c>
      <c r="I860">
        <v>1</v>
      </c>
      <c r="J860">
        <v>3.1</v>
      </c>
      <c r="K860">
        <v>0.32</v>
      </c>
      <c r="L860">
        <v>0.24</v>
      </c>
      <c r="M860">
        <v>3.12</v>
      </c>
      <c r="N860" t="s">
        <v>21</v>
      </c>
    </row>
    <row r="861" spans="1:14" x14ac:dyDescent="0.3">
      <c r="A861">
        <v>120859</v>
      </c>
      <c r="B861">
        <v>501</v>
      </c>
      <c r="C861" s="1">
        <v>45847.489884259259</v>
      </c>
      <c r="D861" s="2">
        <v>45847</v>
      </c>
      <c r="E861" t="s">
        <v>18</v>
      </c>
      <c r="F861" t="s">
        <v>19</v>
      </c>
      <c r="G861" t="s">
        <v>43</v>
      </c>
      <c r="I861">
        <v>1</v>
      </c>
      <c r="J861">
        <v>4.7</v>
      </c>
      <c r="K861">
        <v>0</v>
      </c>
      <c r="L861">
        <v>0.33</v>
      </c>
      <c r="M861">
        <v>5.03</v>
      </c>
      <c r="N861" t="s">
        <v>17</v>
      </c>
    </row>
    <row r="862" spans="1:14" x14ac:dyDescent="0.3">
      <c r="A862">
        <v>120860</v>
      </c>
      <c r="B862">
        <v>101</v>
      </c>
      <c r="C862" s="1">
        <v>45847.448657407411</v>
      </c>
      <c r="D862" s="2">
        <v>45847</v>
      </c>
      <c r="E862" t="s">
        <v>37</v>
      </c>
      <c r="F862" t="s">
        <v>29</v>
      </c>
      <c r="G862" t="s">
        <v>41</v>
      </c>
      <c r="H862" t="s">
        <v>42</v>
      </c>
      <c r="I862">
        <v>1</v>
      </c>
      <c r="J862">
        <v>1.93</v>
      </c>
      <c r="K862">
        <v>0</v>
      </c>
      <c r="L862">
        <v>0.17</v>
      </c>
      <c r="M862">
        <v>2.8</v>
      </c>
    </row>
    <row r="863" spans="1:14" x14ac:dyDescent="0.3">
      <c r="A863">
        <v>120861</v>
      </c>
      <c r="B863">
        <v>102</v>
      </c>
      <c r="C863" s="1">
        <v>45837.892152777778</v>
      </c>
      <c r="D863" s="2">
        <v>45837</v>
      </c>
      <c r="E863" t="s">
        <v>36</v>
      </c>
      <c r="F863" t="s">
        <v>22</v>
      </c>
      <c r="G863" t="s">
        <v>26</v>
      </c>
      <c r="I863">
        <v>1</v>
      </c>
      <c r="J863">
        <v>8.5299999999999994</v>
      </c>
      <c r="K863">
        <v>0</v>
      </c>
      <c r="L863">
        <v>0.62</v>
      </c>
      <c r="M863">
        <v>9.15</v>
      </c>
      <c r="N863" t="s">
        <v>21</v>
      </c>
    </row>
    <row r="864" spans="1:14" x14ac:dyDescent="0.3">
      <c r="A864">
        <v>120862</v>
      </c>
      <c r="B864">
        <v>401</v>
      </c>
      <c r="C864" s="1">
        <v>45878.353587962964</v>
      </c>
      <c r="D864" s="2">
        <v>45878</v>
      </c>
      <c r="E864" t="s">
        <v>14</v>
      </c>
      <c r="F864" t="s">
        <v>19</v>
      </c>
      <c r="G864" t="s">
        <v>24</v>
      </c>
      <c r="I864">
        <v>1</v>
      </c>
      <c r="J864">
        <v>3.63</v>
      </c>
      <c r="L864">
        <v>0.36</v>
      </c>
      <c r="M864">
        <v>5.19</v>
      </c>
      <c r="N864" t="s">
        <v>31</v>
      </c>
    </row>
    <row r="865" spans="1:14" x14ac:dyDescent="0.3">
      <c r="A865">
        <v>120863</v>
      </c>
      <c r="B865">
        <v>403</v>
      </c>
      <c r="C865" s="1">
        <v>45820.305335648147</v>
      </c>
      <c r="D865" s="2">
        <v>45820</v>
      </c>
      <c r="E865" t="s">
        <v>14</v>
      </c>
      <c r="F865" t="s">
        <v>19</v>
      </c>
      <c r="G865" t="s">
        <v>70</v>
      </c>
      <c r="H865" t="s">
        <v>45</v>
      </c>
      <c r="I865">
        <v>1</v>
      </c>
      <c r="J865">
        <v>3.69</v>
      </c>
      <c r="K865">
        <v>0</v>
      </c>
      <c r="L865">
        <v>0.36</v>
      </c>
      <c r="M865">
        <v>4.3499999999999996</v>
      </c>
    </row>
    <row r="866" spans="1:14" x14ac:dyDescent="0.3">
      <c r="A866">
        <v>120864</v>
      </c>
      <c r="B866">
        <v>403</v>
      </c>
      <c r="C866" s="1">
        <v>45759.505057870374</v>
      </c>
      <c r="D866" s="2">
        <v>45759</v>
      </c>
      <c r="E866" t="s">
        <v>18</v>
      </c>
      <c r="F866" t="s">
        <v>15</v>
      </c>
      <c r="G866" t="s">
        <v>26</v>
      </c>
      <c r="I866">
        <v>1</v>
      </c>
      <c r="J866">
        <v>8.98</v>
      </c>
      <c r="K866">
        <v>0</v>
      </c>
      <c r="L866">
        <v>0.76</v>
      </c>
      <c r="M866">
        <v>9.74</v>
      </c>
      <c r="N866" t="s">
        <v>21</v>
      </c>
    </row>
    <row r="867" spans="1:14" x14ac:dyDescent="0.3">
      <c r="A867">
        <v>120865</v>
      </c>
      <c r="B867">
        <v>201</v>
      </c>
      <c r="C867" s="1">
        <v>45793.819803240738</v>
      </c>
      <c r="D867" s="2">
        <v>45793</v>
      </c>
      <c r="E867" t="s">
        <v>36</v>
      </c>
      <c r="F867" t="s">
        <v>15</v>
      </c>
      <c r="G867" t="s">
        <v>56</v>
      </c>
      <c r="I867">
        <v>1</v>
      </c>
      <c r="J867">
        <v>1.84</v>
      </c>
      <c r="K867">
        <v>0</v>
      </c>
      <c r="L867">
        <v>0.15</v>
      </c>
      <c r="M867">
        <v>1.99</v>
      </c>
      <c r="N867" t="s">
        <v>21</v>
      </c>
    </row>
    <row r="868" spans="1:14" x14ac:dyDescent="0.3">
      <c r="A868">
        <v>120866</v>
      </c>
      <c r="B868">
        <v>202</v>
      </c>
      <c r="C868" s="1">
        <v>45844.717129629629</v>
      </c>
      <c r="D868" s="2">
        <v>45844</v>
      </c>
      <c r="E868" t="s">
        <v>28</v>
      </c>
      <c r="F868" t="s">
        <v>22</v>
      </c>
      <c r="G868" t="s">
        <v>56</v>
      </c>
      <c r="H868" t="s">
        <v>76</v>
      </c>
      <c r="I868">
        <v>1</v>
      </c>
      <c r="J868">
        <v>1.93</v>
      </c>
      <c r="K868">
        <v>0</v>
      </c>
      <c r="L868">
        <v>0.14000000000000001</v>
      </c>
      <c r="M868">
        <v>2.0699999999999998</v>
      </c>
      <c r="N868" t="s">
        <v>31</v>
      </c>
    </row>
    <row r="869" spans="1:14" x14ac:dyDescent="0.3">
      <c r="A869">
        <v>120867</v>
      </c>
      <c r="B869">
        <v>402</v>
      </c>
      <c r="C869" s="1">
        <v>45807.447268518517</v>
      </c>
      <c r="D869" s="2">
        <v>45807</v>
      </c>
      <c r="E869" t="s">
        <v>37</v>
      </c>
      <c r="F869" t="s">
        <v>19</v>
      </c>
      <c r="G869" t="s">
        <v>41</v>
      </c>
      <c r="I869">
        <v>1</v>
      </c>
      <c r="J869">
        <v>1.96</v>
      </c>
      <c r="K869">
        <v>0</v>
      </c>
      <c r="L869">
        <v>0.13</v>
      </c>
      <c r="M869">
        <v>2.09</v>
      </c>
      <c r="N869" t="s">
        <v>31</v>
      </c>
    </row>
    <row r="870" spans="1:14" x14ac:dyDescent="0.3">
      <c r="A870">
        <v>120868</v>
      </c>
      <c r="B870">
        <v>201</v>
      </c>
      <c r="C870" s="1">
        <v>45866.427777777775</v>
      </c>
      <c r="D870" s="2">
        <v>45866</v>
      </c>
      <c r="E870" t="s">
        <v>37</v>
      </c>
      <c r="F870" t="s">
        <v>15</v>
      </c>
      <c r="G870" t="s">
        <v>68</v>
      </c>
      <c r="I870">
        <v>2</v>
      </c>
      <c r="J870">
        <v>3.9</v>
      </c>
      <c r="K870">
        <v>0</v>
      </c>
      <c r="L870">
        <v>0.51</v>
      </c>
      <c r="M870">
        <v>8.31</v>
      </c>
      <c r="N870" t="s">
        <v>21</v>
      </c>
    </row>
    <row r="871" spans="1:14" x14ac:dyDescent="0.3">
      <c r="A871">
        <v>120869</v>
      </c>
      <c r="B871">
        <v>403</v>
      </c>
      <c r="C871" s="1">
        <v>45758.793402777781</v>
      </c>
      <c r="D871" s="2">
        <v>45758</v>
      </c>
      <c r="E871" t="s">
        <v>36</v>
      </c>
      <c r="F871" t="s">
        <v>29</v>
      </c>
      <c r="G871" t="s">
        <v>26</v>
      </c>
      <c r="I871">
        <v>1</v>
      </c>
      <c r="J871">
        <v>10.3</v>
      </c>
      <c r="K871">
        <v>0</v>
      </c>
      <c r="L871">
        <v>0.75</v>
      </c>
      <c r="M871">
        <v>11.05</v>
      </c>
      <c r="N871" t="s">
        <v>21</v>
      </c>
    </row>
    <row r="872" spans="1:14" x14ac:dyDescent="0.3">
      <c r="A872">
        <v>120870</v>
      </c>
      <c r="B872">
        <v>501</v>
      </c>
      <c r="C872" s="1">
        <v>45824.499560185184</v>
      </c>
      <c r="D872" s="2">
        <v>45824</v>
      </c>
      <c r="E872" t="s">
        <v>37</v>
      </c>
      <c r="F872" t="s">
        <v>15</v>
      </c>
      <c r="G872" t="s">
        <v>41</v>
      </c>
      <c r="I872">
        <v>1</v>
      </c>
      <c r="J872">
        <v>1.85</v>
      </c>
      <c r="K872">
        <v>0</v>
      </c>
      <c r="L872">
        <v>0.18</v>
      </c>
      <c r="M872">
        <v>2.73</v>
      </c>
      <c r="N872" t="s">
        <v>21</v>
      </c>
    </row>
    <row r="873" spans="1:14" x14ac:dyDescent="0.3">
      <c r="A873">
        <v>120871</v>
      </c>
      <c r="B873">
        <v>201</v>
      </c>
      <c r="C873" s="1">
        <v>45841.460902777777</v>
      </c>
      <c r="D873" s="2">
        <v>45841</v>
      </c>
      <c r="E873" t="s">
        <v>37</v>
      </c>
      <c r="F873" t="s">
        <v>22</v>
      </c>
      <c r="G873" t="s">
        <v>41</v>
      </c>
      <c r="H873" t="s">
        <v>71</v>
      </c>
      <c r="I873">
        <v>1</v>
      </c>
      <c r="J873">
        <v>1.73</v>
      </c>
      <c r="K873">
        <v>0</v>
      </c>
      <c r="L873">
        <v>0.18</v>
      </c>
      <c r="M873">
        <v>2.61</v>
      </c>
      <c r="N873" t="s">
        <v>17</v>
      </c>
    </row>
    <row r="874" spans="1:14" x14ac:dyDescent="0.3">
      <c r="A874">
        <v>120872</v>
      </c>
      <c r="B874">
        <v>401</v>
      </c>
      <c r="C874" s="1">
        <v>45831.232071759259</v>
      </c>
      <c r="D874" s="2">
        <v>45831</v>
      </c>
      <c r="E874" t="s">
        <v>14</v>
      </c>
      <c r="F874" t="s">
        <v>15</v>
      </c>
      <c r="G874" t="s">
        <v>24</v>
      </c>
      <c r="H874" t="s">
        <v>25</v>
      </c>
      <c r="I874">
        <v>1</v>
      </c>
      <c r="J874">
        <v>2.9</v>
      </c>
      <c r="K874">
        <v>0</v>
      </c>
      <c r="L874">
        <v>0.25</v>
      </c>
      <c r="M874">
        <v>3.15</v>
      </c>
      <c r="N874" t="s">
        <v>31</v>
      </c>
    </row>
    <row r="875" spans="1:14" x14ac:dyDescent="0.3">
      <c r="A875">
        <v>120873</v>
      </c>
      <c r="B875">
        <v>403</v>
      </c>
      <c r="C875" s="1">
        <v>45759.039212962962</v>
      </c>
      <c r="D875" s="2">
        <v>45759</v>
      </c>
      <c r="E875" t="s">
        <v>33</v>
      </c>
      <c r="F875" t="s">
        <v>22</v>
      </c>
      <c r="G875" t="s">
        <v>52</v>
      </c>
      <c r="H875" t="s">
        <v>34</v>
      </c>
      <c r="I875">
        <v>1</v>
      </c>
      <c r="J875">
        <v>2.4300000000000002</v>
      </c>
      <c r="K875">
        <v>0</v>
      </c>
      <c r="L875">
        <v>0.24</v>
      </c>
      <c r="M875">
        <v>2.92</v>
      </c>
      <c r="N875" t="s">
        <v>62</v>
      </c>
    </row>
    <row r="876" spans="1:14" x14ac:dyDescent="0.3">
      <c r="A876">
        <v>120874</v>
      </c>
      <c r="B876">
        <v>101</v>
      </c>
      <c r="C876" s="1">
        <v>45841.492754629631</v>
      </c>
      <c r="D876" s="2">
        <v>45841</v>
      </c>
      <c r="E876" t="s">
        <v>37</v>
      </c>
      <c r="F876" t="s">
        <v>22</v>
      </c>
      <c r="G876" t="s">
        <v>32</v>
      </c>
      <c r="H876" t="s">
        <v>23</v>
      </c>
      <c r="I876">
        <v>3</v>
      </c>
      <c r="J876">
        <v>1.74</v>
      </c>
      <c r="K876">
        <v>0</v>
      </c>
      <c r="L876">
        <v>0.5</v>
      </c>
      <c r="M876">
        <v>5.72</v>
      </c>
      <c r="N876" t="s">
        <v>21</v>
      </c>
    </row>
    <row r="877" spans="1:14" x14ac:dyDescent="0.3">
      <c r="A877">
        <v>120875</v>
      </c>
      <c r="B877">
        <v>103</v>
      </c>
      <c r="C877" s="1">
        <v>45855.414050925923</v>
      </c>
      <c r="D877" s="2">
        <v>45855</v>
      </c>
      <c r="E877" t="s">
        <v>14</v>
      </c>
      <c r="F877" t="s">
        <v>15</v>
      </c>
      <c r="G877" t="s">
        <v>24</v>
      </c>
      <c r="H877" t="s">
        <v>44</v>
      </c>
      <c r="I877">
        <v>1</v>
      </c>
      <c r="J877">
        <v>3.69</v>
      </c>
      <c r="K877">
        <v>0</v>
      </c>
      <c r="L877">
        <v>0.38</v>
      </c>
      <c r="M877">
        <v>5.07</v>
      </c>
      <c r="N877" t="s">
        <v>21</v>
      </c>
    </row>
    <row r="878" spans="1:14" x14ac:dyDescent="0.3">
      <c r="A878">
        <v>120876</v>
      </c>
      <c r="B878">
        <v>101</v>
      </c>
      <c r="C878" s="1">
        <v>45770.506145833337</v>
      </c>
      <c r="D878" s="2">
        <v>45770</v>
      </c>
      <c r="E878" t="s">
        <v>18</v>
      </c>
      <c r="F878" t="s">
        <v>15</v>
      </c>
      <c r="G878" t="s">
        <v>43</v>
      </c>
      <c r="I878">
        <v>1</v>
      </c>
      <c r="J878">
        <v>4.32</v>
      </c>
      <c r="K878">
        <v>0</v>
      </c>
      <c r="L878">
        <v>0.41</v>
      </c>
      <c r="M878">
        <v>4.7300000000000004</v>
      </c>
      <c r="N878" t="s">
        <v>17</v>
      </c>
    </row>
    <row r="879" spans="1:14" x14ac:dyDescent="0.3">
      <c r="A879">
        <v>120877</v>
      </c>
      <c r="B879">
        <v>301</v>
      </c>
      <c r="C879" s="1">
        <v>45781.242372685185</v>
      </c>
      <c r="D879" s="2">
        <v>45781</v>
      </c>
      <c r="E879" t="s">
        <v>14</v>
      </c>
      <c r="F879" t="s">
        <v>15</v>
      </c>
      <c r="G879" t="s">
        <v>70</v>
      </c>
      <c r="I879">
        <v>1</v>
      </c>
      <c r="J879">
        <v>3.3</v>
      </c>
      <c r="K879">
        <v>0</v>
      </c>
      <c r="L879">
        <v>0.21</v>
      </c>
      <c r="M879">
        <v>3.51</v>
      </c>
      <c r="N879" t="s">
        <v>17</v>
      </c>
    </row>
    <row r="880" spans="1:14" x14ac:dyDescent="0.3">
      <c r="A880">
        <v>120878</v>
      </c>
      <c r="B880">
        <v>403</v>
      </c>
      <c r="C880" s="1">
        <v>45871.741412037038</v>
      </c>
      <c r="D880" s="2">
        <v>45871</v>
      </c>
      <c r="E880" t="s">
        <v>28</v>
      </c>
      <c r="F880" t="s">
        <v>19</v>
      </c>
      <c r="G880" t="s">
        <v>30</v>
      </c>
      <c r="H880" t="s">
        <v>61</v>
      </c>
      <c r="I880">
        <v>2</v>
      </c>
      <c r="J880">
        <v>3.14</v>
      </c>
      <c r="K880">
        <v>0</v>
      </c>
      <c r="L880">
        <v>0.56000000000000005</v>
      </c>
      <c r="M880">
        <v>8.0399999999999991</v>
      </c>
      <c r="N880" t="s">
        <v>21</v>
      </c>
    </row>
    <row r="881" spans="1:14" x14ac:dyDescent="0.3">
      <c r="A881">
        <v>120879</v>
      </c>
      <c r="B881">
        <v>501</v>
      </c>
      <c r="C881" s="1">
        <v>45842.606921296298</v>
      </c>
      <c r="D881" s="2">
        <v>45842</v>
      </c>
      <c r="E881" t="s">
        <v>18</v>
      </c>
      <c r="G881" t="s">
        <v>52</v>
      </c>
      <c r="I881">
        <v>1</v>
      </c>
      <c r="J881">
        <v>2.98</v>
      </c>
      <c r="K881">
        <v>0.6</v>
      </c>
      <c r="L881">
        <v>0.21</v>
      </c>
      <c r="M881">
        <v>2.59</v>
      </c>
      <c r="N881" t="s">
        <v>21</v>
      </c>
    </row>
    <row r="882" spans="1:14" x14ac:dyDescent="0.3">
      <c r="A882">
        <v>120880</v>
      </c>
      <c r="B882">
        <v>202</v>
      </c>
      <c r="C882" s="1">
        <v>45830.861354166664</v>
      </c>
      <c r="D882" s="2">
        <v>45830</v>
      </c>
      <c r="E882" t="s">
        <v>36</v>
      </c>
      <c r="F882" t="s">
        <v>19</v>
      </c>
      <c r="G882" t="s">
        <v>48</v>
      </c>
      <c r="I882">
        <v>1</v>
      </c>
      <c r="J882">
        <v>6.61</v>
      </c>
      <c r="K882">
        <v>0</v>
      </c>
      <c r="L882">
        <v>0.56000000000000005</v>
      </c>
      <c r="M882">
        <v>7.17</v>
      </c>
      <c r="N882" t="s">
        <v>17</v>
      </c>
    </row>
    <row r="883" spans="1:14" x14ac:dyDescent="0.3">
      <c r="A883">
        <v>120881</v>
      </c>
      <c r="B883">
        <v>301</v>
      </c>
      <c r="C883" s="1">
        <v>45857.615300925929</v>
      </c>
      <c r="D883" s="2">
        <v>45857</v>
      </c>
      <c r="E883" t="s">
        <v>18</v>
      </c>
      <c r="F883" t="s">
        <v>22</v>
      </c>
      <c r="G883" t="s">
        <v>55</v>
      </c>
      <c r="I883">
        <v>1</v>
      </c>
      <c r="J883">
        <v>8.2200000000000006</v>
      </c>
      <c r="K883">
        <v>0</v>
      </c>
      <c r="L883">
        <v>0.78</v>
      </c>
      <c r="M883">
        <v>9</v>
      </c>
      <c r="N883" t="s">
        <v>21</v>
      </c>
    </row>
    <row r="884" spans="1:14" x14ac:dyDescent="0.3">
      <c r="A884">
        <v>120882</v>
      </c>
      <c r="B884">
        <v>403</v>
      </c>
      <c r="C884" s="1">
        <v>45870.429062499999</v>
      </c>
      <c r="D884" s="2">
        <v>45870</v>
      </c>
      <c r="E884" t="s">
        <v>37</v>
      </c>
      <c r="F884" t="s">
        <v>19</v>
      </c>
      <c r="G884" t="s">
        <v>16</v>
      </c>
      <c r="H884" t="s">
        <v>76</v>
      </c>
      <c r="I884">
        <v>2</v>
      </c>
      <c r="J884">
        <v>1.4</v>
      </c>
      <c r="K884">
        <v>0</v>
      </c>
      <c r="L884">
        <v>0.17</v>
      </c>
      <c r="M884">
        <v>2.97</v>
      </c>
      <c r="N884" t="s">
        <v>21</v>
      </c>
    </row>
    <row r="885" spans="1:14" x14ac:dyDescent="0.3">
      <c r="A885">
        <v>120883</v>
      </c>
      <c r="B885">
        <v>402</v>
      </c>
      <c r="C885" s="1">
        <v>45759.523055555554</v>
      </c>
      <c r="D885" s="2">
        <v>45759</v>
      </c>
      <c r="E885" t="s">
        <v>18</v>
      </c>
      <c r="F885" t="s">
        <v>22</v>
      </c>
      <c r="G885" t="s">
        <v>55</v>
      </c>
      <c r="I885">
        <v>1</v>
      </c>
      <c r="J885">
        <v>9.01</v>
      </c>
      <c r="K885">
        <v>0</v>
      </c>
      <c r="L885">
        <v>0.59</v>
      </c>
      <c r="M885">
        <v>9.6</v>
      </c>
      <c r="N885" t="s">
        <v>17</v>
      </c>
    </row>
    <row r="886" spans="1:14" x14ac:dyDescent="0.3">
      <c r="A886">
        <v>120884</v>
      </c>
      <c r="B886">
        <v>202</v>
      </c>
      <c r="C886" s="1">
        <v>45858.469398148147</v>
      </c>
      <c r="D886" s="2">
        <v>45858</v>
      </c>
      <c r="E886" t="s">
        <v>18</v>
      </c>
      <c r="F886" t="s">
        <v>22</v>
      </c>
      <c r="G886" t="s">
        <v>77</v>
      </c>
      <c r="I886">
        <v>1</v>
      </c>
      <c r="J886">
        <v>5.48</v>
      </c>
      <c r="K886">
        <v>0</v>
      </c>
      <c r="L886">
        <v>0.44</v>
      </c>
      <c r="M886">
        <v>6.32</v>
      </c>
      <c r="N886" t="s">
        <v>17</v>
      </c>
    </row>
    <row r="887" spans="1:14" x14ac:dyDescent="0.3">
      <c r="A887">
        <v>120885</v>
      </c>
      <c r="B887">
        <v>401</v>
      </c>
      <c r="C887" s="1">
        <v>45782.325208333335</v>
      </c>
      <c r="D887" s="2">
        <v>45782</v>
      </c>
      <c r="E887" t="s">
        <v>14</v>
      </c>
      <c r="F887" t="s">
        <v>15</v>
      </c>
      <c r="G887" t="s">
        <v>39</v>
      </c>
      <c r="I887">
        <v>1</v>
      </c>
      <c r="J887">
        <v>3.5</v>
      </c>
      <c r="K887">
        <v>0</v>
      </c>
      <c r="L887">
        <v>0.25</v>
      </c>
      <c r="M887">
        <v>3.75</v>
      </c>
      <c r="N887" t="s">
        <v>21</v>
      </c>
    </row>
    <row r="888" spans="1:14" x14ac:dyDescent="0.3">
      <c r="A888">
        <v>120886</v>
      </c>
      <c r="B888">
        <v>401</v>
      </c>
      <c r="C888" s="1">
        <v>45777.580069444448</v>
      </c>
      <c r="D888" s="2">
        <v>45777</v>
      </c>
      <c r="E888" t="s">
        <v>18</v>
      </c>
      <c r="F888" t="s">
        <v>22</v>
      </c>
      <c r="G888" t="s">
        <v>57</v>
      </c>
      <c r="H888" t="s">
        <v>49</v>
      </c>
      <c r="I888">
        <v>1</v>
      </c>
      <c r="J888">
        <v>9.2799999999999994</v>
      </c>
      <c r="K888">
        <v>0</v>
      </c>
      <c r="L888">
        <v>0.74</v>
      </c>
      <c r="M888">
        <v>10.02</v>
      </c>
      <c r="N888" t="s">
        <v>62</v>
      </c>
    </row>
    <row r="889" spans="1:14" x14ac:dyDescent="0.3">
      <c r="A889">
        <v>120887</v>
      </c>
      <c r="B889">
        <v>103</v>
      </c>
      <c r="C889" s="1">
        <v>45772.488703703704</v>
      </c>
      <c r="D889" s="2">
        <v>45772</v>
      </c>
      <c r="E889" t="s">
        <v>18</v>
      </c>
      <c r="F889" t="s">
        <v>19</v>
      </c>
      <c r="G889" t="s">
        <v>57</v>
      </c>
      <c r="H889" t="s">
        <v>72</v>
      </c>
      <c r="I889">
        <v>1</v>
      </c>
      <c r="J889">
        <v>8.81</v>
      </c>
      <c r="K889">
        <v>0</v>
      </c>
      <c r="L889">
        <v>0.71</v>
      </c>
      <c r="M889">
        <v>10.52</v>
      </c>
      <c r="N889" t="s">
        <v>21</v>
      </c>
    </row>
    <row r="890" spans="1:14" x14ac:dyDescent="0.3">
      <c r="A890">
        <v>120888</v>
      </c>
      <c r="B890">
        <v>102</v>
      </c>
      <c r="C890" s="1">
        <v>45850.535486111112</v>
      </c>
      <c r="D890" s="2">
        <v>45850</v>
      </c>
      <c r="E890" t="s">
        <v>18</v>
      </c>
      <c r="F890" t="s">
        <v>19</v>
      </c>
      <c r="G890" t="s">
        <v>55</v>
      </c>
      <c r="I890">
        <v>2</v>
      </c>
      <c r="J890">
        <v>8.7899999999999991</v>
      </c>
      <c r="K890">
        <v>0</v>
      </c>
      <c r="L890">
        <v>1.05</v>
      </c>
      <c r="M890">
        <v>18.63</v>
      </c>
      <c r="N890" t="s">
        <v>17</v>
      </c>
    </row>
    <row r="891" spans="1:14" x14ac:dyDescent="0.3">
      <c r="A891">
        <v>120889</v>
      </c>
      <c r="B891">
        <v>201</v>
      </c>
      <c r="C891" s="1">
        <v>45796.301412037035</v>
      </c>
      <c r="D891" s="2">
        <v>45796</v>
      </c>
      <c r="E891" t="s">
        <v>14</v>
      </c>
      <c r="F891" t="s">
        <v>15</v>
      </c>
      <c r="G891" t="s">
        <v>41</v>
      </c>
      <c r="H891" t="s">
        <v>42</v>
      </c>
      <c r="I891">
        <v>1</v>
      </c>
      <c r="J891">
        <v>2.11</v>
      </c>
      <c r="K891">
        <v>0</v>
      </c>
      <c r="L891">
        <v>0.22</v>
      </c>
      <c r="M891">
        <v>3.03</v>
      </c>
      <c r="N891" t="s">
        <v>31</v>
      </c>
    </row>
    <row r="892" spans="1:14" x14ac:dyDescent="0.3">
      <c r="A892">
        <v>120890</v>
      </c>
      <c r="B892">
        <v>403</v>
      </c>
      <c r="C892" s="1">
        <v>45877.801296296297</v>
      </c>
      <c r="D892" s="2">
        <v>45877</v>
      </c>
      <c r="E892" t="s">
        <v>36</v>
      </c>
      <c r="F892" t="s">
        <v>19</v>
      </c>
      <c r="G892" t="s">
        <v>57</v>
      </c>
      <c r="I892">
        <v>1</v>
      </c>
      <c r="J892">
        <v>9.4</v>
      </c>
      <c r="K892">
        <v>0</v>
      </c>
      <c r="L892">
        <v>0.89</v>
      </c>
      <c r="M892">
        <v>10.29</v>
      </c>
      <c r="N892" t="s">
        <v>31</v>
      </c>
    </row>
    <row r="893" spans="1:14" x14ac:dyDescent="0.3">
      <c r="A893">
        <v>120891</v>
      </c>
      <c r="B893">
        <v>202</v>
      </c>
      <c r="C893" s="1">
        <v>45773.78261574074</v>
      </c>
      <c r="D893" s="2">
        <v>45773</v>
      </c>
      <c r="E893" t="s">
        <v>36</v>
      </c>
      <c r="F893" t="s">
        <v>22</v>
      </c>
      <c r="G893" t="s">
        <v>57</v>
      </c>
      <c r="I893">
        <v>1</v>
      </c>
      <c r="J893">
        <v>9.24</v>
      </c>
      <c r="K893">
        <v>0</v>
      </c>
      <c r="L893">
        <v>0.65</v>
      </c>
      <c r="M893">
        <v>9.89</v>
      </c>
      <c r="N893" t="s">
        <v>21</v>
      </c>
    </row>
    <row r="894" spans="1:14" x14ac:dyDescent="0.3">
      <c r="A894">
        <v>120892</v>
      </c>
      <c r="B894">
        <v>501</v>
      </c>
      <c r="C894" s="1">
        <v>45809.551550925928</v>
      </c>
      <c r="D894" s="2">
        <v>45809</v>
      </c>
      <c r="E894" t="s">
        <v>18</v>
      </c>
      <c r="F894" t="s">
        <v>22</v>
      </c>
      <c r="G894" t="s">
        <v>52</v>
      </c>
      <c r="H894" t="s">
        <v>34</v>
      </c>
      <c r="I894">
        <v>1</v>
      </c>
      <c r="J894">
        <v>2.94</v>
      </c>
      <c r="K894">
        <v>0</v>
      </c>
      <c r="L894">
        <v>0.22</v>
      </c>
      <c r="M894">
        <v>3.41</v>
      </c>
      <c r="N894" t="s">
        <v>21</v>
      </c>
    </row>
    <row r="895" spans="1:14" x14ac:dyDescent="0.3">
      <c r="A895">
        <v>120893</v>
      </c>
      <c r="B895">
        <v>301</v>
      </c>
      <c r="C895" s="1">
        <v>45869.470127314817</v>
      </c>
      <c r="D895" s="2">
        <v>45869</v>
      </c>
      <c r="E895" t="s">
        <v>18</v>
      </c>
      <c r="F895" t="s">
        <v>19</v>
      </c>
      <c r="G895" t="s">
        <v>59</v>
      </c>
      <c r="I895">
        <v>1</v>
      </c>
      <c r="J895">
        <v>10.57</v>
      </c>
      <c r="K895">
        <v>0</v>
      </c>
      <c r="L895">
        <v>0.63</v>
      </c>
      <c r="M895">
        <v>11.2</v>
      </c>
      <c r="N895" t="s">
        <v>17</v>
      </c>
    </row>
    <row r="896" spans="1:14" x14ac:dyDescent="0.3">
      <c r="A896">
        <v>120894</v>
      </c>
      <c r="B896">
        <v>401</v>
      </c>
      <c r="C896" s="1">
        <v>45777.481759259259</v>
      </c>
      <c r="D896" s="2">
        <v>45777</v>
      </c>
      <c r="E896" t="s">
        <v>18</v>
      </c>
      <c r="F896" t="s">
        <v>19</v>
      </c>
      <c r="G896" t="s">
        <v>55</v>
      </c>
      <c r="I896">
        <v>2</v>
      </c>
      <c r="J896">
        <v>9.18</v>
      </c>
      <c r="K896">
        <v>0</v>
      </c>
      <c r="L896">
        <v>1.1000000000000001</v>
      </c>
      <c r="M896">
        <v>19.46</v>
      </c>
      <c r="N896" t="s">
        <v>17</v>
      </c>
    </row>
    <row r="897" spans="1:14" x14ac:dyDescent="0.3">
      <c r="A897">
        <v>120895</v>
      </c>
      <c r="B897">
        <v>101</v>
      </c>
      <c r="C897" s="1">
        <v>45791.586342592593</v>
      </c>
      <c r="D897" s="2">
        <v>45791</v>
      </c>
      <c r="E897" t="s">
        <v>18</v>
      </c>
      <c r="F897" t="s">
        <v>15</v>
      </c>
      <c r="G897" t="s">
        <v>32</v>
      </c>
      <c r="H897" t="s">
        <v>66</v>
      </c>
      <c r="I897">
        <v>2</v>
      </c>
      <c r="J897">
        <v>1.79</v>
      </c>
      <c r="K897">
        <v>0</v>
      </c>
      <c r="L897">
        <v>0.3</v>
      </c>
      <c r="M897">
        <v>3.88</v>
      </c>
      <c r="N897" t="s">
        <v>21</v>
      </c>
    </row>
    <row r="898" spans="1:14" x14ac:dyDescent="0.3">
      <c r="A898">
        <v>120896</v>
      </c>
      <c r="B898">
        <v>401</v>
      </c>
      <c r="C898" s="1">
        <v>45796.81890046296</v>
      </c>
      <c r="D898" s="2">
        <v>45796</v>
      </c>
      <c r="E898" t="s">
        <v>36</v>
      </c>
      <c r="F898" t="s">
        <v>15</v>
      </c>
      <c r="G898" t="s">
        <v>48</v>
      </c>
      <c r="H898" t="s">
        <v>50</v>
      </c>
      <c r="I898">
        <v>1</v>
      </c>
      <c r="J898">
        <v>5.58</v>
      </c>
      <c r="K898">
        <v>0</v>
      </c>
      <c r="L898">
        <v>0.36</v>
      </c>
      <c r="M898">
        <v>6.44</v>
      </c>
      <c r="N898" t="s">
        <v>17</v>
      </c>
    </row>
    <row r="899" spans="1:14" x14ac:dyDescent="0.3">
      <c r="A899">
        <v>120897</v>
      </c>
      <c r="B899">
        <v>403</v>
      </c>
      <c r="C899" s="1">
        <v>45811.809745370374</v>
      </c>
      <c r="D899" s="2">
        <v>45811</v>
      </c>
      <c r="E899" t="s">
        <v>36</v>
      </c>
      <c r="F899" t="s">
        <v>19</v>
      </c>
      <c r="G899" t="s">
        <v>57</v>
      </c>
      <c r="I899">
        <v>1</v>
      </c>
      <c r="J899">
        <v>9.06</v>
      </c>
      <c r="K899">
        <v>0</v>
      </c>
      <c r="L899">
        <v>0.54</v>
      </c>
      <c r="M899">
        <v>9.6</v>
      </c>
      <c r="N899" t="s">
        <v>17</v>
      </c>
    </row>
    <row r="900" spans="1:14" x14ac:dyDescent="0.3">
      <c r="A900">
        <v>120898</v>
      </c>
      <c r="B900">
        <v>202</v>
      </c>
      <c r="C900" s="1">
        <v>45855.489907407406</v>
      </c>
      <c r="D900" s="2">
        <v>45855</v>
      </c>
      <c r="E900" t="s">
        <v>18</v>
      </c>
      <c r="F900" t="s">
        <v>15</v>
      </c>
      <c r="G900" t="s">
        <v>20</v>
      </c>
      <c r="H900" t="s">
        <v>58</v>
      </c>
      <c r="I900">
        <v>1</v>
      </c>
      <c r="J900">
        <v>5.83</v>
      </c>
      <c r="K900">
        <v>0</v>
      </c>
      <c r="L900">
        <v>0.5</v>
      </c>
      <c r="M900">
        <v>6.33</v>
      </c>
      <c r="N900" t="s">
        <v>21</v>
      </c>
    </row>
    <row r="901" spans="1:14" x14ac:dyDescent="0.3">
      <c r="A901">
        <v>120899</v>
      </c>
      <c r="B901">
        <v>402</v>
      </c>
      <c r="C901" s="1">
        <v>45812.298310185186</v>
      </c>
      <c r="D901" s="2">
        <v>45812</v>
      </c>
      <c r="E901" t="s">
        <v>14</v>
      </c>
      <c r="F901" t="s">
        <v>15</v>
      </c>
      <c r="G901" t="s">
        <v>67</v>
      </c>
      <c r="H901" t="s">
        <v>25</v>
      </c>
      <c r="I901">
        <v>1</v>
      </c>
      <c r="J901">
        <v>4.72</v>
      </c>
      <c r="K901">
        <v>0</v>
      </c>
      <c r="L901">
        <v>0.28000000000000003</v>
      </c>
      <c r="M901">
        <v>5</v>
      </c>
      <c r="N901" t="s">
        <v>21</v>
      </c>
    </row>
    <row r="902" spans="1:14" x14ac:dyDescent="0.3">
      <c r="A902">
        <v>120900</v>
      </c>
      <c r="B902">
        <v>103</v>
      </c>
      <c r="C902" s="1">
        <v>45865.829039351855</v>
      </c>
      <c r="D902" s="2">
        <v>45865</v>
      </c>
      <c r="E902" t="s">
        <v>36</v>
      </c>
      <c r="F902" t="s">
        <v>15</v>
      </c>
      <c r="G902" t="s">
        <v>59</v>
      </c>
      <c r="I902">
        <v>1</v>
      </c>
      <c r="J902">
        <v>10.17</v>
      </c>
      <c r="K902">
        <v>0</v>
      </c>
      <c r="L902">
        <v>0.61</v>
      </c>
      <c r="M902">
        <v>10.78</v>
      </c>
      <c r="N902" t="s">
        <v>21</v>
      </c>
    </row>
    <row r="903" spans="1:14" x14ac:dyDescent="0.3">
      <c r="A903">
        <v>120901</v>
      </c>
      <c r="B903">
        <v>102</v>
      </c>
      <c r="C903" s="1">
        <v>45825.487129629626</v>
      </c>
      <c r="D903" s="2">
        <v>45825</v>
      </c>
      <c r="E903" t="s">
        <v>18</v>
      </c>
      <c r="F903" t="s">
        <v>19</v>
      </c>
      <c r="G903" t="s">
        <v>57</v>
      </c>
      <c r="H903" t="s">
        <v>74</v>
      </c>
      <c r="I903">
        <v>1</v>
      </c>
      <c r="J903">
        <v>8.7899999999999991</v>
      </c>
      <c r="K903">
        <v>0</v>
      </c>
      <c r="L903">
        <v>0.78</v>
      </c>
      <c r="M903">
        <v>10.57</v>
      </c>
      <c r="N903" t="s">
        <v>21</v>
      </c>
    </row>
    <row r="904" spans="1:14" x14ac:dyDescent="0.3">
      <c r="A904">
        <v>120902</v>
      </c>
      <c r="B904">
        <v>101</v>
      </c>
      <c r="C904" s="1">
        <v>45842.789837962962</v>
      </c>
      <c r="D904" s="2">
        <v>45842</v>
      </c>
      <c r="E904" t="s">
        <v>36</v>
      </c>
      <c r="F904" t="s">
        <v>15</v>
      </c>
      <c r="G904" t="s">
        <v>27</v>
      </c>
      <c r="I904">
        <v>1</v>
      </c>
      <c r="J904">
        <v>5.75</v>
      </c>
      <c r="K904">
        <v>0</v>
      </c>
      <c r="L904">
        <v>0.46</v>
      </c>
      <c r="M904">
        <v>6.21</v>
      </c>
      <c r="N904" t="s">
        <v>31</v>
      </c>
    </row>
    <row r="905" spans="1:14" x14ac:dyDescent="0.3">
      <c r="A905">
        <v>120903</v>
      </c>
      <c r="B905">
        <v>403</v>
      </c>
      <c r="C905" s="1">
        <v>45823.720196759263</v>
      </c>
      <c r="D905" s="2">
        <v>45823</v>
      </c>
      <c r="E905" t="s">
        <v>28</v>
      </c>
      <c r="F905" t="s">
        <v>29</v>
      </c>
      <c r="G905" t="s">
        <v>30</v>
      </c>
      <c r="H905" t="s">
        <v>61</v>
      </c>
      <c r="I905">
        <v>3</v>
      </c>
      <c r="J905">
        <v>3.5</v>
      </c>
      <c r="K905">
        <v>0</v>
      </c>
      <c r="L905">
        <v>1.17</v>
      </c>
      <c r="M905">
        <v>13.47</v>
      </c>
      <c r="N905" t="s">
        <v>21</v>
      </c>
    </row>
    <row r="906" spans="1:14" x14ac:dyDescent="0.3">
      <c r="A906">
        <v>120904</v>
      </c>
      <c r="B906">
        <v>201</v>
      </c>
      <c r="C906" s="1">
        <v>45838.874861111108</v>
      </c>
      <c r="D906" s="2">
        <v>45838</v>
      </c>
      <c r="E906" t="s">
        <v>36</v>
      </c>
      <c r="F906" t="s">
        <v>19</v>
      </c>
      <c r="G906" t="s">
        <v>59</v>
      </c>
      <c r="I906">
        <v>1</v>
      </c>
      <c r="J906">
        <v>10.09</v>
      </c>
      <c r="K906">
        <v>0</v>
      </c>
      <c r="L906">
        <v>0.76</v>
      </c>
      <c r="M906">
        <v>10.85</v>
      </c>
      <c r="N906" t="s">
        <v>31</v>
      </c>
    </row>
    <row r="907" spans="1:14" x14ac:dyDescent="0.3">
      <c r="A907">
        <v>120905</v>
      </c>
      <c r="B907">
        <v>103</v>
      </c>
      <c r="C907" s="1">
        <v>45850.458819444444</v>
      </c>
      <c r="D907" s="2">
        <v>45850</v>
      </c>
      <c r="E907" t="s">
        <v>18</v>
      </c>
      <c r="F907" t="s">
        <v>15</v>
      </c>
      <c r="G907" t="s">
        <v>77</v>
      </c>
      <c r="H907" t="s">
        <v>50</v>
      </c>
      <c r="I907">
        <v>3</v>
      </c>
      <c r="J907">
        <v>5.26</v>
      </c>
      <c r="K907">
        <v>0</v>
      </c>
      <c r="L907">
        <v>1.47</v>
      </c>
      <c r="M907">
        <v>18.75</v>
      </c>
      <c r="N907" t="s">
        <v>21</v>
      </c>
    </row>
    <row r="908" spans="1:14" x14ac:dyDescent="0.3">
      <c r="A908">
        <v>120906</v>
      </c>
      <c r="B908">
        <v>101</v>
      </c>
      <c r="C908" s="1">
        <v>45870.35628472222</v>
      </c>
      <c r="D908" s="2">
        <v>45870</v>
      </c>
      <c r="E908" t="s">
        <v>14</v>
      </c>
      <c r="F908" t="s">
        <v>15</v>
      </c>
      <c r="G908" t="s">
        <v>35</v>
      </c>
      <c r="H908" t="s">
        <v>40</v>
      </c>
      <c r="I908">
        <v>1</v>
      </c>
      <c r="J908">
        <v>1.62</v>
      </c>
      <c r="K908">
        <v>0</v>
      </c>
      <c r="L908">
        <v>0.2</v>
      </c>
      <c r="M908">
        <v>3.02</v>
      </c>
      <c r="N908" t="s">
        <v>21</v>
      </c>
    </row>
    <row r="909" spans="1:14" x14ac:dyDescent="0.3">
      <c r="A909">
        <v>120907</v>
      </c>
      <c r="B909">
        <v>103</v>
      </c>
      <c r="C909" s="1">
        <v>45831.277974537035</v>
      </c>
      <c r="D909" s="2">
        <v>45831</v>
      </c>
      <c r="E909" t="s">
        <v>14</v>
      </c>
      <c r="F909" t="s">
        <v>22</v>
      </c>
      <c r="G909" t="s">
        <v>75</v>
      </c>
      <c r="H909" t="s">
        <v>46</v>
      </c>
      <c r="I909">
        <v>1</v>
      </c>
      <c r="J909">
        <v>3.93</v>
      </c>
      <c r="K909">
        <v>0</v>
      </c>
      <c r="L909">
        <v>0.36</v>
      </c>
      <c r="M909">
        <v>4.3899999999999997</v>
      </c>
      <c r="N909" t="s">
        <v>31</v>
      </c>
    </row>
    <row r="910" spans="1:14" x14ac:dyDescent="0.3">
      <c r="A910">
        <v>120908</v>
      </c>
      <c r="B910">
        <v>103</v>
      </c>
      <c r="C910" s="1">
        <v>45807.491608796299</v>
      </c>
      <c r="D910" s="2">
        <v>45807</v>
      </c>
      <c r="E910" t="s">
        <v>18</v>
      </c>
      <c r="F910" t="s">
        <v>22</v>
      </c>
      <c r="G910" t="s">
        <v>55</v>
      </c>
      <c r="I910">
        <v>1</v>
      </c>
      <c r="J910">
        <v>8.81</v>
      </c>
      <c r="K910">
        <v>0</v>
      </c>
      <c r="L910">
        <v>0.56999999999999995</v>
      </c>
      <c r="M910">
        <v>9.3800000000000008</v>
      </c>
      <c r="N910" t="s">
        <v>17</v>
      </c>
    </row>
    <row r="911" spans="1:14" x14ac:dyDescent="0.3">
      <c r="A911">
        <v>120909</v>
      </c>
      <c r="B911">
        <v>102</v>
      </c>
      <c r="C911" s="1">
        <v>45853.978634259256</v>
      </c>
      <c r="D911" s="2">
        <v>45853</v>
      </c>
      <c r="E911" t="s">
        <v>33</v>
      </c>
      <c r="F911" t="s">
        <v>19</v>
      </c>
      <c r="G911" t="s">
        <v>51</v>
      </c>
      <c r="I911">
        <v>1</v>
      </c>
      <c r="J911">
        <v>4.71</v>
      </c>
      <c r="L911">
        <v>0.4</v>
      </c>
      <c r="M911">
        <v>5.1100000000000003</v>
      </c>
      <c r="N911" t="s">
        <v>21</v>
      </c>
    </row>
    <row r="912" spans="1:14" x14ac:dyDescent="0.3">
      <c r="A912">
        <v>120910</v>
      </c>
      <c r="B912">
        <v>103</v>
      </c>
      <c r="C912" s="1">
        <v>45868.715277777781</v>
      </c>
      <c r="D912" s="2">
        <v>45868</v>
      </c>
      <c r="E912" t="s">
        <v>28</v>
      </c>
      <c r="F912" t="s">
        <v>22</v>
      </c>
      <c r="G912" t="s">
        <v>30</v>
      </c>
      <c r="H912" t="s">
        <v>63</v>
      </c>
      <c r="I912">
        <v>1</v>
      </c>
      <c r="J912">
        <v>3.05</v>
      </c>
      <c r="K912">
        <v>0</v>
      </c>
      <c r="L912">
        <v>0.24</v>
      </c>
      <c r="M912">
        <v>3.29</v>
      </c>
      <c r="N912" t="s">
        <v>21</v>
      </c>
    </row>
    <row r="913" spans="1:14" x14ac:dyDescent="0.3">
      <c r="A913">
        <v>120911</v>
      </c>
      <c r="B913">
        <v>202</v>
      </c>
      <c r="C913" s="1">
        <v>45872.455289351848</v>
      </c>
      <c r="D913" s="2">
        <v>45872</v>
      </c>
      <c r="E913" t="s">
        <v>37</v>
      </c>
      <c r="F913" t="s">
        <v>22</v>
      </c>
      <c r="G913" t="s">
        <v>16</v>
      </c>
      <c r="H913" t="s">
        <v>76</v>
      </c>
      <c r="I913">
        <v>1</v>
      </c>
      <c r="J913">
        <v>1.46</v>
      </c>
      <c r="K913">
        <v>0</v>
      </c>
      <c r="L913">
        <v>0.09</v>
      </c>
      <c r="M913">
        <v>1.55</v>
      </c>
      <c r="N913" t="s">
        <v>21</v>
      </c>
    </row>
    <row r="914" spans="1:14" x14ac:dyDescent="0.3">
      <c r="A914">
        <v>120912</v>
      </c>
      <c r="B914">
        <v>102</v>
      </c>
      <c r="C914" s="1">
        <v>45763.908217592594</v>
      </c>
      <c r="D914" s="2">
        <v>45763</v>
      </c>
      <c r="E914" t="s">
        <v>36</v>
      </c>
      <c r="F914" t="s">
        <v>22</v>
      </c>
      <c r="G914" t="s">
        <v>30</v>
      </c>
      <c r="I914">
        <v>2</v>
      </c>
      <c r="J914">
        <v>3.21</v>
      </c>
      <c r="K914">
        <v>0</v>
      </c>
      <c r="L914">
        <v>0.57999999999999996</v>
      </c>
      <c r="M914">
        <v>7</v>
      </c>
      <c r="N914" t="s">
        <v>17</v>
      </c>
    </row>
    <row r="915" spans="1:14" x14ac:dyDescent="0.3">
      <c r="A915">
        <v>120913</v>
      </c>
      <c r="B915">
        <v>403</v>
      </c>
      <c r="C915" s="1">
        <v>45825.817060185182</v>
      </c>
      <c r="D915" s="2">
        <v>45825</v>
      </c>
      <c r="E915" t="s">
        <v>36</v>
      </c>
      <c r="F915" t="s">
        <v>22</v>
      </c>
      <c r="G915" t="s">
        <v>59</v>
      </c>
      <c r="I915">
        <v>1</v>
      </c>
      <c r="J915">
        <v>10.78</v>
      </c>
      <c r="K915">
        <v>0</v>
      </c>
      <c r="L915">
        <v>0.78</v>
      </c>
      <c r="M915">
        <v>11.56</v>
      </c>
      <c r="N915" t="s">
        <v>31</v>
      </c>
    </row>
    <row r="916" spans="1:14" x14ac:dyDescent="0.3">
      <c r="A916">
        <v>120914</v>
      </c>
      <c r="B916">
        <v>301</v>
      </c>
      <c r="C916" s="1">
        <v>45835.525555555556</v>
      </c>
      <c r="D916" s="2">
        <v>45835</v>
      </c>
      <c r="E916" t="s">
        <v>18</v>
      </c>
      <c r="F916" t="s">
        <v>22</v>
      </c>
      <c r="G916" t="s">
        <v>55</v>
      </c>
      <c r="I916">
        <v>1</v>
      </c>
      <c r="J916">
        <v>8.44</v>
      </c>
      <c r="K916">
        <v>0</v>
      </c>
      <c r="L916">
        <v>0.72</v>
      </c>
      <c r="M916">
        <v>9.16</v>
      </c>
      <c r="N916" t="s">
        <v>17</v>
      </c>
    </row>
    <row r="917" spans="1:14" x14ac:dyDescent="0.3">
      <c r="A917">
        <v>120915</v>
      </c>
      <c r="B917">
        <v>402</v>
      </c>
      <c r="C917" s="1">
        <v>45827.455439814818</v>
      </c>
      <c r="D917" s="2">
        <v>45827</v>
      </c>
      <c r="E917" t="s">
        <v>37</v>
      </c>
      <c r="F917" t="s">
        <v>19</v>
      </c>
      <c r="G917" t="s">
        <v>70</v>
      </c>
      <c r="I917">
        <v>1</v>
      </c>
      <c r="J917">
        <v>3.31</v>
      </c>
      <c r="K917">
        <v>0</v>
      </c>
      <c r="L917">
        <v>0.24</v>
      </c>
      <c r="M917">
        <v>3.55</v>
      </c>
      <c r="N917" t="s">
        <v>31</v>
      </c>
    </row>
    <row r="918" spans="1:14" x14ac:dyDescent="0.3">
      <c r="A918">
        <v>120916</v>
      </c>
      <c r="B918">
        <v>301</v>
      </c>
      <c r="C918" s="1">
        <v>45836.395127314812</v>
      </c>
      <c r="D918" s="2">
        <v>45836</v>
      </c>
      <c r="E918" t="s">
        <v>14</v>
      </c>
      <c r="F918" t="s">
        <v>19</v>
      </c>
      <c r="G918" t="s">
        <v>75</v>
      </c>
      <c r="H918" t="s">
        <v>25</v>
      </c>
      <c r="I918">
        <v>1</v>
      </c>
      <c r="J918">
        <v>3.89</v>
      </c>
      <c r="K918">
        <v>0</v>
      </c>
      <c r="L918">
        <v>0.31</v>
      </c>
      <c r="M918">
        <v>4.2</v>
      </c>
      <c r="N918" t="s">
        <v>21</v>
      </c>
    </row>
    <row r="919" spans="1:14" x14ac:dyDescent="0.3">
      <c r="A919">
        <v>120917</v>
      </c>
      <c r="B919">
        <v>403</v>
      </c>
      <c r="C919" s="1">
        <v>45844.810868055552</v>
      </c>
      <c r="D919" s="2">
        <v>45844</v>
      </c>
      <c r="E919" t="s">
        <v>36</v>
      </c>
      <c r="F919" t="s">
        <v>29</v>
      </c>
      <c r="G919" t="s">
        <v>57</v>
      </c>
      <c r="I919">
        <v>1</v>
      </c>
      <c r="J919">
        <v>9.08</v>
      </c>
      <c r="K919">
        <v>0</v>
      </c>
      <c r="L919">
        <v>0.54</v>
      </c>
      <c r="M919">
        <v>9.6199999999999992</v>
      </c>
      <c r="N919" t="s">
        <v>21</v>
      </c>
    </row>
    <row r="920" spans="1:14" x14ac:dyDescent="0.3">
      <c r="A920">
        <v>120918</v>
      </c>
      <c r="B920">
        <v>403</v>
      </c>
      <c r="C920" s="1">
        <v>45786.564097222225</v>
      </c>
      <c r="D920" s="2">
        <v>45786</v>
      </c>
      <c r="E920" t="s">
        <v>18</v>
      </c>
      <c r="F920" t="s">
        <v>29</v>
      </c>
      <c r="G920" t="s">
        <v>57</v>
      </c>
      <c r="H920" t="s">
        <v>58</v>
      </c>
      <c r="I920">
        <v>1</v>
      </c>
      <c r="J920">
        <v>8.77</v>
      </c>
      <c r="K920">
        <v>0</v>
      </c>
      <c r="L920">
        <v>0.56999999999999995</v>
      </c>
      <c r="M920">
        <v>9.34</v>
      </c>
      <c r="N920" t="s">
        <v>21</v>
      </c>
    </row>
    <row r="921" spans="1:14" x14ac:dyDescent="0.3">
      <c r="A921">
        <v>120919</v>
      </c>
      <c r="B921">
        <v>101</v>
      </c>
      <c r="C921" s="1">
        <v>45822.640960648147</v>
      </c>
      <c r="D921" s="2">
        <v>45822</v>
      </c>
      <c r="E921" t="s">
        <v>28</v>
      </c>
      <c r="F921" t="s">
        <v>19</v>
      </c>
      <c r="G921" t="s">
        <v>30</v>
      </c>
      <c r="I921">
        <v>1</v>
      </c>
      <c r="J921">
        <v>3.19</v>
      </c>
      <c r="K921">
        <v>0</v>
      </c>
      <c r="L921">
        <v>0.2</v>
      </c>
      <c r="M921">
        <v>3.09</v>
      </c>
      <c r="N921" t="s">
        <v>31</v>
      </c>
    </row>
    <row r="922" spans="1:14" x14ac:dyDescent="0.3">
      <c r="A922">
        <v>120920</v>
      </c>
      <c r="B922">
        <v>102</v>
      </c>
      <c r="C922" s="1">
        <v>45794.896979166668</v>
      </c>
      <c r="D922" s="2">
        <v>45794</v>
      </c>
      <c r="E922" t="s">
        <v>36</v>
      </c>
      <c r="F922" t="s">
        <v>22</v>
      </c>
      <c r="G922" t="s">
        <v>20</v>
      </c>
      <c r="H922" t="s">
        <v>34</v>
      </c>
      <c r="I922">
        <v>1</v>
      </c>
      <c r="J922">
        <v>5.78</v>
      </c>
      <c r="K922">
        <v>0</v>
      </c>
      <c r="L922">
        <v>0.42</v>
      </c>
      <c r="M922">
        <v>6.45</v>
      </c>
      <c r="N922" t="s">
        <v>21</v>
      </c>
    </row>
    <row r="923" spans="1:14" x14ac:dyDescent="0.3">
      <c r="A923">
        <v>120921</v>
      </c>
      <c r="B923">
        <v>101</v>
      </c>
      <c r="C923" s="1">
        <v>45810.863576388889</v>
      </c>
      <c r="D923" s="2">
        <v>45810</v>
      </c>
      <c r="E923" t="s">
        <v>36</v>
      </c>
      <c r="F923" t="s">
        <v>19</v>
      </c>
      <c r="G923" t="s">
        <v>26</v>
      </c>
      <c r="I923">
        <v>1</v>
      </c>
      <c r="J923">
        <v>8.7799999999999994</v>
      </c>
      <c r="K923">
        <v>0</v>
      </c>
      <c r="L923">
        <v>0.53</v>
      </c>
      <c r="M923">
        <v>9.31</v>
      </c>
      <c r="N923" t="s">
        <v>17</v>
      </c>
    </row>
    <row r="924" spans="1:14" x14ac:dyDescent="0.3">
      <c r="A924">
        <v>120922</v>
      </c>
      <c r="B924">
        <v>301</v>
      </c>
      <c r="C924" s="1">
        <v>45806.626192129632</v>
      </c>
      <c r="D924" s="2">
        <v>45806</v>
      </c>
      <c r="E924" t="s">
        <v>28</v>
      </c>
      <c r="F924" t="s">
        <v>19</v>
      </c>
      <c r="G924" t="s">
        <v>32</v>
      </c>
      <c r="H924" t="s">
        <v>66</v>
      </c>
      <c r="I924">
        <v>2</v>
      </c>
      <c r="J924">
        <v>1.75</v>
      </c>
      <c r="K924">
        <v>0</v>
      </c>
      <c r="L924">
        <v>0.25</v>
      </c>
      <c r="M924">
        <v>3.75</v>
      </c>
      <c r="N924" t="s">
        <v>21</v>
      </c>
    </row>
    <row r="925" spans="1:14" x14ac:dyDescent="0.3">
      <c r="A925">
        <v>120923</v>
      </c>
      <c r="B925">
        <v>501</v>
      </c>
      <c r="C925" s="1">
        <v>45797.527870370373</v>
      </c>
      <c r="D925" s="2">
        <v>45797</v>
      </c>
      <c r="E925" t="s">
        <v>18</v>
      </c>
      <c r="F925" t="s">
        <v>29</v>
      </c>
      <c r="G925" t="s">
        <v>52</v>
      </c>
      <c r="H925" t="s">
        <v>53</v>
      </c>
      <c r="I925">
        <v>2</v>
      </c>
      <c r="J925">
        <v>2.44</v>
      </c>
      <c r="K925">
        <v>0</v>
      </c>
      <c r="L925">
        <v>0.28000000000000003</v>
      </c>
      <c r="M925">
        <v>4.5599999999999996</v>
      </c>
      <c r="N925" t="s">
        <v>17</v>
      </c>
    </row>
    <row r="926" spans="1:14" x14ac:dyDescent="0.3">
      <c r="A926">
        <v>120924</v>
      </c>
      <c r="B926">
        <v>403</v>
      </c>
      <c r="C926" s="1">
        <v>45786.883310185185</v>
      </c>
      <c r="D926" s="2">
        <v>45786</v>
      </c>
      <c r="E926" t="s">
        <v>36</v>
      </c>
      <c r="F926" t="s">
        <v>15</v>
      </c>
      <c r="G926" t="s">
        <v>56</v>
      </c>
      <c r="I926">
        <v>2</v>
      </c>
      <c r="J926">
        <v>2.0499999999999998</v>
      </c>
      <c r="K926">
        <v>0</v>
      </c>
      <c r="L926">
        <v>0.3</v>
      </c>
      <c r="M926">
        <v>4.4000000000000004</v>
      </c>
      <c r="N926" t="s">
        <v>21</v>
      </c>
    </row>
    <row r="927" spans="1:14" x14ac:dyDescent="0.3">
      <c r="A927">
        <v>120925</v>
      </c>
      <c r="B927">
        <v>403</v>
      </c>
      <c r="C927" s="1">
        <v>45788.34957175926</v>
      </c>
      <c r="D927" s="2">
        <v>45788</v>
      </c>
      <c r="E927" t="s">
        <v>14</v>
      </c>
      <c r="F927" t="s">
        <v>19</v>
      </c>
      <c r="G927" t="s">
        <v>75</v>
      </c>
      <c r="H927" t="s">
        <v>40</v>
      </c>
      <c r="I927">
        <v>1</v>
      </c>
      <c r="J927">
        <v>3.36</v>
      </c>
      <c r="L927">
        <v>0.41</v>
      </c>
      <c r="M927">
        <v>4.97</v>
      </c>
      <c r="N927" t="s">
        <v>17</v>
      </c>
    </row>
    <row r="928" spans="1:14" x14ac:dyDescent="0.3">
      <c r="A928">
        <v>120926</v>
      </c>
      <c r="B928">
        <v>501</v>
      </c>
      <c r="C928" s="1">
        <v>45792.411527777775</v>
      </c>
      <c r="D928" s="2">
        <v>45792</v>
      </c>
      <c r="E928" t="s">
        <v>14</v>
      </c>
      <c r="F928" t="s">
        <v>19</v>
      </c>
      <c r="G928" t="s">
        <v>64</v>
      </c>
      <c r="H928" t="s">
        <v>23</v>
      </c>
      <c r="I928">
        <v>1</v>
      </c>
      <c r="J928">
        <v>1.49</v>
      </c>
      <c r="K928">
        <v>0</v>
      </c>
      <c r="L928">
        <v>0.12</v>
      </c>
      <c r="M928">
        <v>1.61</v>
      </c>
      <c r="N928" t="s">
        <v>31</v>
      </c>
    </row>
    <row r="929" spans="1:14" x14ac:dyDescent="0.3">
      <c r="A929">
        <v>120927</v>
      </c>
      <c r="B929">
        <v>202</v>
      </c>
      <c r="C929" s="1">
        <v>45841.337731481479</v>
      </c>
      <c r="D929" s="2">
        <v>45841</v>
      </c>
      <c r="E929" t="s">
        <v>14</v>
      </c>
      <c r="F929" t="s">
        <v>15</v>
      </c>
      <c r="G929" t="s">
        <v>35</v>
      </c>
      <c r="I929">
        <v>1</v>
      </c>
      <c r="J929">
        <v>1.97</v>
      </c>
      <c r="K929">
        <v>0</v>
      </c>
      <c r="L929">
        <v>0.17</v>
      </c>
      <c r="M929">
        <v>2.14</v>
      </c>
      <c r="N929" t="s">
        <v>21</v>
      </c>
    </row>
    <row r="930" spans="1:14" x14ac:dyDescent="0.3">
      <c r="A930">
        <v>120928</v>
      </c>
      <c r="B930">
        <v>301</v>
      </c>
      <c r="C930" s="1">
        <v>45799.329270833332</v>
      </c>
      <c r="D930" s="2">
        <v>45799</v>
      </c>
      <c r="E930" t="s">
        <v>14</v>
      </c>
      <c r="F930" t="s">
        <v>15</v>
      </c>
      <c r="G930" t="s">
        <v>24</v>
      </c>
      <c r="H930" t="s">
        <v>44</v>
      </c>
      <c r="I930">
        <v>1</v>
      </c>
      <c r="J930">
        <v>3.63</v>
      </c>
      <c r="K930">
        <v>0</v>
      </c>
      <c r="L930">
        <v>0.42</v>
      </c>
      <c r="M930">
        <v>5.05</v>
      </c>
      <c r="N930" t="s">
        <v>17</v>
      </c>
    </row>
    <row r="931" spans="1:14" x14ac:dyDescent="0.3">
      <c r="A931">
        <v>120929</v>
      </c>
      <c r="B931">
        <v>403</v>
      </c>
      <c r="C931" s="1">
        <v>45785.283680555556</v>
      </c>
      <c r="D931" s="2">
        <v>45785</v>
      </c>
      <c r="E931" t="s">
        <v>14</v>
      </c>
      <c r="F931" t="s">
        <v>19</v>
      </c>
      <c r="G931" t="s">
        <v>35</v>
      </c>
      <c r="H931" t="s">
        <v>40</v>
      </c>
      <c r="I931">
        <v>1</v>
      </c>
      <c r="J931">
        <v>1.88</v>
      </c>
      <c r="K931">
        <v>0</v>
      </c>
      <c r="L931">
        <v>0.25</v>
      </c>
      <c r="M931">
        <v>3.33</v>
      </c>
      <c r="N931" t="s">
        <v>21</v>
      </c>
    </row>
    <row r="932" spans="1:14" x14ac:dyDescent="0.3">
      <c r="A932">
        <v>120930</v>
      </c>
      <c r="B932">
        <v>501</v>
      </c>
      <c r="C932" s="1">
        <v>45777.607268518521</v>
      </c>
      <c r="D932" s="2">
        <v>45777</v>
      </c>
      <c r="E932" t="s">
        <v>18</v>
      </c>
      <c r="F932" t="s">
        <v>19</v>
      </c>
      <c r="G932" t="s">
        <v>27</v>
      </c>
      <c r="I932">
        <v>1</v>
      </c>
      <c r="J932">
        <v>5.51</v>
      </c>
      <c r="K932">
        <v>0</v>
      </c>
      <c r="L932">
        <v>0.41</v>
      </c>
      <c r="M932">
        <v>5.92</v>
      </c>
      <c r="N932" t="s">
        <v>31</v>
      </c>
    </row>
    <row r="933" spans="1:14" x14ac:dyDescent="0.3">
      <c r="A933">
        <v>120931</v>
      </c>
      <c r="B933">
        <v>301</v>
      </c>
      <c r="C933" s="1">
        <v>45771.84134259259</v>
      </c>
      <c r="D933" s="2">
        <v>45771</v>
      </c>
      <c r="E933" t="s">
        <v>36</v>
      </c>
      <c r="F933" t="s">
        <v>19</v>
      </c>
      <c r="G933" t="s">
        <v>30</v>
      </c>
      <c r="I933">
        <v>4</v>
      </c>
      <c r="J933">
        <v>3.67</v>
      </c>
      <c r="K933">
        <v>0.78</v>
      </c>
      <c r="L933">
        <v>0.89</v>
      </c>
      <c r="M933">
        <v>15.79</v>
      </c>
      <c r="N933" t="s">
        <v>62</v>
      </c>
    </row>
    <row r="934" spans="1:14" x14ac:dyDescent="0.3">
      <c r="A934">
        <v>120932</v>
      </c>
      <c r="B934">
        <v>201</v>
      </c>
      <c r="C934" s="1">
        <v>45848.279120370367</v>
      </c>
      <c r="D934" s="2">
        <v>45848</v>
      </c>
      <c r="E934" t="s">
        <v>14</v>
      </c>
      <c r="F934" t="s">
        <v>15</v>
      </c>
      <c r="G934" t="s">
        <v>24</v>
      </c>
      <c r="I934">
        <v>1</v>
      </c>
      <c r="J934">
        <v>2.88</v>
      </c>
      <c r="K934">
        <v>0</v>
      </c>
      <c r="L934">
        <v>0.23</v>
      </c>
      <c r="M934">
        <v>3.11</v>
      </c>
      <c r="N934" t="s">
        <v>62</v>
      </c>
    </row>
    <row r="935" spans="1:14" x14ac:dyDescent="0.3">
      <c r="A935">
        <v>120933</v>
      </c>
      <c r="B935">
        <v>103</v>
      </c>
      <c r="C935" s="1">
        <v>45842.679791666669</v>
      </c>
      <c r="D935" s="2">
        <v>45842</v>
      </c>
      <c r="E935" t="s">
        <v>28</v>
      </c>
      <c r="F935" t="s">
        <v>22</v>
      </c>
      <c r="G935" t="s">
        <v>30</v>
      </c>
      <c r="H935" t="s">
        <v>34</v>
      </c>
      <c r="I935">
        <v>1</v>
      </c>
      <c r="J935">
        <v>2.52</v>
      </c>
      <c r="K935">
        <v>0</v>
      </c>
      <c r="L935">
        <v>0.2</v>
      </c>
      <c r="M935">
        <v>2.97</v>
      </c>
      <c r="N935" t="s">
        <v>17</v>
      </c>
    </row>
    <row r="936" spans="1:14" x14ac:dyDescent="0.3">
      <c r="A936">
        <v>120934</v>
      </c>
      <c r="B936">
        <v>401</v>
      </c>
      <c r="C936" s="1">
        <v>45878.266597222224</v>
      </c>
      <c r="D936" s="2">
        <v>45878</v>
      </c>
      <c r="E936" t="s">
        <v>14</v>
      </c>
      <c r="F936" t="s">
        <v>29</v>
      </c>
      <c r="G936" t="s">
        <v>24</v>
      </c>
      <c r="H936" t="s">
        <v>25</v>
      </c>
      <c r="I936">
        <v>2</v>
      </c>
      <c r="J936">
        <v>3.35</v>
      </c>
      <c r="K936">
        <v>0.67</v>
      </c>
      <c r="L936">
        <v>0.42</v>
      </c>
      <c r="M936">
        <v>6.45</v>
      </c>
      <c r="N936" t="s">
        <v>17</v>
      </c>
    </row>
    <row r="937" spans="1:14" x14ac:dyDescent="0.3">
      <c r="A937">
        <v>120935</v>
      </c>
      <c r="B937">
        <v>103</v>
      </c>
      <c r="C937" s="1">
        <v>45860.444664351853</v>
      </c>
      <c r="D937" s="2">
        <v>45860</v>
      </c>
      <c r="E937" t="s">
        <v>37</v>
      </c>
      <c r="F937" t="s">
        <v>22</v>
      </c>
      <c r="G937" t="s">
        <v>24</v>
      </c>
      <c r="H937" t="s">
        <v>25</v>
      </c>
      <c r="I937">
        <v>1</v>
      </c>
      <c r="J937">
        <v>3.11</v>
      </c>
      <c r="K937">
        <v>0</v>
      </c>
      <c r="L937">
        <v>0.23</v>
      </c>
      <c r="M937">
        <v>3.34</v>
      </c>
      <c r="N937" t="s">
        <v>21</v>
      </c>
    </row>
    <row r="938" spans="1:14" x14ac:dyDescent="0.3">
      <c r="A938">
        <v>120936</v>
      </c>
      <c r="B938">
        <v>403</v>
      </c>
      <c r="C938" s="1">
        <v>45793.883217592593</v>
      </c>
      <c r="D938" s="2">
        <v>45793</v>
      </c>
      <c r="E938" t="s">
        <v>36</v>
      </c>
      <c r="F938" t="s">
        <v>19</v>
      </c>
      <c r="G938" t="s">
        <v>55</v>
      </c>
      <c r="I938">
        <v>3</v>
      </c>
      <c r="J938">
        <v>7.98</v>
      </c>
      <c r="K938">
        <v>0</v>
      </c>
      <c r="L938">
        <v>1.8</v>
      </c>
      <c r="M938">
        <v>25.74</v>
      </c>
      <c r="N938" t="s">
        <v>21</v>
      </c>
    </row>
    <row r="939" spans="1:14" x14ac:dyDescent="0.3">
      <c r="A939">
        <v>120937</v>
      </c>
      <c r="B939">
        <v>501</v>
      </c>
      <c r="C939" s="1">
        <v>45774.449641203704</v>
      </c>
      <c r="D939" s="2">
        <v>45774</v>
      </c>
      <c r="E939" t="s">
        <v>14</v>
      </c>
      <c r="F939" t="s">
        <v>22</v>
      </c>
      <c r="G939" t="s">
        <v>35</v>
      </c>
      <c r="I939">
        <v>1</v>
      </c>
      <c r="J939">
        <v>2.0299999999999998</v>
      </c>
      <c r="K939">
        <v>0</v>
      </c>
      <c r="L939">
        <v>0.18</v>
      </c>
      <c r="M939">
        <v>2.21</v>
      </c>
      <c r="N939" t="s">
        <v>17</v>
      </c>
    </row>
    <row r="940" spans="1:14" x14ac:dyDescent="0.3">
      <c r="A940">
        <v>120938</v>
      </c>
      <c r="B940">
        <v>402</v>
      </c>
      <c r="C940" s="1">
        <v>45785.833055555559</v>
      </c>
      <c r="D940" s="2">
        <v>45785</v>
      </c>
      <c r="E940" t="s">
        <v>36</v>
      </c>
      <c r="F940" t="s">
        <v>29</v>
      </c>
      <c r="G940" t="s">
        <v>56</v>
      </c>
      <c r="H940" t="s">
        <v>66</v>
      </c>
      <c r="I940">
        <v>1</v>
      </c>
      <c r="J940">
        <v>1.92</v>
      </c>
      <c r="K940">
        <v>0</v>
      </c>
      <c r="L940">
        <v>0.14000000000000001</v>
      </c>
      <c r="M940">
        <v>2.06</v>
      </c>
      <c r="N940" t="s">
        <v>62</v>
      </c>
    </row>
    <row r="941" spans="1:14" x14ac:dyDescent="0.3">
      <c r="A941">
        <v>120939</v>
      </c>
      <c r="B941">
        <v>501</v>
      </c>
      <c r="C941" s="1">
        <v>45840.274710648147</v>
      </c>
      <c r="D941" s="2">
        <v>45840</v>
      </c>
      <c r="E941" t="s">
        <v>14</v>
      </c>
      <c r="F941" t="s">
        <v>19</v>
      </c>
      <c r="G941" t="s">
        <v>39</v>
      </c>
      <c r="H941" t="s">
        <v>25</v>
      </c>
      <c r="I941">
        <v>1</v>
      </c>
      <c r="J941">
        <v>2.9</v>
      </c>
      <c r="K941">
        <v>0</v>
      </c>
      <c r="L941">
        <v>0.28000000000000003</v>
      </c>
      <c r="M941">
        <v>3.18</v>
      </c>
      <c r="N941" t="s">
        <v>31</v>
      </c>
    </row>
    <row r="942" spans="1:14" x14ac:dyDescent="0.3">
      <c r="A942">
        <v>120940</v>
      </c>
      <c r="B942">
        <v>402</v>
      </c>
      <c r="C942" s="1">
        <v>45766.884837962964</v>
      </c>
      <c r="D942" s="2">
        <v>45766</v>
      </c>
      <c r="E942" t="s">
        <v>36</v>
      </c>
      <c r="F942" t="s">
        <v>15</v>
      </c>
      <c r="G942" t="s">
        <v>30</v>
      </c>
      <c r="H942" t="s">
        <v>63</v>
      </c>
      <c r="I942">
        <v>2</v>
      </c>
      <c r="J942">
        <v>2.78</v>
      </c>
      <c r="K942">
        <v>0</v>
      </c>
      <c r="L942">
        <v>0.5</v>
      </c>
      <c r="M942">
        <v>6.06</v>
      </c>
      <c r="N942" t="s">
        <v>21</v>
      </c>
    </row>
    <row r="943" spans="1:14" x14ac:dyDescent="0.3">
      <c r="A943">
        <v>120941</v>
      </c>
      <c r="B943">
        <v>501</v>
      </c>
      <c r="C943" s="1">
        <v>45855.519490740742</v>
      </c>
      <c r="D943" s="2">
        <v>45855</v>
      </c>
      <c r="E943" t="s">
        <v>18</v>
      </c>
      <c r="F943" t="s">
        <v>19</v>
      </c>
      <c r="G943" t="s">
        <v>26</v>
      </c>
      <c r="I943">
        <v>1</v>
      </c>
      <c r="J943">
        <v>9.73</v>
      </c>
      <c r="K943">
        <v>0</v>
      </c>
      <c r="L943">
        <v>0.63</v>
      </c>
      <c r="M943">
        <v>10.36</v>
      </c>
      <c r="N943" t="s">
        <v>21</v>
      </c>
    </row>
    <row r="944" spans="1:14" x14ac:dyDescent="0.3">
      <c r="A944">
        <v>120942</v>
      </c>
      <c r="B944">
        <v>403</v>
      </c>
      <c r="C944" s="1">
        <v>45859.452581018515</v>
      </c>
      <c r="D944" s="2">
        <v>45859</v>
      </c>
      <c r="E944" t="s">
        <v>37</v>
      </c>
      <c r="F944" t="s">
        <v>15</v>
      </c>
      <c r="G944" t="s">
        <v>24</v>
      </c>
      <c r="H944" t="s">
        <v>44</v>
      </c>
      <c r="I944">
        <v>1</v>
      </c>
      <c r="J944">
        <v>3.4</v>
      </c>
      <c r="K944">
        <v>0</v>
      </c>
      <c r="L944">
        <v>0.26</v>
      </c>
      <c r="M944">
        <v>4.66</v>
      </c>
      <c r="N944" t="s">
        <v>21</v>
      </c>
    </row>
    <row r="945" spans="1:14" x14ac:dyDescent="0.3">
      <c r="A945">
        <v>120943</v>
      </c>
      <c r="B945">
        <v>403</v>
      </c>
      <c r="C945" s="1">
        <v>45768.599108796298</v>
      </c>
      <c r="D945" s="2">
        <v>45768</v>
      </c>
      <c r="E945" t="s">
        <v>18</v>
      </c>
      <c r="F945" t="s">
        <v>19</v>
      </c>
      <c r="G945" t="s">
        <v>26</v>
      </c>
      <c r="I945">
        <v>1</v>
      </c>
      <c r="J945">
        <v>9.24</v>
      </c>
      <c r="K945">
        <v>0</v>
      </c>
      <c r="L945">
        <v>0.88</v>
      </c>
      <c r="M945">
        <v>10.119999999999999</v>
      </c>
      <c r="N945" t="s">
        <v>17</v>
      </c>
    </row>
    <row r="946" spans="1:14" x14ac:dyDescent="0.3">
      <c r="A946">
        <v>120944</v>
      </c>
      <c r="B946">
        <v>101</v>
      </c>
      <c r="C946" s="1">
        <v>45843.46943287037</v>
      </c>
      <c r="D946" s="2">
        <v>45843</v>
      </c>
      <c r="E946" t="s">
        <v>37</v>
      </c>
      <c r="F946" t="s">
        <v>22</v>
      </c>
      <c r="G946" t="s">
        <v>32</v>
      </c>
      <c r="H946" t="s">
        <v>66</v>
      </c>
      <c r="I946">
        <v>1</v>
      </c>
      <c r="J946">
        <v>1.89</v>
      </c>
      <c r="K946">
        <v>0.19</v>
      </c>
      <c r="L946">
        <v>0.12</v>
      </c>
      <c r="M946">
        <v>1.82</v>
      </c>
      <c r="N946" t="s">
        <v>21</v>
      </c>
    </row>
    <row r="947" spans="1:14" x14ac:dyDescent="0.3">
      <c r="A947">
        <v>120945</v>
      </c>
      <c r="B947">
        <v>501</v>
      </c>
      <c r="C947" s="1">
        <v>45760.44290509259</v>
      </c>
      <c r="D947" s="2">
        <v>45760</v>
      </c>
      <c r="E947" t="s">
        <v>14</v>
      </c>
      <c r="F947" t="s">
        <v>22</v>
      </c>
      <c r="G947" t="s">
        <v>39</v>
      </c>
      <c r="H947" t="s">
        <v>25</v>
      </c>
      <c r="I947">
        <v>1</v>
      </c>
      <c r="J947">
        <v>2.77</v>
      </c>
      <c r="K947">
        <v>0</v>
      </c>
      <c r="L947">
        <v>0.17</v>
      </c>
      <c r="M947">
        <v>2.94</v>
      </c>
      <c r="N947" t="s">
        <v>21</v>
      </c>
    </row>
    <row r="948" spans="1:14" x14ac:dyDescent="0.3">
      <c r="A948">
        <v>120946</v>
      </c>
      <c r="B948">
        <v>501</v>
      </c>
      <c r="C948" s="1">
        <v>45860.044212962966</v>
      </c>
      <c r="D948" s="2">
        <v>45860</v>
      </c>
      <c r="E948" t="s">
        <v>33</v>
      </c>
      <c r="F948" t="s">
        <v>22</v>
      </c>
      <c r="G948" t="s">
        <v>27</v>
      </c>
      <c r="I948">
        <v>1</v>
      </c>
      <c r="J948">
        <v>5.0999999999999996</v>
      </c>
      <c r="K948">
        <v>0</v>
      </c>
      <c r="L948">
        <v>0.46</v>
      </c>
      <c r="M948">
        <v>5.56</v>
      </c>
      <c r="N948" t="s">
        <v>21</v>
      </c>
    </row>
    <row r="949" spans="1:14" x14ac:dyDescent="0.3">
      <c r="A949">
        <v>120947</v>
      </c>
      <c r="B949">
        <v>102</v>
      </c>
      <c r="C949" s="1">
        <v>45830.337592592594</v>
      </c>
      <c r="D949" s="2">
        <v>45830</v>
      </c>
      <c r="E949" t="s">
        <v>14</v>
      </c>
      <c r="F949" t="s">
        <v>15</v>
      </c>
      <c r="G949" t="s">
        <v>67</v>
      </c>
      <c r="I949">
        <v>1</v>
      </c>
      <c r="J949">
        <v>4.76</v>
      </c>
      <c r="K949">
        <v>0</v>
      </c>
      <c r="L949">
        <v>0.45</v>
      </c>
      <c r="M949">
        <v>5.21</v>
      </c>
      <c r="N949" t="s">
        <v>21</v>
      </c>
    </row>
    <row r="950" spans="1:14" x14ac:dyDescent="0.3">
      <c r="A950">
        <v>120948</v>
      </c>
      <c r="B950">
        <v>101</v>
      </c>
      <c r="C950" s="1">
        <v>45854.600243055553</v>
      </c>
      <c r="D950" s="2">
        <v>45854</v>
      </c>
      <c r="E950" t="s">
        <v>18</v>
      </c>
      <c r="F950" t="s">
        <v>19</v>
      </c>
      <c r="G950" t="s">
        <v>20</v>
      </c>
      <c r="I950">
        <v>1</v>
      </c>
      <c r="J950">
        <v>5.37</v>
      </c>
      <c r="K950">
        <v>0</v>
      </c>
      <c r="L950">
        <v>0.48</v>
      </c>
      <c r="M950">
        <v>6.85</v>
      </c>
      <c r="N950" t="s">
        <v>21</v>
      </c>
    </row>
    <row r="951" spans="1:14" x14ac:dyDescent="0.3">
      <c r="A951">
        <v>120949</v>
      </c>
      <c r="B951">
        <v>403</v>
      </c>
      <c r="C951" s="1">
        <v>45835.233819444446</v>
      </c>
      <c r="D951" s="2">
        <v>45835</v>
      </c>
      <c r="E951" t="s">
        <v>14</v>
      </c>
      <c r="F951" t="s">
        <v>22</v>
      </c>
      <c r="G951" t="s">
        <v>75</v>
      </c>
      <c r="H951" t="s">
        <v>44</v>
      </c>
      <c r="I951">
        <v>2</v>
      </c>
      <c r="J951">
        <v>3.8</v>
      </c>
      <c r="K951">
        <v>0</v>
      </c>
      <c r="L951">
        <v>0.77</v>
      </c>
      <c r="M951">
        <v>10.37</v>
      </c>
      <c r="N951" t="s">
        <v>21</v>
      </c>
    </row>
    <row r="952" spans="1:14" x14ac:dyDescent="0.3">
      <c r="A952">
        <v>120950</v>
      </c>
      <c r="B952">
        <v>101</v>
      </c>
      <c r="C952" s="1">
        <v>45851.839456018519</v>
      </c>
      <c r="D952" s="2">
        <v>45851</v>
      </c>
      <c r="E952" t="s">
        <v>36</v>
      </c>
      <c r="F952" t="s">
        <v>29</v>
      </c>
      <c r="G952" t="s">
        <v>43</v>
      </c>
      <c r="I952">
        <v>2</v>
      </c>
      <c r="J952">
        <v>4.41</v>
      </c>
      <c r="K952">
        <v>0</v>
      </c>
      <c r="L952">
        <v>0.66</v>
      </c>
      <c r="M952">
        <v>9.48</v>
      </c>
      <c r="N952" t="s">
        <v>21</v>
      </c>
    </row>
    <row r="953" spans="1:14" x14ac:dyDescent="0.3">
      <c r="A953">
        <v>120951</v>
      </c>
      <c r="B953">
        <v>103</v>
      </c>
      <c r="C953" s="1">
        <v>45875.461759259262</v>
      </c>
      <c r="D953" s="2">
        <v>45875</v>
      </c>
      <c r="E953" t="s">
        <v>37</v>
      </c>
      <c r="F953" t="s">
        <v>29</v>
      </c>
      <c r="G953" t="s">
        <v>41</v>
      </c>
      <c r="H953" t="s">
        <v>76</v>
      </c>
      <c r="I953">
        <v>1</v>
      </c>
      <c r="J953">
        <v>1.96</v>
      </c>
      <c r="K953">
        <v>0</v>
      </c>
      <c r="L953">
        <v>0.14000000000000001</v>
      </c>
      <c r="M953">
        <v>2.1</v>
      </c>
      <c r="N953" t="s">
        <v>21</v>
      </c>
    </row>
    <row r="954" spans="1:14" x14ac:dyDescent="0.3">
      <c r="A954">
        <v>120952</v>
      </c>
      <c r="B954">
        <v>402</v>
      </c>
      <c r="C954" s="1">
        <v>45868.894386574073</v>
      </c>
      <c r="D954" s="2">
        <v>45868</v>
      </c>
      <c r="E954" t="s">
        <v>36</v>
      </c>
      <c r="F954" t="s">
        <v>29</v>
      </c>
      <c r="G954" t="s">
        <v>27</v>
      </c>
      <c r="I954">
        <v>1</v>
      </c>
      <c r="J954">
        <v>5.22</v>
      </c>
      <c r="K954">
        <v>0</v>
      </c>
      <c r="L954">
        <v>0.34</v>
      </c>
      <c r="M954">
        <v>5.56</v>
      </c>
      <c r="N954" t="s">
        <v>21</v>
      </c>
    </row>
    <row r="955" spans="1:14" x14ac:dyDescent="0.3">
      <c r="A955">
        <v>120953</v>
      </c>
      <c r="B955">
        <v>101</v>
      </c>
      <c r="C955" s="1">
        <v>45788.45989583333</v>
      </c>
      <c r="D955" s="2">
        <v>45788</v>
      </c>
      <c r="E955" t="s">
        <v>37</v>
      </c>
      <c r="F955" t="s">
        <v>19</v>
      </c>
      <c r="G955" t="s">
        <v>70</v>
      </c>
      <c r="H955" t="s">
        <v>45</v>
      </c>
      <c r="I955">
        <v>1</v>
      </c>
      <c r="J955">
        <v>3.6</v>
      </c>
      <c r="K955">
        <v>0</v>
      </c>
      <c r="L955">
        <v>0.35</v>
      </c>
      <c r="M955">
        <v>4.25</v>
      </c>
      <c r="N955" t="s">
        <v>21</v>
      </c>
    </row>
    <row r="956" spans="1:14" x14ac:dyDescent="0.3">
      <c r="A956">
        <v>120954</v>
      </c>
      <c r="B956">
        <v>301</v>
      </c>
      <c r="C956" s="1">
        <v>45824.510601851849</v>
      </c>
      <c r="D956" s="2">
        <v>45824</v>
      </c>
      <c r="E956" t="s">
        <v>18</v>
      </c>
      <c r="F956" t="s">
        <v>22</v>
      </c>
      <c r="G956" t="s">
        <v>52</v>
      </c>
      <c r="I956">
        <v>1</v>
      </c>
      <c r="J956">
        <v>2.62</v>
      </c>
      <c r="K956">
        <v>0</v>
      </c>
      <c r="L956">
        <v>0.25</v>
      </c>
      <c r="M956">
        <v>2.87</v>
      </c>
      <c r="N956" t="s">
        <v>21</v>
      </c>
    </row>
    <row r="957" spans="1:14" x14ac:dyDescent="0.3">
      <c r="A957">
        <v>120955</v>
      </c>
      <c r="B957">
        <v>401</v>
      </c>
      <c r="C957" s="1">
        <v>45866.600891203707</v>
      </c>
      <c r="D957" s="2">
        <v>45866</v>
      </c>
      <c r="E957" t="s">
        <v>18</v>
      </c>
      <c r="F957" t="s">
        <v>15</v>
      </c>
      <c r="G957" t="s">
        <v>20</v>
      </c>
      <c r="I957">
        <v>1</v>
      </c>
      <c r="J957">
        <v>5.8</v>
      </c>
      <c r="K957">
        <v>0.93</v>
      </c>
      <c r="L957">
        <v>0.47</v>
      </c>
      <c r="M957">
        <v>5.74</v>
      </c>
      <c r="N957" t="s">
        <v>21</v>
      </c>
    </row>
    <row r="958" spans="1:14" x14ac:dyDescent="0.3">
      <c r="A958">
        <v>120956</v>
      </c>
      <c r="B958">
        <v>101</v>
      </c>
      <c r="C958" s="1">
        <v>45853.476712962962</v>
      </c>
      <c r="D958" s="2">
        <v>45853</v>
      </c>
      <c r="E958" t="s">
        <v>18</v>
      </c>
      <c r="F958" t="s">
        <v>19</v>
      </c>
      <c r="G958" t="s">
        <v>26</v>
      </c>
      <c r="I958">
        <v>2</v>
      </c>
      <c r="J958">
        <v>9.4600000000000009</v>
      </c>
      <c r="K958">
        <v>0</v>
      </c>
      <c r="L958">
        <v>1.42</v>
      </c>
      <c r="M958">
        <v>20.34</v>
      </c>
      <c r="N958" t="s">
        <v>21</v>
      </c>
    </row>
    <row r="959" spans="1:14" x14ac:dyDescent="0.3">
      <c r="A959">
        <v>120957</v>
      </c>
      <c r="B959">
        <v>103</v>
      </c>
      <c r="C959" s="1">
        <v>45853.209444444445</v>
      </c>
      <c r="D959" s="2">
        <v>45853</v>
      </c>
      <c r="E959" t="s">
        <v>14</v>
      </c>
      <c r="F959" t="s">
        <v>22</v>
      </c>
      <c r="G959" t="s">
        <v>70</v>
      </c>
      <c r="H959" t="s">
        <v>45</v>
      </c>
      <c r="I959">
        <v>1</v>
      </c>
      <c r="J959">
        <v>3.35</v>
      </c>
      <c r="K959">
        <v>0</v>
      </c>
      <c r="L959">
        <v>0.27</v>
      </c>
      <c r="M959">
        <v>3.92</v>
      </c>
      <c r="N959" t="s">
        <v>21</v>
      </c>
    </row>
    <row r="960" spans="1:14" x14ac:dyDescent="0.3">
      <c r="A960">
        <v>120958</v>
      </c>
      <c r="B960">
        <v>201</v>
      </c>
      <c r="C960" s="1">
        <v>45858.707824074074</v>
      </c>
      <c r="D960" s="2">
        <v>45858</v>
      </c>
      <c r="E960" t="s">
        <v>28</v>
      </c>
      <c r="F960" t="s">
        <v>15</v>
      </c>
      <c r="G960" t="s">
        <v>30</v>
      </c>
      <c r="I960">
        <v>1</v>
      </c>
      <c r="J960">
        <v>3.3</v>
      </c>
      <c r="K960">
        <v>0.33</v>
      </c>
      <c r="L960">
        <v>0.21</v>
      </c>
      <c r="M960">
        <v>3.18</v>
      </c>
      <c r="N960" t="s">
        <v>31</v>
      </c>
    </row>
    <row r="961" spans="1:14" x14ac:dyDescent="0.3">
      <c r="A961">
        <v>120959</v>
      </c>
      <c r="B961">
        <v>401</v>
      </c>
      <c r="C961" s="1">
        <v>45836.442372685182</v>
      </c>
      <c r="D961" s="2">
        <v>45836</v>
      </c>
      <c r="E961" t="s">
        <v>14</v>
      </c>
      <c r="F961" t="s">
        <v>15</v>
      </c>
      <c r="G961" t="s">
        <v>24</v>
      </c>
      <c r="H961" t="s">
        <v>46</v>
      </c>
      <c r="I961">
        <v>1</v>
      </c>
      <c r="J961">
        <v>3.35</v>
      </c>
      <c r="K961">
        <v>0</v>
      </c>
      <c r="L961">
        <v>0.21</v>
      </c>
      <c r="M961">
        <v>3.66</v>
      </c>
      <c r="N961" t="s">
        <v>17</v>
      </c>
    </row>
    <row r="962" spans="1:14" x14ac:dyDescent="0.3">
      <c r="A962">
        <v>120960</v>
      </c>
      <c r="B962">
        <v>501</v>
      </c>
      <c r="C962" s="1">
        <v>45769.85833333333</v>
      </c>
      <c r="D962" s="2">
        <v>45769</v>
      </c>
      <c r="E962" t="s">
        <v>36</v>
      </c>
      <c r="F962" t="s">
        <v>19</v>
      </c>
      <c r="G962" t="s">
        <v>26</v>
      </c>
      <c r="I962">
        <v>1</v>
      </c>
      <c r="J962">
        <v>9.61</v>
      </c>
      <c r="K962">
        <v>0</v>
      </c>
      <c r="L962">
        <v>0.91</v>
      </c>
      <c r="M962">
        <v>10.52</v>
      </c>
      <c r="N962" t="s">
        <v>17</v>
      </c>
    </row>
    <row r="963" spans="1:14" x14ac:dyDescent="0.3">
      <c r="A963">
        <v>120961</v>
      </c>
      <c r="B963">
        <v>401</v>
      </c>
      <c r="C963" s="1">
        <v>45811.902939814812</v>
      </c>
      <c r="D963" s="2">
        <v>45811</v>
      </c>
      <c r="E963" t="s">
        <v>36</v>
      </c>
      <c r="F963" t="s">
        <v>29</v>
      </c>
      <c r="G963" t="s">
        <v>57</v>
      </c>
      <c r="I963">
        <v>1</v>
      </c>
      <c r="J963">
        <v>9.65</v>
      </c>
      <c r="K963">
        <v>0</v>
      </c>
      <c r="L963">
        <v>0.74</v>
      </c>
      <c r="M963">
        <v>10.64</v>
      </c>
      <c r="N963" t="s">
        <v>21</v>
      </c>
    </row>
    <row r="964" spans="1:14" x14ac:dyDescent="0.3">
      <c r="A964">
        <v>120962</v>
      </c>
      <c r="B964">
        <v>101</v>
      </c>
      <c r="C964" s="1">
        <v>45805.552245370367</v>
      </c>
      <c r="D964" s="2">
        <v>45805</v>
      </c>
      <c r="E964" t="s">
        <v>18</v>
      </c>
      <c r="F964" t="s">
        <v>15</v>
      </c>
      <c r="G964" t="s">
        <v>55</v>
      </c>
      <c r="I964">
        <v>1</v>
      </c>
      <c r="J964">
        <v>8.59</v>
      </c>
      <c r="K964">
        <v>0</v>
      </c>
      <c r="L964">
        <v>0.64</v>
      </c>
      <c r="M964">
        <v>9.23</v>
      </c>
      <c r="N964" t="s">
        <v>17</v>
      </c>
    </row>
    <row r="965" spans="1:14" x14ac:dyDescent="0.3">
      <c r="A965">
        <v>120963</v>
      </c>
      <c r="B965">
        <v>202</v>
      </c>
      <c r="C965" s="1">
        <v>45823.422233796293</v>
      </c>
      <c r="D965" s="2">
        <v>45823</v>
      </c>
      <c r="E965" t="s">
        <v>14</v>
      </c>
      <c r="F965" t="s">
        <v>19</v>
      </c>
      <c r="G965" t="s">
        <v>75</v>
      </c>
      <c r="H965" t="s">
        <v>25</v>
      </c>
      <c r="I965">
        <v>1</v>
      </c>
      <c r="J965">
        <v>3.92</v>
      </c>
      <c r="K965">
        <v>0</v>
      </c>
      <c r="L965">
        <v>0.27</v>
      </c>
      <c r="M965">
        <v>4.1900000000000004</v>
      </c>
      <c r="N965" t="s">
        <v>21</v>
      </c>
    </row>
    <row r="966" spans="1:14" x14ac:dyDescent="0.3">
      <c r="A966">
        <v>120964</v>
      </c>
      <c r="B966">
        <v>403</v>
      </c>
      <c r="C966" s="1">
        <v>45776.927349537036</v>
      </c>
      <c r="D966" s="2">
        <v>45776</v>
      </c>
      <c r="E966" t="s">
        <v>33</v>
      </c>
      <c r="F966" t="s">
        <v>15</v>
      </c>
      <c r="G966" t="s">
        <v>52</v>
      </c>
      <c r="H966" t="s">
        <v>34</v>
      </c>
      <c r="I966">
        <v>3</v>
      </c>
      <c r="J966">
        <v>2.61</v>
      </c>
      <c r="K966">
        <v>0</v>
      </c>
      <c r="L966">
        <v>0.56000000000000005</v>
      </c>
      <c r="M966">
        <v>9.14</v>
      </c>
      <c r="N966" t="s">
        <v>17</v>
      </c>
    </row>
    <row r="967" spans="1:14" x14ac:dyDescent="0.3">
      <c r="A967">
        <v>120965</v>
      </c>
      <c r="B967">
        <v>202</v>
      </c>
      <c r="C967" s="1">
        <v>45813.786712962959</v>
      </c>
      <c r="D967" s="2">
        <v>45813</v>
      </c>
      <c r="E967" t="s">
        <v>36</v>
      </c>
      <c r="F967" t="s">
        <v>15</v>
      </c>
      <c r="G967" t="s">
        <v>30</v>
      </c>
      <c r="H967" t="s">
        <v>63</v>
      </c>
      <c r="I967">
        <v>1</v>
      </c>
      <c r="J967">
        <v>3.55</v>
      </c>
      <c r="K967">
        <v>0</v>
      </c>
      <c r="L967">
        <v>0.23</v>
      </c>
      <c r="M967">
        <v>3.78</v>
      </c>
      <c r="N967" t="s">
        <v>62</v>
      </c>
    </row>
    <row r="968" spans="1:14" x14ac:dyDescent="0.3">
      <c r="A968">
        <v>120966</v>
      </c>
      <c r="B968">
        <v>501</v>
      </c>
      <c r="C968" s="1">
        <v>45814.020127314812</v>
      </c>
      <c r="D968" s="2">
        <v>45814</v>
      </c>
      <c r="E968" t="s">
        <v>33</v>
      </c>
      <c r="F968" t="s">
        <v>19</v>
      </c>
      <c r="G968" t="s">
        <v>78</v>
      </c>
      <c r="I968">
        <v>1</v>
      </c>
      <c r="J968">
        <v>1.92</v>
      </c>
      <c r="K968">
        <v>0</v>
      </c>
      <c r="L968">
        <v>0.17</v>
      </c>
      <c r="M968">
        <v>2.09</v>
      </c>
      <c r="N968" t="s">
        <v>21</v>
      </c>
    </row>
    <row r="969" spans="1:14" x14ac:dyDescent="0.3">
      <c r="A969">
        <v>120967</v>
      </c>
      <c r="B969">
        <v>202</v>
      </c>
      <c r="C969" s="1">
        <v>45867.737557870372</v>
      </c>
      <c r="D969" s="2">
        <v>45867</v>
      </c>
      <c r="E969" t="s">
        <v>28</v>
      </c>
      <c r="F969" t="s">
        <v>15</v>
      </c>
      <c r="G969" t="s">
        <v>32</v>
      </c>
      <c r="H969" t="s">
        <v>66</v>
      </c>
      <c r="I969">
        <v>2</v>
      </c>
      <c r="J969">
        <v>1.89</v>
      </c>
      <c r="K969">
        <v>0</v>
      </c>
      <c r="L969">
        <v>0.32</v>
      </c>
      <c r="M969">
        <v>4.0999999999999996</v>
      </c>
      <c r="N969" t="s">
        <v>21</v>
      </c>
    </row>
    <row r="970" spans="1:14" x14ac:dyDescent="0.3">
      <c r="A970">
        <v>120968</v>
      </c>
      <c r="B970">
        <v>402</v>
      </c>
      <c r="C970" s="1">
        <v>45872.668483796297</v>
      </c>
      <c r="D970" s="2">
        <v>45872</v>
      </c>
      <c r="E970" t="s">
        <v>28</v>
      </c>
      <c r="F970" t="s">
        <v>22</v>
      </c>
      <c r="G970" t="s">
        <v>52</v>
      </c>
      <c r="H970" t="s">
        <v>34</v>
      </c>
      <c r="I970">
        <v>1</v>
      </c>
      <c r="J970">
        <v>2.63</v>
      </c>
      <c r="K970">
        <v>0</v>
      </c>
      <c r="L970">
        <v>0.26</v>
      </c>
      <c r="M970">
        <v>3.14</v>
      </c>
      <c r="N970" t="s">
        <v>17</v>
      </c>
    </row>
    <row r="971" spans="1:14" x14ac:dyDescent="0.3">
      <c r="A971">
        <v>120969</v>
      </c>
      <c r="B971">
        <v>403</v>
      </c>
      <c r="C971" s="1">
        <v>45836.598680555559</v>
      </c>
      <c r="D971" s="2">
        <v>45836</v>
      </c>
      <c r="E971" t="s">
        <v>18</v>
      </c>
      <c r="F971" t="s">
        <v>15</v>
      </c>
      <c r="G971" t="s">
        <v>59</v>
      </c>
      <c r="I971">
        <v>1</v>
      </c>
      <c r="J971">
        <v>9.27</v>
      </c>
      <c r="K971">
        <v>0</v>
      </c>
      <c r="L971">
        <v>0.7</v>
      </c>
      <c r="M971">
        <v>9.9700000000000006</v>
      </c>
      <c r="N971" t="s">
        <v>21</v>
      </c>
    </row>
    <row r="972" spans="1:14" x14ac:dyDescent="0.3">
      <c r="A972">
        <v>120970</v>
      </c>
      <c r="B972">
        <v>501</v>
      </c>
      <c r="C972" s="1">
        <v>45809.532129629632</v>
      </c>
      <c r="D972" s="2">
        <v>45809</v>
      </c>
      <c r="E972" t="s">
        <v>18</v>
      </c>
      <c r="F972" t="s">
        <v>15</v>
      </c>
      <c r="G972" t="s">
        <v>20</v>
      </c>
      <c r="H972" t="s">
        <v>54</v>
      </c>
      <c r="I972">
        <v>1</v>
      </c>
      <c r="J972">
        <v>5.44</v>
      </c>
      <c r="K972">
        <v>0.82</v>
      </c>
      <c r="L972">
        <v>0.3</v>
      </c>
      <c r="M972">
        <v>4.92</v>
      </c>
      <c r="N972" t="s">
        <v>21</v>
      </c>
    </row>
    <row r="973" spans="1:14" x14ac:dyDescent="0.3">
      <c r="A973">
        <v>120971</v>
      </c>
      <c r="B973">
        <v>401</v>
      </c>
      <c r="C973" s="1">
        <v>45809.417037037034</v>
      </c>
      <c r="D973" s="2">
        <v>45809</v>
      </c>
      <c r="E973" t="s">
        <v>37</v>
      </c>
      <c r="F973" t="s">
        <v>15</v>
      </c>
      <c r="G973" t="s">
        <v>24</v>
      </c>
      <c r="I973">
        <v>1</v>
      </c>
      <c r="J973">
        <v>3.07</v>
      </c>
      <c r="K973">
        <v>0</v>
      </c>
      <c r="L973">
        <v>0.22</v>
      </c>
      <c r="M973">
        <v>3.29</v>
      </c>
      <c r="N973" t="s">
        <v>62</v>
      </c>
    </row>
    <row r="974" spans="1:14" x14ac:dyDescent="0.3">
      <c r="A974">
        <v>120972</v>
      </c>
      <c r="B974">
        <v>403</v>
      </c>
      <c r="C974" s="1">
        <v>45805.477094907408</v>
      </c>
      <c r="D974" s="2">
        <v>45805</v>
      </c>
      <c r="E974" t="s">
        <v>18</v>
      </c>
      <c r="F974" t="s">
        <v>29</v>
      </c>
      <c r="G974" t="s">
        <v>48</v>
      </c>
      <c r="I974">
        <v>2</v>
      </c>
      <c r="J974">
        <v>5.96</v>
      </c>
      <c r="K974">
        <v>0</v>
      </c>
      <c r="L974">
        <v>0.86</v>
      </c>
      <c r="M974">
        <v>12.78</v>
      </c>
      <c r="N974" t="s">
        <v>21</v>
      </c>
    </row>
    <row r="975" spans="1:14" x14ac:dyDescent="0.3">
      <c r="A975">
        <v>120973</v>
      </c>
      <c r="B975">
        <v>201</v>
      </c>
      <c r="C975" s="1">
        <v>45865.801041666666</v>
      </c>
      <c r="D975" s="2">
        <v>45865</v>
      </c>
      <c r="E975" t="s">
        <v>36</v>
      </c>
      <c r="F975" t="s">
        <v>29</v>
      </c>
      <c r="G975" t="s">
        <v>77</v>
      </c>
      <c r="I975">
        <v>2</v>
      </c>
      <c r="J975">
        <v>5.01</v>
      </c>
      <c r="K975">
        <v>0</v>
      </c>
      <c r="L975">
        <v>0.95</v>
      </c>
      <c r="M975">
        <v>10.97</v>
      </c>
      <c r="N975" t="s">
        <v>31</v>
      </c>
    </row>
    <row r="976" spans="1:14" x14ac:dyDescent="0.3">
      <c r="A976">
        <v>120974</v>
      </c>
      <c r="B976">
        <v>202</v>
      </c>
      <c r="C976" s="1">
        <v>45815.802858796298</v>
      </c>
      <c r="D976" s="2">
        <v>45815</v>
      </c>
      <c r="E976" t="s">
        <v>36</v>
      </c>
      <c r="F976" t="s">
        <v>29</v>
      </c>
      <c r="G976" t="s">
        <v>26</v>
      </c>
      <c r="I976">
        <v>1</v>
      </c>
      <c r="J976">
        <v>9.07</v>
      </c>
      <c r="K976">
        <v>0</v>
      </c>
      <c r="L976">
        <v>0.77</v>
      </c>
      <c r="M976">
        <v>9.84</v>
      </c>
      <c r="N976" t="s">
        <v>21</v>
      </c>
    </row>
    <row r="977" spans="1:14" x14ac:dyDescent="0.3">
      <c r="A977">
        <v>120975</v>
      </c>
      <c r="B977">
        <v>102</v>
      </c>
      <c r="C977" s="1">
        <v>45862.860115740739</v>
      </c>
      <c r="D977" s="2">
        <v>45862</v>
      </c>
      <c r="E977" t="s">
        <v>36</v>
      </c>
      <c r="F977" t="s">
        <v>29</v>
      </c>
      <c r="G977" t="s">
        <v>43</v>
      </c>
      <c r="I977">
        <v>2</v>
      </c>
      <c r="J977">
        <v>3.86</v>
      </c>
      <c r="K977">
        <v>1.54</v>
      </c>
      <c r="L977">
        <v>0.56000000000000005</v>
      </c>
      <c r="M977">
        <v>6.74</v>
      </c>
      <c r="N977" t="s">
        <v>21</v>
      </c>
    </row>
    <row r="978" spans="1:14" x14ac:dyDescent="0.3">
      <c r="A978">
        <v>120976</v>
      </c>
      <c r="B978">
        <v>102</v>
      </c>
      <c r="C978" s="1">
        <v>45771.860543981478</v>
      </c>
      <c r="D978" s="2">
        <v>45771</v>
      </c>
      <c r="E978" t="s">
        <v>36</v>
      </c>
      <c r="F978" t="s">
        <v>15</v>
      </c>
      <c r="G978" t="s">
        <v>30</v>
      </c>
      <c r="H978" t="s">
        <v>53</v>
      </c>
      <c r="I978">
        <v>2</v>
      </c>
      <c r="J978">
        <v>3.01</v>
      </c>
      <c r="K978">
        <v>0</v>
      </c>
      <c r="L978">
        <v>0.51</v>
      </c>
      <c r="M978">
        <v>5.93</v>
      </c>
      <c r="N978" t="s">
        <v>17</v>
      </c>
    </row>
    <row r="979" spans="1:14" x14ac:dyDescent="0.3">
      <c r="A979">
        <v>120977</v>
      </c>
      <c r="B979">
        <v>102</v>
      </c>
      <c r="C979" s="1">
        <v>45803.556145833332</v>
      </c>
      <c r="D979" s="2">
        <v>45803</v>
      </c>
      <c r="E979" t="s">
        <v>18</v>
      </c>
      <c r="F979" t="s">
        <v>29</v>
      </c>
      <c r="G979" t="s">
        <v>57</v>
      </c>
      <c r="H979" t="s">
        <v>54</v>
      </c>
      <c r="I979">
        <v>1</v>
      </c>
      <c r="J979">
        <v>7.78</v>
      </c>
      <c r="K979">
        <v>0</v>
      </c>
      <c r="L979">
        <v>0.7</v>
      </c>
      <c r="M979">
        <v>8.48</v>
      </c>
      <c r="N979" t="s">
        <v>21</v>
      </c>
    </row>
    <row r="980" spans="1:14" x14ac:dyDescent="0.3">
      <c r="A980">
        <v>120978</v>
      </c>
      <c r="B980">
        <v>102</v>
      </c>
      <c r="C980" s="1">
        <v>45868.363726851851</v>
      </c>
      <c r="D980" s="2">
        <v>45868</v>
      </c>
      <c r="E980" t="s">
        <v>14</v>
      </c>
      <c r="F980" t="s">
        <v>19</v>
      </c>
      <c r="G980" t="s">
        <v>75</v>
      </c>
      <c r="H980" t="s">
        <v>46</v>
      </c>
      <c r="I980">
        <v>1</v>
      </c>
      <c r="J980">
        <v>3.34</v>
      </c>
      <c r="K980">
        <v>0</v>
      </c>
      <c r="L980">
        <v>0.28999999999999998</v>
      </c>
      <c r="M980">
        <v>3.73</v>
      </c>
      <c r="N980" t="s">
        <v>31</v>
      </c>
    </row>
    <row r="981" spans="1:14" x14ac:dyDescent="0.3">
      <c r="A981">
        <v>120979</v>
      </c>
      <c r="B981">
        <v>501</v>
      </c>
      <c r="C981" s="1">
        <v>45816.210428240738</v>
      </c>
      <c r="D981" s="2">
        <v>45816</v>
      </c>
      <c r="E981" t="s">
        <v>14</v>
      </c>
      <c r="F981" t="s">
        <v>15</v>
      </c>
      <c r="G981" t="s">
        <v>39</v>
      </c>
      <c r="I981">
        <v>1</v>
      </c>
      <c r="J981">
        <v>3.23</v>
      </c>
      <c r="K981">
        <v>0</v>
      </c>
      <c r="L981">
        <v>0.23</v>
      </c>
      <c r="M981">
        <v>3.46</v>
      </c>
      <c r="N981" t="s">
        <v>17</v>
      </c>
    </row>
    <row r="982" spans="1:14" x14ac:dyDescent="0.3">
      <c r="A982">
        <v>120980</v>
      </c>
      <c r="B982">
        <v>403</v>
      </c>
      <c r="C982" s="1">
        <v>45823.684756944444</v>
      </c>
      <c r="D982" s="2">
        <v>45823</v>
      </c>
      <c r="E982" t="s">
        <v>28</v>
      </c>
      <c r="F982" t="s">
        <v>22</v>
      </c>
      <c r="G982" t="s">
        <v>60</v>
      </c>
      <c r="I982">
        <v>3</v>
      </c>
      <c r="J982">
        <v>5.25</v>
      </c>
      <c r="K982">
        <v>0</v>
      </c>
      <c r="L982">
        <v>1.26</v>
      </c>
      <c r="M982">
        <v>17.010000000000002</v>
      </c>
      <c r="N982" t="s">
        <v>21</v>
      </c>
    </row>
    <row r="983" spans="1:14" x14ac:dyDescent="0.3">
      <c r="A983">
        <v>120981</v>
      </c>
      <c r="B983">
        <v>202</v>
      </c>
      <c r="C983" s="1">
        <v>45850.82675925926</v>
      </c>
      <c r="D983" s="2">
        <v>45850</v>
      </c>
      <c r="E983" t="s">
        <v>36</v>
      </c>
      <c r="F983" t="s">
        <v>15</v>
      </c>
      <c r="G983" t="s">
        <v>27</v>
      </c>
      <c r="I983">
        <v>1</v>
      </c>
      <c r="J983">
        <v>5.92</v>
      </c>
      <c r="K983">
        <v>0</v>
      </c>
      <c r="L983">
        <v>0.5</v>
      </c>
      <c r="M983">
        <v>6.42</v>
      </c>
      <c r="N983" t="s">
        <v>21</v>
      </c>
    </row>
    <row r="984" spans="1:14" x14ac:dyDescent="0.3">
      <c r="A984">
        <v>120982</v>
      </c>
      <c r="B984">
        <v>101</v>
      </c>
      <c r="C984" s="1">
        <v>45798.318495370368</v>
      </c>
      <c r="D984" s="2">
        <v>45798</v>
      </c>
      <c r="E984" t="s">
        <v>14</v>
      </c>
      <c r="F984" t="s">
        <v>22</v>
      </c>
      <c r="G984" t="s">
        <v>24</v>
      </c>
      <c r="I984">
        <v>1</v>
      </c>
      <c r="J984">
        <v>3</v>
      </c>
      <c r="K984">
        <v>0</v>
      </c>
      <c r="L984">
        <v>0.22</v>
      </c>
      <c r="M984">
        <v>3.32</v>
      </c>
      <c r="N984" t="s">
        <v>31</v>
      </c>
    </row>
    <row r="985" spans="1:14" x14ac:dyDescent="0.3">
      <c r="A985">
        <v>120983</v>
      </c>
      <c r="B985">
        <v>402</v>
      </c>
      <c r="C985" s="1">
        <v>45818.684120370373</v>
      </c>
      <c r="D985" s="2">
        <v>45818</v>
      </c>
      <c r="E985" t="s">
        <v>28</v>
      </c>
      <c r="F985" t="s">
        <v>29</v>
      </c>
      <c r="G985" t="s">
        <v>30</v>
      </c>
      <c r="I985">
        <v>1</v>
      </c>
      <c r="J985">
        <v>3.13</v>
      </c>
      <c r="K985">
        <v>0</v>
      </c>
      <c r="L985">
        <v>0.2</v>
      </c>
      <c r="M985">
        <v>3.33</v>
      </c>
      <c r="N985" t="s">
        <v>21</v>
      </c>
    </row>
    <row r="986" spans="1:14" x14ac:dyDescent="0.3">
      <c r="A986">
        <v>120984</v>
      </c>
      <c r="B986">
        <v>403</v>
      </c>
      <c r="C986" s="1">
        <v>45871.658993055556</v>
      </c>
      <c r="D986" s="2">
        <v>45871</v>
      </c>
      <c r="E986" t="s">
        <v>28</v>
      </c>
      <c r="F986" t="s">
        <v>15</v>
      </c>
      <c r="G986" t="s">
        <v>32</v>
      </c>
      <c r="I986">
        <v>1</v>
      </c>
      <c r="J986">
        <v>1.74</v>
      </c>
      <c r="K986">
        <v>0</v>
      </c>
      <c r="L986">
        <v>0.19</v>
      </c>
      <c r="M986">
        <v>2.23</v>
      </c>
      <c r="N986" t="s">
        <v>21</v>
      </c>
    </row>
    <row r="987" spans="1:14" x14ac:dyDescent="0.3">
      <c r="A987">
        <v>120985</v>
      </c>
      <c r="B987">
        <v>402</v>
      </c>
      <c r="C987" s="1">
        <v>45764.791562500002</v>
      </c>
      <c r="D987" s="2">
        <v>45764</v>
      </c>
      <c r="E987" t="s">
        <v>36</v>
      </c>
      <c r="F987" t="s">
        <v>19</v>
      </c>
      <c r="G987" t="s">
        <v>26</v>
      </c>
      <c r="I987">
        <v>2</v>
      </c>
      <c r="J987">
        <v>8.7100000000000009</v>
      </c>
      <c r="K987">
        <v>0</v>
      </c>
      <c r="L987">
        <v>1.48</v>
      </c>
      <c r="M987">
        <v>18.899999999999999</v>
      </c>
      <c r="N987" t="s">
        <v>21</v>
      </c>
    </row>
    <row r="988" spans="1:14" x14ac:dyDescent="0.3">
      <c r="A988">
        <v>120986</v>
      </c>
      <c r="B988">
        <v>201</v>
      </c>
      <c r="C988" s="1">
        <v>45765.889745370368</v>
      </c>
      <c r="D988" s="2">
        <v>45765</v>
      </c>
      <c r="E988" t="s">
        <v>36</v>
      </c>
      <c r="F988" t="s">
        <v>22</v>
      </c>
      <c r="G988" t="s">
        <v>26</v>
      </c>
      <c r="I988">
        <v>1</v>
      </c>
      <c r="J988">
        <v>10.039999999999999</v>
      </c>
      <c r="K988">
        <v>0</v>
      </c>
      <c r="L988">
        <v>0.8</v>
      </c>
      <c r="M988">
        <v>10.84</v>
      </c>
      <c r="N988" t="s">
        <v>17</v>
      </c>
    </row>
    <row r="989" spans="1:14" x14ac:dyDescent="0.3">
      <c r="A989">
        <v>120987</v>
      </c>
      <c r="B989">
        <v>202</v>
      </c>
      <c r="C989" s="1">
        <v>45793.406111111108</v>
      </c>
      <c r="D989" s="2">
        <v>45793</v>
      </c>
      <c r="E989" t="s">
        <v>14</v>
      </c>
      <c r="F989" t="s">
        <v>19</v>
      </c>
      <c r="G989" t="s">
        <v>35</v>
      </c>
      <c r="H989" t="s">
        <v>40</v>
      </c>
      <c r="I989">
        <v>1</v>
      </c>
      <c r="J989">
        <v>2.0699999999999998</v>
      </c>
      <c r="K989">
        <v>0</v>
      </c>
      <c r="L989">
        <v>0.28000000000000003</v>
      </c>
      <c r="M989">
        <v>3.55</v>
      </c>
      <c r="N989" t="s">
        <v>21</v>
      </c>
    </row>
    <row r="990" spans="1:14" x14ac:dyDescent="0.3">
      <c r="A990">
        <v>120988</v>
      </c>
      <c r="B990">
        <v>201</v>
      </c>
      <c r="C990" s="1">
        <v>45869.755694444444</v>
      </c>
      <c r="D990" s="2">
        <v>45869</v>
      </c>
      <c r="E990" t="s">
        <v>36</v>
      </c>
      <c r="F990" t="s">
        <v>19</v>
      </c>
      <c r="G990" t="s">
        <v>55</v>
      </c>
      <c r="I990">
        <v>1</v>
      </c>
      <c r="J990">
        <v>8.3800000000000008</v>
      </c>
      <c r="K990">
        <v>0</v>
      </c>
      <c r="L990">
        <v>0.75</v>
      </c>
      <c r="M990">
        <v>9.1300000000000008</v>
      </c>
      <c r="N990" t="s">
        <v>17</v>
      </c>
    </row>
    <row r="991" spans="1:14" x14ac:dyDescent="0.3">
      <c r="A991">
        <v>120989</v>
      </c>
      <c r="B991">
        <v>401</v>
      </c>
      <c r="C991" s="1">
        <v>45847.862280092595</v>
      </c>
      <c r="D991" s="2">
        <v>45847</v>
      </c>
      <c r="E991" t="s">
        <v>36</v>
      </c>
      <c r="F991" t="s">
        <v>29</v>
      </c>
      <c r="G991" t="s">
        <v>20</v>
      </c>
      <c r="I991">
        <v>2</v>
      </c>
      <c r="J991">
        <v>5.4</v>
      </c>
      <c r="L991">
        <v>0.76</v>
      </c>
      <c r="M991">
        <v>11.56</v>
      </c>
      <c r="N991" t="s">
        <v>21</v>
      </c>
    </row>
    <row r="992" spans="1:14" x14ac:dyDescent="0.3">
      <c r="A992">
        <v>120990</v>
      </c>
      <c r="B992">
        <v>102</v>
      </c>
      <c r="C992" s="1">
        <v>45829.661134259259</v>
      </c>
      <c r="D992" s="2">
        <v>45829</v>
      </c>
      <c r="E992" t="s">
        <v>28</v>
      </c>
      <c r="F992" t="s">
        <v>19</v>
      </c>
      <c r="G992" t="s">
        <v>60</v>
      </c>
      <c r="I992">
        <v>4</v>
      </c>
      <c r="J992">
        <v>5.0599999999999996</v>
      </c>
      <c r="K992">
        <v>0</v>
      </c>
      <c r="L992">
        <v>1.62</v>
      </c>
      <c r="M992">
        <v>21.86</v>
      </c>
      <c r="N992" t="s">
        <v>17</v>
      </c>
    </row>
    <row r="993" spans="1:14" x14ac:dyDescent="0.3">
      <c r="A993">
        <v>120991</v>
      </c>
      <c r="B993">
        <v>201</v>
      </c>
      <c r="C993" s="1">
        <v>45877.788171296299</v>
      </c>
      <c r="D993" s="2">
        <v>45877</v>
      </c>
      <c r="E993" t="s">
        <v>36</v>
      </c>
      <c r="F993" t="s">
        <v>15</v>
      </c>
      <c r="G993" t="s">
        <v>26</v>
      </c>
      <c r="I993">
        <v>1</v>
      </c>
      <c r="J993">
        <v>8.27</v>
      </c>
      <c r="K993">
        <v>0</v>
      </c>
      <c r="L993">
        <v>0.74</v>
      </c>
      <c r="M993">
        <v>9.01</v>
      </c>
      <c r="N993" t="s">
        <v>17</v>
      </c>
    </row>
    <row r="994" spans="1:14" x14ac:dyDescent="0.3">
      <c r="A994">
        <v>120992</v>
      </c>
      <c r="B994">
        <v>202</v>
      </c>
      <c r="C994" s="1">
        <v>45761.469629629632</v>
      </c>
      <c r="D994" s="2">
        <v>45761</v>
      </c>
      <c r="E994" t="s">
        <v>37</v>
      </c>
      <c r="F994" t="s">
        <v>22</v>
      </c>
      <c r="G994" t="s">
        <v>41</v>
      </c>
      <c r="H994" t="s">
        <v>66</v>
      </c>
      <c r="I994">
        <v>1</v>
      </c>
      <c r="J994">
        <v>1.84</v>
      </c>
      <c r="K994">
        <v>0</v>
      </c>
      <c r="L994">
        <v>0.13</v>
      </c>
      <c r="M994">
        <v>1.97</v>
      </c>
      <c r="N994" t="s">
        <v>31</v>
      </c>
    </row>
    <row r="995" spans="1:14" x14ac:dyDescent="0.3">
      <c r="A995">
        <v>120993</v>
      </c>
      <c r="B995">
        <v>301</v>
      </c>
      <c r="C995" s="1">
        <v>45802.423310185186</v>
      </c>
      <c r="D995" s="2">
        <v>45802</v>
      </c>
      <c r="E995" t="s">
        <v>37</v>
      </c>
      <c r="F995" t="s">
        <v>22</v>
      </c>
      <c r="G995" t="s">
        <v>35</v>
      </c>
      <c r="H995" t="s">
        <v>46</v>
      </c>
      <c r="I995">
        <v>1</v>
      </c>
      <c r="J995">
        <v>1.75</v>
      </c>
      <c r="K995">
        <v>0</v>
      </c>
      <c r="L995">
        <v>0.16</v>
      </c>
      <c r="M995">
        <v>2.0099999999999998</v>
      </c>
      <c r="N995" t="s">
        <v>17</v>
      </c>
    </row>
    <row r="996" spans="1:14" x14ac:dyDescent="0.3">
      <c r="A996">
        <v>120994</v>
      </c>
      <c r="B996">
        <v>501</v>
      </c>
      <c r="C996" s="1">
        <v>45838.359537037039</v>
      </c>
      <c r="D996" s="2">
        <v>45838</v>
      </c>
      <c r="E996" t="s">
        <v>14</v>
      </c>
      <c r="F996" t="s">
        <v>19</v>
      </c>
      <c r="G996" t="s">
        <v>35</v>
      </c>
      <c r="H996" t="s">
        <v>25</v>
      </c>
      <c r="I996">
        <v>1</v>
      </c>
      <c r="J996">
        <v>1.69</v>
      </c>
      <c r="K996">
        <v>0</v>
      </c>
      <c r="L996">
        <v>0.11</v>
      </c>
      <c r="M996">
        <v>1.8</v>
      </c>
      <c r="N996" t="s">
        <v>21</v>
      </c>
    </row>
    <row r="997" spans="1:14" x14ac:dyDescent="0.3">
      <c r="A997">
        <v>120995</v>
      </c>
      <c r="B997">
        <v>103</v>
      </c>
      <c r="C997" s="1">
        <v>45763.453877314816</v>
      </c>
      <c r="D997" s="2">
        <v>45763</v>
      </c>
      <c r="E997" t="s">
        <v>37</v>
      </c>
      <c r="F997" t="s">
        <v>22</v>
      </c>
      <c r="G997" t="s">
        <v>41</v>
      </c>
      <c r="I997">
        <v>1</v>
      </c>
      <c r="J997">
        <v>1.83</v>
      </c>
      <c r="K997">
        <v>0</v>
      </c>
      <c r="L997">
        <v>0.12</v>
      </c>
      <c r="M997">
        <v>1.95</v>
      </c>
      <c r="N997" t="s">
        <v>17</v>
      </c>
    </row>
    <row r="998" spans="1:14" x14ac:dyDescent="0.3">
      <c r="A998">
        <v>120996</v>
      </c>
      <c r="B998">
        <v>501</v>
      </c>
      <c r="C998" s="1">
        <v>45856.448333333334</v>
      </c>
      <c r="D998" s="2">
        <v>45856</v>
      </c>
      <c r="E998" t="s">
        <v>37</v>
      </c>
      <c r="F998" t="s">
        <v>22</v>
      </c>
      <c r="G998" t="s">
        <v>41</v>
      </c>
      <c r="I998">
        <v>1</v>
      </c>
      <c r="J998">
        <v>2.25</v>
      </c>
      <c r="K998">
        <v>0</v>
      </c>
      <c r="L998">
        <v>0.16</v>
      </c>
      <c r="M998">
        <v>2.41</v>
      </c>
    </row>
    <row r="999" spans="1:14" x14ac:dyDescent="0.3">
      <c r="A999">
        <v>120997</v>
      </c>
      <c r="B999">
        <v>102</v>
      </c>
      <c r="C999" s="1">
        <v>45875.412268518521</v>
      </c>
      <c r="D999" s="2">
        <v>45875</v>
      </c>
      <c r="E999" t="s">
        <v>14</v>
      </c>
      <c r="F999" t="s">
        <v>15</v>
      </c>
      <c r="G999" t="s">
        <v>64</v>
      </c>
      <c r="H999" t="s">
        <v>71</v>
      </c>
      <c r="I999">
        <v>1</v>
      </c>
      <c r="J999">
        <v>1.59</v>
      </c>
      <c r="K999">
        <v>0.11</v>
      </c>
      <c r="L999">
        <v>0.16</v>
      </c>
      <c r="M999">
        <v>2.34</v>
      </c>
      <c r="N999" t="s">
        <v>31</v>
      </c>
    </row>
    <row r="1000" spans="1:14" x14ac:dyDescent="0.3">
      <c r="A1000">
        <v>120998</v>
      </c>
      <c r="B1000">
        <v>403</v>
      </c>
      <c r="C1000" s="1">
        <v>45838.52853009259</v>
      </c>
      <c r="D1000" s="2">
        <v>45838</v>
      </c>
      <c r="E1000" t="s">
        <v>18</v>
      </c>
      <c r="F1000" t="s">
        <v>22</v>
      </c>
      <c r="G1000" t="s">
        <v>59</v>
      </c>
      <c r="I1000">
        <v>1</v>
      </c>
      <c r="J1000">
        <v>9.6999999999999993</v>
      </c>
      <c r="K1000">
        <v>0</v>
      </c>
      <c r="L1000">
        <v>0.92</v>
      </c>
      <c r="M1000">
        <v>10.62</v>
      </c>
      <c r="N1000" t="s">
        <v>17</v>
      </c>
    </row>
    <row r="1001" spans="1:14" x14ac:dyDescent="0.3">
      <c r="A1001">
        <v>120999</v>
      </c>
      <c r="B1001">
        <v>102</v>
      </c>
      <c r="C1001" s="1">
        <v>45853.450706018521</v>
      </c>
      <c r="D1001" s="2">
        <v>45853</v>
      </c>
      <c r="E1001" t="s">
        <v>14</v>
      </c>
      <c r="F1001" t="s">
        <v>22</v>
      </c>
      <c r="G1001" t="s">
        <v>64</v>
      </c>
      <c r="I1001">
        <v>2</v>
      </c>
      <c r="J1001">
        <v>1.59</v>
      </c>
      <c r="K1001">
        <v>0</v>
      </c>
      <c r="L1001">
        <v>0.25</v>
      </c>
      <c r="M1001">
        <v>3.43</v>
      </c>
      <c r="N1001" t="s">
        <v>17</v>
      </c>
    </row>
    <row r="1002" spans="1:14" x14ac:dyDescent="0.3">
      <c r="A1002">
        <v>121000</v>
      </c>
      <c r="B1002">
        <v>101</v>
      </c>
      <c r="C1002" s="1">
        <v>45764.602280092593</v>
      </c>
      <c r="D1002" s="2">
        <v>45764</v>
      </c>
      <c r="E1002" t="s">
        <v>18</v>
      </c>
      <c r="F1002" t="s">
        <v>19</v>
      </c>
      <c r="G1002" t="s">
        <v>57</v>
      </c>
      <c r="H1002" t="s">
        <v>72</v>
      </c>
      <c r="I1002">
        <v>2</v>
      </c>
      <c r="J1002">
        <v>9.69</v>
      </c>
      <c r="K1002">
        <v>0</v>
      </c>
      <c r="L1002">
        <v>1.55</v>
      </c>
      <c r="M1002">
        <v>22.93</v>
      </c>
    </row>
    <row r="1003" spans="1:14" x14ac:dyDescent="0.3">
      <c r="A1003">
        <v>121001</v>
      </c>
      <c r="B1003">
        <v>501</v>
      </c>
      <c r="C1003" s="1">
        <v>45799.460104166668</v>
      </c>
      <c r="D1003" s="2">
        <v>45799</v>
      </c>
      <c r="E1003" t="s">
        <v>37</v>
      </c>
      <c r="F1003" t="s">
        <v>22</v>
      </c>
      <c r="G1003" t="s">
        <v>32</v>
      </c>
      <c r="I1003">
        <v>1</v>
      </c>
      <c r="J1003">
        <v>1.82</v>
      </c>
      <c r="K1003">
        <v>0</v>
      </c>
      <c r="L1003">
        <v>0.17</v>
      </c>
      <c r="M1003">
        <v>1.99</v>
      </c>
      <c r="N1003" t="s">
        <v>21</v>
      </c>
    </row>
    <row r="1004" spans="1:14" x14ac:dyDescent="0.3">
      <c r="A1004">
        <v>121002</v>
      </c>
      <c r="B1004">
        <v>501</v>
      </c>
      <c r="C1004" s="1">
        <v>45877.523923611108</v>
      </c>
      <c r="D1004" s="2">
        <v>45877</v>
      </c>
      <c r="E1004" t="s">
        <v>18</v>
      </c>
      <c r="F1004" t="s">
        <v>22</v>
      </c>
      <c r="G1004" t="s">
        <v>57</v>
      </c>
      <c r="I1004">
        <v>1</v>
      </c>
      <c r="J1004">
        <v>9.02</v>
      </c>
      <c r="K1004">
        <v>0</v>
      </c>
      <c r="L1004">
        <v>0.81</v>
      </c>
      <c r="M1004">
        <v>9.83</v>
      </c>
      <c r="N1004" t="s">
        <v>17</v>
      </c>
    </row>
    <row r="1005" spans="1:14" x14ac:dyDescent="0.3">
      <c r="A1005">
        <v>121003</v>
      </c>
      <c r="B1005">
        <v>301</v>
      </c>
      <c r="C1005" s="1">
        <v>45869.623194444444</v>
      </c>
      <c r="D1005" s="2">
        <v>45869</v>
      </c>
      <c r="E1005" t="s">
        <v>18</v>
      </c>
      <c r="F1005" t="s">
        <v>19</v>
      </c>
      <c r="G1005" t="s">
        <v>27</v>
      </c>
      <c r="I1005">
        <v>1</v>
      </c>
      <c r="J1005">
        <v>5.47</v>
      </c>
      <c r="K1005">
        <v>0</v>
      </c>
      <c r="L1005">
        <v>0.44</v>
      </c>
      <c r="M1005">
        <v>5.91</v>
      </c>
      <c r="N1005" t="s">
        <v>17</v>
      </c>
    </row>
    <row r="1006" spans="1:14" x14ac:dyDescent="0.3">
      <c r="A1006">
        <v>121004</v>
      </c>
      <c r="B1006">
        <v>401</v>
      </c>
      <c r="C1006" s="1">
        <v>45868.412499999999</v>
      </c>
      <c r="D1006" s="2">
        <v>45868</v>
      </c>
      <c r="E1006" t="s">
        <v>14</v>
      </c>
      <c r="F1006" t="s">
        <v>15</v>
      </c>
      <c r="G1006" t="s">
        <v>75</v>
      </c>
      <c r="H1006" t="s">
        <v>44</v>
      </c>
      <c r="I1006">
        <v>1</v>
      </c>
      <c r="J1006">
        <v>3.91</v>
      </c>
      <c r="K1006">
        <v>0</v>
      </c>
      <c r="L1006">
        <v>0.47</v>
      </c>
      <c r="M1006">
        <v>5.38</v>
      </c>
      <c r="N1006" t="s">
        <v>62</v>
      </c>
    </row>
    <row r="1007" spans="1:14" x14ac:dyDescent="0.3">
      <c r="A1007">
        <v>121005</v>
      </c>
      <c r="B1007">
        <v>103</v>
      </c>
      <c r="C1007" s="1">
        <v>45829.534768518519</v>
      </c>
      <c r="D1007" s="2">
        <v>45829</v>
      </c>
      <c r="E1007" t="s">
        <v>18</v>
      </c>
      <c r="F1007" t="s">
        <v>19</v>
      </c>
      <c r="G1007" t="s">
        <v>52</v>
      </c>
      <c r="H1007" t="s">
        <v>63</v>
      </c>
      <c r="I1007">
        <v>1</v>
      </c>
      <c r="J1007">
        <v>2.75</v>
      </c>
      <c r="K1007">
        <v>0</v>
      </c>
      <c r="L1007">
        <v>0.23</v>
      </c>
      <c r="M1007">
        <v>2.98</v>
      </c>
      <c r="N1007" t="s">
        <v>17</v>
      </c>
    </row>
    <row r="1008" spans="1:14" x14ac:dyDescent="0.3">
      <c r="A1008">
        <v>121006</v>
      </c>
      <c r="B1008">
        <v>301</v>
      </c>
      <c r="C1008" s="1">
        <v>45869.586006944446</v>
      </c>
      <c r="D1008" s="2">
        <v>45869</v>
      </c>
      <c r="E1008" t="s">
        <v>18</v>
      </c>
      <c r="F1008" t="s">
        <v>15</v>
      </c>
      <c r="G1008" t="s">
        <v>30</v>
      </c>
      <c r="H1008" t="s">
        <v>63</v>
      </c>
      <c r="I1008">
        <v>1</v>
      </c>
      <c r="J1008">
        <v>3.39</v>
      </c>
      <c r="K1008">
        <v>0</v>
      </c>
      <c r="L1008">
        <v>0.32</v>
      </c>
      <c r="M1008">
        <v>3.71</v>
      </c>
      <c r="N1008" t="s">
        <v>62</v>
      </c>
    </row>
    <row r="1009" spans="1:14" x14ac:dyDescent="0.3">
      <c r="A1009">
        <v>121007</v>
      </c>
      <c r="B1009">
        <v>403</v>
      </c>
      <c r="C1009" s="1">
        <v>45770.381342592591</v>
      </c>
      <c r="D1009" s="2">
        <v>45770</v>
      </c>
      <c r="E1009" t="s">
        <v>14</v>
      </c>
      <c r="F1009" t="s">
        <v>15</v>
      </c>
      <c r="G1009" t="s">
        <v>70</v>
      </c>
      <c r="H1009" t="s">
        <v>76</v>
      </c>
      <c r="I1009">
        <v>2</v>
      </c>
      <c r="J1009">
        <v>3.4</v>
      </c>
      <c r="K1009">
        <v>1.36</v>
      </c>
      <c r="L1009">
        <v>0.39</v>
      </c>
      <c r="M1009">
        <v>5.83</v>
      </c>
      <c r="N1009" t="s">
        <v>21</v>
      </c>
    </row>
    <row r="1010" spans="1:14" x14ac:dyDescent="0.3">
      <c r="A1010">
        <v>121008</v>
      </c>
      <c r="B1010">
        <v>201</v>
      </c>
      <c r="C1010" s="1">
        <v>45843.883009259262</v>
      </c>
      <c r="D1010" s="2">
        <v>45843</v>
      </c>
      <c r="E1010" t="s">
        <v>36</v>
      </c>
      <c r="F1010" t="s">
        <v>19</v>
      </c>
      <c r="G1010" t="s">
        <v>77</v>
      </c>
      <c r="H1010" t="s">
        <v>72</v>
      </c>
      <c r="I1010">
        <v>1</v>
      </c>
      <c r="J1010">
        <v>5.61</v>
      </c>
      <c r="K1010">
        <v>0.66</v>
      </c>
      <c r="L1010">
        <v>0.42</v>
      </c>
      <c r="M1010">
        <v>6.37</v>
      </c>
      <c r="N1010" t="s">
        <v>17</v>
      </c>
    </row>
    <row r="1011" spans="1:14" x14ac:dyDescent="0.3">
      <c r="A1011">
        <v>121009</v>
      </c>
      <c r="B1011">
        <v>401</v>
      </c>
      <c r="C1011" s="1">
        <v>45809.000347222223</v>
      </c>
      <c r="D1011" s="2">
        <v>45809</v>
      </c>
      <c r="E1011" t="s">
        <v>33</v>
      </c>
      <c r="F1011" t="s">
        <v>19</v>
      </c>
      <c r="G1011" t="s">
        <v>51</v>
      </c>
      <c r="H1011" t="s">
        <v>76</v>
      </c>
      <c r="I1011">
        <v>1</v>
      </c>
      <c r="J1011">
        <v>3.81</v>
      </c>
      <c r="K1011">
        <v>0</v>
      </c>
      <c r="L1011">
        <v>0.23</v>
      </c>
      <c r="M1011">
        <v>4.04</v>
      </c>
      <c r="N1011" t="s">
        <v>31</v>
      </c>
    </row>
    <row r="1012" spans="1:14" x14ac:dyDescent="0.3">
      <c r="A1012">
        <v>121010</v>
      </c>
      <c r="B1012">
        <v>102</v>
      </c>
      <c r="C1012" s="1">
        <v>45824.491620370369</v>
      </c>
      <c r="D1012" s="2">
        <v>45824</v>
      </c>
      <c r="E1012" t="s">
        <v>18</v>
      </c>
      <c r="F1012" t="s">
        <v>19</v>
      </c>
      <c r="G1012" t="s">
        <v>60</v>
      </c>
      <c r="I1012">
        <v>1</v>
      </c>
      <c r="J1012">
        <v>5.43</v>
      </c>
      <c r="K1012">
        <v>0</v>
      </c>
      <c r="L1012">
        <v>0.38</v>
      </c>
      <c r="M1012">
        <v>5.81</v>
      </c>
      <c r="N1012" t="s">
        <v>21</v>
      </c>
    </row>
    <row r="1013" spans="1:14" x14ac:dyDescent="0.3">
      <c r="A1013">
        <v>121011</v>
      </c>
      <c r="B1013">
        <v>101</v>
      </c>
      <c r="C1013" s="1">
        <v>45817.331759259258</v>
      </c>
      <c r="D1013" s="2">
        <v>45817</v>
      </c>
      <c r="E1013" t="s">
        <v>14</v>
      </c>
      <c r="F1013" t="s">
        <v>15</v>
      </c>
      <c r="G1013" t="s">
        <v>70</v>
      </c>
      <c r="H1013" t="s">
        <v>66</v>
      </c>
      <c r="I1013">
        <v>1</v>
      </c>
      <c r="J1013">
        <v>3.29</v>
      </c>
      <c r="K1013">
        <v>0</v>
      </c>
      <c r="L1013">
        <v>0.25</v>
      </c>
      <c r="M1013">
        <v>3.54</v>
      </c>
      <c r="N1013" t="s">
        <v>17</v>
      </c>
    </row>
    <row r="1014" spans="1:14" x14ac:dyDescent="0.3">
      <c r="A1014">
        <v>121012</v>
      </c>
      <c r="B1014">
        <v>403</v>
      </c>
      <c r="C1014" s="1">
        <v>45768.682037037041</v>
      </c>
      <c r="D1014" s="2">
        <v>45768</v>
      </c>
      <c r="E1014" t="s">
        <v>28</v>
      </c>
      <c r="F1014" t="s">
        <v>22</v>
      </c>
      <c r="G1014" t="s">
        <v>32</v>
      </c>
      <c r="I1014">
        <v>2</v>
      </c>
      <c r="J1014">
        <v>1.91</v>
      </c>
      <c r="K1014">
        <v>0.38</v>
      </c>
      <c r="L1014">
        <v>0.31</v>
      </c>
      <c r="M1014">
        <v>3.75</v>
      </c>
      <c r="N1014" t="s">
        <v>21</v>
      </c>
    </row>
    <row r="1015" spans="1:14" x14ac:dyDescent="0.3">
      <c r="A1015">
        <v>121013</v>
      </c>
      <c r="B1015">
        <v>102</v>
      </c>
      <c r="C1015" s="1">
        <v>45836.214837962965</v>
      </c>
      <c r="D1015" s="2">
        <v>45836</v>
      </c>
      <c r="E1015" t="s">
        <v>14</v>
      </c>
      <c r="F1015" t="s">
        <v>15</v>
      </c>
      <c r="G1015" t="s">
        <v>39</v>
      </c>
      <c r="H1015" t="s">
        <v>44</v>
      </c>
      <c r="I1015">
        <v>1</v>
      </c>
      <c r="J1015">
        <v>2.87</v>
      </c>
      <c r="K1015">
        <v>0</v>
      </c>
      <c r="L1015">
        <v>0.31</v>
      </c>
      <c r="M1015">
        <v>4.18</v>
      </c>
      <c r="N1015" t="s">
        <v>17</v>
      </c>
    </row>
    <row r="1016" spans="1:14" x14ac:dyDescent="0.3">
      <c r="A1016">
        <v>121014</v>
      </c>
      <c r="B1016">
        <v>103</v>
      </c>
      <c r="C1016" s="1">
        <v>45871.621724537035</v>
      </c>
      <c r="D1016" s="2">
        <v>45871</v>
      </c>
      <c r="E1016" t="s">
        <v>18</v>
      </c>
      <c r="F1016" t="s">
        <v>15</v>
      </c>
      <c r="G1016" t="s">
        <v>59</v>
      </c>
      <c r="I1016">
        <v>1</v>
      </c>
      <c r="J1016">
        <v>10.86</v>
      </c>
      <c r="K1016">
        <v>0</v>
      </c>
      <c r="L1016">
        <v>0.81</v>
      </c>
      <c r="M1016">
        <v>11.67</v>
      </c>
      <c r="N1016" t="s">
        <v>21</v>
      </c>
    </row>
    <row r="1017" spans="1:14" x14ac:dyDescent="0.3">
      <c r="A1017">
        <v>121015</v>
      </c>
      <c r="B1017">
        <v>301</v>
      </c>
      <c r="C1017" s="1">
        <v>45830.851365740738</v>
      </c>
      <c r="D1017" s="2">
        <v>45830</v>
      </c>
      <c r="E1017" t="s">
        <v>36</v>
      </c>
      <c r="F1017" t="s">
        <v>19</v>
      </c>
      <c r="G1017" t="s">
        <v>77</v>
      </c>
      <c r="H1017" t="s">
        <v>65</v>
      </c>
      <c r="I1017">
        <v>2</v>
      </c>
      <c r="J1017">
        <v>5.31</v>
      </c>
      <c r="K1017">
        <v>0</v>
      </c>
      <c r="L1017">
        <v>1.24</v>
      </c>
      <c r="M1017">
        <v>15.86</v>
      </c>
      <c r="N1017" t="s">
        <v>21</v>
      </c>
    </row>
    <row r="1018" spans="1:14" x14ac:dyDescent="0.3">
      <c r="A1018">
        <v>121016</v>
      </c>
      <c r="B1018">
        <v>201</v>
      </c>
      <c r="C1018" s="1">
        <v>45785.651412037034</v>
      </c>
      <c r="D1018" s="2">
        <v>45785</v>
      </c>
      <c r="E1018" t="s">
        <v>28</v>
      </c>
      <c r="F1018" t="s">
        <v>22</v>
      </c>
      <c r="G1018" t="s">
        <v>16</v>
      </c>
      <c r="I1018">
        <v>1</v>
      </c>
      <c r="J1018">
        <v>1.39</v>
      </c>
      <c r="K1018">
        <v>0</v>
      </c>
      <c r="L1018">
        <v>0.08</v>
      </c>
      <c r="M1018">
        <v>1.47</v>
      </c>
      <c r="N1018" t="s">
        <v>21</v>
      </c>
    </row>
    <row r="1019" spans="1:14" x14ac:dyDescent="0.3">
      <c r="A1019">
        <v>121017</v>
      </c>
      <c r="B1019">
        <v>102</v>
      </c>
      <c r="C1019" s="1">
        <v>45814.587939814817</v>
      </c>
      <c r="D1019" s="2">
        <v>45814</v>
      </c>
      <c r="E1019" t="s">
        <v>18</v>
      </c>
      <c r="F1019" t="s">
        <v>15</v>
      </c>
      <c r="G1019" t="s">
        <v>48</v>
      </c>
      <c r="I1019">
        <v>2</v>
      </c>
      <c r="J1019">
        <v>5.45</v>
      </c>
      <c r="K1019">
        <v>0</v>
      </c>
      <c r="L1019">
        <v>0.65</v>
      </c>
      <c r="M1019">
        <v>11.55</v>
      </c>
      <c r="N1019" t="s">
        <v>21</v>
      </c>
    </row>
    <row r="1020" spans="1:14" x14ac:dyDescent="0.3">
      <c r="A1020">
        <v>121018</v>
      </c>
      <c r="B1020">
        <v>201</v>
      </c>
      <c r="C1020" s="1">
        <v>45761.572280092594</v>
      </c>
      <c r="D1020" s="2">
        <v>45761</v>
      </c>
      <c r="E1020" t="s">
        <v>18</v>
      </c>
      <c r="F1020" t="s">
        <v>29</v>
      </c>
      <c r="G1020" t="s">
        <v>30</v>
      </c>
      <c r="H1020" t="s">
        <v>53</v>
      </c>
      <c r="I1020">
        <v>1</v>
      </c>
      <c r="J1020">
        <v>3.05</v>
      </c>
      <c r="K1020">
        <v>0</v>
      </c>
      <c r="L1020">
        <v>0.22</v>
      </c>
      <c r="M1020">
        <v>2.97</v>
      </c>
      <c r="N1020" t="s">
        <v>62</v>
      </c>
    </row>
    <row r="1021" spans="1:14" x14ac:dyDescent="0.3">
      <c r="A1021">
        <v>121019</v>
      </c>
      <c r="B1021">
        <v>101</v>
      </c>
      <c r="C1021" s="1">
        <v>45864.30133101852</v>
      </c>
      <c r="D1021" s="2">
        <v>45864</v>
      </c>
      <c r="E1021" t="s">
        <v>14</v>
      </c>
      <c r="F1021" t="s">
        <v>15</v>
      </c>
      <c r="G1021" t="s">
        <v>70</v>
      </c>
      <c r="H1021" t="s">
        <v>71</v>
      </c>
      <c r="I1021">
        <v>1</v>
      </c>
      <c r="J1021">
        <v>3.35</v>
      </c>
      <c r="K1021">
        <v>0</v>
      </c>
      <c r="L1021">
        <v>0.36</v>
      </c>
      <c r="M1021">
        <v>4.41</v>
      </c>
      <c r="N1021" t="s">
        <v>21</v>
      </c>
    </row>
    <row r="1022" spans="1:14" x14ac:dyDescent="0.3">
      <c r="A1022">
        <v>121020</v>
      </c>
      <c r="B1022">
        <v>402</v>
      </c>
      <c r="C1022" s="1">
        <v>45822.425625000003</v>
      </c>
      <c r="D1022" s="2">
        <v>45822</v>
      </c>
      <c r="E1022" t="s">
        <v>14</v>
      </c>
      <c r="F1022" t="s">
        <v>19</v>
      </c>
      <c r="G1022" t="s">
        <v>24</v>
      </c>
      <c r="I1022">
        <v>1</v>
      </c>
      <c r="J1022">
        <v>3.37</v>
      </c>
      <c r="K1022">
        <v>0</v>
      </c>
      <c r="L1022">
        <v>0.3</v>
      </c>
      <c r="M1022">
        <v>4.87</v>
      </c>
      <c r="N1022" t="s">
        <v>17</v>
      </c>
    </row>
    <row r="1023" spans="1:14" x14ac:dyDescent="0.3">
      <c r="A1023">
        <v>121021</v>
      </c>
      <c r="B1023">
        <v>202</v>
      </c>
      <c r="C1023" s="1">
        <v>45877.822881944441</v>
      </c>
      <c r="D1023" s="2">
        <v>45877</v>
      </c>
      <c r="E1023" t="s">
        <v>36</v>
      </c>
      <c r="F1023" t="s">
        <v>29</v>
      </c>
      <c r="G1023" t="s">
        <v>77</v>
      </c>
      <c r="I1023">
        <v>1</v>
      </c>
      <c r="J1023">
        <v>5.04</v>
      </c>
      <c r="K1023">
        <v>0</v>
      </c>
      <c r="L1023">
        <v>0.45</v>
      </c>
      <c r="M1023">
        <v>6.49</v>
      </c>
      <c r="N1023" t="s">
        <v>21</v>
      </c>
    </row>
    <row r="1024" spans="1:14" x14ac:dyDescent="0.3">
      <c r="A1024">
        <v>121022</v>
      </c>
      <c r="B1024">
        <v>301</v>
      </c>
      <c r="C1024" s="1">
        <v>45800.815532407411</v>
      </c>
      <c r="D1024" s="2">
        <v>45800</v>
      </c>
      <c r="E1024" t="s">
        <v>36</v>
      </c>
      <c r="F1024" t="s">
        <v>22</v>
      </c>
      <c r="G1024" t="s">
        <v>52</v>
      </c>
      <c r="I1024">
        <v>1</v>
      </c>
      <c r="J1024">
        <v>2.63</v>
      </c>
      <c r="K1024">
        <v>0</v>
      </c>
      <c r="L1024">
        <v>0.17</v>
      </c>
      <c r="M1024">
        <v>2.8</v>
      </c>
      <c r="N1024" t="s">
        <v>17</v>
      </c>
    </row>
    <row r="1025" spans="1:14" x14ac:dyDescent="0.3">
      <c r="A1025">
        <v>121023</v>
      </c>
      <c r="B1025">
        <v>101</v>
      </c>
      <c r="C1025" s="1">
        <v>45824.461504629631</v>
      </c>
      <c r="D1025" s="2">
        <v>45824</v>
      </c>
      <c r="E1025" t="s">
        <v>18</v>
      </c>
      <c r="F1025" t="s">
        <v>22</v>
      </c>
      <c r="G1025" t="s">
        <v>20</v>
      </c>
      <c r="H1025" t="s">
        <v>74</v>
      </c>
      <c r="I1025">
        <v>3</v>
      </c>
      <c r="J1025">
        <v>6.18</v>
      </c>
      <c r="K1025">
        <v>0</v>
      </c>
      <c r="L1025">
        <v>1.51</v>
      </c>
      <c r="M1025">
        <v>23.05</v>
      </c>
      <c r="N1025" t="s">
        <v>21</v>
      </c>
    </row>
    <row r="1026" spans="1:14" x14ac:dyDescent="0.3">
      <c r="A1026">
        <v>121024</v>
      </c>
      <c r="B1026">
        <v>501</v>
      </c>
      <c r="C1026" s="1">
        <v>45831.625694444447</v>
      </c>
      <c r="D1026" s="2">
        <v>45831</v>
      </c>
      <c r="E1026" t="s">
        <v>28</v>
      </c>
      <c r="F1026" t="s">
        <v>22</v>
      </c>
      <c r="G1026" t="s">
        <v>16</v>
      </c>
      <c r="H1026" t="s">
        <v>66</v>
      </c>
      <c r="I1026">
        <v>1</v>
      </c>
      <c r="J1026">
        <v>1.58</v>
      </c>
      <c r="K1026">
        <v>0</v>
      </c>
      <c r="L1026">
        <v>0.13</v>
      </c>
      <c r="M1026">
        <v>1.71</v>
      </c>
      <c r="N1026" t="s">
        <v>21</v>
      </c>
    </row>
    <row r="1027" spans="1:14" x14ac:dyDescent="0.3">
      <c r="A1027">
        <v>121025</v>
      </c>
      <c r="B1027">
        <v>401</v>
      </c>
      <c r="C1027" s="1">
        <v>45865.482129629629</v>
      </c>
      <c r="D1027" s="2">
        <v>45865</v>
      </c>
      <c r="E1027" t="s">
        <v>37</v>
      </c>
      <c r="F1027" t="s">
        <v>19</v>
      </c>
      <c r="G1027" t="s">
        <v>41</v>
      </c>
      <c r="H1027" t="s">
        <v>71</v>
      </c>
      <c r="I1027">
        <v>1</v>
      </c>
      <c r="J1027">
        <v>1.98</v>
      </c>
      <c r="K1027">
        <v>0</v>
      </c>
      <c r="L1027">
        <v>0.19</v>
      </c>
      <c r="M1027">
        <v>2.87</v>
      </c>
      <c r="N1027" t="s">
        <v>21</v>
      </c>
    </row>
    <row r="1028" spans="1:14" x14ac:dyDescent="0.3">
      <c r="A1028">
        <v>121026</v>
      </c>
      <c r="B1028">
        <v>101</v>
      </c>
      <c r="C1028" s="1">
        <v>45764.703969907408</v>
      </c>
      <c r="D1028" s="2">
        <v>45764</v>
      </c>
      <c r="E1028" t="s">
        <v>28</v>
      </c>
      <c r="F1028" t="s">
        <v>19</v>
      </c>
      <c r="G1028" t="s">
        <v>56</v>
      </c>
      <c r="I1028">
        <v>2</v>
      </c>
      <c r="J1028">
        <v>1.9</v>
      </c>
      <c r="K1028">
        <v>0</v>
      </c>
      <c r="L1028">
        <v>0.38</v>
      </c>
      <c r="M1028">
        <v>5.58</v>
      </c>
      <c r="N1028" t="s">
        <v>21</v>
      </c>
    </row>
    <row r="1029" spans="1:14" x14ac:dyDescent="0.3">
      <c r="A1029">
        <v>121027</v>
      </c>
      <c r="B1029">
        <v>103</v>
      </c>
      <c r="C1029" s="1">
        <v>45878.706747685188</v>
      </c>
      <c r="D1029" s="2">
        <v>45878</v>
      </c>
      <c r="E1029" t="s">
        <v>28</v>
      </c>
      <c r="F1029" t="s">
        <v>22</v>
      </c>
      <c r="G1029" t="s">
        <v>47</v>
      </c>
      <c r="I1029">
        <v>2</v>
      </c>
      <c r="J1029">
        <v>1.65</v>
      </c>
      <c r="K1029">
        <v>0</v>
      </c>
      <c r="L1029">
        <v>0.31</v>
      </c>
      <c r="M1029">
        <v>3.61</v>
      </c>
      <c r="N1029" t="s">
        <v>62</v>
      </c>
    </row>
    <row r="1030" spans="1:14" x14ac:dyDescent="0.3">
      <c r="A1030">
        <v>121028</v>
      </c>
      <c r="B1030">
        <v>501</v>
      </c>
      <c r="C1030" s="1">
        <v>45839.809050925927</v>
      </c>
      <c r="D1030" s="2">
        <v>45839</v>
      </c>
      <c r="E1030" t="s">
        <v>36</v>
      </c>
      <c r="F1030" t="s">
        <v>19</v>
      </c>
      <c r="G1030" t="s">
        <v>55</v>
      </c>
      <c r="I1030">
        <v>1</v>
      </c>
      <c r="J1030">
        <v>8.8000000000000007</v>
      </c>
      <c r="K1030">
        <v>0.88</v>
      </c>
      <c r="L1030">
        <v>0.71</v>
      </c>
      <c r="M1030">
        <v>8.6300000000000008</v>
      </c>
      <c r="N1030" t="s">
        <v>31</v>
      </c>
    </row>
    <row r="1031" spans="1:14" x14ac:dyDescent="0.3">
      <c r="A1031">
        <v>121029</v>
      </c>
      <c r="B1031">
        <v>101</v>
      </c>
      <c r="C1031" s="1">
        <v>45862.665601851855</v>
      </c>
      <c r="D1031" s="2">
        <v>45862</v>
      </c>
      <c r="E1031" t="s">
        <v>28</v>
      </c>
      <c r="F1031" t="s">
        <v>19</v>
      </c>
      <c r="G1031" t="s">
        <v>80</v>
      </c>
      <c r="I1031">
        <v>1</v>
      </c>
      <c r="J1031">
        <v>1.75</v>
      </c>
      <c r="K1031">
        <v>0.18</v>
      </c>
      <c r="L1031">
        <v>0.13</v>
      </c>
      <c r="M1031">
        <v>1.7</v>
      </c>
      <c r="N1031" t="s">
        <v>31</v>
      </c>
    </row>
    <row r="1032" spans="1:14" x14ac:dyDescent="0.3">
      <c r="A1032">
        <v>121030</v>
      </c>
      <c r="B1032">
        <v>102</v>
      </c>
      <c r="C1032" s="1">
        <v>45762.481666666667</v>
      </c>
      <c r="D1032" s="2">
        <v>45762</v>
      </c>
      <c r="E1032" t="s">
        <v>18</v>
      </c>
      <c r="F1032" t="s">
        <v>15</v>
      </c>
      <c r="G1032" t="s">
        <v>26</v>
      </c>
      <c r="I1032">
        <v>1</v>
      </c>
      <c r="J1032">
        <v>9.16</v>
      </c>
      <c r="K1032">
        <v>0</v>
      </c>
      <c r="L1032">
        <v>0.87</v>
      </c>
      <c r="M1032">
        <v>10.029999999999999</v>
      </c>
      <c r="N1032" t="s">
        <v>17</v>
      </c>
    </row>
    <row r="1033" spans="1:14" x14ac:dyDescent="0.3">
      <c r="A1033">
        <v>121031</v>
      </c>
      <c r="B1033">
        <v>301</v>
      </c>
      <c r="C1033" s="1">
        <v>45819.72928240741</v>
      </c>
      <c r="D1033" s="2">
        <v>45819</v>
      </c>
      <c r="E1033" t="s">
        <v>28</v>
      </c>
      <c r="F1033" t="s">
        <v>29</v>
      </c>
      <c r="G1033" t="s">
        <v>32</v>
      </c>
      <c r="I1033">
        <v>1</v>
      </c>
      <c r="J1033">
        <v>1.6</v>
      </c>
      <c r="K1033">
        <v>0</v>
      </c>
      <c r="L1033">
        <v>0.13</v>
      </c>
      <c r="M1033">
        <v>1.73</v>
      </c>
      <c r="N1033" t="s">
        <v>21</v>
      </c>
    </row>
    <row r="1034" spans="1:14" x14ac:dyDescent="0.3">
      <c r="A1034">
        <v>121032</v>
      </c>
      <c r="B1034">
        <v>102</v>
      </c>
      <c r="C1034" s="1">
        <v>45830.522893518515</v>
      </c>
      <c r="D1034" s="2">
        <v>45830</v>
      </c>
      <c r="E1034" t="s">
        <v>18</v>
      </c>
      <c r="F1034" t="s">
        <v>22</v>
      </c>
      <c r="G1034" t="s">
        <v>52</v>
      </c>
      <c r="I1034">
        <v>3</v>
      </c>
      <c r="J1034">
        <v>2.75</v>
      </c>
      <c r="K1034">
        <v>0</v>
      </c>
      <c r="L1034">
        <v>0.5</v>
      </c>
      <c r="M1034">
        <v>8.75</v>
      </c>
      <c r="N1034" t="s">
        <v>31</v>
      </c>
    </row>
    <row r="1035" spans="1:14" x14ac:dyDescent="0.3">
      <c r="A1035">
        <v>121033</v>
      </c>
      <c r="B1035">
        <v>101</v>
      </c>
      <c r="C1035" s="1">
        <v>45808.277291666665</v>
      </c>
      <c r="D1035" s="2">
        <v>45808</v>
      </c>
      <c r="E1035" t="s">
        <v>14</v>
      </c>
      <c r="F1035" t="s">
        <v>29</v>
      </c>
      <c r="G1035" t="s">
        <v>70</v>
      </c>
      <c r="I1035">
        <v>1</v>
      </c>
      <c r="J1035">
        <v>3.4</v>
      </c>
      <c r="K1035">
        <v>0</v>
      </c>
      <c r="L1035">
        <v>0.26</v>
      </c>
      <c r="M1035">
        <v>3.66</v>
      </c>
      <c r="N1035" t="s">
        <v>21</v>
      </c>
    </row>
    <row r="1036" spans="1:14" x14ac:dyDescent="0.3">
      <c r="A1036">
        <v>121034</v>
      </c>
      <c r="B1036">
        <v>403</v>
      </c>
      <c r="C1036" s="1">
        <v>45870.891388888886</v>
      </c>
      <c r="D1036" s="2">
        <v>45870</v>
      </c>
      <c r="E1036" t="s">
        <v>36</v>
      </c>
      <c r="F1036" t="s">
        <v>29</v>
      </c>
      <c r="G1036" t="s">
        <v>43</v>
      </c>
      <c r="I1036">
        <v>1</v>
      </c>
      <c r="J1036">
        <v>4.33</v>
      </c>
      <c r="K1036">
        <v>0.22</v>
      </c>
      <c r="L1036">
        <v>0.3</v>
      </c>
      <c r="M1036">
        <v>4.41</v>
      </c>
      <c r="N1036" t="s">
        <v>21</v>
      </c>
    </row>
    <row r="1037" spans="1:14" x14ac:dyDescent="0.3">
      <c r="A1037">
        <v>121035</v>
      </c>
      <c r="B1037">
        <v>103</v>
      </c>
      <c r="C1037" s="1">
        <v>45815.871516203704</v>
      </c>
      <c r="D1037" s="2">
        <v>45815</v>
      </c>
      <c r="E1037" t="s">
        <v>36</v>
      </c>
      <c r="F1037" t="s">
        <v>19</v>
      </c>
      <c r="G1037" t="s">
        <v>48</v>
      </c>
      <c r="I1037">
        <v>2</v>
      </c>
      <c r="J1037">
        <v>6.24</v>
      </c>
      <c r="K1037">
        <v>0</v>
      </c>
      <c r="L1037">
        <v>1.19</v>
      </c>
      <c r="M1037">
        <v>13.67</v>
      </c>
      <c r="N1037" t="s">
        <v>31</v>
      </c>
    </row>
    <row r="1038" spans="1:14" x14ac:dyDescent="0.3">
      <c r="A1038">
        <v>121036</v>
      </c>
      <c r="B1038">
        <v>101</v>
      </c>
      <c r="C1038" s="1">
        <v>45777.541585648149</v>
      </c>
      <c r="D1038" s="2">
        <v>45777</v>
      </c>
      <c r="E1038" t="s">
        <v>18</v>
      </c>
      <c r="F1038" t="s">
        <v>22</v>
      </c>
      <c r="G1038" t="s">
        <v>77</v>
      </c>
      <c r="H1038" t="s">
        <v>58</v>
      </c>
      <c r="I1038">
        <v>1</v>
      </c>
      <c r="J1038">
        <v>4.8099999999999996</v>
      </c>
      <c r="K1038">
        <v>0</v>
      </c>
      <c r="L1038">
        <v>0.31</v>
      </c>
      <c r="M1038">
        <v>5.12</v>
      </c>
      <c r="N1038" t="s">
        <v>21</v>
      </c>
    </row>
    <row r="1039" spans="1:14" x14ac:dyDescent="0.3">
      <c r="A1039">
        <v>121037</v>
      </c>
      <c r="B1039">
        <v>102</v>
      </c>
      <c r="C1039" s="1">
        <v>45830.49664351852</v>
      </c>
      <c r="D1039" s="2">
        <v>45830</v>
      </c>
      <c r="E1039" t="s">
        <v>18</v>
      </c>
      <c r="F1039" t="s">
        <v>22</v>
      </c>
      <c r="G1039" t="s">
        <v>20</v>
      </c>
      <c r="H1039" t="s">
        <v>49</v>
      </c>
      <c r="I1039">
        <v>1</v>
      </c>
      <c r="J1039">
        <v>4.8499999999999996</v>
      </c>
      <c r="K1039">
        <v>0</v>
      </c>
      <c r="L1039">
        <v>0.46</v>
      </c>
      <c r="M1039">
        <v>5.31</v>
      </c>
      <c r="N1039" t="s">
        <v>62</v>
      </c>
    </row>
    <row r="1040" spans="1:14" x14ac:dyDescent="0.3">
      <c r="A1040">
        <v>121038</v>
      </c>
      <c r="B1040">
        <v>201</v>
      </c>
      <c r="C1040" s="1">
        <v>45825.87537037037</v>
      </c>
      <c r="D1040" s="2">
        <v>45825</v>
      </c>
      <c r="E1040" t="s">
        <v>36</v>
      </c>
      <c r="F1040" t="s">
        <v>19</v>
      </c>
      <c r="G1040" t="s">
        <v>52</v>
      </c>
      <c r="H1040" t="s">
        <v>34</v>
      </c>
      <c r="I1040">
        <v>2</v>
      </c>
      <c r="J1040">
        <v>2.7</v>
      </c>
      <c r="K1040">
        <v>0</v>
      </c>
      <c r="L1040">
        <v>0.53</v>
      </c>
      <c r="M1040">
        <v>6.43</v>
      </c>
      <c r="N1040" t="s">
        <v>21</v>
      </c>
    </row>
    <row r="1041" spans="1:14" x14ac:dyDescent="0.3">
      <c r="A1041">
        <v>121039</v>
      </c>
      <c r="B1041">
        <v>103</v>
      </c>
      <c r="C1041" s="1">
        <v>45813.34957175926</v>
      </c>
      <c r="D1041" s="2">
        <v>45813</v>
      </c>
      <c r="E1041" t="s">
        <v>14</v>
      </c>
      <c r="F1041" t="s">
        <v>19</v>
      </c>
      <c r="G1041" t="s">
        <v>41</v>
      </c>
      <c r="H1041" t="s">
        <v>66</v>
      </c>
      <c r="I1041">
        <v>1</v>
      </c>
      <c r="J1041">
        <v>2.1</v>
      </c>
      <c r="K1041">
        <v>0</v>
      </c>
      <c r="L1041">
        <v>0.18</v>
      </c>
      <c r="M1041">
        <v>2.2799999999999998</v>
      </c>
      <c r="N1041" t="s">
        <v>17</v>
      </c>
    </row>
    <row r="1042" spans="1:14" x14ac:dyDescent="0.3">
      <c r="A1042">
        <v>121040</v>
      </c>
      <c r="B1042">
        <v>501</v>
      </c>
      <c r="C1042" s="1">
        <v>45877.5705787037</v>
      </c>
      <c r="D1042" s="2">
        <v>45877</v>
      </c>
      <c r="E1042" t="s">
        <v>18</v>
      </c>
      <c r="F1042" t="s">
        <v>22</v>
      </c>
      <c r="G1042" t="s">
        <v>27</v>
      </c>
      <c r="I1042">
        <v>1</v>
      </c>
      <c r="J1042">
        <v>6.44</v>
      </c>
      <c r="K1042">
        <v>0</v>
      </c>
      <c r="L1042">
        <v>0.42</v>
      </c>
      <c r="M1042">
        <v>6.86</v>
      </c>
      <c r="N1042" t="s">
        <v>21</v>
      </c>
    </row>
    <row r="1043" spans="1:14" x14ac:dyDescent="0.3">
      <c r="A1043">
        <v>121041</v>
      </c>
      <c r="B1043">
        <v>301</v>
      </c>
      <c r="C1043" s="1">
        <v>45807.012303240743</v>
      </c>
      <c r="D1043" s="2">
        <v>45807</v>
      </c>
      <c r="E1043" t="s">
        <v>33</v>
      </c>
      <c r="F1043" t="s">
        <v>22</v>
      </c>
      <c r="G1043" t="s">
        <v>78</v>
      </c>
      <c r="H1043" t="s">
        <v>76</v>
      </c>
      <c r="I1043">
        <v>1</v>
      </c>
      <c r="J1043">
        <v>1.94</v>
      </c>
      <c r="K1043">
        <v>0</v>
      </c>
      <c r="L1043">
        <v>0.13</v>
      </c>
      <c r="M1043">
        <v>2.0699999999999998</v>
      </c>
      <c r="N1043" t="s">
        <v>17</v>
      </c>
    </row>
    <row r="1044" spans="1:14" x14ac:dyDescent="0.3">
      <c r="A1044">
        <v>121042</v>
      </c>
      <c r="B1044">
        <v>102</v>
      </c>
      <c r="C1044" s="1">
        <v>45805.725185185183</v>
      </c>
      <c r="D1044" s="2">
        <v>45805</v>
      </c>
      <c r="E1044" t="s">
        <v>28</v>
      </c>
      <c r="F1044" t="s">
        <v>19</v>
      </c>
      <c r="G1044" t="s">
        <v>79</v>
      </c>
      <c r="I1044">
        <v>1</v>
      </c>
      <c r="J1044">
        <v>3.07</v>
      </c>
      <c r="K1044">
        <v>0</v>
      </c>
      <c r="L1044">
        <v>0.23</v>
      </c>
      <c r="M1044">
        <v>3.3</v>
      </c>
      <c r="N1044" t="s">
        <v>17</v>
      </c>
    </row>
    <row r="1045" spans="1:14" x14ac:dyDescent="0.3">
      <c r="A1045">
        <v>121043</v>
      </c>
      <c r="B1045">
        <v>403</v>
      </c>
      <c r="C1045" s="1">
        <v>45847.467268518521</v>
      </c>
      <c r="D1045" s="2">
        <v>45847</v>
      </c>
      <c r="E1045" t="s">
        <v>37</v>
      </c>
      <c r="F1045" t="s">
        <v>19</v>
      </c>
      <c r="G1045" t="s">
        <v>41</v>
      </c>
      <c r="I1045">
        <v>2</v>
      </c>
      <c r="J1045">
        <v>1.88</v>
      </c>
      <c r="K1045">
        <v>0</v>
      </c>
      <c r="L1045">
        <v>0.32</v>
      </c>
      <c r="M1045">
        <v>4.08</v>
      </c>
      <c r="N1045" t="s">
        <v>17</v>
      </c>
    </row>
    <row r="1046" spans="1:14" x14ac:dyDescent="0.3">
      <c r="A1046">
        <v>121044</v>
      </c>
      <c r="B1046">
        <v>401</v>
      </c>
      <c r="C1046" s="1">
        <v>45806.855104166665</v>
      </c>
      <c r="D1046" s="2">
        <v>45806</v>
      </c>
      <c r="E1046" t="s">
        <v>36</v>
      </c>
      <c r="F1046" t="s">
        <v>15</v>
      </c>
      <c r="G1046" t="s">
        <v>26</v>
      </c>
      <c r="I1046">
        <v>3</v>
      </c>
      <c r="J1046">
        <v>9.1999999999999993</v>
      </c>
      <c r="K1046">
        <v>0</v>
      </c>
      <c r="L1046">
        <v>2.21</v>
      </c>
      <c r="M1046">
        <v>29.81</v>
      </c>
      <c r="N1046" t="s">
        <v>21</v>
      </c>
    </row>
    <row r="1047" spans="1:14" x14ac:dyDescent="0.3">
      <c r="A1047">
        <v>121045</v>
      </c>
      <c r="B1047">
        <v>202</v>
      </c>
      <c r="C1047" s="1">
        <v>45759.618796296294</v>
      </c>
      <c r="D1047" s="2">
        <v>45759</v>
      </c>
      <c r="E1047" t="s">
        <v>18</v>
      </c>
      <c r="F1047" t="s">
        <v>22</v>
      </c>
      <c r="G1047" t="s">
        <v>27</v>
      </c>
      <c r="I1047">
        <v>1</v>
      </c>
      <c r="J1047">
        <v>6.11</v>
      </c>
      <c r="K1047">
        <v>0.31</v>
      </c>
      <c r="L1047">
        <v>0.46</v>
      </c>
      <c r="M1047">
        <v>6.26</v>
      </c>
      <c r="N1047" t="s">
        <v>31</v>
      </c>
    </row>
    <row r="1048" spans="1:14" x14ac:dyDescent="0.3">
      <c r="A1048">
        <v>121046</v>
      </c>
      <c r="B1048">
        <v>301</v>
      </c>
      <c r="C1048" s="1">
        <v>45827.431134259263</v>
      </c>
      <c r="D1048" s="2">
        <v>45827</v>
      </c>
      <c r="E1048" t="s">
        <v>37</v>
      </c>
      <c r="F1048" t="s">
        <v>15</v>
      </c>
      <c r="G1048" t="s">
        <v>16</v>
      </c>
      <c r="H1048" t="s">
        <v>23</v>
      </c>
      <c r="I1048">
        <v>1</v>
      </c>
      <c r="J1048">
        <v>1.49</v>
      </c>
      <c r="K1048">
        <v>0</v>
      </c>
      <c r="L1048">
        <v>0.09</v>
      </c>
      <c r="M1048">
        <v>1.58</v>
      </c>
      <c r="N1048" t="s">
        <v>21</v>
      </c>
    </row>
    <row r="1049" spans="1:14" x14ac:dyDescent="0.3">
      <c r="A1049">
        <v>121047</v>
      </c>
      <c r="B1049">
        <v>102</v>
      </c>
      <c r="C1049" s="1">
        <v>45829.458240740743</v>
      </c>
      <c r="D1049" s="2">
        <v>45829</v>
      </c>
      <c r="E1049" t="s">
        <v>37</v>
      </c>
      <c r="F1049" t="s">
        <v>19</v>
      </c>
      <c r="G1049" t="s">
        <v>68</v>
      </c>
      <c r="I1049">
        <v>1</v>
      </c>
      <c r="J1049">
        <v>3.35</v>
      </c>
      <c r="K1049">
        <v>0</v>
      </c>
      <c r="L1049">
        <v>0.23</v>
      </c>
      <c r="M1049">
        <v>3.58</v>
      </c>
      <c r="N1049" t="s">
        <v>62</v>
      </c>
    </row>
    <row r="1050" spans="1:14" x14ac:dyDescent="0.3">
      <c r="A1050">
        <v>121048</v>
      </c>
      <c r="B1050">
        <v>101</v>
      </c>
      <c r="C1050" s="1">
        <v>45826.529733796298</v>
      </c>
      <c r="D1050" s="2">
        <v>45826</v>
      </c>
      <c r="E1050" t="s">
        <v>18</v>
      </c>
      <c r="F1050" t="s">
        <v>22</v>
      </c>
      <c r="G1050" t="s">
        <v>60</v>
      </c>
      <c r="I1050">
        <v>1</v>
      </c>
      <c r="J1050">
        <v>5.48</v>
      </c>
      <c r="K1050">
        <v>0</v>
      </c>
      <c r="L1050">
        <v>0.36</v>
      </c>
      <c r="M1050">
        <v>5.84</v>
      </c>
      <c r="N1050" t="s">
        <v>21</v>
      </c>
    </row>
    <row r="1051" spans="1:14" x14ac:dyDescent="0.3">
      <c r="A1051">
        <v>121049</v>
      </c>
      <c r="B1051">
        <v>102</v>
      </c>
      <c r="C1051" s="1">
        <v>45808.587476851855</v>
      </c>
      <c r="D1051" s="2">
        <v>45808</v>
      </c>
      <c r="E1051" t="s">
        <v>18</v>
      </c>
      <c r="F1051" t="s">
        <v>15</v>
      </c>
      <c r="G1051" t="s">
        <v>27</v>
      </c>
      <c r="I1051">
        <v>2</v>
      </c>
      <c r="J1051">
        <v>6.32</v>
      </c>
      <c r="K1051">
        <v>0</v>
      </c>
      <c r="L1051">
        <v>0.88</v>
      </c>
      <c r="M1051">
        <v>13.52</v>
      </c>
      <c r="N1051" t="s">
        <v>21</v>
      </c>
    </row>
    <row r="1052" spans="1:14" x14ac:dyDescent="0.3">
      <c r="A1052">
        <v>121050</v>
      </c>
      <c r="B1052">
        <v>402</v>
      </c>
      <c r="C1052" s="1">
        <v>45815.278587962966</v>
      </c>
      <c r="D1052" s="2">
        <v>45815</v>
      </c>
      <c r="E1052" t="s">
        <v>14</v>
      </c>
      <c r="F1052" t="s">
        <v>15</v>
      </c>
      <c r="G1052" t="s">
        <v>67</v>
      </c>
      <c r="H1052" t="s">
        <v>46</v>
      </c>
      <c r="I1052">
        <v>1</v>
      </c>
      <c r="J1052">
        <v>4.78</v>
      </c>
      <c r="K1052">
        <v>0</v>
      </c>
      <c r="L1052">
        <v>0.34</v>
      </c>
      <c r="M1052">
        <v>5.22</v>
      </c>
      <c r="N1052" t="s">
        <v>31</v>
      </c>
    </row>
    <row r="1053" spans="1:14" x14ac:dyDescent="0.3">
      <c r="A1053">
        <v>121051</v>
      </c>
      <c r="B1053">
        <v>301</v>
      </c>
      <c r="C1053" s="1">
        <v>45854.583414351851</v>
      </c>
      <c r="D1053" s="2">
        <v>45854</v>
      </c>
      <c r="E1053" t="s">
        <v>18</v>
      </c>
      <c r="F1053" t="s">
        <v>19</v>
      </c>
      <c r="G1053" t="s">
        <v>52</v>
      </c>
      <c r="I1053">
        <v>2</v>
      </c>
      <c r="J1053">
        <v>2.75</v>
      </c>
      <c r="K1053">
        <v>0</v>
      </c>
      <c r="L1053">
        <v>0.52</v>
      </c>
      <c r="M1053">
        <v>6.02</v>
      </c>
      <c r="N1053" t="s">
        <v>21</v>
      </c>
    </row>
    <row r="1054" spans="1:14" x14ac:dyDescent="0.3">
      <c r="A1054">
        <v>121052</v>
      </c>
      <c r="B1054">
        <v>101</v>
      </c>
      <c r="C1054" s="1">
        <v>45761.271458333336</v>
      </c>
      <c r="D1054" s="2">
        <v>45761</v>
      </c>
      <c r="E1054" t="s">
        <v>14</v>
      </c>
      <c r="F1054" t="s">
        <v>15</v>
      </c>
      <c r="G1054" t="s">
        <v>24</v>
      </c>
      <c r="I1054">
        <v>1</v>
      </c>
      <c r="J1054">
        <v>3.36</v>
      </c>
      <c r="K1054">
        <v>0</v>
      </c>
      <c r="L1054">
        <v>0.24</v>
      </c>
      <c r="M1054">
        <v>3.6</v>
      </c>
      <c r="N1054" t="s">
        <v>17</v>
      </c>
    </row>
    <row r="1055" spans="1:14" x14ac:dyDescent="0.3">
      <c r="A1055">
        <v>121053</v>
      </c>
      <c r="B1055">
        <v>102</v>
      </c>
      <c r="C1055" s="1">
        <v>45851.898506944446</v>
      </c>
      <c r="D1055" s="2">
        <v>45851</v>
      </c>
      <c r="E1055" t="s">
        <v>36</v>
      </c>
      <c r="F1055" t="s">
        <v>29</v>
      </c>
      <c r="G1055" t="s">
        <v>78</v>
      </c>
      <c r="H1055" t="s">
        <v>23</v>
      </c>
      <c r="I1055">
        <v>1</v>
      </c>
      <c r="J1055">
        <v>2.02</v>
      </c>
      <c r="K1055">
        <v>0</v>
      </c>
      <c r="L1055">
        <v>0.16</v>
      </c>
      <c r="M1055">
        <v>2.1800000000000002</v>
      </c>
      <c r="N1055" t="s">
        <v>21</v>
      </c>
    </row>
    <row r="1056" spans="1:14" x14ac:dyDescent="0.3">
      <c r="A1056">
        <v>121054</v>
      </c>
      <c r="B1056">
        <v>501</v>
      </c>
      <c r="C1056" s="1">
        <v>45805.73673611111</v>
      </c>
      <c r="D1056" s="2">
        <v>45805</v>
      </c>
      <c r="E1056" t="s">
        <v>28</v>
      </c>
      <c r="F1056" t="s">
        <v>22</v>
      </c>
      <c r="G1056" t="s">
        <v>60</v>
      </c>
      <c r="I1056">
        <v>1</v>
      </c>
      <c r="J1056">
        <v>4.8099999999999996</v>
      </c>
      <c r="K1056">
        <v>0</v>
      </c>
      <c r="L1056">
        <v>0.35</v>
      </c>
      <c r="M1056">
        <v>5.16</v>
      </c>
      <c r="N1056" t="s">
        <v>21</v>
      </c>
    </row>
    <row r="1057" spans="1:14" x14ac:dyDescent="0.3">
      <c r="A1057">
        <v>121055</v>
      </c>
      <c r="B1057">
        <v>201</v>
      </c>
      <c r="C1057" s="1">
        <v>45854.735162037039</v>
      </c>
      <c r="D1057" s="2">
        <v>45854</v>
      </c>
      <c r="E1057" t="s">
        <v>28</v>
      </c>
      <c r="F1057" t="s">
        <v>19</v>
      </c>
      <c r="G1057" t="s">
        <v>80</v>
      </c>
      <c r="H1057" t="s">
        <v>69</v>
      </c>
      <c r="I1057">
        <v>1</v>
      </c>
      <c r="J1057">
        <v>1.8</v>
      </c>
      <c r="K1057">
        <v>0</v>
      </c>
      <c r="L1057">
        <v>0.17</v>
      </c>
      <c r="M1057">
        <v>2.4700000000000002</v>
      </c>
      <c r="N1057" t="s">
        <v>21</v>
      </c>
    </row>
    <row r="1058" spans="1:14" x14ac:dyDescent="0.3">
      <c r="A1058">
        <v>121056</v>
      </c>
      <c r="B1058">
        <v>101</v>
      </c>
      <c r="C1058" s="1">
        <v>45820.480682870373</v>
      </c>
      <c r="D1058" s="2">
        <v>45820</v>
      </c>
      <c r="E1058" t="s">
        <v>18</v>
      </c>
      <c r="F1058" t="s">
        <v>22</v>
      </c>
      <c r="G1058" t="s">
        <v>32</v>
      </c>
      <c r="I1058">
        <v>2</v>
      </c>
      <c r="J1058">
        <v>1.74</v>
      </c>
      <c r="K1058">
        <v>0</v>
      </c>
      <c r="L1058">
        <v>0.21</v>
      </c>
      <c r="M1058">
        <v>3.69</v>
      </c>
      <c r="N1058" t="s">
        <v>21</v>
      </c>
    </row>
    <row r="1059" spans="1:14" x14ac:dyDescent="0.3">
      <c r="A1059">
        <v>121057</v>
      </c>
      <c r="B1059">
        <v>403</v>
      </c>
      <c r="C1059" s="1">
        <v>45807.447974537034</v>
      </c>
      <c r="D1059" s="2">
        <v>45807</v>
      </c>
      <c r="E1059" t="s">
        <v>37</v>
      </c>
      <c r="F1059" t="s">
        <v>15</v>
      </c>
      <c r="G1059" t="s">
        <v>24</v>
      </c>
      <c r="H1059" t="s">
        <v>40</v>
      </c>
      <c r="I1059">
        <v>1</v>
      </c>
      <c r="J1059">
        <v>3.53</v>
      </c>
      <c r="K1059">
        <v>0</v>
      </c>
      <c r="L1059">
        <v>0.4</v>
      </c>
      <c r="M1059">
        <v>5.13</v>
      </c>
      <c r="N1059" t="s">
        <v>21</v>
      </c>
    </row>
    <row r="1060" spans="1:14" x14ac:dyDescent="0.3">
      <c r="A1060">
        <v>121058</v>
      </c>
      <c r="B1060">
        <v>201</v>
      </c>
      <c r="C1060" s="1">
        <v>45859.965949074074</v>
      </c>
      <c r="D1060" s="2">
        <v>45859</v>
      </c>
      <c r="E1060" t="s">
        <v>33</v>
      </c>
      <c r="F1060" t="s">
        <v>15</v>
      </c>
      <c r="G1060" t="s">
        <v>43</v>
      </c>
      <c r="I1060">
        <v>1</v>
      </c>
      <c r="J1060">
        <v>4.67</v>
      </c>
      <c r="K1060">
        <v>0</v>
      </c>
      <c r="L1060">
        <v>0.44</v>
      </c>
      <c r="M1060">
        <v>5.1100000000000003</v>
      </c>
      <c r="N1060" t="s">
        <v>21</v>
      </c>
    </row>
    <row r="1061" spans="1:14" x14ac:dyDescent="0.3">
      <c r="A1061">
        <v>121059</v>
      </c>
      <c r="B1061">
        <v>103</v>
      </c>
      <c r="C1061" s="1">
        <v>45833.335694444446</v>
      </c>
      <c r="D1061" s="2">
        <v>45833</v>
      </c>
      <c r="E1061" t="s">
        <v>14</v>
      </c>
      <c r="F1061" t="s">
        <v>19</v>
      </c>
      <c r="G1061" t="s">
        <v>38</v>
      </c>
      <c r="I1061">
        <v>1</v>
      </c>
      <c r="J1061">
        <v>1.54</v>
      </c>
      <c r="K1061">
        <v>0.31</v>
      </c>
      <c r="L1061">
        <v>0.09</v>
      </c>
      <c r="M1061">
        <v>1.32</v>
      </c>
      <c r="N1061" t="s">
        <v>31</v>
      </c>
    </row>
    <row r="1062" spans="1:14" x14ac:dyDescent="0.3">
      <c r="A1062">
        <v>121060</v>
      </c>
      <c r="B1062">
        <v>102</v>
      </c>
      <c r="C1062" s="1">
        <v>45844.61377314815</v>
      </c>
      <c r="D1062" s="2">
        <v>45844</v>
      </c>
      <c r="E1062" t="s">
        <v>18</v>
      </c>
      <c r="F1062" t="s">
        <v>22</v>
      </c>
      <c r="G1062" t="s">
        <v>20</v>
      </c>
      <c r="H1062" t="s">
        <v>63</v>
      </c>
      <c r="I1062">
        <v>1</v>
      </c>
      <c r="J1062">
        <v>5.67</v>
      </c>
      <c r="L1062">
        <v>0.43</v>
      </c>
      <c r="M1062">
        <v>6.1</v>
      </c>
      <c r="N1062" t="s">
        <v>21</v>
      </c>
    </row>
    <row r="1063" spans="1:14" x14ac:dyDescent="0.3">
      <c r="A1063">
        <v>121061</v>
      </c>
      <c r="B1063">
        <v>201</v>
      </c>
      <c r="C1063" s="1">
        <v>45856.90420138889</v>
      </c>
      <c r="D1063" s="2">
        <v>45856</v>
      </c>
      <c r="E1063" t="s">
        <v>36</v>
      </c>
      <c r="F1063" t="s">
        <v>22</v>
      </c>
      <c r="G1063" t="s">
        <v>55</v>
      </c>
      <c r="I1063">
        <v>1</v>
      </c>
      <c r="J1063">
        <v>7.07</v>
      </c>
      <c r="K1063">
        <v>0</v>
      </c>
      <c r="L1063">
        <v>0.6</v>
      </c>
      <c r="M1063">
        <v>7.67</v>
      </c>
      <c r="N1063" t="s">
        <v>21</v>
      </c>
    </row>
    <row r="1064" spans="1:14" x14ac:dyDescent="0.3">
      <c r="A1064">
        <v>121062</v>
      </c>
      <c r="B1064">
        <v>501</v>
      </c>
      <c r="C1064" s="1">
        <v>45856.445879629631</v>
      </c>
      <c r="D1064" s="2">
        <v>45856</v>
      </c>
      <c r="E1064" t="s">
        <v>14</v>
      </c>
      <c r="F1064" t="s">
        <v>22</v>
      </c>
      <c r="G1064" t="s">
        <v>41</v>
      </c>
      <c r="I1064">
        <v>1</v>
      </c>
      <c r="J1064">
        <v>2.12</v>
      </c>
      <c r="K1064">
        <v>0</v>
      </c>
      <c r="L1064">
        <v>0.17</v>
      </c>
      <c r="M1064">
        <v>2.29</v>
      </c>
      <c r="N1064" t="s">
        <v>21</v>
      </c>
    </row>
    <row r="1065" spans="1:14" x14ac:dyDescent="0.3">
      <c r="A1065">
        <v>121063</v>
      </c>
      <c r="B1065">
        <v>401</v>
      </c>
      <c r="C1065" s="1">
        <v>45851.722546296296</v>
      </c>
      <c r="D1065" s="2">
        <v>45851</v>
      </c>
      <c r="E1065" t="s">
        <v>28</v>
      </c>
      <c r="F1065" t="s">
        <v>22</v>
      </c>
      <c r="G1065" t="s">
        <v>60</v>
      </c>
      <c r="I1065">
        <v>1</v>
      </c>
      <c r="J1065">
        <v>4.41</v>
      </c>
      <c r="K1065">
        <v>0</v>
      </c>
      <c r="L1065">
        <v>0.33</v>
      </c>
      <c r="M1065">
        <v>4.74</v>
      </c>
      <c r="N1065" t="s">
        <v>21</v>
      </c>
    </row>
    <row r="1066" spans="1:14" x14ac:dyDescent="0.3">
      <c r="A1066">
        <v>121064</v>
      </c>
      <c r="B1066">
        <v>402</v>
      </c>
      <c r="C1066" s="1">
        <v>45785.420243055552</v>
      </c>
      <c r="D1066" s="2">
        <v>45785</v>
      </c>
      <c r="E1066" t="s">
        <v>14</v>
      </c>
      <c r="F1066" t="s">
        <v>22</v>
      </c>
      <c r="G1066" t="s">
        <v>75</v>
      </c>
      <c r="H1066" t="s">
        <v>46</v>
      </c>
      <c r="I1066">
        <v>2</v>
      </c>
      <c r="J1066">
        <v>3.65</v>
      </c>
      <c r="K1066">
        <v>0</v>
      </c>
      <c r="L1066">
        <v>0.68</v>
      </c>
      <c r="M1066">
        <v>8.18</v>
      </c>
      <c r="N1066" t="s">
        <v>31</v>
      </c>
    </row>
    <row r="1067" spans="1:14" x14ac:dyDescent="0.3">
      <c r="A1067">
        <v>121065</v>
      </c>
      <c r="B1067">
        <v>201</v>
      </c>
      <c r="C1067" s="1">
        <v>45824.373263888891</v>
      </c>
      <c r="D1067" s="2">
        <v>45824</v>
      </c>
      <c r="E1067" t="s">
        <v>14</v>
      </c>
      <c r="F1067" t="s">
        <v>19</v>
      </c>
      <c r="G1067" t="s">
        <v>38</v>
      </c>
      <c r="I1067">
        <v>1</v>
      </c>
      <c r="J1067">
        <v>1.44</v>
      </c>
      <c r="K1067">
        <v>0</v>
      </c>
      <c r="L1067">
        <v>0.09</v>
      </c>
      <c r="M1067">
        <v>1.53</v>
      </c>
      <c r="N1067" t="s">
        <v>31</v>
      </c>
    </row>
    <row r="1068" spans="1:14" x14ac:dyDescent="0.3">
      <c r="A1068">
        <v>121066</v>
      </c>
      <c r="B1068">
        <v>403</v>
      </c>
      <c r="C1068" s="1">
        <v>45848.528275462966</v>
      </c>
      <c r="D1068" s="2">
        <v>45848</v>
      </c>
      <c r="E1068" t="s">
        <v>18</v>
      </c>
      <c r="F1068" t="s">
        <v>22</v>
      </c>
      <c r="G1068" t="s">
        <v>26</v>
      </c>
      <c r="I1068">
        <v>1</v>
      </c>
      <c r="J1068">
        <v>8.64</v>
      </c>
      <c r="K1068">
        <v>0</v>
      </c>
      <c r="L1068">
        <v>0.73</v>
      </c>
      <c r="M1068">
        <v>9.3699999999999992</v>
      </c>
      <c r="N1068" t="s">
        <v>31</v>
      </c>
    </row>
    <row r="1069" spans="1:14" x14ac:dyDescent="0.3">
      <c r="A1069">
        <v>121067</v>
      </c>
      <c r="B1069">
        <v>301</v>
      </c>
      <c r="C1069" s="1">
        <v>45863.418171296296</v>
      </c>
      <c r="D1069" s="2">
        <v>45863</v>
      </c>
      <c r="E1069" t="s">
        <v>37</v>
      </c>
      <c r="F1069" t="s">
        <v>19</v>
      </c>
      <c r="G1069" t="s">
        <v>80</v>
      </c>
      <c r="H1069" t="s">
        <v>81</v>
      </c>
      <c r="I1069">
        <v>1</v>
      </c>
      <c r="J1069">
        <v>2.04</v>
      </c>
      <c r="K1069">
        <v>0</v>
      </c>
      <c r="L1069">
        <v>0.19</v>
      </c>
      <c r="M1069">
        <v>2.73</v>
      </c>
      <c r="N1069" t="s">
        <v>21</v>
      </c>
    </row>
    <row r="1070" spans="1:14" x14ac:dyDescent="0.3">
      <c r="A1070">
        <v>121068</v>
      </c>
      <c r="B1070">
        <v>101</v>
      </c>
      <c r="C1070" s="1">
        <v>45807.350914351853</v>
      </c>
      <c r="D1070" s="2">
        <v>45807</v>
      </c>
      <c r="E1070" t="s">
        <v>14</v>
      </c>
      <c r="F1070" t="s">
        <v>22</v>
      </c>
      <c r="G1070" t="s">
        <v>39</v>
      </c>
      <c r="H1070" t="s">
        <v>46</v>
      </c>
      <c r="I1070">
        <v>1</v>
      </c>
      <c r="J1070">
        <v>2.92</v>
      </c>
      <c r="K1070">
        <v>0</v>
      </c>
      <c r="L1070">
        <v>0.2</v>
      </c>
      <c r="M1070">
        <v>3.22</v>
      </c>
      <c r="N1070" t="s">
        <v>17</v>
      </c>
    </row>
    <row r="1071" spans="1:14" x14ac:dyDescent="0.3">
      <c r="A1071">
        <v>121069</v>
      </c>
      <c r="B1071">
        <v>202</v>
      </c>
      <c r="C1071" s="1">
        <v>45874.768229166664</v>
      </c>
      <c r="D1071" s="2">
        <v>45874</v>
      </c>
      <c r="E1071" t="s">
        <v>36</v>
      </c>
      <c r="F1071" t="s">
        <v>22</v>
      </c>
      <c r="G1071" t="s">
        <v>55</v>
      </c>
      <c r="I1071">
        <v>1</v>
      </c>
      <c r="J1071">
        <v>8.66</v>
      </c>
      <c r="K1071">
        <v>0</v>
      </c>
      <c r="L1071">
        <v>0.74</v>
      </c>
      <c r="M1071">
        <v>9.4</v>
      </c>
      <c r="N1071" t="s">
        <v>17</v>
      </c>
    </row>
    <row r="1072" spans="1:14" x14ac:dyDescent="0.3">
      <c r="A1072">
        <v>121070</v>
      </c>
      <c r="B1072">
        <v>301</v>
      </c>
      <c r="C1072" s="1">
        <v>45789.343287037038</v>
      </c>
      <c r="D1072" s="2">
        <v>45789</v>
      </c>
      <c r="E1072" t="s">
        <v>14</v>
      </c>
      <c r="F1072" t="s">
        <v>19</v>
      </c>
      <c r="G1072" t="s">
        <v>75</v>
      </c>
      <c r="I1072">
        <v>1</v>
      </c>
      <c r="J1072">
        <v>3.73</v>
      </c>
      <c r="K1072">
        <v>0</v>
      </c>
      <c r="L1072">
        <v>0.35</v>
      </c>
      <c r="M1072">
        <v>4.08</v>
      </c>
      <c r="N1072" t="s">
        <v>17</v>
      </c>
    </row>
    <row r="1073" spans="1:14" x14ac:dyDescent="0.3">
      <c r="A1073">
        <v>121071</v>
      </c>
      <c r="B1073">
        <v>301</v>
      </c>
      <c r="C1073" s="1">
        <v>45761.736041666663</v>
      </c>
      <c r="D1073" s="2">
        <v>45761</v>
      </c>
      <c r="E1073" t="s">
        <v>28</v>
      </c>
      <c r="F1073" t="s">
        <v>22</v>
      </c>
      <c r="G1073" t="s">
        <v>52</v>
      </c>
      <c r="H1073" t="s">
        <v>63</v>
      </c>
      <c r="I1073">
        <v>1</v>
      </c>
      <c r="J1073">
        <v>2.78</v>
      </c>
      <c r="K1073">
        <v>0</v>
      </c>
      <c r="L1073">
        <v>0.21</v>
      </c>
      <c r="M1073">
        <v>2.99</v>
      </c>
      <c r="N1073" t="s">
        <v>17</v>
      </c>
    </row>
    <row r="1074" spans="1:14" x14ac:dyDescent="0.3">
      <c r="A1074">
        <v>121072</v>
      </c>
      <c r="B1074">
        <v>201</v>
      </c>
      <c r="C1074" s="1">
        <v>45846.493715277778</v>
      </c>
      <c r="D1074" s="2">
        <v>45846</v>
      </c>
      <c r="E1074" t="s">
        <v>18</v>
      </c>
      <c r="F1074" t="s">
        <v>19</v>
      </c>
      <c r="G1074" t="s">
        <v>57</v>
      </c>
      <c r="H1074" t="s">
        <v>74</v>
      </c>
      <c r="I1074">
        <v>1</v>
      </c>
      <c r="J1074">
        <v>9.0299999999999994</v>
      </c>
      <c r="K1074">
        <v>0</v>
      </c>
      <c r="L1074">
        <v>0.75</v>
      </c>
      <c r="M1074">
        <v>10.78</v>
      </c>
      <c r="N1074" t="s">
        <v>21</v>
      </c>
    </row>
    <row r="1075" spans="1:14" x14ac:dyDescent="0.3">
      <c r="A1075">
        <v>121073</v>
      </c>
      <c r="B1075">
        <v>202</v>
      </c>
      <c r="C1075" s="1">
        <v>45781.453958333332</v>
      </c>
      <c r="D1075" s="2">
        <v>45781</v>
      </c>
      <c r="E1075" t="s">
        <v>14</v>
      </c>
      <c r="F1075" t="s">
        <v>15</v>
      </c>
      <c r="G1075" t="s">
        <v>35</v>
      </c>
      <c r="H1075" t="s">
        <v>46</v>
      </c>
      <c r="I1075">
        <v>1</v>
      </c>
      <c r="J1075">
        <v>1.63</v>
      </c>
      <c r="K1075">
        <v>0</v>
      </c>
      <c r="L1075">
        <v>0.13</v>
      </c>
      <c r="M1075">
        <v>1.86</v>
      </c>
      <c r="N1075" t="s">
        <v>21</v>
      </c>
    </row>
    <row r="1076" spans="1:14" x14ac:dyDescent="0.3">
      <c r="A1076">
        <v>121074</v>
      </c>
      <c r="B1076">
        <v>202</v>
      </c>
      <c r="C1076" s="1">
        <v>45858.208993055552</v>
      </c>
      <c r="D1076" s="2">
        <v>45858</v>
      </c>
      <c r="E1076" t="s">
        <v>14</v>
      </c>
      <c r="F1076" t="s">
        <v>15</v>
      </c>
      <c r="G1076" t="s">
        <v>24</v>
      </c>
      <c r="I1076">
        <v>2</v>
      </c>
      <c r="J1076">
        <v>3.49</v>
      </c>
      <c r="K1076">
        <v>0</v>
      </c>
      <c r="L1076">
        <v>0.63</v>
      </c>
      <c r="M1076">
        <v>7.61</v>
      </c>
      <c r="N1076" t="s">
        <v>21</v>
      </c>
    </row>
    <row r="1077" spans="1:14" x14ac:dyDescent="0.3">
      <c r="A1077">
        <v>121075</v>
      </c>
      <c r="B1077">
        <v>401</v>
      </c>
      <c r="C1077" s="1">
        <v>45818.53806712963</v>
      </c>
      <c r="D1077" s="2">
        <v>45818</v>
      </c>
      <c r="E1077" t="s">
        <v>18</v>
      </c>
      <c r="F1077" t="s">
        <v>19</v>
      </c>
      <c r="G1077" t="s">
        <v>43</v>
      </c>
      <c r="I1077">
        <v>1</v>
      </c>
      <c r="J1077">
        <v>4.33</v>
      </c>
      <c r="K1077">
        <v>0</v>
      </c>
      <c r="L1077">
        <v>0.28000000000000003</v>
      </c>
      <c r="M1077">
        <v>4.6100000000000003</v>
      </c>
      <c r="N1077" t="s">
        <v>21</v>
      </c>
    </row>
    <row r="1078" spans="1:14" x14ac:dyDescent="0.3">
      <c r="A1078">
        <v>121076</v>
      </c>
      <c r="B1078">
        <v>301</v>
      </c>
      <c r="C1078" s="1">
        <v>45779.217893518522</v>
      </c>
      <c r="D1078" s="2">
        <v>45779</v>
      </c>
      <c r="E1078" t="s">
        <v>14</v>
      </c>
      <c r="F1078" t="s">
        <v>15</v>
      </c>
      <c r="G1078" t="s">
        <v>39</v>
      </c>
      <c r="H1078" t="s">
        <v>46</v>
      </c>
      <c r="I1078">
        <v>1</v>
      </c>
      <c r="J1078">
        <v>2.65</v>
      </c>
      <c r="K1078">
        <v>0</v>
      </c>
      <c r="L1078">
        <v>0.25</v>
      </c>
      <c r="M1078">
        <v>3</v>
      </c>
      <c r="N1078" t="s">
        <v>21</v>
      </c>
    </row>
    <row r="1079" spans="1:14" x14ac:dyDescent="0.3">
      <c r="A1079">
        <v>121077</v>
      </c>
      <c r="B1079">
        <v>501</v>
      </c>
      <c r="C1079" s="1">
        <v>45870.489849537036</v>
      </c>
      <c r="D1079" s="2">
        <v>45870</v>
      </c>
      <c r="E1079" t="s">
        <v>37</v>
      </c>
      <c r="F1079" t="s">
        <v>22</v>
      </c>
      <c r="G1079" t="s">
        <v>24</v>
      </c>
      <c r="H1079" t="s">
        <v>25</v>
      </c>
      <c r="I1079">
        <v>1</v>
      </c>
      <c r="J1079">
        <v>3.13</v>
      </c>
      <c r="K1079">
        <v>0</v>
      </c>
      <c r="L1079">
        <v>0.3</v>
      </c>
      <c r="M1079">
        <v>3.43</v>
      </c>
      <c r="N1079" t="s">
        <v>21</v>
      </c>
    </row>
    <row r="1080" spans="1:14" x14ac:dyDescent="0.3">
      <c r="A1080">
        <v>121078</v>
      </c>
      <c r="B1080">
        <v>401</v>
      </c>
      <c r="C1080" s="1">
        <v>45793.42224537037</v>
      </c>
      <c r="D1080" s="2">
        <v>45793</v>
      </c>
      <c r="E1080" t="s">
        <v>14</v>
      </c>
      <c r="F1080" t="s">
        <v>15</v>
      </c>
      <c r="G1080" t="s">
        <v>75</v>
      </c>
      <c r="I1080">
        <v>1</v>
      </c>
      <c r="J1080">
        <v>4.12</v>
      </c>
      <c r="K1080">
        <v>0</v>
      </c>
      <c r="L1080">
        <v>0.25</v>
      </c>
      <c r="M1080">
        <v>4.37</v>
      </c>
      <c r="N1080" t="s">
        <v>21</v>
      </c>
    </row>
    <row r="1081" spans="1:14" x14ac:dyDescent="0.3">
      <c r="A1081">
        <v>121079</v>
      </c>
      <c r="B1081">
        <v>401</v>
      </c>
      <c r="C1081" s="1">
        <v>45809.751793981479</v>
      </c>
      <c r="D1081" s="2">
        <v>45809</v>
      </c>
      <c r="E1081" t="s">
        <v>36</v>
      </c>
      <c r="F1081" t="s">
        <v>15</v>
      </c>
      <c r="G1081" t="s">
        <v>26</v>
      </c>
      <c r="I1081">
        <v>2</v>
      </c>
      <c r="J1081">
        <v>9.7200000000000006</v>
      </c>
      <c r="K1081">
        <v>0</v>
      </c>
      <c r="L1081">
        <v>1.46</v>
      </c>
      <c r="M1081">
        <v>20.9</v>
      </c>
      <c r="N1081" t="s">
        <v>62</v>
      </c>
    </row>
    <row r="1082" spans="1:14" x14ac:dyDescent="0.3">
      <c r="A1082">
        <v>121080</v>
      </c>
      <c r="B1082">
        <v>402</v>
      </c>
      <c r="C1082" s="1">
        <v>45842.47865740741</v>
      </c>
      <c r="D1082" s="2">
        <v>45842</v>
      </c>
      <c r="E1082" t="s">
        <v>18</v>
      </c>
      <c r="F1082" t="s">
        <v>19</v>
      </c>
      <c r="G1082" t="s">
        <v>20</v>
      </c>
      <c r="I1082">
        <v>1</v>
      </c>
      <c r="J1082">
        <v>5.26</v>
      </c>
      <c r="K1082">
        <v>0</v>
      </c>
      <c r="L1082">
        <v>0.42</v>
      </c>
      <c r="M1082">
        <v>5.68</v>
      </c>
      <c r="N1082" t="s">
        <v>21</v>
      </c>
    </row>
    <row r="1083" spans="1:14" x14ac:dyDescent="0.3">
      <c r="A1083">
        <v>121081</v>
      </c>
      <c r="B1083">
        <v>401</v>
      </c>
      <c r="C1083" s="1">
        <v>45821.574247685188</v>
      </c>
      <c r="D1083" s="2">
        <v>45821</v>
      </c>
      <c r="E1083" t="s">
        <v>18</v>
      </c>
      <c r="F1083" t="s">
        <v>15</v>
      </c>
      <c r="G1083" t="s">
        <v>20</v>
      </c>
      <c r="I1083">
        <v>3</v>
      </c>
      <c r="J1083">
        <v>5.26</v>
      </c>
      <c r="K1083">
        <v>0</v>
      </c>
      <c r="L1083">
        <v>1.1399999999999999</v>
      </c>
      <c r="M1083">
        <v>16.920000000000002</v>
      </c>
    </row>
    <row r="1084" spans="1:14" x14ac:dyDescent="0.3">
      <c r="A1084">
        <v>121082</v>
      </c>
      <c r="B1084">
        <v>201</v>
      </c>
      <c r="C1084" s="1">
        <v>45849.75986111111</v>
      </c>
      <c r="D1084" s="2">
        <v>45849</v>
      </c>
      <c r="E1084" t="s">
        <v>36</v>
      </c>
      <c r="F1084" t="s">
        <v>19</v>
      </c>
      <c r="G1084" t="s">
        <v>43</v>
      </c>
      <c r="I1084">
        <v>1</v>
      </c>
      <c r="J1084">
        <v>4.38</v>
      </c>
      <c r="K1084">
        <v>0</v>
      </c>
      <c r="L1084">
        <v>0.39</v>
      </c>
      <c r="M1084">
        <v>4.7699999999999996</v>
      </c>
      <c r="N1084" t="s">
        <v>21</v>
      </c>
    </row>
    <row r="1085" spans="1:14" x14ac:dyDescent="0.3">
      <c r="A1085">
        <v>121083</v>
      </c>
      <c r="B1085">
        <v>501</v>
      </c>
      <c r="C1085" s="1">
        <v>45782.677743055552</v>
      </c>
      <c r="D1085" s="2">
        <v>45782</v>
      </c>
      <c r="E1085" t="s">
        <v>28</v>
      </c>
      <c r="F1085" t="s">
        <v>29</v>
      </c>
      <c r="G1085" t="s">
        <v>51</v>
      </c>
      <c r="I1085">
        <v>1</v>
      </c>
      <c r="J1085">
        <v>4.68</v>
      </c>
      <c r="K1085">
        <v>0</v>
      </c>
      <c r="L1085">
        <v>0.34</v>
      </c>
      <c r="M1085">
        <v>5.0199999999999996</v>
      </c>
      <c r="N1085" t="s">
        <v>21</v>
      </c>
    </row>
    <row r="1086" spans="1:14" x14ac:dyDescent="0.3">
      <c r="A1086">
        <v>121084</v>
      </c>
      <c r="B1086">
        <v>201</v>
      </c>
      <c r="C1086" s="1">
        <v>45761.41814814815</v>
      </c>
      <c r="D1086" s="2">
        <v>45761</v>
      </c>
      <c r="E1086" t="s">
        <v>37</v>
      </c>
      <c r="F1086" t="s">
        <v>22</v>
      </c>
      <c r="G1086" t="s">
        <v>68</v>
      </c>
      <c r="I1086">
        <v>2</v>
      </c>
      <c r="J1086">
        <v>3.84</v>
      </c>
      <c r="K1086">
        <v>0</v>
      </c>
      <c r="L1086">
        <v>0.46</v>
      </c>
      <c r="M1086">
        <v>8.14</v>
      </c>
      <c r="N1086" t="s">
        <v>21</v>
      </c>
    </row>
    <row r="1087" spans="1:14" x14ac:dyDescent="0.3">
      <c r="A1087">
        <v>121085</v>
      </c>
      <c r="B1087">
        <v>101</v>
      </c>
      <c r="C1087" s="1">
        <v>45871.911759259259</v>
      </c>
      <c r="D1087" s="2">
        <v>45871</v>
      </c>
      <c r="E1087" t="s">
        <v>36</v>
      </c>
      <c r="F1087" t="s">
        <v>15</v>
      </c>
      <c r="G1087" t="s">
        <v>48</v>
      </c>
      <c r="H1087" t="s">
        <v>65</v>
      </c>
      <c r="I1087">
        <v>1</v>
      </c>
      <c r="J1087">
        <v>5.8</v>
      </c>
      <c r="K1087">
        <v>0</v>
      </c>
      <c r="L1087">
        <v>0.7</v>
      </c>
      <c r="M1087">
        <v>8.5</v>
      </c>
      <c r="N1087" t="s">
        <v>31</v>
      </c>
    </row>
    <row r="1088" spans="1:14" x14ac:dyDescent="0.3">
      <c r="A1088">
        <v>121086</v>
      </c>
      <c r="B1088">
        <v>501</v>
      </c>
      <c r="C1088" s="1">
        <v>45855.835694444446</v>
      </c>
      <c r="D1088" s="2">
        <v>45855</v>
      </c>
      <c r="E1088" t="s">
        <v>36</v>
      </c>
      <c r="F1088" t="s">
        <v>22</v>
      </c>
      <c r="G1088" t="s">
        <v>57</v>
      </c>
      <c r="H1088" t="s">
        <v>54</v>
      </c>
      <c r="I1088">
        <v>1</v>
      </c>
      <c r="J1088">
        <v>9.51</v>
      </c>
      <c r="K1088">
        <v>0</v>
      </c>
      <c r="L1088">
        <v>0.67</v>
      </c>
      <c r="M1088">
        <v>10.18</v>
      </c>
      <c r="N1088" t="s">
        <v>17</v>
      </c>
    </row>
    <row r="1089" spans="1:14" x14ac:dyDescent="0.3">
      <c r="A1089">
        <v>121087</v>
      </c>
      <c r="B1089">
        <v>501</v>
      </c>
      <c r="C1089" s="1">
        <v>45835.892916666664</v>
      </c>
      <c r="D1089" s="2">
        <v>45835</v>
      </c>
      <c r="E1089" t="s">
        <v>36</v>
      </c>
      <c r="F1089" t="s">
        <v>22</v>
      </c>
      <c r="G1089" t="s">
        <v>30</v>
      </c>
      <c r="H1089" t="s">
        <v>53</v>
      </c>
      <c r="I1089">
        <v>3</v>
      </c>
      <c r="J1089">
        <v>3.21</v>
      </c>
      <c r="K1089">
        <v>0</v>
      </c>
      <c r="L1089">
        <v>0.63</v>
      </c>
      <c r="M1089">
        <v>9.36</v>
      </c>
      <c r="N1089" t="s">
        <v>17</v>
      </c>
    </row>
    <row r="1090" spans="1:14" x14ac:dyDescent="0.3">
      <c r="A1090">
        <v>121088</v>
      </c>
      <c r="B1090">
        <v>102</v>
      </c>
      <c r="C1090" s="1">
        <v>45863.06391203704</v>
      </c>
      <c r="D1090" s="2">
        <v>45863</v>
      </c>
      <c r="E1090" t="s">
        <v>33</v>
      </c>
      <c r="F1090" t="s">
        <v>22</v>
      </c>
      <c r="G1090" t="s">
        <v>30</v>
      </c>
      <c r="H1090" t="s">
        <v>61</v>
      </c>
      <c r="I1090">
        <v>2</v>
      </c>
      <c r="J1090">
        <v>3.07</v>
      </c>
      <c r="K1090">
        <v>0</v>
      </c>
      <c r="L1090">
        <v>0.48</v>
      </c>
      <c r="M1090">
        <v>7.82</v>
      </c>
      <c r="N1090" t="s">
        <v>21</v>
      </c>
    </row>
    <row r="1091" spans="1:14" x14ac:dyDescent="0.3">
      <c r="A1091">
        <v>121089</v>
      </c>
      <c r="B1091">
        <v>201</v>
      </c>
      <c r="C1091" s="1">
        <v>45833.651145833333</v>
      </c>
      <c r="D1091" s="2">
        <v>45833</v>
      </c>
      <c r="E1091" t="s">
        <v>28</v>
      </c>
      <c r="F1091" t="s">
        <v>22</v>
      </c>
      <c r="G1091" t="s">
        <v>60</v>
      </c>
      <c r="I1091">
        <v>2</v>
      </c>
      <c r="J1091">
        <v>4.92</v>
      </c>
      <c r="K1091">
        <v>0</v>
      </c>
      <c r="L1091">
        <v>0.89</v>
      </c>
      <c r="M1091">
        <v>10.73</v>
      </c>
      <c r="N1091" t="s">
        <v>17</v>
      </c>
    </row>
    <row r="1092" spans="1:14" x14ac:dyDescent="0.3">
      <c r="A1092">
        <v>121090</v>
      </c>
      <c r="B1092">
        <v>201</v>
      </c>
      <c r="C1092" s="1">
        <v>45820.423622685186</v>
      </c>
      <c r="D1092" s="2">
        <v>45820</v>
      </c>
      <c r="E1092" t="s">
        <v>37</v>
      </c>
      <c r="F1092" t="s">
        <v>22</v>
      </c>
      <c r="G1092" t="s">
        <v>41</v>
      </c>
      <c r="H1092" t="s">
        <v>45</v>
      </c>
      <c r="I1092">
        <v>1</v>
      </c>
      <c r="J1092">
        <v>1.88</v>
      </c>
      <c r="K1092">
        <v>0</v>
      </c>
      <c r="L1092">
        <v>0.16</v>
      </c>
      <c r="M1092">
        <v>2.34</v>
      </c>
      <c r="N1092" t="s">
        <v>21</v>
      </c>
    </row>
    <row r="1093" spans="1:14" x14ac:dyDescent="0.3">
      <c r="A1093">
        <v>121091</v>
      </c>
      <c r="B1093">
        <v>101</v>
      </c>
      <c r="C1093" s="1">
        <v>45774.63354166667</v>
      </c>
      <c r="D1093" s="2">
        <v>45774</v>
      </c>
      <c r="E1093" t="s">
        <v>28</v>
      </c>
      <c r="F1093" t="s">
        <v>19</v>
      </c>
      <c r="G1093" t="s">
        <v>47</v>
      </c>
      <c r="I1093">
        <v>1</v>
      </c>
      <c r="J1093">
        <v>1.64</v>
      </c>
      <c r="K1093">
        <v>0</v>
      </c>
      <c r="L1093">
        <v>0.16</v>
      </c>
      <c r="M1093">
        <v>1.8</v>
      </c>
      <c r="N1093" t="s">
        <v>21</v>
      </c>
    </row>
    <row r="1094" spans="1:14" x14ac:dyDescent="0.3">
      <c r="A1094">
        <v>121092</v>
      </c>
      <c r="B1094">
        <v>101</v>
      </c>
      <c r="C1094" s="1">
        <v>45800.909398148149</v>
      </c>
      <c r="D1094" s="2">
        <v>45800</v>
      </c>
      <c r="E1094" t="s">
        <v>36</v>
      </c>
      <c r="F1094" t="s">
        <v>29</v>
      </c>
      <c r="G1094" t="s">
        <v>59</v>
      </c>
      <c r="I1094">
        <v>1</v>
      </c>
      <c r="J1094">
        <v>10.35</v>
      </c>
      <c r="K1094">
        <v>0</v>
      </c>
      <c r="L1094">
        <v>0.78</v>
      </c>
      <c r="M1094">
        <v>11.13</v>
      </c>
      <c r="N1094" t="s">
        <v>21</v>
      </c>
    </row>
    <row r="1095" spans="1:14" x14ac:dyDescent="0.3">
      <c r="A1095">
        <v>121093</v>
      </c>
      <c r="B1095">
        <v>501</v>
      </c>
      <c r="C1095" s="1">
        <v>45825.803599537037</v>
      </c>
      <c r="D1095" s="2">
        <v>45825</v>
      </c>
      <c r="E1095" t="s">
        <v>36</v>
      </c>
      <c r="F1095" t="s">
        <v>22</v>
      </c>
      <c r="G1095" t="s">
        <v>48</v>
      </c>
      <c r="I1095">
        <v>2</v>
      </c>
      <c r="J1095">
        <v>5.66</v>
      </c>
      <c r="K1095">
        <v>0</v>
      </c>
      <c r="L1095">
        <v>0.68</v>
      </c>
      <c r="M1095">
        <v>12</v>
      </c>
      <c r="N1095" t="s">
        <v>21</v>
      </c>
    </row>
    <row r="1096" spans="1:14" x14ac:dyDescent="0.3">
      <c r="A1096">
        <v>121094</v>
      </c>
      <c r="B1096">
        <v>103</v>
      </c>
      <c r="C1096" s="1">
        <v>45831.407627314817</v>
      </c>
      <c r="D1096" s="2">
        <v>45831</v>
      </c>
      <c r="E1096" t="s">
        <v>14</v>
      </c>
      <c r="F1096" t="s">
        <v>19</v>
      </c>
      <c r="G1096" t="s">
        <v>24</v>
      </c>
      <c r="I1096">
        <v>2</v>
      </c>
      <c r="J1096">
        <v>3.42</v>
      </c>
      <c r="K1096">
        <v>0</v>
      </c>
      <c r="L1096">
        <v>0.57999999999999996</v>
      </c>
      <c r="M1096">
        <v>7.42</v>
      </c>
      <c r="N1096" t="s">
        <v>17</v>
      </c>
    </row>
    <row r="1097" spans="1:14" x14ac:dyDescent="0.3">
      <c r="A1097">
        <v>121095</v>
      </c>
      <c r="B1097">
        <v>401</v>
      </c>
      <c r="C1097" s="1">
        <v>45847.488032407404</v>
      </c>
      <c r="D1097" s="2">
        <v>45847</v>
      </c>
      <c r="E1097" t="s">
        <v>37</v>
      </c>
      <c r="F1097" t="s">
        <v>15</v>
      </c>
      <c r="G1097" t="s">
        <v>41</v>
      </c>
      <c r="H1097" t="s">
        <v>66</v>
      </c>
      <c r="I1097">
        <v>1</v>
      </c>
      <c r="J1097">
        <v>1.87</v>
      </c>
      <c r="K1097">
        <v>0</v>
      </c>
      <c r="L1097">
        <v>0.11</v>
      </c>
      <c r="M1097">
        <v>1.98</v>
      </c>
      <c r="N1097" t="s">
        <v>17</v>
      </c>
    </row>
    <row r="1098" spans="1:14" x14ac:dyDescent="0.3">
      <c r="A1098">
        <v>121096</v>
      </c>
      <c r="B1098">
        <v>403</v>
      </c>
      <c r="C1098" s="1">
        <v>45854.532013888886</v>
      </c>
      <c r="D1098" s="2">
        <v>45854</v>
      </c>
      <c r="E1098" t="s">
        <v>18</v>
      </c>
      <c r="F1098" t="s">
        <v>19</v>
      </c>
      <c r="G1098" t="s">
        <v>52</v>
      </c>
      <c r="I1098">
        <v>1</v>
      </c>
      <c r="J1098">
        <v>2.66</v>
      </c>
      <c r="K1098">
        <v>0</v>
      </c>
      <c r="L1098">
        <v>0.19</v>
      </c>
      <c r="M1098">
        <v>2.85</v>
      </c>
      <c r="N1098" t="s">
        <v>21</v>
      </c>
    </row>
    <row r="1099" spans="1:14" x14ac:dyDescent="0.3">
      <c r="A1099">
        <v>121097</v>
      </c>
      <c r="B1099">
        <v>102</v>
      </c>
      <c r="C1099" s="1">
        <v>45856.933182870373</v>
      </c>
      <c r="D1099" s="2">
        <v>45856</v>
      </c>
      <c r="E1099" t="s">
        <v>33</v>
      </c>
      <c r="F1099" t="s">
        <v>22</v>
      </c>
      <c r="G1099" t="s">
        <v>16</v>
      </c>
      <c r="H1099" t="s">
        <v>42</v>
      </c>
      <c r="I1099">
        <v>1</v>
      </c>
      <c r="J1099">
        <v>1.27</v>
      </c>
      <c r="L1099">
        <v>0.17</v>
      </c>
      <c r="M1099">
        <v>2.14</v>
      </c>
      <c r="N1099" t="s">
        <v>17</v>
      </c>
    </row>
    <row r="1100" spans="1:14" x14ac:dyDescent="0.3">
      <c r="A1100">
        <v>121098</v>
      </c>
      <c r="B1100">
        <v>102</v>
      </c>
      <c r="C1100" s="1">
        <v>45845.475219907406</v>
      </c>
      <c r="D1100" s="2">
        <v>45845</v>
      </c>
      <c r="E1100" t="s">
        <v>18</v>
      </c>
      <c r="F1100" t="s">
        <v>15</v>
      </c>
      <c r="G1100" t="s">
        <v>52</v>
      </c>
      <c r="H1100" t="s">
        <v>61</v>
      </c>
      <c r="I1100">
        <v>2</v>
      </c>
      <c r="J1100">
        <v>2.9</v>
      </c>
      <c r="K1100">
        <v>0</v>
      </c>
      <c r="L1100">
        <v>0.66</v>
      </c>
      <c r="M1100">
        <v>7.66</v>
      </c>
      <c r="N1100" t="s">
        <v>17</v>
      </c>
    </row>
    <row r="1101" spans="1:14" x14ac:dyDescent="0.3">
      <c r="A1101">
        <v>121099</v>
      </c>
      <c r="B1101">
        <v>403</v>
      </c>
      <c r="C1101" s="1">
        <v>45784.611400462964</v>
      </c>
      <c r="D1101" s="2">
        <v>45784</v>
      </c>
      <c r="E1101" t="s">
        <v>18</v>
      </c>
      <c r="F1101" t="s">
        <v>19</v>
      </c>
      <c r="G1101" t="s">
        <v>59</v>
      </c>
      <c r="I1101">
        <v>1</v>
      </c>
      <c r="J1101">
        <v>10.16</v>
      </c>
      <c r="K1101">
        <v>0</v>
      </c>
      <c r="L1101">
        <v>0.71</v>
      </c>
      <c r="M1101">
        <v>10.87</v>
      </c>
      <c r="N1101" t="s">
        <v>31</v>
      </c>
    </row>
    <row r="1102" spans="1:14" x14ac:dyDescent="0.3">
      <c r="A1102">
        <v>121100</v>
      </c>
      <c r="B1102">
        <v>103</v>
      </c>
      <c r="C1102" s="1">
        <v>45854.250914351855</v>
      </c>
      <c r="D1102" s="2">
        <v>45854</v>
      </c>
      <c r="E1102" t="s">
        <v>14</v>
      </c>
      <c r="F1102" t="s">
        <v>15</v>
      </c>
      <c r="G1102" t="s">
        <v>24</v>
      </c>
      <c r="I1102">
        <v>1</v>
      </c>
      <c r="J1102">
        <v>3.49</v>
      </c>
      <c r="K1102">
        <v>0</v>
      </c>
      <c r="L1102">
        <v>0.26</v>
      </c>
      <c r="M1102">
        <v>3.75</v>
      </c>
      <c r="N1102" t="s">
        <v>21</v>
      </c>
    </row>
    <row r="1103" spans="1:14" x14ac:dyDescent="0.3">
      <c r="A1103">
        <v>121101</v>
      </c>
      <c r="B1103">
        <v>102</v>
      </c>
      <c r="C1103" s="1">
        <v>45768.394548611112</v>
      </c>
      <c r="D1103" s="2">
        <v>45768</v>
      </c>
      <c r="E1103" t="s">
        <v>14</v>
      </c>
      <c r="F1103" t="s">
        <v>15</v>
      </c>
      <c r="G1103" t="s">
        <v>67</v>
      </c>
      <c r="H1103" t="s">
        <v>40</v>
      </c>
      <c r="I1103">
        <v>1</v>
      </c>
      <c r="J1103">
        <v>4.0199999999999996</v>
      </c>
      <c r="L1103">
        <v>0.37</v>
      </c>
      <c r="M1103">
        <v>5.59</v>
      </c>
      <c r="N1103" t="s">
        <v>21</v>
      </c>
    </row>
    <row r="1104" spans="1:14" x14ac:dyDescent="0.3">
      <c r="A1104">
        <v>121102</v>
      </c>
      <c r="B1104">
        <v>401</v>
      </c>
      <c r="C1104" s="1">
        <v>45876.53125</v>
      </c>
      <c r="D1104" s="2">
        <v>45876</v>
      </c>
      <c r="E1104" t="s">
        <v>18</v>
      </c>
      <c r="F1104" t="s">
        <v>19</v>
      </c>
      <c r="G1104" t="s">
        <v>20</v>
      </c>
      <c r="I1104">
        <v>1</v>
      </c>
      <c r="J1104">
        <v>6.16</v>
      </c>
      <c r="K1104">
        <v>0</v>
      </c>
      <c r="L1104">
        <v>0.45</v>
      </c>
      <c r="M1104">
        <v>6.61</v>
      </c>
    </row>
    <row r="1105" spans="1:14" x14ac:dyDescent="0.3">
      <c r="A1105">
        <v>121103</v>
      </c>
      <c r="B1105">
        <v>201</v>
      </c>
      <c r="C1105" s="1">
        <v>45763.816493055558</v>
      </c>
      <c r="D1105" s="2">
        <v>45763</v>
      </c>
      <c r="E1105" t="s">
        <v>36</v>
      </c>
      <c r="F1105" t="s">
        <v>19</v>
      </c>
      <c r="G1105" t="s">
        <v>26</v>
      </c>
      <c r="I1105">
        <v>2</v>
      </c>
      <c r="J1105">
        <v>9.2200000000000006</v>
      </c>
      <c r="K1105">
        <v>0</v>
      </c>
      <c r="L1105">
        <v>1.1100000000000001</v>
      </c>
      <c r="M1105">
        <v>19.55</v>
      </c>
      <c r="N1105" t="s">
        <v>21</v>
      </c>
    </row>
    <row r="1106" spans="1:14" x14ac:dyDescent="0.3">
      <c r="A1106">
        <v>121104</v>
      </c>
      <c r="B1106">
        <v>401</v>
      </c>
      <c r="C1106" s="1">
        <v>45769.799930555557</v>
      </c>
      <c r="D1106" s="2">
        <v>45769</v>
      </c>
      <c r="E1106" t="s">
        <v>36</v>
      </c>
      <c r="F1106" t="s">
        <v>29</v>
      </c>
      <c r="G1106" t="s">
        <v>52</v>
      </c>
      <c r="H1106" t="s">
        <v>34</v>
      </c>
      <c r="I1106">
        <v>2</v>
      </c>
      <c r="J1106">
        <v>2.95</v>
      </c>
      <c r="K1106">
        <v>0</v>
      </c>
      <c r="L1106">
        <v>0.46</v>
      </c>
      <c r="M1106">
        <v>6.86</v>
      </c>
      <c r="N1106" t="s">
        <v>31</v>
      </c>
    </row>
    <row r="1107" spans="1:14" x14ac:dyDescent="0.3">
      <c r="A1107">
        <v>121105</v>
      </c>
      <c r="B1107">
        <v>102</v>
      </c>
      <c r="C1107" s="1">
        <v>45809.882928240739</v>
      </c>
      <c r="D1107" s="2">
        <v>45809</v>
      </c>
      <c r="E1107" t="s">
        <v>36</v>
      </c>
      <c r="F1107" t="s">
        <v>22</v>
      </c>
      <c r="G1107" t="s">
        <v>57</v>
      </c>
      <c r="H1107" t="s">
        <v>50</v>
      </c>
      <c r="I1107">
        <v>1</v>
      </c>
      <c r="J1107">
        <v>8.4700000000000006</v>
      </c>
      <c r="K1107">
        <v>0.9</v>
      </c>
      <c r="L1107">
        <v>0.77</v>
      </c>
      <c r="M1107">
        <v>8.84</v>
      </c>
      <c r="N1107" t="s">
        <v>21</v>
      </c>
    </row>
    <row r="1108" spans="1:14" x14ac:dyDescent="0.3">
      <c r="A1108">
        <v>121106</v>
      </c>
      <c r="B1108">
        <v>403</v>
      </c>
      <c r="C1108" s="1">
        <v>45785.807604166665</v>
      </c>
      <c r="D1108" s="2">
        <v>45785</v>
      </c>
      <c r="E1108" t="s">
        <v>36</v>
      </c>
      <c r="F1108" t="s">
        <v>19</v>
      </c>
      <c r="G1108" t="s">
        <v>26</v>
      </c>
      <c r="I1108">
        <v>1</v>
      </c>
      <c r="J1108">
        <v>9.6</v>
      </c>
      <c r="K1108">
        <v>0</v>
      </c>
      <c r="L1108">
        <v>0.57999999999999996</v>
      </c>
      <c r="M1108">
        <v>10.18</v>
      </c>
      <c r="N1108" t="s">
        <v>17</v>
      </c>
    </row>
    <row r="1109" spans="1:14" x14ac:dyDescent="0.3">
      <c r="A1109">
        <v>121107</v>
      </c>
      <c r="B1109">
        <v>301</v>
      </c>
      <c r="C1109" s="1">
        <v>45857.778437499997</v>
      </c>
      <c r="D1109" s="2">
        <v>45857</v>
      </c>
      <c r="E1109" t="s">
        <v>36</v>
      </c>
      <c r="F1109" t="s">
        <v>15</v>
      </c>
      <c r="G1109" t="s">
        <v>52</v>
      </c>
      <c r="H1109" t="s">
        <v>53</v>
      </c>
      <c r="I1109">
        <v>2</v>
      </c>
      <c r="J1109">
        <v>2.34</v>
      </c>
      <c r="K1109">
        <v>0</v>
      </c>
      <c r="L1109">
        <v>0.37</v>
      </c>
      <c r="M1109">
        <v>4.45</v>
      </c>
      <c r="N1109" t="s">
        <v>21</v>
      </c>
    </row>
    <row r="1110" spans="1:14" x14ac:dyDescent="0.3">
      <c r="A1110">
        <v>121108</v>
      </c>
      <c r="B1110">
        <v>301</v>
      </c>
      <c r="C1110" s="1">
        <v>45825.982453703706</v>
      </c>
      <c r="D1110" s="2">
        <v>45825</v>
      </c>
      <c r="E1110" t="s">
        <v>33</v>
      </c>
      <c r="F1110" t="s">
        <v>22</v>
      </c>
      <c r="G1110" t="s">
        <v>27</v>
      </c>
      <c r="I1110">
        <v>3</v>
      </c>
      <c r="J1110">
        <v>5.48</v>
      </c>
      <c r="K1110">
        <v>0</v>
      </c>
      <c r="L1110">
        <v>1.1499999999999999</v>
      </c>
      <c r="M1110">
        <v>17.59</v>
      </c>
      <c r="N1110" t="s">
        <v>17</v>
      </c>
    </row>
    <row r="1111" spans="1:14" x14ac:dyDescent="0.3">
      <c r="A1111">
        <v>121109</v>
      </c>
      <c r="B1111">
        <v>103</v>
      </c>
      <c r="C1111" s="1">
        <v>45833.745208333334</v>
      </c>
      <c r="D1111" s="2">
        <v>45833</v>
      </c>
      <c r="E1111" t="s">
        <v>28</v>
      </c>
      <c r="F1111" t="s">
        <v>19</v>
      </c>
      <c r="G1111" t="s">
        <v>52</v>
      </c>
      <c r="H1111" t="s">
        <v>53</v>
      </c>
      <c r="I1111">
        <v>1</v>
      </c>
      <c r="J1111">
        <v>3.18</v>
      </c>
      <c r="K1111">
        <v>0</v>
      </c>
      <c r="N1111" t="s">
        <v>21</v>
      </c>
    </row>
    <row r="1112" spans="1:14" x14ac:dyDescent="0.3">
      <c r="A1112">
        <v>121110</v>
      </c>
      <c r="B1112">
        <v>501</v>
      </c>
      <c r="C1112" s="1">
        <v>45844.437604166669</v>
      </c>
      <c r="D1112" s="2">
        <v>45844</v>
      </c>
      <c r="E1112" t="s">
        <v>14</v>
      </c>
      <c r="F1112" t="s">
        <v>15</v>
      </c>
      <c r="G1112" t="s">
        <v>75</v>
      </c>
      <c r="H1112" t="s">
        <v>44</v>
      </c>
      <c r="I1112">
        <v>1</v>
      </c>
      <c r="J1112">
        <v>3.69</v>
      </c>
      <c r="K1112">
        <v>0</v>
      </c>
      <c r="L1112">
        <v>0.4</v>
      </c>
      <c r="M1112">
        <v>5.09</v>
      </c>
      <c r="N1112" t="s">
        <v>21</v>
      </c>
    </row>
    <row r="1113" spans="1:14" x14ac:dyDescent="0.3">
      <c r="A1113">
        <v>121111</v>
      </c>
      <c r="B1113">
        <v>402</v>
      </c>
      <c r="C1113" s="1">
        <v>45833.475891203707</v>
      </c>
      <c r="D1113" s="2">
        <v>45833</v>
      </c>
      <c r="E1113" t="s">
        <v>37</v>
      </c>
      <c r="F1113" t="s">
        <v>19</v>
      </c>
      <c r="G1113" t="s">
        <v>79</v>
      </c>
      <c r="I1113">
        <v>2</v>
      </c>
      <c r="J1113">
        <v>2.89</v>
      </c>
      <c r="K1113">
        <v>0</v>
      </c>
      <c r="L1113">
        <v>0.52</v>
      </c>
      <c r="M1113">
        <v>6.3</v>
      </c>
      <c r="N1113" t="s">
        <v>21</v>
      </c>
    </row>
    <row r="1114" spans="1:14" x14ac:dyDescent="0.3">
      <c r="A1114">
        <v>121112</v>
      </c>
      <c r="B1114">
        <v>501</v>
      </c>
      <c r="C1114" s="1">
        <v>45810.475208333337</v>
      </c>
      <c r="D1114" s="2">
        <v>45810</v>
      </c>
      <c r="E1114" t="s">
        <v>18</v>
      </c>
      <c r="F1114" t="s">
        <v>15</v>
      </c>
      <c r="G1114" t="s">
        <v>20</v>
      </c>
      <c r="I1114">
        <v>1</v>
      </c>
      <c r="J1114">
        <v>5.71</v>
      </c>
      <c r="K1114">
        <v>0</v>
      </c>
      <c r="L1114">
        <v>0.54</v>
      </c>
      <c r="M1114">
        <v>6.25</v>
      </c>
      <c r="N1114" t="s">
        <v>21</v>
      </c>
    </row>
    <row r="1115" spans="1:14" x14ac:dyDescent="0.3">
      <c r="A1115">
        <v>121113</v>
      </c>
      <c r="B1115">
        <v>101</v>
      </c>
      <c r="C1115" s="1">
        <v>45861.335011574076</v>
      </c>
      <c r="D1115" s="2">
        <v>45861</v>
      </c>
      <c r="E1115" t="s">
        <v>14</v>
      </c>
      <c r="F1115" t="s">
        <v>22</v>
      </c>
      <c r="G1115" t="s">
        <v>16</v>
      </c>
      <c r="I1115">
        <v>1</v>
      </c>
      <c r="J1115">
        <v>1.48</v>
      </c>
      <c r="K1115">
        <v>0</v>
      </c>
      <c r="L1115">
        <v>0.11</v>
      </c>
      <c r="M1115">
        <v>1.59</v>
      </c>
      <c r="N1115" t="s">
        <v>17</v>
      </c>
    </row>
    <row r="1116" spans="1:14" x14ac:dyDescent="0.3">
      <c r="A1116">
        <v>121114</v>
      </c>
      <c r="B1116">
        <v>403</v>
      </c>
      <c r="C1116" s="1">
        <v>45793.431597222225</v>
      </c>
      <c r="D1116" s="2">
        <v>45793</v>
      </c>
      <c r="E1116" t="s">
        <v>37</v>
      </c>
      <c r="F1116" t="s">
        <v>22</v>
      </c>
      <c r="G1116" t="s">
        <v>32</v>
      </c>
      <c r="H1116" t="s">
        <v>71</v>
      </c>
      <c r="I1116">
        <v>1</v>
      </c>
      <c r="J1116">
        <v>1.75</v>
      </c>
      <c r="L1116">
        <v>0.16</v>
      </c>
      <c r="M1116">
        <v>2.61</v>
      </c>
      <c r="N1116" t="s">
        <v>31</v>
      </c>
    </row>
    <row r="1117" spans="1:14" x14ac:dyDescent="0.3">
      <c r="A1117">
        <v>121115</v>
      </c>
      <c r="B1117">
        <v>402</v>
      </c>
      <c r="C1117" s="1">
        <v>45761.752083333333</v>
      </c>
      <c r="D1117" s="2">
        <v>45761</v>
      </c>
      <c r="E1117" t="s">
        <v>36</v>
      </c>
      <c r="F1117" t="s">
        <v>19</v>
      </c>
      <c r="G1117" t="s">
        <v>26</v>
      </c>
      <c r="I1117">
        <v>1</v>
      </c>
      <c r="J1117">
        <v>9.4700000000000006</v>
      </c>
      <c r="K1117">
        <v>0</v>
      </c>
      <c r="L1117">
        <v>0.76</v>
      </c>
      <c r="M1117">
        <v>10.23</v>
      </c>
    </row>
    <row r="1118" spans="1:14" x14ac:dyDescent="0.3">
      <c r="A1118">
        <v>121116</v>
      </c>
      <c r="B1118">
        <v>403</v>
      </c>
      <c r="C1118" s="1">
        <v>45806.453101851854</v>
      </c>
      <c r="D1118" s="2">
        <v>45806</v>
      </c>
      <c r="E1118" t="s">
        <v>37</v>
      </c>
      <c r="F1118" t="s">
        <v>15</v>
      </c>
      <c r="G1118" t="s">
        <v>38</v>
      </c>
      <c r="I1118">
        <v>1</v>
      </c>
      <c r="J1118">
        <v>1.91</v>
      </c>
      <c r="K1118">
        <v>0.38</v>
      </c>
      <c r="L1118">
        <v>0.09</v>
      </c>
      <c r="M1118">
        <v>1.62</v>
      </c>
      <c r="N1118" t="s">
        <v>17</v>
      </c>
    </row>
    <row r="1119" spans="1:14" x14ac:dyDescent="0.3">
      <c r="A1119">
        <v>121117</v>
      </c>
      <c r="B1119">
        <v>101</v>
      </c>
      <c r="C1119" s="1">
        <v>45782.269016203703</v>
      </c>
      <c r="D1119" s="2">
        <v>45782</v>
      </c>
      <c r="E1119" t="s">
        <v>14</v>
      </c>
      <c r="F1119" t="s">
        <v>15</v>
      </c>
      <c r="G1119" t="s">
        <v>35</v>
      </c>
      <c r="H1119" t="s">
        <v>40</v>
      </c>
      <c r="I1119">
        <v>2</v>
      </c>
      <c r="J1119">
        <v>1.88</v>
      </c>
      <c r="K1119">
        <v>0</v>
      </c>
      <c r="L1119">
        <v>0.37</v>
      </c>
      <c r="M1119">
        <v>6.53</v>
      </c>
      <c r="N1119" t="s">
        <v>21</v>
      </c>
    </row>
    <row r="1120" spans="1:14" x14ac:dyDescent="0.3">
      <c r="A1120">
        <v>121118</v>
      </c>
      <c r="B1120">
        <v>401</v>
      </c>
      <c r="C1120" s="1">
        <v>45831.804884259262</v>
      </c>
      <c r="D1120" s="2">
        <v>45831</v>
      </c>
      <c r="E1120" t="s">
        <v>36</v>
      </c>
      <c r="F1120" t="s">
        <v>22</v>
      </c>
      <c r="G1120" t="s">
        <v>27</v>
      </c>
      <c r="I1120">
        <v>1</v>
      </c>
      <c r="J1120">
        <v>5.82</v>
      </c>
      <c r="K1120">
        <v>0</v>
      </c>
      <c r="L1120">
        <v>0.52</v>
      </c>
      <c r="M1120">
        <v>6.34</v>
      </c>
      <c r="N1120" t="s">
        <v>17</v>
      </c>
    </row>
    <row r="1121" spans="1:14" x14ac:dyDescent="0.3">
      <c r="A1121">
        <v>121119</v>
      </c>
      <c r="B1121">
        <v>102</v>
      </c>
      <c r="C1121" s="1">
        <v>45836.634710648148</v>
      </c>
      <c r="D1121" s="2">
        <v>45836</v>
      </c>
      <c r="E1121" t="s">
        <v>28</v>
      </c>
      <c r="F1121" t="s">
        <v>22</v>
      </c>
      <c r="G1121" t="s">
        <v>30</v>
      </c>
      <c r="I1121">
        <v>1</v>
      </c>
      <c r="J1121">
        <v>3.44</v>
      </c>
      <c r="K1121">
        <v>0</v>
      </c>
      <c r="L1121">
        <v>0.28999999999999998</v>
      </c>
      <c r="M1121">
        <v>3.73</v>
      </c>
      <c r="N1121" t="s">
        <v>17</v>
      </c>
    </row>
    <row r="1122" spans="1:14" x14ac:dyDescent="0.3">
      <c r="A1122">
        <v>121120</v>
      </c>
      <c r="B1122">
        <v>401</v>
      </c>
      <c r="C1122" s="1">
        <v>45866.523773148147</v>
      </c>
      <c r="D1122" s="2">
        <v>45866</v>
      </c>
      <c r="E1122" t="s">
        <v>18</v>
      </c>
      <c r="F1122" t="s">
        <v>19</v>
      </c>
      <c r="G1122" t="s">
        <v>43</v>
      </c>
      <c r="I1122">
        <v>1</v>
      </c>
      <c r="J1122">
        <v>4.8600000000000003</v>
      </c>
      <c r="K1122">
        <v>0</v>
      </c>
      <c r="L1122">
        <v>0.32</v>
      </c>
      <c r="M1122">
        <v>5.18</v>
      </c>
      <c r="N1122" t="s">
        <v>21</v>
      </c>
    </row>
    <row r="1123" spans="1:14" x14ac:dyDescent="0.3">
      <c r="A1123">
        <v>121121</v>
      </c>
      <c r="B1123">
        <v>401</v>
      </c>
      <c r="C1123" s="1">
        <v>45855.249942129631</v>
      </c>
      <c r="D1123" s="2">
        <v>45855</v>
      </c>
      <c r="E1123" t="s">
        <v>14</v>
      </c>
      <c r="F1123" t="s">
        <v>19</v>
      </c>
      <c r="G1123" t="s">
        <v>75</v>
      </c>
      <c r="H1123" t="s">
        <v>25</v>
      </c>
      <c r="I1123">
        <v>1</v>
      </c>
      <c r="J1123">
        <v>4.04</v>
      </c>
      <c r="K1123">
        <v>0</v>
      </c>
      <c r="L1123">
        <v>0.28000000000000003</v>
      </c>
      <c r="M1123">
        <v>4.32</v>
      </c>
      <c r="N1123" t="s">
        <v>17</v>
      </c>
    </row>
    <row r="1124" spans="1:14" x14ac:dyDescent="0.3">
      <c r="A1124">
        <v>121122</v>
      </c>
      <c r="B1124">
        <v>403</v>
      </c>
      <c r="C1124" s="1">
        <v>45792.566203703704</v>
      </c>
      <c r="D1124" s="2">
        <v>45792</v>
      </c>
      <c r="E1124" t="s">
        <v>18</v>
      </c>
      <c r="F1124" t="s">
        <v>19</v>
      </c>
      <c r="G1124" t="s">
        <v>48</v>
      </c>
      <c r="H1124" t="s">
        <v>63</v>
      </c>
      <c r="I1124">
        <v>1</v>
      </c>
      <c r="J1124">
        <v>5.88</v>
      </c>
      <c r="K1124">
        <v>0</v>
      </c>
      <c r="L1124">
        <v>0.38</v>
      </c>
      <c r="M1124">
        <v>6.26</v>
      </c>
      <c r="N1124" t="s">
        <v>17</v>
      </c>
    </row>
    <row r="1125" spans="1:14" x14ac:dyDescent="0.3">
      <c r="A1125">
        <v>121123</v>
      </c>
      <c r="B1125">
        <v>102</v>
      </c>
      <c r="C1125" s="1">
        <v>45761.231874999998</v>
      </c>
      <c r="D1125" s="2">
        <v>45761</v>
      </c>
      <c r="E1125" t="s">
        <v>14</v>
      </c>
      <c r="F1125" t="s">
        <v>15</v>
      </c>
      <c r="G1125" t="s">
        <v>75</v>
      </c>
      <c r="I1125">
        <v>1</v>
      </c>
      <c r="J1125">
        <v>3.45</v>
      </c>
      <c r="K1125">
        <v>0</v>
      </c>
      <c r="L1125">
        <v>0.25</v>
      </c>
      <c r="M1125">
        <v>3.7</v>
      </c>
      <c r="N1125" t="s">
        <v>21</v>
      </c>
    </row>
    <row r="1126" spans="1:14" x14ac:dyDescent="0.3">
      <c r="A1126">
        <v>121124</v>
      </c>
      <c r="B1126">
        <v>403</v>
      </c>
      <c r="C1126" s="1">
        <v>45769.838807870372</v>
      </c>
      <c r="D1126" s="2">
        <v>45769</v>
      </c>
      <c r="E1126" t="s">
        <v>36</v>
      </c>
      <c r="F1126" t="s">
        <v>15</v>
      </c>
      <c r="G1126" t="s">
        <v>77</v>
      </c>
      <c r="I1126">
        <v>1</v>
      </c>
      <c r="J1126">
        <v>5.81</v>
      </c>
      <c r="K1126">
        <v>0</v>
      </c>
      <c r="L1126">
        <v>0.42</v>
      </c>
      <c r="M1126">
        <v>6.23</v>
      </c>
      <c r="N1126" t="s">
        <v>21</v>
      </c>
    </row>
    <row r="1127" spans="1:14" x14ac:dyDescent="0.3">
      <c r="A1127">
        <v>121125</v>
      </c>
      <c r="B1127">
        <v>403</v>
      </c>
      <c r="C1127" s="1">
        <v>45850.505243055559</v>
      </c>
      <c r="D1127" s="2">
        <v>45850</v>
      </c>
      <c r="E1127" t="s">
        <v>18</v>
      </c>
      <c r="F1127" t="s">
        <v>19</v>
      </c>
      <c r="G1127" t="s">
        <v>59</v>
      </c>
      <c r="I1127">
        <v>1</v>
      </c>
      <c r="J1127">
        <v>9.42</v>
      </c>
      <c r="K1127">
        <v>0</v>
      </c>
      <c r="L1127">
        <v>0.66</v>
      </c>
      <c r="M1127">
        <v>10.08</v>
      </c>
      <c r="N1127" t="s">
        <v>21</v>
      </c>
    </row>
    <row r="1128" spans="1:14" x14ac:dyDescent="0.3">
      <c r="A1128">
        <v>121126</v>
      </c>
      <c r="B1128">
        <v>403</v>
      </c>
      <c r="C1128" s="1">
        <v>45777.271226851852</v>
      </c>
      <c r="D1128" s="2">
        <v>45777</v>
      </c>
      <c r="E1128" t="s">
        <v>14</v>
      </c>
      <c r="F1128" t="s">
        <v>22</v>
      </c>
      <c r="G1128" t="s">
        <v>70</v>
      </c>
      <c r="H1128" t="s">
        <v>66</v>
      </c>
      <c r="I1128">
        <v>1</v>
      </c>
      <c r="J1128">
        <v>3.32</v>
      </c>
      <c r="K1128">
        <v>0</v>
      </c>
      <c r="L1128">
        <v>0.22</v>
      </c>
      <c r="M1128">
        <v>3.54</v>
      </c>
      <c r="N1128" t="s">
        <v>21</v>
      </c>
    </row>
    <row r="1129" spans="1:14" x14ac:dyDescent="0.3">
      <c r="A1129">
        <v>121127</v>
      </c>
      <c r="B1129">
        <v>201</v>
      </c>
      <c r="C1129" s="1">
        <v>45775.462870370371</v>
      </c>
      <c r="D1129" s="2">
        <v>45775</v>
      </c>
      <c r="E1129" t="s">
        <v>18</v>
      </c>
      <c r="F1129" t="s">
        <v>22</v>
      </c>
      <c r="G1129" t="s">
        <v>55</v>
      </c>
      <c r="I1129">
        <v>1</v>
      </c>
      <c r="J1129">
        <v>8.11</v>
      </c>
      <c r="K1129">
        <v>0</v>
      </c>
      <c r="L1129">
        <v>0.73</v>
      </c>
      <c r="M1129">
        <v>8.84</v>
      </c>
      <c r="N1129" t="s">
        <v>21</v>
      </c>
    </row>
    <row r="1130" spans="1:14" x14ac:dyDescent="0.3">
      <c r="A1130">
        <v>121128</v>
      </c>
      <c r="B1130">
        <v>401</v>
      </c>
      <c r="C1130" s="1">
        <v>45870.676539351851</v>
      </c>
      <c r="D1130" s="2">
        <v>45870</v>
      </c>
      <c r="E1130" t="s">
        <v>28</v>
      </c>
      <c r="F1130" t="s">
        <v>15</v>
      </c>
      <c r="G1130" t="s">
        <v>56</v>
      </c>
      <c r="I1130">
        <v>1</v>
      </c>
      <c r="J1130">
        <v>1.88</v>
      </c>
      <c r="K1130">
        <v>0</v>
      </c>
      <c r="L1130">
        <v>0.14000000000000001</v>
      </c>
      <c r="M1130">
        <v>2.02</v>
      </c>
      <c r="N1130" t="s">
        <v>21</v>
      </c>
    </row>
    <row r="1131" spans="1:14" x14ac:dyDescent="0.3">
      <c r="A1131">
        <v>121129</v>
      </c>
      <c r="B1131">
        <v>101</v>
      </c>
      <c r="C1131" s="1">
        <v>45810.399548611109</v>
      </c>
      <c r="D1131" s="2">
        <v>45810</v>
      </c>
      <c r="E1131" t="s">
        <v>14</v>
      </c>
      <c r="F1131" t="s">
        <v>22</v>
      </c>
      <c r="G1131" t="s">
        <v>75</v>
      </c>
      <c r="I1131">
        <v>2</v>
      </c>
      <c r="J1131">
        <v>3.82</v>
      </c>
      <c r="K1131">
        <v>0</v>
      </c>
      <c r="L1131">
        <v>0.53</v>
      </c>
      <c r="M1131">
        <v>8.17</v>
      </c>
      <c r="N1131" t="s">
        <v>17</v>
      </c>
    </row>
    <row r="1132" spans="1:14" x14ac:dyDescent="0.3">
      <c r="A1132">
        <v>121130</v>
      </c>
      <c r="B1132">
        <v>202</v>
      </c>
      <c r="C1132" s="1">
        <v>45841.345682870371</v>
      </c>
      <c r="D1132" s="2">
        <v>45841</v>
      </c>
      <c r="E1132" t="s">
        <v>14</v>
      </c>
      <c r="F1132" t="s">
        <v>15</v>
      </c>
      <c r="G1132" t="s">
        <v>35</v>
      </c>
      <c r="H1132" t="s">
        <v>46</v>
      </c>
      <c r="I1132">
        <v>1</v>
      </c>
      <c r="J1132">
        <v>1.95</v>
      </c>
      <c r="K1132">
        <v>0</v>
      </c>
      <c r="L1132">
        <v>0.19</v>
      </c>
      <c r="M1132">
        <v>2.2400000000000002</v>
      </c>
      <c r="N1132" t="s">
        <v>17</v>
      </c>
    </row>
    <row r="1133" spans="1:14" x14ac:dyDescent="0.3">
      <c r="A1133">
        <v>121131</v>
      </c>
      <c r="B1133">
        <v>501</v>
      </c>
      <c r="C1133" s="1">
        <v>45812.523460648146</v>
      </c>
      <c r="D1133" s="2">
        <v>45812</v>
      </c>
      <c r="E1133" t="s">
        <v>18</v>
      </c>
      <c r="F1133" t="s">
        <v>19</v>
      </c>
      <c r="G1133" t="s">
        <v>20</v>
      </c>
      <c r="I1133">
        <v>1</v>
      </c>
      <c r="J1133">
        <v>5.54</v>
      </c>
      <c r="K1133">
        <v>0</v>
      </c>
      <c r="L1133">
        <v>0.53</v>
      </c>
      <c r="M1133">
        <v>6.07</v>
      </c>
      <c r="N1133" t="s">
        <v>17</v>
      </c>
    </row>
    <row r="1134" spans="1:14" x14ac:dyDescent="0.3">
      <c r="A1134">
        <v>121132</v>
      </c>
      <c r="B1134">
        <v>202</v>
      </c>
      <c r="C1134" s="1">
        <v>45854.622974537036</v>
      </c>
      <c r="D1134" s="2">
        <v>45854</v>
      </c>
      <c r="E1134" t="s">
        <v>18</v>
      </c>
      <c r="F1134" t="s">
        <v>22</v>
      </c>
      <c r="G1134" t="s">
        <v>59</v>
      </c>
      <c r="I1134">
        <v>2</v>
      </c>
      <c r="J1134">
        <v>10.8</v>
      </c>
      <c r="K1134">
        <v>0</v>
      </c>
      <c r="L1134">
        <v>1.73</v>
      </c>
      <c r="M1134">
        <v>23.33</v>
      </c>
      <c r="N1134" t="s">
        <v>31</v>
      </c>
    </row>
    <row r="1135" spans="1:14" x14ac:dyDescent="0.3">
      <c r="A1135">
        <v>121133</v>
      </c>
      <c r="B1135">
        <v>103</v>
      </c>
      <c r="C1135" s="1">
        <v>45828.46193287037</v>
      </c>
      <c r="D1135" s="2">
        <v>45828</v>
      </c>
      <c r="E1135" t="s">
        <v>18</v>
      </c>
      <c r="F1135" t="s">
        <v>15</v>
      </c>
      <c r="G1135" t="s">
        <v>20</v>
      </c>
      <c r="H1135" t="s">
        <v>34</v>
      </c>
      <c r="I1135">
        <v>2</v>
      </c>
      <c r="J1135">
        <v>5.56</v>
      </c>
      <c r="K1135">
        <v>0</v>
      </c>
      <c r="L1135">
        <v>0.76</v>
      </c>
      <c r="M1135">
        <v>12.38</v>
      </c>
      <c r="N1135" t="s">
        <v>17</v>
      </c>
    </row>
    <row r="1136" spans="1:14" x14ac:dyDescent="0.3">
      <c r="A1136">
        <v>121134</v>
      </c>
      <c r="B1136">
        <v>301</v>
      </c>
      <c r="C1136" s="1">
        <v>45765.658217592594</v>
      </c>
      <c r="D1136" s="2">
        <v>45765</v>
      </c>
      <c r="E1136" t="s">
        <v>28</v>
      </c>
      <c r="F1136" t="s">
        <v>22</v>
      </c>
      <c r="G1136" t="s">
        <v>47</v>
      </c>
      <c r="H1136" t="s">
        <v>46</v>
      </c>
      <c r="I1136">
        <v>2</v>
      </c>
      <c r="J1136">
        <v>1.61</v>
      </c>
      <c r="K1136">
        <v>0</v>
      </c>
      <c r="L1136">
        <v>0.31</v>
      </c>
      <c r="M1136">
        <v>3.73</v>
      </c>
      <c r="N1136" t="s">
        <v>31</v>
      </c>
    </row>
    <row r="1137" spans="1:14" x14ac:dyDescent="0.3">
      <c r="A1137">
        <v>121135</v>
      </c>
      <c r="B1137">
        <v>401</v>
      </c>
      <c r="C1137" s="1">
        <v>45850.670601851853</v>
      </c>
      <c r="D1137" s="2">
        <v>45850</v>
      </c>
      <c r="E1137" t="s">
        <v>28</v>
      </c>
      <c r="F1137" t="s">
        <v>15</v>
      </c>
      <c r="G1137" t="s">
        <v>32</v>
      </c>
      <c r="H1137" t="s">
        <v>71</v>
      </c>
      <c r="I1137">
        <v>1</v>
      </c>
      <c r="J1137">
        <v>1.82</v>
      </c>
      <c r="K1137">
        <v>0</v>
      </c>
      <c r="L1137">
        <v>0.2</v>
      </c>
      <c r="M1137">
        <v>2.72</v>
      </c>
      <c r="N1137" t="s">
        <v>21</v>
      </c>
    </row>
    <row r="1138" spans="1:14" x14ac:dyDescent="0.3">
      <c r="A1138">
        <v>121136</v>
      </c>
      <c r="B1138">
        <v>201</v>
      </c>
      <c r="C1138" s="1">
        <v>45868.761041666665</v>
      </c>
      <c r="D1138" s="2">
        <v>45868</v>
      </c>
      <c r="E1138" t="s">
        <v>36</v>
      </c>
      <c r="F1138" t="s">
        <v>22</v>
      </c>
      <c r="G1138" t="s">
        <v>78</v>
      </c>
      <c r="I1138">
        <v>1</v>
      </c>
      <c r="J1138">
        <v>2.11</v>
      </c>
      <c r="K1138">
        <v>0</v>
      </c>
      <c r="L1138">
        <v>0.14000000000000001</v>
      </c>
      <c r="M1138">
        <v>2.25</v>
      </c>
      <c r="N1138" t="s">
        <v>31</v>
      </c>
    </row>
    <row r="1139" spans="1:14" x14ac:dyDescent="0.3">
      <c r="A1139">
        <v>121137</v>
      </c>
      <c r="B1139">
        <v>403</v>
      </c>
      <c r="C1139" s="1">
        <v>45769.751597222225</v>
      </c>
      <c r="D1139" s="2">
        <v>45769</v>
      </c>
      <c r="E1139" t="s">
        <v>36</v>
      </c>
      <c r="F1139" t="s">
        <v>22</v>
      </c>
      <c r="G1139" t="s">
        <v>48</v>
      </c>
      <c r="H1139" t="s">
        <v>74</v>
      </c>
      <c r="I1139">
        <v>1</v>
      </c>
      <c r="J1139">
        <v>5.17</v>
      </c>
      <c r="K1139">
        <v>0</v>
      </c>
      <c r="L1139">
        <v>0.59</v>
      </c>
      <c r="M1139">
        <v>6.76</v>
      </c>
      <c r="N1139" t="s">
        <v>31</v>
      </c>
    </row>
    <row r="1140" spans="1:14" x14ac:dyDescent="0.3">
      <c r="A1140">
        <v>121138</v>
      </c>
      <c r="B1140">
        <v>301</v>
      </c>
      <c r="C1140" s="1">
        <v>45802.608506944445</v>
      </c>
      <c r="D1140" s="2">
        <v>45802</v>
      </c>
      <c r="E1140" t="s">
        <v>18</v>
      </c>
      <c r="F1140" t="s">
        <v>19</v>
      </c>
      <c r="G1140" t="s">
        <v>57</v>
      </c>
      <c r="I1140">
        <v>1</v>
      </c>
      <c r="J1140">
        <v>9.2899999999999991</v>
      </c>
      <c r="K1140">
        <v>0</v>
      </c>
      <c r="L1140">
        <v>0.79</v>
      </c>
      <c r="M1140">
        <v>10.08</v>
      </c>
      <c r="N1140" t="s">
        <v>21</v>
      </c>
    </row>
    <row r="1141" spans="1:14" x14ac:dyDescent="0.3">
      <c r="A1141">
        <v>121139</v>
      </c>
      <c r="B1141">
        <v>301</v>
      </c>
      <c r="C1141" s="1">
        <v>45773.885844907411</v>
      </c>
      <c r="D1141" s="2">
        <v>45773</v>
      </c>
      <c r="E1141" t="s">
        <v>36</v>
      </c>
      <c r="F1141" t="s">
        <v>22</v>
      </c>
      <c r="G1141" t="s">
        <v>77</v>
      </c>
      <c r="H1141" t="s">
        <v>50</v>
      </c>
      <c r="I1141">
        <v>1</v>
      </c>
      <c r="J1141">
        <v>5.49</v>
      </c>
      <c r="K1141">
        <v>0</v>
      </c>
      <c r="L1141">
        <v>0.36</v>
      </c>
      <c r="M1141">
        <v>6.35</v>
      </c>
      <c r="N1141" t="s">
        <v>21</v>
      </c>
    </row>
    <row r="1142" spans="1:14" x14ac:dyDescent="0.3">
      <c r="A1142">
        <v>121140</v>
      </c>
      <c r="B1142">
        <v>101</v>
      </c>
      <c r="C1142" s="1">
        <v>45809.909502314818</v>
      </c>
      <c r="D1142" s="2">
        <v>45809</v>
      </c>
      <c r="E1142" t="s">
        <v>36</v>
      </c>
      <c r="F1142" t="s">
        <v>22</v>
      </c>
      <c r="G1142" t="s">
        <v>30</v>
      </c>
      <c r="I1142">
        <v>1</v>
      </c>
      <c r="J1142">
        <v>3.06</v>
      </c>
      <c r="K1142">
        <v>0</v>
      </c>
      <c r="L1142">
        <v>0.23</v>
      </c>
      <c r="M1142">
        <v>3.29</v>
      </c>
      <c r="N1142" t="s">
        <v>21</v>
      </c>
    </row>
    <row r="1143" spans="1:14" x14ac:dyDescent="0.3">
      <c r="A1143">
        <v>121141</v>
      </c>
      <c r="B1143">
        <v>501</v>
      </c>
      <c r="C1143" s="1">
        <v>45819.028437499997</v>
      </c>
      <c r="D1143" s="2">
        <v>45819</v>
      </c>
      <c r="E1143" t="s">
        <v>33</v>
      </c>
      <c r="F1143" t="s">
        <v>22</v>
      </c>
      <c r="G1143" t="s">
        <v>78</v>
      </c>
      <c r="I1143">
        <v>2</v>
      </c>
      <c r="J1143">
        <v>2.13</v>
      </c>
      <c r="K1143">
        <v>0.73</v>
      </c>
      <c r="L1143">
        <v>0.27</v>
      </c>
      <c r="M1143">
        <v>4.4000000000000004</v>
      </c>
      <c r="N1143" t="s">
        <v>17</v>
      </c>
    </row>
    <row r="1144" spans="1:14" x14ac:dyDescent="0.3">
      <c r="A1144">
        <v>121142</v>
      </c>
      <c r="B1144">
        <v>101</v>
      </c>
      <c r="C1144" s="1">
        <v>45816.467673611114</v>
      </c>
      <c r="D1144" s="2">
        <v>45816</v>
      </c>
      <c r="E1144" t="s">
        <v>37</v>
      </c>
      <c r="F1144" t="s">
        <v>19</v>
      </c>
      <c r="G1144" t="s">
        <v>38</v>
      </c>
      <c r="I1144">
        <v>1</v>
      </c>
      <c r="J1144">
        <v>1.57</v>
      </c>
      <c r="K1144">
        <v>0</v>
      </c>
      <c r="L1144">
        <v>0.1</v>
      </c>
      <c r="M1144">
        <v>1.67</v>
      </c>
      <c r="N1144" t="s">
        <v>31</v>
      </c>
    </row>
    <row r="1145" spans="1:14" x14ac:dyDescent="0.3">
      <c r="A1145">
        <v>121143</v>
      </c>
      <c r="B1145">
        <v>501</v>
      </c>
      <c r="C1145" s="1">
        <v>45776.476747685185</v>
      </c>
      <c r="D1145" s="2">
        <v>45776</v>
      </c>
      <c r="E1145" t="s">
        <v>18</v>
      </c>
      <c r="F1145" t="s">
        <v>22</v>
      </c>
      <c r="G1145" t="s">
        <v>30</v>
      </c>
      <c r="H1145" t="s">
        <v>61</v>
      </c>
      <c r="I1145">
        <v>1</v>
      </c>
      <c r="J1145">
        <v>3.18</v>
      </c>
      <c r="K1145">
        <v>0</v>
      </c>
      <c r="L1145">
        <v>0.36</v>
      </c>
      <c r="M1145">
        <v>4.1399999999999997</v>
      </c>
      <c r="N1145" t="s">
        <v>17</v>
      </c>
    </row>
    <row r="1146" spans="1:14" x14ac:dyDescent="0.3">
      <c r="A1146">
        <v>121144</v>
      </c>
      <c r="B1146">
        <v>301</v>
      </c>
      <c r="C1146" s="1">
        <v>45834.78802083333</v>
      </c>
      <c r="D1146" s="2">
        <v>45834</v>
      </c>
      <c r="E1146" t="s">
        <v>36</v>
      </c>
      <c r="F1146" t="s">
        <v>19</v>
      </c>
      <c r="G1146" t="s">
        <v>77</v>
      </c>
      <c r="H1146" t="s">
        <v>65</v>
      </c>
      <c r="I1146">
        <v>1</v>
      </c>
      <c r="J1146">
        <v>5.18</v>
      </c>
      <c r="K1146">
        <v>0</v>
      </c>
      <c r="L1146">
        <v>0.65</v>
      </c>
      <c r="M1146">
        <v>7.83</v>
      </c>
      <c r="N1146" t="s">
        <v>31</v>
      </c>
    </row>
    <row r="1147" spans="1:14" x14ac:dyDescent="0.3">
      <c r="A1147">
        <v>121145</v>
      </c>
      <c r="B1147">
        <v>403</v>
      </c>
      <c r="C1147" s="1">
        <v>45778.950277777774</v>
      </c>
      <c r="D1147" s="2">
        <v>45778</v>
      </c>
      <c r="E1147" t="s">
        <v>33</v>
      </c>
      <c r="F1147" t="s">
        <v>15</v>
      </c>
      <c r="G1147" t="s">
        <v>78</v>
      </c>
      <c r="H1147" t="s">
        <v>76</v>
      </c>
      <c r="I1147">
        <v>1</v>
      </c>
      <c r="J1147">
        <v>1.99</v>
      </c>
      <c r="K1147">
        <v>0</v>
      </c>
      <c r="L1147">
        <v>0.19</v>
      </c>
      <c r="M1147">
        <v>2.1800000000000002</v>
      </c>
      <c r="N1147" t="s">
        <v>17</v>
      </c>
    </row>
    <row r="1148" spans="1:14" x14ac:dyDescent="0.3">
      <c r="A1148">
        <v>121146</v>
      </c>
      <c r="B1148">
        <v>301</v>
      </c>
      <c r="C1148" s="1">
        <v>45850.967650462961</v>
      </c>
      <c r="D1148" s="2">
        <v>45850</v>
      </c>
      <c r="E1148" t="s">
        <v>33</v>
      </c>
      <c r="F1148" t="s">
        <v>22</v>
      </c>
      <c r="G1148" t="s">
        <v>43</v>
      </c>
      <c r="I1148">
        <v>1</v>
      </c>
      <c r="J1148">
        <v>4.12</v>
      </c>
      <c r="K1148">
        <v>0.21</v>
      </c>
      <c r="L1148">
        <v>0.25</v>
      </c>
      <c r="M1148">
        <v>4.16</v>
      </c>
      <c r="N1148" t="s">
        <v>21</v>
      </c>
    </row>
    <row r="1149" spans="1:14" x14ac:dyDescent="0.3">
      <c r="A1149">
        <v>121147</v>
      </c>
      <c r="B1149">
        <v>101</v>
      </c>
      <c r="C1149" s="1">
        <v>45862.464143518519</v>
      </c>
      <c r="D1149" s="2">
        <v>45862</v>
      </c>
      <c r="E1149" t="s">
        <v>37</v>
      </c>
      <c r="F1149" t="s">
        <v>19</v>
      </c>
      <c r="G1149" t="s">
        <v>41</v>
      </c>
      <c r="I1149">
        <v>1</v>
      </c>
      <c r="J1149">
        <v>1.6</v>
      </c>
      <c r="K1149">
        <v>0</v>
      </c>
      <c r="L1149">
        <v>0.12</v>
      </c>
      <c r="M1149">
        <v>1.72</v>
      </c>
      <c r="N1149" t="s">
        <v>21</v>
      </c>
    </row>
    <row r="1150" spans="1:14" x14ac:dyDescent="0.3">
      <c r="A1150">
        <v>121148</v>
      </c>
      <c r="B1150">
        <v>101</v>
      </c>
      <c r="C1150" s="1">
        <v>45843.417395833334</v>
      </c>
      <c r="D1150" s="2">
        <v>45843</v>
      </c>
      <c r="E1150" t="s">
        <v>37</v>
      </c>
      <c r="F1150" t="s">
        <v>29</v>
      </c>
      <c r="G1150" t="s">
        <v>32</v>
      </c>
      <c r="H1150" t="s">
        <v>76</v>
      </c>
      <c r="I1150">
        <v>1</v>
      </c>
      <c r="J1150">
        <v>1.87</v>
      </c>
      <c r="K1150">
        <v>0</v>
      </c>
      <c r="L1150">
        <v>0.15</v>
      </c>
      <c r="M1150">
        <v>2.02</v>
      </c>
      <c r="N1150" t="s">
        <v>21</v>
      </c>
    </row>
    <row r="1151" spans="1:14" x14ac:dyDescent="0.3">
      <c r="A1151">
        <v>121149</v>
      </c>
      <c r="B1151">
        <v>501</v>
      </c>
      <c r="C1151" s="1">
        <v>45797.506805555553</v>
      </c>
      <c r="D1151" s="2">
        <v>45797</v>
      </c>
      <c r="E1151" t="s">
        <v>18</v>
      </c>
      <c r="F1151" t="s">
        <v>19</v>
      </c>
      <c r="G1151" t="s">
        <v>43</v>
      </c>
      <c r="I1151">
        <v>1</v>
      </c>
      <c r="J1151">
        <v>4.21</v>
      </c>
      <c r="K1151">
        <v>0</v>
      </c>
      <c r="L1151">
        <v>0.36</v>
      </c>
      <c r="M1151">
        <v>4.57</v>
      </c>
      <c r="N1151" t="s">
        <v>62</v>
      </c>
    </row>
    <row r="1152" spans="1:14" x14ac:dyDescent="0.3">
      <c r="A1152">
        <v>121150</v>
      </c>
      <c r="B1152">
        <v>102</v>
      </c>
      <c r="C1152" s="1">
        <v>45771.034826388888</v>
      </c>
      <c r="D1152" s="2">
        <v>45771</v>
      </c>
      <c r="E1152" t="s">
        <v>33</v>
      </c>
      <c r="F1152" t="s">
        <v>22</v>
      </c>
      <c r="G1152" t="s">
        <v>78</v>
      </c>
      <c r="H1152" t="s">
        <v>71</v>
      </c>
      <c r="I1152">
        <v>1</v>
      </c>
      <c r="J1152">
        <v>1.89</v>
      </c>
      <c r="K1152">
        <v>0</v>
      </c>
      <c r="L1152">
        <v>0.17</v>
      </c>
      <c r="M1152">
        <v>2.76</v>
      </c>
      <c r="N1152" t="s">
        <v>21</v>
      </c>
    </row>
    <row r="1153" spans="1:14" x14ac:dyDescent="0.3">
      <c r="A1153">
        <v>121151</v>
      </c>
      <c r="B1153">
        <v>102</v>
      </c>
      <c r="C1153" s="1">
        <v>45851.645833333336</v>
      </c>
      <c r="D1153" s="2">
        <v>45851</v>
      </c>
      <c r="E1153" t="s">
        <v>28</v>
      </c>
      <c r="F1153" t="s">
        <v>19</v>
      </c>
      <c r="G1153" t="s">
        <v>51</v>
      </c>
      <c r="I1153">
        <v>2</v>
      </c>
      <c r="J1153">
        <v>3.27</v>
      </c>
      <c r="K1153">
        <v>0</v>
      </c>
      <c r="L1153">
        <v>0.39</v>
      </c>
      <c r="M1153">
        <v>6.93</v>
      </c>
      <c r="N1153" t="s">
        <v>21</v>
      </c>
    </row>
    <row r="1154" spans="1:14" x14ac:dyDescent="0.3">
      <c r="A1154">
        <v>121152</v>
      </c>
      <c r="B1154">
        <v>103</v>
      </c>
      <c r="C1154" s="1">
        <v>45832.268449074072</v>
      </c>
      <c r="D1154" s="2">
        <v>45832</v>
      </c>
      <c r="E1154" t="s">
        <v>14</v>
      </c>
      <c r="F1154" t="s">
        <v>15</v>
      </c>
      <c r="G1154" t="s">
        <v>75</v>
      </c>
      <c r="H1154" t="s">
        <v>44</v>
      </c>
      <c r="I1154">
        <v>1</v>
      </c>
      <c r="J1154">
        <v>3.58</v>
      </c>
      <c r="K1154">
        <v>0</v>
      </c>
      <c r="L1154">
        <v>0.32</v>
      </c>
      <c r="M1154">
        <v>4.9000000000000004</v>
      </c>
      <c r="N1154" t="s">
        <v>21</v>
      </c>
    </row>
    <row r="1155" spans="1:14" x14ac:dyDescent="0.3">
      <c r="A1155">
        <v>121153</v>
      </c>
      <c r="B1155">
        <v>501</v>
      </c>
      <c r="C1155" s="1">
        <v>45854.487129629626</v>
      </c>
      <c r="D1155" s="2">
        <v>45854</v>
      </c>
      <c r="E1155" t="s">
        <v>18</v>
      </c>
      <c r="F1155" t="s">
        <v>19</v>
      </c>
      <c r="G1155" t="s">
        <v>20</v>
      </c>
      <c r="H1155" t="s">
        <v>58</v>
      </c>
      <c r="I1155">
        <v>1</v>
      </c>
      <c r="J1155">
        <v>4.9000000000000004</v>
      </c>
      <c r="K1155">
        <v>0</v>
      </c>
      <c r="L1155">
        <v>0.32</v>
      </c>
      <c r="M1155">
        <v>5.22</v>
      </c>
      <c r="N1155" t="s">
        <v>21</v>
      </c>
    </row>
    <row r="1156" spans="1:14" x14ac:dyDescent="0.3">
      <c r="A1156">
        <v>121154</v>
      </c>
      <c r="B1156">
        <v>301</v>
      </c>
      <c r="C1156" s="1">
        <v>45788.866273148145</v>
      </c>
      <c r="D1156" s="2">
        <v>45788</v>
      </c>
      <c r="E1156" t="s">
        <v>36</v>
      </c>
      <c r="F1156" t="s">
        <v>15</v>
      </c>
      <c r="G1156" t="s">
        <v>27</v>
      </c>
      <c r="I1156">
        <v>1</v>
      </c>
      <c r="J1156">
        <v>6.42</v>
      </c>
      <c r="K1156">
        <v>0</v>
      </c>
      <c r="L1156">
        <v>0.57999999999999996</v>
      </c>
      <c r="M1156">
        <v>7</v>
      </c>
      <c r="N1156" t="s">
        <v>62</v>
      </c>
    </row>
    <row r="1157" spans="1:14" x14ac:dyDescent="0.3">
      <c r="A1157">
        <v>121155</v>
      </c>
      <c r="B1157">
        <v>103</v>
      </c>
      <c r="C1157" s="1">
        <v>45781.846458333333</v>
      </c>
      <c r="D1157" s="2">
        <v>45781</v>
      </c>
      <c r="E1157" t="s">
        <v>36</v>
      </c>
      <c r="F1157" t="s">
        <v>15</v>
      </c>
      <c r="G1157" t="s">
        <v>20</v>
      </c>
      <c r="I1157">
        <v>1</v>
      </c>
      <c r="J1157">
        <v>5.76</v>
      </c>
      <c r="K1157">
        <v>0.86</v>
      </c>
      <c r="L1157">
        <v>0.34</v>
      </c>
      <c r="M1157">
        <v>5.24</v>
      </c>
      <c r="N1157" t="s">
        <v>31</v>
      </c>
    </row>
    <row r="1158" spans="1:14" x14ac:dyDescent="0.3">
      <c r="A1158">
        <v>121156</v>
      </c>
      <c r="B1158">
        <v>101</v>
      </c>
      <c r="C1158" s="1">
        <v>45839.744768518518</v>
      </c>
      <c r="D1158" s="2">
        <v>45839</v>
      </c>
      <c r="E1158" t="s">
        <v>28</v>
      </c>
      <c r="F1158" t="s">
        <v>29</v>
      </c>
      <c r="G1158" t="s">
        <v>60</v>
      </c>
      <c r="I1158">
        <v>1</v>
      </c>
      <c r="J1158">
        <v>4.76</v>
      </c>
      <c r="K1158">
        <v>0</v>
      </c>
      <c r="L1158">
        <v>0.38</v>
      </c>
      <c r="M1158">
        <v>5.14</v>
      </c>
      <c r="N1158" t="s">
        <v>21</v>
      </c>
    </row>
    <row r="1159" spans="1:14" x14ac:dyDescent="0.3">
      <c r="A1159">
        <v>121157</v>
      </c>
      <c r="B1159">
        <v>501</v>
      </c>
      <c r="C1159" s="1">
        <v>45786.779953703706</v>
      </c>
      <c r="D1159" s="2">
        <v>45786</v>
      </c>
      <c r="E1159" t="s">
        <v>36</v>
      </c>
      <c r="F1159" t="s">
        <v>19</v>
      </c>
      <c r="G1159" t="s">
        <v>26</v>
      </c>
      <c r="I1159">
        <v>1</v>
      </c>
      <c r="J1159">
        <v>10.42</v>
      </c>
      <c r="K1159">
        <v>0</v>
      </c>
      <c r="L1159">
        <v>0.73</v>
      </c>
      <c r="M1159">
        <v>11.15</v>
      </c>
      <c r="N1159" t="s">
        <v>21</v>
      </c>
    </row>
    <row r="1160" spans="1:14" x14ac:dyDescent="0.3">
      <c r="A1160">
        <v>121158</v>
      </c>
      <c r="B1160">
        <v>102</v>
      </c>
      <c r="C1160" s="1">
        <v>45823.414178240739</v>
      </c>
      <c r="D1160" s="2">
        <v>45823</v>
      </c>
      <c r="E1160" t="s">
        <v>14</v>
      </c>
      <c r="F1160" t="s">
        <v>15</v>
      </c>
      <c r="G1160" t="s">
        <v>41</v>
      </c>
      <c r="H1160" t="s">
        <v>45</v>
      </c>
      <c r="I1160">
        <v>1</v>
      </c>
      <c r="J1160">
        <v>2.09</v>
      </c>
      <c r="K1160">
        <v>0</v>
      </c>
      <c r="L1160">
        <v>0.23</v>
      </c>
      <c r="M1160">
        <v>2.62</v>
      </c>
      <c r="N1160" t="s">
        <v>17</v>
      </c>
    </row>
    <row r="1161" spans="1:14" x14ac:dyDescent="0.3">
      <c r="A1161">
        <v>121159</v>
      </c>
      <c r="B1161">
        <v>403</v>
      </c>
      <c r="C1161" s="1">
        <v>45839.594456018516</v>
      </c>
      <c r="D1161" s="2">
        <v>45839</v>
      </c>
      <c r="E1161" t="s">
        <v>18</v>
      </c>
      <c r="F1161" t="s">
        <v>22</v>
      </c>
      <c r="G1161" t="s">
        <v>52</v>
      </c>
      <c r="H1161" t="s">
        <v>61</v>
      </c>
      <c r="I1161">
        <v>3</v>
      </c>
      <c r="J1161">
        <v>2.5499999999999998</v>
      </c>
      <c r="K1161">
        <v>0</v>
      </c>
      <c r="L1161">
        <v>0.56999999999999995</v>
      </c>
      <c r="M1161">
        <v>10.02</v>
      </c>
      <c r="N1161" t="s">
        <v>21</v>
      </c>
    </row>
    <row r="1162" spans="1:14" x14ac:dyDescent="0.3">
      <c r="A1162">
        <v>121160</v>
      </c>
      <c r="B1162">
        <v>101</v>
      </c>
      <c r="C1162" s="1">
        <v>45784.517800925925</v>
      </c>
      <c r="D1162" s="2">
        <v>45784</v>
      </c>
      <c r="E1162" t="s">
        <v>18</v>
      </c>
      <c r="F1162" t="s">
        <v>15</v>
      </c>
      <c r="G1162" t="s">
        <v>52</v>
      </c>
      <c r="H1162" t="s">
        <v>53</v>
      </c>
      <c r="I1162">
        <v>1</v>
      </c>
      <c r="J1162">
        <v>1.93</v>
      </c>
      <c r="K1162">
        <v>0</v>
      </c>
      <c r="L1162">
        <v>0.14000000000000001</v>
      </c>
      <c r="M1162">
        <v>1.77</v>
      </c>
      <c r="N1162" t="s">
        <v>17</v>
      </c>
    </row>
    <row r="1163" spans="1:14" x14ac:dyDescent="0.3">
      <c r="A1163">
        <v>121161</v>
      </c>
      <c r="B1163">
        <v>403</v>
      </c>
      <c r="C1163" s="1">
        <v>45843.59107638889</v>
      </c>
      <c r="D1163" s="2">
        <v>45843</v>
      </c>
      <c r="E1163" t="s">
        <v>18</v>
      </c>
      <c r="F1163" t="s">
        <v>15</v>
      </c>
      <c r="G1163" t="s">
        <v>43</v>
      </c>
      <c r="I1163">
        <v>1</v>
      </c>
      <c r="J1163">
        <v>5.25</v>
      </c>
      <c r="K1163">
        <v>0</v>
      </c>
      <c r="L1163">
        <v>0.37</v>
      </c>
      <c r="M1163">
        <v>5.62</v>
      </c>
      <c r="N1163" t="s">
        <v>21</v>
      </c>
    </row>
    <row r="1164" spans="1:14" x14ac:dyDescent="0.3">
      <c r="A1164">
        <v>121162</v>
      </c>
      <c r="B1164">
        <v>101</v>
      </c>
      <c r="C1164" s="1">
        <v>45876.398194444446</v>
      </c>
      <c r="D1164" s="2">
        <v>45876</v>
      </c>
      <c r="E1164" t="s">
        <v>14</v>
      </c>
      <c r="F1164" t="s">
        <v>19</v>
      </c>
      <c r="G1164" t="s">
        <v>41</v>
      </c>
      <c r="H1164" t="s">
        <v>23</v>
      </c>
      <c r="I1164">
        <v>1</v>
      </c>
      <c r="J1164">
        <v>1.61</v>
      </c>
      <c r="K1164">
        <v>0</v>
      </c>
      <c r="L1164">
        <v>0.1</v>
      </c>
      <c r="M1164">
        <v>1.71</v>
      </c>
      <c r="N1164" t="s">
        <v>21</v>
      </c>
    </row>
    <row r="1165" spans="1:14" x14ac:dyDescent="0.3">
      <c r="A1165">
        <v>121163</v>
      </c>
      <c r="B1165">
        <v>102</v>
      </c>
      <c r="C1165" s="1">
        <v>45878.484652777777</v>
      </c>
      <c r="D1165" s="2">
        <v>45878</v>
      </c>
      <c r="E1165" t="s">
        <v>18</v>
      </c>
      <c r="F1165" t="s">
        <v>15</v>
      </c>
      <c r="G1165" t="s">
        <v>59</v>
      </c>
      <c r="I1165">
        <v>2</v>
      </c>
      <c r="J1165">
        <v>9.17</v>
      </c>
      <c r="K1165">
        <v>0</v>
      </c>
      <c r="L1165">
        <v>1.65</v>
      </c>
      <c r="M1165">
        <v>19.989999999999998</v>
      </c>
      <c r="N1165" t="s">
        <v>21</v>
      </c>
    </row>
    <row r="1166" spans="1:14" x14ac:dyDescent="0.3">
      <c r="A1166">
        <v>121164</v>
      </c>
      <c r="B1166">
        <v>501</v>
      </c>
      <c r="C1166" s="1">
        <v>45784.76666666667</v>
      </c>
      <c r="D1166" s="2">
        <v>45784</v>
      </c>
      <c r="E1166" t="s">
        <v>36</v>
      </c>
      <c r="F1166" t="s">
        <v>29</v>
      </c>
      <c r="G1166" t="s">
        <v>48</v>
      </c>
      <c r="H1166" t="s">
        <v>50</v>
      </c>
      <c r="I1166">
        <v>2</v>
      </c>
      <c r="J1166">
        <v>6.03</v>
      </c>
      <c r="K1166">
        <v>0</v>
      </c>
      <c r="L1166">
        <v>1.24</v>
      </c>
      <c r="M1166">
        <v>14.3</v>
      </c>
      <c r="N1166" t="s">
        <v>17</v>
      </c>
    </row>
    <row r="1167" spans="1:14" x14ac:dyDescent="0.3">
      <c r="A1167">
        <v>121165</v>
      </c>
      <c r="B1167">
        <v>501</v>
      </c>
      <c r="C1167" s="1">
        <v>45803.863356481481</v>
      </c>
      <c r="D1167" s="2">
        <v>45803</v>
      </c>
      <c r="E1167" t="s">
        <v>36</v>
      </c>
      <c r="F1167" t="s">
        <v>19</v>
      </c>
      <c r="G1167" t="s">
        <v>27</v>
      </c>
      <c r="I1167">
        <v>2</v>
      </c>
      <c r="J1167">
        <v>6.76</v>
      </c>
      <c r="K1167">
        <v>0.68</v>
      </c>
      <c r="L1167">
        <v>1.22</v>
      </c>
      <c r="M1167">
        <v>14.06</v>
      </c>
      <c r="N1167" t="s">
        <v>21</v>
      </c>
    </row>
    <row r="1168" spans="1:14" x14ac:dyDescent="0.3">
      <c r="A1168">
        <v>121166</v>
      </c>
      <c r="B1168">
        <v>202</v>
      </c>
      <c r="C1168" s="1">
        <v>45860.54792824074</v>
      </c>
      <c r="D1168" s="2">
        <v>45860</v>
      </c>
      <c r="E1168" t="s">
        <v>18</v>
      </c>
      <c r="F1168" t="s">
        <v>19</v>
      </c>
      <c r="G1168" t="s">
        <v>52</v>
      </c>
      <c r="I1168">
        <v>1</v>
      </c>
      <c r="J1168">
        <v>3.03</v>
      </c>
      <c r="K1168">
        <v>0</v>
      </c>
      <c r="L1168">
        <v>0.22</v>
      </c>
      <c r="M1168">
        <v>3.25</v>
      </c>
      <c r="N1168" t="s">
        <v>21</v>
      </c>
    </row>
    <row r="1169" spans="1:14" x14ac:dyDescent="0.3">
      <c r="A1169">
        <v>121167</v>
      </c>
      <c r="B1169">
        <v>501</v>
      </c>
      <c r="C1169" s="1">
        <v>45804.496817129628</v>
      </c>
      <c r="D1169" s="2">
        <v>45804</v>
      </c>
      <c r="E1169" t="s">
        <v>37</v>
      </c>
      <c r="F1169" t="s">
        <v>22</v>
      </c>
      <c r="G1169" t="s">
        <v>41</v>
      </c>
      <c r="I1169">
        <v>1</v>
      </c>
      <c r="J1169">
        <v>2</v>
      </c>
      <c r="K1169">
        <v>0</v>
      </c>
      <c r="L1169">
        <v>0.12</v>
      </c>
      <c r="M1169">
        <v>2.12</v>
      </c>
      <c r="N1169" t="s">
        <v>21</v>
      </c>
    </row>
    <row r="1170" spans="1:14" x14ac:dyDescent="0.3">
      <c r="A1170">
        <v>121168</v>
      </c>
      <c r="B1170">
        <v>103</v>
      </c>
      <c r="C1170" s="1">
        <v>45813.693738425929</v>
      </c>
      <c r="D1170" s="2">
        <v>45813</v>
      </c>
      <c r="E1170" t="s">
        <v>28</v>
      </c>
      <c r="F1170" t="s">
        <v>29</v>
      </c>
      <c r="G1170" t="s">
        <v>60</v>
      </c>
      <c r="I1170">
        <v>1</v>
      </c>
      <c r="J1170">
        <v>5.19</v>
      </c>
      <c r="K1170">
        <v>0</v>
      </c>
      <c r="L1170">
        <v>0.49</v>
      </c>
      <c r="M1170">
        <v>5.68</v>
      </c>
      <c r="N1170" t="s">
        <v>62</v>
      </c>
    </row>
    <row r="1171" spans="1:14" x14ac:dyDescent="0.3">
      <c r="A1171">
        <v>121169</v>
      </c>
      <c r="B1171">
        <v>301</v>
      </c>
      <c r="C1171" s="1">
        <v>45854.679976851854</v>
      </c>
      <c r="D1171" s="2">
        <v>45854</v>
      </c>
      <c r="E1171" t="s">
        <v>28</v>
      </c>
      <c r="F1171" t="s">
        <v>15</v>
      </c>
      <c r="G1171" t="s">
        <v>47</v>
      </c>
      <c r="I1171">
        <v>1</v>
      </c>
      <c r="J1171">
        <v>1.74</v>
      </c>
      <c r="K1171">
        <v>0</v>
      </c>
      <c r="L1171">
        <v>0.11</v>
      </c>
      <c r="M1171">
        <v>1.85</v>
      </c>
      <c r="N1171" t="s">
        <v>21</v>
      </c>
    </row>
    <row r="1172" spans="1:14" x14ac:dyDescent="0.3">
      <c r="A1172">
        <v>121170</v>
      </c>
      <c r="B1172">
        <v>102</v>
      </c>
      <c r="C1172" s="1">
        <v>45758.652905092589</v>
      </c>
      <c r="D1172" s="2">
        <v>45758</v>
      </c>
      <c r="E1172" t="s">
        <v>28</v>
      </c>
      <c r="F1172" t="s">
        <v>29</v>
      </c>
      <c r="G1172" t="s">
        <v>30</v>
      </c>
      <c r="I1172">
        <v>2</v>
      </c>
      <c r="J1172">
        <v>3.36</v>
      </c>
      <c r="K1172">
        <v>0</v>
      </c>
      <c r="L1172">
        <v>0.44</v>
      </c>
      <c r="M1172">
        <v>7.16</v>
      </c>
      <c r="N1172" t="s">
        <v>62</v>
      </c>
    </row>
    <row r="1173" spans="1:14" x14ac:dyDescent="0.3">
      <c r="A1173">
        <v>121171</v>
      </c>
      <c r="B1173">
        <v>401</v>
      </c>
      <c r="C1173" s="1">
        <v>45868.27447916667</v>
      </c>
      <c r="D1173" s="2">
        <v>45868</v>
      </c>
      <c r="E1173" t="s">
        <v>14</v>
      </c>
      <c r="F1173" t="s">
        <v>29</v>
      </c>
      <c r="G1173" t="s">
        <v>24</v>
      </c>
      <c r="I1173">
        <v>1</v>
      </c>
      <c r="J1173">
        <v>3.31</v>
      </c>
      <c r="K1173">
        <v>0</v>
      </c>
      <c r="L1173">
        <v>0.28000000000000003</v>
      </c>
      <c r="M1173">
        <v>3.59</v>
      </c>
      <c r="N1173" t="s">
        <v>21</v>
      </c>
    </row>
    <row r="1174" spans="1:14" x14ac:dyDescent="0.3">
      <c r="A1174">
        <v>121172</v>
      </c>
      <c r="B1174">
        <v>301</v>
      </c>
      <c r="C1174" s="1">
        <v>45784.352638888886</v>
      </c>
      <c r="D1174" s="2">
        <v>45784</v>
      </c>
      <c r="E1174" t="s">
        <v>14</v>
      </c>
      <c r="F1174" t="s">
        <v>22</v>
      </c>
      <c r="G1174" t="s">
        <v>41</v>
      </c>
      <c r="H1174" t="s">
        <v>66</v>
      </c>
      <c r="I1174">
        <v>1</v>
      </c>
      <c r="J1174">
        <v>1.91</v>
      </c>
      <c r="K1174">
        <v>0</v>
      </c>
      <c r="L1174">
        <v>0.14000000000000001</v>
      </c>
      <c r="M1174">
        <v>2.0499999999999998</v>
      </c>
      <c r="N1174" t="s">
        <v>62</v>
      </c>
    </row>
    <row r="1175" spans="1:14" x14ac:dyDescent="0.3">
      <c r="A1175">
        <v>121173</v>
      </c>
      <c r="B1175">
        <v>202</v>
      </c>
      <c r="C1175" s="1">
        <v>45875.485474537039</v>
      </c>
      <c r="D1175" s="2">
        <v>45875</v>
      </c>
      <c r="E1175" t="s">
        <v>18</v>
      </c>
      <c r="F1175" t="s">
        <v>19</v>
      </c>
      <c r="G1175" t="s">
        <v>55</v>
      </c>
      <c r="I1175">
        <v>1</v>
      </c>
      <c r="J1175">
        <v>8.4600000000000009</v>
      </c>
      <c r="K1175">
        <v>0</v>
      </c>
      <c r="L1175">
        <v>0.63</v>
      </c>
      <c r="M1175">
        <v>9.09</v>
      </c>
      <c r="N1175" t="s">
        <v>21</v>
      </c>
    </row>
    <row r="1176" spans="1:14" x14ac:dyDescent="0.3">
      <c r="A1176">
        <v>121174</v>
      </c>
      <c r="B1176">
        <v>402</v>
      </c>
      <c r="C1176" s="1">
        <v>45810.965509259258</v>
      </c>
      <c r="D1176" s="2">
        <v>45810</v>
      </c>
      <c r="E1176" t="s">
        <v>33</v>
      </c>
      <c r="F1176" t="s">
        <v>15</v>
      </c>
      <c r="G1176" t="s">
        <v>27</v>
      </c>
      <c r="I1176">
        <v>2</v>
      </c>
      <c r="J1176">
        <v>5.43</v>
      </c>
      <c r="K1176">
        <v>0</v>
      </c>
      <c r="L1176">
        <v>0.65</v>
      </c>
      <c r="M1176">
        <v>11.51</v>
      </c>
      <c r="N1176" t="s">
        <v>17</v>
      </c>
    </row>
    <row r="1177" spans="1:14" x14ac:dyDescent="0.3">
      <c r="A1177">
        <v>121175</v>
      </c>
      <c r="B1177">
        <v>401</v>
      </c>
      <c r="C1177" s="1">
        <v>45769.970185185186</v>
      </c>
      <c r="D1177" s="2">
        <v>45769</v>
      </c>
      <c r="E1177" t="s">
        <v>33</v>
      </c>
      <c r="F1177" t="s">
        <v>15</v>
      </c>
      <c r="G1177" t="s">
        <v>52</v>
      </c>
      <c r="H1177" t="s">
        <v>34</v>
      </c>
      <c r="I1177">
        <v>1</v>
      </c>
      <c r="J1177">
        <v>2.56</v>
      </c>
      <c r="K1177">
        <v>0</v>
      </c>
      <c r="L1177">
        <v>0.21</v>
      </c>
      <c r="M1177">
        <v>3.02</v>
      </c>
      <c r="N1177" t="s">
        <v>17</v>
      </c>
    </row>
    <row r="1178" spans="1:14" x14ac:dyDescent="0.3">
      <c r="A1178">
        <v>121176</v>
      </c>
      <c r="B1178">
        <v>301</v>
      </c>
      <c r="C1178" s="1">
        <v>45826.244120370371</v>
      </c>
      <c r="D1178" s="2">
        <v>45826</v>
      </c>
      <c r="E1178" t="s">
        <v>14</v>
      </c>
      <c r="F1178" t="s">
        <v>22</v>
      </c>
      <c r="G1178" t="s">
        <v>38</v>
      </c>
      <c r="H1178" t="s">
        <v>69</v>
      </c>
      <c r="I1178">
        <v>1</v>
      </c>
      <c r="J1178">
        <v>1.36</v>
      </c>
      <c r="K1178">
        <v>0</v>
      </c>
      <c r="L1178">
        <v>0.13</v>
      </c>
      <c r="M1178">
        <v>1.99</v>
      </c>
      <c r="N1178" t="s">
        <v>17</v>
      </c>
    </row>
    <row r="1179" spans="1:14" x14ac:dyDescent="0.3">
      <c r="A1179">
        <v>121177</v>
      </c>
      <c r="B1179">
        <v>103</v>
      </c>
      <c r="C1179" s="1">
        <v>45859.931828703702</v>
      </c>
      <c r="D1179" s="2">
        <v>45859</v>
      </c>
      <c r="E1179" t="s">
        <v>33</v>
      </c>
      <c r="F1179" t="s">
        <v>15</v>
      </c>
      <c r="G1179" t="s">
        <v>52</v>
      </c>
      <c r="I1179">
        <v>1</v>
      </c>
      <c r="J1179">
        <v>2.61</v>
      </c>
      <c r="K1179">
        <v>0</v>
      </c>
      <c r="L1179">
        <v>0.16</v>
      </c>
      <c r="M1179">
        <v>2.4700000000000002</v>
      </c>
      <c r="N1179" t="s">
        <v>17</v>
      </c>
    </row>
    <row r="1180" spans="1:14" x14ac:dyDescent="0.3">
      <c r="A1180">
        <v>121178</v>
      </c>
      <c r="B1180">
        <v>102</v>
      </c>
      <c r="C1180" s="1">
        <v>45866.909166666665</v>
      </c>
      <c r="D1180" s="2">
        <v>45866</v>
      </c>
      <c r="E1180" t="s">
        <v>36</v>
      </c>
      <c r="F1180" t="s">
        <v>29</v>
      </c>
      <c r="G1180" t="s">
        <v>20</v>
      </c>
      <c r="I1180">
        <v>2</v>
      </c>
      <c r="J1180">
        <v>5.03</v>
      </c>
      <c r="K1180">
        <v>0</v>
      </c>
      <c r="L1180">
        <v>0.75</v>
      </c>
      <c r="M1180">
        <v>10.81</v>
      </c>
      <c r="N1180" t="s">
        <v>21</v>
      </c>
    </row>
    <row r="1181" spans="1:14" x14ac:dyDescent="0.3">
      <c r="A1181">
        <v>121179</v>
      </c>
      <c r="B1181">
        <v>103</v>
      </c>
      <c r="C1181" s="1">
        <v>45811.859618055554</v>
      </c>
      <c r="D1181" s="2">
        <v>45811</v>
      </c>
      <c r="E1181" t="s">
        <v>36</v>
      </c>
      <c r="F1181" t="s">
        <v>22</v>
      </c>
      <c r="G1181" t="s">
        <v>55</v>
      </c>
      <c r="I1181">
        <v>1</v>
      </c>
      <c r="J1181">
        <v>7.94</v>
      </c>
      <c r="K1181">
        <v>0</v>
      </c>
      <c r="L1181">
        <v>0.52</v>
      </c>
      <c r="M1181">
        <v>8.4600000000000009</v>
      </c>
      <c r="N1181" t="s">
        <v>21</v>
      </c>
    </row>
    <row r="1182" spans="1:14" x14ac:dyDescent="0.3">
      <c r="A1182">
        <v>121180</v>
      </c>
      <c r="B1182">
        <v>202</v>
      </c>
      <c r="C1182" s="1">
        <v>45783.462395833332</v>
      </c>
      <c r="D1182" s="2">
        <v>45783</v>
      </c>
      <c r="E1182" t="s">
        <v>37</v>
      </c>
      <c r="F1182" t="s">
        <v>29</v>
      </c>
      <c r="G1182" t="s">
        <v>41</v>
      </c>
      <c r="H1182" t="s">
        <v>76</v>
      </c>
      <c r="I1182">
        <v>1</v>
      </c>
      <c r="J1182">
        <v>1.93</v>
      </c>
      <c r="K1182">
        <v>0</v>
      </c>
      <c r="L1182">
        <v>0.18</v>
      </c>
      <c r="M1182">
        <v>2.11</v>
      </c>
      <c r="N1182" t="s">
        <v>21</v>
      </c>
    </row>
    <row r="1183" spans="1:14" x14ac:dyDescent="0.3">
      <c r="A1183">
        <v>121181</v>
      </c>
      <c r="B1183">
        <v>403</v>
      </c>
      <c r="C1183" s="1">
        <v>45871.506979166668</v>
      </c>
      <c r="D1183" s="2">
        <v>45871</v>
      </c>
      <c r="E1183" t="s">
        <v>18</v>
      </c>
      <c r="F1183" t="s">
        <v>15</v>
      </c>
      <c r="G1183" t="s">
        <v>57</v>
      </c>
      <c r="I1183">
        <v>1</v>
      </c>
      <c r="J1183">
        <v>9.69</v>
      </c>
      <c r="L1183">
        <v>0.57999999999999996</v>
      </c>
      <c r="M1183">
        <v>10.27</v>
      </c>
      <c r="N1183" t="s">
        <v>21</v>
      </c>
    </row>
    <row r="1184" spans="1:14" x14ac:dyDescent="0.3">
      <c r="A1184">
        <v>121182</v>
      </c>
      <c r="B1184">
        <v>402</v>
      </c>
      <c r="C1184" s="1">
        <v>45848.783842592595</v>
      </c>
      <c r="D1184" s="2">
        <v>45848</v>
      </c>
      <c r="E1184" t="s">
        <v>36</v>
      </c>
      <c r="F1184" t="s">
        <v>22</v>
      </c>
      <c r="G1184" t="s">
        <v>59</v>
      </c>
      <c r="I1184">
        <v>1</v>
      </c>
      <c r="J1184">
        <v>10.45</v>
      </c>
      <c r="K1184">
        <v>0.52</v>
      </c>
      <c r="L1184">
        <v>0.84</v>
      </c>
      <c r="M1184">
        <v>10.77</v>
      </c>
      <c r="N1184" t="s">
        <v>21</v>
      </c>
    </row>
    <row r="1185" spans="1:14" x14ac:dyDescent="0.3">
      <c r="A1185">
        <v>121183</v>
      </c>
      <c r="B1185">
        <v>101</v>
      </c>
      <c r="C1185" s="1">
        <v>45845.77616898148</v>
      </c>
      <c r="D1185" s="2">
        <v>45845</v>
      </c>
      <c r="E1185" t="s">
        <v>36</v>
      </c>
      <c r="F1185" t="s">
        <v>19</v>
      </c>
      <c r="G1185" t="s">
        <v>55</v>
      </c>
      <c r="I1185">
        <v>2</v>
      </c>
      <c r="J1185">
        <v>7.7</v>
      </c>
      <c r="K1185">
        <v>0</v>
      </c>
      <c r="L1185">
        <v>1</v>
      </c>
      <c r="M1185">
        <v>16.399999999999999</v>
      </c>
      <c r="N1185" t="s">
        <v>62</v>
      </c>
    </row>
    <row r="1186" spans="1:14" x14ac:dyDescent="0.3">
      <c r="A1186">
        <v>121184</v>
      </c>
      <c r="B1186">
        <v>102</v>
      </c>
      <c r="C1186" s="1">
        <v>45760.274687500001</v>
      </c>
      <c r="D1186" s="2">
        <v>45760</v>
      </c>
      <c r="E1186" t="s">
        <v>14</v>
      </c>
      <c r="F1186" t="s">
        <v>15</v>
      </c>
      <c r="G1186" t="s">
        <v>75</v>
      </c>
      <c r="I1186">
        <v>1</v>
      </c>
      <c r="J1186">
        <v>3.49</v>
      </c>
      <c r="K1186">
        <v>0</v>
      </c>
      <c r="L1186">
        <v>0.21</v>
      </c>
      <c r="M1186">
        <v>3.7</v>
      </c>
      <c r="N1186" t="s">
        <v>17</v>
      </c>
    </row>
    <row r="1187" spans="1:14" x14ac:dyDescent="0.3">
      <c r="A1187">
        <v>121185</v>
      </c>
      <c r="B1187">
        <v>403</v>
      </c>
      <c r="C1187" s="1">
        <v>45800.370243055557</v>
      </c>
      <c r="D1187" s="2">
        <v>45800</v>
      </c>
      <c r="E1187" t="s">
        <v>14</v>
      </c>
      <c r="F1187" t="s">
        <v>19</v>
      </c>
      <c r="G1187" t="s">
        <v>75</v>
      </c>
      <c r="H1187" t="s">
        <v>46</v>
      </c>
      <c r="I1187">
        <v>1</v>
      </c>
      <c r="J1187">
        <v>3.98</v>
      </c>
      <c r="K1187">
        <v>0</v>
      </c>
      <c r="L1187">
        <v>0.27</v>
      </c>
      <c r="M1187">
        <v>4.3499999999999996</v>
      </c>
      <c r="N1187" t="s">
        <v>21</v>
      </c>
    </row>
    <row r="1188" spans="1:14" x14ac:dyDescent="0.3">
      <c r="A1188">
        <v>121186</v>
      </c>
      <c r="B1188">
        <v>403</v>
      </c>
      <c r="C1188" s="1">
        <v>45763.758229166669</v>
      </c>
      <c r="D1188" s="2">
        <v>45763</v>
      </c>
      <c r="E1188" t="s">
        <v>36</v>
      </c>
      <c r="F1188" t="s">
        <v>19</v>
      </c>
      <c r="G1188" t="s">
        <v>26</v>
      </c>
      <c r="I1188">
        <v>1</v>
      </c>
      <c r="J1188">
        <v>8.8000000000000007</v>
      </c>
      <c r="K1188">
        <v>0</v>
      </c>
      <c r="L1188">
        <v>0.84</v>
      </c>
      <c r="M1188">
        <v>9.64</v>
      </c>
      <c r="N1188" t="s">
        <v>21</v>
      </c>
    </row>
    <row r="1189" spans="1:14" x14ac:dyDescent="0.3">
      <c r="A1189">
        <v>121187</v>
      </c>
      <c r="B1189">
        <v>103</v>
      </c>
      <c r="C1189" s="1">
        <v>45828.424212962964</v>
      </c>
      <c r="D1189" s="2">
        <v>45828</v>
      </c>
      <c r="E1189" t="s">
        <v>37</v>
      </c>
      <c r="F1189" t="s">
        <v>19</v>
      </c>
      <c r="G1189" t="s">
        <v>24</v>
      </c>
      <c r="H1189" t="s">
        <v>46</v>
      </c>
      <c r="I1189">
        <v>1</v>
      </c>
      <c r="J1189">
        <v>3.18</v>
      </c>
      <c r="K1189">
        <v>0</v>
      </c>
      <c r="L1189">
        <v>0.25</v>
      </c>
      <c r="M1189">
        <v>3.53</v>
      </c>
      <c r="N1189" t="s">
        <v>17</v>
      </c>
    </row>
    <row r="1190" spans="1:14" x14ac:dyDescent="0.3">
      <c r="A1190">
        <v>121188</v>
      </c>
      <c r="B1190">
        <v>102</v>
      </c>
      <c r="C1190" s="1">
        <v>45790.469166666669</v>
      </c>
      <c r="D1190" s="2">
        <v>45790</v>
      </c>
      <c r="E1190" t="s">
        <v>18</v>
      </c>
      <c r="F1190" t="s">
        <v>15</v>
      </c>
      <c r="G1190" t="s">
        <v>77</v>
      </c>
      <c r="H1190" t="s">
        <v>54</v>
      </c>
      <c r="I1190">
        <v>1</v>
      </c>
      <c r="J1190">
        <v>5.43</v>
      </c>
      <c r="L1190">
        <v>0.44</v>
      </c>
      <c r="M1190">
        <v>5.6</v>
      </c>
      <c r="N1190" t="s">
        <v>31</v>
      </c>
    </row>
    <row r="1191" spans="1:14" x14ac:dyDescent="0.3">
      <c r="A1191">
        <v>121189</v>
      </c>
      <c r="B1191">
        <v>201</v>
      </c>
      <c r="C1191" s="1">
        <v>45873.498495370368</v>
      </c>
      <c r="D1191" s="2">
        <v>45873</v>
      </c>
      <c r="E1191" t="s">
        <v>37</v>
      </c>
      <c r="F1191" t="s">
        <v>19</v>
      </c>
      <c r="G1191" t="s">
        <v>24</v>
      </c>
      <c r="H1191" t="s">
        <v>25</v>
      </c>
      <c r="I1191">
        <v>1</v>
      </c>
      <c r="J1191">
        <v>3</v>
      </c>
      <c r="K1191">
        <v>0</v>
      </c>
      <c r="L1191">
        <v>0.22</v>
      </c>
      <c r="M1191">
        <v>3.22</v>
      </c>
      <c r="N1191" t="s">
        <v>31</v>
      </c>
    </row>
    <row r="1192" spans="1:14" x14ac:dyDescent="0.3">
      <c r="A1192">
        <v>121190</v>
      </c>
      <c r="B1192">
        <v>501</v>
      </c>
      <c r="C1192" s="1">
        <v>45869.764513888891</v>
      </c>
      <c r="D1192" s="2">
        <v>45869</v>
      </c>
      <c r="E1192" t="s">
        <v>36</v>
      </c>
      <c r="F1192" t="s">
        <v>19</v>
      </c>
      <c r="G1192" t="s">
        <v>77</v>
      </c>
      <c r="I1192">
        <v>1</v>
      </c>
      <c r="J1192">
        <v>5.28</v>
      </c>
      <c r="K1192">
        <v>0</v>
      </c>
      <c r="L1192">
        <v>0.5</v>
      </c>
      <c r="M1192">
        <v>5.78</v>
      </c>
      <c r="N1192" t="s">
        <v>21</v>
      </c>
    </row>
    <row r="1193" spans="1:14" x14ac:dyDescent="0.3">
      <c r="A1193">
        <v>121191</v>
      </c>
      <c r="B1193">
        <v>501</v>
      </c>
      <c r="C1193" s="1">
        <v>45849.85769675926</v>
      </c>
      <c r="D1193" s="2">
        <v>45849</v>
      </c>
      <c r="E1193" t="s">
        <v>36</v>
      </c>
      <c r="F1193" t="s">
        <v>19</v>
      </c>
      <c r="G1193" t="s">
        <v>59</v>
      </c>
      <c r="I1193">
        <v>1</v>
      </c>
      <c r="J1193">
        <v>9.32</v>
      </c>
      <c r="K1193">
        <v>0</v>
      </c>
      <c r="L1193">
        <v>0.7</v>
      </c>
      <c r="M1193">
        <v>10.02</v>
      </c>
      <c r="N1193" t="s">
        <v>21</v>
      </c>
    </row>
    <row r="1194" spans="1:14" x14ac:dyDescent="0.3">
      <c r="A1194">
        <v>121192</v>
      </c>
      <c r="B1194">
        <v>102</v>
      </c>
      <c r="C1194" s="1">
        <v>45847.55609953704</v>
      </c>
      <c r="D1194" s="2">
        <v>45847</v>
      </c>
      <c r="E1194" t="s">
        <v>18</v>
      </c>
      <c r="F1194" t="s">
        <v>15</v>
      </c>
      <c r="G1194" t="s">
        <v>27</v>
      </c>
      <c r="I1194">
        <v>2</v>
      </c>
      <c r="J1194">
        <v>5.49</v>
      </c>
      <c r="K1194">
        <v>0</v>
      </c>
      <c r="L1194">
        <v>0.88</v>
      </c>
      <c r="M1194">
        <v>11.86</v>
      </c>
      <c r="N1194" t="s">
        <v>31</v>
      </c>
    </row>
    <row r="1195" spans="1:14" x14ac:dyDescent="0.3">
      <c r="A1195">
        <v>121193</v>
      </c>
      <c r="B1195">
        <v>102</v>
      </c>
      <c r="C1195" s="1">
        <v>45845.517291666663</v>
      </c>
      <c r="D1195" s="2">
        <v>45845</v>
      </c>
      <c r="E1195" t="s">
        <v>18</v>
      </c>
      <c r="F1195" t="s">
        <v>15</v>
      </c>
      <c r="G1195" t="s">
        <v>26</v>
      </c>
      <c r="I1195">
        <v>1</v>
      </c>
      <c r="J1195">
        <v>9.4499999999999993</v>
      </c>
      <c r="K1195">
        <v>0</v>
      </c>
      <c r="L1195">
        <v>0.56999999999999995</v>
      </c>
      <c r="M1195">
        <v>10.02</v>
      </c>
      <c r="N1195" t="s">
        <v>21</v>
      </c>
    </row>
    <row r="1196" spans="1:14" x14ac:dyDescent="0.3">
      <c r="A1196">
        <v>121194</v>
      </c>
      <c r="B1196">
        <v>202</v>
      </c>
      <c r="C1196" s="1">
        <v>45819.589606481481</v>
      </c>
      <c r="D1196" s="2">
        <v>45819</v>
      </c>
      <c r="E1196" t="s">
        <v>18</v>
      </c>
      <c r="F1196" t="s">
        <v>22</v>
      </c>
      <c r="G1196" t="s">
        <v>43</v>
      </c>
      <c r="I1196">
        <v>2</v>
      </c>
      <c r="J1196">
        <v>3.96</v>
      </c>
      <c r="K1196">
        <v>0</v>
      </c>
      <c r="L1196">
        <v>0.63</v>
      </c>
      <c r="M1196">
        <v>8.5500000000000007</v>
      </c>
      <c r="N1196" t="s">
        <v>21</v>
      </c>
    </row>
    <row r="1197" spans="1:14" x14ac:dyDescent="0.3">
      <c r="A1197">
        <v>121195</v>
      </c>
      <c r="B1197">
        <v>201</v>
      </c>
      <c r="C1197" s="1">
        <v>45786.467430555553</v>
      </c>
      <c r="D1197" s="2">
        <v>45786</v>
      </c>
      <c r="E1197" t="s">
        <v>18</v>
      </c>
      <c r="F1197" t="s">
        <v>22</v>
      </c>
      <c r="G1197" t="s">
        <v>20</v>
      </c>
      <c r="I1197">
        <v>1</v>
      </c>
      <c r="J1197">
        <v>5.55</v>
      </c>
      <c r="K1197">
        <v>0</v>
      </c>
      <c r="L1197">
        <v>0.36</v>
      </c>
      <c r="M1197">
        <v>5.91</v>
      </c>
      <c r="N1197" t="s">
        <v>21</v>
      </c>
    </row>
    <row r="1198" spans="1:14" x14ac:dyDescent="0.3">
      <c r="A1198">
        <v>121196</v>
      </c>
      <c r="B1198">
        <v>101</v>
      </c>
      <c r="C1198" s="1">
        <v>45856.303344907406</v>
      </c>
      <c r="D1198" s="2">
        <v>45856</v>
      </c>
      <c r="E1198" t="s">
        <v>14</v>
      </c>
      <c r="F1198" t="s">
        <v>15</v>
      </c>
      <c r="G1198" t="s">
        <v>39</v>
      </c>
      <c r="I1198">
        <v>1</v>
      </c>
      <c r="J1198">
        <v>3.04</v>
      </c>
      <c r="K1198">
        <v>0</v>
      </c>
      <c r="L1198">
        <v>0.23</v>
      </c>
      <c r="M1198">
        <v>3.27</v>
      </c>
      <c r="N1198" t="s">
        <v>17</v>
      </c>
    </row>
    <row r="1199" spans="1:14" x14ac:dyDescent="0.3">
      <c r="A1199">
        <v>121197</v>
      </c>
      <c r="B1199">
        <v>401</v>
      </c>
      <c r="C1199" s="1">
        <v>45860.670081018521</v>
      </c>
      <c r="D1199" s="2">
        <v>45860</v>
      </c>
      <c r="E1199" t="s">
        <v>28</v>
      </c>
      <c r="F1199" t="s">
        <v>15</v>
      </c>
      <c r="G1199" t="s">
        <v>52</v>
      </c>
      <c r="H1199" t="s">
        <v>34</v>
      </c>
      <c r="I1199">
        <v>1</v>
      </c>
      <c r="J1199">
        <v>2.8</v>
      </c>
      <c r="K1199">
        <v>0</v>
      </c>
      <c r="L1199">
        <v>0.24</v>
      </c>
      <c r="M1199">
        <v>3.29</v>
      </c>
      <c r="N1199" t="s">
        <v>21</v>
      </c>
    </row>
    <row r="1200" spans="1:14" x14ac:dyDescent="0.3">
      <c r="A1200">
        <v>121198</v>
      </c>
      <c r="B1200">
        <v>501</v>
      </c>
      <c r="C1200" s="1">
        <v>45764.447233796294</v>
      </c>
      <c r="D1200" s="2">
        <v>45764</v>
      </c>
      <c r="E1200" t="s">
        <v>14</v>
      </c>
      <c r="F1200" t="s">
        <v>15</v>
      </c>
      <c r="G1200" t="s">
        <v>64</v>
      </c>
      <c r="H1200" t="s">
        <v>42</v>
      </c>
      <c r="I1200">
        <v>2</v>
      </c>
      <c r="J1200">
        <v>1.56</v>
      </c>
      <c r="K1200">
        <v>0</v>
      </c>
      <c r="L1200">
        <v>0.36</v>
      </c>
      <c r="M1200">
        <v>4.88</v>
      </c>
      <c r="N1200" t="s">
        <v>21</v>
      </c>
    </row>
    <row r="1201" spans="1:14" x14ac:dyDescent="0.3">
      <c r="A1201">
        <v>121199</v>
      </c>
      <c r="B1201">
        <v>403</v>
      </c>
      <c r="C1201" s="1">
        <v>45801.979305555556</v>
      </c>
      <c r="D1201" s="2">
        <v>45801</v>
      </c>
      <c r="E1201" t="s">
        <v>33</v>
      </c>
      <c r="F1201" t="s">
        <v>15</v>
      </c>
      <c r="G1201" t="s">
        <v>51</v>
      </c>
      <c r="I1201">
        <v>2</v>
      </c>
      <c r="J1201">
        <v>4.4400000000000004</v>
      </c>
      <c r="K1201">
        <v>0</v>
      </c>
      <c r="L1201">
        <v>0.67</v>
      </c>
      <c r="M1201">
        <v>9.5500000000000007</v>
      </c>
      <c r="N1201" t="s">
        <v>17</v>
      </c>
    </row>
    <row r="1202" spans="1:14" x14ac:dyDescent="0.3">
      <c r="A1202">
        <v>121200</v>
      </c>
      <c r="B1202">
        <v>101</v>
      </c>
      <c r="C1202" s="1">
        <v>45814.897048611114</v>
      </c>
      <c r="D1202" s="2">
        <v>45814</v>
      </c>
      <c r="E1202" t="s">
        <v>36</v>
      </c>
      <c r="F1202" t="s">
        <v>22</v>
      </c>
      <c r="G1202" t="s">
        <v>55</v>
      </c>
      <c r="I1202">
        <v>1</v>
      </c>
      <c r="J1202">
        <v>8.5500000000000007</v>
      </c>
      <c r="K1202">
        <v>1.28</v>
      </c>
      <c r="L1202">
        <v>0.51</v>
      </c>
      <c r="M1202">
        <v>7.78</v>
      </c>
      <c r="N1202" t="s">
        <v>21</v>
      </c>
    </row>
    <row r="1203" spans="1:14" x14ac:dyDescent="0.3">
      <c r="A1203">
        <v>121201</v>
      </c>
      <c r="B1203">
        <v>201</v>
      </c>
      <c r="C1203" s="1">
        <v>45788.424780092595</v>
      </c>
      <c r="D1203" s="2">
        <v>45788</v>
      </c>
      <c r="E1203" t="s">
        <v>37</v>
      </c>
      <c r="F1203" t="s">
        <v>19</v>
      </c>
      <c r="G1203" t="s">
        <v>24</v>
      </c>
      <c r="H1203" t="s">
        <v>40</v>
      </c>
      <c r="I1203">
        <v>1</v>
      </c>
      <c r="J1203">
        <v>3.13</v>
      </c>
      <c r="K1203">
        <v>0</v>
      </c>
      <c r="L1203">
        <v>0.28000000000000003</v>
      </c>
      <c r="M1203">
        <v>4.6100000000000003</v>
      </c>
      <c r="N1203" t="s">
        <v>21</v>
      </c>
    </row>
    <row r="1204" spans="1:14" x14ac:dyDescent="0.3">
      <c r="A1204">
        <v>121202</v>
      </c>
      <c r="B1204">
        <v>403</v>
      </c>
      <c r="C1204" s="1">
        <v>45842.578877314816</v>
      </c>
      <c r="D1204" s="2">
        <v>45842</v>
      </c>
      <c r="E1204" t="s">
        <v>18</v>
      </c>
      <c r="F1204" t="s">
        <v>22</v>
      </c>
      <c r="G1204" t="s">
        <v>43</v>
      </c>
      <c r="I1204">
        <v>1</v>
      </c>
      <c r="J1204">
        <v>4.53</v>
      </c>
      <c r="K1204">
        <v>0</v>
      </c>
      <c r="L1204">
        <v>0.27</v>
      </c>
      <c r="M1204">
        <v>4.8</v>
      </c>
      <c r="N1204" t="s">
        <v>17</v>
      </c>
    </row>
    <row r="1205" spans="1:14" x14ac:dyDescent="0.3">
      <c r="A1205">
        <v>121203</v>
      </c>
      <c r="B1205">
        <v>401</v>
      </c>
      <c r="C1205" s="1">
        <v>45806.921481481484</v>
      </c>
      <c r="D1205" s="2">
        <v>45806</v>
      </c>
      <c r="E1205" t="s">
        <v>33</v>
      </c>
      <c r="F1205" t="s">
        <v>22</v>
      </c>
      <c r="G1205" t="s">
        <v>20</v>
      </c>
      <c r="H1205" t="s">
        <v>49</v>
      </c>
      <c r="I1205">
        <v>1</v>
      </c>
      <c r="J1205">
        <v>5.59</v>
      </c>
      <c r="K1205">
        <v>0.28000000000000003</v>
      </c>
      <c r="L1205">
        <v>0.48</v>
      </c>
      <c r="M1205">
        <v>5.79</v>
      </c>
      <c r="N1205" t="s">
        <v>17</v>
      </c>
    </row>
    <row r="1206" spans="1:14" x14ac:dyDescent="0.3">
      <c r="A1206">
        <v>121204</v>
      </c>
      <c r="B1206">
        <v>401</v>
      </c>
      <c r="C1206" s="1">
        <v>45821.789131944446</v>
      </c>
      <c r="D1206" s="2">
        <v>45821</v>
      </c>
      <c r="E1206" t="s">
        <v>36</v>
      </c>
      <c r="F1206" t="s">
        <v>29</v>
      </c>
      <c r="G1206" t="s">
        <v>48</v>
      </c>
      <c r="I1206">
        <v>1</v>
      </c>
      <c r="J1206">
        <v>5.66</v>
      </c>
      <c r="K1206">
        <v>0</v>
      </c>
      <c r="L1206">
        <v>0.4</v>
      </c>
      <c r="M1206">
        <v>6.06</v>
      </c>
      <c r="N1206" t="s">
        <v>31</v>
      </c>
    </row>
    <row r="1207" spans="1:14" x14ac:dyDescent="0.3">
      <c r="A1207">
        <v>121205</v>
      </c>
      <c r="B1207">
        <v>402</v>
      </c>
      <c r="C1207" s="1">
        <v>45843.352256944447</v>
      </c>
      <c r="D1207" s="2">
        <v>45843</v>
      </c>
      <c r="E1207" t="s">
        <v>14</v>
      </c>
      <c r="F1207" t="s">
        <v>15</v>
      </c>
      <c r="G1207" t="s">
        <v>35</v>
      </c>
      <c r="I1207">
        <v>1</v>
      </c>
      <c r="J1207">
        <v>1.9</v>
      </c>
      <c r="K1207">
        <v>0</v>
      </c>
      <c r="L1207">
        <v>0.12</v>
      </c>
      <c r="M1207">
        <v>2.12</v>
      </c>
      <c r="N1207" t="s">
        <v>21</v>
      </c>
    </row>
    <row r="1208" spans="1:14" x14ac:dyDescent="0.3">
      <c r="A1208">
        <v>121206</v>
      </c>
      <c r="B1208">
        <v>102</v>
      </c>
      <c r="C1208" s="1">
        <v>45850.734884259262</v>
      </c>
      <c r="D1208" s="2">
        <v>45850</v>
      </c>
      <c r="E1208" t="s">
        <v>28</v>
      </c>
      <c r="F1208" t="s">
        <v>19</v>
      </c>
      <c r="G1208" t="s">
        <v>47</v>
      </c>
      <c r="H1208" t="s">
        <v>46</v>
      </c>
      <c r="I1208">
        <v>2</v>
      </c>
      <c r="J1208">
        <v>1.56</v>
      </c>
      <c r="K1208">
        <v>0</v>
      </c>
      <c r="L1208">
        <v>0.22</v>
      </c>
      <c r="M1208">
        <v>3.54</v>
      </c>
      <c r="N1208" t="s">
        <v>17</v>
      </c>
    </row>
    <row r="1209" spans="1:14" x14ac:dyDescent="0.3">
      <c r="A1209">
        <v>121207</v>
      </c>
      <c r="B1209">
        <v>401</v>
      </c>
      <c r="C1209" s="1">
        <v>45772.364884259259</v>
      </c>
      <c r="D1209" s="2">
        <v>45772</v>
      </c>
      <c r="E1209" t="s">
        <v>14</v>
      </c>
      <c r="F1209" t="s">
        <v>22</v>
      </c>
      <c r="G1209" t="s">
        <v>70</v>
      </c>
      <c r="H1209" t="s">
        <v>23</v>
      </c>
      <c r="I1209">
        <v>1</v>
      </c>
      <c r="J1209">
        <v>3.07</v>
      </c>
      <c r="K1209">
        <v>0</v>
      </c>
      <c r="L1209">
        <v>0.22</v>
      </c>
      <c r="M1209">
        <v>3.29</v>
      </c>
      <c r="N1209" t="s">
        <v>17</v>
      </c>
    </row>
    <row r="1210" spans="1:14" x14ac:dyDescent="0.3">
      <c r="A1210">
        <v>121208</v>
      </c>
      <c r="B1210">
        <v>101</v>
      </c>
      <c r="C1210" s="1">
        <v>45809.597129629627</v>
      </c>
      <c r="D1210" s="2">
        <v>45809</v>
      </c>
      <c r="E1210" t="s">
        <v>18</v>
      </c>
      <c r="F1210" t="s">
        <v>19</v>
      </c>
      <c r="G1210" t="s">
        <v>56</v>
      </c>
      <c r="H1210" t="s">
        <v>76</v>
      </c>
      <c r="I1210">
        <v>1</v>
      </c>
      <c r="J1210">
        <v>1.7</v>
      </c>
      <c r="K1210">
        <v>0</v>
      </c>
      <c r="L1210">
        <v>0.11</v>
      </c>
      <c r="M1210">
        <v>1.81</v>
      </c>
      <c r="N1210" t="s">
        <v>17</v>
      </c>
    </row>
    <row r="1211" spans="1:14" x14ac:dyDescent="0.3">
      <c r="A1211">
        <v>121209</v>
      </c>
      <c r="B1211">
        <v>102</v>
      </c>
      <c r="C1211" s="1">
        <v>45779.872824074075</v>
      </c>
      <c r="D1211" s="2">
        <v>45779</v>
      </c>
      <c r="E1211" t="s">
        <v>36</v>
      </c>
      <c r="F1211" t="s">
        <v>19</v>
      </c>
      <c r="G1211" t="s">
        <v>48</v>
      </c>
      <c r="H1211" t="s">
        <v>49</v>
      </c>
      <c r="I1211">
        <v>1</v>
      </c>
      <c r="J1211">
        <v>6.31</v>
      </c>
      <c r="L1211">
        <v>0.44</v>
      </c>
      <c r="M1211">
        <v>6.75</v>
      </c>
      <c r="N1211" t="s">
        <v>21</v>
      </c>
    </row>
    <row r="1212" spans="1:14" x14ac:dyDescent="0.3">
      <c r="A1212">
        <v>121210</v>
      </c>
      <c r="B1212">
        <v>301</v>
      </c>
      <c r="C1212" s="1">
        <v>45859.331724537034</v>
      </c>
      <c r="D1212" s="2">
        <v>45859</v>
      </c>
      <c r="E1212" t="s">
        <v>14</v>
      </c>
      <c r="F1212" t="s">
        <v>15</v>
      </c>
      <c r="G1212" t="s">
        <v>52</v>
      </c>
      <c r="I1212">
        <v>2</v>
      </c>
      <c r="J1212">
        <v>2.29</v>
      </c>
      <c r="K1212">
        <v>0</v>
      </c>
      <c r="L1212">
        <v>0.37</v>
      </c>
      <c r="M1212">
        <v>4.95</v>
      </c>
      <c r="N1212" t="s">
        <v>21</v>
      </c>
    </row>
    <row r="1213" spans="1:14" x14ac:dyDescent="0.3">
      <c r="A1213">
        <v>121211</v>
      </c>
      <c r="B1213">
        <v>501</v>
      </c>
      <c r="C1213" s="1">
        <v>45808.572800925926</v>
      </c>
      <c r="D1213" s="2">
        <v>45808</v>
      </c>
      <c r="E1213" t="s">
        <v>18</v>
      </c>
      <c r="F1213" t="s">
        <v>19</v>
      </c>
      <c r="G1213" t="s">
        <v>59</v>
      </c>
      <c r="I1213">
        <v>1</v>
      </c>
      <c r="J1213">
        <v>9.64</v>
      </c>
      <c r="K1213">
        <v>0</v>
      </c>
      <c r="L1213">
        <v>0.82</v>
      </c>
      <c r="M1213">
        <v>10.46</v>
      </c>
      <c r="N1213" t="s">
        <v>21</v>
      </c>
    </row>
    <row r="1214" spans="1:14" x14ac:dyDescent="0.3">
      <c r="A1214">
        <v>121212</v>
      </c>
      <c r="B1214">
        <v>501</v>
      </c>
      <c r="C1214" s="1">
        <v>45810.796620370369</v>
      </c>
      <c r="D1214" s="2">
        <v>45810</v>
      </c>
      <c r="E1214" t="s">
        <v>36</v>
      </c>
      <c r="F1214" t="s">
        <v>15</v>
      </c>
      <c r="G1214" t="s">
        <v>59</v>
      </c>
      <c r="I1214">
        <v>2</v>
      </c>
      <c r="J1214">
        <v>9.6300000000000008</v>
      </c>
      <c r="K1214">
        <v>2.89</v>
      </c>
      <c r="L1214">
        <v>1.39</v>
      </c>
      <c r="M1214">
        <v>17.760000000000002</v>
      </c>
      <c r="N1214" t="s">
        <v>17</v>
      </c>
    </row>
    <row r="1215" spans="1:14" x14ac:dyDescent="0.3">
      <c r="A1215">
        <v>121213</v>
      </c>
      <c r="B1215">
        <v>103</v>
      </c>
      <c r="C1215" s="1">
        <v>45815.46671296296</v>
      </c>
      <c r="D1215" s="2">
        <v>45815</v>
      </c>
      <c r="E1215" t="s">
        <v>37</v>
      </c>
      <c r="F1215" t="s">
        <v>22</v>
      </c>
      <c r="G1215" t="s">
        <v>70</v>
      </c>
      <c r="I1215">
        <v>2</v>
      </c>
      <c r="J1215">
        <v>3.46</v>
      </c>
      <c r="K1215">
        <v>0</v>
      </c>
      <c r="L1215">
        <v>0.52</v>
      </c>
      <c r="M1215">
        <v>7.44</v>
      </c>
      <c r="N1215" t="s">
        <v>21</v>
      </c>
    </row>
    <row r="1216" spans="1:14" x14ac:dyDescent="0.3">
      <c r="A1216">
        <v>121214</v>
      </c>
      <c r="B1216">
        <v>102</v>
      </c>
      <c r="C1216" s="1">
        <v>45855.686157407406</v>
      </c>
      <c r="D1216" s="2">
        <v>45855</v>
      </c>
      <c r="E1216" t="s">
        <v>28</v>
      </c>
      <c r="F1216" t="s">
        <v>29</v>
      </c>
      <c r="G1216" t="s">
        <v>30</v>
      </c>
      <c r="H1216" t="s">
        <v>53</v>
      </c>
      <c r="I1216">
        <v>3</v>
      </c>
      <c r="J1216">
        <v>3.06</v>
      </c>
      <c r="K1216">
        <v>0</v>
      </c>
      <c r="L1216">
        <v>0.62</v>
      </c>
      <c r="M1216">
        <v>8.9</v>
      </c>
      <c r="N1216" t="s">
        <v>21</v>
      </c>
    </row>
    <row r="1217" spans="1:14" x14ac:dyDescent="0.3">
      <c r="A1217">
        <v>121215</v>
      </c>
      <c r="B1217">
        <v>401</v>
      </c>
      <c r="C1217" s="1">
        <v>45763.28056712963</v>
      </c>
      <c r="D1217" s="2">
        <v>45763</v>
      </c>
      <c r="E1217" t="s">
        <v>14</v>
      </c>
      <c r="F1217" t="s">
        <v>15</v>
      </c>
      <c r="G1217" t="s">
        <v>75</v>
      </c>
      <c r="H1217" t="s">
        <v>44</v>
      </c>
      <c r="I1217">
        <v>1</v>
      </c>
      <c r="J1217">
        <v>4.05</v>
      </c>
      <c r="K1217">
        <v>0</v>
      </c>
      <c r="L1217">
        <v>0.48</v>
      </c>
      <c r="M1217">
        <v>5.53</v>
      </c>
      <c r="N1217" t="s">
        <v>21</v>
      </c>
    </row>
    <row r="1218" spans="1:14" x14ac:dyDescent="0.3">
      <c r="A1218">
        <v>121216</v>
      </c>
      <c r="B1218">
        <v>102</v>
      </c>
      <c r="C1218" s="1">
        <v>45790.288437499999</v>
      </c>
      <c r="D1218" s="2">
        <v>45790</v>
      </c>
      <c r="E1218" t="s">
        <v>14</v>
      </c>
      <c r="F1218" t="s">
        <v>22</v>
      </c>
      <c r="G1218" t="s">
        <v>35</v>
      </c>
      <c r="H1218" t="s">
        <v>25</v>
      </c>
      <c r="I1218">
        <v>1</v>
      </c>
      <c r="J1218">
        <v>1.76</v>
      </c>
      <c r="K1218">
        <v>0</v>
      </c>
      <c r="L1218">
        <v>0.13</v>
      </c>
      <c r="M1218">
        <v>1.89</v>
      </c>
      <c r="N1218" t="s">
        <v>21</v>
      </c>
    </row>
    <row r="1219" spans="1:14" x14ac:dyDescent="0.3">
      <c r="A1219">
        <v>121217</v>
      </c>
      <c r="B1219">
        <v>402</v>
      </c>
      <c r="C1219" s="1">
        <v>45845.693148148152</v>
      </c>
      <c r="D1219" s="2">
        <v>45845</v>
      </c>
      <c r="E1219" t="s">
        <v>28</v>
      </c>
      <c r="F1219" t="s">
        <v>22</v>
      </c>
      <c r="G1219" t="s">
        <v>80</v>
      </c>
      <c r="I1219">
        <v>1</v>
      </c>
      <c r="J1219">
        <v>1.93</v>
      </c>
      <c r="K1219">
        <v>0</v>
      </c>
      <c r="L1219">
        <v>0.14000000000000001</v>
      </c>
      <c r="M1219">
        <v>2.0699999999999998</v>
      </c>
      <c r="N1219" t="s">
        <v>17</v>
      </c>
    </row>
    <row r="1220" spans="1:14" x14ac:dyDescent="0.3">
      <c r="A1220">
        <v>121218</v>
      </c>
      <c r="B1220">
        <v>103</v>
      </c>
      <c r="C1220" s="1">
        <v>45878.867754629631</v>
      </c>
      <c r="D1220" s="2">
        <v>45878</v>
      </c>
      <c r="E1220" t="s">
        <v>36</v>
      </c>
      <c r="F1220" t="s">
        <v>22</v>
      </c>
      <c r="G1220" t="s">
        <v>55</v>
      </c>
      <c r="I1220">
        <v>1</v>
      </c>
      <c r="J1220">
        <v>8.07</v>
      </c>
      <c r="K1220">
        <v>0</v>
      </c>
      <c r="L1220">
        <v>0.59</v>
      </c>
      <c r="M1220">
        <v>8.66</v>
      </c>
      <c r="N1220" t="s">
        <v>21</v>
      </c>
    </row>
    <row r="1221" spans="1:14" x14ac:dyDescent="0.3">
      <c r="A1221">
        <v>121219</v>
      </c>
      <c r="B1221">
        <v>501</v>
      </c>
      <c r="C1221" s="1">
        <v>45857.02065972222</v>
      </c>
      <c r="D1221" s="2">
        <v>45857</v>
      </c>
      <c r="E1221" t="s">
        <v>33</v>
      </c>
      <c r="F1221" t="s">
        <v>15</v>
      </c>
      <c r="G1221" t="s">
        <v>48</v>
      </c>
      <c r="I1221">
        <v>1</v>
      </c>
      <c r="J1221">
        <v>6.46</v>
      </c>
      <c r="K1221">
        <v>0</v>
      </c>
      <c r="L1221">
        <v>0.52</v>
      </c>
      <c r="M1221">
        <v>6.98</v>
      </c>
      <c r="N1221" t="s">
        <v>21</v>
      </c>
    </row>
    <row r="1222" spans="1:14" x14ac:dyDescent="0.3">
      <c r="A1222">
        <v>121220</v>
      </c>
      <c r="B1222">
        <v>301</v>
      </c>
      <c r="C1222" s="1">
        <v>45788.672511574077</v>
      </c>
      <c r="D1222" s="2">
        <v>45788</v>
      </c>
      <c r="E1222" t="s">
        <v>28</v>
      </c>
      <c r="F1222" t="s">
        <v>29</v>
      </c>
      <c r="G1222" t="s">
        <v>32</v>
      </c>
      <c r="H1222" t="s">
        <v>23</v>
      </c>
      <c r="I1222">
        <v>2</v>
      </c>
      <c r="J1222">
        <v>1.64</v>
      </c>
      <c r="K1222">
        <v>0</v>
      </c>
      <c r="L1222">
        <v>0.26</v>
      </c>
      <c r="M1222">
        <v>3.54</v>
      </c>
      <c r="N1222" t="s">
        <v>21</v>
      </c>
    </row>
    <row r="1223" spans="1:14" x14ac:dyDescent="0.3">
      <c r="A1223">
        <v>121221</v>
      </c>
      <c r="B1223">
        <v>102</v>
      </c>
      <c r="C1223" s="1">
        <v>45828.816087962965</v>
      </c>
      <c r="D1223" s="2">
        <v>45828</v>
      </c>
      <c r="E1223" t="s">
        <v>36</v>
      </c>
      <c r="F1223" t="s">
        <v>19</v>
      </c>
      <c r="G1223" t="s">
        <v>43</v>
      </c>
      <c r="I1223">
        <v>1</v>
      </c>
      <c r="J1223">
        <v>4.59</v>
      </c>
      <c r="K1223">
        <v>0</v>
      </c>
      <c r="L1223">
        <v>0.39</v>
      </c>
      <c r="M1223">
        <v>4.9800000000000004</v>
      </c>
      <c r="N1223" t="s">
        <v>31</v>
      </c>
    </row>
    <row r="1224" spans="1:14" x14ac:dyDescent="0.3">
      <c r="A1224">
        <v>121222</v>
      </c>
      <c r="B1224">
        <v>501</v>
      </c>
      <c r="C1224" s="1">
        <v>45766.820138888892</v>
      </c>
      <c r="D1224" s="2">
        <v>45766</v>
      </c>
      <c r="E1224" t="s">
        <v>36</v>
      </c>
      <c r="F1224" t="s">
        <v>19</v>
      </c>
      <c r="G1224" t="s">
        <v>59</v>
      </c>
      <c r="I1224">
        <v>1</v>
      </c>
      <c r="J1224">
        <v>10.31</v>
      </c>
      <c r="K1224">
        <v>0</v>
      </c>
      <c r="L1224">
        <v>0.72</v>
      </c>
      <c r="M1224">
        <v>11.03</v>
      </c>
      <c r="N1224" t="s">
        <v>31</v>
      </c>
    </row>
    <row r="1225" spans="1:14" x14ac:dyDescent="0.3">
      <c r="A1225">
        <v>121223</v>
      </c>
      <c r="B1225">
        <v>402</v>
      </c>
      <c r="C1225" s="1">
        <v>45826.333518518521</v>
      </c>
      <c r="D1225" s="2">
        <v>45826</v>
      </c>
      <c r="E1225" t="s">
        <v>14</v>
      </c>
      <c r="F1225" t="s">
        <v>15</v>
      </c>
      <c r="G1225" t="s">
        <v>70</v>
      </c>
      <c r="I1225">
        <v>1</v>
      </c>
      <c r="J1225">
        <v>3.34</v>
      </c>
      <c r="L1225">
        <v>0.23</v>
      </c>
      <c r="M1225">
        <v>3.57</v>
      </c>
      <c r="N1225" t="s">
        <v>31</v>
      </c>
    </row>
    <row r="1226" spans="1:14" x14ac:dyDescent="0.3">
      <c r="A1226">
        <v>121224</v>
      </c>
      <c r="B1226">
        <v>102</v>
      </c>
      <c r="C1226" s="1">
        <v>45781.233495370368</v>
      </c>
      <c r="D1226" s="2">
        <v>45781</v>
      </c>
      <c r="E1226" t="s">
        <v>14</v>
      </c>
      <c r="F1226" t="s">
        <v>19</v>
      </c>
      <c r="G1226" t="s">
        <v>75</v>
      </c>
      <c r="I1226">
        <v>1</v>
      </c>
      <c r="J1226">
        <v>3.69</v>
      </c>
      <c r="L1226">
        <v>0.24</v>
      </c>
      <c r="M1226">
        <v>3.93</v>
      </c>
      <c r="N1226" t="s">
        <v>31</v>
      </c>
    </row>
    <row r="1227" spans="1:14" x14ac:dyDescent="0.3">
      <c r="A1227">
        <v>121225</v>
      </c>
      <c r="B1227">
        <v>101</v>
      </c>
      <c r="C1227" s="1">
        <v>45860.897013888891</v>
      </c>
      <c r="D1227" s="2">
        <v>45860</v>
      </c>
      <c r="E1227" t="s">
        <v>36</v>
      </c>
      <c r="F1227" t="s">
        <v>19</v>
      </c>
      <c r="G1227" t="s">
        <v>55</v>
      </c>
      <c r="I1227">
        <v>1</v>
      </c>
      <c r="J1227">
        <v>8.43</v>
      </c>
      <c r="K1227">
        <v>0</v>
      </c>
      <c r="L1227">
        <v>0.51</v>
      </c>
      <c r="M1227">
        <v>8.94</v>
      </c>
      <c r="N1227" t="s">
        <v>21</v>
      </c>
    </row>
    <row r="1228" spans="1:14" x14ac:dyDescent="0.3">
      <c r="A1228">
        <v>121226</v>
      </c>
      <c r="B1228">
        <v>301</v>
      </c>
      <c r="C1228" s="1">
        <v>45805.301724537036</v>
      </c>
      <c r="D1228" s="2">
        <v>45805</v>
      </c>
      <c r="E1228" t="s">
        <v>14</v>
      </c>
      <c r="F1228" t="s">
        <v>19</v>
      </c>
      <c r="G1228" t="s">
        <v>24</v>
      </c>
      <c r="H1228" t="s">
        <v>25</v>
      </c>
      <c r="I1228">
        <v>2</v>
      </c>
      <c r="J1228">
        <v>3.25</v>
      </c>
      <c r="K1228">
        <v>0</v>
      </c>
      <c r="L1228">
        <v>0.47</v>
      </c>
      <c r="M1228">
        <v>6.97</v>
      </c>
      <c r="N1228" t="s">
        <v>21</v>
      </c>
    </row>
    <row r="1229" spans="1:14" x14ac:dyDescent="0.3">
      <c r="A1229">
        <v>121227</v>
      </c>
      <c r="B1229">
        <v>501</v>
      </c>
      <c r="C1229" s="1">
        <v>45787.435636574075</v>
      </c>
      <c r="D1229" s="2">
        <v>45787</v>
      </c>
      <c r="E1229" t="s">
        <v>37</v>
      </c>
      <c r="F1229" t="s">
        <v>19</v>
      </c>
      <c r="G1229" t="s">
        <v>41</v>
      </c>
      <c r="I1229">
        <v>2</v>
      </c>
      <c r="J1229">
        <v>1.86</v>
      </c>
      <c r="K1229">
        <v>0</v>
      </c>
      <c r="L1229">
        <v>0.27</v>
      </c>
      <c r="M1229">
        <v>3.99</v>
      </c>
      <c r="N1229" t="s">
        <v>21</v>
      </c>
    </row>
    <row r="1230" spans="1:14" x14ac:dyDescent="0.3">
      <c r="A1230">
        <v>121228</v>
      </c>
      <c r="B1230">
        <v>401</v>
      </c>
      <c r="C1230" s="1">
        <v>45782.769375000003</v>
      </c>
      <c r="D1230" s="2">
        <v>45782</v>
      </c>
      <c r="E1230" t="s">
        <v>36</v>
      </c>
      <c r="F1230" t="s">
        <v>29</v>
      </c>
      <c r="G1230" t="s">
        <v>57</v>
      </c>
      <c r="I1230">
        <v>3</v>
      </c>
      <c r="J1230">
        <v>9.4700000000000006</v>
      </c>
      <c r="K1230">
        <v>0</v>
      </c>
      <c r="L1230">
        <v>2.41</v>
      </c>
      <c r="M1230">
        <v>30.82</v>
      </c>
      <c r="N1230" t="s">
        <v>31</v>
      </c>
    </row>
    <row r="1231" spans="1:14" x14ac:dyDescent="0.3">
      <c r="A1231">
        <v>121229</v>
      </c>
      <c r="B1231">
        <v>101</v>
      </c>
      <c r="C1231" s="1">
        <v>45772.069201388891</v>
      </c>
      <c r="D1231" s="2">
        <v>45772</v>
      </c>
      <c r="E1231" t="s">
        <v>33</v>
      </c>
      <c r="F1231" t="s">
        <v>15</v>
      </c>
      <c r="G1231" t="s">
        <v>30</v>
      </c>
      <c r="I1231">
        <v>1</v>
      </c>
      <c r="J1231">
        <v>3.77</v>
      </c>
      <c r="K1231">
        <v>0</v>
      </c>
      <c r="L1231">
        <v>0.34</v>
      </c>
      <c r="M1231">
        <v>4.1100000000000003</v>
      </c>
      <c r="N1231" t="s">
        <v>21</v>
      </c>
    </row>
    <row r="1232" spans="1:14" x14ac:dyDescent="0.3">
      <c r="A1232">
        <v>121230</v>
      </c>
      <c r="B1232">
        <v>301</v>
      </c>
      <c r="C1232" s="1">
        <v>45836.522824074076</v>
      </c>
      <c r="D1232" s="2">
        <v>45836</v>
      </c>
      <c r="E1232" t="s">
        <v>18</v>
      </c>
      <c r="F1232" t="s">
        <v>22</v>
      </c>
      <c r="G1232" t="s">
        <v>57</v>
      </c>
      <c r="H1232" t="s">
        <v>54</v>
      </c>
      <c r="I1232">
        <v>1</v>
      </c>
      <c r="J1232">
        <v>8.7100000000000009</v>
      </c>
      <c r="K1232">
        <v>0</v>
      </c>
      <c r="L1232">
        <v>0.83</v>
      </c>
      <c r="M1232">
        <v>9.5399999999999991</v>
      </c>
      <c r="N1232" t="s">
        <v>21</v>
      </c>
    </row>
    <row r="1233" spans="1:14" x14ac:dyDescent="0.3">
      <c r="A1233">
        <v>121231</v>
      </c>
      <c r="B1233">
        <v>101</v>
      </c>
      <c r="C1233" s="1">
        <v>45819.508715277778</v>
      </c>
      <c r="D1233" s="2">
        <v>45819</v>
      </c>
      <c r="E1233" t="s">
        <v>18</v>
      </c>
      <c r="F1233" t="s">
        <v>22</v>
      </c>
      <c r="G1233" t="s">
        <v>43</v>
      </c>
      <c r="I1233">
        <v>2</v>
      </c>
      <c r="J1233">
        <v>4.03</v>
      </c>
      <c r="K1233">
        <v>0</v>
      </c>
      <c r="L1233">
        <v>0.57999999999999996</v>
      </c>
      <c r="M1233">
        <v>8.64</v>
      </c>
      <c r="N1233" t="s">
        <v>17</v>
      </c>
    </row>
    <row r="1234" spans="1:14" x14ac:dyDescent="0.3">
      <c r="A1234">
        <v>121232</v>
      </c>
      <c r="B1234">
        <v>103</v>
      </c>
      <c r="C1234" s="1">
        <v>45786.302314814813</v>
      </c>
      <c r="D1234" s="2">
        <v>45786</v>
      </c>
      <c r="E1234" t="s">
        <v>14</v>
      </c>
      <c r="F1234" t="s">
        <v>15</v>
      </c>
      <c r="G1234" t="s">
        <v>70</v>
      </c>
      <c r="I1234">
        <v>1</v>
      </c>
      <c r="J1234">
        <v>3.22</v>
      </c>
      <c r="K1234">
        <v>0</v>
      </c>
      <c r="L1234">
        <v>0.21</v>
      </c>
      <c r="M1234">
        <v>3.43</v>
      </c>
      <c r="N1234" t="s">
        <v>17</v>
      </c>
    </row>
    <row r="1235" spans="1:14" x14ac:dyDescent="0.3">
      <c r="A1235">
        <v>121233</v>
      </c>
      <c r="B1235">
        <v>102</v>
      </c>
      <c r="C1235" s="1">
        <v>45820.553622685184</v>
      </c>
      <c r="D1235" s="2">
        <v>45820</v>
      </c>
      <c r="E1235" t="s">
        <v>18</v>
      </c>
      <c r="F1235" t="s">
        <v>22</v>
      </c>
      <c r="G1235" t="s">
        <v>77</v>
      </c>
      <c r="H1235" t="s">
        <v>65</v>
      </c>
      <c r="I1235">
        <v>2</v>
      </c>
      <c r="J1235">
        <v>6.14</v>
      </c>
      <c r="K1235">
        <v>0</v>
      </c>
      <c r="L1235">
        <v>1.3</v>
      </c>
      <c r="M1235">
        <v>17.579999999999998</v>
      </c>
      <c r="N1235" t="s">
        <v>21</v>
      </c>
    </row>
    <row r="1236" spans="1:14" x14ac:dyDescent="0.3">
      <c r="A1236">
        <v>121234</v>
      </c>
      <c r="B1236">
        <v>401</v>
      </c>
      <c r="C1236" s="1">
        <v>45827.766458333332</v>
      </c>
      <c r="D1236" s="2">
        <v>45827</v>
      </c>
      <c r="E1236" t="s">
        <v>36</v>
      </c>
      <c r="F1236" t="s">
        <v>19</v>
      </c>
      <c r="G1236" t="s">
        <v>57</v>
      </c>
      <c r="H1236" t="s">
        <v>58</v>
      </c>
      <c r="I1236">
        <v>1</v>
      </c>
      <c r="J1236">
        <v>8.59</v>
      </c>
      <c r="K1236">
        <v>0</v>
      </c>
      <c r="L1236">
        <v>0.6</v>
      </c>
      <c r="M1236">
        <v>9.19</v>
      </c>
      <c r="N1236" t="s">
        <v>17</v>
      </c>
    </row>
    <row r="1237" spans="1:14" x14ac:dyDescent="0.3">
      <c r="A1237">
        <v>121235</v>
      </c>
      <c r="B1237">
        <v>403</v>
      </c>
      <c r="C1237" s="1">
        <v>45873.61241898148</v>
      </c>
      <c r="D1237" s="2">
        <v>45873</v>
      </c>
      <c r="E1237" t="s">
        <v>18</v>
      </c>
      <c r="F1237" t="s">
        <v>15</v>
      </c>
      <c r="G1237" t="s">
        <v>48</v>
      </c>
      <c r="I1237">
        <v>1</v>
      </c>
      <c r="J1237">
        <v>6.27</v>
      </c>
      <c r="K1237">
        <v>0</v>
      </c>
      <c r="L1237">
        <v>0.38</v>
      </c>
      <c r="M1237">
        <v>6.65</v>
      </c>
      <c r="N1237" t="s">
        <v>21</v>
      </c>
    </row>
    <row r="1238" spans="1:14" x14ac:dyDescent="0.3">
      <c r="A1238">
        <v>121236</v>
      </c>
      <c r="B1238">
        <v>501</v>
      </c>
      <c r="C1238" s="1">
        <v>45851.476041666669</v>
      </c>
      <c r="D1238" s="2">
        <v>45851</v>
      </c>
      <c r="E1238" t="s">
        <v>18</v>
      </c>
      <c r="F1238" t="s">
        <v>29</v>
      </c>
      <c r="G1238" t="s">
        <v>43</v>
      </c>
      <c r="I1238">
        <v>1</v>
      </c>
      <c r="J1238">
        <v>5.05</v>
      </c>
      <c r="K1238">
        <v>0</v>
      </c>
      <c r="L1238">
        <v>0.33</v>
      </c>
      <c r="M1238">
        <v>5.38</v>
      </c>
      <c r="N1238" t="s">
        <v>21</v>
      </c>
    </row>
    <row r="1239" spans="1:14" x14ac:dyDescent="0.3">
      <c r="A1239">
        <v>121237</v>
      </c>
      <c r="B1239">
        <v>402</v>
      </c>
      <c r="C1239" s="1">
        <v>45796.867418981485</v>
      </c>
      <c r="D1239" s="2">
        <v>45796</v>
      </c>
      <c r="E1239" t="s">
        <v>36</v>
      </c>
      <c r="F1239" t="s">
        <v>29</v>
      </c>
      <c r="G1239" t="s">
        <v>55</v>
      </c>
      <c r="I1239">
        <v>1</v>
      </c>
      <c r="J1239">
        <v>8.2100000000000009</v>
      </c>
      <c r="K1239">
        <v>0</v>
      </c>
      <c r="L1239">
        <v>0.66</v>
      </c>
      <c r="M1239">
        <v>8.8699999999999992</v>
      </c>
      <c r="N1239" t="s">
        <v>31</v>
      </c>
    </row>
    <row r="1240" spans="1:14" x14ac:dyDescent="0.3">
      <c r="A1240">
        <v>121238</v>
      </c>
      <c r="B1240">
        <v>401</v>
      </c>
      <c r="C1240" s="1">
        <v>45791.447592592594</v>
      </c>
      <c r="D1240" s="2">
        <v>45791</v>
      </c>
      <c r="E1240" t="s">
        <v>37</v>
      </c>
      <c r="F1240" t="s">
        <v>29</v>
      </c>
      <c r="G1240" t="s">
        <v>64</v>
      </c>
      <c r="H1240" t="s">
        <v>45</v>
      </c>
      <c r="I1240">
        <v>1</v>
      </c>
      <c r="J1240">
        <v>1.59</v>
      </c>
      <c r="K1240">
        <v>0</v>
      </c>
      <c r="L1240">
        <v>0.15</v>
      </c>
      <c r="M1240">
        <v>2.04</v>
      </c>
      <c r="N1240" t="s">
        <v>31</v>
      </c>
    </row>
    <row r="1241" spans="1:14" x14ac:dyDescent="0.3">
      <c r="A1241">
        <v>121239</v>
      </c>
      <c r="B1241">
        <v>102</v>
      </c>
      <c r="C1241" s="1">
        <v>45871.695763888885</v>
      </c>
      <c r="D1241" s="2">
        <v>45871</v>
      </c>
      <c r="E1241" t="s">
        <v>28</v>
      </c>
      <c r="F1241" t="s">
        <v>22</v>
      </c>
      <c r="G1241" t="s">
        <v>16</v>
      </c>
      <c r="H1241" t="s">
        <v>45</v>
      </c>
      <c r="I1241">
        <v>1</v>
      </c>
      <c r="J1241">
        <v>1.58</v>
      </c>
      <c r="K1241">
        <v>0</v>
      </c>
      <c r="L1241">
        <v>0.16</v>
      </c>
      <c r="M1241">
        <v>2.04</v>
      </c>
      <c r="N1241" t="s">
        <v>17</v>
      </c>
    </row>
    <row r="1242" spans="1:14" x14ac:dyDescent="0.3">
      <c r="A1242">
        <v>121240</v>
      </c>
      <c r="B1242">
        <v>501</v>
      </c>
      <c r="C1242" s="1">
        <v>45792.770972222221</v>
      </c>
      <c r="D1242" s="2">
        <v>45792</v>
      </c>
      <c r="E1242" t="s">
        <v>36</v>
      </c>
      <c r="F1242" t="s">
        <v>15</v>
      </c>
      <c r="G1242" t="s">
        <v>20</v>
      </c>
      <c r="H1242" t="s">
        <v>58</v>
      </c>
      <c r="I1242">
        <v>1</v>
      </c>
      <c r="J1242">
        <v>5.25</v>
      </c>
      <c r="K1242">
        <v>0</v>
      </c>
      <c r="L1242">
        <v>0.5</v>
      </c>
      <c r="M1242">
        <v>5.75</v>
      </c>
      <c r="N1242" t="s">
        <v>21</v>
      </c>
    </row>
    <row r="1243" spans="1:14" x14ac:dyDescent="0.3">
      <c r="A1243">
        <v>121241</v>
      </c>
      <c r="B1243">
        <v>201</v>
      </c>
      <c r="C1243" s="1">
        <v>45849.878807870373</v>
      </c>
      <c r="D1243" s="2">
        <v>45849</v>
      </c>
      <c r="E1243" t="s">
        <v>36</v>
      </c>
      <c r="F1243" t="s">
        <v>15</v>
      </c>
      <c r="G1243" t="s">
        <v>57</v>
      </c>
      <c r="I1243">
        <v>1</v>
      </c>
      <c r="J1243">
        <v>8.89</v>
      </c>
      <c r="K1243">
        <v>0</v>
      </c>
      <c r="L1243">
        <v>0.74</v>
      </c>
      <c r="M1243">
        <v>10.63</v>
      </c>
      <c r="N1243" t="s">
        <v>31</v>
      </c>
    </row>
    <row r="1244" spans="1:14" x14ac:dyDescent="0.3">
      <c r="A1244">
        <v>121242</v>
      </c>
      <c r="B1244">
        <v>201</v>
      </c>
      <c r="C1244" s="1">
        <v>45867.972442129627</v>
      </c>
      <c r="D1244" s="2">
        <v>45867</v>
      </c>
      <c r="E1244" t="s">
        <v>33</v>
      </c>
      <c r="F1244" t="s">
        <v>15</v>
      </c>
      <c r="G1244" t="s">
        <v>30</v>
      </c>
      <c r="I1244">
        <v>1</v>
      </c>
      <c r="J1244">
        <v>2.98</v>
      </c>
      <c r="K1244">
        <v>0</v>
      </c>
      <c r="L1244">
        <v>0.25</v>
      </c>
      <c r="M1244">
        <v>3.23</v>
      </c>
      <c r="N1244" t="s">
        <v>17</v>
      </c>
    </row>
    <row r="1245" spans="1:14" x14ac:dyDescent="0.3">
      <c r="A1245">
        <v>121243</v>
      </c>
      <c r="B1245">
        <v>403</v>
      </c>
      <c r="C1245" s="1">
        <v>45878.553217592591</v>
      </c>
      <c r="D1245" s="2">
        <v>45878</v>
      </c>
      <c r="E1245" t="s">
        <v>18</v>
      </c>
      <c r="F1245" t="s">
        <v>22</v>
      </c>
      <c r="G1245" t="s">
        <v>20</v>
      </c>
      <c r="H1245" t="s">
        <v>73</v>
      </c>
      <c r="I1245">
        <v>1</v>
      </c>
      <c r="J1245">
        <v>5.0199999999999996</v>
      </c>
      <c r="K1245">
        <v>0</v>
      </c>
      <c r="L1245">
        <v>0.39</v>
      </c>
      <c r="M1245">
        <v>5.81</v>
      </c>
      <c r="N1245" t="s">
        <v>62</v>
      </c>
    </row>
    <row r="1246" spans="1:14" x14ac:dyDescent="0.3">
      <c r="A1246">
        <v>121244</v>
      </c>
      <c r="B1246">
        <v>102</v>
      </c>
      <c r="C1246" s="1">
        <v>45810.476736111108</v>
      </c>
      <c r="D1246" s="2">
        <v>45810</v>
      </c>
      <c r="E1246" t="s">
        <v>18</v>
      </c>
      <c r="F1246" t="s">
        <v>22</v>
      </c>
      <c r="G1246" t="s">
        <v>77</v>
      </c>
      <c r="H1246" t="s">
        <v>72</v>
      </c>
      <c r="I1246">
        <v>1</v>
      </c>
      <c r="J1246">
        <v>5.01</v>
      </c>
      <c r="K1246">
        <v>0</v>
      </c>
      <c r="L1246">
        <v>0.48</v>
      </c>
      <c r="M1246">
        <v>6.49</v>
      </c>
      <c r="N1246" t="s">
        <v>31</v>
      </c>
    </row>
    <row r="1247" spans="1:14" x14ac:dyDescent="0.3">
      <c r="A1247">
        <v>121245</v>
      </c>
      <c r="B1247">
        <v>102</v>
      </c>
      <c r="C1247" s="1">
        <v>45770.581122685187</v>
      </c>
      <c r="D1247" s="2">
        <v>45770</v>
      </c>
      <c r="E1247" t="s">
        <v>18</v>
      </c>
      <c r="F1247" t="s">
        <v>22</v>
      </c>
      <c r="G1247" t="s">
        <v>27</v>
      </c>
      <c r="I1247">
        <v>1</v>
      </c>
      <c r="J1247">
        <v>5.23</v>
      </c>
      <c r="K1247">
        <v>0</v>
      </c>
      <c r="L1247">
        <v>0.38</v>
      </c>
      <c r="M1247">
        <v>5.61</v>
      </c>
      <c r="N1247" t="s">
        <v>17</v>
      </c>
    </row>
    <row r="1248" spans="1:14" x14ac:dyDescent="0.3">
      <c r="A1248">
        <v>121246</v>
      </c>
      <c r="B1248">
        <v>103</v>
      </c>
      <c r="C1248" s="1">
        <v>45840.478425925925</v>
      </c>
      <c r="D1248" s="2">
        <v>45840</v>
      </c>
      <c r="E1248" t="s">
        <v>18</v>
      </c>
      <c r="F1248" t="s">
        <v>19</v>
      </c>
      <c r="G1248" t="s">
        <v>57</v>
      </c>
      <c r="I1248">
        <v>1</v>
      </c>
      <c r="J1248">
        <v>9.01</v>
      </c>
      <c r="K1248">
        <v>0</v>
      </c>
      <c r="L1248">
        <v>0.59</v>
      </c>
      <c r="M1248">
        <v>9.6</v>
      </c>
      <c r="N1248" t="s">
        <v>21</v>
      </c>
    </row>
    <row r="1249" spans="1:14" x14ac:dyDescent="0.3">
      <c r="A1249">
        <v>121247</v>
      </c>
      <c r="B1249">
        <v>103</v>
      </c>
      <c r="C1249" s="1">
        <v>45780.703692129631</v>
      </c>
      <c r="D1249" s="2">
        <v>45780</v>
      </c>
      <c r="E1249" t="s">
        <v>28</v>
      </c>
      <c r="F1249" t="s">
        <v>15</v>
      </c>
      <c r="G1249" t="s">
        <v>47</v>
      </c>
      <c r="H1249" t="s">
        <v>69</v>
      </c>
      <c r="I1249">
        <v>1</v>
      </c>
      <c r="J1249">
        <v>1.55</v>
      </c>
      <c r="K1249">
        <v>0</v>
      </c>
      <c r="L1249">
        <v>0.16</v>
      </c>
      <c r="M1249">
        <v>2.21</v>
      </c>
      <c r="N1249" t="s">
        <v>21</v>
      </c>
    </row>
    <row r="1250" spans="1:14" x14ac:dyDescent="0.3">
      <c r="A1250">
        <v>121248</v>
      </c>
      <c r="B1250">
        <v>401</v>
      </c>
      <c r="C1250" s="1">
        <v>45824.490717592591</v>
      </c>
      <c r="D1250" s="2">
        <v>45824</v>
      </c>
      <c r="E1250" t="s">
        <v>18</v>
      </c>
      <c r="F1250" t="s">
        <v>15</v>
      </c>
      <c r="G1250" t="s">
        <v>27</v>
      </c>
      <c r="I1250">
        <v>1</v>
      </c>
      <c r="J1250">
        <v>5.84</v>
      </c>
      <c r="K1250">
        <v>0</v>
      </c>
      <c r="L1250">
        <v>0.55000000000000004</v>
      </c>
      <c r="M1250">
        <v>6.39</v>
      </c>
      <c r="N1250" t="s">
        <v>21</v>
      </c>
    </row>
    <row r="1251" spans="1:14" x14ac:dyDescent="0.3">
      <c r="A1251">
        <v>121249</v>
      </c>
      <c r="B1251">
        <v>103</v>
      </c>
      <c r="C1251" s="1">
        <v>45825.988854166666</v>
      </c>
      <c r="D1251" s="2">
        <v>45825</v>
      </c>
      <c r="E1251" t="s">
        <v>33</v>
      </c>
      <c r="G1251" t="s">
        <v>27</v>
      </c>
      <c r="I1251">
        <v>1</v>
      </c>
      <c r="J1251">
        <v>5.09</v>
      </c>
      <c r="K1251">
        <v>0</v>
      </c>
      <c r="L1251">
        <v>0.38</v>
      </c>
      <c r="M1251">
        <v>5.47</v>
      </c>
      <c r="N1251" t="s">
        <v>21</v>
      </c>
    </row>
    <row r="1252" spans="1:14" x14ac:dyDescent="0.3">
      <c r="A1252">
        <v>121250</v>
      </c>
      <c r="B1252">
        <v>103</v>
      </c>
      <c r="C1252" s="1">
        <v>45783.327569444446</v>
      </c>
      <c r="D1252" s="2">
        <v>45783</v>
      </c>
      <c r="E1252" t="s">
        <v>14</v>
      </c>
      <c r="F1252" t="s">
        <v>15</v>
      </c>
      <c r="G1252" t="s">
        <v>24</v>
      </c>
      <c r="H1252" t="s">
        <v>25</v>
      </c>
      <c r="I1252">
        <v>1</v>
      </c>
      <c r="J1252">
        <v>3.32</v>
      </c>
      <c r="K1252">
        <v>0.17</v>
      </c>
      <c r="L1252">
        <v>0.22</v>
      </c>
      <c r="M1252">
        <v>3.37</v>
      </c>
      <c r="N1252" t="s">
        <v>21</v>
      </c>
    </row>
    <row r="1253" spans="1:14" x14ac:dyDescent="0.3">
      <c r="A1253">
        <v>121251</v>
      </c>
      <c r="B1253">
        <v>501</v>
      </c>
      <c r="C1253" s="1">
        <v>45773.469201388885</v>
      </c>
      <c r="D1253" s="2">
        <v>45773</v>
      </c>
      <c r="E1253" t="s">
        <v>18</v>
      </c>
      <c r="F1253" t="s">
        <v>22</v>
      </c>
      <c r="G1253" t="s">
        <v>43</v>
      </c>
      <c r="I1253">
        <v>1</v>
      </c>
      <c r="J1253">
        <v>4.7699999999999996</v>
      </c>
      <c r="K1253">
        <v>0</v>
      </c>
      <c r="L1253">
        <v>0.33</v>
      </c>
      <c r="M1253">
        <v>5.0999999999999996</v>
      </c>
      <c r="N1253" t="s">
        <v>17</v>
      </c>
    </row>
    <row r="1254" spans="1:14" x14ac:dyDescent="0.3">
      <c r="A1254">
        <v>121252</v>
      </c>
      <c r="B1254">
        <v>401</v>
      </c>
      <c r="C1254" s="1">
        <v>45782.447615740741</v>
      </c>
      <c r="D1254" s="2">
        <v>45782</v>
      </c>
      <c r="E1254" t="s">
        <v>37</v>
      </c>
      <c r="F1254" t="s">
        <v>15</v>
      </c>
      <c r="G1254" t="s">
        <v>24</v>
      </c>
      <c r="I1254">
        <v>1</v>
      </c>
      <c r="J1254">
        <v>2.74</v>
      </c>
      <c r="K1254">
        <v>0</v>
      </c>
      <c r="L1254">
        <v>0.23</v>
      </c>
      <c r="M1254">
        <v>2.97</v>
      </c>
      <c r="N1254" t="s">
        <v>17</v>
      </c>
    </row>
    <row r="1255" spans="1:14" x14ac:dyDescent="0.3">
      <c r="A1255">
        <v>121253</v>
      </c>
      <c r="B1255">
        <v>301</v>
      </c>
      <c r="C1255" s="1">
        <v>45806.896701388891</v>
      </c>
      <c r="D1255" s="2">
        <v>45806</v>
      </c>
      <c r="E1255" t="s">
        <v>36</v>
      </c>
      <c r="F1255" t="s">
        <v>22</v>
      </c>
      <c r="G1255" t="s">
        <v>26</v>
      </c>
      <c r="I1255">
        <v>3</v>
      </c>
      <c r="J1255">
        <v>9.48</v>
      </c>
      <c r="K1255">
        <v>0</v>
      </c>
      <c r="L1255">
        <v>2.06</v>
      </c>
      <c r="M1255">
        <v>30.5</v>
      </c>
      <c r="N1255" t="s">
        <v>21</v>
      </c>
    </row>
    <row r="1256" spans="1:14" x14ac:dyDescent="0.3">
      <c r="A1256">
        <v>121254</v>
      </c>
      <c r="B1256">
        <v>403</v>
      </c>
      <c r="C1256" s="1">
        <v>45804.464155092595</v>
      </c>
      <c r="D1256" s="2">
        <v>45804</v>
      </c>
      <c r="E1256" t="s">
        <v>18</v>
      </c>
      <c r="F1256" t="s">
        <v>22</v>
      </c>
      <c r="G1256" t="s">
        <v>55</v>
      </c>
      <c r="I1256">
        <v>2</v>
      </c>
      <c r="J1256">
        <v>9.1</v>
      </c>
      <c r="K1256">
        <v>0</v>
      </c>
      <c r="L1256">
        <v>1.27</v>
      </c>
      <c r="M1256">
        <v>19.47</v>
      </c>
      <c r="N1256" t="s">
        <v>17</v>
      </c>
    </row>
    <row r="1257" spans="1:14" x14ac:dyDescent="0.3">
      <c r="A1257">
        <v>121255</v>
      </c>
      <c r="B1257">
        <v>401</v>
      </c>
      <c r="C1257" s="1">
        <v>45862.641967592594</v>
      </c>
      <c r="D1257" s="2">
        <v>45862</v>
      </c>
      <c r="E1257" t="s">
        <v>28</v>
      </c>
      <c r="F1257" t="s">
        <v>22</v>
      </c>
      <c r="G1257" t="s">
        <v>47</v>
      </c>
      <c r="H1257" t="s">
        <v>81</v>
      </c>
      <c r="I1257">
        <v>1</v>
      </c>
      <c r="J1257">
        <v>1.5</v>
      </c>
      <c r="K1257">
        <v>0</v>
      </c>
      <c r="L1257">
        <v>0.17</v>
      </c>
      <c r="M1257">
        <v>2.17</v>
      </c>
      <c r="N1257" t="s">
        <v>62</v>
      </c>
    </row>
    <row r="1258" spans="1:14" x14ac:dyDescent="0.3">
      <c r="A1258">
        <v>121256</v>
      </c>
      <c r="B1258">
        <v>501</v>
      </c>
      <c r="C1258" s="1">
        <v>45801.800925925927</v>
      </c>
      <c r="D1258" s="2">
        <v>45801</v>
      </c>
      <c r="E1258" t="s">
        <v>36</v>
      </c>
      <c r="F1258" t="s">
        <v>15</v>
      </c>
      <c r="G1258" t="s">
        <v>52</v>
      </c>
      <c r="H1258" t="s">
        <v>34</v>
      </c>
      <c r="I1258">
        <v>2</v>
      </c>
      <c r="J1258">
        <v>3.11</v>
      </c>
      <c r="K1258">
        <v>0</v>
      </c>
      <c r="L1258">
        <v>0.47</v>
      </c>
      <c r="M1258">
        <v>7.19</v>
      </c>
      <c r="N1258" t="s">
        <v>17</v>
      </c>
    </row>
    <row r="1259" spans="1:14" x14ac:dyDescent="0.3">
      <c r="A1259">
        <v>121257</v>
      </c>
      <c r="B1259">
        <v>103</v>
      </c>
      <c r="C1259" s="1">
        <v>45768.331689814811</v>
      </c>
      <c r="D1259" s="2">
        <v>45768</v>
      </c>
      <c r="E1259" t="s">
        <v>14</v>
      </c>
      <c r="F1259" t="s">
        <v>15</v>
      </c>
      <c r="G1259" t="s">
        <v>35</v>
      </c>
      <c r="H1259" t="s">
        <v>25</v>
      </c>
      <c r="I1259">
        <v>3</v>
      </c>
      <c r="J1259">
        <v>1.97</v>
      </c>
      <c r="K1259">
        <v>0</v>
      </c>
      <c r="L1259">
        <v>0.41</v>
      </c>
      <c r="M1259">
        <v>6.32</v>
      </c>
      <c r="N1259" t="s">
        <v>21</v>
      </c>
    </row>
    <row r="1260" spans="1:14" x14ac:dyDescent="0.3">
      <c r="A1260">
        <v>121258</v>
      </c>
      <c r="B1260">
        <v>101</v>
      </c>
      <c r="C1260" s="1">
        <v>45794.729155092595</v>
      </c>
      <c r="D1260" s="2">
        <v>45794</v>
      </c>
      <c r="E1260" t="s">
        <v>28</v>
      </c>
      <c r="F1260" t="s">
        <v>22</v>
      </c>
      <c r="G1260" t="s">
        <v>16</v>
      </c>
      <c r="H1260" t="s">
        <v>66</v>
      </c>
      <c r="I1260">
        <v>1</v>
      </c>
      <c r="J1260">
        <v>1.38</v>
      </c>
      <c r="K1260">
        <v>0</v>
      </c>
      <c r="L1260">
        <v>0.08</v>
      </c>
      <c r="M1260">
        <v>1.46</v>
      </c>
      <c r="N1260" t="s">
        <v>31</v>
      </c>
    </row>
    <row r="1261" spans="1:14" x14ac:dyDescent="0.3">
      <c r="A1261">
        <v>121259</v>
      </c>
      <c r="B1261">
        <v>201</v>
      </c>
      <c r="C1261" s="1">
        <v>45805.597326388888</v>
      </c>
      <c r="D1261" s="2">
        <v>45805</v>
      </c>
      <c r="E1261" t="s">
        <v>18</v>
      </c>
      <c r="F1261" t="s">
        <v>15</v>
      </c>
      <c r="G1261" t="s">
        <v>55</v>
      </c>
      <c r="I1261">
        <v>1</v>
      </c>
      <c r="J1261">
        <v>8.4600000000000009</v>
      </c>
      <c r="K1261">
        <v>0</v>
      </c>
      <c r="L1261">
        <v>0.68</v>
      </c>
      <c r="M1261">
        <v>9.14</v>
      </c>
      <c r="N1261" t="s">
        <v>17</v>
      </c>
    </row>
    <row r="1262" spans="1:14" x14ac:dyDescent="0.3">
      <c r="A1262">
        <v>121260</v>
      </c>
      <c r="B1262">
        <v>103</v>
      </c>
      <c r="C1262" s="1">
        <v>45877.56927083333</v>
      </c>
      <c r="D1262" s="2">
        <v>45877</v>
      </c>
      <c r="E1262" t="s">
        <v>18</v>
      </c>
      <c r="F1262" t="s">
        <v>29</v>
      </c>
      <c r="G1262" t="s">
        <v>20</v>
      </c>
      <c r="I1262">
        <v>1</v>
      </c>
      <c r="J1262">
        <v>5.59</v>
      </c>
      <c r="K1262">
        <v>0</v>
      </c>
      <c r="L1262">
        <v>0.5</v>
      </c>
      <c r="M1262">
        <v>6.09</v>
      </c>
      <c r="N1262" t="s">
        <v>21</v>
      </c>
    </row>
    <row r="1263" spans="1:14" x14ac:dyDescent="0.3">
      <c r="A1263">
        <v>121261</v>
      </c>
      <c r="B1263">
        <v>403</v>
      </c>
      <c r="C1263" s="1">
        <v>45827.832361111112</v>
      </c>
      <c r="D1263" s="2">
        <v>45827</v>
      </c>
      <c r="E1263" t="s">
        <v>36</v>
      </c>
      <c r="F1263" t="s">
        <v>15</v>
      </c>
      <c r="G1263" t="s">
        <v>57</v>
      </c>
      <c r="H1263" t="s">
        <v>49</v>
      </c>
      <c r="I1263">
        <v>1</v>
      </c>
      <c r="J1263">
        <v>9.0299999999999994</v>
      </c>
      <c r="K1263">
        <v>0</v>
      </c>
      <c r="L1263">
        <v>0.77</v>
      </c>
      <c r="M1263">
        <v>9.8000000000000007</v>
      </c>
      <c r="N1263" t="s">
        <v>17</v>
      </c>
    </row>
    <row r="1264" spans="1:14" x14ac:dyDescent="0.3">
      <c r="A1264">
        <v>121262</v>
      </c>
      <c r="B1264">
        <v>101</v>
      </c>
      <c r="C1264" s="1">
        <v>45826.588182870371</v>
      </c>
      <c r="D1264" s="2">
        <v>45826</v>
      </c>
      <c r="E1264" t="s">
        <v>18</v>
      </c>
      <c r="F1264" t="s">
        <v>22</v>
      </c>
      <c r="G1264" t="s">
        <v>32</v>
      </c>
      <c r="I1264">
        <v>2</v>
      </c>
      <c r="J1264">
        <v>1.78</v>
      </c>
      <c r="K1264">
        <v>0</v>
      </c>
      <c r="L1264">
        <v>0.27</v>
      </c>
      <c r="M1264">
        <v>3.83</v>
      </c>
    </row>
    <row r="1265" spans="1:14" x14ac:dyDescent="0.3">
      <c r="A1265">
        <v>121263</v>
      </c>
      <c r="B1265">
        <v>102</v>
      </c>
      <c r="C1265" s="1">
        <v>45838.794930555552</v>
      </c>
      <c r="D1265" s="2">
        <v>45838</v>
      </c>
      <c r="E1265" t="s">
        <v>36</v>
      </c>
      <c r="F1265" t="s">
        <v>19</v>
      </c>
      <c r="G1265" t="s">
        <v>48</v>
      </c>
      <c r="H1265" t="s">
        <v>49</v>
      </c>
      <c r="I1265">
        <v>1</v>
      </c>
      <c r="J1265">
        <v>5.29</v>
      </c>
      <c r="K1265">
        <v>0</v>
      </c>
      <c r="L1265">
        <v>0.38</v>
      </c>
      <c r="M1265">
        <v>5.67</v>
      </c>
      <c r="N1265" t="s">
        <v>17</v>
      </c>
    </row>
    <row r="1266" spans="1:14" x14ac:dyDescent="0.3">
      <c r="A1266">
        <v>121264</v>
      </c>
      <c r="B1266">
        <v>102</v>
      </c>
      <c r="C1266" s="1">
        <v>45781.79315972222</v>
      </c>
      <c r="D1266" s="2">
        <v>45781</v>
      </c>
      <c r="E1266" t="s">
        <v>36</v>
      </c>
      <c r="F1266" t="s">
        <v>29</v>
      </c>
      <c r="G1266" t="s">
        <v>26</v>
      </c>
      <c r="I1266">
        <v>1</v>
      </c>
      <c r="J1266">
        <v>9.3699999999999992</v>
      </c>
      <c r="K1266">
        <v>0</v>
      </c>
      <c r="L1266">
        <v>0.89</v>
      </c>
      <c r="M1266">
        <v>10.26</v>
      </c>
      <c r="N1266" t="s">
        <v>31</v>
      </c>
    </row>
    <row r="1267" spans="1:14" x14ac:dyDescent="0.3">
      <c r="A1267">
        <v>121265</v>
      </c>
      <c r="B1267">
        <v>202</v>
      </c>
      <c r="C1267" s="1">
        <v>45839.871157407404</v>
      </c>
      <c r="D1267" s="2">
        <v>45839</v>
      </c>
      <c r="E1267" t="s">
        <v>36</v>
      </c>
      <c r="F1267" t="s">
        <v>19</v>
      </c>
      <c r="G1267" t="s">
        <v>59</v>
      </c>
      <c r="I1267">
        <v>1</v>
      </c>
      <c r="J1267">
        <v>9.2799999999999994</v>
      </c>
      <c r="K1267">
        <v>0</v>
      </c>
      <c r="L1267">
        <v>0.88</v>
      </c>
      <c r="M1267">
        <v>10.16</v>
      </c>
      <c r="N1267" t="s">
        <v>17</v>
      </c>
    </row>
    <row r="1268" spans="1:14" x14ac:dyDescent="0.3">
      <c r="A1268">
        <v>121266</v>
      </c>
      <c r="B1268">
        <v>101</v>
      </c>
      <c r="C1268" s="1">
        <v>45818.680601851855</v>
      </c>
      <c r="D1268" s="2">
        <v>45818</v>
      </c>
      <c r="E1268" t="s">
        <v>28</v>
      </c>
      <c r="F1268" t="s">
        <v>29</v>
      </c>
      <c r="G1268" t="s">
        <v>79</v>
      </c>
      <c r="I1268">
        <v>3</v>
      </c>
      <c r="J1268">
        <v>2.82</v>
      </c>
      <c r="K1268">
        <v>0</v>
      </c>
      <c r="L1268">
        <v>0.68</v>
      </c>
      <c r="M1268">
        <v>9.14</v>
      </c>
      <c r="N1268" t="s">
        <v>21</v>
      </c>
    </row>
    <row r="1269" spans="1:14" x14ac:dyDescent="0.3">
      <c r="A1269">
        <v>121267</v>
      </c>
      <c r="B1269">
        <v>301</v>
      </c>
      <c r="C1269" s="1">
        <v>45833.341851851852</v>
      </c>
      <c r="D1269" s="2">
        <v>45833</v>
      </c>
      <c r="E1269" t="s">
        <v>14</v>
      </c>
      <c r="F1269" t="s">
        <v>19</v>
      </c>
      <c r="G1269" t="s">
        <v>75</v>
      </c>
      <c r="H1269" t="s">
        <v>44</v>
      </c>
      <c r="I1269">
        <v>1</v>
      </c>
      <c r="J1269">
        <v>3.51</v>
      </c>
      <c r="K1269">
        <v>0</v>
      </c>
      <c r="L1269">
        <v>0.28999999999999998</v>
      </c>
      <c r="M1269">
        <v>4.8</v>
      </c>
      <c r="N1269" t="s">
        <v>31</v>
      </c>
    </row>
    <row r="1270" spans="1:14" x14ac:dyDescent="0.3">
      <c r="A1270">
        <v>121268</v>
      </c>
      <c r="B1270">
        <v>501</v>
      </c>
      <c r="C1270" s="1">
        <v>45832.526875000003</v>
      </c>
      <c r="D1270" s="2">
        <v>45832</v>
      </c>
      <c r="E1270" t="s">
        <v>18</v>
      </c>
      <c r="F1270" t="s">
        <v>19</v>
      </c>
      <c r="G1270" t="s">
        <v>57</v>
      </c>
      <c r="H1270" t="s">
        <v>49</v>
      </c>
      <c r="I1270">
        <v>1</v>
      </c>
      <c r="J1270">
        <v>8.6199999999999992</v>
      </c>
      <c r="K1270">
        <v>0.86</v>
      </c>
      <c r="L1270">
        <v>0.47</v>
      </c>
      <c r="M1270">
        <v>8.23</v>
      </c>
      <c r="N1270" t="s">
        <v>21</v>
      </c>
    </row>
    <row r="1271" spans="1:14" x14ac:dyDescent="0.3">
      <c r="A1271">
        <v>121269</v>
      </c>
      <c r="B1271">
        <v>201</v>
      </c>
      <c r="C1271" s="1">
        <v>45778.732048611113</v>
      </c>
      <c r="D1271" s="2">
        <v>45778</v>
      </c>
      <c r="E1271" t="s">
        <v>28</v>
      </c>
      <c r="F1271" t="s">
        <v>19</v>
      </c>
      <c r="G1271" t="s">
        <v>68</v>
      </c>
      <c r="I1271">
        <v>1</v>
      </c>
      <c r="J1271">
        <v>4.05</v>
      </c>
      <c r="K1271">
        <v>0</v>
      </c>
      <c r="L1271">
        <v>0.24</v>
      </c>
      <c r="M1271">
        <v>4.29</v>
      </c>
      <c r="N1271" t="s">
        <v>31</v>
      </c>
    </row>
    <row r="1272" spans="1:14" x14ac:dyDescent="0.3">
      <c r="A1272">
        <v>121270</v>
      </c>
      <c r="B1272">
        <v>202</v>
      </c>
      <c r="C1272" s="1">
        <v>45790.709513888891</v>
      </c>
      <c r="D1272" s="2">
        <v>45790</v>
      </c>
      <c r="E1272" t="s">
        <v>28</v>
      </c>
      <c r="F1272" t="s">
        <v>22</v>
      </c>
      <c r="G1272" t="s">
        <v>60</v>
      </c>
      <c r="I1272">
        <v>1</v>
      </c>
      <c r="J1272">
        <v>5.35</v>
      </c>
      <c r="K1272">
        <v>0</v>
      </c>
      <c r="L1272">
        <v>0.45</v>
      </c>
      <c r="M1272">
        <v>5.8</v>
      </c>
      <c r="N1272" t="s">
        <v>17</v>
      </c>
    </row>
    <row r="1273" spans="1:14" x14ac:dyDescent="0.3">
      <c r="A1273">
        <v>121271</v>
      </c>
      <c r="B1273">
        <v>301</v>
      </c>
      <c r="C1273" s="1">
        <v>45862.794432870367</v>
      </c>
      <c r="D1273" s="2">
        <v>45862</v>
      </c>
      <c r="E1273" t="s">
        <v>36</v>
      </c>
      <c r="F1273" t="s">
        <v>19</v>
      </c>
      <c r="G1273" t="s">
        <v>48</v>
      </c>
      <c r="H1273" t="s">
        <v>73</v>
      </c>
      <c r="I1273">
        <v>2</v>
      </c>
      <c r="J1273">
        <v>5.87</v>
      </c>
      <c r="K1273">
        <v>0</v>
      </c>
      <c r="L1273">
        <v>1.07</v>
      </c>
      <c r="M1273">
        <v>13.61</v>
      </c>
      <c r="N1273" t="s">
        <v>62</v>
      </c>
    </row>
    <row r="1274" spans="1:14" x14ac:dyDescent="0.3">
      <c r="A1274">
        <v>121272</v>
      </c>
      <c r="B1274">
        <v>101</v>
      </c>
      <c r="C1274" s="1">
        <v>45873.739664351851</v>
      </c>
      <c r="D1274" s="2">
        <v>45873</v>
      </c>
      <c r="E1274" t="s">
        <v>28</v>
      </c>
      <c r="F1274" t="s">
        <v>22</v>
      </c>
      <c r="G1274" t="s">
        <v>32</v>
      </c>
      <c r="I1274">
        <v>1</v>
      </c>
      <c r="J1274">
        <v>1.65</v>
      </c>
      <c r="K1274">
        <v>0</v>
      </c>
      <c r="L1274">
        <v>0.17</v>
      </c>
      <c r="M1274">
        <v>2.52</v>
      </c>
      <c r="N1274" t="s">
        <v>17</v>
      </c>
    </row>
    <row r="1275" spans="1:14" x14ac:dyDescent="0.3">
      <c r="A1275">
        <v>121273</v>
      </c>
      <c r="B1275">
        <v>102</v>
      </c>
      <c r="C1275" s="1">
        <v>45810.31621527778</v>
      </c>
      <c r="D1275" s="2">
        <v>45810</v>
      </c>
      <c r="E1275" t="s">
        <v>14</v>
      </c>
      <c r="F1275" t="s">
        <v>15</v>
      </c>
      <c r="G1275" t="s">
        <v>41</v>
      </c>
      <c r="I1275">
        <v>1</v>
      </c>
      <c r="J1275">
        <v>1.83</v>
      </c>
      <c r="K1275">
        <v>0</v>
      </c>
      <c r="L1275">
        <v>0.16</v>
      </c>
      <c r="M1275">
        <v>1.99</v>
      </c>
      <c r="N1275" t="s">
        <v>21</v>
      </c>
    </row>
    <row r="1276" spans="1:14" x14ac:dyDescent="0.3">
      <c r="A1276">
        <v>121274</v>
      </c>
      <c r="B1276">
        <v>101</v>
      </c>
      <c r="C1276" s="1">
        <v>45802.613194444442</v>
      </c>
      <c r="D1276" s="2">
        <v>45802</v>
      </c>
      <c r="E1276" t="s">
        <v>18</v>
      </c>
      <c r="F1276" t="s">
        <v>22</v>
      </c>
      <c r="G1276" t="s">
        <v>77</v>
      </c>
      <c r="I1276">
        <v>1</v>
      </c>
      <c r="J1276">
        <v>5.66</v>
      </c>
      <c r="K1276">
        <v>0</v>
      </c>
      <c r="L1276">
        <v>0.34</v>
      </c>
      <c r="M1276">
        <v>6</v>
      </c>
      <c r="N1276" t="s">
        <v>62</v>
      </c>
    </row>
    <row r="1277" spans="1:14" x14ac:dyDescent="0.3">
      <c r="A1277">
        <v>121275</v>
      </c>
      <c r="B1277">
        <v>201</v>
      </c>
      <c r="C1277" s="1">
        <v>45782.22111111111</v>
      </c>
      <c r="D1277" s="2">
        <v>45782</v>
      </c>
      <c r="E1277" t="s">
        <v>14</v>
      </c>
      <c r="F1277" t="s">
        <v>15</v>
      </c>
      <c r="G1277" t="s">
        <v>75</v>
      </c>
      <c r="H1277" t="s">
        <v>40</v>
      </c>
      <c r="I1277">
        <v>1</v>
      </c>
      <c r="J1277">
        <v>3.78</v>
      </c>
      <c r="K1277">
        <v>0</v>
      </c>
      <c r="L1277">
        <v>0.42</v>
      </c>
      <c r="M1277">
        <v>5.4</v>
      </c>
      <c r="N1277" t="s">
        <v>17</v>
      </c>
    </row>
    <row r="1278" spans="1:14" x14ac:dyDescent="0.3">
      <c r="A1278">
        <v>121276</v>
      </c>
      <c r="B1278">
        <v>501</v>
      </c>
      <c r="C1278" s="1">
        <v>45878.551388888889</v>
      </c>
      <c r="D1278" s="2">
        <v>45878</v>
      </c>
      <c r="E1278" t="s">
        <v>18</v>
      </c>
      <c r="F1278" t="s">
        <v>19</v>
      </c>
      <c r="G1278" t="s">
        <v>59</v>
      </c>
      <c r="I1278">
        <v>1</v>
      </c>
      <c r="J1278">
        <v>11.15</v>
      </c>
      <c r="K1278">
        <v>0</v>
      </c>
      <c r="L1278">
        <v>1.06</v>
      </c>
      <c r="M1278">
        <v>12.21</v>
      </c>
    </row>
    <row r="1279" spans="1:14" x14ac:dyDescent="0.3">
      <c r="A1279">
        <v>121277</v>
      </c>
      <c r="B1279">
        <v>101</v>
      </c>
      <c r="C1279" s="1">
        <v>45873.600868055553</v>
      </c>
      <c r="D1279" s="2">
        <v>45873</v>
      </c>
      <c r="E1279" t="s">
        <v>18</v>
      </c>
      <c r="F1279" t="s">
        <v>22</v>
      </c>
      <c r="G1279" t="s">
        <v>43</v>
      </c>
      <c r="I1279">
        <v>2</v>
      </c>
      <c r="J1279">
        <v>4.62</v>
      </c>
      <c r="L1279">
        <v>0.55000000000000004</v>
      </c>
      <c r="M1279">
        <v>7.94</v>
      </c>
      <c r="N1279" t="s">
        <v>21</v>
      </c>
    </row>
    <row r="1280" spans="1:14" x14ac:dyDescent="0.3">
      <c r="A1280">
        <v>121278</v>
      </c>
      <c r="B1280">
        <v>101</v>
      </c>
      <c r="C1280" s="1">
        <v>45857.660960648151</v>
      </c>
      <c r="D1280" s="2">
        <v>45857</v>
      </c>
      <c r="E1280" t="s">
        <v>28</v>
      </c>
      <c r="F1280" t="s">
        <v>19</v>
      </c>
      <c r="G1280" t="s">
        <v>30</v>
      </c>
      <c r="I1280">
        <v>1</v>
      </c>
      <c r="J1280">
        <v>3.19</v>
      </c>
      <c r="K1280">
        <v>0</v>
      </c>
      <c r="L1280">
        <v>0.23</v>
      </c>
      <c r="M1280">
        <v>3.42</v>
      </c>
      <c r="N1280" t="s">
        <v>21</v>
      </c>
    </row>
    <row r="1281" spans="1:14" x14ac:dyDescent="0.3">
      <c r="A1281">
        <v>121279</v>
      </c>
      <c r="B1281">
        <v>201</v>
      </c>
      <c r="C1281" s="1">
        <v>45805.809050925927</v>
      </c>
      <c r="D1281" s="2">
        <v>45805</v>
      </c>
      <c r="E1281" t="s">
        <v>36</v>
      </c>
      <c r="F1281" t="s">
        <v>19</v>
      </c>
      <c r="G1281" t="s">
        <v>55</v>
      </c>
      <c r="I1281">
        <v>2</v>
      </c>
      <c r="J1281">
        <v>8.34</v>
      </c>
      <c r="K1281">
        <v>0</v>
      </c>
      <c r="L1281">
        <v>1.5</v>
      </c>
      <c r="M1281">
        <v>18.18</v>
      </c>
      <c r="N1281" t="s">
        <v>17</v>
      </c>
    </row>
    <row r="1282" spans="1:14" x14ac:dyDescent="0.3">
      <c r="A1282">
        <v>121280</v>
      </c>
      <c r="B1282">
        <v>103</v>
      </c>
      <c r="C1282" s="1">
        <v>45842.441412037035</v>
      </c>
      <c r="D1282" s="2">
        <v>45842</v>
      </c>
      <c r="E1282" t="s">
        <v>14</v>
      </c>
      <c r="F1282" t="s">
        <v>22</v>
      </c>
      <c r="G1282" t="s">
        <v>39</v>
      </c>
      <c r="H1282" t="s">
        <v>44</v>
      </c>
      <c r="I1282">
        <v>1</v>
      </c>
      <c r="J1282">
        <v>3.07</v>
      </c>
      <c r="K1282">
        <v>0</v>
      </c>
      <c r="L1282">
        <v>0.26</v>
      </c>
      <c r="M1282">
        <v>4.33</v>
      </c>
      <c r="N1282" t="s">
        <v>21</v>
      </c>
    </row>
    <row r="1283" spans="1:14" x14ac:dyDescent="0.3">
      <c r="A1283">
        <v>121281</v>
      </c>
      <c r="B1283">
        <v>202</v>
      </c>
      <c r="C1283" s="1">
        <v>45828.882581018515</v>
      </c>
      <c r="D1283" s="2">
        <v>45828</v>
      </c>
      <c r="E1283" t="s">
        <v>36</v>
      </c>
      <c r="F1283" t="s">
        <v>19</v>
      </c>
      <c r="G1283" t="s">
        <v>55</v>
      </c>
      <c r="I1283">
        <v>1</v>
      </c>
      <c r="J1283">
        <v>8.41</v>
      </c>
      <c r="K1283">
        <v>1.68</v>
      </c>
      <c r="L1283">
        <v>0.56999999999999995</v>
      </c>
      <c r="M1283">
        <v>7.3</v>
      </c>
      <c r="N1283" t="s">
        <v>31</v>
      </c>
    </row>
    <row r="1284" spans="1:14" x14ac:dyDescent="0.3">
      <c r="A1284">
        <v>121282</v>
      </c>
      <c r="B1284">
        <v>202</v>
      </c>
      <c r="C1284" s="1">
        <v>45875.583541666667</v>
      </c>
      <c r="D1284" s="2">
        <v>45875</v>
      </c>
      <c r="E1284" t="s">
        <v>18</v>
      </c>
      <c r="F1284" t="s">
        <v>22</v>
      </c>
      <c r="G1284" t="s">
        <v>59</v>
      </c>
      <c r="I1284">
        <v>1</v>
      </c>
      <c r="J1284">
        <v>10.34</v>
      </c>
      <c r="K1284">
        <v>0</v>
      </c>
      <c r="L1284">
        <v>0.83</v>
      </c>
      <c r="M1284">
        <v>11.17</v>
      </c>
      <c r="N1284" t="s">
        <v>17</v>
      </c>
    </row>
    <row r="1285" spans="1:14" x14ac:dyDescent="0.3">
      <c r="A1285">
        <v>121283</v>
      </c>
      <c r="B1285">
        <v>201</v>
      </c>
      <c r="C1285" s="1">
        <v>45870.676886574074</v>
      </c>
      <c r="D1285" s="2">
        <v>45870</v>
      </c>
      <c r="E1285" t="s">
        <v>28</v>
      </c>
      <c r="F1285" t="s">
        <v>29</v>
      </c>
      <c r="G1285" t="s">
        <v>30</v>
      </c>
      <c r="H1285" t="s">
        <v>63</v>
      </c>
      <c r="I1285">
        <v>1</v>
      </c>
      <c r="J1285">
        <v>3.41</v>
      </c>
      <c r="K1285">
        <v>0</v>
      </c>
      <c r="L1285">
        <v>0.31</v>
      </c>
      <c r="M1285">
        <v>3.72</v>
      </c>
      <c r="N1285" t="s">
        <v>62</v>
      </c>
    </row>
    <row r="1286" spans="1:14" x14ac:dyDescent="0.3">
      <c r="A1286">
        <v>121284</v>
      </c>
      <c r="B1286">
        <v>501</v>
      </c>
      <c r="C1286" s="1">
        <v>45822.544270833336</v>
      </c>
      <c r="D1286" s="2">
        <v>45822</v>
      </c>
      <c r="E1286" t="s">
        <v>18</v>
      </c>
      <c r="F1286" t="s">
        <v>22</v>
      </c>
      <c r="G1286" t="s">
        <v>59</v>
      </c>
      <c r="I1286">
        <v>1</v>
      </c>
      <c r="J1286">
        <v>9.6</v>
      </c>
      <c r="K1286">
        <v>0</v>
      </c>
      <c r="L1286">
        <v>0.86</v>
      </c>
      <c r="M1286">
        <v>10.46</v>
      </c>
      <c r="N1286" t="s">
        <v>21</v>
      </c>
    </row>
    <row r="1287" spans="1:14" x14ac:dyDescent="0.3">
      <c r="A1287">
        <v>121285</v>
      </c>
      <c r="B1287">
        <v>403</v>
      </c>
      <c r="C1287" s="1">
        <v>45810.685960648145</v>
      </c>
      <c r="D1287" s="2">
        <v>45810</v>
      </c>
      <c r="E1287" t="s">
        <v>28</v>
      </c>
      <c r="F1287" t="s">
        <v>15</v>
      </c>
      <c r="G1287" t="s">
        <v>30</v>
      </c>
      <c r="I1287">
        <v>1</v>
      </c>
      <c r="J1287">
        <v>2.76</v>
      </c>
      <c r="K1287">
        <v>0</v>
      </c>
      <c r="L1287">
        <v>0.26</v>
      </c>
      <c r="M1287">
        <v>3.02</v>
      </c>
      <c r="N1287" t="s">
        <v>17</v>
      </c>
    </row>
    <row r="1288" spans="1:14" x14ac:dyDescent="0.3">
      <c r="A1288">
        <v>121286</v>
      </c>
      <c r="B1288">
        <v>403</v>
      </c>
      <c r="C1288" s="1">
        <v>45808.474803240744</v>
      </c>
      <c r="D1288" s="2">
        <v>45808</v>
      </c>
      <c r="E1288" t="s">
        <v>18</v>
      </c>
      <c r="F1288" t="s">
        <v>22</v>
      </c>
      <c r="G1288" t="s">
        <v>32</v>
      </c>
      <c r="H1288" t="s">
        <v>71</v>
      </c>
      <c r="I1288">
        <v>1</v>
      </c>
      <c r="J1288">
        <v>1.59</v>
      </c>
      <c r="K1288">
        <v>0</v>
      </c>
      <c r="N1288" t="s">
        <v>17</v>
      </c>
    </row>
    <row r="1289" spans="1:14" x14ac:dyDescent="0.3">
      <c r="A1289">
        <v>121287</v>
      </c>
      <c r="B1289">
        <v>501</v>
      </c>
      <c r="C1289" s="1">
        <v>45816.509166666663</v>
      </c>
      <c r="D1289" s="2">
        <v>45816</v>
      </c>
      <c r="E1289" t="s">
        <v>18</v>
      </c>
      <c r="F1289" t="s">
        <v>15</v>
      </c>
      <c r="G1289" t="s">
        <v>26</v>
      </c>
      <c r="I1289">
        <v>1</v>
      </c>
      <c r="J1289">
        <v>9.5399999999999991</v>
      </c>
      <c r="K1289">
        <v>0</v>
      </c>
      <c r="L1289">
        <v>0.69</v>
      </c>
      <c r="M1289">
        <v>10.23</v>
      </c>
      <c r="N1289" t="s">
        <v>21</v>
      </c>
    </row>
    <row r="1290" spans="1:14" x14ac:dyDescent="0.3">
      <c r="A1290">
        <v>121288</v>
      </c>
      <c r="B1290">
        <v>103</v>
      </c>
      <c r="C1290" s="1">
        <v>45781.536400462966</v>
      </c>
      <c r="D1290" s="2">
        <v>45781</v>
      </c>
      <c r="E1290" t="s">
        <v>18</v>
      </c>
      <c r="F1290" t="s">
        <v>15</v>
      </c>
      <c r="G1290" t="s">
        <v>55</v>
      </c>
      <c r="I1290">
        <v>1</v>
      </c>
      <c r="J1290">
        <v>7.94</v>
      </c>
      <c r="K1290">
        <v>0</v>
      </c>
      <c r="L1290">
        <v>0.56000000000000005</v>
      </c>
      <c r="M1290">
        <v>8.5</v>
      </c>
      <c r="N1290" t="s">
        <v>31</v>
      </c>
    </row>
    <row r="1291" spans="1:14" x14ac:dyDescent="0.3">
      <c r="A1291">
        <v>121289</v>
      </c>
      <c r="B1291">
        <v>403</v>
      </c>
      <c r="C1291" s="1">
        <v>45795.79314814815</v>
      </c>
      <c r="D1291" s="2">
        <v>45795</v>
      </c>
      <c r="E1291" t="s">
        <v>36</v>
      </c>
      <c r="F1291" t="s">
        <v>19</v>
      </c>
      <c r="G1291" t="s">
        <v>57</v>
      </c>
      <c r="I1291">
        <v>3</v>
      </c>
      <c r="J1291">
        <v>7.91</v>
      </c>
      <c r="K1291">
        <v>2.37</v>
      </c>
      <c r="L1291">
        <v>1.55</v>
      </c>
      <c r="M1291">
        <v>22.91</v>
      </c>
      <c r="N1291" t="s">
        <v>21</v>
      </c>
    </row>
    <row r="1292" spans="1:14" x14ac:dyDescent="0.3">
      <c r="A1292">
        <v>121290</v>
      </c>
      <c r="B1292">
        <v>402</v>
      </c>
      <c r="C1292" s="1">
        <v>45801.731354166666</v>
      </c>
      <c r="D1292" s="2">
        <v>45801</v>
      </c>
      <c r="E1292" t="s">
        <v>28</v>
      </c>
      <c r="F1292" t="s">
        <v>15</v>
      </c>
      <c r="G1292" t="s">
        <v>51</v>
      </c>
      <c r="I1292">
        <v>1</v>
      </c>
      <c r="J1292">
        <v>4.12</v>
      </c>
      <c r="K1292">
        <v>0.62</v>
      </c>
      <c r="L1292">
        <v>0.28000000000000003</v>
      </c>
      <c r="M1292">
        <v>3.78</v>
      </c>
      <c r="N1292" t="s">
        <v>21</v>
      </c>
    </row>
    <row r="1293" spans="1:14" x14ac:dyDescent="0.3">
      <c r="A1293">
        <v>121291</v>
      </c>
      <c r="B1293">
        <v>501</v>
      </c>
      <c r="C1293" s="1">
        <v>45853.718136574076</v>
      </c>
      <c r="D1293" s="2">
        <v>45853</v>
      </c>
      <c r="E1293" t="s">
        <v>28</v>
      </c>
      <c r="F1293" t="s">
        <v>19</v>
      </c>
      <c r="G1293" t="s">
        <v>30</v>
      </c>
      <c r="I1293">
        <v>1</v>
      </c>
      <c r="J1293">
        <v>3.85</v>
      </c>
      <c r="K1293">
        <v>0</v>
      </c>
      <c r="L1293">
        <v>0.27</v>
      </c>
      <c r="M1293">
        <v>4.12</v>
      </c>
      <c r="N1293" t="s">
        <v>17</v>
      </c>
    </row>
    <row r="1294" spans="1:14" x14ac:dyDescent="0.3">
      <c r="A1294">
        <v>121292</v>
      </c>
      <c r="B1294">
        <v>402</v>
      </c>
      <c r="C1294" s="1">
        <v>45819.509074074071</v>
      </c>
      <c r="D1294" s="2">
        <v>45819</v>
      </c>
      <c r="E1294" t="s">
        <v>18</v>
      </c>
      <c r="F1294" t="s">
        <v>22</v>
      </c>
      <c r="G1294" t="s">
        <v>26</v>
      </c>
      <c r="I1294">
        <v>1</v>
      </c>
      <c r="J1294">
        <v>9.2899999999999991</v>
      </c>
      <c r="K1294">
        <v>0</v>
      </c>
      <c r="N1294" t="s">
        <v>17</v>
      </c>
    </row>
    <row r="1295" spans="1:14" x14ac:dyDescent="0.3">
      <c r="A1295">
        <v>121293</v>
      </c>
      <c r="B1295">
        <v>101</v>
      </c>
      <c r="C1295" s="1">
        <v>45838.527453703704</v>
      </c>
      <c r="D1295" s="2">
        <v>45838</v>
      </c>
      <c r="E1295" t="s">
        <v>18</v>
      </c>
      <c r="F1295" t="s">
        <v>15</v>
      </c>
      <c r="G1295" t="s">
        <v>48</v>
      </c>
      <c r="H1295" t="s">
        <v>49</v>
      </c>
      <c r="I1295">
        <v>1</v>
      </c>
      <c r="J1295">
        <v>5.96</v>
      </c>
      <c r="L1295">
        <v>0.45</v>
      </c>
      <c r="M1295">
        <v>6.41</v>
      </c>
      <c r="N1295" t="s">
        <v>21</v>
      </c>
    </row>
    <row r="1296" spans="1:14" x14ac:dyDescent="0.3">
      <c r="A1296">
        <v>121294</v>
      </c>
      <c r="B1296">
        <v>401</v>
      </c>
      <c r="C1296" s="1">
        <v>45781.564004629632</v>
      </c>
      <c r="D1296" s="2">
        <v>45781</v>
      </c>
      <c r="E1296" t="s">
        <v>18</v>
      </c>
      <c r="F1296" t="s">
        <v>22</v>
      </c>
      <c r="G1296" t="s">
        <v>77</v>
      </c>
      <c r="H1296" t="s">
        <v>34</v>
      </c>
      <c r="I1296">
        <v>2</v>
      </c>
      <c r="J1296">
        <v>5.27</v>
      </c>
      <c r="K1296">
        <v>0.55000000000000004</v>
      </c>
      <c r="L1296">
        <v>0.76</v>
      </c>
      <c r="M1296">
        <v>11.25</v>
      </c>
      <c r="N1296" t="s">
        <v>21</v>
      </c>
    </row>
    <row r="1297" spans="1:14" x14ac:dyDescent="0.3">
      <c r="A1297">
        <v>121295</v>
      </c>
      <c r="B1297">
        <v>401</v>
      </c>
      <c r="C1297" s="1">
        <v>45777.851921296293</v>
      </c>
      <c r="D1297" s="2">
        <v>45777</v>
      </c>
      <c r="E1297" t="s">
        <v>36</v>
      </c>
      <c r="F1297" t="s">
        <v>19</v>
      </c>
      <c r="G1297" t="s">
        <v>48</v>
      </c>
      <c r="H1297" t="s">
        <v>58</v>
      </c>
      <c r="I1297">
        <v>1</v>
      </c>
      <c r="J1297">
        <v>5.6</v>
      </c>
      <c r="K1297">
        <v>0</v>
      </c>
      <c r="L1297">
        <v>0.41</v>
      </c>
      <c r="M1297">
        <v>6.01</v>
      </c>
      <c r="N1297" t="s">
        <v>17</v>
      </c>
    </row>
    <row r="1298" spans="1:14" x14ac:dyDescent="0.3">
      <c r="A1298">
        <v>121296</v>
      </c>
      <c r="B1298">
        <v>403</v>
      </c>
      <c r="C1298" s="1">
        <v>45771.761550925927</v>
      </c>
      <c r="D1298" s="2">
        <v>45771</v>
      </c>
      <c r="E1298" t="s">
        <v>36</v>
      </c>
      <c r="F1298" t="s">
        <v>15</v>
      </c>
      <c r="G1298" t="s">
        <v>43</v>
      </c>
      <c r="I1298">
        <v>2</v>
      </c>
      <c r="J1298">
        <v>4.8</v>
      </c>
      <c r="K1298">
        <v>0</v>
      </c>
      <c r="L1298">
        <v>0.57999999999999996</v>
      </c>
      <c r="M1298">
        <v>10.18</v>
      </c>
      <c r="N1298" t="s">
        <v>21</v>
      </c>
    </row>
    <row r="1299" spans="1:14" x14ac:dyDescent="0.3">
      <c r="A1299">
        <v>121297</v>
      </c>
      <c r="B1299">
        <v>401</v>
      </c>
      <c r="C1299" s="1">
        <v>45862.532800925925</v>
      </c>
      <c r="D1299" s="2">
        <v>45862</v>
      </c>
      <c r="E1299" t="s">
        <v>18</v>
      </c>
      <c r="F1299" t="s">
        <v>15</v>
      </c>
      <c r="G1299" t="s">
        <v>77</v>
      </c>
      <c r="I1299">
        <v>1</v>
      </c>
      <c r="J1299">
        <v>5.14</v>
      </c>
      <c r="K1299">
        <v>0</v>
      </c>
      <c r="L1299">
        <v>0.49</v>
      </c>
      <c r="M1299">
        <v>5.63</v>
      </c>
      <c r="N1299" t="s">
        <v>21</v>
      </c>
    </row>
    <row r="1300" spans="1:14" x14ac:dyDescent="0.3">
      <c r="A1300">
        <v>121298</v>
      </c>
      <c r="B1300">
        <v>403</v>
      </c>
      <c r="C1300" s="1">
        <v>45849.834027777775</v>
      </c>
      <c r="D1300" s="2">
        <v>45849</v>
      </c>
      <c r="E1300" t="s">
        <v>36</v>
      </c>
      <c r="F1300" t="s">
        <v>29</v>
      </c>
      <c r="G1300" t="s">
        <v>55</v>
      </c>
      <c r="I1300">
        <v>3</v>
      </c>
      <c r="J1300">
        <v>8.6199999999999992</v>
      </c>
      <c r="K1300">
        <v>0</v>
      </c>
      <c r="L1300">
        <v>1.81</v>
      </c>
      <c r="M1300">
        <v>27.67</v>
      </c>
      <c r="N1300" t="s">
        <v>21</v>
      </c>
    </row>
    <row r="1301" spans="1:14" x14ac:dyDescent="0.3">
      <c r="A1301">
        <v>121299</v>
      </c>
      <c r="B1301">
        <v>402</v>
      </c>
      <c r="C1301" s="1">
        <v>45773.514872685184</v>
      </c>
      <c r="D1301" s="2">
        <v>45773</v>
      </c>
      <c r="E1301" t="s">
        <v>18</v>
      </c>
      <c r="F1301" t="s">
        <v>15</v>
      </c>
      <c r="G1301" t="s">
        <v>26</v>
      </c>
      <c r="I1301">
        <v>1</v>
      </c>
      <c r="J1301">
        <v>9.4499999999999993</v>
      </c>
      <c r="K1301">
        <v>0</v>
      </c>
      <c r="L1301">
        <v>0.66</v>
      </c>
      <c r="M1301">
        <v>10.11</v>
      </c>
      <c r="N1301" t="s">
        <v>17</v>
      </c>
    </row>
    <row r="1302" spans="1:14" x14ac:dyDescent="0.3">
      <c r="A1302">
        <v>121300</v>
      </c>
      <c r="B1302">
        <v>101</v>
      </c>
      <c r="C1302" s="1">
        <v>45809.544722222221</v>
      </c>
      <c r="D1302" s="2">
        <v>45809</v>
      </c>
      <c r="E1302" t="s">
        <v>18</v>
      </c>
      <c r="F1302" t="s">
        <v>22</v>
      </c>
      <c r="G1302" t="s">
        <v>43</v>
      </c>
      <c r="I1302">
        <v>1</v>
      </c>
      <c r="J1302">
        <v>4.2699999999999996</v>
      </c>
      <c r="K1302">
        <v>0</v>
      </c>
      <c r="L1302">
        <v>0.34</v>
      </c>
      <c r="M1302">
        <v>4.6100000000000003</v>
      </c>
      <c r="N1302" t="s">
        <v>21</v>
      </c>
    </row>
    <row r="1303" spans="1:14" x14ac:dyDescent="0.3">
      <c r="A1303">
        <v>121301</v>
      </c>
      <c r="B1303">
        <v>202</v>
      </c>
      <c r="C1303" s="1">
        <v>45782.564201388886</v>
      </c>
      <c r="D1303" s="2">
        <v>45782</v>
      </c>
      <c r="E1303" t="s">
        <v>18</v>
      </c>
      <c r="F1303" t="s">
        <v>29</v>
      </c>
      <c r="G1303" t="s">
        <v>57</v>
      </c>
      <c r="H1303" t="s">
        <v>74</v>
      </c>
      <c r="I1303">
        <v>2</v>
      </c>
      <c r="J1303">
        <v>9.49</v>
      </c>
      <c r="K1303">
        <v>0</v>
      </c>
      <c r="L1303">
        <v>1.26</v>
      </c>
      <c r="M1303">
        <v>22.24</v>
      </c>
      <c r="N1303" t="s">
        <v>21</v>
      </c>
    </row>
    <row r="1304" spans="1:14" x14ac:dyDescent="0.3">
      <c r="A1304">
        <v>121302</v>
      </c>
      <c r="B1304">
        <v>101</v>
      </c>
      <c r="C1304" s="1">
        <v>45871.80978009259</v>
      </c>
      <c r="D1304" s="2">
        <v>45871</v>
      </c>
      <c r="E1304" t="s">
        <v>36</v>
      </c>
      <c r="F1304" t="s">
        <v>22</v>
      </c>
      <c r="G1304" t="s">
        <v>27</v>
      </c>
      <c r="I1304">
        <v>2</v>
      </c>
      <c r="J1304">
        <v>5.67</v>
      </c>
      <c r="K1304">
        <v>0</v>
      </c>
      <c r="L1304">
        <v>1.08</v>
      </c>
      <c r="M1304">
        <v>12.42</v>
      </c>
      <c r="N1304" t="s">
        <v>21</v>
      </c>
    </row>
    <row r="1305" spans="1:14" x14ac:dyDescent="0.3">
      <c r="A1305">
        <v>121303</v>
      </c>
      <c r="B1305">
        <v>301</v>
      </c>
      <c r="C1305" s="1">
        <v>45781.580914351849</v>
      </c>
      <c r="D1305" s="2">
        <v>45781</v>
      </c>
      <c r="E1305" t="s">
        <v>18</v>
      </c>
      <c r="F1305" t="s">
        <v>22</v>
      </c>
      <c r="G1305" t="s">
        <v>20</v>
      </c>
      <c r="H1305" t="s">
        <v>72</v>
      </c>
      <c r="I1305">
        <v>1</v>
      </c>
      <c r="J1305">
        <v>5.1100000000000003</v>
      </c>
      <c r="K1305">
        <v>1.22</v>
      </c>
      <c r="L1305">
        <v>0.39</v>
      </c>
      <c r="M1305">
        <v>5.28</v>
      </c>
      <c r="N1305" t="s">
        <v>62</v>
      </c>
    </row>
    <row r="1306" spans="1:14" x14ac:dyDescent="0.3">
      <c r="A1306">
        <v>121304</v>
      </c>
      <c r="B1306">
        <v>101</v>
      </c>
      <c r="C1306" s="1">
        <v>45825.598796296297</v>
      </c>
      <c r="D1306" s="2">
        <v>45825</v>
      </c>
      <c r="E1306" t="s">
        <v>18</v>
      </c>
      <c r="F1306" t="s">
        <v>19</v>
      </c>
      <c r="G1306" t="s">
        <v>30</v>
      </c>
      <c r="H1306" t="s">
        <v>63</v>
      </c>
      <c r="I1306">
        <v>1</v>
      </c>
      <c r="J1306">
        <v>3.29</v>
      </c>
      <c r="K1306">
        <v>0</v>
      </c>
      <c r="L1306">
        <v>0.3</v>
      </c>
      <c r="M1306">
        <v>3.59</v>
      </c>
    </row>
    <row r="1307" spans="1:14" x14ac:dyDescent="0.3">
      <c r="A1307">
        <v>121305</v>
      </c>
      <c r="B1307">
        <v>401</v>
      </c>
      <c r="C1307" s="1">
        <v>45824.772789351853</v>
      </c>
      <c r="D1307" s="2">
        <v>45824</v>
      </c>
      <c r="E1307" t="s">
        <v>36</v>
      </c>
      <c r="F1307" t="s">
        <v>19</v>
      </c>
      <c r="G1307" t="s">
        <v>55</v>
      </c>
      <c r="I1307">
        <v>1</v>
      </c>
      <c r="J1307">
        <v>8.0399999999999991</v>
      </c>
      <c r="K1307">
        <v>0.8</v>
      </c>
      <c r="L1307">
        <v>0.62</v>
      </c>
      <c r="M1307">
        <v>7.86</v>
      </c>
      <c r="N1307" t="s">
        <v>21</v>
      </c>
    </row>
    <row r="1308" spans="1:14" x14ac:dyDescent="0.3">
      <c r="A1308">
        <v>121306</v>
      </c>
      <c r="B1308">
        <v>201</v>
      </c>
      <c r="C1308" s="1">
        <v>45826.465995370374</v>
      </c>
      <c r="D1308" s="2">
        <v>45826</v>
      </c>
      <c r="E1308" t="s">
        <v>18</v>
      </c>
      <c r="F1308" t="s">
        <v>15</v>
      </c>
      <c r="G1308" t="s">
        <v>43</v>
      </c>
      <c r="I1308">
        <v>1</v>
      </c>
      <c r="J1308">
        <v>4.5</v>
      </c>
      <c r="K1308">
        <v>0.68</v>
      </c>
      <c r="L1308">
        <v>0.25</v>
      </c>
      <c r="M1308">
        <v>4.07</v>
      </c>
      <c r="N1308" t="s">
        <v>21</v>
      </c>
    </row>
    <row r="1309" spans="1:14" x14ac:dyDescent="0.3">
      <c r="A1309">
        <v>121307</v>
      </c>
      <c r="B1309">
        <v>501</v>
      </c>
      <c r="C1309" s="1">
        <v>45816.589502314811</v>
      </c>
      <c r="D1309" s="2">
        <v>45816</v>
      </c>
      <c r="E1309" t="s">
        <v>18</v>
      </c>
      <c r="F1309" t="s">
        <v>19</v>
      </c>
      <c r="G1309" t="s">
        <v>57</v>
      </c>
      <c r="I1309">
        <v>1</v>
      </c>
      <c r="J1309">
        <v>8.99</v>
      </c>
      <c r="K1309">
        <v>0</v>
      </c>
      <c r="L1309">
        <v>0.85</v>
      </c>
      <c r="M1309">
        <v>9.84</v>
      </c>
      <c r="N1309" t="s">
        <v>62</v>
      </c>
    </row>
    <row r="1310" spans="1:14" x14ac:dyDescent="0.3">
      <c r="A1310">
        <v>121308</v>
      </c>
      <c r="B1310">
        <v>401</v>
      </c>
      <c r="C1310" s="1">
        <v>45816.855555555558</v>
      </c>
      <c r="D1310" s="2">
        <v>45816</v>
      </c>
      <c r="E1310" t="s">
        <v>36</v>
      </c>
      <c r="F1310" t="s">
        <v>29</v>
      </c>
      <c r="G1310" t="s">
        <v>57</v>
      </c>
      <c r="I1310">
        <v>1</v>
      </c>
      <c r="J1310">
        <v>9.5299999999999994</v>
      </c>
      <c r="K1310">
        <v>1.43</v>
      </c>
      <c r="L1310">
        <v>0.77</v>
      </c>
      <c r="M1310">
        <v>8.8699999999999992</v>
      </c>
      <c r="N1310" t="s">
        <v>21</v>
      </c>
    </row>
    <row r="1311" spans="1:14" x14ac:dyDescent="0.3">
      <c r="A1311">
        <v>121309</v>
      </c>
      <c r="B1311">
        <v>202</v>
      </c>
      <c r="C1311" s="1">
        <v>45767.24391203704</v>
      </c>
      <c r="D1311" s="2">
        <v>45767</v>
      </c>
      <c r="E1311" t="s">
        <v>14</v>
      </c>
      <c r="F1311" t="s">
        <v>15</v>
      </c>
      <c r="G1311" t="s">
        <v>75</v>
      </c>
      <c r="H1311" t="s">
        <v>25</v>
      </c>
      <c r="I1311">
        <v>1</v>
      </c>
      <c r="J1311">
        <v>3.86</v>
      </c>
      <c r="K1311">
        <v>0</v>
      </c>
      <c r="L1311">
        <v>0.23</v>
      </c>
      <c r="M1311">
        <v>4.09</v>
      </c>
      <c r="N1311" t="s">
        <v>21</v>
      </c>
    </row>
    <row r="1312" spans="1:14" x14ac:dyDescent="0.3">
      <c r="A1312">
        <v>121310</v>
      </c>
      <c r="B1312">
        <v>402</v>
      </c>
      <c r="C1312" s="1">
        <v>45818.69059027778</v>
      </c>
      <c r="D1312" s="2">
        <v>45818</v>
      </c>
      <c r="E1312" t="s">
        <v>28</v>
      </c>
      <c r="F1312" t="s">
        <v>22</v>
      </c>
      <c r="G1312" t="s">
        <v>47</v>
      </c>
      <c r="I1312">
        <v>1</v>
      </c>
      <c r="J1312">
        <v>1.64</v>
      </c>
      <c r="K1312">
        <v>0</v>
      </c>
      <c r="L1312">
        <v>0.14000000000000001</v>
      </c>
      <c r="M1312">
        <v>1.78</v>
      </c>
      <c r="N1312" t="s">
        <v>17</v>
      </c>
    </row>
    <row r="1313" spans="1:14" x14ac:dyDescent="0.3">
      <c r="A1313">
        <v>121311</v>
      </c>
      <c r="B1313">
        <v>403</v>
      </c>
      <c r="C1313" s="1">
        <v>45786.537245370368</v>
      </c>
      <c r="D1313" s="2">
        <v>45786</v>
      </c>
      <c r="E1313" t="s">
        <v>18</v>
      </c>
      <c r="F1313" t="s">
        <v>19</v>
      </c>
      <c r="G1313" t="s">
        <v>30</v>
      </c>
      <c r="H1313" t="s">
        <v>63</v>
      </c>
      <c r="I1313">
        <v>1</v>
      </c>
      <c r="J1313">
        <v>3.37</v>
      </c>
      <c r="K1313">
        <v>0</v>
      </c>
      <c r="L1313">
        <v>0.24</v>
      </c>
      <c r="M1313">
        <v>3.61</v>
      </c>
      <c r="N1313" t="s">
        <v>17</v>
      </c>
    </row>
    <row r="1314" spans="1:14" x14ac:dyDescent="0.3">
      <c r="A1314">
        <v>121312</v>
      </c>
      <c r="B1314">
        <v>301</v>
      </c>
      <c r="C1314" s="1">
        <v>45830.840613425928</v>
      </c>
      <c r="D1314" s="2">
        <v>45830</v>
      </c>
      <c r="E1314" t="s">
        <v>36</v>
      </c>
      <c r="F1314" t="s">
        <v>22</v>
      </c>
      <c r="G1314" t="s">
        <v>30</v>
      </c>
      <c r="I1314">
        <v>2</v>
      </c>
      <c r="J1314">
        <v>3.53</v>
      </c>
      <c r="K1314">
        <v>0</v>
      </c>
      <c r="L1314">
        <v>0.42</v>
      </c>
      <c r="M1314">
        <v>7.48</v>
      </c>
      <c r="N1314" t="s">
        <v>21</v>
      </c>
    </row>
    <row r="1315" spans="1:14" x14ac:dyDescent="0.3">
      <c r="A1315">
        <v>121313</v>
      </c>
      <c r="B1315">
        <v>102</v>
      </c>
      <c r="C1315" s="1">
        <v>45775.478865740741</v>
      </c>
      <c r="D1315" s="2">
        <v>45775</v>
      </c>
      <c r="E1315" t="s">
        <v>18</v>
      </c>
      <c r="F1315" t="s">
        <v>22</v>
      </c>
      <c r="G1315" t="s">
        <v>27</v>
      </c>
      <c r="I1315">
        <v>1</v>
      </c>
      <c r="J1315">
        <v>5.97</v>
      </c>
      <c r="K1315">
        <v>0</v>
      </c>
      <c r="L1315">
        <v>0.45</v>
      </c>
      <c r="M1315">
        <v>6.42</v>
      </c>
      <c r="N1315" t="s">
        <v>21</v>
      </c>
    </row>
    <row r="1316" spans="1:14" x14ac:dyDescent="0.3">
      <c r="A1316">
        <v>121314</v>
      </c>
      <c r="B1316">
        <v>201</v>
      </c>
      <c r="C1316" s="1">
        <v>45786.260196759256</v>
      </c>
      <c r="D1316" s="2">
        <v>45786</v>
      </c>
      <c r="E1316" t="s">
        <v>14</v>
      </c>
      <c r="F1316" t="s">
        <v>22</v>
      </c>
      <c r="G1316" t="s">
        <v>75</v>
      </c>
      <c r="I1316">
        <v>2</v>
      </c>
      <c r="J1316">
        <v>3.74</v>
      </c>
      <c r="K1316">
        <v>0</v>
      </c>
      <c r="L1316">
        <v>0.45</v>
      </c>
      <c r="M1316">
        <v>7.93</v>
      </c>
      <c r="N1316" t="s">
        <v>21</v>
      </c>
    </row>
    <row r="1317" spans="1:14" x14ac:dyDescent="0.3">
      <c r="A1317">
        <v>121315</v>
      </c>
      <c r="B1317">
        <v>403</v>
      </c>
      <c r="C1317" s="1">
        <v>45821.654814814814</v>
      </c>
      <c r="D1317" s="2">
        <v>45821</v>
      </c>
      <c r="E1317" t="s">
        <v>28</v>
      </c>
      <c r="F1317" t="s">
        <v>22</v>
      </c>
      <c r="G1317" t="s">
        <v>47</v>
      </c>
      <c r="H1317" t="s">
        <v>46</v>
      </c>
      <c r="I1317">
        <v>1</v>
      </c>
      <c r="J1317">
        <v>1.49</v>
      </c>
      <c r="K1317">
        <v>0</v>
      </c>
      <c r="L1317">
        <v>0.14000000000000001</v>
      </c>
      <c r="M1317">
        <v>1.73</v>
      </c>
      <c r="N1317" t="s">
        <v>31</v>
      </c>
    </row>
    <row r="1318" spans="1:14" x14ac:dyDescent="0.3">
      <c r="A1318">
        <v>121316</v>
      </c>
      <c r="B1318">
        <v>403</v>
      </c>
      <c r="C1318" s="1">
        <v>45791.495462962965</v>
      </c>
      <c r="D1318" s="2">
        <v>45791</v>
      </c>
      <c r="E1318" t="s">
        <v>18</v>
      </c>
      <c r="F1318" t="s">
        <v>15</v>
      </c>
      <c r="G1318" t="s">
        <v>43</v>
      </c>
      <c r="I1318">
        <v>1</v>
      </c>
      <c r="J1318">
        <v>4.13</v>
      </c>
      <c r="K1318">
        <v>0</v>
      </c>
      <c r="L1318">
        <v>0.39</v>
      </c>
      <c r="M1318">
        <v>4.5199999999999996</v>
      </c>
      <c r="N1318" t="s">
        <v>21</v>
      </c>
    </row>
    <row r="1319" spans="1:14" x14ac:dyDescent="0.3">
      <c r="A1319">
        <v>121317</v>
      </c>
      <c r="B1319">
        <v>103</v>
      </c>
      <c r="C1319" s="1">
        <v>45808.522407407407</v>
      </c>
      <c r="D1319" s="2">
        <v>45808</v>
      </c>
      <c r="E1319" t="s">
        <v>18</v>
      </c>
      <c r="F1319" t="s">
        <v>22</v>
      </c>
      <c r="G1319" t="s">
        <v>20</v>
      </c>
      <c r="I1319">
        <v>1</v>
      </c>
      <c r="J1319">
        <v>5.28</v>
      </c>
      <c r="K1319">
        <v>1.06</v>
      </c>
      <c r="L1319">
        <v>0.36</v>
      </c>
      <c r="M1319">
        <v>4.58</v>
      </c>
      <c r="N1319" t="s">
        <v>21</v>
      </c>
    </row>
    <row r="1320" spans="1:14" x14ac:dyDescent="0.3">
      <c r="A1320">
        <v>121318</v>
      </c>
      <c r="B1320">
        <v>501</v>
      </c>
      <c r="C1320" s="1">
        <v>45770.324363425927</v>
      </c>
      <c r="D1320" s="2">
        <v>45770</v>
      </c>
      <c r="E1320" t="s">
        <v>14</v>
      </c>
      <c r="F1320" t="s">
        <v>29</v>
      </c>
      <c r="G1320" t="s">
        <v>24</v>
      </c>
      <c r="H1320" t="s">
        <v>46</v>
      </c>
      <c r="I1320">
        <v>2</v>
      </c>
      <c r="J1320">
        <v>3.09</v>
      </c>
      <c r="K1320">
        <v>0</v>
      </c>
      <c r="L1320">
        <v>0.41</v>
      </c>
      <c r="M1320">
        <v>6.79</v>
      </c>
      <c r="N1320" t="s">
        <v>31</v>
      </c>
    </row>
    <row r="1321" spans="1:14" x14ac:dyDescent="0.3">
      <c r="A1321">
        <v>121319</v>
      </c>
      <c r="B1321">
        <v>401</v>
      </c>
      <c r="C1321" s="1">
        <v>45781.496608796297</v>
      </c>
      <c r="D1321" s="2">
        <v>45781</v>
      </c>
      <c r="E1321" t="s">
        <v>18</v>
      </c>
      <c r="F1321" t="s">
        <v>19</v>
      </c>
      <c r="G1321" t="s">
        <v>20</v>
      </c>
      <c r="H1321" t="s">
        <v>58</v>
      </c>
      <c r="I1321">
        <v>1</v>
      </c>
      <c r="J1321">
        <v>5.32</v>
      </c>
      <c r="K1321">
        <v>0</v>
      </c>
      <c r="L1321">
        <v>0.39</v>
      </c>
      <c r="M1321">
        <v>5.71</v>
      </c>
      <c r="N1321" t="s">
        <v>17</v>
      </c>
    </row>
    <row r="1322" spans="1:14" x14ac:dyDescent="0.3">
      <c r="A1322">
        <v>121320</v>
      </c>
      <c r="B1322">
        <v>202</v>
      </c>
      <c r="C1322" s="1">
        <v>45820.635937500003</v>
      </c>
      <c r="D1322" s="2">
        <v>45820</v>
      </c>
      <c r="E1322" t="s">
        <v>28</v>
      </c>
      <c r="F1322" t="s">
        <v>22</v>
      </c>
      <c r="G1322" t="s">
        <v>52</v>
      </c>
      <c r="H1322" t="s">
        <v>34</v>
      </c>
      <c r="I1322">
        <v>2</v>
      </c>
      <c r="J1322">
        <v>2.66</v>
      </c>
      <c r="K1322">
        <v>0</v>
      </c>
      <c r="L1322">
        <v>0.42</v>
      </c>
      <c r="M1322">
        <v>6.24</v>
      </c>
      <c r="N1322" t="s">
        <v>21</v>
      </c>
    </row>
    <row r="1323" spans="1:14" x14ac:dyDescent="0.3">
      <c r="A1323">
        <v>121321</v>
      </c>
      <c r="B1323">
        <v>402</v>
      </c>
      <c r="C1323" s="1">
        <v>45866.454062500001</v>
      </c>
      <c r="D1323" s="2">
        <v>45866</v>
      </c>
      <c r="E1323" t="s">
        <v>37</v>
      </c>
      <c r="F1323" t="s">
        <v>29</v>
      </c>
      <c r="G1323" t="s">
        <v>41</v>
      </c>
      <c r="I1323">
        <v>1</v>
      </c>
      <c r="J1323">
        <v>2</v>
      </c>
      <c r="K1323">
        <v>0</v>
      </c>
      <c r="L1323">
        <v>0.16</v>
      </c>
      <c r="M1323">
        <v>2.16</v>
      </c>
      <c r="N1323" t="s">
        <v>31</v>
      </c>
    </row>
    <row r="1324" spans="1:14" x14ac:dyDescent="0.3">
      <c r="A1324">
        <v>121322</v>
      </c>
      <c r="B1324">
        <v>501</v>
      </c>
      <c r="C1324" s="1">
        <v>45766.7184375</v>
      </c>
      <c r="D1324" s="2">
        <v>45766</v>
      </c>
      <c r="E1324" t="s">
        <v>28</v>
      </c>
      <c r="F1324" t="s">
        <v>19</v>
      </c>
      <c r="G1324" t="s">
        <v>52</v>
      </c>
      <c r="I1324">
        <v>4</v>
      </c>
      <c r="J1324">
        <v>2.62</v>
      </c>
      <c r="K1324">
        <v>0</v>
      </c>
      <c r="L1324">
        <v>0.68</v>
      </c>
      <c r="M1324">
        <v>11.16</v>
      </c>
      <c r="N1324" t="s">
        <v>31</v>
      </c>
    </row>
    <row r="1325" spans="1:14" x14ac:dyDescent="0.3">
      <c r="A1325">
        <v>121323</v>
      </c>
      <c r="B1325">
        <v>102</v>
      </c>
      <c r="C1325" s="1">
        <v>45759.820717592593</v>
      </c>
      <c r="D1325" s="2">
        <v>45759</v>
      </c>
      <c r="E1325" t="s">
        <v>36</v>
      </c>
      <c r="F1325" t="s">
        <v>22</v>
      </c>
      <c r="G1325" t="s">
        <v>55</v>
      </c>
      <c r="I1325">
        <v>1</v>
      </c>
      <c r="J1325">
        <v>8.73</v>
      </c>
      <c r="K1325">
        <v>0</v>
      </c>
      <c r="L1325">
        <v>0.74</v>
      </c>
      <c r="M1325">
        <v>9.4700000000000006</v>
      </c>
      <c r="N1325" t="s">
        <v>21</v>
      </c>
    </row>
    <row r="1326" spans="1:14" x14ac:dyDescent="0.3">
      <c r="A1326">
        <v>121324</v>
      </c>
      <c r="B1326">
        <v>402</v>
      </c>
      <c r="C1326" s="1">
        <v>45821.898645833331</v>
      </c>
      <c r="D1326" s="2">
        <v>45821</v>
      </c>
      <c r="E1326" t="s">
        <v>36</v>
      </c>
      <c r="F1326" t="s">
        <v>15</v>
      </c>
      <c r="G1326" t="s">
        <v>57</v>
      </c>
      <c r="I1326">
        <v>1</v>
      </c>
      <c r="J1326">
        <v>9.02</v>
      </c>
      <c r="K1326">
        <v>0</v>
      </c>
      <c r="L1326">
        <v>0.77</v>
      </c>
      <c r="M1326">
        <v>9.7899999999999991</v>
      </c>
      <c r="N1326" t="s">
        <v>21</v>
      </c>
    </row>
    <row r="1327" spans="1:14" x14ac:dyDescent="0.3">
      <c r="A1327">
        <v>121325</v>
      </c>
      <c r="B1327">
        <v>201</v>
      </c>
      <c r="C1327" s="1">
        <v>45824.888796296298</v>
      </c>
      <c r="D1327" s="2">
        <v>45824</v>
      </c>
      <c r="E1327" t="s">
        <v>36</v>
      </c>
      <c r="F1327" t="s">
        <v>19</v>
      </c>
      <c r="G1327" t="s">
        <v>30</v>
      </c>
      <c r="H1327" t="s">
        <v>34</v>
      </c>
      <c r="I1327">
        <v>1</v>
      </c>
      <c r="J1327">
        <v>2.58</v>
      </c>
      <c r="K1327">
        <v>0</v>
      </c>
      <c r="L1327">
        <v>0.21</v>
      </c>
      <c r="M1327">
        <v>3.04</v>
      </c>
      <c r="N1327" t="s">
        <v>21</v>
      </c>
    </row>
    <row r="1328" spans="1:14" x14ac:dyDescent="0.3">
      <c r="A1328">
        <v>121326</v>
      </c>
      <c r="B1328">
        <v>103</v>
      </c>
      <c r="C1328" s="1">
        <v>45788.715069444443</v>
      </c>
      <c r="D1328" s="2">
        <v>45788</v>
      </c>
      <c r="E1328" t="s">
        <v>28</v>
      </c>
      <c r="F1328" t="s">
        <v>22</v>
      </c>
      <c r="G1328" t="s">
        <v>30</v>
      </c>
      <c r="H1328" t="s">
        <v>53</v>
      </c>
      <c r="I1328">
        <v>2</v>
      </c>
      <c r="J1328">
        <v>2.87</v>
      </c>
      <c r="K1328">
        <v>0</v>
      </c>
      <c r="L1328">
        <v>0.33</v>
      </c>
      <c r="M1328">
        <v>5.47</v>
      </c>
      <c r="N1328" t="s">
        <v>21</v>
      </c>
    </row>
    <row r="1329" spans="1:14" x14ac:dyDescent="0.3">
      <c r="A1329">
        <v>121327</v>
      </c>
      <c r="B1329">
        <v>201</v>
      </c>
      <c r="C1329" s="1">
        <v>45840.433958333335</v>
      </c>
      <c r="D1329" s="2">
        <v>45840</v>
      </c>
      <c r="E1329" t="s">
        <v>37</v>
      </c>
      <c r="F1329" t="s">
        <v>15</v>
      </c>
      <c r="G1329" t="s">
        <v>32</v>
      </c>
      <c r="I1329">
        <v>1</v>
      </c>
      <c r="J1329">
        <v>1.73</v>
      </c>
      <c r="K1329">
        <v>0</v>
      </c>
      <c r="L1329">
        <v>0.15</v>
      </c>
      <c r="M1329">
        <v>1.88</v>
      </c>
      <c r="N1329" t="s">
        <v>21</v>
      </c>
    </row>
    <row r="1330" spans="1:14" x14ac:dyDescent="0.3">
      <c r="A1330">
        <v>121328</v>
      </c>
      <c r="B1330">
        <v>402</v>
      </c>
      <c r="C1330" s="1">
        <v>45829.823692129627</v>
      </c>
      <c r="D1330" s="2">
        <v>45829</v>
      </c>
      <c r="E1330" t="s">
        <v>36</v>
      </c>
      <c r="F1330" t="s">
        <v>22</v>
      </c>
      <c r="G1330" t="s">
        <v>77</v>
      </c>
      <c r="I1330">
        <v>1</v>
      </c>
      <c r="J1330">
        <v>4.82</v>
      </c>
      <c r="K1330">
        <v>0</v>
      </c>
      <c r="L1330">
        <v>0.36</v>
      </c>
      <c r="M1330">
        <v>5.18</v>
      </c>
      <c r="N1330" t="s">
        <v>17</v>
      </c>
    </row>
    <row r="1331" spans="1:14" x14ac:dyDescent="0.3">
      <c r="A1331">
        <v>121329</v>
      </c>
      <c r="B1331">
        <v>301</v>
      </c>
      <c r="C1331" s="1">
        <v>45858.253148148149</v>
      </c>
      <c r="D1331" s="2">
        <v>45858</v>
      </c>
      <c r="E1331" t="s">
        <v>14</v>
      </c>
      <c r="F1331" t="s">
        <v>15</v>
      </c>
      <c r="G1331" t="s">
        <v>75</v>
      </c>
      <c r="H1331" t="s">
        <v>40</v>
      </c>
      <c r="I1331">
        <v>2</v>
      </c>
      <c r="J1331">
        <v>3.89</v>
      </c>
      <c r="K1331">
        <v>1.53</v>
      </c>
      <c r="L1331">
        <v>0.65</v>
      </c>
      <c r="M1331">
        <v>9.3000000000000007</v>
      </c>
      <c r="N1331" t="s">
        <v>21</v>
      </c>
    </row>
    <row r="1332" spans="1:14" x14ac:dyDescent="0.3">
      <c r="A1332">
        <v>121330</v>
      </c>
      <c r="B1332">
        <v>403</v>
      </c>
      <c r="C1332" s="1">
        <v>45816.47084490741</v>
      </c>
      <c r="D1332" s="2">
        <v>45816</v>
      </c>
      <c r="E1332" t="s">
        <v>37</v>
      </c>
      <c r="F1332" t="s">
        <v>29</v>
      </c>
      <c r="G1332" t="s">
        <v>79</v>
      </c>
      <c r="I1332">
        <v>1</v>
      </c>
      <c r="J1332">
        <v>3.17</v>
      </c>
      <c r="K1332">
        <v>0</v>
      </c>
      <c r="L1332">
        <v>0.23</v>
      </c>
      <c r="M1332">
        <v>3.4</v>
      </c>
      <c r="N1332" t="s">
        <v>21</v>
      </c>
    </row>
    <row r="1333" spans="1:14" x14ac:dyDescent="0.3">
      <c r="A1333">
        <v>121331</v>
      </c>
      <c r="B1333">
        <v>301</v>
      </c>
      <c r="C1333" s="1">
        <v>45783.942199074074</v>
      </c>
      <c r="D1333" s="2">
        <v>45783</v>
      </c>
      <c r="E1333" t="s">
        <v>33</v>
      </c>
      <c r="F1333" t="s">
        <v>15</v>
      </c>
      <c r="G1333" t="s">
        <v>78</v>
      </c>
      <c r="I1333">
        <v>2</v>
      </c>
      <c r="J1333">
        <v>2.11</v>
      </c>
      <c r="K1333">
        <v>0</v>
      </c>
      <c r="L1333">
        <v>0.38</v>
      </c>
      <c r="M1333">
        <v>4.5999999999999996</v>
      </c>
      <c r="N1333" t="s">
        <v>21</v>
      </c>
    </row>
    <row r="1334" spans="1:14" x14ac:dyDescent="0.3">
      <c r="A1334">
        <v>121332</v>
      </c>
      <c r="B1334">
        <v>102</v>
      </c>
      <c r="C1334" s="1">
        <v>45838.434699074074</v>
      </c>
      <c r="D1334" s="2">
        <v>45838</v>
      </c>
      <c r="E1334" t="s">
        <v>14</v>
      </c>
      <c r="F1334" t="s">
        <v>19</v>
      </c>
      <c r="G1334" t="s">
        <v>51</v>
      </c>
      <c r="I1334">
        <v>1</v>
      </c>
      <c r="J1334">
        <v>3.92</v>
      </c>
      <c r="K1334">
        <v>0</v>
      </c>
      <c r="L1334">
        <v>0.27</v>
      </c>
      <c r="M1334">
        <v>4.1900000000000004</v>
      </c>
      <c r="N1334" t="s">
        <v>21</v>
      </c>
    </row>
    <row r="1335" spans="1:14" x14ac:dyDescent="0.3">
      <c r="A1335">
        <v>121333</v>
      </c>
      <c r="B1335">
        <v>201</v>
      </c>
      <c r="C1335" s="1">
        <v>45824.831550925926</v>
      </c>
      <c r="D1335" s="2">
        <v>45824</v>
      </c>
      <c r="E1335" t="s">
        <v>36</v>
      </c>
      <c r="F1335" t="s">
        <v>22</v>
      </c>
      <c r="G1335" t="s">
        <v>43</v>
      </c>
      <c r="I1335">
        <v>1</v>
      </c>
      <c r="J1335">
        <v>4.99</v>
      </c>
      <c r="K1335">
        <v>0.5</v>
      </c>
      <c r="L1335">
        <v>0.34</v>
      </c>
      <c r="M1335">
        <v>4.83</v>
      </c>
      <c r="N1335" t="s">
        <v>17</v>
      </c>
    </row>
    <row r="1336" spans="1:14" x14ac:dyDescent="0.3">
      <c r="A1336">
        <v>121334</v>
      </c>
      <c r="B1336">
        <v>201</v>
      </c>
      <c r="C1336" s="1">
        <v>45834.770358796297</v>
      </c>
      <c r="D1336" s="2">
        <v>45834</v>
      </c>
      <c r="E1336" t="s">
        <v>36</v>
      </c>
      <c r="F1336" t="s">
        <v>15</v>
      </c>
      <c r="G1336" t="s">
        <v>55</v>
      </c>
      <c r="I1336">
        <v>2</v>
      </c>
      <c r="J1336">
        <v>8.56</v>
      </c>
      <c r="K1336">
        <v>0</v>
      </c>
      <c r="L1336">
        <v>1.03</v>
      </c>
      <c r="M1336">
        <v>18.149999999999999</v>
      </c>
      <c r="N1336" t="s">
        <v>31</v>
      </c>
    </row>
    <row r="1337" spans="1:14" x14ac:dyDescent="0.3">
      <c r="A1337">
        <v>121335</v>
      </c>
      <c r="B1337">
        <v>501</v>
      </c>
      <c r="C1337" s="1">
        <v>45782.699965277781</v>
      </c>
      <c r="D1337" s="2">
        <v>45782</v>
      </c>
      <c r="E1337" t="s">
        <v>28</v>
      </c>
      <c r="F1337" t="s">
        <v>22</v>
      </c>
      <c r="G1337" t="s">
        <v>56</v>
      </c>
      <c r="H1337" t="s">
        <v>23</v>
      </c>
      <c r="I1337">
        <v>1</v>
      </c>
      <c r="J1337">
        <v>1.85</v>
      </c>
      <c r="K1337">
        <v>0</v>
      </c>
      <c r="L1337">
        <v>0.17</v>
      </c>
      <c r="M1337">
        <v>2.02</v>
      </c>
      <c r="N1337" t="s">
        <v>31</v>
      </c>
    </row>
    <row r="1338" spans="1:14" x14ac:dyDescent="0.3">
      <c r="A1338">
        <v>121336</v>
      </c>
      <c r="B1338">
        <v>201</v>
      </c>
      <c r="C1338" s="1">
        <v>45777.833460648151</v>
      </c>
      <c r="D1338" s="2">
        <v>45777</v>
      </c>
      <c r="E1338" t="s">
        <v>36</v>
      </c>
      <c r="F1338" t="s">
        <v>15</v>
      </c>
      <c r="G1338" t="s">
        <v>43</v>
      </c>
      <c r="I1338">
        <v>1</v>
      </c>
      <c r="J1338">
        <v>4.29</v>
      </c>
      <c r="K1338">
        <v>0</v>
      </c>
      <c r="L1338">
        <v>0.32</v>
      </c>
      <c r="M1338">
        <v>4.6100000000000003</v>
      </c>
      <c r="N1338" t="s">
        <v>21</v>
      </c>
    </row>
    <row r="1339" spans="1:14" x14ac:dyDescent="0.3">
      <c r="A1339">
        <v>121337</v>
      </c>
      <c r="B1339">
        <v>103</v>
      </c>
      <c r="C1339" s="1">
        <v>45810.525000000001</v>
      </c>
      <c r="D1339" s="2">
        <v>45810</v>
      </c>
      <c r="E1339" t="s">
        <v>18</v>
      </c>
      <c r="F1339" t="s">
        <v>19</v>
      </c>
      <c r="G1339" t="s">
        <v>32</v>
      </c>
      <c r="I1339">
        <v>3</v>
      </c>
      <c r="J1339">
        <v>1.71</v>
      </c>
      <c r="K1339">
        <v>0</v>
      </c>
      <c r="L1339">
        <v>0.33</v>
      </c>
      <c r="M1339">
        <v>5.46</v>
      </c>
      <c r="N1339" t="s">
        <v>31</v>
      </c>
    </row>
    <row r="1340" spans="1:14" x14ac:dyDescent="0.3">
      <c r="A1340">
        <v>121338</v>
      </c>
      <c r="B1340">
        <v>102</v>
      </c>
      <c r="C1340" s="1">
        <v>45778.481631944444</v>
      </c>
      <c r="D1340" s="2">
        <v>45778</v>
      </c>
      <c r="E1340" t="s">
        <v>37</v>
      </c>
      <c r="F1340" t="s">
        <v>22</v>
      </c>
      <c r="G1340" t="s">
        <v>41</v>
      </c>
      <c r="I1340">
        <v>1</v>
      </c>
      <c r="J1340">
        <v>1.81</v>
      </c>
      <c r="K1340">
        <v>0</v>
      </c>
      <c r="L1340">
        <v>0.14000000000000001</v>
      </c>
      <c r="M1340">
        <v>1.95</v>
      </c>
      <c r="N1340" t="s">
        <v>31</v>
      </c>
    </row>
    <row r="1341" spans="1:14" x14ac:dyDescent="0.3">
      <c r="A1341">
        <v>121339</v>
      </c>
      <c r="B1341">
        <v>101</v>
      </c>
      <c r="C1341" s="1">
        <v>45776.688923611109</v>
      </c>
      <c r="D1341" s="2">
        <v>45776</v>
      </c>
      <c r="E1341" t="s">
        <v>28</v>
      </c>
      <c r="F1341" t="s">
        <v>19</v>
      </c>
      <c r="G1341" t="s">
        <v>32</v>
      </c>
      <c r="I1341">
        <v>1</v>
      </c>
      <c r="J1341">
        <v>1.75</v>
      </c>
      <c r="K1341">
        <v>0</v>
      </c>
      <c r="L1341">
        <v>0.14000000000000001</v>
      </c>
      <c r="M1341">
        <v>1.89</v>
      </c>
      <c r="N1341" t="s">
        <v>17</v>
      </c>
    </row>
    <row r="1342" spans="1:14" x14ac:dyDescent="0.3">
      <c r="A1342">
        <v>121340</v>
      </c>
      <c r="B1342">
        <v>102</v>
      </c>
      <c r="C1342" s="1">
        <v>45877.077488425923</v>
      </c>
      <c r="D1342" s="2">
        <v>45877</v>
      </c>
      <c r="E1342" t="s">
        <v>33</v>
      </c>
      <c r="F1342" t="s">
        <v>19</v>
      </c>
      <c r="G1342" t="s">
        <v>43</v>
      </c>
      <c r="I1342">
        <v>1</v>
      </c>
      <c r="J1342">
        <v>4.54</v>
      </c>
      <c r="K1342">
        <v>0</v>
      </c>
      <c r="L1342">
        <v>0.34</v>
      </c>
      <c r="M1342">
        <v>4.88</v>
      </c>
      <c r="N1342" t="s">
        <v>21</v>
      </c>
    </row>
    <row r="1343" spans="1:14" x14ac:dyDescent="0.3">
      <c r="A1343">
        <v>121341</v>
      </c>
      <c r="B1343">
        <v>101</v>
      </c>
      <c r="C1343" s="1">
        <v>45824.404305555552</v>
      </c>
      <c r="D1343" s="2">
        <v>45824</v>
      </c>
      <c r="E1343" t="s">
        <v>14</v>
      </c>
      <c r="F1343" t="s">
        <v>19</v>
      </c>
      <c r="G1343" t="s">
        <v>24</v>
      </c>
      <c r="I1343">
        <v>1</v>
      </c>
      <c r="J1343">
        <v>3.24</v>
      </c>
      <c r="K1343">
        <v>0</v>
      </c>
      <c r="L1343">
        <v>0.28000000000000003</v>
      </c>
      <c r="M1343">
        <v>3.52</v>
      </c>
      <c r="N1343" t="s">
        <v>31</v>
      </c>
    </row>
    <row r="1344" spans="1:14" x14ac:dyDescent="0.3">
      <c r="A1344">
        <v>121342</v>
      </c>
      <c r="B1344">
        <v>301</v>
      </c>
      <c r="C1344" s="1">
        <v>45790.04078703704</v>
      </c>
      <c r="D1344" s="2">
        <v>45790</v>
      </c>
      <c r="E1344" t="s">
        <v>33</v>
      </c>
      <c r="F1344" t="s">
        <v>19</v>
      </c>
      <c r="G1344" t="s">
        <v>78</v>
      </c>
      <c r="I1344">
        <v>2</v>
      </c>
      <c r="J1344">
        <v>2.0299999999999998</v>
      </c>
      <c r="K1344">
        <v>0.41</v>
      </c>
      <c r="L1344">
        <v>0.22</v>
      </c>
      <c r="M1344">
        <v>3.87</v>
      </c>
      <c r="N1344" t="s">
        <v>21</v>
      </c>
    </row>
    <row r="1345" spans="1:14" x14ac:dyDescent="0.3">
      <c r="A1345">
        <v>121343</v>
      </c>
      <c r="B1345">
        <v>501</v>
      </c>
      <c r="C1345" s="1">
        <v>45876.663483796299</v>
      </c>
      <c r="D1345" s="2">
        <v>45876</v>
      </c>
      <c r="E1345" t="s">
        <v>28</v>
      </c>
      <c r="F1345" t="s">
        <v>22</v>
      </c>
      <c r="G1345" t="s">
        <v>80</v>
      </c>
      <c r="I1345">
        <v>1</v>
      </c>
      <c r="J1345">
        <v>2.0499999999999998</v>
      </c>
      <c r="K1345">
        <v>0</v>
      </c>
      <c r="L1345">
        <v>0.15</v>
      </c>
      <c r="M1345">
        <v>2.7</v>
      </c>
      <c r="N1345" t="s">
        <v>21</v>
      </c>
    </row>
    <row r="1346" spans="1:14" x14ac:dyDescent="0.3">
      <c r="A1346">
        <v>121344</v>
      </c>
      <c r="B1346">
        <v>103</v>
      </c>
      <c r="C1346" s="1">
        <v>45830.278483796297</v>
      </c>
      <c r="D1346" s="2">
        <v>45830</v>
      </c>
      <c r="E1346" t="s">
        <v>14</v>
      </c>
      <c r="F1346" t="s">
        <v>19</v>
      </c>
      <c r="G1346" t="s">
        <v>67</v>
      </c>
      <c r="I1346">
        <v>1</v>
      </c>
      <c r="J1346">
        <v>5.31</v>
      </c>
      <c r="K1346">
        <v>0</v>
      </c>
      <c r="L1346">
        <v>0.4</v>
      </c>
      <c r="M1346">
        <v>5.71</v>
      </c>
      <c r="N1346" t="s">
        <v>17</v>
      </c>
    </row>
    <row r="1347" spans="1:14" x14ac:dyDescent="0.3">
      <c r="A1347">
        <v>121345</v>
      </c>
      <c r="B1347">
        <v>301</v>
      </c>
      <c r="C1347" s="1">
        <v>45830.451539351852</v>
      </c>
      <c r="D1347" s="2">
        <v>45830</v>
      </c>
      <c r="E1347" t="s">
        <v>37</v>
      </c>
      <c r="F1347" t="s">
        <v>19</v>
      </c>
      <c r="G1347" t="s">
        <v>70</v>
      </c>
      <c r="H1347" t="s">
        <v>45</v>
      </c>
      <c r="I1347">
        <v>1</v>
      </c>
      <c r="J1347">
        <v>2.87</v>
      </c>
      <c r="K1347">
        <v>0</v>
      </c>
      <c r="L1347">
        <v>0.23</v>
      </c>
      <c r="M1347">
        <v>3.4</v>
      </c>
      <c r="N1347" t="s">
        <v>17</v>
      </c>
    </row>
    <row r="1348" spans="1:14" x14ac:dyDescent="0.3">
      <c r="A1348">
        <v>121346</v>
      </c>
      <c r="B1348">
        <v>401</v>
      </c>
      <c r="C1348" s="1">
        <v>45856.859398148146</v>
      </c>
      <c r="D1348" s="2">
        <v>45856</v>
      </c>
      <c r="E1348" t="s">
        <v>36</v>
      </c>
      <c r="F1348" t="s">
        <v>22</v>
      </c>
      <c r="G1348" t="s">
        <v>20</v>
      </c>
      <c r="I1348">
        <v>1</v>
      </c>
      <c r="J1348">
        <v>4.45</v>
      </c>
      <c r="K1348">
        <v>0</v>
      </c>
      <c r="L1348">
        <v>0.32</v>
      </c>
      <c r="M1348">
        <v>4.7699999999999996</v>
      </c>
      <c r="N1348" t="s">
        <v>21</v>
      </c>
    </row>
    <row r="1349" spans="1:14" x14ac:dyDescent="0.3">
      <c r="A1349">
        <v>121347</v>
      </c>
      <c r="B1349">
        <v>201</v>
      </c>
      <c r="C1349" s="1">
        <v>45805.466423611113</v>
      </c>
      <c r="D1349" s="2">
        <v>45805</v>
      </c>
      <c r="E1349" t="s">
        <v>37</v>
      </c>
      <c r="F1349" t="s">
        <v>22</v>
      </c>
      <c r="G1349" t="s">
        <v>16</v>
      </c>
      <c r="H1349" t="s">
        <v>66</v>
      </c>
      <c r="I1349">
        <v>1</v>
      </c>
      <c r="J1349">
        <v>1.52</v>
      </c>
      <c r="K1349">
        <v>0</v>
      </c>
      <c r="L1349">
        <v>0.13</v>
      </c>
      <c r="M1349">
        <v>1.65</v>
      </c>
      <c r="N1349" t="s">
        <v>21</v>
      </c>
    </row>
    <row r="1350" spans="1:14" x14ac:dyDescent="0.3">
      <c r="A1350">
        <v>121348</v>
      </c>
      <c r="B1350">
        <v>401</v>
      </c>
      <c r="C1350" s="1">
        <v>45831.996990740743</v>
      </c>
      <c r="D1350" s="2">
        <v>45831</v>
      </c>
      <c r="E1350" t="s">
        <v>33</v>
      </c>
      <c r="F1350" t="s">
        <v>15</v>
      </c>
      <c r="G1350" t="s">
        <v>48</v>
      </c>
      <c r="I1350">
        <v>1</v>
      </c>
      <c r="J1350">
        <v>5.12</v>
      </c>
      <c r="K1350">
        <v>0</v>
      </c>
      <c r="L1350">
        <v>0.41</v>
      </c>
      <c r="M1350">
        <v>5.53</v>
      </c>
      <c r="N1350" t="s">
        <v>17</v>
      </c>
    </row>
    <row r="1351" spans="1:14" x14ac:dyDescent="0.3">
      <c r="A1351">
        <v>121349</v>
      </c>
      <c r="B1351">
        <v>402</v>
      </c>
      <c r="C1351" s="1">
        <v>45844.894282407404</v>
      </c>
      <c r="D1351" s="2">
        <v>45844</v>
      </c>
      <c r="E1351" t="s">
        <v>36</v>
      </c>
      <c r="F1351" t="s">
        <v>19</v>
      </c>
      <c r="G1351" t="s">
        <v>20</v>
      </c>
      <c r="H1351" t="s">
        <v>34</v>
      </c>
      <c r="I1351">
        <v>1</v>
      </c>
      <c r="J1351">
        <v>5.31</v>
      </c>
      <c r="K1351">
        <v>0</v>
      </c>
      <c r="L1351">
        <v>0.53</v>
      </c>
      <c r="M1351">
        <v>6.09</v>
      </c>
      <c r="N1351" t="s">
        <v>21</v>
      </c>
    </row>
    <row r="1352" spans="1:14" x14ac:dyDescent="0.3">
      <c r="A1352">
        <v>121350</v>
      </c>
      <c r="B1352">
        <v>401</v>
      </c>
      <c r="C1352" s="1">
        <v>45803.51326388889</v>
      </c>
      <c r="D1352" s="2">
        <v>45803</v>
      </c>
      <c r="E1352" t="s">
        <v>18</v>
      </c>
      <c r="F1352" t="s">
        <v>19</v>
      </c>
      <c r="G1352" t="s">
        <v>57</v>
      </c>
      <c r="H1352" t="s">
        <v>34</v>
      </c>
      <c r="I1352">
        <v>2</v>
      </c>
      <c r="J1352">
        <v>8.4</v>
      </c>
      <c r="K1352">
        <v>0</v>
      </c>
      <c r="L1352">
        <v>1.64</v>
      </c>
      <c r="M1352">
        <v>18.940000000000001</v>
      </c>
      <c r="N1352" t="s">
        <v>21</v>
      </c>
    </row>
    <row r="1353" spans="1:14" x14ac:dyDescent="0.3">
      <c r="A1353">
        <v>121351</v>
      </c>
      <c r="B1353">
        <v>301</v>
      </c>
      <c r="C1353" s="1">
        <v>45824.529583333337</v>
      </c>
      <c r="D1353" s="2">
        <v>45824</v>
      </c>
      <c r="E1353" t="s">
        <v>18</v>
      </c>
      <c r="F1353" t="s">
        <v>19</v>
      </c>
      <c r="G1353" t="s">
        <v>77</v>
      </c>
      <c r="H1353" t="s">
        <v>72</v>
      </c>
      <c r="I1353">
        <v>1</v>
      </c>
      <c r="J1353">
        <v>4.6100000000000003</v>
      </c>
      <c r="K1353">
        <v>0</v>
      </c>
      <c r="L1353">
        <v>0.41</v>
      </c>
      <c r="M1353">
        <v>6.02</v>
      </c>
      <c r="N1353" t="s">
        <v>31</v>
      </c>
    </row>
    <row r="1354" spans="1:14" x14ac:dyDescent="0.3">
      <c r="A1354">
        <v>121352</v>
      </c>
      <c r="B1354">
        <v>102</v>
      </c>
      <c r="C1354" s="1">
        <v>45850.462789351855</v>
      </c>
      <c r="D1354" s="2">
        <v>45850</v>
      </c>
      <c r="E1354" t="s">
        <v>18</v>
      </c>
      <c r="F1354" t="s">
        <v>15</v>
      </c>
      <c r="G1354" t="s">
        <v>20</v>
      </c>
      <c r="H1354" t="s">
        <v>49</v>
      </c>
      <c r="I1354">
        <v>1</v>
      </c>
      <c r="J1354">
        <v>5.59</v>
      </c>
      <c r="K1354">
        <v>0</v>
      </c>
      <c r="L1354">
        <v>0.41</v>
      </c>
      <c r="M1354">
        <v>6</v>
      </c>
      <c r="N1354" t="s">
        <v>21</v>
      </c>
    </row>
    <row r="1355" spans="1:14" x14ac:dyDescent="0.3">
      <c r="A1355">
        <v>121353</v>
      </c>
      <c r="B1355">
        <v>101</v>
      </c>
      <c r="C1355" s="1">
        <v>45843.078125</v>
      </c>
      <c r="D1355" s="2">
        <v>45843</v>
      </c>
      <c r="E1355" t="s">
        <v>33</v>
      </c>
      <c r="F1355" t="s">
        <v>15</v>
      </c>
      <c r="G1355" t="s">
        <v>43</v>
      </c>
      <c r="I1355">
        <v>1</v>
      </c>
      <c r="J1355">
        <v>4.74</v>
      </c>
      <c r="K1355">
        <v>0</v>
      </c>
      <c r="L1355">
        <v>0.34</v>
      </c>
      <c r="M1355">
        <v>5.08</v>
      </c>
      <c r="N1355" t="s">
        <v>31</v>
      </c>
    </row>
    <row r="1356" spans="1:14" x14ac:dyDescent="0.3">
      <c r="A1356">
        <v>121354</v>
      </c>
      <c r="B1356">
        <v>202</v>
      </c>
      <c r="C1356" s="1">
        <v>45822.882870370369</v>
      </c>
      <c r="D1356" s="2">
        <v>45822</v>
      </c>
      <c r="E1356" t="s">
        <v>36</v>
      </c>
      <c r="F1356" t="s">
        <v>29</v>
      </c>
      <c r="G1356" t="s">
        <v>26</v>
      </c>
      <c r="I1356">
        <v>1</v>
      </c>
      <c r="J1356">
        <v>9</v>
      </c>
      <c r="K1356">
        <v>0</v>
      </c>
      <c r="L1356">
        <v>0.68</v>
      </c>
      <c r="M1356">
        <v>9.68</v>
      </c>
      <c r="N1356" t="s">
        <v>31</v>
      </c>
    </row>
    <row r="1357" spans="1:14" x14ac:dyDescent="0.3">
      <c r="A1357">
        <v>121355</v>
      </c>
      <c r="B1357">
        <v>103</v>
      </c>
      <c r="C1357" s="1">
        <v>45804.833483796298</v>
      </c>
      <c r="D1357" s="2">
        <v>45804</v>
      </c>
      <c r="E1357" t="s">
        <v>36</v>
      </c>
      <c r="F1357" t="s">
        <v>22</v>
      </c>
      <c r="G1357" t="s">
        <v>55</v>
      </c>
      <c r="I1357">
        <v>3</v>
      </c>
      <c r="J1357">
        <v>7.19</v>
      </c>
      <c r="K1357">
        <v>0</v>
      </c>
      <c r="L1357">
        <v>1.83</v>
      </c>
      <c r="M1357">
        <v>23.4</v>
      </c>
      <c r="N1357" t="s">
        <v>17</v>
      </c>
    </row>
    <row r="1358" spans="1:14" x14ac:dyDescent="0.3">
      <c r="A1358">
        <v>121356</v>
      </c>
      <c r="B1358">
        <v>402</v>
      </c>
      <c r="C1358" s="1">
        <v>45875.072175925925</v>
      </c>
      <c r="D1358" s="2">
        <v>45875</v>
      </c>
      <c r="E1358" t="s">
        <v>33</v>
      </c>
      <c r="F1358" t="s">
        <v>15</v>
      </c>
      <c r="G1358" t="s">
        <v>20</v>
      </c>
      <c r="I1358">
        <v>1</v>
      </c>
      <c r="J1358">
        <v>5.19</v>
      </c>
      <c r="K1358">
        <v>0</v>
      </c>
      <c r="L1358">
        <v>0.36</v>
      </c>
      <c r="M1358">
        <v>5.55</v>
      </c>
      <c r="N1358" t="s">
        <v>21</v>
      </c>
    </row>
    <row r="1359" spans="1:14" x14ac:dyDescent="0.3">
      <c r="A1359">
        <v>121357</v>
      </c>
      <c r="B1359">
        <v>501</v>
      </c>
      <c r="C1359" s="1">
        <v>45785.710277777776</v>
      </c>
      <c r="D1359" s="2">
        <v>45785</v>
      </c>
      <c r="E1359" t="s">
        <v>28</v>
      </c>
      <c r="F1359" t="s">
        <v>29</v>
      </c>
      <c r="G1359" t="s">
        <v>52</v>
      </c>
      <c r="H1359" t="s">
        <v>53</v>
      </c>
      <c r="I1359">
        <v>1</v>
      </c>
      <c r="J1359">
        <v>2.75</v>
      </c>
      <c r="K1359">
        <v>0</v>
      </c>
      <c r="L1359">
        <v>0.22</v>
      </c>
      <c r="M1359">
        <v>2.67</v>
      </c>
      <c r="N1359" t="s">
        <v>21</v>
      </c>
    </row>
    <row r="1360" spans="1:14" x14ac:dyDescent="0.3">
      <c r="A1360">
        <v>121358</v>
      </c>
      <c r="B1360">
        <v>101</v>
      </c>
      <c r="C1360" s="1">
        <v>45809.837337962963</v>
      </c>
      <c r="D1360" s="2">
        <v>45809</v>
      </c>
      <c r="E1360" t="s">
        <v>36</v>
      </c>
      <c r="F1360" t="s">
        <v>19</v>
      </c>
      <c r="G1360" t="s">
        <v>55</v>
      </c>
      <c r="I1360">
        <v>1</v>
      </c>
      <c r="J1360">
        <v>7.75</v>
      </c>
      <c r="K1360">
        <v>0</v>
      </c>
      <c r="L1360">
        <v>0.74</v>
      </c>
      <c r="M1360">
        <v>8.49</v>
      </c>
      <c r="N1360" t="s">
        <v>21</v>
      </c>
    </row>
    <row r="1361" spans="1:14" x14ac:dyDescent="0.3">
      <c r="A1361">
        <v>121359</v>
      </c>
      <c r="B1361">
        <v>102</v>
      </c>
      <c r="C1361" s="1">
        <v>45872.86246527778</v>
      </c>
      <c r="D1361" s="2">
        <v>45872</v>
      </c>
      <c r="E1361" t="s">
        <v>36</v>
      </c>
      <c r="F1361" t="s">
        <v>15</v>
      </c>
      <c r="G1361" t="s">
        <v>43</v>
      </c>
      <c r="I1361">
        <v>2</v>
      </c>
      <c r="J1361">
        <v>4.55</v>
      </c>
      <c r="K1361">
        <v>0</v>
      </c>
      <c r="L1361">
        <v>0.77</v>
      </c>
      <c r="M1361">
        <v>9.8699999999999992</v>
      </c>
      <c r="N1361" t="s">
        <v>31</v>
      </c>
    </row>
    <row r="1362" spans="1:14" x14ac:dyDescent="0.3">
      <c r="A1362">
        <v>121360</v>
      </c>
      <c r="B1362">
        <v>501</v>
      </c>
      <c r="C1362" s="1">
        <v>45847.672997685186</v>
      </c>
      <c r="D1362" s="2">
        <v>45847</v>
      </c>
      <c r="E1362" t="s">
        <v>28</v>
      </c>
      <c r="F1362" t="s">
        <v>15</v>
      </c>
      <c r="G1362" t="s">
        <v>52</v>
      </c>
      <c r="H1362" t="s">
        <v>63</v>
      </c>
      <c r="I1362">
        <v>1</v>
      </c>
      <c r="J1362">
        <v>2.64</v>
      </c>
      <c r="K1362">
        <v>0</v>
      </c>
      <c r="L1362">
        <v>0.18</v>
      </c>
      <c r="M1362">
        <v>2.82</v>
      </c>
      <c r="N1362" t="s">
        <v>17</v>
      </c>
    </row>
    <row r="1363" spans="1:14" x14ac:dyDescent="0.3">
      <c r="A1363">
        <v>121361</v>
      </c>
      <c r="B1363">
        <v>501</v>
      </c>
      <c r="C1363" s="1">
        <v>45866.079155092593</v>
      </c>
      <c r="D1363" s="2">
        <v>45866</v>
      </c>
      <c r="E1363" t="s">
        <v>33</v>
      </c>
      <c r="F1363" t="s">
        <v>15</v>
      </c>
      <c r="G1363" t="s">
        <v>52</v>
      </c>
      <c r="I1363">
        <v>1</v>
      </c>
      <c r="J1363">
        <v>2.8</v>
      </c>
      <c r="K1363">
        <v>0</v>
      </c>
      <c r="L1363">
        <v>0.18</v>
      </c>
      <c r="M1363">
        <v>2.98</v>
      </c>
      <c r="N1363" t="s">
        <v>21</v>
      </c>
    </row>
    <row r="1364" spans="1:14" x14ac:dyDescent="0.3">
      <c r="A1364">
        <v>121362</v>
      </c>
      <c r="B1364">
        <v>202</v>
      </c>
      <c r="C1364" s="1">
        <v>45774.75577546296</v>
      </c>
      <c r="D1364" s="2">
        <v>45774</v>
      </c>
      <c r="E1364" t="s">
        <v>36</v>
      </c>
      <c r="F1364" t="s">
        <v>15</v>
      </c>
      <c r="G1364" t="s">
        <v>43</v>
      </c>
      <c r="I1364">
        <v>1</v>
      </c>
      <c r="J1364">
        <v>4.53</v>
      </c>
      <c r="K1364">
        <v>0</v>
      </c>
      <c r="L1364">
        <v>0.28999999999999998</v>
      </c>
      <c r="M1364">
        <v>4.82</v>
      </c>
      <c r="N1364" t="s">
        <v>17</v>
      </c>
    </row>
    <row r="1365" spans="1:14" x14ac:dyDescent="0.3">
      <c r="A1365">
        <v>121363</v>
      </c>
      <c r="B1365">
        <v>301</v>
      </c>
      <c r="C1365" s="1">
        <v>45816.420011574075</v>
      </c>
      <c r="D1365" s="2">
        <v>45816</v>
      </c>
      <c r="E1365" t="s">
        <v>14</v>
      </c>
      <c r="F1365" t="s">
        <v>15</v>
      </c>
      <c r="G1365" t="s">
        <v>39</v>
      </c>
      <c r="H1365" t="s">
        <v>40</v>
      </c>
      <c r="I1365">
        <v>1</v>
      </c>
      <c r="J1365">
        <v>2.8</v>
      </c>
      <c r="K1365">
        <v>0</v>
      </c>
      <c r="L1365">
        <v>0.34</v>
      </c>
      <c r="M1365">
        <v>4.34</v>
      </c>
      <c r="N1365" t="s">
        <v>21</v>
      </c>
    </row>
    <row r="1366" spans="1:14" x14ac:dyDescent="0.3">
      <c r="A1366">
        <v>121364</v>
      </c>
      <c r="B1366">
        <v>402</v>
      </c>
      <c r="C1366" s="1">
        <v>45864.588773148149</v>
      </c>
      <c r="D1366" s="2">
        <v>45864</v>
      </c>
      <c r="E1366" t="s">
        <v>18</v>
      </c>
      <c r="F1366" t="s">
        <v>22</v>
      </c>
      <c r="G1366" t="s">
        <v>20</v>
      </c>
      <c r="I1366">
        <v>1</v>
      </c>
      <c r="J1366">
        <v>5.83</v>
      </c>
      <c r="K1366">
        <v>0</v>
      </c>
      <c r="L1366">
        <v>0.38</v>
      </c>
      <c r="M1366">
        <v>6.21</v>
      </c>
      <c r="N1366" t="s">
        <v>21</v>
      </c>
    </row>
    <row r="1367" spans="1:14" x14ac:dyDescent="0.3">
      <c r="A1367">
        <v>121365</v>
      </c>
      <c r="B1367">
        <v>401</v>
      </c>
      <c r="C1367" s="1">
        <v>45855.044745370367</v>
      </c>
      <c r="D1367" s="2">
        <v>45855</v>
      </c>
      <c r="E1367" t="s">
        <v>33</v>
      </c>
      <c r="F1367" t="s">
        <v>15</v>
      </c>
      <c r="G1367" t="s">
        <v>20</v>
      </c>
      <c r="H1367" t="s">
        <v>54</v>
      </c>
      <c r="I1367">
        <v>1</v>
      </c>
      <c r="J1367">
        <v>5.33</v>
      </c>
      <c r="K1367">
        <v>0</v>
      </c>
      <c r="L1367">
        <v>0.4</v>
      </c>
      <c r="M1367">
        <v>5.73</v>
      </c>
    </row>
    <row r="1368" spans="1:14" x14ac:dyDescent="0.3">
      <c r="A1368">
        <v>121366</v>
      </c>
      <c r="B1368">
        <v>102</v>
      </c>
      <c r="C1368" s="1">
        <v>45819.856631944444</v>
      </c>
      <c r="D1368" s="2">
        <v>45819</v>
      </c>
      <c r="E1368" t="s">
        <v>36</v>
      </c>
      <c r="F1368" t="s">
        <v>15</v>
      </c>
      <c r="G1368" t="s">
        <v>55</v>
      </c>
      <c r="I1368">
        <v>1</v>
      </c>
      <c r="J1368">
        <v>8.48</v>
      </c>
      <c r="K1368">
        <v>0</v>
      </c>
      <c r="L1368">
        <v>0.61</v>
      </c>
      <c r="M1368">
        <v>9.09</v>
      </c>
      <c r="N1368" t="s">
        <v>21</v>
      </c>
    </row>
    <row r="1369" spans="1:14" x14ac:dyDescent="0.3">
      <c r="A1369">
        <v>121367</v>
      </c>
      <c r="B1369">
        <v>301</v>
      </c>
      <c r="C1369" s="1">
        <v>45834.592627314814</v>
      </c>
      <c r="D1369" s="2">
        <v>45834</v>
      </c>
      <c r="E1369" t="s">
        <v>18</v>
      </c>
      <c r="F1369" t="s">
        <v>22</v>
      </c>
      <c r="G1369" t="s">
        <v>30</v>
      </c>
      <c r="I1369">
        <v>1</v>
      </c>
      <c r="J1369">
        <v>2.88</v>
      </c>
      <c r="K1369">
        <v>0</v>
      </c>
      <c r="L1369">
        <v>0.23</v>
      </c>
      <c r="M1369">
        <v>2.81</v>
      </c>
      <c r="N1369" t="s">
        <v>17</v>
      </c>
    </row>
    <row r="1370" spans="1:14" x14ac:dyDescent="0.3">
      <c r="A1370">
        <v>121368</v>
      </c>
      <c r="B1370">
        <v>202</v>
      </c>
      <c r="C1370" s="1">
        <v>45877.584513888891</v>
      </c>
      <c r="D1370" s="2">
        <v>45877</v>
      </c>
      <c r="E1370" t="s">
        <v>18</v>
      </c>
      <c r="F1370" t="s">
        <v>19</v>
      </c>
      <c r="G1370" t="s">
        <v>56</v>
      </c>
      <c r="H1370" t="s">
        <v>76</v>
      </c>
      <c r="I1370">
        <v>2</v>
      </c>
      <c r="J1370">
        <v>1.83</v>
      </c>
      <c r="K1370">
        <v>0.73</v>
      </c>
      <c r="L1370">
        <v>0.28000000000000003</v>
      </c>
      <c r="M1370">
        <v>3.21</v>
      </c>
      <c r="N1370" t="s">
        <v>21</v>
      </c>
    </row>
    <row r="1371" spans="1:14" x14ac:dyDescent="0.3">
      <c r="A1371">
        <v>121369</v>
      </c>
      <c r="B1371">
        <v>403</v>
      </c>
      <c r="C1371" s="1">
        <v>45775.49722222222</v>
      </c>
      <c r="D1371" s="2">
        <v>45775</v>
      </c>
      <c r="E1371" t="s">
        <v>18</v>
      </c>
      <c r="F1371" t="s">
        <v>19</v>
      </c>
      <c r="G1371" t="s">
        <v>52</v>
      </c>
      <c r="H1371" t="s">
        <v>61</v>
      </c>
      <c r="I1371">
        <v>2</v>
      </c>
      <c r="J1371">
        <v>2.39</v>
      </c>
      <c r="K1371">
        <v>0</v>
      </c>
      <c r="M1371">
        <v>6.37</v>
      </c>
      <c r="N1371" t="s">
        <v>17</v>
      </c>
    </row>
    <row r="1372" spans="1:14" x14ac:dyDescent="0.3">
      <c r="A1372">
        <v>121370</v>
      </c>
      <c r="B1372">
        <v>102</v>
      </c>
      <c r="C1372" s="1">
        <v>45777.50571759259</v>
      </c>
      <c r="D1372" s="2">
        <v>45777</v>
      </c>
      <c r="E1372" t="s">
        <v>18</v>
      </c>
      <c r="F1372" t="s">
        <v>19</v>
      </c>
      <c r="G1372" t="s">
        <v>20</v>
      </c>
      <c r="I1372">
        <v>1</v>
      </c>
      <c r="J1372">
        <v>5.33</v>
      </c>
      <c r="K1372">
        <v>0</v>
      </c>
      <c r="L1372">
        <v>0.43</v>
      </c>
      <c r="M1372">
        <v>5.76</v>
      </c>
      <c r="N1372" t="s">
        <v>21</v>
      </c>
    </row>
    <row r="1373" spans="1:14" x14ac:dyDescent="0.3">
      <c r="A1373">
        <v>121371</v>
      </c>
      <c r="B1373">
        <v>101</v>
      </c>
      <c r="C1373" s="1">
        <v>45867.240833333337</v>
      </c>
      <c r="D1373" s="2">
        <v>45867</v>
      </c>
      <c r="E1373" t="s">
        <v>14</v>
      </c>
      <c r="F1373" t="s">
        <v>15</v>
      </c>
      <c r="G1373" t="s">
        <v>41</v>
      </c>
      <c r="I1373">
        <v>2</v>
      </c>
      <c r="J1373">
        <v>2.23</v>
      </c>
      <c r="K1373">
        <v>0</v>
      </c>
      <c r="L1373">
        <v>0.28999999999999998</v>
      </c>
      <c r="M1373">
        <v>4.75</v>
      </c>
      <c r="N1373" t="s">
        <v>21</v>
      </c>
    </row>
    <row r="1374" spans="1:14" x14ac:dyDescent="0.3">
      <c r="A1374">
        <v>121372</v>
      </c>
      <c r="B1374">
        <v>201</v>
      </c>
      <c r="C1374" s="1">
        <v>45779.624409722222</v>
      </c>
      <c r="D1374" s="2">
        <v>45779</v>
      </c>
      <c r="E1374" t="s">
        <v>18</v>
      </c>
      <c r="F1374" t="s">
        <v>19</v>
      </c>
      <c r="G1374" t="s">
        <v>57</v>
      </c>
      <c r="H1374" t="s">
        <v>49</v>
      </c>
      <c r="I1374">
        <v>1</v>
      </c>
      <c r="J1374">
        <v>8.3000000000000007</v>
      </c>
      <c r="K1374">
        <v>0</v>
      </c>
      <c r="L1374">
        <v>0.54</v>
      </c>
      <c r="M1374">
        <v>8.84</v>
      </c>
      <c r="N1374" t="s">
        <v>17</v>
      </c>
    </row>
    <row r="1375" spans="1:14" x14ac:dyDescent="0.3">
      <c r="A1375">
        <v>121373</v>
      </c>
      <c r="B1375">
        <v>501</v>
      </c>
      <c r="C1375" s="1">
        <v>45811.792453703703</v>
      </c>
      <c r="D1375" s="2">
        <v>45811</v>
      </c>
      <c r="E1375" t="s">
        <v>36</v>
      </c>
      <c r="F1375" t="s">
        <v>15</v>
      </c>
      <c r="G1375" t="s">
        <v>43</v>
      </c>
      <c r="I1375">
        <v>1</v>
      </c>
      <c r="J1375">
        <v>3.95</v>
      </c>
      <c r="K1375">
        <v>0</v>
      </c>
      <c r="L1375">
        <v>0.32</v>
      </c>
      <c r="M1375">
        <v>4.2699999999999996</v>
      </c>
      <c r="N1375" t="s">
        <v>21</v>
      </c>
    </row>
    <row r="1376" spans="1:14" x14ac:dyDescent="0.3">
      <c r="A1376">
        <v>121374</v>
      </c>
      <c r="B1376">
        <v>403</v>
      </c>
      <c r="C1376" s="1">
        <v>45866.846180555556</v>
      </c>
      <c r="D1376" s="2">
        <v>45866</v>
      </c>
      <c r="E1376" t="s">
        <v>36</v>
      </c>
      <c r="F1376" t="s">
        <v>29</v>
      </c>
      <c r="G1376" t="s">
        <v>48</v>
      </c>
      <c r="H1376" t="s">
        <v>54</v>
      </c>
      <c r="I1376">
        <v>1</v>
      </c>
      <c r="J1376">
        <v>6.2</v>
      </c>
      <c r="K1376">
        <v>0</v>
      </c>
      <c r="L1376">
        <v>0.59</v>
      </c>
      <c r="M1376">
        <v>6.79</v>
      </c>
      <c r="N1376" t="s">
        <v>31</v>
      </c>
    </row>
    <row r="1377" spans="1:14" x14ac:dyDescent="0.3">
      <c r="A1377">
        <v>121375</v>
      </c>
      <c r="B1377">
        <v>402</v>
      </c>
      <c r="C1377" s="1">
        <v>45807.946689814817</v>
      </c>
      <c r="D1377" s="2">
        <v>45807</v>
      </c>
      <c r="E1377" t="s">
        <v>33</v>
      </c>
      <c r="F1377" t="s">
        <v>29</v>
      </c>
      <c r="G1377" t="s">
        <v>43</v>
      </c>
      <c r="I1377">
        <v>1</v>
      </c>
      <c r="J1377">
        <v>4.42</v>
      </c>
      <c r="K1377">
        <v>0</v>
      </c>
      <c r="L1377">
        <v>0.4</v>
      </c>
      <c r="M1377">
        <v>4.82</v>
      </c>
      <c r="N1377" t="s">
        <v>21</v>
      </c>
    </row>
    <row r="1378" spans="1:14" x14ac:dyDescent="0.3">
      <c r="A1378">
        <v>121376</v>
      </c>
      <c r="B1378">
        <v>101</v>
      </c>
      <c r="C1378" s="1">
        <v>45836.557615740741</v>
      </c>
      <c r="D1378" s="2">
        <v>45836</v>
      </c>
      <c r="E1378" t="s">
        <v>18</v>
      </c>
      <c r="F1378" t="s">
        <v>22</v>
      </c>
      <c r="G1378" t="s">
        <v>57</v>
      </c>
      <c r="H1378" t="s">
        <v>49</v>
      </c>
      <c r="I1378">
        <v>1</v>
      </c>
      <c r="J1378">
        <v>8.66</v>
      </c>
      <c r="K1378">
        <v>0</v>
      </c>
      <c r="L1378">
        <v>0.52</v>
      </c>
      <c r="M1378">
        <v>9.18</v>
      </c>
      <c r="N1378" t="s">
        <v>21</v>
      </c>
    </row>
    <row r="1379" spans="1:14" x14ac:dyDescent="0.3">
      <c r="A1379">
        <v>121377</v>
      </c>
      <c r="B1379">
        <v>301</v>
      </c>
      <c r="C1379" s="1">
        <v>45812.875277777777</v>
      </c>
      <c r="D1379" s="2">
        <v>45812</v>
      </c>
      <c r="E1379" t="s">
        <v>36</v>
      </c>
      <c r="F1379" t="s">
        <v>19</v>
      </c>
      <c r="G1379" t="s">
        <v>77</v>
      </c>
      <c r="H1379" t="s">
        <v>74</v>
      </c>
      <c r="I1379">
        <v>1</v>
      </c>
      <c r="J1379">
        <v>5.6</v>
      </c>
      <c r="K1379">
        <v>0</v>
      </c>
      <c r="L1379">
        <v>0.59</v>
      </c>
      <c r="M1379">
        <v>7.19</v>
      </c>
      <c r="N1379" t="s">
        <v>21</v>
      </c>
    </row>
    <row r="1380" spans="1:14" x14ac:dyDescent="0.3">
      <c r="A1380">
        <v>121378</v>
      </c>
      <c r="B1380">
        <v>201</v>
      </c>
      <c r="C1380" s="1">
        <v>45807.471956018519</v>
      </c>
      <c r="D1380" s="2">
        <v>45807</v>
      </c>
      <c r="E1380" t="s">
        <v>18</v>
      </c>
      <c r="F1380" t="s">
        <v>15</v>
      </c>
      <c r="G1380" t="s">
        <v>48</v>
      </c>
      <c r="H1380" t="s">
        <v>73</v>
      </c>
      <c r="I1380">
        <v>1</v>
      </c>
      <c r="J1380">
        <v>5.41</v>
      </c>
      <c r="K1380">
        <v>0</v>
      </c>
      <c r="L1380">
        <v>0.49</v>
      </c>
      <c r="M1380">
        <v>6.3</v>
      </c>
      <c r="N1380" t="s">
        <v>21</v>
      </c>
    </row>
    <row r="1381" spans="1:14" x14ac:dyDescent="0.3">
      <c r="A1381">
        <v>121379</v>
      </c>
      <c r="B1381">
        <v>402</v>
      </c>
      <c r="C1381" s="1">
        <v>45815.806145833332</v>
      </c>
      <c r="D1381" s="2">
        <v>45815</v>
      </c>
      <c r="E1381" t="s">
        <v>36</v>
      </c>
      <c r="F1381" t="s">
        <v>15</v>
      </c>
      <c r="G1381" t="s">
        <v>48</v>
      </c>
      <c r="I1381">
        <v>1</v>
      </c>
      <c r="J1381">
        <v>6.34</v>
      </c>
      <c r="K1381">
        <v>0</v>
      </c>
      <c r="L1381">
        <v>0.44</v>
      </c>
      <c r="M1381">
        <v>6.78</v>
      </c>
      <c r="N1381" t="s">
        <v>21</v>
      </c>
    </row>
    <row r="1382" spans="1:14" x14ac:dyDescent="0.3">
      <c r="A1382">
        <v>121380</v>
      </c>
      <c r="B1382">
        <v>103</v>
      </c>
      <c r="C1382" s="1">
        <v>45786.556423611109</v>
      </c>
      <c r="D1382" s="2">
        <v>45786</v>
      </c>
      <c r="E1382" t="s">
        <v>18</v>
      </c>
      <c r="F1382" t="s">
        <v>15</v>
      </c>
      <c r="G1382" t="s">
        <v>27</v>
      </c>
      <c r="I1382">
        <v>1</v>
      </c>
      <c r="J1382">
        <v>6.02</v>
      </c>
      <c r="K1382">
        <v>0</v>
      </c>
      <c r="L1382">
        <v>0.36</v>
      </c>
      <c r="M1382">
        <v>6.38</v>
      </c>
      <c r="N1382" t="s">
        <v>21</v>
      </c>
    </row>
    <row r="1383" spans="1:14" x14ac:dyDescent="0.3">
      <c r="A1383">
        <v>121381</v>
      </c>
      <c r="B1383">
        <v>103</v>
      </c>
      <c r="C1383" s="1">
        <v>45871.533483796295</v>
      </c>
      <c r="D1383" s="2">
        <v>45871</v>
      </c>
      <c r="E1383" t="s">
        <v>18</v>
      </c>
      <c r="F1383" t="s">
        <v>19</v>
      </c>
      <c r="G1383" t="s">
        <v>59</v>
      </c>
      <c r="I1383">
        <v>1</v>
      </c>
      <c r="J1383">
        <v>9.75</v>
      </c>
      <c r="K1383">
        <v>0</v>
      </c>
      <c r="L1383">
        <v>0.71</v>
      </c>
      <c r="M1383">
        <v>10.46</v>
      </c>
      <c r="N1383" t="s">
        <v>21</v>
      </c>
    </row>
    <row r="1384" spans="1:14" x14ac:dyDescent="0.3">
      <c r="A1384">
        <v>121382</v>
      </c>
      <c r="B1384">
        <v>201</v>
      </c>
      <c r="C1384" s="1">
        <v>45876.276701388888</v>
      </c>
      <c r="D1384" s="2">
        <v>45876</v>
      </c>
      <c r="E1384" t="s">
        <v>14</v>
      </c>
      <c r="F1384" t="s">
        <v>22</v>
      </c>
      <c r="G1384" t="s">
        <v>41</v>
      </c>
      <c r="H1384" t="s">
        <v>45</v>
      </c>
      <c r="I1384">
        <v>1</v>
      </c>
      <c r="J1384">
        <v>2.3199999999999998</v>
      </c>
      <c r="K1384">
        <v>0</v>
      </c>
      <c r="L1384">
        <v>0.18</v>
      </c>
      <c r="M1384">
        <v>2.8</v>
      </c>
      <c r="N1384" t="s">
        <v>31</v>
      </c>
    </row>
    <row r="1385" spans="1:14" x14ac:dyDescent="0.3">
      <c r="A1385">
        <v>121383</v>
      </c>
      <c r="B1385">
        <v>103</v>
      </c>
      <c r="C1385" s="1">
        <v>45833.817488425928</v>
      </c>
      <c r="D1385" s="2">
        <v>45833</v>
      </c>
      <c r="E1385" t="s">
        <v>36</v>
      </c>
      <c r="F1385" t="s">
        <v>15</v>
      </c>
      <c r="G1385" t="s">
        <v>20</v>
      </c>
      <c r="H1385" t="s">
        <v>49</v>
      </c>
      <c r="I1385">
        <v>1</v>
      </c>
      <c r="J1385">
        <v>5.17</v>
      </c>
      <c r="K1385">
        <v>0</v>
      </c>
      <c r="L1385">
        <v>0.41</v>
      </c>
      <c r="M1385">
        <v>5.58</v>
      </c>
      <c r="N1385" t="s">
        <v>21</v>
      </c>
    </row>
    <row r="1386" spans="1:14" x14ac:dyDescent="0.3">
      <c r="A1386">
        <v>121384</v>
      </c>
      <c r="B1386">
        <v>101</v>
      </c>
      <c r="C1386" s="1">
        <v>45779.54179398148</v>
      </c>
      <c r="D1386" s="2">
        <v>45779</v>
      </c>
      <c r="E1386" t="s">
        <v>18</v>
      </c>
      <c r="F1386" t="s">
        <v>19</v>
      </c>
      <c r="G1386" t="s">
        <v>26</v>
      </c>
      <c r="I1386">
        <v>1</v>
      </c>
      <c r="J1386">
        <v>9.66</v>
      </c>
      <c r="K1386">
        <v>0</v>
      </c>
      <c r="L1386">
        <v>0.7</v>
      </c>
      <c r="M1386">
        <v>10.36</v>
      </c>
      <c r="N1386" t="s">
        <v>21</v>
      </c>
    </row>
    <row r="1387" spans="1:14" x14ac:dyDescent="0.3">
      <c r="A1387">
        <v>121385</v>
      </c>
      <c r="B1387">
        <v>101</v>
      </c>
      <c r="C1387" s="1">
        <v>45855.734502314815</v>
      </c>
      <c r="D1387" s="2">
        <v>45855</v>
      </c>
      <c r="E1387" t="s">
        <v>28</v>
      </c>
      <c r="F1387" t="s">
        <v>22</v>
      </c>
      <c r="G1387" t="s">
        <v>60</v>
      </c>
      <c r="I1387">
        <v>1</v>
      </c>
      <c r="J1387">
        <v>5.09</v>
      </c>
      <c r="K1387">
        <v>0</v>
      </c>
      <c r="L1387">
        <v>0.38</v>
      </c>
      <c r="M1387">
        <v>5.47</v>
      </c>
      <c r="N1387" t="s">
        <v>21</v>
      </c>
    </row>
    <row r="1388" spans="1:14" x14ac:dyDescent="0.3">
      <c r="A1388">
        <v>121386</v>
      </c>
      <c r="B1388">
        <v>101</v>
      </c>
      <c r="C1388" s="1">
        <v>45804.801388888889</v>
      </c>
      <c r="D1388" s="2">
        <v>45804</v>
      </c>
      <c r="E1388" t="s">
        <v>36</v>
      </c>
      <c r="F1388" t="s">
        <v>19</v>
      </c>
      <c r="G1388" t="s">
        <v>26</v>
      </c>
      <c r="I1388">
        <v>1</v>
      </c>
      <c r="J1388">
        <v>9.94</v>
      </c>
      <c r="K1388">
        <v>0</v>
      </c>
      <c r="L1388">
        <v>0.84</v>
      </c>
      <c r="M1388">
        <v>10.78</v>
      </c>
      <c r="N1388" t="s">
        <v>31</v>
      </c>
    </row>
    <row r="1389" spans="1:14" x14ac:dyDescent="0.3">
      <c r="A1389">
        <v>121387</v>
      </c>
      <c r="B1389">
        <v>301</v>
      </c>
      <c r="C1389" s="1">
        <v>45822.578645833331</v>
      </c>
      <c r="D1389" s="2">
        <v>45822</v>
      </c>
      <c r="E1389" t="s">
        <v>18</v>
      </c>
      <c r="F1389" t="s">
        <v>22</v>
      </c>
      <c r="G1389" t="s">
        <v>27</v>
      </c>
      <c r="I1389">
        <v>1</v>
      </c>
      <c r="J1389">
        <v>6.39</v>
      </c>
      <c r="K1389">
        <v>0</v>
      </c>
      <c r="L1389">
        <v>0.42</v>
      </c>
      <c r="M1389">
        <v>6.81</v>
      </c>
      <c r="N1389" t="s">
        <v>17</v>
      </c>
    </row>
    <row r="1390" spans="1:14" x14ac:dyDescent="0.3">
      <c r="A1390">
        <v>121388</v>
      </c>
      <c r="B1390">
        <v>401</v>
      </c>
      <c r="C1390" s="1">
        <v>45834.529513888891</v>
      </c>
      <c r="D1390" s="2">
        <v>45834</v>
      </c>
      <c r="E1390" t="s">
        <v>18</v>
      </c>
      <c r="F1390" t="s">
        <v>29</v>
      </c>
      <c r="G1390" t="s">
        <v>43</v>
      </c>
      <c r="I1390">
        <v>1</v>
      </c>
      <c r="J1390">
        <v>4.5</v>
      </c>
      <c r="K1390">
        <v>0</v>
      </c>
      <c r="L1390">
        <v>0.36</v>
      </c>
      <c r="M1390">
        <v>4.8600000000000003</v>
      </c>
      <c r="N1390" t="s">
        <v>31</v>
      </c>
    </row>
    <row r="1391" spans="1:14" x14ac:dyDescent="0.3">
      <c r="A1391">
        <v>121389</v>
      </c>
      <c r="B1391">
        <v>103</v>
      </c>
      <c r="C1391" s="1">
        <v>45870.421817129631</v>
      </c>
      <c r="D1391" s="2">
        <v>45870</v>
      </c>
      <c r="E1391" t="s">
        <v>14</v>
      </c>
      <c r="F1391" t="s">
        <v>22</v>
      </c>
      <c r="G1391" t="s">
        <v>64</v>
      </c>
      <c r="I1391">
        <v>1</v>
      </c>
      <c r="J1391">
        <v>1.48</v>
      </c>
      <c r="K1391">
        <v>0</v>
      </c>
      <c r="L1391">
        <v>0.13</v>
      </c>
      <c r="M1391">
        <v>1.61</v>
      </c>
      <c r="N1391" t="s">
        <v>17</v>
      </c>
    </row>
    <row r="1392" spans="1:14" x14ac:dyDescent="0.3">
      <c r="A1392">
        <v>121390</v>
      </c>
      <c r="B1392">
        <v>301</v>
      </c>
      <c r="C1392" s="1">
        <v>45869.642268518517</v>
      </c>
      <c r="D1392" s="2">
        <v>45869</v>
      </c>
      <c r="E1392" t="s">
        <v>28</v>
      </c>
      <c r="F1392" t="s">
        <v>22</v>
      </c>
      <c r="G1392" t="s">
        <v>51</v>
      </c>
      <c r="H1392" t="s">
        <v>45</v>
      </c>
      <c r="I1392">
        <v>2</v>
      </c>
      <c r="J1392">
        <v>4.1399999999999997</v>
      </c>
      <c r="K1392">
        <v>1.33</v>
      </c>
      <c r="L1392">
        <v>0.53</v>
      </c>
      <c r="M1392">
        <v>8.08</v>
      </c>
      <c r="N1392" t="s">
        <v>17</v>
      </c>
    </row>
    <row r="1393" spans="1:14" x14ac:dyDescent="0.3">
      <c r="A1393">
        <v>121391</v>
      </c>
      <c r="B1393">
        <v>301</v>
      </c>
      <c r="C1393" s="1">
        <v>45847.830034722225</v>
      </c>
      <c r="D1393" s="2">
        <v>45847</v>
      </c>
      <c r="E1393" t="s">
        <v>36</v>
      </c>
      <c r="F1393" t="s">
        <v>29</v>
      </c>
      <c r="G1393" t="s">
        <v>20</v>
      </c>
      <c r="H1393" t="s">
        <v>58</v>
      </c>
      <c r="I1393">
        <v>1</v>
      </c>
      <c r="J1393">
        <v>5.14</v>
      </c>
      <c r="K1393">
        <v>0</v>
      </c>
      <c r="L1393">
        <v>0.44</v>
      </c>
      <c r="M1393">
        <v>5.58</v>
      </c>
      <c r="N1393" t="s">
        <v>21</v>
      </c>
    </row>
    <row r="1394" spans="1:14" x14ac:dyDescent="0.3">
      <c r="A1394">
        <v>121392</v>
      </c>
      <c r="B1394">
        <v>202</v>
      </c>
      <c r="C1394" s="1">
        <v>45794.383923611109</v>
      </c>
      <c r="D1394" s="2">
        <v>45794</v>
      </c>
      <c r="E1394" t="s">
        <v>14</v>
      </c>
      <c r="F1394" t="s">
        <v>15</v>
      </c>
      <c r="G1394" t="s">
        <v>75</v>
      </c>
      <c r="I1394">
        <v>2</v>
      </c>
      <c r="J1394">
        <v>4.24</v>
      </c>
      <c r="K1394">
        <v>0</v>
      </c>
      <c r="L1394">
        <v>0.76</v>
      </c>
      <c r="M1394">
        <v>11.64</v>
      </c>
      <c r="N1394" t="s">
        <v>21</v>
      </c>
    </row>
    <row r="1395" spans="1:14" x14ac:dyDescent="0.3">
      <c r="A1395">
        <v>121393</v>
      </c>
      <c r="B1395">
        <v>301</v>
      </c>
      <c r="C1395" s="1">
        <v>45824.345960648148</v>
      </c>
      <c r="D1395" s="2">
        <v>45824</v>
      </c>
      <c r="E1395" t="s">
        <v>14</v>
      </c>
      <c r="F1395" t="s">
        <v>22</v>
      </c>
      <c r="G1395" t="s">
        <v>70</v>
      </c>
      <c r="H1395" t="s">
        <v>66</v>
      </c>
      <c r="I1395">
        <v>1</v>
      </c>
      <c r="J1395">
        <v>3.27</v>
      </c>
      <c r="K1395">
        <v>0</v>
      </c>
      <c r="L1395">
        <v>0.23</v>
      </c>
      <c r="M1395">
        <v>3.5</v>
      </c>
      <c r="N1395" t="s">
        <v>31</v>
      </c>
    </row>
    <row r="1396" spans="1:14" x14ac:dyDescent="0.3">
      <c r="A1396">
        <v>121394</v>
      </c>
      <c r="B1396">
        <v>402</v>
      </c>
      <c r="C1396" s="1">
        <v>45832.056238425925</v>
      </c>
      <c r="D1396" s="2">
        <v>45832</v>
      </c>
      <c r="E1396" t="s">
        <v>33</v>
      </c>
      <c r="F1396" t="s">
        <v>15</v>
      </c>
      <c r="G1396" t="s">
        <v>51</v>
      </c>
      <c r="I1396">
        <v>1</v>
      </c>
      <c r="J1396">
        <v>3.87</v>
      </c>
      <c r="K1396">
        <v>0</v>
      </c>
      <c r="L1396">
        <v>0.33</v>
      </c>
      <c r="M1396">
        <v>4.2</v>
      </c>
      <c r="N1396" t="s">
        <v>17</v>
      </c>
    </row>
    <row r="1397" spans="1:14" x14ac:dyDescent="0.3">
      <c r="A1397">
        <v>121395</v>
      </c>
      <c r="B1397">
        <v>102</v>
      </c>
      <c r="C1397" s="1">
        <v>45826.422453703701</v>
      </c>
      <c r="D1397" s="2">
        <v>45826</v>
      </c>
      <c r="E1397" t="s">
        <v>14</v>
      </c>
      <c r="F1397" t="s">
        <v>19</v>
      </c>
      <c r="G1397" t="s">
        <v>24</v>
      </c>
      <c r="I1397">
        <v>1</v>
      </c>
      <c r="J1397">
        <v>3.29</v>
      </c>
      <c r="K1397">
        <v>0</v>
      </c>
      <c r="L1397">
        <v>0.28999999999999998</v>
      </c>
      <c r="M1397">
        <v>4.78</v>
      </c>
      <c r="N1397" t="s">
        <v>21</v>
      </c>
    </row>
    <row r="1398" spans="1:14" x14ac:dyDescent="0.3">
      <c r="A1398">
        <v>121396</v>
      </c>
      <c r="B1398">
        <v>401</v>
      </c>
      <c r="C1398" s="1">
        <v>45856.824537037035</v>
      </c>
      <c r="D1398" s="2">
        <v>45856</v>
      </c>
      <c r="E1398" t="s">
        <v>36</v>
      </c>
      <c r="F1398" t="s">
        <v>29</v>
      </c>
      <c r="G1398" t="s">
        <v>57</v>
      </c>
      <c r="I1398">
        <v>1</v>
      </c>
      <c r="J1398">
        <v>8.32</v>
      </c>
      <c r="K1398">
        <v>0</v>
      </c>
      <c r="L1398">
        <v>0.57999999999999996</v>
      </c>
      <c r="M1398">
        <v>8.9</v>
      </c>
      <c r="N1398" t="s">
        <v>21</v>
      </c>
    </row>
    <row r="1399" spans="1:14" x14ac:dyDescent="0.3">
      <c r="A1399">
        <v>121397</v>
      </c>
      <c r="B1399">
        <v>101</v>
      </c>
      <c r="C1399" s="1">
        <v>45778.429826388892</v>
      </c>
      <c r="D1399" s="2">
        <v>45778</v>
      </c>
      <c r="E1399" t="s">
        <v>37</v>
      </c>
      <c r="F1399" t="s">
        <v>22</v>
      </c>
      <c r="G1399" t="s">
        <v>80</v>
      </c>
      <c r="H1399" t="s">
        <v>46</v>
      </c>
      <c r="I1399">
        <v>1</v>
      </c>
      <c r="J1399">
        <v>1.76</v>
      </c>
      <c r="K1399">
        <v>0</v>
      </c>
      <c r="L1399">
        <v>0.14000000000000001</v>
      </c>
      <c r="M1399">
        <v>2</v>
      </c>
      <c r="N1399" t="s">
        <v>17</v>
      </c>
    </row>
    <row r="1400" spans="1:14" x14ac:dyDescent="0.3">
      <c r="A1400">
        <v>121398</v>
      </c>
      <c r="B1400">
        <v>301</v>
      </c>
      <c r="C1400" s="1">
        <v>45812.322696759256</v>
      </c>
      <c r="D1400" s="2">
        <v>45812</v>
      </c>
      <c r="E1400" t="s">
        <v>14</v>
      </c>
      <c r="F1400" t="s">
        <v>19</v>
      </c>
      <c r="G1400" t="s">
        <v>35</v>
      </c>
      <c r="H1400" t="s">
        <v>25</v>
      </c>
      <c r="I1400">
        <v>1</v>
      </c>
      <c r="J1400">
        <v>2.13</v>
      </c>
      <c r="K1400">
        <v>0</v>
      </c>
      <c r="L1400">
        <v>0.15</v>
      </c>
      <c r="M1400">
        <v>2.2799999999999998</v>
      </c>
      <c r="N1400" t="s">
        <v>21</v>
      </c>
    </row>
    <row r="1401" spans="1:14" x14ac:dyDescent="0.3">
      <c r="A1401">
        <v>121399</v>
      </c>
      <c r="B1401">
        <v>501</v>
      </c>
      <c r="C1401" s="1">
        <v>45844.669965277775</v>
      </c>
      <c r="D1401" s="2">
        <v>45844</v>
      </c>
      <c r="E1401" t="s">
        <v>28</v>
      </c>
      <c r="G1401" t="s">
        <v>16</v>
      </c>
      <c r="H1401" t="s">
        <v>45</v>
      </c>
      <c r="I1401">
        <v>1</v>
      </c>
      <c r="J1401">
        <v>1.39</v>
      </c>
      <c r="K1401">
        <v>0</v>
      </c>
      <c r="L1401">
        <v>0.12</v>
      </c>
      <c r="M1401">
        <v>1.81</v>
      </c>
      <c r="N1401" t="s">
        <v>21</v>
      </c>
    </row>
    <row r="1402" spans="1:14" x14ac:dyDescent="0.3">
      <c r="A1402">
        <v>121400</v>
      </c>
      <c r="B1402">
        <v>102</v>
      </c>
      <c r="C1402" s="1">
        <v>45765.959629629629</v>
      </c>
      <c r="D1402" s="2">
        <v>45765</v>
      </c>
      <c r="E1402" t="s">
        <v>33</v>
      </c>
      <c r="F1402" t="s">
        <v>15</v>
      </c>
      <c r="G1402" t="s">
        <v>16</v>
      </c>
      <c r="H1402" t="s">
        <v>66</v>
      </c>
      <c r="I1402">
        <v>1</v>
      </c>
      <c r="J1402">
        <v>1.35</v>
      </c>
      <c r="K1402">
        <v>0</v>
      </c>
      <c r="L1402">
        <v>0.11</v>
      </c>
      <c r="M1402">
        <v>1.46</v>
      </c>
      <c r="N1402" t="s">
        <v>21</v>
      </c>
    </row>
    <row r="1403" spans="1:14" x14ac:dyDescent="0.3">
      <c r="A1403">
        <v>121401</v>
      </c>
      <c r="B1403">
        <v>201</v>
      </c>
      <c r="C1403" s="1">
        <v>45821.584606481483</v>
      </c>
      <c r="D1403" s="2">
        <v>45821</v>
      </c>
      <c r="E1403" t="s">
        <v>18</v>
      </c>
      <c r="F1403" t="s">
        <v>22</v>
      </c>
      <c r="G1403" t="s">
        <v>26</v>
      </c>
      <c r="I1403">
        <v>1</v>
      </c>
      <c r="J1403">
        <v>9.56</v>
      </c>
      <c r="K1403">
        <v>0</v>
      </c>
      <c r="L1403">
        <v>0.62</v>
      </c>
      <c r="M1403">
        <v>10.18</v>
      </c>
      <c r="N1403" t="s">
        <v>31</v>
      </c>
    </row>
    <row r="1404" spans="1:14" x14ac:dyDescent="0.3">
      <c r="A1404">
        <v>121402</v>
      </c>
      <c r="B1404">
        <v>202</v>
      </c>
      <c r="C1404" s="1">
        <v>45766.792766203704</v>
      </c>
      <c r="D1404" s="2">
        <v>45766</v>
      </c>
      <c r="E1404" t="s">
        <v>36</v>
      </c>
      <c r="F1404" t="s">
        <v>15</v>
      </c>
      <c r="G1404" t="s">
        <v>48</v>
      </c>
      <c r="H1404" t="s">
        <v>49</v>
      </c>
      <c r="I1404">
        <v>1</v>
      </c>
      <c r="J1404">
        <v>6.09</v>
      </c>
      <c r="K1404">
        <v>0</v>
      </c>
      <c r="L1404">
        <v>0.46</v>
      </c>
      <c r="M1404">
        <v>6.55</v>
      </c>
      <c r="N1404" t="s">
        <v>31</v>
      </c>
    </row>
    <row r="1405" spans="1:14" x14ac:dyDescent="0.3">
      <c r="A1405">
        <v>121403</v>
      </c>
      <c r="B1405">
        <v>101</v>
      </c>
      <c r="C1405" s="1">
        <v>45765.752847222226</v>
      </c>
      <c r="D1405" s="2">
        <v>45765</v>
      </c>
      <c r="E1405" t="s">
        <v>36</v>
      </c>
      <c r="F1405" t="s">
        <v>15</v>
      </c>
      <c r="G1405" t="s">
        <v>27</v>
      </c>
      <c r="I1405">
        <v>2</v>
      </c>
      <c r="J1405">
        <v>6.04</v>
      </c>
      <c r="K1405">
        <v>0</v>
      </c>
      <c r="L1405">
        <v>0.72</v>
      </c>
      <c r="M1405">
        <v>12.8</v>
      </c>
      <c r="N1405" t="s">
        <v>21</v>
      </c>
    </row>
    <row r="1406" spans="1:14" x14ac:dyDescent="0.3">
      <c r="A1406">
        <v>121404</v>
      </c>
      <c r="B1406">
        <v>101</v>
      </c>
      <c r="C1406" s="1">
        <v>45797.460625</v>
      </c>
      <c r="D1406" s="2">
        <v>45797</v>
      </c>
      <c r="E1406" t="s">
        <v>18</v>
      </c>
      <c r="F1406" t="s">
        <v>19</v>
      </c>
      <c r="G1406" t="s">
        <v>48</v>
      </c>
      <c r="H1406" t="s">
        <v>73</v>
      </c>
      <c r="I1406">
        <v>1</v>
      </c>
      <c r="J1406">
        <v>6.02</v>
      </c>
      <c r="K1406">
        <v>0</v>
      </c>
      <c r="L1406">
        <v>0.51</v>
      </c>
      <c r="M1406">
        <v>6.93</v>
      </c>
      <c r="N1406" t="s">
        <v>21</v>
      </c>
    </row>
    <row r="1407" spans="1:14" x14ac:dyDescent="0.3">
      <c r="A1407">
        <v>121405</v>
      </c>
      <c r="B1407">
        <v>202</v>
      </c>
      <c r="C1407" s="1">
        <v>45833.466689814813</v>
      </c>
      <c r="D1407" s="2">
        <v>45833</v>
      </c>
      <c r="E1407" t="s">
        <v>18</v>
      </c>
      <c r="F1407" t="s">
        <v>29</v>
      </c>
      <c r="G1407" t="s">
        <v>60</v>
      </c>
      <c r="I1407">
        <v>1</v>
      </c>
      <c r="J1407">
        <v>4.74</v>
      </c>
      <c r="K1407">
        <v>0</v>
      </c>
      <c r="L1407">
        <v>0.31</v>
      </c>
      <c r="M1407">
        <v>5.05</v>
      </c>
      <c r="N1407" t="s">
        <v>21</v>
      </c>
    </row>
    <row r="1408" spans="1:14" x14ac:dyDescent="0.3">
      <c r="A1408">
        <v>121406</v>
      </c>
      <c r="B1408">
        <v>501</v>
      </c>
      <c r="C1408" s="1">
        <v>45765.368726851855</v>
      </c>
      <c r="D1408" s="2">
        <v>45765</v>
      </c>
      <c r="E1408" t="s">
        <v>14</v>
      </c>
      <c r="F1408" t="s">
        <v>15</v>
      </c>
      <c r="G1408" t="s">
        <v>67</v>
      </c>
      <c r="I1408">
        <v>1</v>
      </c>
      <c r="J1408">
        <v>4.5199999999999996</v>
      </c>
      <c r="K1408">
        <v>0</v>
      </c>
      <c r="L1408">
        <v>0.28999999999999998</v>
      </c>
      <c r="M1408">
        <v>4.8099999999999996</v>
      </c>
      <c r="N1408" t="s">
        <v>21</v>
      </c>
    </row>
    <row r="1409" spans="1:14" x14ac:dyDescent="0.3">
      <c r="A1409">
        <v>121407</v>
      </c>
      <c r="B1409">
        <v>401</v>
      </c>
      <c r="C1409" s="1">
        <v>45806.396435185183</v>
      </c>
      <c r="D1409" s="2">
        <v>45806</v>
      </c>
      <c r="E1409" t="s">
        <v>14</v>
      </c>
      <c r="F1409" t="s">
        <v>15</v>
      </c>
      <c r="G1409" t="s">
        <v>75</v>
      </c>
      <c r="H1409" t="s">
        <v>25</v>
      </c>
      <c r="I1409">
        <v>1</v>
      </c>
      <c r="J1409">
        <v>4.12</v>
      </c>
      <c r="K1409">
        <v>0</v>
      </c>
      <c r="L1409">
        <v>0.27</v>
      </c>
      <c r="M1409">
        <v>4.3899999999999997</v>
      </c>
      <c r="N1409" t="s">
        <v>21</v>
      </c>
    </row>
    <row r="1410" spans="1:14" x14ac:dyDescent="0.3">
      <c r="A1410">
        <v>121408</v>
      </c>
      <c r="B1410">
        <v>403</v>
      </c>
      <c r="C1410" s="1">
        <v>45854.474085648151</v>
      </c>
      <c r="D1410" s="2">
        <v>45854</v>
      </c>
      <c r="E1410" t="s">
        <v>37</v>
      </c>
      <c r="F1410" t="s">
        <v>22</v>
      </c>
      <c r="G1410" t="s">
        <v>16</v>
      </c>
      <c r="H1410" t="s">
        <v>23</v>
      </c>
      <c r="I1410">
        <v>1</v>
      </c>
      <c r="J1410">
        <v>1.41</v>
      </c>
      <c r="K1410">
        <v>0</v>
      </c>
      <c r="L1410">
        <v>0.1</v>
      </c>
      <c r="M1410">
        <v>1.51</v>
      </c>
      <c r="N1410" t="s">
        <v>17</v>
      </c>
    </row>
    <row r="1411" spans="1:14" x14ac:dyDescent="0.3">
      <c r="A1411">
        <v>121409</v>
      </c>
      <c r="B1411">
        <v>103</v>
      </c>
      <c r="C1411" s="1">
        <v>45794.504502314812</v>
      </c>
      <c r="D1411" s="2">
        <v>45794</v>
      </c>
      <c r="E1411" t="s">
        <v>18</v>
      </c>
      <c r="G1411" t="s">
        <v>48</v>
      </c>
      <c r="I1411">
        <v>1</v>
      </c>
      <c r="J1411">
        <v>5.54</v>
      </c>
      <c r="K1411">
        <v>0</v>
      </c>
      <c r="L1411">
        <v>0.42</v>
      </c>
      <c r="M1411">
        <v>5.96</v>
      </c>
      <c r="N1411" t="s">
        <v>17</v>
      </c>
    </row>
    <row r="1412" spans="1:14" x14ac:dyDescent="0.3">
      <c r="A1412">
        <v>121410</v>
      </c>
      <c r="B1412">
        <v>201</v>
      </c>
      <c r="C1412" s="1">
        <v>45778.389733796299</v>
      </c>
      <c r="D1412" s="2">
        <v>45778</v>
      </c>
      <c r="E1412" t="s">
        <v>14</v>
      </c>
      <c r="F1412" t="s">
        <v>19</v>
      </c>
      <c r="G1412" t="s">
        <v>24</v>
      </c>
      <c r="H1412" t="s">
        <v>46</v>
      </c>
      <c r="I1412">
        <v>1</v>
      </c>
      <c r="J1412">
        <v>3.57</v>
      </c>
      <c r="K1412">
        <v>0</v>
      </c>
      <c r="L1412">
        <v>0.27</v>
      </c>
      <c r="M1412">
        <v>3.94</v>
      </c>
      <c r="N1412" t="s">
        <v>31</v>
      </c>
    </row>
    <row r="1413" spans="1:14" x14ac:dyDescent="0.3">
      <c r="A1413">
        <v>121411</v>
      </c>
      <c r="B1413">
        <v>301</v>
      </c>
      <c r="C1413" s="1">
        <v>45812.305173611108</v>
      </c>
      <c r="D1413" s="2">
        <v>45812</v>
      </c>
      <c r="E1413" t="s">
        <v>14</v>
      </c>
      <c r="F1413" t="s">
        <v>19</v>
      </c>
      <c r="G1413" t="s">
        <v>41</v>
      </c>
      <c r="H1413" t="s">
        <v>23</v>
      </c>
      <c r="I1413">
        <v>2</v>
      </c>
      <c r="J1413">
        <v>2</v>
      </c>
      <c r="K1413">
        <v>0.8</v>
      </c>
      <c r="L1413">
        <v>0.22</v>
      </c>
      <c r="M1413">
        <v>3.42</v>
      </c>
      <c r="N1413" t="s">
        <v>21</v>
      </c>
    </row>
    <row r="1414" spans="1:14" x14ac:dyDescent="0.3">
      <c r="A1414">
        <v>121412</v>
      </c>
      <c r="B1414">
        <v>103</v>
      </c>
      <c r="C1414" s="1">
        <v>45777.062835648147</v>
      </c>
      <c r="D1414" s="2">
        <v>45777</v>
      </c>
      <c r="E1414" t="s">
        <v>33</v>
      </c>
      <c r="G1414" t="s">
        <v>43</v>
      </c>
      <c r="I1414">
        <v>1</v>
      </c>
      <c r="J1414">
        <v>4.6399999999999997</v>
      </c>
      <c r="K1414">
        <v>0</v>
      </c>
      <c r="L1414">
        <v>0.32</v>
      </c>
      <c r="M1414">
        <v>4.96</v>
      </c>
      <c r="N1414" t="s">
        <v>62</v>
      </c>
    </row>
    <row r="1415" spans="1:14" x14ac:dyDescent="0.3">
      <c r="A1415">
        <v>121413</v>
      </c>
      <c r="B1415">
        <v>501</v>
      </c>
      <c r="C1415" s="1">
        <v>45822.214629629627</v>
      </c>
      <c r="D1415" s="2">
        <v>45822</v>
      </c>
      <c r="E1415" t="s">
        <v>14</v>
      </c>
      <c r="F1415" t="s">
        <v>19</v>
      </c>
      <c r="G1415" t="s">
        <v>70</v>
      </c>
      <c r="I1415">
        <v>1</v>
      </c>
      <c r="J1415">
        <v>3.78</v>
      </c>
      <c r="K1415">
        <v>0</v>
      </c>
      <c r="L1415">
        <v>0.27</v>
      </c>
      <c r="M1415">
        <v>4.05</v>
      </c>
      <c r="N1415" t="s">
        <v>21</v>
      </c>
    </row>
    <row r="1416" spans="1:14" x14ac:dyDescent="0.3">
      <c r="A1416">
        <v>121414</v>
      </c>
      <c r="B1416">
        <v>402</v>
      </c>
      <c r="C1416" s="1">
        <v>45866.082719907405</v>
      </c>
      <c r="D1416" s="2">
        <v>45866</v>
      </c>
      <c r="E1416" t="s">
        <v>33</v>
      </c>
      <c r="F1416" t="s">
        <v>15</v>
      </c>
      <c r="G1416" t="s">
        <v>52</v>
      </c>
      <c r="H1416" t="s">
        <v>34</v>
      </c>
      <c r="I1416">
        <v>1</v>
      </c>
      <c r="J1416">
        <v>2.46</v>
      </c>
      <c r="K1416">
        <v>0</v>
      </c>
      <c r="L1416">
        <v>0.24</v>
      </c>
      <c r="M1416">
        <v>2.95</v>
      </c>
      <c r="N1416" t="s">
        <v>21</v>
      </c>
    </row>
    <row r="1417" spans="1:14" x14ac:dyDescent="0.3">
      <c r="A1417">
        <v>121415</v>
      </c>
      <c r="B1417">
        <v>201</v>
      </c>
      <c r="C1417" s="1">
        <v>45779.459039351852</v>
      </c>
      <c r="D1417" s="2">
        <v>45779</v>
      </c>
      <c r="E1417" t="s">
        <v>37</v>
      </c>
      <c r="F1417" t="s">
        <v>22</v>
      </c>
      <c r="G1417" t="s">
        <v>41</v>
      </c>
      <c r="H1417" t="s">
        <v>66</v>
      </c>
      <c r="I1417">
        <v>2</v>
      </c>
      <c r="J1417">
        <v>2.08</v>
      </c>
      <c r="K1417">
        <v>0</v>
      </c>
      <c r="L1417">
        <v>0.35</v>
      </c>
      <c r="M1417">
        <v>4.51</v>
      </c>
      <c r="N1417" t="s">
        <v>21</v>
      </c>
    </row>
    <row r="1418" spans="1:14" x14ac:dyDescent="0.3">
      <c r="A1418">
        <v>121416</v>
      </c>
      <c r="B1418">
        <v>103</v>
      </c>
      <c r="C1418" s="1">
        <v>45867.378333333334</v>
      </c>
      <c r="D1418" s="2">
        <v>45867</v>
      </c>
      <c r="E1418" t="s">
        <v>14</v>
      </c>
      <c r="F1418" t="s">
        <v>22</v>
      </c>
      <c r="G1418" t="s">
        <v>41</v>
      </c>
      <c r="H1418" t="s">
        <v>66</v>
      </c>
      <c r="I1418">
        <v>1</v>
      </c>
      <c r="J1418">
        <v>1.9</v>
      </c>
      <c r="K1418">
        <v>0</v>
      </c>
      <c r="L1418">
        <v>0.14000000000000001</v>
      </c>
      <c r="M1418">
        <v>2.04</v>
      </c>
      <c r="N1418" t="s">
        <v>62</v>
      </c>
    </row>
    <row r="1419" spans="1:14" x14ac:dyDescent="0.3">
      <c r="A1419">
        <v>121417</v>
      </c>
      <c r="B1419">
        <v>102</v>
      </c>
      <c r="C1419" s="1">
        <v>45836.783148148148</v>
      </c>
      <c r="D1419" s="2">
        <v>45836</v>
      </c>
      <c r="E1419" t="s">
        <v>36</v>
      </c>
      <c r="F1419" t="s">
        <v>19</v>
      </c>
      <c r="G1419" t="s">
        <v>26</v>
      </c>
      <c r="I1419">
        <v>1</v>
      </c>
      <c r="J1419">
        <v>9.42</v>
      </c>
      <c r="K1419">
        <v>0.47</v>
      </c>
      <c r="L1419">
        <v>0.63</v>
      </c>
      <c r="M1419">
        <v>9.58</v>
      </c>
      <c r="N1419" t="s">
        <v>21</v>
      </c>
    </row>
    <row r="1420" spans="1:14" x14ac:dyDescent="0.3">
      <c r="A1420">
        <v>121418</v>
      </c>
      <c r="B1420">
        <v>301</v>
      </c>
      <c r="C1420" s="1">
        <v>45768.749236111114</v>
      </c>
      <c r="D1420" s="2">
        <v>45768</v>
      </c>
      <c r="E1420" t="s">
        <v>28</v>
      </c>
      <c r="F1420" t="s">
        <v>19</v>
      </c>
      <c r="G1420" t="s">
        <v>32</v>
      </c>
      <c r="H1420" t="s">
        <v>66</v>
      </c>
      <c r="I1420">
        <v>1</v>
      </c>
      <c r="J1420">
        <v>1.87</v>
      </c>
      <c r="K1420">
        <v>0.19</v>
      </c>
      <c r="L1420">
        <v>0.11</v>
      </c>
      <c r="M1420">
        <v>1.79</v>
      </c>
      <c r="N1420" t="s">
        <v>21</v>
      </c>
    </row>
    <row r="1421" spans="1:14" x14ac:dyDescent="0.3">
      <c r="A1421">
        <v>121419</v>
      </c>
      <c r="B1421">
        <v>403</v>
      </c>
      <c r="C1421" s="1">
        <v>45797.912708333337</v>
      </c>
      <c r="D1421" s="2">
        <v>45797</v>
      </c>
      <c r="E1421" t="s">
        <v>36</v>
      </c>
      <c r="F1421" t="s">
        <v>29</v>
      </c>
      <c r="G1421" t="s">
        <v>20</v>
      </c>
      <c r="H1421" t="s">
        <v>50</v>
      </c>
      <c r="I1421">
        <v>2</v>
      </c>
      <c r="J1421">
        <v>5.58</v>
      </c>
      <c r="K1421">
        <v>0</v>
      </c>
      <c r="L1421">
        <v>0.85</v>
      </c>
      <c r="M1421">
        <v>13.01</v>
      </c>
      <c r="N1421" t="s">
        <v>21</v>
      </c>
    </row>
    <row r="1422" spans="1:14" x14ac:dyDescent="0.3">
      <c r="A1422">
        <v>121420</v>
      </c>
      <c r="B1422">
        <v>401</v>
      </c>
      <c r="C1422" s="1">
        <v>45845.53230324074</v>
      </c>
      <c r="D1422" s="2">
        <v>45845</v>
      </c>
      <c r="E1422" t="s">
        <v>18</v>
      </c>
      <c r="F1422" t="s">
        <v>29</v>
      </c>
      <c r="G1422" t="s">
        <v>43</v>
      </c>
      <c r="I1422">
        <v>2</v>
      </c>
      <c r="J1422">
        <v>4.67</v>
      </c>
      <c r="K1422">
        <v>0</v>
      </c>
      <c r="L1422">
        <v>0.65</v>
      </c>
      <c r="M1422">
        <v>9.99</v>
      </c>
      <c r="N1422" t="s">
        <v>21</v>
      </c>
    </row>
    <row r="1423" spans="1:14" x14ac:dyDescent="0.3">
      <c r="A1423">
        <v>121421</v>
      </c>
      <c r="B1423">
        <v>101</v>
      </c>
      <c r="C1423" s="1">
        <v>45803.483206018522</v>
      </c>
      <c r="D1423" s="2">
        <v>45803</v>
      </c>
      <c r="E1423" t="s">
        <v>18</v>
      </c>
      <c r="F1423" t="s">
        <v>19</v>
      </c>
      <c r="G1423" t="s">
        <v>27</v>
      </c>
      <c r="I1423">
        <v>1</v>
      </c>
      <c r="J1423">
        <v>6.19</v>
      </c>
      <c r="K1423">
        <v>0</v>
      </c>
      <c r="L1423">
        <v>0.37</v>
      </c>
      <c r="M1423">
        <v>6.56</v>
      </c>
      <c r="N1423" t="s">
        <v>21</v>
      </c>
    </row>
    <row r="1424" spans="1:14" x14ac:dyDescent="0.3">
      <c r="A1424">
        <v>121422</v>
      </c>
      <c r="B1424">
        <v>201</v>
      </c>
      <c r="C1424" s="1">
        <v>45787.535416666666</v>
      </c>
      <c r="D1424" s="2">
        <v>45787</v>
      </c>
      <c r="E1424" t="s">
        <v>18</v>
      </c>
      <c r="F1424" t="s">
        <v>19</v>
      </c>
      <c r="G1424" t="s">
        <v>26</v>
      </c>
      <c r="I1424">
        <v>1</v>
      </c>
      <c r="J1424">
        <v>9.11</v>
      </c>
      <c r="L1424">
        <v>0.66</v>
      </c>
      <c r="M1424">
        <v>9.77</v>
      </c>
      <c r="N1424" t="s">
        <v>21</v>
      </c>
    </row>
    <row r="1425" spans="1:14" x14ac:dyDescent="0.3">
      <c r="A1425">
        <v>121423</v>
      </c>
      <c r="B1425">
        <v>403</v>
      </c>
      <c r="C1425" s="1">
        <v>45856.973425925928</v>
      </c>
      <c r="D1425" s="2">
        <v>45856</v>
      </c>
      <c r="E1425" t="s">
        <v>33</v>
      </c>
      <c r="F1425" t="s">
        <v>15</v>
      </c>
      <c r="G1425" t="s">
        <v>52</v>
      </c>
      <c r="H1425" t="s">
        <v>53</v>
      </c>
      <c r="I1425">
        <v>1</v>
      </c>
      <c r="J1425">
        <v>2.4</v>
      </c>
      <c r="K1425">
        <v>0.21</v>
      </c>
      <c r="L1425">
        <v>0.11</v>
      </c>
      <c r="M1425">
        <v>2</v>
      </c>
      <c r="N1425" t="s">
        <v>21</v>
      </c>
    </row>
    <row r="1426" spans="1:14" x14ac:dyDescent="0.3">
      <c r="A1426">
        <v>121424</v>
      </c>
      <c r="B1426">
        <v>401</v>
      </c>
      <c r="C1426" s="1">
        <v>45810.481134259258</v>
      </c>
      <c r="D1426" s="2">
        <v>45810</v>
      </c>
      <c r="E1426" t="s">
        <v>18</v>
      </c>
      <c r="F1426" t="s">
        <v>15</v>
      </c>
      <c r="G1426" t="s">
        <v>27</v>
      </c>
      <c r="I1426">
        <v>1</v>
      </c>
      <c r="J1426">
        <v>5.3</v>
      </c>
      <c r="K1426">
        <v>0</v>
      </c>
      <c r="L1426">
        <v>0.4</v>
      </c>
      <c r="M1426">
        <v>5.7</v>
      </c>
      <c r="N1426" t="s">
        <v>21</v>
      </c>
    </row>
    <row r="1427" spans="1:14" x14ac:dyDescent="0.3">
      <c r="A1427">
        <v>121425</v>
      </c>
      <c r="B1427">
        <v>301</v>
      </c>
      <c r="C1427" s="1">
        <v>45850.787442129629</v>
      </c>
      <c r="D1427" s="2">
        <v>45850</v>
      </c>
      <c r="E1427" t="s">
        <v>36</v>
      </c>
      <c r="F1427" t="s">
        <v>15</v>
      </c>
      <c r="G1427" t="s">
        <v>77</v>
      </c>
      <c r="H1427" t="s">
        <v>74</v>
      </c>
      <c r="I1427">
        <v>1</v>
      </c>
      <c r="J1427">
        <v>4.55</v>
      </c>
      <c r="K1427">
        <v>0</v>
      </c>
      <c r="L1427">
        <v>0.33</v>
      </c>
      <c r="M1427">
        <v>5.88</v>
      </c>
      <c r="N1427" t="s">
        <v>21</v>
      </c>
    </row>
    <row r="1428" spans="1:14" x14ac:dyDescent="0.3">
      <c r="A1428">
        <v>121426</v>
      </c>
      <c r="B1428">
        <v>202</v>
      </c>
      <c r="C1428" s="1">
        <v>45866.949525462966</v>
      </c>
      <c r="D1428" s="2">
        <v>45866</v>
      </c>
      <c r="E1428" t="s">
        <v>33</v>
      </c>
      <c r="F1428" t="s">
        <v>22</v>
      </c>
      <c r="G1428" t="s">
        <v>20</v>
      </c>
      <c r="H1428" t="s">
        <v>63</v>
      </c>
      <c r="I1428">
        <v>1</v>
      </c>
      <c r="J1428">
        <v>6.14</v>
      </c>
      <c r="K1428">
        <v>0</v>
      </c>
      <c r="L1428">
        <v>0.4</v>
      </c>
      <c r="M1428">
        <v>6.54</v>
      </c>
      <c r="N1428" t="s">
        <v>21</v>
      </c>
    </row>
    <row r="1429" spans="1:14" x14ac:dyDescent="0.3">
      <c r="A1429">
        <v>121427</v>
      </c>
      <c r="B1429">
        <v>402</v>
      </c>
      <c r="C1429" s="1">
        <v>45764.529548611114</v>
      </c>
      <c r="D1429" s="2">
        <v>45764</v>
      </c>
      <c r="E1429" t="s">
        <v>18</v>
      </c>
      <c r="F1429" t="s">
        <v>22</v>
      </c>
      <c r="G1429" t="s">
        <v>77</v>
      </c>
      <c r="I1429">
        <v>1</v>
      </c>
      <c r="J1429">
        <v>4.8499999999999996</v>
      </c>
      <c r="K1429">
        <v>0</v>
      </c>
      <c r="L1429">
        <v>0.39</v>
      </c>
      <c r="M1429">
        <v>5.24</v>
      </c>
      <c r="N1429" t="s">
        <v>62</v>
      </c>
    </row>
    <row r="1430" spans="1:14" x14ac:dyDescent="0.3">
      <c r="A1430">
        <v>121428</v>
      </c>
      <c r="B1430">
        <v>402</v>
      </c>
      <c r="C1430" s="1">
        <v>45856.799618055556</v>
      </c>
      <c r="D1430" s="2">
        <v>45856</v>
      </c>
      <c r="E1430" t="s">
        <v>36</v>
      </c>
      <c r="F1430" t="s">
        <v>22</v>
      </c>
      <c r="G1430" t="s">
        <v>59</v>
      </c>
      <c r="I1430">
        <v>1</v>
      </c>
      <c r="J1430">
        <v>9.8800000000000008</v>
      </c>
      <c r="K1430">
        <v>0</v>
      </c>
      <c r="L1430">
        <v>0.89</v>
      </c>
      <c r="M1430">
        <v>10.77</v>
      </c>
      <c r="N1430" t="s">
        <v>21</v>
      </c>
    </row>
    <row r="1431" spans="1:14" x14ac:dyDescent="0.3">
      <c r="A1431">
        <v>121429</v>
      </c>
      <c r="B1431">
        <v>403</v>
      </c>
      <c r="C1431" s="1">
        <v>45801.77034722222</v>
      </c>
      <c r="D1431" s="2">
        <v>45801</v>
      </c>
      <c r="E1431" t="s">
        <v>36</v>
      </c>
      <c r="F1431" t="s">
        <v>29</v>
      </c>
      <c r="G1431" t="s">
        <v>48</v>
      </c>
      <c r="H1431" t="s">
        <v>54</v>
      </c>
      <c r="I1431">
        <v>1</v>
      </c>
      <c r="J1431">
        <v>5.53</v>
      </c>
      <c r="K1431">
        <v>0</v>
      </c>
      <c r="L1431">
        <v>0.5</v>
      </c>
      <c r="M1431">
        <v>6.03</v>
      </c>
      <c r="N1431" t="s">
        <v>21</v>
      </c>
    </row>
    <row r="1432" spans="1:14" x14ac:dyDescent="0.3">
      <c r="A1432">
        <v>121430</v>
      </c>
      <c r="B1432">
        <v>101</v>
      </c>
      <c r="C1432" s="1">
        <v>45854.574699074074</v>
      </c>
      <c r="D1432" s="2">
        <v>45854</v>
      </c>
      <c r="E1432" t="s">
        <v>18</v>
      </c>
      <c r="F1432" t="s">
        <v>19</v>
      </c>
      <c r="G1432" t="s">
        <v>43</v>
      </c>
      <c r="I1432">
        <v>2</v>
      </c>
      <c r="J1432">
        <v>4.59</v>
      </c>
      <c r="K1432">
        <v>0</v>
      </c>
      <c r="L1432">
        <v>0.83</v>
      </c>
      <c r="M1432">
        <v>10.01</v>
      </c>
      <c r="N1432" t="s">
        <v>21</v>
      </c>
    </row>
    <row r="1433" spans="1:14" x14ac:dyDescent="0.3">
      <c r="A1433">
        <v>121431</v>
      </c>
      <c r="B1433">
        <v>501</v>
      </c>
      <c r="C1433" s="1">
        <v>45773.276331018518</v>
      </c>
      <c r="D1433" s="2">
        <v>45773</v>
      </c>
      <c r="E1433" t="s">
        <v>14</v>
      </c>
      <c r="F1433" t="s">
        <v>22</v>
      </c>
      <c r="G1433" t="s">
        <v>41</v>
      </c>
      <c r="H1433" t="s">
        <v>45</v>
      </c>
      <c r="I1433">
        <v>1</v>
      </c>
      <c r="J1433">
        <v>2.0499999999999998</v>
      </c>
      <c r="K1433">
        <v>0</v>
      </c>
      <c r="L1433">
        <v>0.18</v>
      </c>
      <c r="M1433">
        <v>2.5299999999999998</v>
      </c>
      <c r="N1433" t="s">
        <v>21</v>
      </c>
    </row>
    <row r="1434" spans="1:14" x14ac:dyDescent="0.3">
      <c r="A1434">
        <v>121432</v>
      </c>
      <c r="B1434">
        <v>501</v>
      </c>
      <c r="C1434" s="1">
        <v>45844.43990740741</v>
      </c>
      <c r="D1434" s="2">
        <v>45844</v>
      </c>
      <c r="E1434" t="s">
        <v>37</v>
      </c>
      <c r="F1434" t="s">
        <v>22</v>
      </c>
      <c r="G1434" t="s">
        <v>70</v>
      </c>
      <c r="H1434" t="s">
        <v>76</v>
      </c>
      <c r="I1434">
        <v>1</v>
      </c>
      <c r="J1434">
        <v>3.46</v>
      </c>
      <c r="K1434">
        <v>0</v>
      </c>
      <c r="L1434">
        <v>0.24</v>
      </c>
      <c r="M1434">
        <v>3.7</v>
      </c>
    </row>
    <row r="1435" spans="1:14" x14ac:dyDescent="0.3">
      <c r="A1435">
        <v>121433</v>
      </c>
      <c r="B1435">
        <v>101</v>
      </c>
      <c r="C1435" s="1">
        <v>45814.37060185185</v>
      </c>
      <c r="D1435" s="2">
        <v>45814</v>
      </c>
      <c r="E1435" t="s">
        <v>14</v>
      </c>
      <c r="F1435" t="s">
        <v>19</v>
      </c>
      <c r="G1435" t="s">
        <v>75</v>
      </c>
      <c r="H1435" t="s">
        <v>46</v>
      </c>
      <c r="I1435">
        <v>1</v>
      </c>
      <c r="J1435">
        <v>3.59</v>
      </c>
      <c r="K1435">
        <v>0</v>
      </c>
      <c r="L1435">
        <v>0.26</v>
      </c>
      <c r="M1435">
        <v>3.95</v>
      </c>
      <c r="N1435" t="s">
        <v>21</v>
      </c>
    </row>
    <row r="1436" spans="1:14" x14ac:dyDescent="0.3">
      <c r="A1436">
        <v>121434</v>
      </c>
      <c r="B1436">
        <v>102</v>
      </c>
      <c r="C1436" s="1">
        <v>45876.674259259256</v>
      </c>
      <c r="D1436" s="2">
        <v>45876</v>
      </c>
      <c r="E1436" t="s">
        <v>28</v>
      </c>
      <c r="F1436" t="s">
        <v>19</v>
      </c>
      <c r="G1436" t="s">
        <v>32</v>
      </c>
      <c r="I1436">
        <v>3</v>
      </c>
      <c r="J1436">
        <v>1.73</v>
      </c>
      <c r="K1436">
        <v>0</v>
      </c>
      <c r="L1436">
        <v>0.36</v>
      </c>
      <c r="M1436">
        <v>5.55</v>
      </c>
      <c r="N1436" t="s">
        <v>31</v>
      </c>
    </row>
    <row r="1437" spans="1:14" x14ac:dyDescent="0.3">
      <c r="A1437">
        <v>121435</v>
      </c>
      <c r="B1437">
        <v>402</v>
      </c>
      <c r="C1437" s="1">
        <v>45818.542870370373</v>
      </c>
      <c r="D1437" s="2">
        <v>45818</v>
      </c>
      <c r="E1437" t="s">
        <v>18</v>
      </c>
      <c r="F1437" t="s">
        <v>15</v>
      </c>
      <c r="G1437" t="s">
        <v>59</v>
      </c>
      <c r="I1437">
        <v>1</v>
      </c>
      <c r="J1437">
        <v>10.130000000000001</v>
      </c>
      <c r="K1437">
        <v>0</v>
      </c>
      <c r="L1437">
        <v>0.86</v>
      </c>
      <c r="M1437">
        <v>10.99</v>
      </c>
      <c r="N1437" t="s">
        <v>21</v>
      </c>
    </row>
    <row r="1438" spans="1:14" x14ac:dyDescent="0.3">
      <c r="A1438">
        <v>121436</v>
      </c>
      <c r="B1438">
        <v>402</v>
      </c>
      <c r="C1438" s="1">
        <v>45786.482604166667</v>
      </c>
      <c r="D1438" s="2">
        <v>45786</v>
      </c>
      <c r="E1438" t="s">
        <v>37</v>
      </c>
      <c r="F1438" t="s">
        <v>22</v>
      </c>
      <c r="G1438" t="s">
        <v>35</v>
      </c>
      <c r="I1438">
        <v>1</v>
      </c>
      <c r="J1438">
        <v>1.84</v>
      </c>
      <c r="K1438">
        <v>0</v>
      </c>
      <c r="L1438">
        <v>0.12</v>
      </c>
      <c r="M1438">
        <v>1.96</v>
      </c>
      <c r="N1438" t="s">
        <v>21</v>
      </c>
    </row>
    <row r="1439" spans="1:14" x14ac:dyDescent="0.3">
      <c r="A1439">
        <v>121437</v>
      </c>
      <c r="B1439">
        <v>401</v>
      </c>
      <c r="C1439" s="1">
        <v>45767.529710648145</v>
      </c>
      <c r="D1439" s="2">
        <v>45767</v>
      </c>
      <c r="E1439" t="s">
        <v>18</v>
      </c>
      <c r="F1439" t="s">
        <v>15</v>
      </c>
      <c r="G1439" t="s">
        <v>59</v>
      </c>
      <c r="I1439">
        <v>2</v>
      </c>
      <c r="J1439">
        <v>10.79</v>
      </c>
      <c r="K1439">
        <v>0</v>
      </c>
      <c r="L1439">
        <v>1.73</v>
      </c>
      <c r="M1439">
        <v>23.31</v>
      </c>
      <c r="N1439" t="s">
        <v>21</v>
      </c>
    </row>
    <row r="1440" spans="1:14" x14ac:dyDescent="0.3">
      <c r="A1440">
        <v>121438</v>
      </c>
      <c r="B1440">
        <v>201</v>
      </c>
      <c r="C1440" s="1">
        <v>45828.564814814818</v>
      </c>
      <c r="D1440" s="2">
        <v>45828</v>
      </c>
      <c r="E1440" t="s">
        <v>18</v>
      </c>
      <c r="F1440" t="s">
        <v>19</v>
      </c>
      <c r="G1440" t="s">
        <v>26</v>
      </c>
      <c r="I1440">
        <v>1</v>
      </c>
      <c r="J1440">
        <v>9.5399999999999991</v>
      </c>
      <c r="K1440">
        <v>0</v>
      </c>
      <c r="L1440">
        <v>0.91</v>
      </c>
      <c r="M1440">
        <v>10.45</v>
      </c>
      <c r="N1440" t="s">
        <v>21</v>
      </c>
    </row>
    <row r="1441" spans="1:14" x14ac:dyDescent="0.3">
      <c r="A1441">
        <v>121439</v>
      </c>
      <c r="B1441">
        <v>501</v>
      </c>
      <c r="C1441" s="1">
        <v>45794.719664351855</v>
      </c>
      <c r="D1441" s="2">
        <v>45794</v>
      </c>
      <c r="E1441" t="s">
        <v>28</v>
      </c>
      <c r="F1441" t="s">
        <v>19</v>
      </c>
      <c r="G1441" t="s">
        <v>30</v>
      </c>
      <c r="H1441" t="s">
        <v>63</v>
      </c>
      <c r="I1441">
        <v>2</v>
      </c>
      <c r="J1441">
        <v>3.35</v>
      </c>
      <c r="K1441">
        <v>0.34</v>
      </c>
      <c r="L1441">
        <v>0.48</v>
      </c>
      <c r="M1441">
        <v>6.84</v>
      </c>
      <c r="N1441" t="s">
        <v>62</v>
      </c>
    </row>
    <row r="1442" spans="1:14" x14ac:dyDescent="0.3">
      <c r="A1442">
        <v>121440</v>
      </c>
      <c r="B1442">
        <v>202</v>
      </c>
      <c r="C1442" s="1">
        <v>45857.460752314815</v>
      </c>
      <c r="D1442" s="2">
        <v>45857</v>
      </c>
      <c r="E1442" t="s">
        <v>18</v>
      </c>
      <c r="F1442" t="s">
        <v>19</v>
      </c>
      <c r="G1442" t="s">
        <v>56</v>
      </c>
      <c r="H1442" t="s">
        <v>23</v>
      </c>
      <c r="I1442">
        <v>1</v>
      </c>
      <c r="J1442">
        <v>1.98</v>
      </c>
      <c r="K1442">
        <v>0</v>
      </c>
      <c r="L1442">
        <v>0.18</v>
      </c>
      <c r="M1442">
        <v>2.16</v>
      </c>
      <c r="N1442" t="s">
        <v>21</v>
      </c>
    </row>
    <row r="1443" spans="1:14" x14ac:dyDescent="0.3">
      <c r="A1443">
        <v>121441</v>
      </c>
      <c r="B1443">
        <v>202</v>
      </c>
      <c r="C1443" s="1">
        <v>45760.696296296293</v>
      </c>
      <c r="D1443" s="2">
        <v>45760</v>
      </c>
      <c r="E1443" t="s">
        <v>28</v>
      </c>
      <c r="G1443" t="s">
        <v>56</v>
      </c>
      <c r="I1443">
        <v>1</v>
      </c>
      <c r="J1443">
        <v>2.0499999999999998</v>
      </c>
      <c r="K1443">
        <v>0</v>
      </c>
      <c r="L1443">
        <v>0.16</v>
      </c>
      <c r="M1443">
        <v>2.21</v>
      </c>
      <c r="N1443" t="s">
        <v>21</v>
      </c>
    </row>
    <row r="1444" spans="1:14" x14ac:dyDescent="0.3">
      <c r="A1444">
        <v>121442</v>
      </c>
      <c r="B1444">
        <v>301</v>
      </c>
      <c r="C1444" s="1">
        <v>45855.379386574074</v>
      </c>
      <c r="D1444" s="2">
        <v>45855</v>
      </c>
      <c r="E1444" t="s">
        <v>14</v>
      </c>
      <c r="F1444" t="s">
        <v>19</v>
      </c>
      <c r="G1444" t="s">
        <v>24</v>
      </c>
      <c r="H1444" t="s">
        <v>40</v>
      </c>
      <c r="I1444">
        <v>1</v>
      </c>
      <c r="J1444">
        <v>3.29</v>
      </c>
      <c r="K1444">
        <v>0</v>
      </c>
      <c r="L1444">
        <v>0.33</v>
      </c>
      <c r="M1444">
        <v>4.82</v>
      </c>
      <c r="N1444" t="s">
        <v>21</v>
      </c>
    </row>
    <row r="1445" spans="1:14" x14ac:dyDescent="0.3">
      <c r="A1445">
        <v>121443</v>
      </c>
      <c r="B1445">
        <v>102</v>
      </c>
      <c r="C1445" s="1">
        <v>45786.754965277774</v>
      </c>
      <c r="D1445" s="2">
        <v>45786</v>
      </c>
      <c r="E1445" t="s">
        <v>36</v>
      </c>
      <c r="F1445" t="s">
        <v>19</v>
      </c>
      <c r="G1445" t="s">
        <v>43</v>
      </c>
      <c r="I1445">
        <v>1</v>
      </c>
      <c r="J1445">
        <v>4.0599999999999996</v>
      </c>
      <c r="K1445">
        <v>0</v>
      </c>
      <c r="L1445">
        <v>0.37</v>
      </c>
      <c r="M1445">
        <v>4.43</v>
      </c>
      <c r="N1445" t="s">
        <v>21</v>
      </c>
    </row>
    <row r="1446" spans="1:14" x14ac:dyDescent="0.3">
      <c r="A1446">
        <v>121444</v>
      </c>
      <c r="B1446">
        <v>301</v>
      </c>
      <c r="C1446" s="1">
        <v>45872.391331018516</v>
      </c>
      <c r="D1446" s="2">
        <v>45872</v>
      </c>
      <c r="E1446" t="s">
        <v>14</v>
      </c>
      <c r="F1446" t="s">
        <v>19</v>
      </c>
      <c r="G1446" t="s">
        <v>41</v>
      </c>
      <c r="H1446" t="s">
        <v>66</v>
      </c>
      <c r="I1446">
        <v>1</v>
      </c>
      <c r="J1446">
        <v>1.97</v>
      </c>
      <c r="K1446">
        <v>0.39</v>
      </c>
      <c r="L1446">
        <v>0.09</v>
      </c>
      <c r="M1446">
        <v>1.67</v>
      </c>
      <c r="N1446" t="s">
        <v>21</v>
      </c>
    </row>
    <row r="1447" spans="1:14" x14ac:dyDescent="0.3">
      <c r="A1447">
        <v>121445</v>
      </c>
      <c r="B1447">
        <v>102</v>
      </c>
      <c r="C1447" s="1">
        <v>45763.557557870372</v>
      </c>
      <c r="D1447" s="2">
        <v>45763</v>
      </c>
      <c r="E1447" t="s">
        <v>18</v>
      </c>
      <c r="F1447" t="s">
        <v>22</v>
      </c>
      <c r="G1447" t="s">
        <v>20</v>
      </c>
      <c r="H1447" t="s">
        <v>49</v>
      </c>
      <c r="I1447">
        <v>2</v>
      </c>
      <c r="J1447">
        <v>5.15</v>
      </c>
      <c r="K1447">
        <v>0</v>
      </c>
      <c r="L1447">
        <v>0.93</v>
      </c>
      <c r="M1447">
        <v>11.23</v>
      </c>
      <c r="N1447" t="s">
        <v>17</v>
      </c>
    </row>
    <row r="1448" spans="1:14" x14ac:dyDescent="0.3">
      <c r="A1448">
        <v>121446</v>
      </c>
      <c r="B1448">
        <v>401</v>
      </c>
      <c r="C1448" s="1">
        <v>45771.287557870368</v>
      </c>
      <c r="D1448" s="2">
        <v>45771</v>
      </c>
      <c r="E1448" t="s">
        <v>14</v>
      </c>
      <c r="F1448" t="s">
        <v>15</v>
      </c>
      <c r="G1448" t="s">
        <v>39</v>
      </c>
      <c r="I1448">
        <v>1</v>
      </c>
      <c r="J1448">
        <v>2.91</v>
      </c>
      <c r="K1448">
        <v>0</v>
      </c>
      <c r="L1448">
        <v>0.19</v>
      </c>
      <c r="M1448">
        <v>3.1</v>
      </c>
      <c r="N1448" t="s">
        <v>17</v>
      </c>
    </row>
    <row r="1449" spans="1:14" x14ac:dyDescent="0.3">
      <c r="A1449">
        <v>121447</v>
      </c>
      <c r="B1449">
        <v>402</v>
      </c>
      <c r="C1449" s="1">
        <v>45877.477500000001</v>
      </c>
      <c r="D1449" s="2">
        <v>45877</v>
      </c>
      <c r="E1449" t="s">
        <v>18</v>
      </c>
      <c r="F1449" t="s">
        <v>19</v>
      </c>
      <c r="G1449" t="s">
        <v>55</v>
      </c>
      <c r="I1449">
        <v>2</v>
      </c>
      <c r="J1449">
        <v>8.7799999999999994</v>
      </c>
      <c r="K1449">
        <v>0</v>
      </c>
      <c r="L1449">
        <v>1.4</v>
      </c>
      <c r="M1449">
        <v>18.96</v>
      </c>
      <c r="N1449" t="s">
        <v>17</v>
      </c>
    </row>
    <row r="1450" spans="1:14" x14ac:dyDescent="0.3">
      <c r="A1450">
        <v>121448</v>
      </c>
      <c r="B1450">
        <v>301</v>
      </c>
      <c r="C1450" s="1">
        <v>45773.832546296297</v>
      </c>
      <c r="D1450" s="2">
        <v>45773</v>
      </c>
      <c r="E1450" t="s">
        <v>36</v>
      </c>
      <c r="F1450" t="s">
        <v>19</v>
      </c>
      <c r="G1450" t="s">
        <v>26</v>
      </c>
      <c r="I1450">
        <v>1</v>
      </c>
      <c r="J1450">
        <v>9.91</v>
      </c>
      <c r="K1450">
        <v>0.99</v>
      </c>
      <c r="L1450">
        <v>0.65</v>
      </c>
      <c r="M1450">
        <v>9.57</v>
      </c>
      <c r="N1450" t="s">
        <v>17</v>
      </c>
    </row>
    <row r="1451" spans="1:14" x14ac:dyDescent="0.3">
      <c r="A1451">
        <v>121449</v>
      </c>
      <c r="B1451">
        <v>101</v>
      </c>
      <c r="C1451" s="1">
        <v>45834.487708333334</v>
      </c>
      <c r="D1451" s="2">
        <v>45834</v>
      </c>
      <c r="E1451" t="s">
        <v>18</v>
      </c>
      <c r="F1451" t="s">
        <v>29</v>
      </c>
      <c r="G1451" t="s">
        <v>77</v>
      </c>
      <c r="I1451">
        <v>1</v>
      </c>
      <c r="J1451">
        <v>5.25</v>
      </c>
      <c r="K1451">
        <v>0.55000000000000004</v>
      </c>
      <c r="L1451">
        <v>0.47</v>
      </c>
      <c r="M1451">
        <v>5.42</v>
      </c>
      <c r="N1451" t="s">
        <v>21</v>
      </c>
    </row>
    <row r="1452" spans="1:14" x14ac:dyDescent="0.3">
      <c r="A1452">
        <v>121450</v>
      </c>
      <c r="B1452">
        <v>301</v>
      </c>
      <c r="C1452" s="1">
        <v>45819.52684027778</v>
      </c>
      <c r="D1452" s="2">
        <v>45819</v>
      </c>
      <c r="E1452" t="s">
        <v>18</v>
      </c>
      <c r="F1452" t="s">
        <v>19</v>
      </c>
      <c r="G1452" t="s">
        <v>48</v>
      </c>
      <c r="I1452">
        <v>1</v>
      </c>
      <c r="J1452">
        <v>5.76</v>
      </c>
      <c r="K1452">
        <v>0</v>
      </c>
      <c r="L1452">
        <v>0.37</v>
      </c>
      <c r="M1452">
        <v>6.13</v>
      </c>
      <c r="N1452" t="s">
        <v>17</v>
      </c>
    </row>
    <row r="1453" spans="1:14" x14ac:dyDescent="0.3">
      <c r="A1453">
        <v>121451</v>
      </c>
      <c r="B1453">
        <v>301</v>
      </c>
      <c r="C1453" s="1">
        <v>45777.455578703702</v>
      </c>
      <c r="D1453" s="2">
        <v>45777</v>
      </c>
      <c r="E1453" t="s">
        <v>37</v>
      </c>
      <c r="F1453" t="s">
        <v>29</v>
      </c>
      <c r="G1453" t="s">
        <v>35</v>
      </c>
      <c r="I1453">
        <v>1</v>
      </c>
      <c r="J1453">
        <v>2.23</v>
      </c>
      <c r="K1453">
        <v>0</v>
      </c>
      <c r="L1453">
        <v>0.19</v>
      </c>
      <c r="M1453">
        <v>2.52</v>
      </c>
      <c r="N1453" t="s">
        <v>31</v>
      </c>
    </row>
    <row r="1454" spans="1:14" x14ac:dyDescent="0.3">
      <c r="A1454">
        <v>121452</v>
      </c>
      <c r="B1454">
        <v>501</v>
      </c>
      <c r="C1454" s="1">
        <v>45763.32712962963</v>
      </c>
      <c r="D1454" s="2">
        <v>45763</v>
      </c>
      <c r="E1454" t="s">
        <v>14</v>
      </c>
      <c r="F1454" t="s">
        <v>15</v>
      </c>
      <c r="G1454" t="s">
        <v>24</v>
      </c>
      <c r="I1454">
        <v>1</v>
      </c>
      <c r="J1454">
        <v>3.3</v>
      </c>
      <c r="K1454">
        <v>0</v>
      </c>
      <c r="L1454">
        <v>0.21</v>
      </c>
      <c r="M1454">
        <v>3.51</v>
      </c>
      <c r="N1454" t="s">
        <v>21</v>
      </c>
    </row>
    <row r="1455" spans="1:14" x14ac:dyDescent="0.3">
      <c r="A1455">
        <v>121453</v>
      </c>
      <c r="B1455">
        <v>102</v>
      </c>
      <c r="C1455" s="1">
        <v>45847.692326388889</v>
      </c>
      <c r="D1455" s="2">
        <v>45847</v>
      </c>
      <c r="E1455" t="s">
        <v>28</v>
      </c>
      <c r="F1455" t="s">
        <v>19</v>
      </c>
      <c r="G1455" t="s">
        <v>52</v>
      </c>
      <c r="H1455" t="s">
        <v>34</v>
      </c>
      <c r="I1455">
        <v>1</v>
      </c>
      <c r="J1455">
        <v>3.38</v>
      </c>
      <c r="K1455">
        <v>0.36</v>
      </c>
      <c r="L1455">
        <v>0.31</v>
      </c>
      <c r="M1455">
        <v>3.58</v>
      </c>
      <c r="N1455" t="s">
        <v>21</v>
      </c>
    </row>
    <row r="1456" spans="1:14" x14ac:dyDescent="0.3">
      <c r="A1456">
        <v>121454</v>
      </c>
      <c r="B1456">
        <v>501</v>
      </c>
      <c r="C1456" s="1">
        <v>45868.871666666666</v>
      </c>
      <c r="D1456" s="2">
        <v>45868</v>
      </c>
      <c r="E1456" t="s">
        <v>36</v>
      </c>
      <c r="F1456" t="s">
        <v>19</v>
      </c>
      <c r="G1456" t="s">
        <v>43</v>
      </c>
      <c r="I1456">
        <v>1</v>
      </c>
      <c r="J1456">
        <v>4.68</v>
      </c>
      <c r="K1456">
        <v>0</v>
      </c>
      <c r="L1456">
        <v>0.4</v>
      </c>
      <c r="M1456">
        <v>5.08</v>
      </c>
      <c r="N1456" t="s">
        <v>21</v>
      </c>
    </row>
    <row r="1457" spans="1:14" x14ac:dyDescent="0.3">
      <c r="A1457">
        <v>121455</v>
      </c>
      <c r="B1457">
        <v>201</v>
      </c>
      <c r="C1457" s="1">
        <v>45839.872256944444</v>
      </c>
      <c r="D1457" s="2">
        <v>45839</v>
      </c>
      <c r="E1457" t="s">
        <v>36</v>
      </c>
      <c r="F1457" t="s">
        <v>19</v>
      </c>
      <c r="G1457" t="s">
        <v>55</v>
      </c>
      <c r="I1457">
        <v>1</v>
      </c>
      <c r="J1457">
        <v>7.61</v>
      </c>
      <c r="K1457">
        <v>0</v>
      </c>
      <c r="L1457">
        <v>0.46</v>
      </c>
      <c r="M1457">
        <v>8.07</v>
      </c>
      <c r="N1457" t="s">
        <v>21</v>
      </c>
    </row>
    <row r="1458" spans="1:14" x14ac:dyDescent="0.3">
      <c r="A1458">
        <v>121456</v>
      </c>
      <c r="B1458">
        <v>402</v>
      </c>
      <c r="C1458" s="1">
        <v>45840.711504629631</v>
      </c>
      <c r="D1458" s="2">
        <v>45840</v>
      </c>
      <c r="E1458" t="s">
        <v>28</v>
      </c>
      <c r="F1458" t="s">
        <v>29</v>
      </c>
      <c r="G1458" t="s">
        <v>79</v>
      </c>
      <c r="I1458">
        <v>1</v>
      </c>
      <c r="J1458">
        <v>3</v>
      </c>
      <c r="K1458">
        <v>0.3</v>
      </c>
      <c r="L1458">
        <v>0.26</v>
      </c>
      <c r="M1458">
        <v>2.96</v>
      </c>
      <c r="N1458" t="s">
        <v>21</v>
      </c>
    </row>
    <row r="1459" spans="1:14" x14ac:dyDescent="0.3">
      <c r="A1459">
        <v>121457</v>
      </c>
      <c r="B1459">
        <v>201</v>
      </c>
      <c r="C1459" s="1">
        <v>45830.421226851853</v>
      </c>
      <c r="D1459" s="2">
        <v>45830</v>
      </c>
      <c r="E1459" t="s">
        <v>37</v>
      </c>
      <c r="F1459" t="s">
        <v>22</v>
      </c>
      <c r="G1459" t="s">
        <v>41</v>
      </c>
      <c r="I1459">
        <v>1</v>
      </c>
      <c r="J1459">
        <v>1.97</v>
      </c>
      <c r="K1459">
        <v>0</v>
      </c>
      <c r="L1459">
        <v>0.19</v>
      </c>
      <c r="M1459">
        <v>2.86</v>
      </c>
      <c r="N1459" t="s">
        <v>21</v>
      </c>
    </row>
    <row r="1460" spans="1:14" x14ac:dyDescent="0.3">
      <c r="A1460">
        <v>121458</v>
      </c>
      <c r="B1460">
        <v>401</v>
      </c>
      <c r="C1460" s="1">
        <v>45786.593356481484</v>
      </c>
      <c r="D1460" s="2">
        <v>45786</v>
      </c>
      <c r="E1460" t="s">
        <v>18</v>
      </c>
      <c r="F1460" t="s">
        <v>15</v>
      </c>
      <c r="G1460" t="s">
        <v>57</v>
      </c>
      <c r="H1460" t="s">
        <v>50</v>
      </c>
      <c r="I1460">
        <v>1</v>
      </c>
      <c r="J1460">
        <v>9.6300000000000008</v>
      </c>
      <c r="K1460">
        <v>0</v>
      </c>
      <c r="L1460">
        <v>0.73</v>
      </c>
      <c r="M1460">
        <v>10.86</v>
      </c>
      <c r="N1460" t="s">
        <v>21</v>
      </c>
    </row>
    <row r="1461" spans="1:14" x14ac:dyDescent="0.3">
      <c r="A1461">
        <v>121459</v>
      </c>
      <c r="B1461">
        <v>402</v>
      </c>
      <c r="C1461" s="1">
        <v>45855.459733796299</v>
      </c>
      <c r="D1461" s="2">
        <v>45855</v>
      </c>
      <c r="E1461" t="s">
        <v>18</v>
      </c>
      <c r="F1461" t="s">
        <v>22</v>
      </c>
      <c r="G1461" t="s">
        <v>26</v>
      </c>
      <c r="I1461">
        <v>1</v>
      </c>
      <c r="J1461">
        <v>9.6300000000000008</v>
      </c>
      <c r="K1461">
        <v>0</v>
      </c>
      <c r="L1461">
        <v>0.57999999999999996</v>
      </c>
      <c r="M1461">
        <v>10.210000000000001</v>
      </c>
      <c r="N1461" t="s">
        <v>21</v>
      </c>
    </row>
    <row r="1462" spans="1:14" x14ac:dyDescent="0.3">
      <c r="A1462">
        <v>121460</v>
      </c>
      <c r="B1462">
        <v>403</v>
      </c>
      <c r="C1462" s="1">
        <v>45837.757789351854</v>
      </c>
      <c r="D1462" s="2">
        <v>45837</v>
      </c>
      <c r="E1462" t="s">
        <v>36</v>
      </c>
      <c r="F1462" t="s">
        <v>22</v>
      </c>
      <c r="G1462" t="s">
        <v>27</v>
      </c>
      <c r="I1462">
        <v>1</v>
      </c>
      <c r="J1462">
        <v>5.68</v>
      </c>
      <c r="K1462">
        <v>0</v>
      </c>
      <c r="L1462">
        <v>0.43</v>
      </c>
      <c r="M1462">
        <v>6.11</v>
      </c>
      <c r="N1462" t="s">
        <v>17</v>
      </c>
    </row>
    <row r="1463" spans="1:14" x14ac:dyDescent="0.3">
      <c r="A1463">
        <v>121461</v>
      </c>
      <c r="B1463">
        <v>103</v>
      </c>
      <c r="C1463" s="1">
        <v>45834.683935185189</v>
      </c>
      <c r="D1463" s="2">
        <v>45834</v>
      </c>
      <c r="E1463" t="s">
        <v>28</v>
      </c>
      <c r="F1463" t="s">
        <v>19</v>
      </c>
      <c r="G1463" t="s">
        <v>30</v>
      </c>
      <c r="I1463">
        <v>1</v>
      </c>
      <c r="J1463">
        <v>2.79</v>
      </c>
      <c r="K1463">
        <v>0</v>
      </c>
      <c r="L1463">
        <v>0.18</v>
      </c>
      <c r="M1463">
        <v>2.97</v>
      </c>
      <c r="N1463" t="s">
        <v>21</v>
      </c>
    </row>
    <row r="1464" spans="1:14" x14ac:dyDescent="0.3">
      <c r="A1464">
        <v>121462</v>
      </c>
      <c r="B1464">
        <v>201</v>
      </c>
      <c r="C1464" s="1">
        <v>45827.631099537037</v>
      </c>
      <c r="D1464" s="2">
        <v>45827</v>
      </c>
      <c r="E1464" t="s">
        <v>28</v>
      </c>
      <c r="F1464" t="s">
        <v>22</v>
      </c>
      <c r="G1464" t="s">
        <v>47</v>
      </c>
      <c r="H1464" t="s">
        <v>69</v>
      </c>
      <c r="I1464">
        <v>2</v>
      </c>
      <c r="J1464">
        <v>1.62</v>
      </c>
      <c r="K1464">
        <v>0</v>
      </c>
      <c r="L1464">
        <v>0.38</v>
      </c>
      <c r="M1464">
        <v>4.62</v>
      </c>
      <c r="N1464" t="s">
        <v>31</v>
      </c>
    </row>
    <row r="1465" spans="1:14" x14ac:dyDescent="0.3">
      <c r="A1465">
        <v>121463</v>
      </c>
      <c r="B1465">
        <v>202</v>
      </c>
      <c r="C1465" s="1">
        <v>45873.823703703703</v>
      </c>
      <c r="D1465" s="2">
        <v>45873</v>
      </c>
      <c r="E1465" t="s">
        <v>36</v>
      </c>
      <c r="F1465" t="s">
        <v>19</v>
      </c>
      <c r="G1465" t="s">
        <v>26</v>
      </c>
      <c r="I1465">
        <v>1</v>
      </c>
      <c r="J1465">
        <v>8.86</v>
      </c>
      <c r="K1465">
        <v>0</v>
      </c>
      <c r="L1465">
        <v>0.66</v>
      </c>
      <c r="M1465">
        <v>9.52</v>
      </c>
      <c r="N1465" t="s">
        <v>17</v>
      </c>
    </row>
    <row r="1466" spans="1:14" x14ac:dyDescent="0.3">
      <c r="A1466">
        <v>121464</v>
      </c>
      <c r="B1466">
        <v>201</v>
      </c>
      <c r="C1466" s="1">
        <v>45791.211701388886</v>
      </c>
      <c r="D1466" s="2">
        <v>45791</v>
      </c>
      <c r="E1466" t="s">
        <v>14</v>
      </c>
      <c r="F1466" t="s">
        <v>22</v>
      </c>
      <c r="G1466" t="s">
        <v>41</v>
      </c>
      <c r="I1466">
        <v>1</v>
      </c>
      <c r="J1466">
        <v>1.77</v>
      </c>
      <c r="K1466">
        <v>0</v>
      </c>
      <c r="L1466">
        <v>0.13</v>
      </c>
      <c r="M1466">
        <v>1.9</v>
      </c>
      <c r="N1466" t="s">
        <v>17</v>
      </c>
    </row>
    <row r="1467" spans="1:14" x14ac:dyDescent="0.3">
      <c r="A1467">
        <v>121465</v>
      </c>
      <c r="B1467">
        <v>401</v>
      </c>
      <c r="C1467" s="1">
        <v>45875.475231481483</v>
      </c>
      <c r="D1467" s="2">
        <v>45875</v>
      </c>
      <c r="E1467" t="s">
        <v>37</v>
      </c>
      <c r="F1467" t="s">
        <v>22</v>
      </c>
      <c r="G1467" t="s">
        <v>16</v>
      </c>
      <c r="H1467" t="s">
        <v>45</v>
      </c>
      <c r="I1467">
        <v>2</v>
      </c>
      <c r="J1467">
        <v>1.49</v>
      </c>
      <c r="K1467">
        <v>0</v>
      </c>
      <c r="M1467">
        <v>3.92</v>
      </c>
      <c r="N1467" t="s">
        <v>62</v>
      </c>
    </row>
    <row r="1468" spans="1:14" x14ac:dyDescent="0.3">
      <c r="A1468">
        <v>121466</v>
      </c>
      <c r="B1468">
        <v>201</v>
      </c>
      <c r="C1468" s="1">
        <v>45849.4919212963</v>
      </c>
      <c r="D1468" s="2">
        <v>45849</v>
      </c>
      <c r="E1468" t="s">
        <v>18</v>
      </c>
      <c r="F1468" t="s">
        <v>22</v>
      </c>
      <c r="G1468" t="s">
        <v>32</v>
      </c>
      <c r="H1468" t="s">
        <v>71</v>
      </c>
      <c r="I1468">
        <v>4</v>
      </c>
      <c r="J1468">
        <v>1.88</v>
      </c>
      <c r="K1468">
        <v>0</v>
      </c>
      <c r="L1468">
        <v>0.72</v>
      </c>
      <c r="M1468">
        <v>11.04</v>
      </c>
      <c r="N1468" t="s">
        <v>21</v>
      </c>
    </row>
    <row r="1469" spans="1:14" x14ac:dyDescent="0.3">
      <c r="A1469">
        <v>121467</v>
      </c>
      <c r="B1469">
        <v>202</v>
      </c>
      <c r="C1469" s="1">
        <v>45783.423344907409</v>
      </c>
      <c r="D1469" s="2">
        <v>45783</v>
      </c>
      <c r="E1469" t="s">
        <v>14</v>
      </c>
      <c r="F1469" t="s">
        <v>19</v>
      </c>
      <c r="G1469" t="s">
        <v>24</v>
      </c>
      <c r="I1469">
        <v>1</v>
      </c>
      <c r="J1469">
        <v>3.34</v>
      </c>
      <c r="K1469">
        <v>0</v>
      </c>
      <c r="L1469">
        <v>0.27</v>
      </c>
      <c r="M1469">
        <v>4.8099999999999996</v>
      </c>
      <c r="N1469" t="s">
        <v>21</v>
      </c>
    </row>
    <row r="1470" spans="1:14" x14ac:dyDescent="0.3">
      <c r="A1470">
        <v>121468</v>
      </c>
      <c r="B1470">
        <v>101</v>
      </c>
      <c r="C1470" s="1">
        <v>45817.863518518519</v>
      </c>
      <c r="D1470" s="2">
        <v>45817</v>
      </c>
      <c r="E1470" t="s">
        <v>36</v>
      </c>
      <c r="F1470" t="s">
        <v>22</v>
      </c>
      <c r="G1470" t="s">
        <v>59</v>
      </c>
      <c r="I1470">
        <v>1</v>
      </c>
      <c r="J1470">
        <v>9.39</v>
      </c>
      <c r="K1470">
        <v>0</v>
      </c>
      <c r="L1470">
        <v>0.7</v>
      </c>
      <c r="M1470">
        <v>10.09</v>
      </c>
      <c r="N1470" t="s">
        <v>17</v>
      </c>
    </row>
    <row r="1471" spans="1:14" x14ac:dyDescent="0.3">
      <c r="A1471">
        <v>121469</v>
      </c>
      <c r="B1471">
        <v>103</v>
      </c>
      <c r="C1471" s="1">
        <v>45863.220532407409</v>
      </c>
      <c r="D1471" s="2">
        <v>45863</v>
      </c>
      <c r="E1471" t="s">
        <v>14</v>
      </c>
      <c r="F1471" t="s">
        <v>15</v>
      </c>
      <c r="G1471" t="s">
        <v>38</v>
      </c>
      <c r="H1471" t="s">
        <v>46</v>
      </c>
      <c r="I1471">
        <v>1</v>
      </c>
      <c r="J1471">
        <v>1.65</v>
      </c>
      <c r="K1471">
        <v>0</v>
      </c>
      <c r="M1471">
        <v>1.86</v>
      </c>
      <c r="N1471" t="s">
        <v>17</v>
      </c>
    </row>
    <row r="1472" spans="1:14" x14ac:dyDescent="0.3">
      <c r="A1472">
        <v>121470</v>
      </c>
      <c r="B1472">
        <v>301</v>
      </c>
      <c r="C1472" s="1">
        <v>45847.476527777777</v>
      </c>
      <c r="D1472" s="2">
        <v>45847</v>
      </c>
      <c r="E1472" t="s">
        <v>18</v>
      </c>
      <c r="F1472" t="s">
        <v>15</v>
      </c>
      <c r="G1472" t="s">
        <v>55</v>
      </c>
      <c r="I1472">
        <v>2</v>
      </c>
      <c r="J1472">
        <v>9.09</v>
      </c>
      <c r="K1472">
        <v>0</v>
      </c>
      <c r="L1472">
        <v>1.27</v>
      </c>
      <c r="M1472">
        <v>19.45</v>
      </c>
      <c r="N1472" t="s">
        <v>21</v>
      </c>
    </row>
    <row r="1473" spans="1:14" x14ac:dyDescent="0.3">
      <c r="A1473">
        <v>121471</v>
      </c>
      <c r="B1473">
        <v>201</v>
      </c>
      <c r="C1473" s="1">
        <v>45807.462222222224</v>
      </c>
      <c r="D1473" s="2">
        <v>45807</v>
      </c>
      <c r="E1473" t="s">
        <v>18</v>
      </c>
      <c r="F1473" t="s">
        <v>15</v>
      </c>
      <c r="G1473" t="s">
        <v>52</v>
      </c>
      <c r="H1473" t="s">
        <v>61</v>
      </c>
      <c r="I1473">
        <v>1</v>
      </c>
      <c r="J1473">
        <v>2.4700000000000002</v>
      </c>
      <c r="K1473">
        <v>0</v>
      </c>
      <c r="L1473">
        <v>0.21</v>
      </c>
      <c r="M1473">
        <v>3.28</v>
      </c>
      <c r="N1473" t="s">
        <v>21</v>
      </c>
    </row>
    <row r="1474" spans="1:14" x14ac:dyDescent="0.3">
      <c r="A1474">
        <v>121472</v>
      </c>
      <c r="B1474">
        <v>401</v>
      </c>
      <c r="C1474" s="1">
        <v>45834.99355324074</v>
      </c>
      <c r="D1474" s="2">
        <v>45834</v>
      </c>
      <c r="E1474" t="s">
        <v>33</v>
      </c>
      <c r="F1474" t="s">
        <v>15</v>
      </c>
      <c r="G1474" t="s">
        <v>20</v>
      </c>
      <c r="I1474">
        <v>1</v>
      </c>
      <c r="J1474">
        <v>5.34</v>
      </c>
      <c r="K1474">
        <v>0</v>
      </c>
      <c r="L1474">
        <v>0.46</v>
      </c>
      <c r="M1474">
        <v>6.8</v>
      </c>
      <c r="N1474" t="s">
        <v>21</v>
      </c>
    </row>
    <row r="1475" spans="1:14" x14ac:dyDescent="0.3">
      <c r="A1475">
        <v>121473</v>
      </c>
      <c r="B1475">
        <v>101</v>
      </c>
      <c r="C1475" s="1">
        <v>45801.469097222223</v>
      </c>
      <c r="D1475" s="2">
        <v>45801</v>
      </c>
      <c r="E1475" t="s">
        <v>18</v>
      </c>
      <c r="F1475" t="s">
        <v>29</v>
      </c>
      <c r="G1475" t="s">
        <v>59</v>
      </c>
      <c r="I1475">
        <v>1</v>
      </c>
      <c r="J1475">
        <v>10</v>
      </c>
      <c r="K1475">
        <v>0</v>
      </c>
      <c r="L1475">
        <v>0.8</v>
      </c>
      <c r="M1475">
        <v>10.8</v>
      </c>
      <c r="N1475" t="s">
        <v>21</v>
      </c>
    </row>
    <row r="1476" spans="1:14" x14ac:dyDescent="0.3">
      <c r="A1476">
        <v>121474</v>
      </c>
      <c r="B1476">
        <v>501</v>
      </c>
      <c r="C1476" s="1">
        <v>45772.464930555558</v>
      </c>
      <c r="D1476" s="2">
        <v>45772</v>
      </c>
      <c r="E1476" t="s">
        <v>18</v>
      </c>
      <c r="F1476" t="s">
        <v>15</v>
      </c>
      <c r="G1476" t="s">
        <v>20</v>
      </c>
      <c r="I1476">
        <v>2</v>
      </c>
      <c r="J1476">
        <v>5.0999999999999996</v>
      </c>
      <c r="K1476">
        <v>0</v>
      </c>
      <c r="L1476">
        <v>0.82</v>
      </c>
      <c r="M1476">
        <v>11.02</v>
      </c>
      <c r="N1476" t="s">
        <v>62</v>
      </c>
    </row>
    <row r="1477" spans="1:14" x14ac:dyDescent="0.3">
      <c r="A1477">
        <v>121475</v>
      </c>
      <c r="B1477">
        <v>301</v>
      </c>
      <c r="C1477" s="1">
        <v>45766.486655092594</v>
      </c>
      <c r="D1477" s="2">
        <v>45766</v>
      </c>
      <c r="E1477" t="s">
        <v>18</v>
      </c>
      <c r="F1477" t="s">
        <v>15</v>
      </c>
      <c r="G1477" t="s">
        <v>52</v>
      </c>
      <c r="H1477" t="s">
        <v>34</v>
      </c>
      <c r="I1477">
        <v>2</v>
      </c>
      <c r="J1477">
        <v>2.82</v>
      </c>
      <c r="K1477">
        <v>0</v>
      </c>
      <c r="L1477">
        <v>0.4</v>
      </c>
      <c r="M1477">
        <v>6.54</v>
      </c>
      <c r="N1477" t="s">
        <v>31</v>
      </c>
    </row>
    <row r="1478" spans="1:14" x14ac:dyDescent="0.3">
      <c r="A1478">
        <v>121476</v>
      </c>
      <c r="B1478">
        <v>403</v>
      </c>
      <c r="C1478" s="1">
        <v>45805.557129629633</v>
      </c>
      <c r="D1478" s="2">
        <v>45805</v>
      </c>
      <c r="E1478" t="s">
        <v>18</v>
      </c>
      <c r="F1478" t="s">
        <v>19</v>
      </c>
      <c r="G1478" t="s">
        <v>59</v>
      </c>
      <c r="I1478">
        <v>1</v>
      </c>
      <c r="J1478">
        <v>9.93</v>
      </c>
      <c r="K1478">
        <v>0</v>
      </c>
      <c r="N1478" t="s">
        <v>21</v>
      </c>
    </row>
    <row r="1479" spans="1:14" x14ac:dyDescent="0.3">
      <c r="A1479">
        <v>121477</v>
      </c>
      <c r="B1479">
        <v>301</v>
      </c>
      <c r="C1479" s="1">
        <v>45799.778900462959</v>
      </c>
      <c r="D1479" s="2">
        <v>45799</v>
      </c>
      <c r="E1479" t="s">
        <v>36</v>
      </c>
      <c r="F1479" t="s">
        <v>22</v>
      </c>
      <c r="G1479" t="s">
        <v>77</v>
      </c>
      <c r="H1479" t="s">
        <v>73</v>
      </c>
      <c r="I1479">
        <v>1</v>
      </c>
      <c r="J1479">
        <v>5.39</v>
      </c>
      <c r="K1479">
        <v>0</v>
      </c>
      <c r="L1479">
        <v>0.35</v>
      </c>
      <c r="M1479">
        <v>6.14</v>
      </c>
      <c r="N1479" t="s">
        <v>17</v>
      </c>
    </row>
    <row r="1480" spans="1:14" x14ac:dyDescent="0.3">
      <c r="A1480">
        <v>121478</v>
      </c>
      <c r="B1480">
        <v>402</v>
      </c>
      <c r="C1480" s="1">
        <v>45764.640057870369</v>
      </c>
      <c r="D1480" s="2">
        <v>45764</v>
      </c>
      <c r="E1480" t="s">
        <v>28</v>
      </c>
      <c r="F1480" t="s">
        <v>15</v>
      </c>
      <c r="G1480" t="s">
        <v>30</v>
      </c>
      <c r="H1480" t="s">
        <v>61</v>
      </c>
      <c r="I1480">
        <v>2</v>
      </c>
      <c r="J1480">
        <v>2.89</v>
      </c>
      <c r="K1480">
        <v>0</v>
      </c>
      <c r="L1480">
        <v>0.63</v>
      </c>
      <c r="M1480">
        <v>7.61</v>
      </c>
      <c r="N1480" t="s">
        <v>31</v>
      </c>
    </row>
    <row r="1481" spans="1:14" x14ac:dyDescent="0.3">
      <c r="A1481">
        <v>121479</v>
      </c>
      <c r="B1481">
        <v>201</v>
      </c>
      <c r="C1481" s="1">
        <v>45877.8049537037</v>
      </c>
      <c r="D1481" s="2">
        <v>45877</v>
      </c>
      <c r="E1481" t="s">
        <v>36</v>
      </c>
      <c r="F1481" t="s">
        <v>29</v>
      </c>
      <c r="G1481" t="s">
        <v>26</v>
      </c>
      <c r="I1481">
        <v>1</v>
      </c>
      <c r="J1481">
        <v>9.07</v>
      </c>
      <c r="K1481">
        <v>0</v>
      </c>
      <c r="L1481">
        <v>0.66</v>
      </c>
      <c r="M1481">
        <v>9.73</v>
      </c>
      <c r="N1481" t="s">
        <v>21</v>
      </c>
    </row>
    <row r="1482" spans="1:14" x14ac:dyDescent="0.3">
      <c r="A1482">
        <v>121480</v>
      </c>
      <c r="B1482">
        <v>401</v>
      </c>
      <c r="C1482" s="1">
        <v>45763.463159722225</v>
      </c>
      <c r="D1482" s="2">
        <v>45763</v>
      </c>
      <c r="E1482" t="s">
        <v>18</v>
      </c>
      <c r="F1482" t="s">
        <v>22</v>
      </c>
      <c r="G1482" t="s">
        <v>48</v>
      </c>
      <c r="I1482">
        <v>1</v>
      </c>
      <c r="J1482">
        <v>5.92</v>
      </c>
      <c r="K1482">
        <v>0</v>
      </c>
      <c r="L1482">
        <v>0.44</v>
      </c>
      <c r="M1482">
        <v>6.36</v>
      </c>
      <c r="N1482" t="s">
        <v>17</v>
      </c>
    </row>
    <row r="1483" spans="1:14" x14ac:dyDescent="0.3">
      <c r="A1483">
        <v>121481</v>
      </c>
      <c r="B1483">
        <v>301</v>
      </c>
      <c r="C1483" s="1">
        <v>45802.311412037037</v>
      </c>
      <c r="D1483" s="2">
        <v>45802</v>
      </c>
      <c r="E1483" t="s">
        <v>14</v>
      </c>
      <c r="F1483" t="s">
        <v>22</v>
      </c>
      <c r="G1483" t="s">
        <v>24</v>
      </c>
      <c r="H1483" t="s">
        <v>46</v>
      </c>
      <c r="I1483">
        <v>1</v>
      </c>
      <c r="J1483">
        <v>3.15</v>
      </c>
      <c r="K1483">
        <v>0</v>
      </c>
      <c r="L1483">
        <v>0.28000000000000003</v>
      </c>
      <c r="M1483">
        <v>3.53</v>
      </c>
    </row>
    <row r="1484" spans="1:14" x14ac:dyDescent="0.3">
      <c r="A1484">
        <v>121482</v>
      </c>
      <c r="B1484">
        <v>301</v>
      </c>
      <c r="C1484" s="1">
        <v>45809.456388888888</v>
      </c>
      <c r="D1484" s="2">
        <v>45809</v>
      </c>
      <c r="E1484" t="s">
        <v>37</v>
      </c>
      <c r="F1484" t="s">
        <v>22</v>
      </c>
      <c r="G1484" t="s">
        <v>79</v>
      </c>
      <c r="I1484">
        <v>2</v>
      </c>
      <c r="J1484">
        <v>3.21</v>
      </c>
      <c r="K1484">
        <v>0</v>
      </c>
      <c r="L1484">
        <v>0.39</v>
      </c>
      <c r="M1484">
        <v>6.81</v>
      </c>
      <c r="N1484" t="s">
        <v>21</v>
      </c>
    </row>
    <row r="1485" spans="1:14" x14ac:dyDescent="0.3">
      <c r="A1485">
        <v>121483</v>
      </c>
      <c r="B1485">
        <v>102</v>
      </c>
      <c r="C1485" s="1">
        <v>45853.308564814812</v>
      </c>
      <c r="D1485" s="2">
        <v>45853</v>
      </c>
      <c r="E1485" t="s">
        <v>14</v>
      </c>
      <c r="F1485" t="s">
        <v>15</v>
      </c>
      <c r="G1485" t="s">
        <v>75</v>
      </c>
      <c r="H1485" t="s">
        <v>44</v>
      </c>
      <c r="I1485">
        <v>1</v>
      </c>
      <c r="J1485">
        <v>3.64</v>
      </c>
      <c r="K1485">
        <v>0</v>
      </c>
      <c r="L1485">
        <v>0.42</v>
      </c>
      <c r="M1485">
        <v>5.0599999999999996</v>
      </c>
      <c r="N1485" t="s">
        <v>21</v>
      </c>
    </row>
    <row r="1486" spans="1:14" x14ac:dyDescent="0.3">
      <c r="A1486">
        <v>121484</v>
      </c>
      <c r="B1486">
        <v>103</v>
      </c>
      <c r="C1486" s="1">
        <v>45806.843217592592</v>
      </c>
      <c r="D1486" s="2">
        <v>45806</v>
      </c>
      <c r="E1486" t="s">
        <v>36</v>
      </c>
      <c r="F1486" t="s">
        <v>22</v>
      </c>
      <c r="G1486" t="s">
        <v>48</v>
      </c>
      <c r="H1486" t="s">
        <v>73</v>
      </c>
      <c r="I1486">
        <v>1</v>
      </c>
      <c r="J1486">
        <v>5.73</v>
      </c>
      <c r="K1486">
        <v>0</v>
      </c>
      <c r="L1486">
        <v>0.37</v>
      </c>
      <c r="M1486">
        <v>6.5</v>
      </c>
      <c r="N1486" t="s">
        <v>21</v>
      </c>
    </row>
    <row r="1487" spans="1:14" x14ac:dyDescent="0.3">
      <c r="A1487">
        <v>121485</v>
      </c>
      <c r="B1487">
        <v>103</v>
      </c>
      <c r="C1487" s="1">
        <v>45830.613321759258</v>
      </c>
      <c r="D1487" s="2">
        <v>45830</v>
      </c>
      <c r="E1487" t="s">
        <v>18</v>
      </c>
      <c r="F1487" t="s">
        <v>22</v>
      </c>
      <c r="G1487" t="s">
        <v>55</v>
      </c>
      <c r="I1487">
        <v>1</v>
      </c>
      <c r="J1487">
        <v>8.9600000000000009</v>
      </c>
      <c r="K1487">
        <v>0</v>
      </c>
      <c r="L1487">
        <v>0.65</v>
      </c>
      <c r="M1487">
        <v>9.61</v>
      </c>
      <c r="N1487" t="s">
        <v>21</v>
      </c>
    </row>
    <row r="1488" spans="1:14" x14ac:dyDescent="0.3">
      <c r="A1488">
        <v>121486</v>
      </c>
      <c r="B1488">
        <v>403</v>
      </c>
      <c r="C1488" s="1">
        <v>45763.573634259257</v>
      </c>
      <c r="D1488" s="2">
        <v>45763</v>
      </c>
      <c r="E1488" t="s">
        <v>18</v>
      </c>
      <c r="F1488" t="s">
        <v>22</v>
      </c>
      <c r="G1488" t="s">
        <v>77</v>
      </c>
      <c r="I1488">
        <v>1</v>
      </c>
      <c r="J1488">
        <v>4.74</v>
      </c>
      <c r="K1488">
        <v>0</v>
      </c>
      <c r="L1488">
        <v>0.33</v>
      </c>
      <c r="M1488">
        <v>5.07</v>
      </c>
      <c r="N1488" t="s">
        <v>17</v>
      </c>
    </row>
    <row r="1489" spans="1:14" x14ac:dyDescent="0.3">
      <c r="A1489">
        <v>121487</v>
      </c>
      <c r="B1489">
        <v>202</v>
      </c>
      <c r="C1489" s="1">
        <v>45773.442303240743</v>
      </c>
      <c r="D1489" s="2">
        <v>45773</v>
      </c>
      <c r="E1489" t="s">
        <v>37</v>
      </c>
      <c r="F1489" t="s">
        <v>22</v>
      </c>
      <c r="G1489" t="s">
        <v>80</v>
      </c>
      <c r="H1489" t="s">
        <v>46</v>
      </c>
      <c r="I1489">
        <v>1</v>
      </c>
      <c r="J1489">
        <v>1.66</v>
      </c>
      <c r="K1489">
        <v>0</v>
      </c>
      <c r="L1489">
        <v>0.13</v>
      </c>
      <c r="M1489">
        <v>1.89</v>
      </c>
      <c r="N1489" t="s">
        <v>62</v>
      </c>
    </row>
    <row r="1490" spans="1:14" x14ac:dyDescent="0.3">
      <c r="A1490">
        <v>121488</v>
      </c>
      <c r="B1490">
        <v>401</v>
      </c>
      <c r="C1490" s="1">
        <v>45801.887731481482</v>
      </c>
      <c r="D1490" s="2">
        <v>45801</v>
      </c>
      <c r="E1490" t="s">
        <v>36</v>
      </c>
      <c r="F1490" t="s">
        <v>19</v>
      </c>
      <c r="G1490" t="s">
        <v>59</v>
      </c>
      <c r="I1490">
        <v>1</v>
      </c>
      <c r="J1490">
        <v>9.23</v>
      </c>
      <c r="K1490">
        <v>0</v>
      </c>
      <c r="N1490" t="s">
        <v>17</v>
      </c>
    </row>
    <row r="1491" spans="1:14" x14ac:dyDescent="0.3">
      <c r="A1491">
        <v>121489</v>
      </c>
      <c r="B1491">
        <v>103</v>
      </c>
      <c r="C1491" s="1">
        <v>45820.541168981479</v>
      </c>
      <c r="D1491" s="2">
        <v>45820</v>
      </c>
      <c r="E1491" t="s">
        <v>18</v>
      </c>
      <c r="F1491" t="s">
        <v>15</v>
      </c>
      <c r="G1491" t="s">
        <v>57</v>
      </c>
      <c r="H1491" t="s">
        <v>34</v>
      </c>
      <c r="I1491">
        <v>1</v>
      </c>
      <c r="J1491">
        <v>9.6199999999999992</v>
      </c>
      <c r="L1491">
        <v>0.89</v>
      </c>
      <c r="M1491">
        <v>10.76</v>
      </c>
      <c r="N1491" t="s">
        <v>17</v>
      </c>
    </row>
    <row r="1492" spans="1:14" x14ac:dyDescent="0.3">
      <c r="A1492">
        <v>121490</v>
      </c>
      <c r="B1492">
        <v>402</v>
      </c>
      <c r="C1492" s="1">
        <v>45769.788831018515</v>
      </c>
      <c r="D1492" s="2">
        <v>45769</v>
      </c>
      <c r="E1492" t="s">
        <v>36</v>
      </c>
      <c r="F1492" t="s">
        <v>15</v>
      </c>
      <c r="G1492" t="s">
        <v>43</v>
      </c>
      <c r="I1492">
        <v>1</v>
      </c>
      <c r="J1492">
        <v>4.3099999999999996</v>
      </c>
      <c r="K1492">
        <v>0</v>
      </c>
      <c r="L1492">
        <v>0.28000000000000003</v>
      </c>
      <c r="M1492">
        <v>4.59</v>
      </c>
      <c r="N1492" t="s">
        <v>21</v>
      </c>
    </row>
    <row r="1493" spans="1:14" x14ac:dyDescent="0.3">
      <c r="A1493">
        <v>121491</v>
      </c>
      <c r="B1493">
        <v>402</v>
      </c>
      <c r="C1493" s="1">
        <v>45828.370393518519</v>
      </c>
      <c r="D1493" s="2">
        <v>45828</v>
      </c>
      <c r="E1493" t="s">
        <v>14</v>
      </c>
      <c r="F1493" t="s">
        <v>22</v>
      </c>
      <c r="G1493" t="s">
        <v>24</v>
      </c>
      <c r="I1493">
        <v>1</v>
      </c>
      <c r="J1493">
        <v>3.88</v>
      </c>
      <c r="K1493">
        <v>0</v>
      </c>
      <c r="L1493">
        <v>0.23</v>
      </c>
      <c r="M1493">
        <v>4.1100000000000003</v>
      </c>
      <c r="N1493" t="s">
        <v>17</v>
      </c>
    </row>
    <row r="1494" spans="1:14" x14ac:dyDescent="0.3">
      <c r="A1494">
        <v>121492</v>
      </c>
      <c r="B1494">
        <v>103</v>
      </c>
      <c r="C1494" s="1">
        <v>45790.43309027778</v>
      </c>
      <c r="D1494" s="2">
        <v>45790</v>
      </c>
      <c r="E1494" t="s">
        <v>37</v>
      </c>
      <c r="F1494" t="s">
        <v>15</v>
      </c>
      <c r="G1494" t="s">
        <v>32</v>
      </c>
      <c r="I1494">
        <v>2</v>
      </c>
      <c r="J1494">
        <v>1.69</v>
      </c>
      <c r="K1494">
        <v>0</v>
      </c>
      <c r="L1494">
        <v>0.25</v>
      </c>
      <c r="M1494">
        <v>3.63</v>
      </c>
      <c r="N1494" t="s">
        <v>62</v>
      </c>
    </row>
    <row r="1495" spans="1:14" x14ac:dyDescent="0.3">
      <c r="A1495">
        <v>121493</v>
      </c>
      <c r="B1495">
        <v>501</v>
      </c>
      <c r="C1495" s="1">
        <v>45849.889803240738</v>
      </c>
      <c r="D1495" s="2">
        <v>45849</v>
      </c>
      <c r="E1495" t="s">
        <v>36</v>
      </c>
      <c r="F1495" t="s">
        <v>19</v>
      </c>
      <c r="G1495" t="s">
        <v>26</v>
      </c>
      <c r="I1495">
        <v>1</v>
      </c>
      <c r="J1495">
        <v>9.3800000000000008</v>
      </c>
      <c r="K1495">
        <v>0</v>
      </c>
      <c r="L1495">
        <v>0.61</v>
      </c>
      <c r="M1495">
        <v>9.99</v>
      </c>
      <c r="N1495" t="s">
        <v>31</v>
      </c>
    </row>
    <row r="1496" spans="1:14" x14ac:dyDescent="0.3">
      <c r="A1496">
        <v>121494</v>
      </c>
      <c r="B1496">
        <v>102</v>
      </c>
      <c r="C1496" s="1">
        <v>45874.514618055553</v>
      </c>
      <c r="D1496" s="2">
        <v>45874</v>
      </c>
      <c r="E1496" t="s">
        <v>18</v>
      </c>
      <c r="F1496" t="s">
        <v>15</v>
      </c>
      <c r="G1496" t="s">
        <v>20</v>
      </c>
      <c r="I1496">
        <v>1</v>
      </c>
      <c r="J1496">
        <v>5.96</v>
      </c>
      <c r="K1496">
        <v>0</v>
      </c>
      <c r="L1496">
        <v>0.42</v>
      </c>
      <c r="M1496">
        <v>6.38</v>
      </c>
      <c r="N1496" t="s">
        <v>17</v>
      </c>
    </row>
    <row r="1497" spans="1:14" x14ac:dyDescent="0.3">
      <c r="A1497">
        <v>121495</v>
      </c>
      <c r="B1497">
        <v>401</v>
      </c>
      <c r="C1497" s="1">
        <v>45847.858506944445</v>
      </c>
      <c r="D1497" s="2">
        <v>45847</v>
      </c>
      <c r="E1497" t="s">
        <v>36</v>
      </c>
      <c r="F1497" t="s">
        <v>15</v>
      </c>
      <c r="G1497" t="s">
        <v>57</v>
      </c>
      <c r="I1497">
        <v>1</v>
      </c>
      <c r="J1497">
        <v>9.99</v>
      </c>
      <c r="K1497">
        <v>0</v>
      </c>
      <c r="L1497">
        <v>0.8</v>
      </c>
      <c r="M1497">
        <v>10.79</v>
      </c>
      <c r="N1497" t="s">
        <v>21</v>
      </c>
    </row>
    <row r="1498" spans="1:14" x14ac:dyDescent="0.3">
      <c r="A1498">
        <v>121496</v>
      </c>
      <c r="B1498">
        <v>103</v>
      </c>
      <c r="C1498" s="1">
        <v>45805.609965277778</v>
      </c>
      <c r="D1498" s="2">
        <v>45805</v>
      </c>
      <c r="E1498" t="s">
        <v>18</v>
      </c>
      <c r="F1498" t="s">
        <v>19</v>
      </c>
      <c r="G1498" t="s">
        <v>57</v>
      </c>
      <c r="I1498">
        <v>1</v>
      </c>
      <c r="J1498">
        <v>10.02</v>
      </c>
      <c r="K1498">
        <v>0</v>
      </c>
      <c r="L1498">
        <v>0.8</v>
      </c>
      <c r="M1498">
        <v>10.82</v>
      </c>
      <c r="N1498" t="s">
        <v>31</v>
      </c>
    </row>
    <row r="1499" spans="1:14" x14ac:dyDescent="0.3">
      <c r="A1499">
        <v>121497</v>
      </c>
      <c r="B1499">
        <v>402</v>
      </c>
      <c r="C1499" s="1">
        <v>45851.34752314815</v>
      </c>
      <c r="D1499" s="2">
        <v>45851</v>
      </c>
      <c r="E1499" t="s">
        <v>14</v>
      </c>
      <c r="F1499" t="s">
        <v>19</v>
      </c>
      <c r="G1499" t="s">
        <v>41</v>
      </c>
      <c r="I1499">
        <v>1</v>
      </c>
      <c r="J1499">
        <v>2.13</v>
      </c>
      <c r="K1499">
        <v>0</v>
      </c>
      <c r="L1499">
        <v>0.16</v>
      </c>
      <c r="M1499">
        <v>2.29</v>
      </c>
      <c r="N1499" t="s">
        <v>31</v>
      </c>
    </row>
    <row r="1500" spans="1:14" x14ac:dyDescent="0.3">
      <c r="A1500">
        <v>121498</v>
      </c>
      <c r="B1500">
        <v>102</v>
      </c>
      <c r="C1500" s="1">
        <v>45792.50849537037</v>
      </c>
      <c r="D1500" s="2">
        <v>45792</v>
      </c>
      <c r="E1500" t="s">
        <v>18</v>
      </c>
      <c r="F1500" t="s">
        <v>22</v>
      </c>
      <c r="G1500" t="s">
        <v>43</v>
      </c>
      <c r="I1500">
        <v>1</v>
      </c>
      <c r="J1500">
        <v>4.83</v>
      </c>
      <c r="K1500">
        <v>0.48</v>
      </c>
      <c r="L1500">
        <v>0.28000000000000003</v>
      </c>
      <c r="M1500">
        <v>4.63</v>
      </c>
      <c r="N1500" t="s">
        <v>17</v>
      </c>
    </row>
    <row r="1501" spans="1:14" x14ac:dyDescent="0.3">
      <c r="A1501">
        <v>121499</v>
      </c>
      <c r="B1501">
        <v>103</v>
      </c>
      <c r="C1501" s="1">
        <v>45765.641840277778</v>
      </c>
      <c r="D1501" s="2">
        <v>45765</v>
      </c>
      <c r="E1501" t="s">
        <v>28</v>
      </c>
      <c r="F1501" t="s">
        <v>15</v>
      </c>
      <c r="G1501" t="s">
        <v>52</v>
      </c>
      <c r="I1501">
        <v>1</v>
      </c>
      <c r="J1501">
        <v>2.81</v>
      </c>
      <c r="K1501">
        <v>0</v>
      </c>
      <c r="L1501">
        <v>0.25</v>
      </c>
      <c r="M1501">
        <v>3.06</v>
      </c>
      <c r="N1501" t="s">
        <v>21</v>
      </c>
    </row>
    <row r="1502" spans="1:14" x14ac:dyDescent="0.3">
      <c r="A1502">
        <v>121500</v>
      </c>
      <c r="B1502">
        <v>202</v>
      </c>
      <c r="C1502" s="1">
        <v>45795.638113425928</v>
      </c>
      <c r="D1502" s="2">
        <v>45795</v>
      </c>
      <c r="E1502" t="s">
        <v>28</v>
      </c>
      <c r="F1502" t="s">
        <v>22</v>
      </c>
      <c r="G1502" t="s">
        <v>56</v>
      </c>
      <c r="H1502" t="s">
        <v>45</v>
      </c>
      <c r="I1502">
        <v>1</v>
      </c>
      <c r="J1502">
        <v>1.99</v>
      </c>
      <c r="K1502">
        <v>0</v>
      </c>
      <c r="L1502">
        <v>0.14000000000000001</v>
      </c>
      <c r="M1502">
        <v>2.4300000000000002</v>
      </c>
      <c r="N1502" t="s">
        <v>21</v>
      </c>
    </row>
    <row r="1503" spans="1:14" x14ac:dyDescent="0.3">
      <c r="A1503">
        <v>121501</v>
      </c>
      <c r="B1503">
        <v>202</v>
      </c>
      <c r="C1503" s="1">
        <v>45767.251331018517</v>
      </c>
      <c r="D1503" s="2">
        <v>45767</v>
      </c>
      <c r="E1503" t="s">
        <v>14</v>
      </c>
      <c r="F1503" t="s">
        <v>22</v>
      </c>
      <c r="G1503" t="s">
        <v>24</v>
      </c>
      <c r="H1503" t="s">
        <v>40</v>
      </c>
      <c r="I1503">
        <v>1</v>
      </c>
      <c r="J1503">
        <v>3.1</v>
      </c>
      <c r="K1503">
        <v>0.64</v>
      </c>
      <c r="L1503">
        <v>0.33</v>
      </c>
      <c r="M1503">
        <v>3.99</v>
      </c>
      <c r="N1503" t="s">
        <v>21</v>
      </c>
    </row>
    <row r="1504" spans="1:14" x14ac:dyDescent="0.3">
      <c r="A1504">
        <v>121502</v>
      </c>
      <c r="B1504">
        <v>101</v>
      </c>
      <c r="C1504" s="1">
        <v>45873.746030092596</v>
      </c>
      <c r="D1504" s="2">
        <v>45873</v>
      </c>
      <c r="E1504" t="s">
        <v>28</v>
      </c>
      <c r="F1504" t="s">
        <v>29</v>
      </c>
      <c r="G1504" t="s">
        <v>30</v>
      </c>
      <c r="H1504" t="s">
        <v>53</v>
      </c>
      <c r="I1504">
        <v>1</v>
      </c>
      <c r="J1504">
        <v>2.91</v>
      </c>
      <c r="K1504">
        <v>0</v>
      </c>
      <c r="L1504">
        <v>0.2</v>
      </c>
      <c r="M1504">
        <v>2.81</v>
      </c>
      <c r="N1504" t="s">
        <v>31</v>
      </c>
    </row>
    <row r="1505" spans="1:14" x14ac:dyDescent="0.3">
      <c r="A1505">
        <v>121503</v>
      </c>
      <c r="B1505">
        <v>301</v>
      </c>
      <c r="C1505" s="1">
        <v>45855.455358796295</v>
      </c>
      <c r="D1505" s="2">
        <v>45855</v>
      </c>
      <c r="E1505" t="s">
        <v>37</v>
      </c>
      <c r="F1505" t="s">
        <v>19</v>
      </c>
      <c r="G1505" t="s">
        <v>68</v>
      </c>
      <c r="I1505">
        <v>3</v>
      </c>
      <c r="J1505">
        <v>3.74</v>
      </c>
      <c r="K1505">
        <v>0</v>
      </c>
      <c r="L1505">
        <v>0.67</v>
      </c>
      <c r="M1505">
        <v>11.89</v>
      </c>
      <c r="N1505" t="s">
        <v>21</v>
      </c>
    </row>
    <row r="1506" spans="1:14" x14ac:dyDescent="0.3">
      <c r="A1506">
        <v>121504</v>
      </c>
      <c r="B1506">
        <v>102</v>
      </c>
      <c r="C1506" s="1">
        <v>45784.28633101852</v>
      </c>
      <c r="D1506" s="2">
        <v>45784</v>
      </c>
      <c r="E1506" t="s">
        <v>14</v>
      </c>
      <c r="F1506" t="s">
        <v>15</v>
      </c>
      <c r="G1506" t="s">
        <v>39</v>
      </c>
      <c r="H1506" t="s">
        <v>44</v>
      </c>
      <c r="I1506">
        <v>1</v>
      </c>
      <c r="J1506">
        <v>3</v>
      </c>
      <c r="K1506">
        <v>0</v>
      </c>
      <c r="L1506">
        <v>0.38</v>
      </c>
      <c r="M1506">
        <v>4.38</v>
      </c>
      <c r="N1506" t="s">
        <v>17</v>
      </c>
    </row>
    <row r="1507" spans="1:14" x14ac:dyDescent="0.3">
      <c r="A1507">
        <v>121505</v>
      </c>
      <c r="B1507">
        <v>102</v>
      </c>
      <c r="C1507" s="1">
        <v>45838.717905092592</v>
      </c>
      <c r="D1507" s="2">
        <v>45838</v>
      </c>
      <c r="E1507" t="s">
        <v>28</v>
      </c>
      <c r="F1507" t="s">
        <v>15</v>
      </c>
      <c r="G1507" t="s">
        <v>52</v>
      </c>
      <c r="H1507" t="s">
        <v>63</v>
      </c>
      <c r="I1507">
        <v>2</v>
      </c>
      <c r="J1507">
        <v>2.5099999999999998</v>
      </c>
      <c r="K1507">
        <v>0</v>
      </c>
      <c r="L1507">
        <v>0.43</v>
      </c>
      <c r="M1507">
        <v>5.45</v>
      </c>
      <c r="N1507" t="s">
        <v>17</v>
      </c>
    </row>
    <row r="1508" spans="1:14" x14ac:dyDescent="0.3">
      <c r="A1508">
        <v>121506</v>
      </c>
      <c r="B1508">
        <v>101</v>
      </c>
      <c r="C1508" s="1">
        <v>45819.601180555554</v>
      </c>
      <c r="D1508" s="2">
        <v>45819</v>
      </c>
      <c r="E1508" t="s">
        <v>18</v>
      </c>
      <c r="F1508" t="s">
        <v>29</v>
      </c>
      <c r="G1508" t="s">
        <v>77</v>
      </c>
      <c r="H1508" t="s">
        <v>58</v>
      </c>
      <c r="I1508">
        <v>1</v>
      </c>
      <c r="J1508">
        <v>5.48</v>
      </c>
      <c r="K1508">
        <v>0</v>
      </c>
      <c r="L1508">
        <v>0.38</v>
      </c>
      <c r="M1508">
        <v>5.86</v>
      </c>
      <c r="N1508" t="s">
        <v>31</v>
      </c>
    </row>
    <row r="1509" spans="1:14" x14ac:dyDescent="0.3">
      <c r="A1509">
        <v>121507</v>
      </c>
      <c r="B1509">
        <v>501</v>
      </c>
      <c r="C1509" s="1">
        <v>45787.280717592592</v>
      </c>
      <c r="D1509" s="2">
        <v>45787</v>
      </c>
      <c r="E1509" t="s">
        <v>14</v>
      </c>
      <c r="F1509" t="s">
        <v>15</v>
      </c>
      <c r="G1509" t="s">
        <v>35</v>
      </c>
      <c r="H1509" t="s">
        <v>46</v>
      </c>
      <c r="I1509">
        <v>1</v>
      </c>
      <c r="J1509">
        <v>2.08</v>
      </c>
      <c r="K1509">
        <v>0</v>
      </c>
      <c r="L1509">
        <v>0.13</v>
      </c>
      <c r="M1509">
        <v>2.31</v>
      </c>
      <c r="N1509" t="s">
        <v>21</v>
      </c>
    </row>
    <row r="1510" spans="1:14" x14ac:dyDescent="0.3">
      <c r="A1510">
        <v>121508</v>
      </c>
      <c r="B1510">
        <v>103</v>
      </c>
      <c r="C1510" s="1">
        <v>45871.294594907406</v>
      </c>
      <c r="D1510" s="2">
        <v>45871</v>
      </c>
      <c r="E1510" t="s">
        <v>14</v>
      </c>
      <c r="F1510" t="s">
        <v>15</v>
      </c>
      <c r="G1510" t="s">
        <v>39</v>
      </c>
      <c r="I1510">
        <v>1</v>
      </c>
      <c r="J1510">
        <v>3.06</v>
      </c>
      <c r="K1510">
        <v>0</v>
      </c>
      <c r="L1510">
        <v>0.22</v>
      </c>
      <c r="M1510">
        <v>3.28</v>
      </c>
      <c r="N1510" t="s">
        <v>21</v>
      </c>
    </row>
    <row r="1511" spans="1:14" x14ac:dyDescent="0.3">
      <c r="A1511">
        <v>121509</v>
      </c>
      <c r="B1511">
        <v>103</v>
      </c>
      <c r="C1511" s="1">
        <v>45840.494537037041</v>
      </c>
      <c r="D1511" s="2">
        <v>45840</v>
      </c>
      <c r="E1511" t="s">
        <v>37</v>
      </c>
      <c r="F1511" t="s">
        <v>19</v>
      </c>
      <c r="G1511" t="s">
        <v>70</v>
      </c>
      <c r="I1511">
        <v>2</v>
      </c>
      <c r="J1511">
        <v>3.61</v>
      </c>
      <c r="K1511">
        <v>0</v>
      </c>
      <c r="L1511">
        <v>0.51</v>
      </c>
      <c r="M1511">
        <v>7.73</v>
      </c>
      <c r="N1511" t="s">
        <v>21</v>
      </c>
    </row>
    <row r="1512" spans="1:14" x14ac:dyDescent="0.3">
      <c r="A1512">
        <v>121510</v>
      </c>
      <c r="B1512">
        <v>102</v>
      </c>
      <c r="C1512" s="1">
        <v>45783.6016087963</v>
      </c>
      <c r="D1512" s="2">
        <v>45783</v>
      </c>
      <c r="E1512" t="s">
        <v>18</v>
      </c>
      <c r="F1512" t="s">
        <v>15</v>
      </c>
      <c r="G1512" t="s">
        <v>55</v>
      </c>
      <c r="I1512">
        <v>1</v>
      </c>
      <c r="J1512">
        <v>7.92</v>
      </c>
      <c r="K1512">
        <v>0</v>
      </c>
      <c r="N1512" t="s">
        <v>31</v>
      </c>
    </row>
    <row r="1513" spans="1:14" x14ac:dyDescent="0.3">
      <c r="A1513">
        <v>121511</v>
      </c>
      <c r="B1513">
        <v>401</v>
      </c>
      <c r="C1513" s="1">
        <v>45810.765428240738</v>
      </c>
      <c r="D1513" s="2">
        <v>45810</v>
      </c>
      <c r="E1513" t="s">
        <v>36</v>
      </c>
      <c r="F1513" t="s">
        <v>15</v>
      </c>
      <c r="G1513" t="s">
        <v>59</v>
      </c>
      <c r="I1513">
        <v>1</v>
      </c>
      <c r="J1513">
        <v>9.89</v>
      </c>
      <c r="K1513">
        <v>0</v>
      </c>
      <c r="L1513">
        <v>0.94</v>
      </c>
      <c r="M1513">
        <v>10.83</v>
      </c>
      <c r="N1513" t="s">
        <v>31</v>
      </c>
    </row>
    <row r="1514" spans="1:14" x14ac:dyDescent="0.3">
      <c r="A1514">
        <v>121512</v>
      </c>
      <c r="B1514">
        <v>403</v>
      </c>
      <c r="C1514" s="1">
        <v>45765.498726851853</v>
      </c>
      <c r="D1514" s="2">
        <v>45765</v>
      </c>
      <c r="E1514" t="s">
        <v>18</v>
      </c>
      <c r="F1514" t="s">
        <v>15</v>
      </c>
      <c r="G1514" t="s">
        <v>77</v>
      </c>
      <c r="H1514" t="s">
        <v>73</v>
      </c>
      <c r="I1514">
        <v>2</v>
      </c>
      <c r="J1514">
        <v>4.99</v>
      </c>
      <c r="K1514">
        <v>0</v>
      </c>
      <c r="L1514">
        <v>0.7</v>
      </c>
      <c r="M1514">
        <v>11.48</v>
      </c>
      <c r="N1514" t="s">
        <v>21</v>
      </c>
    </row>
    <row r="1515" spans="1:14" x14ac:dyDescent="0.3">
      <c r="A1515">
        <v>121513</v>
      </c>
      <c r="B1515">
        <v>102</v>
      </c>
      <c r="C1515" s="1">
        <v>45839.742083333331</v>
      </c>
      <c r="D1515" s="2">
        <v>45839</v>
      </c>
      <c r="E1515" t="s">
        <v>28</v>
      </c>
      <c r="F1515" t="s">
        <v>19</v>
      </c>
      <c r="G1515" t="s">
        <v>16</v>
      </c>
      <c r="H1515" t="s">
        <v>23</v>
      </c>
      <c r="I1515">
        <v>2</v>
      </c>
      <c r="J1515">
        <v>1.28</v>
      </c>
      <c r="K1515">
        <v>0.38</v>
      </c>
      <c r="L1515">
        <v>0.19</v>
      </c>
      <c r="M1515">
        <v>2.37</v>
      </c>
      <c r="N1515" t="s">
        <v>31</v>
      </c>
    </row>
    <row r="1516" spans="1:14" x14ac:dyDescent="0.3">
      <c r="A1516">
        <v>121514</v>
      </c>
      <c r="B1516">
        <v>103</v>
      </c>
      <c r="C1516" s="1">
        <v>45801.317002314812</v>
      </c>
      <c r="D1516" s="2">
        <v>45801</v>
      </c>
      <c r="E1516" t="s">
        <v>14</v>
      </c>
      <c r="F1516" t="s">
        <v>15</v>
      </c>
      <c r="G1516" t="s">
        <v>41</v>
      </c>
      <c r="I1516">
        <v>1</v>
      </c>
      <c r="J1516">
        <v>1.87</v>
      </c>
      <c r="K1516">
        <v>0</v>
      </c>
      <c r="L1516">
        <v>0.13</v>
      </c>
      <c r="M1516">
        <v>2</v>
      </c>
      <c r="N1516" t="s">
        <v>21</v>
      </c>
    </row>
    <row r="1517" spans="1:14" x14ac:dyDescent="0.3">
      <c r="A1517">
        <v>121515</v>
      </c>
      <c r="B1517">
        <v>102</v>
      </c>
      <c r="C1517" s="1">
        <v>45827.466840277775</v>
      </c>
      <c r="D1517" s="2">
        <v>45827</v>
      </c>
      <c r="E1517" t="s">
        <v>18</v>
      </c>
      <c r="F1517" t="s">
        <v>19</v>
      </c>
      <c r="G1517" t="s">
        <v>48</v>
      </c>
      <c r="I1517">
        <v>1</v>
      </c>
      <c r="J1517">
        <v>5.59</v>
      </c>
      <c r="K1517">
        <v>0.56000000000000005</v>
      </c>
      <c r="L1517">
        <v>0.3</v>
      </c>
      <c r="M1517">
        <v>5.33</v>
      </c>
      <c r="N1517" t="s">
        <v>31</v>
      </c>
    </row>
    <row r="1518" spans="1:14" x14ac:dyDescent="0.3">
      <c r="A1518">
        <v>121516</v>
      </c>
      <c r="B1518">
        <v>102</v>
      </c>
      <c r="C1518" s="1">
        <v>45800.891423611109</v>
      </c>
      <c r="D1518" s="2">
        <v>45800</v>
      </c>
      <c r="E1518" t="s">
        <v>36</v>
      </c>
      <c r="F1518" t="s">
        <v>29</v>
      </c>
      <c r="G1518" t="s">
        <v>48</v>
      </c>
      <c r="H1518" t="s">
        <v>34</v>
      </c>
      <c r="I1518">
        <v>1</v>
      </c>
      <c r="J1518">
        <v>6.22</v>
      </c>
      <c r="K1518">
        <v>0</v>
      </c>
      <c r="L1518">
        <v>0.52</v>
      </c>
      <c r="M1518">
        <v>6.99</v>
      </c>
      <c r="N1518" t="s">
        <v>21</v>
      </c>
    </row>
    <row r="1519" spans="1:14" x14ac:dyDescent="0.3">
      <c r="A1519">
        <v>121517</v>
      </c>
      <c r="B1519">
        <v>501</v>
      </c>
      <c r="C1519" s="1">
        <v>45826.413159722222</v>
      </c>
      <c r="D1519" s="2">
        <v>45826</v>
      </c>
      <c r="E1519" t="s">
        <v>14</v>
      </c>
      <c r="F1519" t="s">
        <v>15</v>
      </c>
      <c r="G1519" t="s">
        <v>24</v>
      </c>
      <c r="I1519">
        <v>1</v>
      </c>
      <c r="J1519">
        <v>3.4</v>
      </c>
      <c r="K1519">
        <v>0</v>
      </c>
      <c r="L1519">
        <v>0.22</v>
      </c>
      <c r="M1519">
        <v>3.62</v>
      </c>
      <c r="N1519" t="s">
        <v>21</v>
      </c>
    </row>
    <row r="1520" spans="1:14" x14ac:dyDescent="0.3">
      <c r="A1520">
        <v>121518</v>
      </c>
      <c r="B1520">
        <v>401</v>
      </c>
      <c r="C1520" s="1">
        <v>45867.627743055556</v>
      </c>
      <c r="D1520" s="2">
        <v>45867</v>
      </c>
      <c r="E1520" t="s">
        <v>28</v>
      </c>
      <c r="F1520" t="s">
        <v>29</v>
      </c>
      <c r="G1520" t="s">
        <v>51</v>
      </c>
      <c r="H1520" t="s">
        <v>66</v>
      </c>
      <c r="I1520">
        <v>1</v>
      </c>
      <c r="J1520">
        <v>3.65</v>
      </c>
      <c r="K1520">
        <v>0</v>
      </c>
      <c r="L1520">
        <v>0.24</v>
      </c>
      <c r="M1520">
        <v>3.89</v>
      </c>
      <c r="N1520" t="s">
        <v>31</v>
      </c>
    </row>
    <row r="1521" spans="1:14" x14ac:dyDescent="0.3">
      <c r="A1521">
        <v>121519</v>
      </c>
      <c r="B1521">
        <v>102</v>
      </c>
      <c r="C1521" s="1">
        <v>45815.708101851851</v>
      </c>
      <c r="D1521" s="2">
        <v>45815</v>
      </c>
      <c r="E1521" t="s">
        <v>28</v>
      </c>
      <c r="F1521" t="s">
        <v>22</v>
      </c>
      <c r="G1521" t="s">
        <v>30</v>
      </c>
      <c r="H1521" t="s">
        <v>34</v>
      </c>
      <c r="I1521">
        <v>3</v>
      </c>
      <c r="J1521">
        <v>3.67</v>
      </c>
      <c r="K1521">
        <v>1.18</v>
      </c>
      <c r="L1521">
        <v>0.79</v>
      </c>
      <c r="M1521">
        <v>11.37</v>
      </c>
      <c r="N1521" t="s">
        <v>17</v>
      </c>
    </row>
    <row r="1522" spans="1:14" x14ac:dyDescent="0.3">
      <c r="A1522">
        <v>121520</v>
      </c>
      <c r="B1522">
        <v>501</v>
      </c>
      <c r="C1522" s="1">
        <v>45794.479953703703</v>
      </c>
      <c r="D1522" s="2">
        <v>45794</v>
      </c>
      <c r="E1522" t="s">
        <v>37</v>
      </c>
      <c r="F1522" t="s">
        <v>15</v>
      </c>
      <c r="G1522" t="s">
        <v>16</v>
      </c>
      <c r="H1522" t="s">
        <v>23</v>
      </c>
      <c r="I1522">
        <v>1</v>
      </c>
      <c r="J1522">
        <v>1.54</v>
      </c>
      <c r="K1522">
        <v>0.31</v>
      </c>
      <c r="L1522">
        <v>0.09</v>
      </c>
      <c r="M1522">
        <v>1.32</v>
      </c>
      <c r="N1522" t="s">
        <v>21</v>
      </c>
    </row>
    <row r="1523" spans="1:14" x14ac:dyDescent="0.3">
      <c r="A1523">
        <v>121521</v>
      </c>
      <c r="B1523">
        <v>402</v>
      </c>
      <c r="C1523" s="1">
        <v>45860.837013888886</v>
      </c>
      <c r="D1523" s="2">
        <v>45860</v>
      </c>
      <c r="E1523" t="s">
        <v>36</v>
      </c>
      <c r="F1523" t="s">
        <v>22</v>
      </c>
      <c r="G1523" t="s">
        <v>59</v>
      </c>
      <c r="I1523">
        <v>3</v>
      </c>
      <c r="J1523">
        <v>10.28</v>
      </c>
      <c r="K1523">
        <v>0</v>
      </c>
      <c r="L1523">
        <v>1.85</v>
      </c>
      <c r="M1523">
        <v>32.69</v>
      </c>
      <c r="N1523" t="s">
        <v>31</v>
      </c>
    </row>
    <row r="1524" spans="1:14" x14ac:dyDescent="0.3">
      <c r="A1524">
        <v>121522</v>
      </c>
      <c r="B1524">
        <v>401</v>
      </c>
      <c r="C1524" s="1">
        <v>45808.216550925928</v>
      </c>
      <c r="D1524" s="2">
        <v>45808</v>
      </c>
      <c r="E1524" t="s">
        <v>14</v>
      </c>
      <c r="F1524" t="s">
        <v>15</v>
      </c>
      <c r="G1524" t="s">
        <v>24</v>
      </c>
      <c r="H1524" t="s">
        <v>40</v>
      </c>
      <c r="I1524">
        <v>2</v>
      </c>
      <c r="J1524">
        <v>3.18</v>
      </c>
      <c r="K1524">
        <v>0</v>
      </c>
      <c r="L1524">
        <v>0.74</v>
      </c>
      <c r="M1524">
        <v>9.5</v>
      </c>
      <c r="N1524" t="s">
        <v>21</v>
      </c>
    </row>
    <row r="1525" spans="1:14" x14ac:dyDescent="0.3">
      <c r="A1525">
        <v>121523</v>
      </c>
      <c r="B1525">
        <v>102</v>
      </c>
      <c r="C1525" s="1">
        <v>45785.730798611112</v>
      </c>
      <c r="D1525" s="2">
        <v>45785</v>
      </c>
      <c r="E1525" t="s">
        <v>28</v>
      </c>
      <c r="F1525" t="s">
        <v>22</v>
      </c>
      <c r="G1525" t="s">
        <v>52</v>
      </c>
      <c r="I1525">
        <v>3</v>
      </c>
      <c r="J1525">
        <v>2.37</v>
      </c>
      <c r="K1525">
        <v>0</v>
      </c>
      <c r="L1525">
        <v>0.56999999999999995</v>
      </c>
      <c r="M1525">
        <v>7.68</v>
      </c>
      <c r="N1525" t="s">
        <v>62</v>
      </c>
    </row>
    <row r="1526" spans="1:14" x14ac:dyDescent="0.3">
      <c r="A1526">
        <v>121524</v>
      </c>
      <c r="B1526">
        <v>403</v>
      </c>
      <c r="C1526" s="1">
        <v>45766.598923611113</v>
      </c>
      <c r="D1526" s="2">
        <v>45766</v>
      </c>
      <c r="E1526" t="s">
        <v>18</v>
      </c>
      <c r="F1526" t="s">
        <v>29</v>
      </c>
      <c r="G1526" t="s">
        <v>57</v>
      </c>
      <c r="H1526" t="s">
        <v>50</v>
      </c>
      <c r="I1526">
        <v>1</v>
      </c>
      <c r="J1526">
        <v>8.8000000000000007</v>
      </c>
      <c r="K1526">
        <v>0</v>
      </c>
      <c r="L1526">
        <v>0.56000000000000005</v>
      </c>
      <c r="M1526">
        <v>9.86</v>
      </c>
      <c r="N1526" t="s">
        <v>31</v>
      </c>
    </row>
    <row r="1527" spans="1:14" x14ac:dyDescent="0.3">
      <c r="A1527">
        <v>121525</v>
      </c>
      <c r="B1527">
        <v>102</v>
      </c>
      <c r="C1527" s="1">
        <v>45776.982916666668</v>
      </c>
      <c r="D1527" s="2">
        <v>45776</v>
      </c>
      <c r="E1527" t="s">
        <v>33</v>
      </c>
      <c r="F1527" t="s">
        <v>19</v>
      </c>
      <c r="G1527" t="s">
        <v>78</v>
      </c>
      <c r="I1527">
        <v>2</v>
      </c>
      <c r="J1527">
        <v>2.1</v>
      </c>
      <c r="L1527">
        <v>0.27</v>
      </c>
      <c r="M1527">
        <v>4.47</v>
      </c>
      <c r="N1527" t="s">
        <v>21</v>
      </c>
    </row>
    <row r="1528" spans="1:14" x14ac:dyDescent="0.3">
      <c r="A1528">
        <v>121526</v>
      </c>
      <c r="B1528">
        <v>202</v>
      </c>
      <c r="C1528" s="1">
        <v>45812.865451388891</v>
      </c>
      <c r="D1528" s="2">
        <v>45812</v>
      </c>
      <c r="E1528" t="s">
        <v>36</v>
      </c>
      <c r="F1528" t="s">
        <v>29</v>
      </c>
      <c r="G1528" t="s">
        <v>57</v>
      </c>
      <c r="I1528">
        <v>1</v>
      </c>
      <c r="J1528">
        <v>9.93</v>
      </c>
      <c r="K1528">
        <v>0</v>
      </c>
      <c r="L1528">
        <v>0.74</v>
      </c>
      <c r="M1528">
        <v>10.67</v>
      </c>
      <c r="N1528" t="s">
        <v>62</v>
      </c>
    </row>
    <row r="1529" spans="1:14" x14ac:dyDescent="0.3">
      <c r="A1529">
        <v>121527</v>
      </c>
      <c r="B1529">
        <v>103</v>
      </c>
      <c r="C1529" s="1">
        <v>45803.705613425926</v>
      </c>
      <c r="D1529" s="2">
        <v>45803</v>
      </c>
      <c r="E1529" t="s">
        <v>28</v>
      </c>
      <c r="F1529" t="s">
        <v>15</v>
      </c>
      <c r="G1529" t="s">
        <v>52</v>
      </c>
      <c r="I1529">
        <v>1</v>
      </c>
      <c r="J1529">
        <v>3.08</v>
      </c>
      <c r="K1529">
        <v>0</v>
      </c>
      <c r="M1529">
        <v>3.3</v>
      </c>
      <c r="N1529" t="s">
        <v>21</v>
      </c>
    </row>
    <row r="1530" spans="1:14" x14ac:dyDescent="0.3">
      <c r="A1530">
        <v>121528</v>
      </c>
      <c r="B1530">
        <v>401</v>
      </c>
      <c r="C1530" s="1">
        <v>45811.912395833337</v>
      </c>
      <c r="D1530" s="2">
        <v>45811</v>
      </c>
      <c r="E1530" t="s">
        <v>36</v>
      </c>
      <c r="F1530" t="s">
        <v>22</v>
      </c>
      <c r="G1530" t="s">
        <v>20</v>
      </c>
      <c r="H1530" t="s">
        <v>63</v>
      </c>
      <c r="I1530">
        <v>1</v>
      </c>
      <c r="J1530">
        <v>5.21</v>
      </c>
      <c r="K1530">
        <v>0</v>
      </c>
      <c r="L1530">
        <v>0.49</v>
      </c>
      <c r="M1530">
        <v>5.7</v>
      </c>
      <c r="N1530" t="s">
        <v>17</v>
      </c>
    </row>
    <row r="1531" spans="1:14" x14ac:dyDescent="0.3">
      <c r="A1531">
        <v>121529</v>
      </c>
      <c r="B1531">
        <v>101</v>
      </c>
      <c r="C1531" s="1">
        <v>45864.798090277778</v>
      </c>
      <c r="D1531" s="2">
        <v>45864</v>
      </c>
      <c r="E1531" t="s">
        <v>36</v>
      </c>
      <c r="F1531" t="s">
        <v>22</v>
      </c>
      <c r="G1531" t="s">
        <v>52</v>
      </c>
      <c r="H1531" t="s">
        <v>34</v>
      </c>
      <c r="I1531">
        <v>1</v>
      </c>
      <c r="J1531">
        <v>2.3199999999999998</v>
      </c>
      <c r="L1531">
        <v>0.22</v>
      </c>
      <c r="M1531">
        <v>2.79</v>
      </c>
      <c r="N1531" t="s">
        <v>21</v>
      </c>
    </row>
    <row r="1532" spans="1:14" x14ac:dyDescent="0.3">
      <c r="A1532">
        <v>121530</v>
      </c>
      <c r="B1532">
        <v>202</v>
      </c>
      <c r="C1532" s="1">
        <v>45808.52103009259</v>
      </c>
      <c r="D1532" s="2">
        <v>45808</v>
      </c>
      <c r="E1532" t="s">
        <v>18</v>
      </c>
      <c r="F1532" t="s">
        <v>15</v>
      </c>
      <c r="G1532" t="s">
        <v>52</v>
      </c>
      <c r="I1532">
        <v>1</v>
      </c>
      <c r="J1532">
        <v>2.68</v>
      </c>
      <c r="K1532">
        <v>0</v>
      </c>
      <c r="L1532">
        <v>0.17</v>
      </c>
      <c r="M1532">
        <v>2.5499999999999998</v>
      </c>
      <c r="N1532" t="s">
        <v>21</v>
      </c>
    </row>
    <row r="1533" spans="1:14" x14ac:dyDescent="0.3">
      <c r="A1533">
        <v>121531</v>
      </c>
      <c r="B1533">
        <v>501</v>
      </c>
      <c r="C1533" s="1">
        <v>45760.739340277774</v>
      </c>
      <c r="D1533" s="2">
        <v>45760</v>
      </c>
      <c r="E1533" t="s">
        <v>28</v>
      </c>
      <c r="F1533" t="s">
        <v>22</v>
      </c>
      <c r="G1533" t="s">
        <v>32</v>
      </c>
      <c r="I1533">
        <v>3</v>
      </c>
      <c r="J1533">
        <v>1.59</v>
      </c>
      <c r="K1533">
        <v>0.72</v>
      </c>
      <c r="L1533">
        <v>0.38</v>
      </c>
      <c r="M1533">
        <v>4.43</v>
      </c>
      <c r="N1533" t="s">
        <v>17</v>
      </c>
    </row>
    <row r="1534" spans="1:14" x14ac:dyDescent="0.3">
      <c r="A1534">
        <v>121532</v>
      </c>
      <c r="B1534">
        <v>102</v>
      </c>
      <c r="C1534" s="1">
        <v>45795.785173611112</v>
      </c>
      <c r="D1534" s="2">
        <v>45795</v>
      </c>
      <c r="E1534" t="s">
        <v>36</v>
      </c>
      <c r="F1534" t="s">
        <v>29</v>
      </c>
      <c r="G1534" t="s">
        <v>77</v>
      </c>
      <c r="I1534">
        <v>1</v>
      </c>
      <c r="J1534">
        <v>5.35</v>
      </c>
      <c r="K1534">
        <v>0</v>
      </c>
      <c r="L1534">
        <v>0.35</v>
      </c>
      <c r="M1534">
        <v>5.7</v>
      </c>
      <c r="N1534" t="s">
        <v>21</v>
      </c>
    </row>
    <row r="1535" spans="1:14" x14ac:dyDescent="0.3">
      <c r="A1535">
        <v>121533</v>
      </c>
      <c r="B1535">
        <v>402</v>
      </c>
      <c r="C1535" s="1">
        <v>45824.541504629633</v>
      </c>
      <c r="D1535" s="2">
        <v>45824</v>
      </c>
      <c r="E1535" t="s">
        <v>18</v>
      </c>
      <c r="F1535" t="s">
        <v>19</v>
      </c>
      <c r="G1535" t="s">
        <v>57</v>
      </c>
      <c r="I1535">
        <v>1</v>
      </c>
      <c r="J1535">
        <v>8.92</v>
      </c>
      <c r="K1535">
        <v>0</v>
      </c>
      <c r="L1535">
        <v>0.54</v>
      </c>
      <c r="M1535">
        <v>9.4600000000000009</v>
      </c>
      <c r="N1535" t="s">
        <v>31</v>
      </c>
    </row>
    <row r="1536" spans="1:14" x14ac:dyDescent="0.3">
      <c r="A1536">
        <v>121534</v>
      </c>
      <c r="B1536">
        <v>301</v>
      </c>
      <c r="C1536" s="1">
        <v>45795.71471064815</v>
      </c>
      <c r="D1536" s="2">
        <v>45795</v>
      </c>
      <c r="E1536" t="s">
        <v>28</v>
      </c>
      <c r="F1536" t="s">
        <v>15</v>
      </c>
      <c r="G1536" t="s">
        <v>32</v>
      </c>
      <c r="H1536" t="s">
        <v>71</v>
      </c>
      <c r="I1536">
        <v>1</v>
      </c>
      <c r="J1536">
        <v>1.7</v>
      </c>
      <c r="K1536">
        <v>0</v>
      </c>
      <c r="L1536">
        <v>0.17</v>
      </c>
      <c r="M1536">
        <v>2.57</v>
      </c>
      <c r="N1536" t="s">
        <v>21</v>
      </c>
    </row>
    <row r="1537" spans="1:14" x14ac:dyDescent="0.3">
      <c r="A1537">
        <v>121535</v>
      </c>
      <c r="B1537">
        <v>401</v>
      </c>
      <c r="C1537" s="1">
        <v>45872.660879629628</v>
      </c>
      <c r="D1537" s="2">
        <v>45872</v>
      </c>
      <c r="E1537" t="s">
        <v>28</v>
      </c>
      <c r="F1537" t="s">
        <v>15</v>
      </c>
      <c r="G1537" t="s">
        <v>52</v>
      </c>
      <c r="H1537" t="s">
        <v>53</v>
      </c>
      <c r="I1537">
        <v>3</v>
      </c>
      <c r="J1537">
        <v>2.19</v>
      </c>
      <c r="K1537">
        <v>0</v>
      </c>
      <c r="L1537">
        <v>0.37</v>
      </c>
      <c r="M1537">
        <v>6.04</v>
      </c>
      <c r="N1537" t="s">
        <v>62</v>
      </c>
    </row>
    <row r="1538" spans="1:14" x14ac:dyDescent="0.3">
      <c r="A1538">
        <v>121536</v>
      </c>
      <c r="B1538">
        <v>403</v>
      </c>
      <c r="C1538" s="1">
        <v>45783.588182870371</v>
      </c>
      <c r="D1538" s="2">
        <v>45783</v>
      </c>
      <c r="E1538" t="s">
        <v>18</v>
      </c>
      <c r="F1538" t="s">
        <v>19</v>
      </c>
      <c r="G1538" t="s">
        <v>55</v>
      </c>
      <c r="I1538">
        <v>1</v>
      </c>
      <c r="J1538">
        <v>8.75</v>
      </c>
      <c r="K1538">
        <v>0</v>
      </c>
      <c r="L1538">
        <v>0.74</v>
      </c>
      <c r="M1538">
        <v>9.49</v>
      </c>
      <c r="N1538" t="s">
        <v>21</v>
      </c>
    </row>
    <row r="1539" spans="1:14" x14ac:dyDescent="0.3">
      <c r="A1539">
        <v>121537</v>
      </c>
      <c r="B1539">
        <v>401</v>
      </c>
      <c r="C1539" s="1">
        <v>45861.672256944446</v>
      </c>
      <c r="D1539" s="2">
        <v>45861</v>
      </c>
      <c r="E1539" t="s">
        <v>28</v>
      </c>
      <c r="F1539" t="s">
        <v>22</v>
      </c>
      <c r="G1539" t="s">
        <v>30</v>
      </c>
      <c r="H1539" t="s">
        <v>63</v>
      </c>
      <c r="I1539">
        <v>1</v>
      </c>
      <c r="J1539">
        <v>2.99</v>
      </c>
      <c r="K1539">
        <v>0.3</v>
      </c>
      <c r="L1539">
        <v>0.26</v>
      </c>
      <c r="M1539">
        <v>2.95</v>
      </c>
      <c r="N1539" t="s">
        <v>17</v>
      </c>
    </row>
    <row r="1540" spans="1:14" x14ac:dyDescent="0.3">
      <c r="A1540">
        <v>121538</v>
      </c>
      <c r="B1540">
        <v>403</v>
      </c>
      <c r="C1540" s="1">
        <v>45873.504120370373</v>
      </c>
      <c r="D1540" s="2">
        <v>45873</v>
      </c>
      <c r="E1540" t="s">
        <v>18</v>
      </c>
      <c r="F1540" t="s">
        <v>15</v>
      </c>
      <c r="G1540" t="s">
        <v>48</v>
      </c>
      <c r="H1540" t="s">
        <v>74</v>
      </c>
      <c r="I1540">
        <v>1</v>
      </c>
      <c r="J1540">
        <v>5.19</v>
      </c>
      <c r="K1540">
        <v>0</v>
      </c>
      <c r="L1540">
        <v>0.56000000000000005</v>
      </c>
      <c r="M1540">
        <v>6.75</v>
      </c>
      <c r="N1540" t="s">
        <v>21</v>
      </c>
    </row>
    <row r="1541" spans="1:14" x14ac:dyDescent="0.3">
      <c r="A1541">
        <v>121539</v>
      </c>
      <c r="B1541">
        <v>103</v>
      </c>
      <c r="C1541" s="1">
        <v>45851.559374999997</v>
      </c>
      <c r="D1541" s="2">
        <v>45851</v>
      </c>
      <c r="E1541" t="s">
        <v>18</v>
      </c>
      <c r="F1541" t="s">
        <v>29</v>
      </c>
      <c r="G1541" t="s">
        <v>59</v>
      </c>
      <c r="I1541">
        <v>1</v>
      </c>
      <c r="J1541">
        <v>8.5500000000000007</v>
      </c>
      <c r="K1541">
        <v>0</v>
      </c>
      <c r="L1541">
        <v>0.51</v>
      </c>
      <c r="M1541">
        <v>9.06</v>
      </c>
      <c r="N1541" t="s">
        <v>21</v>
      </c>
    </row>
    <row r="1542" spans="1:14" x14ac:dyDescent="0.3">
      <c r="A1542">
        <v>121540</v>
      </c>
      <c r="B1542">
        <v>501</v>
      </c>
      <c r="C1542" s="1">
        <v>45801.770486111112</v>
      </c>
      <c r="D1542" s="2">
        <v>45801</v>
      </c>
      <c r="E1542" t="s">
        <v>36</v>
      </c>
      <c r="F1542" t="s">
        <v>22</v>
      </c>
      <c r="G1542" t="s">
        <v>57</v>
      </c>
      <c r="H1542" t="s">
        <v>72</v>
      </c>
      <c r="I1542">
        <v>1</v>
      </c>
      <c r="J1542">
        <v>8.98</v>
      </c>
      <c r="K1542">
        <v>0</v>
      </c>
      <c r="L1542">
        <v>0.7</v>
      </c>
      <c r="M1542">
        <v>10.68</v>
      </c>
      <c r="N1542" t="s">
        <v>21</v>
      </c>
    </row>
    <row r="1543" spans="1:14" x14ac:dyDescent="0.3">
      <c r="A1543">
        <v>121541</v>
      </c>
      <c r="B1543">
        <v>403</v>
      </c>
      <c r="C1543" s="1">
        <v>45781.815150462964</v>
      </c>
      <c r="D1543" s="2">
        <v>45781</v>
      </c>
      <c r="E1543" t="s">
        <v>36</v>
      </c>
      <c r="F1543" t="s">
        <v>29</v>
      </c>
      <c r="G1543" t="s">
        <v>55</v>
      </c>
      <c r="I1543">
        <v>1</v>
      </c>
      <c r="J1543">
        <v>9.3800000000000008</v>
      </c>
      <c r="K1543">
        <v>0</v>
      </c>
      <c r="L1543">
        <v>0.75</v>
      </c>
      <c r="M1543">
        <v>10.130000000000001</v>
      </c>
      <c r="N1543" t="s">
        <v>21</v>
      </c>
    </row>
    <row r="1544" spans="1:14" x14ac:dyDescent="0.3">
      <c r="A1544">
        <v>121542</v>
      </c>
      <c r="B1544">
        <v>202</v>
      </c>
      <c r="C1544" s="1">
        <v>45788.653391203705</v>
      </c>
      <c r="D1544" s="2">
        <v>45788</v>
      </c>
      <c r="E1544" t="s">
        <v>28</v>
      </c>
      <c r="F1544" t="s">
        <v>22</v>
      </c>
      <c r="G1544" t="s">
        <v>30</v>
      </c>
      <c r="H1544" t="s">
        <v>34</v>
      </c>
      <c r="I1544">
        <v>1</v>
      </c>
      <c r="J1544">
        <v>3.61</v>
      </c>
      <c r="K1544">
        <v>0</v>
      </c>
      <c r="L1544">
        <v>0.27</v>
      </c>
      <c r="M1544">
        <v>4.13</v>
      </c>
      <c r="N1544" t="s">
        <v>62</v>
      </c>
    </row>
    <row r="1545" spans="1:14" x14ac:dyDescent="0.3">
      <c r="A1545">
        <v>121543</v>
      </c>
      <c r="B1545">
        <v>101</v>
      </c>
      <c r="C1545" s="1">
        <v>45790.513831018521</v>
      </c>
      <c r="D1545" s="2">
        <v>45790</v>
      </c>
      <c r="E1545" t="s">
        <v>18</v>
      </c>
      <c r="F1545" t="s">
        <v>19</v>
      </c>
      <c r="G1545" t="s">
        <v>57</v>
      </c>
      <c r="H1545" t="s">
        <v>49</v>
      </c>
      <c r="I1545">
        <v>1</v>
      </c>
      <c r="J1545">
        <v>8.76</v>
      </c>
      <c r="K1545">
        <v>0</v>
      </c>
      <c r="L1545">
        <v>0.7</v>
      </c>
      <c r="M1545">
        <v>9.4600000000000009</v>
      </c>
      <c r="N1545" t="s">
        <v>21</v>
      </c>
    </row>
    <row r="1546" spans="1:14" x14ac:dyDescent="0.3">
      <c r="A1546">
        <v>121544</v>
      </c>
      <c r="B1546">
        <v>202</v>
      </c>
      <c r="C1546" s="1">
        <v>45869.489282407405</v>
      </c>
      <c r="D1546" s="2">
        <v>45869</v>
      </c>
      <c r="E1546" t="s">
        <v>37</v>
      </c>
      <c r="F1546" t="s">
        <v>22</v>
      </c>
      <c r="G1546" t="s">
        <v>68</v>
      </c>
      <c r="I1546">
        <v>1</v>
      </c>
      <c r="J1546">
        <v>3.59</v>
      </c>
      <c r="K1546">
        <v>0</v>
      </c>
      <c r="L1546">
        <v>0.23</v>
      </c>
      <c r="M1546">
        <v>3.82</v>
      </c>
      <c r="N1546" t="s">
        <v>21</v>
      </c>
    </row>
    <row r="1547" spans="1:14" x14ac:dyDescent="0.3">
      <c r="A1547">
        <v>121545</v>
      </c>
      <c r="B1547">
        <v>401</v>
      </c>
      <c r="C1547" s="1">
        <v>45766.561956018515</v>
      </c>
      <c r="D1547" s="2">
        <v>45766</v>
      </c>
      <c r="E1547" t="s">
        <v>18</v>
      </c>
      <c r="F1547" t="s">
        <v>29</v>
      </c>
      <c r="G1547" t="s">
        <v>20</v>
      </c>
      <c r="I1547">
        <v>1</v>
      </c>
      <c r="J1547">
        <v>5.56</v>
      </c>
      <c r="K1547">
        <v>0</v>
      </c>
      <c r="L1547">
        <v>0.53</v>
      </c>
      <c r="M1547">
        <v>6.09</v>
      </c>
      <c r="N1547" t="s">
        <v>21</v>
      </c>
    </row>
    <row r="1548" spans="1:14" x14ac:dyDescent="0.3">
      <c r="A1548">
        <v>121546</v>
      </c>
      <c r="B1548">
        <v>402</v>
      </c>
      <c r="C1548" s="1">
        <v>45840.891655092593</v>
      </c>
      <c r="D1548" s="2">
        <v>45840</v>
      </c>
      <c r="E1548" t="s">
        <v>36</v>
      </c>
      <c r="F1548" t="s">
        <v>22</v>
      </c>
      <c r="G1548" t="s">
        <v>55</v>
      </c>
      <c r="I1548">
        <v>2</v>
      </c>
      <c r="J1548">
        <v>7.99</v>
      </c>
      <c r="K1548">
        <v>0</v>
      </c>
      <c r="L1548">
        <v>1.2</v>
      </c>
      <c r="M1548">
        <v>17.18</v>
      </c>
      <c r="N1548" t="s">
        <v>17</v>
      </c>
    </row>
    <row r="1549" spans="1:14" x14ac:dyDescent="0.3">
      <c r="A1549">
        <v>121547</v>
      </c>
      <c r="B1549">
        <v>202</v>
      </c>
      <c r="C1549" s="1">
        <v>45840.478541666664</v>
      </c>
      <c r="D1549" s="2">
        <v>45840</v>
      </c>
      <c r="E1549" t="s">
        <v>18</v>
      </c>
      <c r="F1549" t="s">
        <v>19</v>
      </c>
      <c r="G1549" t="s">
        <v>56</v>
      </c>
      <c r="H1549" t="s">
        <v>71</v>
      </c>
      <c r="I1549">
        <v>1</v>
      </c>
      <c r="J1549">
        <v>1.93</v>
      </c>
      <c r="K1549">
        <v>0</v>
      </c>
      <c r="L1549">
        <v>0.24</v>
      </c>
      <c r="M1549">
        <v>2.87</v>
      </c>
      <c r="N1549" t="s">
        <v>31</v>
      </c>
    </row>
    <row r="1550" spans="1:14" x14ac:dyDescent="0.3">
      <c r="A1550">
        <v>121548</v>
      </c>
      <c r="B1550">
        <v>202</v>
      </c>
      <c r="C1550" s="1">
        <v>45834.430972222224</v>
      </c>
      <c r="D1550" s="2">
        <v>45834</v>
      </c>
      <c r="E1550" t="s">
        <v>14</v>
      </c>
      <c r="F1550" t="s">
        <v>22</v>
      </c>
      <c r="G1550" t="s">
        <v>41</v>
      </c>
      <c r="I1550">
        <v>1</v>
      </c>
      <c r="J1550">
        <v>2.04</v>
      </c>
      <c r="K1550">
        <v>0</v>
      </c>
      <c r="L1550">
        <v>0.12</v>
      </c>
      <c r="M1550">
        <v>2.16</v>
      </c>
      <c r="N1550" t="s">
        <v>21</v>
      </c>
    </row>
    <row r="1551" spans="1:14" x14ac:dyDescent="0.3">
      <c r="A1551">
        <v>121549</v>
      </c>
      <c r="B1551">
        <v>402</v>
      </c>
      <c r="C1551" s="1">
        <v>45792.488125000003</v>
      </c>
      <c r="D1551" s="2">
        <v>45792</v>
      </c>
      <c r="E1551" t="s">
        <v>18</v>
      </c>
      <c r="F1551" t="s">
        <v>19</v>
      </c>
      <c r="G1551" t="s">
        <v>59</v>
      </c>
      <c r="I1551">
        <v>1</v>
      </c>
      <c r="J1551">
        <v>10.6</v>
      </c>
      <c r="K1551">
        <v>0</v>
      </c>
      <c r="L1551">
        <v>0.8</v>
      </c>
      <c r="M1551">
        <v>11.4</v>
      </c>
      <c r="N1551" t="s">
        <v>21</v>
      </c>
    </row>
    <row r="1552" spans="1:14" x14ac:dyDescent="0.3">
      <c r="A1552">
        <v>121550</v>
      </c>
      <c r="B1552">
        <v>301</v>
      </c>
      <c r="C1552" s="1">
        <v>45866.623437499999</v>
      </c>
      <c r="D1552" s="2">
        <v>45866</v>
      </c>
      <c r="E1552" t="s">
        <v>18</v>
      </c>
      <c r="F1552" t="s">
        <v>19</v>
      </c>
      <c r="G1552" t="s">
        <v>77</v>
      </c>
      <c r="H1552" t="s">
        <v>74</v>
      </c>
      <c r="I1552">
        <v>1</v>
      </c>
      <c r="J1552">
        <v>5.2</v>
      </c>
      <c r="K1552">
        <v>0</v>
      </c>
      <c r="L1552">
        <v>0.53</v>
      </c>
      <c r="M1552">
        <v>6.73</v>
      </c>
      <c r="N1552" t="s">
        <v>17</v>
      </c>
    </row>
    <row r="1553" spans="1:14" x14ac:dyDescent="0.3">
      <c r="A1553">
        <v>121551</v>
      </c>
      <c r="B1553">
        <v>201</v>
      </c>
      <c r="C1553" s="1">
        <v>45792.573298611111</v>
      </c>
      <c r="D1553" s="2">
        <v>45792</v>
      </c>
      <c r="E1553" t="s">
        <v>18</v>
      </c>
      <c r="F1553" t="s">
        <v>22</v>
      </c>
      <c r="G1553" t="s">
        <v>43</v>
      </c>
      <c r="I1553">
        <v>1</v>
      </c>
      <c r="J1553">
        <v>4.42</v>
      </c>
      <c r="K1553">
        <v>0</v>
      </c>
      <c r="L1553">
        <v>0.28999999999999998</v>
      </c>
      <c r="M1553">
        <v>4.71</v>
      </c>
      <c r="N1553" t="s">
        <v>21</v>
      </c>
    </row>
    <row r="1554" spans="1:14" x14ac:dyDescent="0.3">
      <c r="A1554">
        <v>121552</v>
      </c>
      <c r="B1554">
        <v>101</v>
      </c>
      <c r="C1554" s="1">
        <v>45854.23505787037</v>
      </c>
      <c r="D1554" s="2">
        <v>45854</v>
      </c>
      <c r="E1554" t="s">
        <v>14</v>
      </c>
      <c r="F1554" t="s">
        <v>15</v>
      </c>
      <c r="G1554" t="s">
        <v>75</v>
      </c>
      <c r="I1554">
        <v>1</v>
      </c>
      <c r="J1554">
        <v>3.52</v>
      </c>
      <c r="K1554">
        <v>0</v>
      </c>
      <c r="L1554">
        <v>0.26</v>
      </c>
      <c r="M1554">
        <v>3.78</v>
      </c>
      <c r="N1554" t="s">
        <v>21</v>
      </c>
    </row>
    <row r="1555" spans="1:14" x14ac:dyDescent="0.3">
      <c r="A1555">
        <v>121553</v>
      </c>
      <c r="B1555">
        <v>102</v>
      </c>
      <c r="C1555" s="1">
        <v>45844.925520833334</v>
      </c>
      <c r="D1555" s="2">
        <v>45844</v>
      </c>
      <c r="E1555" t="s">
        <v>33</v>
      </c>
      <c r="F1555" t="s">
        <v>15</v>
      </c>
      <c r="G1555" t="s">
        <v>30</v>
      </c>
      <c r="H1555" t="s">
        <v>34</v>
      </c>
      <c r="I1555">
        <v>2</v>
      </c>
      <c r="J1555">
        <v>2.91</v>
      </c>
      <c r="K1555">
        <v>0</v>
      </c>
      <c r="L1555">
        <v>0.51</v>
      </c>
      <c r="M1555">
        <v>6.83</v>
      </c>
      <c r="N1555" t="s">
        <v>62</v>
      </c>
    </row>
    <row r="1556" spans="1:14" x14ac:dyDescent="0.3">
      <c r="A1556">
        <v>121554</v>
      </c>
      <c r="B1556">
        <v>101</v>
      </c>
      <c r="C1556" s="1">
        <v>45770.549791666665</v>
      </c>
      <c r="D1556" s="2">
        <v>45770</v>
      </c>
      <c r="E1556" t="s">
        <v>18</v>
      </c>
      <c r="F1556" t="s">
        <v>22</v>
      </c>
      <c r="G1556" t="s">
        <v>55</v>
      </c>
      <c r="I1556">
        <v>1</v>
      </c>
      <c r="J1556">
        <v>8.3800000000000008</v>
      </c>
      <c r="K1556">
        <v>0</v>
      </c>
      <c r="L1556">
        <v>0.54</v>
      </c>
      <c r="M1556">
        <v>8.92</v>
      </c>
      <c r="N1556" t="s">
        <v>31</v>
      </c>
    </row>
    <row r="1557" spans="1:14" x14ac:dyDescent="0.3">
      <c r="A1557">
        <v>121555</v>
      </c>
      <c r="B1557">
        <v>102</v>
      </c>
      <c r="C1557" s="1">
        <v>45862.422361111108</v>
      </c>
      <c r="D1557" s="2">
        <v>45862</v>
      </c>
      <c r="E1557" t="s">
        <v>14</v>
      </c>
      <c r="F1557" t="s">
        <v>15</v>
      </c>
      <c r="G1557" t="s">
        <v>35</v>
      </c>
      <c r="H1557" t="s">
        <v>40</v>
      </c>
      <c r="I1557">
        <v>2</v>
      </c>
      <c r="J1557">
        <v>1.96</v>
      </c>
      <c r="K1557">
        <v>0</v>
      </c>
      <c r="L1557">
        <v>0.41</v>
      </c>
      <c r="M1557">
        <v>6.73</v>
      </c>
      <c r="N1557" t="s">
        <v>21</v>
      </c>
    </row>
    <row r="1558" spans="1:14" x14ac:dyDescent="0.3">
      <c r="A1558">
        <v>121556</v>
      </c>
      <c r="B1558">
        <v>103</v>
      </c>
      <c r="C1558" s="1">
        <v>45775.85125</v>
      </c>
      <c r="D1558" s="2">
        <v>45775</v>
      </c>
      <c r="E1558" t="s">
        <v>36</v>
      </c>
      <c r="F1558" t="s">
        <v>15</v>
      </c>
      <c r="G1558" t="s">
        <v>48</v>
      </c>
      <c r="H1558" t="s">
        <v>34</v>
      </c>
      <c r="I1558">
        <v>2</v>
      </c>
      <c r="J1558">
        <v>5.99</v>
      </c>
      <c r="K1558">
        <v>0</v>
      </c>
      <c r="L1558">
        <v>0.87</v>
      </c>
      <c r="M1558">
        <v>13.35</v>
      </c>
      <c r="N1558" t="s">
        <v>21</v>
      </c>
    </row>
    <row r="1559" spans="1:14" x14ac:dyDescent="0.3">
      <c r="A1559">
        <v>121557</v>
      </c>
      <c r="B1559">
        <v>102</v>
      </c>
      <c r="C1559" s="1">
        <v>45790.836956018517</v>
      </c>
      <c r="D1559" s="2">
        <v>45790</v>
      </c>
      <c r="E1559" t="s">
        <v>36</v>
      </c>
      <c r="F1559" t="s">
        <v>22</v>
      </c>
      <c r="G1559" t="s">
        <v>57</v>
      </c>
      <c r="I1559">
        <v>1</v>
      </c>
      <c r="J1559">
        <v>8.59</v>
      </c>
      <c r="K1559">
        <v>0.43</v>
      </c>
      <c r="L1559">
        <v>0.59</v>
      </c>
      <c r="M1559">
        <v>8.75</v>
      </c>
      <c r="N1559" t="s">
        <v>21</v>
      </c>
    </row>
    <row r="1560" spans="1:14" x14ac:dyDescent="0.3">
      <c r="A1560">
        <v>121558</v>
      </c>
      <c r="B1560">
        <v>202</v>
      </c>
      <c r="C1560" s="1">
        <v>45758.761388888888</v>
      </c>
      <c r="D1560" s="2">
        <v>45758</v>
      </c>
      <c r="E1560" t="s">
        <v>36</v>
      </c>
      <c r="F1560" t="s">
        <v>29</v>
      </c>
      <c r="G1560" t="s">
        <v>30</v>
      </c>
      <c r="I1560">
        <v>1</v>
      </c>
      <c r="J1560">
        <v>3.56</v>
      </c>
      <c r="K1560">
        <v>0</v>
      </c>
      <c r="L1560">
        <v>0.28000000000000003</v>
      </c>
      <c r="M1560">
        <v>3.84</v>
      </c>
      <c r="N1560" t="s">
        <v>21</v>
      </c>
    </row>
    <row r="1561" spans="1:14" x14ac:dyDescent="0.3">
      <c r="A1561">
        <v>121559</v>
      </c>
      <c r="B1561">
        <v>201</v>
      </c>
      <c r="C1561" s="1">
        <v>45877.792037037034</v>
      </c>
      <c r="D1561" s="2">
        <v>45877</v>
      </c>
      <c r="E1561" t="s">
        <v>36</v>
      </c>
      <c r="F1561" t="s">
        <v>22</v>
      </c>
      <c r="G1561" t="s">
        <v>30</v>
      </c>
      <c r="H1561" t="s">
        <v>34</v>
      </c>
      <c r="I1561">
        <v>1</v>
      </c>
      <c r="J1561">
        <v>3.06</v>
      </c>
      <c r="K1561">
        <v>0</v>
      </c>
      <c r="L1561">
        <v>0.28000000000000003</v>
      </c>
      <c r="M1561">
        <v>3.59</v>
      </c>
      <c r="N1561" t="s">
        <v>17</v>
      </c>
    </row>
    <row r="1562" spans="1:14" x14ac:dyDescent="0.3">
      <c r="A1562">
        <v>121560</v>
      </c>
      <c r="B1562">
        <v>401</v>
      </c>
      <c r="C1562" s="1">
        <v>45801.292013888888</v>
      </c>
      <c r="D1562" s="2">
        <v>45801</v>
      </c>
      <c r="E1562" t="s">
        <v>14</v>
      </c>
      <c r="F1562" t="s">
        <v>22</v>
      </c>
      <c r="G1562" t="s">
        <v>70</v>
      </c>
      <c r="H1562" t="s">
        <v>23</v>
      </c>
      <c r="I1562">
        <v>2</v>
      </c>
      <c r="J1562">
        <v>3.23</v>
      </c>
      <c r="K1562">
        <v>0</v>
      </c>
      <c r="L1562">
        <v>0.39</v>
      </c>
      <c r="M1562">
        <v>6.85</v>
      </c>
      <c r="N1562" t="s">
        <v>21</v>
      </c>
    </row>
    <row r="1563" spans="1:14" x14ac:dyDescent="0.3">
      <c r="A1563">
        <v>121561</v>
      </c>
      <c r="B1563">
        <v>102</v>
      </c>
      <c r="C1563" s="1">
        <v>45774.501550925925</v>
      </c>
      <c r="D1563" s="2">
        <v>45774</v>
      </c>
      <c r="E1563" t="s">
        <v>18</v>
      </c>
      <c r="F1563" t="s">
        <v>15</v>
      </c>
      <c r="G1563" t="s">
        <v>77</v>
      </c>
      <c r="I1563">
        <v>1</v>
      </c>
      <c r="J1563">
        <v>4.9800000000000004</v>
      </c>
      <c r="K1563">
        <v>0</v>
      </c>
      <c r="L1563">
        <v>0.42</v>
      </c>
      <c r="M1563">
        <v>5.4</v>
      </c>
      <c r="N1563" t="s">
        <v>17</v>
      </c>
    </row>
    <row r="1564" spans="1:14" x14ac:dyDescent="0.3">
      <c r="A1564">
        <v>121562</v>
      </c>
      <c r="B1564">
        <v>201</v>
      </c>
      <c r="C1564" s="1">
        <v>45876.702060185184</v>
      </c>
      <c r="D1564" s="2">
        <v>45876</v>
      </c>
      <c r="E1564" t="s">
        <v>28</v>
      </c>
      <c r="F1564" t="s">
        <v>19</v>
      </c>
      <c r="G1564" t="s">
        <v>68</v>
      </c>
      <c r="I1564">
        <v>2</v>
      </c>
      <c r="J1564">
        <v>3.13</v>
      </c>
      <c r="K1564">
        <v>0</v>
      </c>
      <c r="L1564">
        <v>0.38</v>
      </c>
      <c r="M1564">
        <v>6.64</v>
      </c>
      <c r="N1564" t="s">
        <v>31</v>
      </c>
    </row>
    <row r="1565" spans="1:14" x14ac:dyDescent="0.3">
      <c r="A1565">
        <v>121563</v>
      </c>
      <c r="B1565">
        <v>501</v>
      </c>
      <c r="C1565" s="1">
        <v>45872.482685185183</v>
      </c>
      <c r="D1565" s="2">
        <v>45872</v>
      </c>
      <c r="E1565" t="s">
        <v>18</v>
      </c>
      <c r="F1565" t="s">
        <v>15</v>
      </c>
      <c r="G1565" t="s">
        <v>57</v>
      </c>
      <c r="I1565">
        <v>3</v>
      </c>
      <c r="J1565">
        <v>9.43</v>
      </c>
      <c r="K1565">
        <v>0</v>
      </c>
      <c r="L1565">
        <v>2.4</v>
      </c>
      <c r="M1565">
        <v>30.69</v>
      </c>
    </row>
    <row r="1566" spans="1:14" x14ac:dyDescent="0.3">
      <c r="A1566">
        <v>121564</v>
      </c>
      <c r="B1566">
        <v>201</v>
      </c>
      <c r="C1566" s="1">
        <v>45847.45653935185</v>
      </c>
      <c r="D1566" s="2">
        <v>45847</v>
      </c>
      <c r="E1566" t="s">
        <v>14</v>
      </c>
      <c r="F1566" t="s">
        <v>15</v>
      </c>
      <c r="G1566" t="s">
        <v>39</v>
      </c>
      <c r="I1566">
        <v>1</v>
      </c>
      <c r="J1566">
        <v>3.22</v>
      </c>
      <c r="K1566">
        <v>0</v>
      </c>
      <c r="L1566">
        <v>0.21</v>
      </c>
      <c r="M1566">
        <v>3.43</v>
      </c>
      <c r="N1566" t="s">
        <v>17</v>
      </c>
    </row>
    <row r="1567" spans="1:14" x14ac:dyDescent="0.3">
      <c r="A1567">
        <v>121565</v>
      </c>
      <c r="B1567">
        <v>301</v>
      </c>
      <c r="C1567" s="1">
        <v>45813.756886574076</v>
      </c>
      <c r="D1567" s="2">
        <v>45813</v>
      </c>
      <c r="E1567" t="s">
        <v>36</v>
      </c>
      <c r="F1567" t="s">
        <v>15</v>
      </c>
      <c r="G1567" t="s">
        <v>20</v>
      </c>
      <c r="H1567" t="s">
        <v>73</v>
      </c>
      <c r="I1567">
        <v>1</v>
      </c>
      <c r="J1567">
        <v>5.29</v>
      </c>
      <c r="L1567">
        <v>0.43</v>
      </c>
      <c r="M1567">
        <v>6.12</v>
      </c>
      <c r="N1567" t="s">
        <v>17</v>
      </c>
    </row>
    <row r="1568" spans="1:14" x14ac:dyDescent="0.3">
      <c r="A1568">
        <v>121566</v>
      </c>
      <c r="B1568">
        <v>201</v>
      </c>
      <c r="C1568" s="1">
        <v>45837.771053240744</v>
      </c>
      <c r="D1568" s="2">
        <v>45837</v>
      </c>
      <c r="E1568" t="s">
        <v>36</v>
      </c>
      <c r="F1568" t="s">
        <v>22</v>
      </c>
      <c r="G1568" t="s">
        <v>57</v>
      </c>
      <c r="H1568" t="s">
        <v>63</v>
      </c>
      <c r="I1568">
        <v>1</v>
      </c>
      <c r="J1568">
        <v>9.02</v>
      </c>
      <c r="K1568">
        <v>0</v>
      </c>
      <c r="L1568">
        <v>0.59</v>
      </c>
      <c r="M1568">
        <v>9.61</v>
      </c>
      <c r="N1568" t="s">
        <v>21</v>
      </c>
    </row>
    <row r="1569" spans="1:14" x14ac:dyDescent="0.3">
      <c r="A1569">
        <v>121567</v>
      </c>
      <c r="B1569">
        <v>201</v>
      </c>
      <c r="C1569" s="1">
        <v>45836.314351851855</v>
      </c>
      <c r="D1569" s="2">
        <v>45836</v>
      </c>
      <c r="E1569" t="s">
        <v>14</v>
      </c>
      <c r="F1569" t="s">
        <v>15</v>
      </c>
      <c r="G1569" t="s">
        <v>75</v>
      </c>
      <c r="I1569">
        <v>1</v>
      </c>
      <c r="J1569">
        <v>3.87</v>
      </c>
      <c r="K1569">
        <v>0</v>
      </c>
      <c r="L1569">
        <v>0.46</v>
      </c>
      <c r="M1569">
        <v>5.53</v>
      </c>
      <c r="N1569" t="s">
        <v>21</v>
      </c>
    </row>
    <row r="1570" spans="1:14" x14ac:dyDescent="0.3">
      <c r="A1570">
        <v>121568</v>
      </c>
      <c r="B1570">
        <v>101</v>
      </c>
      <c r="C1570" s="1">
        <v>45814.623645833337</v>
      </c>
      <c r="D1570" s="2">
        <v>45814</v>
      </c>
      <c r="E1570" t="s">
        <v>18</v>
      </c>
      <c r="F1570" t="s">
        <v>15</v>
      </c>
      <c r="G1570" t="s">
        <v>27</v>
      </c>
      <c r="I1570">
        <v>1</v>
      </c>
      <c r="J1570">
        <v>5.09</v>
      </c>
      <c r="K1570">
        <v>0.25</v>
      </c>
      <c r="L1570">
        <v>0.41</v>
      </c>
      <c r="M1570">
        <v>5.25</v>
      </c>
      <c r="N1570" t="s">
        <v>21</v>
      </c>
    </row>
    <row r="1571" spans="1:14" x14ac:dyDescent="0.3">
      <c r="A1571">
        <v>121569</v>
      </c>
      <c r="B1571">
        <v>201</v>
      </c>
      <c r="C1571" s="1">
        <v>45829.463750000003</v>
      </c>
      <c r="D1571" s="2">
        <v>45829</v>
      </c>
      <c r="E1571" t="s">
        <v>37</v>
      </c>
      <c r="F1571" t="s">
        <v>22</v>
      </c>
      <c r="G1571" t="s">
        <v>16</v>
      </c>
      <c r="H1571" t="s">
        <v>71</v>
      </c>
      <c r="I1571">
        <v>1</v>
      </c>
      <c r="J1571">
        <v>1.4</v>
      </c>
      <c r="K1571">
        <v>0.42</v>
      </c>
      <c r="L1571">
        <v>0.13</v>
      </c>
      <c r="M1571">
        <v>1.81</v>
      </c>
      <c r="N1571" t="s">
        <v>17</v>
      </c>
    </row>
    <row r="1572" spans="1:14" x14ac:dyDescent="0.3">
      <c r="A1572">
        <v>121570</v>
      </c>
      <c r="B1572">
        <v>402</v>
      </c>
      <c r="C1572" s="1">
        <v>45793.661863425928</v>
      </c>
      <c r="D1572" s="2">
        <v>45793</v>
      </c>
      <c r="E1572" t="s">
        <v>28</v>
      </c>
      <c r="F1572" t="s">
        <v>22</v>
      </c>
      <c r="G1572" t="s">
        <v>52</v>
      </c>
      <c r="I1572">
        <v>1</v>
      </c>
      <c r="J1572">
        <v>2.87</v>
      </c>
      <c r="K1572">
        <v>0</v>
      </c>
      <c r="L1572">
        <v>0.24</v>
      </c>
      <c r="M1572">
        <v>3.11</v>
      </c>
      <c r="N1572" t="s">
        <v>21</v>
      </c>
    </row>
    <row r="1573" spans="1:14" x14ac:dyDescent="0.3">
      <c r="A1573">
        <v>121571</v>
      </c>
      <c r="B1573">
        <v>202</v>
      </c>
      <c r="C1573" s="1">
        <v>45835.950694444444</v>
      </c>
      <c r="D1573" s="2">
        <v>45835</v>
      </c>
      <c r="E1573" t="s">
        <v>33</v>
      </c>
      <c r="F1573" t="s">
        <v>29</v>
      </c>
      <c r="G1573" t="s">
        <v>52</v>
      </c>
      <c r="I1573">
        <v>1</v>
      </c>
      <c r="J1573">
        <v>2.2799999999999998</v>
      </c>
      <c r="K1573">
        <v>0</v>
      </c>
      <c r="L1573">
        <v>0.21</v>
      </c>
      <c r="M1573">
        <v>2.4900000000000002</v>
      </c>
      <c r="N1573" t="s">
        <v>21</v>
      </c>
    </row>
    <row r="1574" spans="1:14" x14ac:dyDescent="0.3">
      <c r="A1574">
        <v>121572</v>
      </c>
      <c r="B1574">
        <v>101</v>
      </c>
      <c r="C1574" s="1">
        <v>45770.840624999997</v>
      </c>
      <c r="D1574" s="2">
        <v>45770</v>
      </c>
      <c r="E1574" t="s">
        <v>36</v>
      </c>
      <c r="F1574" t="s">
        <v>19</v>
      </c>
      <c r="G1574" t="s">
        <v>59</v>
      </c>
      <c r="I1574">
        <v>1</v>
      </c>
      <c r="J1574">
        <v>10.14</v>
      </c>
      <c r="K1574">
        <v>0</v>
      </c>
      <c r="L1574">
        <v>0.76</v>
      </c>
      <c r="M1574">
        <v>10.9</v>
      </c>
      <c r="N1574" t="s">
        <v>17</v>
      </c>
    </row>
    <row r="1575" spans="1:14" x14ac:dyDescent="0.3">
      <c r="A1575">
        <v>121573</v>
      </c>
      <c r="B1575">
        <v>501</v>
      </c>
      <c r="C1575" s="1">
        <v>45839.59951388889</v>
      </c>
      <c r="D1575" s="2">
        <v>45839</v>
      </c>
      <c r="E1575" t="s">
        <v>18</v>
      </c>
      <c r="F1575" t="s">
        <v>29</v>
      </c>
      <c r="G1575" t="s">
        <v>48</v>
      </c>
      <c r="I1575">
        <v>1</v>
      </c>
      <c r="J1575">
        <v>5.12</v>
      </c>
      <c r="K1575">
        <v>0</v>
      </c>
      <c r="L1575">
        <v>0.36</v>
      </c>
      <c r="M1575">
        <v>5.48</v>
      </c>
      <c r="N1575" t="s">
        <v>21</v>
      </c>
    </row>
    <row r="1576" spans="1:14" x14ac:dyDescent="0.3">
      <c r="A1576">
        <v>121574</v>
      </c>
      <c r="B1576">
        <v>101</v>
      </c>
      <c r="C1576" s="1">
        <v>45804.776759259257</v>
      </c>
      <c r="D1576" s="2">
        <v>45804</v>
      </c>
      <c r="E1576" t="s">
        <v>36</v>
      </c>
      <c r="F1576" t="s">
        <v>19</v>
      </c>
      <c r="G1576" t="s">
        <v>57</v>
      </c>
      <c r="I1576">
        <v>1</v>
      </c>
      <c r="J1576">
        <v>9.2200000000000006</v>
      </c>
      <c r="K1576">
        <v>0</v>
      </c>
      <c r="L1576">
        <v>0.78</v>
      </c>
      <c r="M1576">
        <v>10</v>
      </c>
      <c r="N1576" t="s">
        <v>17</v>
      </c>
    </row>
    <row r="1577" spans="1:14" x14ac:dyDescent="0.3">
      <c r="A1577">
        <v>121575</v>
      </c>
      <c r="B1577">
        <v>401</v>
      </c>
      <c r="C1577" s="1">
        <v>45812.291273148148</v>
      </c>
      <c r="D1577" s="2">
        <v>45812</v>
      </c>
      <c r="E1577" t="s">
        <v>14</v>
      </c>
      <c r="F1577" t="s">
        <v>15</v>
      </c>
      <c r="G1577" t="s">
        <v>67</v>
      </c>
      <c r="H1577" t="s">
        <v>46</v>
      </c>
      <c r="I1577">
        <v>2</v>
      </c>
      <c r="J1577">
        <v>4.9800000000000004</v>
      </c>
      <c r="K1577">
        <v>0</v>
      </c>
      <c r="L1577">
        <v>0.81</v>
      </c>
      <c r="M1577">
        <v>10.97</v>
      </c>
      <c r="N1577" t="s">
        <v>21</v>
      </c>
    </row>
    <row r="1578" spans="1:14" x14ac:dyDescent="0.3">
      <c r="A1578">
        <v>121576</v>
      </c>
      <c r="B1578">
        <v>103</v>
      </c>
      <c r="C1578" s="1">
        <v>45815.609155092592</v>
      </c>
      <c r="D1578" s="2">
        <v>45815</v>
      </c>
      <c r="E1578" t="s">
        <v>18</v>
      </c>
      <c r="F1578" t="s">
        <v>15</v>
      </c>
      <c r="G1578" t="s">
        <v>60</v>
      </c>
      <c r="I1578">
        <v>2</v>
      </c>
      <c r="J1578">
        <v>4.45</v>
      </c>
      <c r="K1578">
        <v>1.78</v>
      </c>
      <c r="L1578">
        <v>0.52</v>
      </c>
      <c r="M1578">
        <v>7.64</v>
      </c>
      <c r="N1578" t="s">
        <v>17</v>
      </c>
    </row>
    <row r="1579" spans="1:14" x14ac:dyDescent="0.3">
      <c r="A1579">
        <v>121577</v>
      </c>
      <c r="B1579">
        <v>101</v>
      </c>
      <c r="C1579" s="1">
        <v>45763.512638888889</v>
      </c>
      <c r="D1579" s="2">
        <v>45763</v>
      </c>
      <c r="E1579" t="s">
        <v>18</v>
      </c>
      <c r="F1579" t="s">
        <v>19</v>
      </c>
      <c r="G1579" t="s">
        <v>60</v>
      </c>
      <c r="I1579">
        <v>2</v>
      </c>
      <c r="J1579">
        <v>5.38</v>
      </c>
      <c r="K1579">
        <v>0</v>
      </c>
      <c r="L1579">
        <v>0.78</v>
      </c>
      <c r="M1579">
        <v>11.54</v>
      </c>
      <c r="N1579" t="s">
        <v>21</v>
      </c>
    </row>
    <row r="1580" spans="1:14" x14ac:dyDescent="0.3">
      <c r="A1580">
        <v>121578</v>
      </c>
      <c r="B1580">
        <v>401</v>
      </c>
      <c r="C1580" s="1">
        <v>45845.718553240738</v>
      </c>
      <c r="D1580" s="2">
        <v>45845</v>
      </c>
      <c r="E1580" t="s">
        <v>28</v>
      </c>
      <c r="F1580" t="s">
        <v>15</v>
      </c>
      <c r="G1580" t="s">
        <v>30</v>
      </c>
      <c r="I1580">
        <v>1</v>
      </c>
      <c r="J1580">
        <v>2.93</v>
      </c>
      <c r="K1580">
        <v>0</v>
      </c>
      <c r="L1580">
        <v>0.25</v>
      </c>
      <c r="M1580">
        <v>3.18</v>
      </c>
      <c r="N1580" t="s">
        <v>21</v>
      </c>
    </row>
    <row r="1581" spans="1:14" x14ac:dyDescent="0.3">
      <c r="A1581">
        <v>121579</v>
      </c>
      <c r="B1581">
        <v>402</v>
      </c>
      <c r="C1581" s="1">
        <v>45872.785000000003</v>
      </c>
      <c r="D1581" s="2">
        <v>45872</v>
      </c>
      <c r="E1581" t="s">
        <v>36</v>
      </c>
      <c r="F1581" t="s">
        <v>15</v>
      </c>
      <c r="G1581" t="s">
        <v>57</v>
      </c>
      <c r="H1581" t="s">
        <v>63</v>
      </c>
      <c r="I1581">
        <v>1</v>
      </c>
      <c r="J1581">
        <v>8.58</v>
      </c>
      <c r="K1581">
        <v>0</v>
      </c>
      <c r="L1581">
        <v>0.69</v>
      </c>
      <c r="M1581">
        <v>9.27</v>
      </c>
      <c r="N1581" t="s">
        <v>21</v>
      </c>
    </row>
    <row r="1582" spans="1:14" x14ac:dyDescent="0.3">
      <c r="A1582">
        <v>121580</v>
      </c>
      <c r="B1582">
        <v>101</v>
      </c>
      <c r="C1582" s="1">
        <v>45832.472187500003</v>
      </c>
      <c r="D1582" s="2">
        <v>45832</v>
      </c>
      <c r="E1582" t="s">
        <v>37</v>
      </c>
      <c r="F1582" t="s">
        <v>19</v>
      </c>
      <c r="G1582" t="s">
        <v>70</v>
      </c>
      <c r="H1582" t="s">
        <v>45</v>
      </c>
      <c r="I1582">
        <v>1</v>
      </c>
      <c r="J1582">
        <v>3.29</v>
      </c>
      <c r="K1582">
        <v>0</v>
      </c>
      <c r="L1582">
        <v>0.25</v>
      </c>
      <c r="M1582">
        <v>3.84</v>
      </c>
      <c r="N1582" t="s">
        <v>31</v>
      </c>
    </row>
    <row r="1583" spans="1:14" x14ac:dyDescent="0.3">
      <c r="A1583">
        <v>121581</v>
      </c>
      <c r="B1583">
        <v>403</v>
      </c>
      <c r="C1583" s="1">
        <v>45821.58452546296</v>
      </c>
      <c r="D1583" s="2">
        <v>45821</v>
      </c>
      <c r="E1583" t="s">
        <v>18</v>
      </c>
      <c r="F1583" t="s">
        <v>19</v>
      </c>
      <c r="G1583" t="s">
        <v>57</v>
      </c>
      <c r="I1583">
        <v>1</v>
      </c>
      <c r="J1583">
        <v>9.56</v>
      </c>
      <c r="K1583">
        <v>0</v>
      </c>
      <c r="L1583">
        <v>0.86</v>
      </c>
      <c r="M1583">
        <v>10.42</v>
      </c>
      <c r="N1583" t="s">
        <v>21</v>
      </c>
    </row>
    <row r="1584" spans="1:14" x14ac:dyDescent="0.3">
      <c r="A1584">
        <v>121582</v>
      </c>
      <c r="B1584">
        <v>401</v>
      </c>
      <c r="C1584" s="1">
        <v>45760.984594907408</v>
      </c>
      <c r="D1584" s="2">
        <v>45760</v>
      </c>
      <c r="E1584" t="s">
        <v>33</v>
      </c>
      <c r="F1584" t="s">
        <v>15</v>
      </c>
      <c r="G1584" t="s">
        <v>78</v>
      </c>
      <c r="H1584" t="s">
        <v>45</v>
      </c>
      <c r="I1584">
        <v>1</v>
      </c>
      <c r="J1584">
        <v>1.89</v>
      </c>
      <c r="K1584">
        <v>0</v>
      </c>
      <c r="L1584">
        <v>0.2</v>
      </c>
      <c r="M1584">
        <v>2.39</v>
      </c>
      <c r="N1584" t="s">
        <v>21</v>
      </c>
    </row>
    <row r="1585" spans="1:14" x14ac:dyDescent="0.3">
      <c r="A1585">
        <v>121583</v>
      </c>
      <c r="B1585">
        <v>501</v>
      </c>
      <c r="C1585" s="1">
        <v>45826.525601851848</v>
      </c>
      <c r="D1585" s="2">
        <v>45826</v>
      </c>
      <c r="E1585" t="s">
        <v>18</v>
      </c>
      <c r="F1585" t="s">
        <v>19</v>
      </c>
      <c r="G1585" t="s">
        <v>57</v>
      </c>
      <c r="I1585">
        <v>1</v>
      </c>
      <c r="J1585">
        <v>9.02</v>
      </c>
      <c r="L1585">
        <v>0.56999999999999995</v>
      </c>
      <c r="M1585">
        <v>8.69</v>
      </c>
      <c r="N1585" t="s">
        <v>31</v>
      </c>
    </row>
    <row r="1586" spans="1:14" x14ac:dyDescent="0.3">
      <c r="A1586">
        <v>121584</v>
      </c>
      <c r="B1586">
        <v>101</v>
      </c>
      <c r="C1586" s="1">
        <v>45816.306747685187</v>
      </c>
      <c r="D1586" s="2">
        <v>45816</v>
      </c>
      <c r="E1586" t="s">
        <v>14</v>
      </c>
      <c r="F1586" t="s">
        <v>19</v>
      </c>
      <c r="G1586" t="s">
        <v>24</v>
      </c>
      <c r="I1586">
        <v>1</v>
      </c>
      <c r="J1586">
        <v>3.35</v>
      </c>
      <c r="K1586">
        <v>0</v>
      </c>
      <c r="L1586">
        <v>0.22</v>
      </c>
      <c r="M1586">
        <v>3.57</v>
      </c>
      <c r="N1586" t="s">
        <v>31</v>
      </c>
    </row>
    <row r="1587" spans="1:14" x14ac:dyDescent="0.3">
      <c r="A1587">
        <v>121585</v>
      </c>
      <c r="B1587">
        <v>202</v>
      </c>
      <c r="C1587" s="1">
        <v>45799.529803240737</v>
      </c>
      <c r="D1587" s="2">
        <v>45799</v>
      </c>
      <c r="E1587" t="s">
        <v>18</v>
      </c>
      <c r="F1587" t="s">
        <v>29</v>
      </c>
      <c r="G1587" t="s">
        <v>30</v>
      </c>
      <c r="H1587" t="s">
        <v>53</v>
      </c>
      <c r="I1587">
        <v>2</v>
      </c>
      <c r="J1587">
        <v>3.34</v>
      </c>
      <c r="K1587">
        <v>0</v>
      </c>
      <c r="L1587">
        <v>0.36</v>
      </c>
      <c r="M1587">
        <v>6.44</v>
      </c>
      <c r="N1587" t="s">
        <v>21</v>
      </c>
    </row>
    <row r="1588" spans="1:14" x14ac:dyDescent="0.3">
      <c r="A1588">
        <v>121586</v>
      </c>
      <c r="B1588">
        <v>202</v>
      </c>
      <c r="C1588" s="1">
        <v>45872.288726851853</v>
      </c>
      <c r="D1588" s="2">
        <v>45872</v>
      </c>
      <c r="E1588" t="s">
        <v>14</v>
      </c>
      <c r="F1588" t="s">
        <v>22</v>
      </c>
      <c r="G1588" t="s">
        <v>16</v>
      </c>
      <c r="I1588">
        <v>1</v>
      </c>
      <c r="J1588">
        <v>1.45</v>
      </c>
      <c r="K1588">
        <v>0</v>
      </c>
      <c r="L1588">
        <v>0.11</v>
      </c>
      <c r="M1588">
        <v>1.56</v>
      </c>
      <c r="N1588" t="s">
        <v>21</v>
      </c>
    </row>
    <row r="1589" spans="1:14" x14ac:dyDescent="0.3">
      <c r="A1589">
        <v>121587</v>
      </c>
      <c r="B1589">
        <v>201</v>
      </c>
      <c r="C1589" s="1">
        <v>45851.690798611111</v>
      </c>
      <c r="D1589" s="2">
        <v>45851</v>
      </c>
      <c r="E1589" t="s">
        <v>28</v>
      </c>
      <c r="F1589" t="s">
        <v>22</v>
      </c>
      <c r="G1589" t="s">
        <v>79</v>
      </c>
      <c r="I1589">
        <v>1</v>
      </c>
      <c r="J1589">
        <v>2.76</v>
      </c>
      <c r="K1589">
        <v>0</v>
      </c>
      <c r="L1589">
        <v>0.19</v>
      </c>
      <c r="M1589">
        <v>2.95</v>
      </c>
      <c r="N1589" t="s">
        <v>21</v>
      </c>
    </row>
    <row r="1590" spans="1:14" x14ac:dyDescent="0.3">
      <c r="A1590">
        <v>121588</v>
      </c>
      <c r="B1590">
        <v>403</v>
      </c>
      <c r="C1590" s="1">
        <v>45799.875069444446</v>
      </c>
      <c r="D1590" s="2">
        <v>45799</v>
      </c>
      <c r="E1590" t="s">
        <v>36</v>
      </c>
      <c r="F1590" t="s">
        <v>22</v>
      </c>
      <c r="G1590" t="s">
        <v>57</v>
      </c>
      <c r="I1590">
        <v>1</v>
      </c>
      <c r="J1590">
        <v>8.58</v>
      </c>
      <c r="K1590">
        <v>1.06</v>
      </c>
      <c r="L1590">
        <v>0.76</v>
      </c>
      <c r="M1590">
        <v>10.28</v>
      </c>
      <c r="N1590" t="s">
        <v>17</v>
      </c>
    </row>
    <row r="1591" spans="1:14" x14ac:dyDescent="0.3">
      <c r="A1591">
        <v>121589</v>
      </c>
      <c r="B1591">
        <v>301</v>
      </c>
      <c r="C1591" s="1">
        <v>45849.423333333332</v>
      </c>
      <c r="D1591" s="2">
        <v>45849</v>
      </c>
      <c r="E1591" t="s">
        <v>14</v>
      </c>
      <c r="F1591" t="s">
        <v>22</v>
      </c>
      <c r="G1591" t="s">
        <v>35</v>
      </c>
      <c r="I1591">
        <v>1</v>
      </c>
      <c r="J1591">
        <v>1.91</v>
      </c>
      <c r="K1591">
        <v>0</v>
      </c>
      <c r="L1591">
        <v>0.18</v>
      </c>
      <c r="M1591">
        <v>2.09</v>
      </c>
      <c r="N1591" t="s">
        <v>21</v>
      </c>
    </row>
    <row r="1592" spans="1:14" x14ac:dyDescent="0.3">
      <c r="A1592">
        <v>121590</v>
      </c>
      <c r="B1592">
        <v>301</v>
      </c>
      <c r="C1592" s="1">
        <v>45775.75309027778</v>
      </c>
      <c r="D1592" s="2">
        <v>45775</v>
      </c>
      <c r="E1592" t="s">
        <v>36</v>
      </c>
      <c r="F1592" t="s">
        <v>15</v>
      </c>
      <c r="G1592" t="s">
        <v>57</v>
      </c>
      <c r="I1592">
        <v>1</v>
      </c>
      <c r="J1592">
        <v>8.4499999999999993</v>
      </c>
      <c r="K1592">
        <v>0</v>
      </c>
      <c r="L1592">
        <v>0.76</v>
      </c>
      <c r="M1592">
        <v>9.2100000000000009</v>
      </c>
      <c r="N1592" t="s">
        <v>17</v>
      </c>
    </row>
    <row r="1593" spans="1:14" x14ac:dyDescent="0.3">
      <c r="A1593">
        <v>121591</v>
      </c>
      <c r="B1593">
        <v>202</v>
      </c>
      <c r="C1593" s="1">
        <v>45840.91128472222</v>
      </c>
      <c r="D1593" s="2">
        <v>45840</v>
      </c>
      <c r="E1593" t="s">
        <v>36</v>
      </c>
      <c r="F1593" t="s">
        <v>29</v>
      </c>
      <c r="G1593" t="s">
        <v>27</v>
      </c>
      <c r="I1593">
        <v>1</v>
      </c>
      <c r="J1593">
        <v>4.5199999999999996</v>
      </c>
      <c r="K1593">
        <v>0</v>
      </c>
      <c r="L1593">
        <v>0.28999999999999998</v>
      </c>
      <c r="M1593">
        <v>4.8099999999999996</v>
      </c>
      <c r="N1593" t="s">
        <v>21</v>
      </c>
    </row>
    <row r="1594" spans="1:14" x14ac:dyDescent="0.3">
      <c r="A1594">
        <v>121592</v>
      </c>
      <c r="B1594">
        <v>402</v>
      </c>
      <c r="C1594" s="1">
        <v>45760.490162037036</v>
      </c>
      <c r="D1594" s="2">
        <v>45760</v>
      </c>
      <c r="E1594" t="s">
        <v>37</v>
      </c>
      <c r="F1594" t="s">
        <v>22</v>
      </c>
      <c r="G1594" t="s">
        <v>24</v>
      </c>
      <c r="I1594">
        <v>1</v>
      </c>
      <c r="J1594">
        <v>3.35</v>
      </c>
      <c r="K1594">
        <v>0</v>
      </c>
      <c r="L1594">
        <v>0.27</v>
      </c>
      <c r="M1594">
        <v>3.62</v>
      </c>
      <c r="N1594" t="s">
        <v>21</v>
      </c>
    </row>
    <row r="1595" spans="1:14" x14ac:dyDescent="0.3">
      <c r="A1595">
        <v>121593</v>
      </c>
      <c r="B1595">
        <v>401</v>
      </c>
      <c r="C1595" s="1">
        <v>45864.58153935185</v>
      </c>
      <c r="D1595" s="2">
        <v>45864</v>
      </c>
      <c r="E1595" t="s">
        <v>18</v>
      </c>
      <c r="F1595" t="s">
        <v>15</v>
      </c>
      <c r="G1595" t="s">
        <v>20</v>
      </c>
      <c r="H1595" t="s">
        <v>49</v>
      </c>
      <c r="I1595">
        <v>2</v>
      </c>
      <c r="J1595">
        <v>5.72</v>
      </c>
      <c r="K1595">
        <v>0</v>
      </c>
      <c r="L1595">
        <v>0.69</v>
      </c>
      <c r="M1595">
        <v>12.13</v>
      </c>
      <c r="N1595" t="s">
        <v>31</v>
      </c>
    </row>
    <row r="1596" spans="1:14" x14ac:dyDescent="0.3">
      <c r="A1596">
        <v>121594</v>
      </c>
      <c r="B1596">
        <v>103</v>
      </c>
      <c r="C1596" s="1">
        <v>45804.585879629631</v>
      </c>
      <c r="D1596" s="2">
        <v>45804</v>
      </c>
      <c r="E1596" t="s">
        <v>18</v>
      </c>
      <c r="F1596" t="s">
        <v>19</v>
      </c>
      <c r="G1596" t="s">
        <v>48</v>
      </c>
      <c r="H1596" t="s">
        <v>34</v>
      </c>
      <c r="I1596">
        <v>1</v>
      </c>
      <c r="J1596">
        <v>4.7300000000000004</v>
      </c>
      <c r="K1596">
        <v>0</v>
      </c>
      <c r="L1596">
        <v>0.45</v>
      </c>
      <c r="M1596">
        <v>5.43</v>
      </c>
      <c r="N1596" t="s">
        <v>21</v>
      </c>
    </row>
    <row r="1597" spans="1:14" x14ac:dyDescent="0.3">
      <c r="A1597">
        <v>121595</v>
      </c>
      <c r="B1597">
        <v>103</v>
      </c>
      <c r="C1597" s="1">
        <v>45845.381932870368</v>
      </c>
      <c r="D1597" s="2">
        <v>45845</v>
      </c>
      <c r="E1597" t="s">
        <v>14</v>
      </c>
      <c r="F1597" t="s">
        <v>19</v>
      </c>
      <c r="G1597" t="s">
        <v>75</v>
      </c>
      <c r="I1597">
        <v>1</v>
      </c>
      <c r="J1597">
        <v>3.49</v>
      </c>
      <c r="K1597">
        <v>0</v>
      </c>
      <c r="L1597">
        <v>0.26</v>
      </c>
      <c r="M1597">
        <v>3.75</v>
      </c>
      <c r="N1597" t="s">
        <v>21</v>
      </c>
    </row>
    <row r="1598" spans="1:14" x14ac:dyDescent="0.3">
      <c r="A1598">
        <v>121596</v>
      </c>
      <c r="B1598">
        <v>402</v>
      </c>
      <c r="C1598" s="1">
        <v>45758.450335648151</v>
      </c>
      <c r="D1598" s="2">
        <v>45758</v>
      </c>
      <c r="E1598" t="s">
        <v>37</v>
      </c>
      <c r="F1598" t="s">
        <v>19</v>
      </c>
      <c r="G1598" t="s">
        <v>70</v>
      </c>
      <c r="I1598">
        <v>1</v>
      </c>
      <c r="J1598">
        <v>3.39</v>
      </c>
      <c r="K1598">
        <v>0</v>
      </c>
      <c r="L1598">
        <v>0.28999999999999998</v>
      </c>
      <c r="M1598">
        <v>3.68</v>
      </c>
      <c r="N1598" t="s">
        <v>21</v>
      </c>
    </row>
    <row r="1599" spans="1:14" x14ac:dyDescent="0.3">
      <c r="A1599">
        <v>121597</v>
      </c>
      <c r="B1599">
        <v>103</v>
      </c>
      <c r="C1599" s="1">
        <v>45776.800937499997</v>
      </c>
      <c r="D1599" s="2">
        <v>45776</v>
      </c>
      <c r="E1599" t="s">
        <v>36</v>
      </c>
      <c r="F1599" t="s">
        <v>29</v>
      </c>
      <c r="G1599" t="s">
        <v>48</v>
      </c>
      <c r="H1599" t="s">
        <v>54</v>
      </c>
      <c r="I1599">
        <v>1</v>
      </c>
      <c r="J1599">
        <v>6.43</v>
      </c>
      <c r="K1599">
        <v>0</v>
      </c>
      <c r="L1599">
        <v>0.47</v>
      </c>
      <c r="M1599">
        <v>6.9</v>
      </c>
      <c r="N1599" t="s">
        <v>62</v>
      </c>
    </row>
    <row r="1600" spans="1:14" x14ac:dyDescent="0.3">
      <c r="A1600">
        <v>121598</v>
      </c>
      <c r="B1600">
        <v>401</v>
      </c>
      <c r="C1600" s="1">
        <v>45817.911099537036</v>
      </c>
      <c r="D1600" s="2">
        <v>45817</v>
      </c>
      <c r="E1600" t="s">
        <v>36</v>
      </c>
      <c r="F1600" t="s">
        <v>19</v>
      </c>
      <c r="G1600" t="s">
        <v>52</v>
      </c>
      <c r="I1600">
        <v>1</v>
      </c>
      <c r="J1600">
        <v>2.65</v>
      </c>
      <c r="K1600">
        <v>0</v>
      </c>
      <c r="L1600">
        <v>0.19</v>
      </c>
      <c r="M1600">
        <v>2.84</v>
      </c>
      <c r="N1600" t="s">
        <v>21</v>
      </c>
    </row>
    <row r="1601" spans="1:14" x14ac:dyDescent="0.3">
      <c r="A1601">
        <v>121599</v>
      </c>
      <c r="B1601">
        <v>201</v>
      </c>
      <c r="C1601" s="1">
        <v>45806.233356481483</v>
      </c>
      <c r="D1601" s="2">
        <v>45806</v>
      </c>
      <c r="E1601" t="s">
        <v>14</v>
      </c>
      <c r="F1601" t="s">
        <v>15</v>
      </c>
      <c r="G1601" t="s">
        <v>39</v>
      </c>
      <c r="H1601" t="s">
        <v>46</v>
      </c>
      <c r="I1601">
        <v>1</v>
      </c>
      <c r="J1601">
        <v>2.86</v>
      </c>
      <c r="K1601">
        <v>0</v>
      </c>
      <c r="L1601">
        <v>0.22</v>
      </c>
      <c r="M1601">
        <v>3.18</v>
      </c>
      <c r="N1601" t="s">
        <v>17</v>
      </c>
    </row>
    <row r="1602" spans="1:14" x14ac:dyDescent="0.3">
      <c r="A1602">
        <v>121600</v>
      </c>
      <c r="B1602">
        <v>301</v>
      </c>
      <c r="C1602" s="1">
        <v>45758.448587962965</v>
      </c>
      <c r="D1602" s="2">
        <v>45758</v>
      </c>
      <c r="E1602" t="s">
        <v>37</v>
      </c>
      <c r="F1602" t="s">
        <v>19</v>
      </c>
      <c r="G1602" t="s">
        <v>41</v>
      </c>
      <c r="H1602" t="s">
        <v>42</v>
      </c>
      <c r="I1602">
        <v>1</v>
      </c>
      <c r="J1602">
        <v>1.85</v>
      </c>
      <c r="K1602">
        <v>0</v>
      </c>
      <c r="L1602">
        <v>0.15</v>
      </c>
      <c r="M1602">
        <v>2.7</v>
      </c>
      <c r="N1602" t="s">
        <v>17</v>
      </c>
    </row>
    <row r="1603" spans="1:14" x14ac:dyDescent="0.3">
      <c r="A1603">
        <v>121601</v>
      </c>
      <c r="B1603">
        <v>201</v>
      </c>
      <c r="C1603" s="1">
        <v>45839.655277777776</v>
      </c>
      <c r="D1603" s="2">
        <v>45839</v>
      </c>
      <c r="E1603" t="s">
        <v>28</v>
      </c>
      <c r="F1603" t="s">
        <v>22</v>
      </c>
      <c r="G1603" t="s">
        <v>52</v>
      </c>
      <c r="I1603">
        <v>2</v>
      </c>
      <c r="J1603">
        <v>3.03</v>
      </c>
      <c r="K1603">
        <v>0</v>
      </c>
      <c r="L1603">
        <v>0.42</v>
      </c>
      <c r="M1603">
        <v>6.48</v>
      </c>
      <c r="N1603" t="s">
        <v>21</v>
      </c>
    </row>
    <row r="1604" spans="1:14" x14ac:dyDescent="0.3">
      <c r="A1604">
        <v>121602</v>
      </c>
      <c r="B1604">
        <v>301</v>
      </c>
      <c r="C1604" s="1">
        <v>45847.498078703706</v>
      </c>
      <c r="D1604" s="2">
        <v>45847</v>
      </c>
      <c r="E1604" t="s">
        <v>18</v>
      </c>
      <c r="F1604" t="s">
        <v>19</v>
      </c>
      <c r="G1604" t="s">
        <v>20</v>
      </c>
      <c r="I1604">
        <v>1</v>
      </c>
      <c r="J1604">
        <v>5.15</v>
      </c>
      <c r="K1604">
        <v>0</v>
      </c>
      <c r="L1604">
        <v>0.37</v>
      </c>
      <c r="M1604">
        <v>5.52</v>
      </c>
      <c r="N1604" t="s">
        <v>31</v>
      </c>
    </row>
    <row r="1605" spans="1:14" x14ac:dyDescent="0.3">
      <c r="A1605">
        <v>121603</v>
      </c>
      <c r="B1605">
        <v>202</v>
      </c>
      <c r="C1605" s="1">
        <v>45759.834490740737</v>
      </c>
      <c r="D1605" s="2">
        <v>45759</v>
      </c>
      <c r="E1605" t="s">
        <v>36</v>
      </c>
      <c r="F1605" t="s">
        <v>29</v>
      </c>
      <c r="G1605" t="s">
        <v>26</v>
      </c>
      <c r="I1605">
        <v>1</v>
      </c>
      <c r="J1605">
        <v>8.89</v>
      </c>
      <c r="K1605">
        <v>0</v>
      </c>
      <c r="L1605">
        <v>0.53</v>
      </c>
      <c r="M1605">
        <v>9.42</v>
      </c>
      <c r="N1605" t="s">
        <v>21</v>
      </c>
    </row>
    <row r="1606" spans="1:14" x14ac:dyDescent="0.3">
      <c r="A1606">
        <v>121604</v>
      </c>
      <c r="B1606">
        <v>102</v>
      </c>
      <c r="C1606" s="1">
        <v>45816.766226851854</v>
      </c>
      <c r="D1606" s="2">
        <v>45816</v>
      </c>
      <c r="E1606" t="s">
        <v>36</v>
      </c>
      <c r="F1606" t="s">
        <v>22</v>
      </c>
      <c r="G1606" t="s">
        <v>43</v>
      </c>
      <c r="I1606">
        <v>2</v>
      </c>
      <c r="J1606">
        <v>4.33</v>
      </c>
      <c r="K1606">
        <v>0</v>
      </c>
      <c r="L1606">
        <v>0.52</v>
      </c>
      <c r="M1606">
        <v>9.18</v>
      </c>
      <c r="N1606" t="s">
        <v>31</v>
      </c>
    </row>
    <row r="1607" spans="1:14" x14ac:dyDescent="0.3">
      <c r="A1607">
        <v>121605</v>
      </c>
      <c r="B1607">
        <v>301</v>
      </c>
      <c r="C1607" s="1">
        <v>45869.484479166669</v>
      </c>
      <c r="D1607" s="2">
        <v>45869</v>
      </c>
      <c r="E1607" t="s">
        <v>18</v>
      </c>
      <c r="F1607" t="s">
        <v>19</v>
      </c>
      <c r="G1607" t="s">
        <v>52</v>
      </c>
      <c r="I1607">
        <v>1</v>
      </c>
      <c r="J1607">
        <v>2.37</v>
      </c>
      <c r="K1607">
        <v>0</v>
      </c>
      <c r="L1607">
        <v>0.14000000000000001</v>
      </c>
      <c r="M1607">
        <v>2.5099999999999998</v>
      </c>
      <c r="N1607" t="s">
        <v>31</v>
      </c>
    </row>
    <row r="1608" spans="1:14" x14ac:dyDescent="0.3">
      <c r="A1608">
        <v>121606</v>
      </c>
      <c r="B1608">
        <v>301</v>
      </c>
      <c r="C1608" s="1">
        <v>45834.824120370373</v>
      </c>
      <c r="D1608" s="2">
        <v>45834</v>
      </c>
      <c r="E1608" t="s">
        <v>36</v>
      </c>
      <c r="F1608" t="s">
        <v>19</v>
      </c>
      <c r="G1608" t="s">
        <v>30</v>
      </c>
      <c r="H1608" t="s">
        <v>34</v>
      </c>
      <c r="I1608">
        <v>1</v>
      </c>
      <c r="J1608">
        <v>3.17</v>
      </c>
      <c r="K1608">
        <v>0</v>
      </c>
      <c r="L1608">
        <v>0.27</v>
      </c>
      <c r="M1608">
        <v>3.69</v>
      </c>
      <c r="N1608" t="s">
        <v>62</v>
      </c>
    </row>
    <row r="1609" spans="1:14" x14ac:dyDescent="0.3">
      <c r="A1609">
        <v>121607</v>
      </c>
      <c r="B1609">
        <v>103</v>
      </c>
      <c r="C1609" s="1">
        <v>45798.970439814817</v>
      </c>
      <c r="D1609" s="2">
        <v>45798</v>
      </c>
      <c r="E1609" t="s">
        <v>33</v>
      </c>
      <c r="F1609" t="s">
        <v>22</v>
      </c>
      <c r="G1609" t="s">
        <v>48</v>
      </c>
      <c r="H1609" t="s">
        <v>54</v>
      </c>
      <c r="I1609">
        <v>2</v>
      </c>
      <c r="J1609">
        <v>6.26</v>
      </c>
      <c r="L1609">
        <v>0.9</v>
      </c>
      <c r="M1609">
        <v>11.54</v>
      </c>
      <c r="N1609" t="s">
        <v>31</v>
      </c>
    </row>
    <row r="1610" spans="1:14" x14ac:dyDescent="0.3">
      <c r="A1610">
        <v>121608</v>
      </c>
      <c r="B1610">
        <v>102</v>
      </c>
      <c r="C1610" s="1">
        <v>45841.502314814818</v>
      </c>
      <c r="D1610" s="2">
        <v>45841</v>
      </c>
      <c r="E1610" t="s">
        <v>18</v>
      </c>
      <c r="F1610" t="s">
        <v>29</v>
      </c>
      <c r="G1610" t="s">
        <v>55</v>
      </c>
      <c r="I1610">
        <v>1</v>
      </c>
      <c r="J1610">
        <v>8.65</v>
      </c>
      <c r="K1610">
        <v>0</v>
      </c>
      <c r="L1610">
        <v>0.78</v>
      </c>
      <c r="M1610">
        <v>9.43</v>
      </c>
      <c r="N1610" t="s">
        <v>21</v>
      </c>
    </row>
    <row r="1611" spans="1:14" x14ac:dyDescent="0.3">
      <c r="A1611">
        <v>121609</v>
      </c>
      <c r="B1611">
        <v>403</v>
      </c>
      <c r="C1611" s="1">
        <v>45781.376458333332</v>
      </c>
      <c r="D1611" s="2">
        <v>45781</v>
      </c>
      <c r="E1611" t="s">
        <v>14</v>
      </c>
      <c r="F1611" t="s">
        <v>19</v>
      </c>
      <c r="G1611" t="s">
        <v>41</v>
      </c>
      <c r="H1611" t="s">
        <v>76</v>
      </c>
      <c r="I1611">
        <v>2</v>
      </c>
      <c r="J1611">
        <v>1.84</v>
      </c>
      <c r="K1611">
        <v>0</v>
      </c>
      <c r="L1611">
        <v>0.26</v>
      </c>
      <c r="M1611">
        <v>3.94</v>
      </c>
      <c r="N1611" t="s">
        <v>31</v>
      </c>
    </row>
    <row r="1612" spans="1:14" x14ac:dyDescent="0.3">
      <c r="A1612">
        <v>121610</v>
      </c>
      <c r="B1612">
        <v>101</v>
      </c>
      <c r="C1612" s="1">
        <v>45764.612581018519</v>
      </c>
      <c r="D1612" s="2">
        <v>45764</v>
      </c>
      <c r="E1612" t="s">
        <v>18</v>
      </c>
      <c r="F1612" t="s">
        <v>22</v>
      </c>
      <c r="G1612" t="s">
        <v>55</v>
      </c>
      <c r="I1612">
        <v>1</v>
      </c>
      <c r="J1612">
        <v>8.34</v>
      </c>
      <c r="K1612">
        <v>0</v>
      </c>
      <c r="L1612">
        <v>0.67</v>
      </c>
      <c r="M1612">
        <v>9.01</v>
      </c>
      <c r="N1612" t="s">
        <v>21</v>
      </c>
    </row>
    <row r="1613" spans="1:14" x14ac:dyDescent="0.3">
      <c r="A1613">
        <v>121611</v>
      </c>
      <c r="B1613">
        <v>301</v>
      </c>
      <c r="C1613" s="1">
        <v>45794.725243055553</v>
      </c>
      <c r="D1613" s="2">
        <v>45794</v>
      </c>
      <c r="E1613" t="s">
        <v>28</v>
      </c>
      <c r="F1613" t="s">
        <v>15</v>
      </c>
      <c r="G1613" t="s">
        <v>32</v>
      </c>
      <c r="I1613">
        <v>1</v>
      </c>
      <c r="J1613">
        <v>1.61</v>
      </c>
      <c r="K1613">
        <v>0</v>
      </c>
      <c r="L1613">
        <v>0.1</v>
      </c>
      <c r="M1613">
        <v>1.71</v>
      </c>
      <c r="N1613" t="s">
        <v>17</v>
      </c>
    </row>
    <row r="1614" spans="1:14" x14ac:dyDescent="0.3">
      <c r="A1614">
        <v>121612</v>
      </c>
      <c r="B1614">
        <v>403</v>
      </c>
      <c r="C1614" s="1">
        <v>45793.311215277776</v>
      </c>
      <c r="D1614" s="2">
        <v>45793</v>
      </c>
      <c r="E1614" t="s">
        <v>14</v>
      </c>
      <c r="F1614" t="s">
        <v>15</v>
      </c>
      <c r="G1614" t="s">
        <v>39</v>
      </c>
      <c r="I1614">
        <v>1</v>
      </c>
      <c r="J1614">
        <v>3.26</v>
      </c>
      <c r="K1614">
        <v>0</v>
      </c>
      <c r="L1614">
        <v>0.2</v>
      </c>
      <c r="M1614">
        <v>3.46</v>
      </c>
      <c r="N1614" t="s">
        <v>21</v>
      </c>
    </row>
    <row r="1615" spans="1:14" x14ac:dyDescent="0.3">
      <c r="A1615">
        <v>121613</v>
      </c>
      <c r="B1615">
        <v>403</v>
      </c>
      <c r="C1615" s="1">
        <v>45804.83797453704</v>
      </c>
      <c r="D1615" s="2">
        <v>45804</v>
      </c>
      <c r="E1615" t="s">
        <v>36</v>
      </c>
      <c r="F1615" t="s">
        <v>19</v>
      </c>
      <c r="G1615" t="s">
        <v>57</v>
      </c>
      <c r="I1615">
        <v>1</v>
      </c>
      <c r="J1615">
        <v>8.9499999999999993</v>
      </c>
      <c r="K1615">
        <v>1.79</v>
      </c>
      <c r="L1615">
        <v>0.64</v>
      </c>
      <c r="M1615">
        <v>7.8</v>
      </c>
      <c r="N1615" t="s">
        <v>62</v>
      </c>
    </row>
    <row r="1616" spans="1:14" x14ac:dyDescent="0.3">
      <c r="A1616">
        <v>121614</v>
      </c>
      <c r="B1616">
        <v>402</v>
      </c>
      <c r="C1616" s="1">
        <v>45767.575358796297</v>
      </c>
      <c r="D1616" s="2">
        <v>45767</v>
      </c>
      <c r="E1616" t="s">
        <v>18</v>
      </c>
      <c r="F1616" t="s">
        <v>15</v>
      </c>
      <c r="G1616" t="s">
        <v>48</v>
      </c>
      <c r="H1616" t="s">
        <v>63</v>
      </c>
      <c r="I1616">
        <v>1</v>
      </c>
      <c r="J1616">
        <v>5.57</v>
      </c>
      <c r="K1616">
        <v>0</v>
      </c>
      <c r="L1616">
        <v>0.47</v>
      </c>
      <c r="M1616">
        <v>6.04</v>
      </c>
      <c r="N1616" t="s">
        <v>21</v>
      </c>
    </row>
    <row r="1617" spans="1:14" x14ac:dyDescent="0.3">
      <c r="A1617">
        <v>121615</v>
      </c>
      <c r="B1617">
        <v>402</v>
      </c>
      <c r="C1617" s="1">
        <v>45759.417893518519</v>
      </c>
      <c r="D1617" s="2">
        <v>45759</v>
      </c>
      <c r="E1617" t="s">
        <v>37</v>
      </c>
      <c r="F1617" t="s">
        <v>19</v>
      </c>
      <c r="G1617" t="s">
        <v>79</v>
      </c>
      <c r="I1617">
        <v>1</v>
      </c>
      <c r="J1617">
        <v>3.49</v>
      </c>
      <c r="K1617">
        <v>0</v>
      </c>
      <c r="L1617">
        <v>0.25</v>
      </c>
      <c r="M1617">
        <v>3.74</v>
      </c>
      <c r="N1617" t="s">
        <v>21</v>
      </c>
    </row>
    <row r="1618" spans="1:14" x14ac:dyDescent="0.3">
      <c r="A1618">
        <v>121616</v>
      </c>
      <c r="B1618">
        <v>102</v>
      </c>
      <c r="C1618" s="1">
        <v>45790.58792824074</v>
      </c>
      <c r="D1618" s="2">
        <v>45790</v>
      </c>
      <c r="E1618" t="s">
        <v>18</v>
      </c>
      <c r="F1618" t="s">
        <v>15</v>
      </c>
      <c r="G1618" t="s">
        <v>27</v>
      </c>
      <c r="I1618">
        <v>1</v>
      </c>
      <c r="J1618">
        <v>5.86</v>
      </c>
      <c r="K1618">
        <v>0</v>
      </c>
      <c r="L1618">
        <v>0.38</v>
      </c>
      <c r="M1618">
        <v>6.24</v>
      </c>
      <c r="N1618" t="s">
        <v>17</v>
      </c>
    </row>
    <row r="1619" spans="1:14" x14ac:dyDescent="0.3">
      <c r="A1619">
        <v>121617</v>
      </c>
      <c r="B1619">
        <v>301</v>
      </c>
      <c r="C1619" s="1">
        <v>45794.473124999997</v>
      </c>
      <c r="D1619" s="2">
        <v>45794</v>
      </c>
      <c r="E1619" t="s">
        <v>18</v>
      </c>
      <c r="F1619" t="s">
        <v>22</v>
      </c>
      <c r="G1619" t="s">
        <v>56</v>
      </c>
      <c r="H1619" t="s">
        <v>71</v>
      </c>
      <c r="I1619">
        <v>1</v>
      </c>
      <c r="J1619">
        <v>1.79</v>
      </c>
      <c r="K1619">
        <v>0</v>
      </c>
      <c r="L1619">
        <v>0.18</v>
      </c>
      <c r="M1619">
        <v>2.67</v>
      </c>
      <c r="N1619" t="s">
        <v>21</v>
      </c>
    </row>
    <row r="1620" spans="1:14" x14ac:dyDescent="0.3">
      <c r="A1620">
        <v>121618</v>
      </c>
      <c r="B1620">
        <v>103</v>
      </c>
      <c r="C1620" s="1">
        <v>45866.592361111114</v>
      </c>
      <c r="D1620" s="2">
        <v>45866</v>
      </c>
      <c r="E1620" t="s">
        <v>18</v>
      </c>
      <c r="F1620" t="s">
        <v>19</v>
      </c>
      <c r="G1620" t="s">
        <v>48</v>
      </c>
      <c r="H1620" t="s">
        <v>49</v>
      </c>
      <c r="I1620">
        <v>1</v>
      </c>
      <c r="J1620">
        <v>5.48</v>
      </c>
      <c r="K1620">
        <v>0</v>
      </c>
      <c r="L1620">
        <v>0.41</v>
      </c>
      <c r="M1620">
        <v>5.89</v>
      </c>
      <c r="N1620" t="s">
        <v>31</v>
      </c>
    </row>
    <row r="1621" spans="1:14" x14ac:dyDescent="0.3">
      <c r="A1621">
        <v>121619</v>
      </c>
      <c r="B1621">
        <v>402</v>
      </c>
      <c r="C1621" s="1">
        <v>45787.671157407407</v>
      </c>
      <c r="D1621" s="2">
        <v>45787</v>
      </c>
      <c r="E1621" t="s">
        <v>28</v>
      </c>
      <c r="F1621" t="s">
        <v>15</v>
      </c>
      <c r="G1621" t="s">
        <v>51</v>
      </c>
      <c r="I1621">
        <v>1</v>
      </c>
      <c r="J1621">
        <v>4.37</v>
      </c>
      <c r="K1621">
        <v>0</v>
      </c>
      <c r="L1621">
        <v>0.31</v>
      </c>
      <c r="M1621">
        <v>4.68</v>
      </c>
      <c r="N1621" t="s">
        <v>21</v>
      </c>
    </row>
    <row r="1622" spans="1:14" x14ac:dyDescent="0.3">
      <c r="A1622">
        <v>121620</v>
      </c>
      <c r="B1622">
        <v>401</v>
      </c>
      <c r="C1622" s="1">
        <v>45835.270011574074</v>
      </c>
      <c r="D1622" s="2">
        <v>45835</v>
      </c>
      <c r="E1622" t="s">
        <v>14</v>
      </c>
      <c r="F1622" t="s">
        <v>22</v>
      </c>
      <c r="G1622" t="s">
        <v>24</v>
      </c>
      <c r="I1622">
        <v>1</v>
      </c>
      <c r="J1622">
        <v>3.27</v>
      </c>
      <c r="K1622">
        <v>0</v>
      </c>
      <c r="L1622">
        <v>0.25</v>
      </c>
      <c r="M1622">
        <v>3.52</v>
      </c>
      <c r="N1622" t="s">
        <v>21</v>
      </c>
    </row>
    <row r="1623" spans="1:14" x14ac:dyDescent="0.3">
      <c r="A1623">
        <v>121621</v>
      </c>
      <c r="B1623">
        <v>102</v>
      </c>
      <c r="C1623" s="1">
        <v>45868.481666666667</v>
      </c>
      <c r="D1623" s="2">
        <v>45868</v>
      </c>
      <c r="E1623" t="s">
        <v>37</v>
      </c>
      <c r="F1623" t="s">
        <v>29</v>
      </c>
      <c r="G1623" t="s">
        <v>41</v>
      </c>
      <c r="H1623" t="s">
        <v>71</v>
      </c>
      <c r="I1623">
        <v>1</v>
      </c>
      <c r="J1623">
        <v>1.6</v>
      </c>
      <c r="K1623">
        <v>0</v>
      </c>
      <c r="L1623">
        <v>0.14000000000000001</v>
      </c>
      <c r="M1623">
        <v>2.44</v>
      </c>
      <c r="N1623" t="s">
        <v>31</v>
      </c>
    </row>
    <row r="1624" spans="1:14" x14ac:dyDescent="0.3">
      <c r="A1624">
        <v>121622</v>
      </c>
      <c r="B1624">
        <v>103</v>
      </c>
      <c r="C1624" s="1">
        <v>45862.48165509259</v>
      </c>
      <c r="D1624" s="2">
        <v>45862</v>
      </c>
      <c r="E1624" t="s">
        <v>37</v>
      </c>
      <c r="F1624" t="s">
        <v>19</v>
      </c>
      <c r="G1624" t="s">
        <v>35</v>
      </c>
      <c r="I1624">
        <v>1</v>
      </c>
      <c r="J1624">
        <v>2.0699999999999998</v>
      </c>
      <c r="K1624">
        <v>0</v>
      </c>
      <c r="L1624">
        <v>0.18</v>
      </c>
      <c r="M1624">
        <v>2.25</v>
      </c>
      <c r="N1624" t="s">
        <v>21</v>
      </c>
    </row>
    <row r="1625" spans="1:14" x14ac:dyDescent="0.3">
      <c r="A1625">
        <v>121623</v>
      </c>
      <c r="B1625">
        <v>202</v>
      </c>
      <c r="C1625" s="1">
        <v>45859.464699074073</v>
      </c>
      <c r="D1625" s="2">
        <v>45859</v>
      </c>
      <c r="E1625" t="s">
        <v>18</v>
      </c>
      <c r="F1625" t="s">
        <v>15</v>
      </c>
      <c r="G1625" t="s">
        <v>57</v>
      </c>
      <c r="I1625">
        <v>1</v>
      </c>
      <c r="J1625">
        <v>8.66</v>
      </c>
      <c r="K1625">
        <v>0</v>
      </c>
      <c r="L1625">
        <v>0.56000000000000005</v>
      </c>
      <c r="M1625">
        <v>9.2200000000000006</v>
      </c>
      <c r="N1625" t="s">
        <v>21</v>
      </c>
    </row>
    <row r="1626" spans="1:14" x14ac:dyDescent="0.3">
      <c r="A1626">
        <v>121624</v>
      </c>
      <c r="B1626">
        <v>102</v>
      </c>
      <c r="C1626" s="1">
        <v>45767.790671296294</v>
      </c>
      <c r="D1626" s="2">
        <v>45767</v>
      </c>
      <c r="E1626" t="s">
        <v>36</v>
      </c>
      <c r="F1626" t="s">
        <v>19</v>
      </c>
      <c r="G1626" t="s">
        <v>26</v>
      </c>
      <c r="I1626">
        <v>1</v>
      </c>
      <c r="J1626">
        <v>10.23</v>
      </c>
      <c r="L1626">
        <v>0.66</v>
      </c>
      <c r="M1626">
        <v>10.89</v>
      </c>
      <c r="N1626" t="s">
        <v>21</v>
      </c>
    </row>
    <row r="1627" spans="1:14" x14ac:dyDescent="0.3">
      <c r="A1627">
        <v>121625</v>
      </c>
      <c r="B1627">
        <v>202</v>
      </c>
      <c r="C1627" s="1">
        <v>45778.496898148151</v>
      </c>
      <c r="D1627" s="2">
        <v>45778</v>
      </c>
      <c r="E1627" t="s">
        <v>18</v>
      </c>
      <c r="F1627" t="s">
        <v>22</v>
      </c>
      <c r="G1627" t="s">
        <v>52</v>
      </c>
      <c r="H1627" t="s">
        <v>53</v>
      </c>
      <c r="I1627">
        <v>2</v>
      </c>
      <c r="J1627">
        <v>2.95</v>
      </c>
      <c r="K1627">
        <v>0</v>
      </c>
      <c r="L1627">
        <v>0.45</v>
      </c>
      <c r="M1627">
        <v>5.75</v>
      </c>
      <c r="N1627" t="s">
        <v>17</v>
      </c>
    </row>
    <row r="1628" spans="1:14" x14ac:dyDescent="0.3">
      <c r="A1628">
        <v>121626</v>
      </c>
      <c r="B1628">
        <v>403</v>
      </c>
      <c r="C1628" s="1">
        <v>45779.512546296297</v>
      </c>
      <c r="D1628" s="2">
        <v>45779</v>
      </c>
      <c r="E1628" t="s">
        <v>18</v>
      </c>
      <c r="G1628" t="s">
        <v>43</v>
      </c>
      <c r="I1628">
        <v>1</v>
      </c>
      <c r="J1628">
        <v>4.34</v>
      </c>
      <c r="K1628">
        <v>0</v>
      </c>
      <c r="L1628">
        <v>0.28000000000000003</v>
      </c>
      <c r="M1628">
        <v>4.62</v>
      </c>
      <c r="N1628" t="s">
        <v>21</v>
      </c>
    </row>
    <row r="1629" spans="1:14" x14ac:dyDescent="0.3">
      <c r="A1629">
        <v>121627</v>
      </c>
      <c r="B1629">
        <v>301</v>
      </c>
      <c r="C1629" s="1">
        <v>45789.798842592594</v>
      </c>
      <c r="D1629" s="2">
        <v>45789</v>
      </c>
      <c r="E1629" t="s">
        <v>36</v>
      </c>
      <c r="F1629" t="s">
        <v>29</v>
      </c>
      <c r="G1629" t="s">
        <v>57</v>
      </c>
      <c r="I1629">
        <v>1</v>
      </c>
      <c r="J1629">
        <v>9.6300000000000008</v>
      </c>
      <c r="K1629">
        <v>1.44</v>
      </c>
      <c r="L1629">
        <v>0.7</v>
      </c>
      <c r="M1629">
        <v>8.89</v>
      </c>
      <c r="N1629" t="s">
        <v>21</v>
      </c>
    </row>
    <row r="1630" spans="1:14" x14ac:dyDescent="0.3">
      <c r="A1630">
        <v>121628</v>
      </c>
      <c r="B1630">
        <v>402</v>
      </c>
      <c r="C1630" s="1">
        <v>45794.395520833335</v>
      </c>
      <c r="D1630" s="2">
        <v>45794</v>
      </c>
      <c r="E1630" t="s">
        <v>14</v>
      </c>
      <c r="F1630" t="s">
        <v>19</v>
      </c>
      <c r="G1630" t="s">
        <v>24</v>
      </c>
      <c r="H1630" t="s">
        <v>40</v>
      </c>
      <c r="I1630">
        <v>1</v>
      </c>
      <c r="J1630">
        <v>3.26</v>
      </c>
      <c r="K1630">
        <v>0</v>
      </c>
      <c r="L1630">
        <v>0.36</v>
      </c>
      <c r="M1630">
        <v>4.82</v>
      </c>
      <c r="N1630" t="s">
        <v>21</v>
      </c>
    </row>
    <row r="1631" spans="1:14" x14ac:dyDescent="0.3">
      <c r="A1631">
        <v>121629</v>
      </c>
      <c r="B1631">
        <v>501</v>
      </c>
      <c r="C1631" s="1">
        <v>45872.490474537037</v>
      </c>
      <c r="D1631" s="2">
        <v>45872</v>
      </c>
      <c r="E1631" t="s">
        <v>37</v>
      </c>
      <c r="F1631" t="s">
        <v>19</v>
      </c>
      <c r="G1631" t="s">
        <v>68</v>
      </c>
      <c r="I1631">
        <v>1</v>
      </c>
      <c r="J1631">
        <v>3.95</v>
      </c>
      <c r="K1631">
        <v>0</v>
      </c>
      <c r="L1631">
        <v>0.38</v>
      </c>
      <c r="M1631">
        <v>4.33</v>
      </c>
      <c r="N1631" t="s">
        <v>21</v>
      </c>
    </row>
    <row r="1632" spans="1:14" x14ac:dyDescent="0.3">
      <c r="A1632">
        <v>121630</v>
      </c>
      <c r="B1632">
        <v>401</v>
      </c>
      <c r="C1632" s="1">
        <v>45800.83693287037</v>
      </c>
      <c r="D1632" s="2">
        <v>45800</v>
      </c>
      <c r="E1632" t="s">
        <v>36</v>
      </c>
      <c r="F1632" t="s">
        <v>15</v>
      </c>
      <c r="G1632" t="s">
        <v>48</v>
      </c>
      <c r="I1632">
        <v>1</v>
      </c>
      <c r="J1632">
        <v>5.83</v>
      </c>
      <c r="K1632">
        <v>0</v>
      </c>
      <c r="L1632">
        <v>0.5</v>
      </c>
      <c r="M1632">
        <v>6.33</v>
      </c>
      <c r="N1632" t="s">
        <v>21</v>
      </c>
    </row>
    <row r="1633" spans="1:14" x14ac:dyDescent="0.3">
      <c r="A1633">
        <v>121631</v>
      </c>
      <c r="B1633">
        <v>101</v>
      </c>
      <c r="C1633" s="1">
        <v>45760.593807870369</v>
      </c>
      <c r="D1633" s="2">
        <v>45760</v>
      </c>
      <c r="E1633" t="s">
        <v>18</v>
      </c>
      <c r="F1633" t="s">
        <v>29</v>
      </c>
      <c r="G1633" t="s">
        <v>43</v>
      </c>
      <c r="I1633">
        <v>1</v>
      </c>
      <c r="J1633">
        <v>4.21</v>
      </c>
      <c r="K1633">
        <v>0</v>
      </c>
      <c r="L1633">
        <v>0.36</v>
      </c>
      <c r="M1633">
        <v>4.57</v>
      </c>
      <c r="N1633" t="s">
        <v>21</v>
      </c>
    </row>
    <row r="1634" spans="1:14" x14ac:dyDescent="0.3">
      <c r="A1634">
        <v>121632</v>
      </c>
      <c r="B1634">
        <v>101</v>
      </c>
      <c r="C1634" s="1">
        <v>45822.314872685187</v>
      </c>
      <c r="D1634" s="2">
        <v>45822</v>
      </c>
      <c r="E1634" t="s">
        <v>14</v>
      </c>
      <c r="F1634" t="s">
        <v>22</v>
      </c>
      <c r="G1634" t="s">
        <v>75</v>
      </c>
      <c r="I1634">
        <v>1</v>
      </c>
      <c r="J1634">
        <v>3.58</v>
      </c>
      <c r="K1634">
        <v>0</v>
      </c>
      <c r="L1634">
        <v>0.43</v>
      </c>
      <c r="M1634">
        <v>5.21</v>
      </c>
      <c r="N1634" t="s">
        <v>21</v>
      </c>
    </row>
    <row r="1635" spans="1:14" x14ac:dyDescent="0.3">
      <c r="A1635">
        <v>121633</v>
      </c>
      <c r="B1635">
        <v>402</v>
      </c>
      <c r="C1635" s="1">
        <v>45878.769803240742</v>
      </c>
      <c r="D1635" s="2">
        <v>45878</v>
      </c>
      <c r="E1635" t="s">
        <v>36</v>
      </c>
      <c r="F1635" t="s">
        <v>15</v>
      </c>
      <c r="G1635" t="s">
        <v>20</v>
      </c>
      <c r="H1635" t="s">
        <v>58</v>
      </c>
      <c r="I1635">
        <v>2</v>
      </c>
      <c r="J1635">
        <v>5.77</v>
      </c>
      <c r="K1635">
        <v>0</v>
      </c>
      <c r="L1635">
        <v>0.84</v>
      </c>
      <c r="M1635">
        <v>12.38</v>
      </c>
      <c r="N1635" t="s">
        <v>17</v>
      </c>
    </row>
    <row r="1636" spans="1:14" x14ac:dyDescent="0.3">
      <c r="A1636">
        <v>121634</v>
      </c>
      <c r="B1636">
        <v>102</v>
      </c>
      <c r="C1636" s="1">
        <v>45805.620173611111</v>
      </c>
      <c r="D1636" s="2">
        <v>45805</v>
      </c>
      <c r="E1636" t="s">
        <v>18</v>
      </c>
      <c r="F1636" t="s">
        <v>15</v>
      </c>
      <c r="G1636" t="s">
        <v>43</v>
      </c>
      <c r="I1636">
        <v>1</v>
      </c>
      <c r="J1636">
        <v>4.38</v>
      </c>
      <c r="K1636">
        <v>0</v>
      </c>
      <c r="L1636">
        <v>0.35</v>
      </c>
      <c r="M1636">
        <v>4.7300000000000004</v>
      </c>
      <c r="N1636" t="s">
        <v>21</v>
      </c>
    </row>
    <row r="1637" spans="1:14" x14ac:dyDescent="0.3">
      <c r="A1637">
        <v>121635</v>
      </c>
      <c r="B1637">
        <v>403</v>
      </c>
      <c r="C1637" s="1">
        <v>45806.614571759259</v>
      </c>
      <c r="D1637" s="2">
        <v>45806</v>
      </c>
      <c r="E1637" t="s">
        <v>18</v>
      </c>
      <c r="F1637" t="s">
        <v>19</v>
      </c>
      <c r="G1637" t="s">
        <v>20</v>
      </c>
      <c r="H1637" t="s">
        <v>65</v>
      </c>
      <c r="I1637">
        <v>1</v>
      </c>
      <c r="J1637">
        <v>5.24</v>
      </c>
      <c r="K1637">
        <v>0.72</v>
      </c>
      <c r="L1637">
        <v>0.47</v>
      </c>
      <c r="M1637">
        <v>6.99</v>
      </c>
      <c r="N1637" t="s">
        <v>31</v>
      </c>
    </row>
    <row r="1638" spans="1:14" x14ac:dyDescent="0.3">
      <c r="A1638">
        <v>121636</v>
      </c>
      <c r="B1638">
        <v>501</v>
      </c>
      <c r="C1638" s="1">
        <v>45829.725949074076</v>
      </c>
      <c r="D1638" s="2">
        <v>45829</v>
      </c>
      <c r="E1638" t="s">
        <v>28</v>
      </c>
      <c r="F1638" t="s">
        <v>19</v>
      </c>
      <c r="G1638" t="s">
        <v>60</v>
      </c>
      <c r="I1638">
        <v>1</v>
      </c>
      <c r="J1638">
        <v>4.67</v>
      </c>
      <c r="K1638">
        <v>0</v>
      </c>
      <c r="L1638">
        <v>0.34</v>
      </c>
      <c r="M1638">
        <v>5.01</v>
      </c>
      <c r="N1638" t="s">
        <v>21</v>
      </c>
    </row>
    <row r="1639" spans="1:14" x14ac:dyDescent="0.3">
      <c r="A1639">
        <v>121637</v>
      </c>
      <c r="B1639">
        <v>103</v>
      </c>
      <c r="C1639" s="1">
        <v>45815.458310185182</v>
      </c>
      <c r="D1639" s="2">
        <v>45815</v>
      </c>
      <c r="E1639" t="s">
        <v>37</v>
      </c>
      <c r="F1639" t="s">
        <v>19</v>
      </c>
      <c r="G1639" t="s">
        <v>32</v>
      </c>
      <c r="I1639">
        <v>1</v>
      </c>
      <c r="J1639">
        <v>1.78</v>
      </c>
      <c r="K1639">
        <v>0</v>
      </c>
      <c r="L1639">
        <v>0.13</v>
      </c>
      <c r="M1639">
        <v>1.91</v>
      </c>
      <c r="N1639" t="s">
        <v>17</v>
      </c>
    </row>
    <row r="1640" spans="1:14" x14ac:dyDescent="0.3">
      <c r="A1640">
        <v>121638</v>
      </c>
      <c r="B1640">
        <v>102</v>
      </c>
      <c r="C1640" s="1">
        <v>45868.428888888891</v>
      </c>
      <c r="D1640" s="2">
        <v>45868</v>
      </c>
      <c r="E1640" t="s">
        <v>37</v>
      </c>
      <c r="F1640" t="s">
        <v>19</v>
      </c>
      <c r="G1640" t="s">
        <v>24</v>
      </c>
      <c r="H1640" t="s">
        <v>46</v>
      </c>
      <c r="I1640">
        <v>1</v>
      </c>
      <c r="J1640">
        <v>3.76</v>
      </c>
      <c r="K1640">
        <v>0.19</v>
      </c>
      <c r="L1640">
        <v>0.28999999999999998</v>
      </c>
      <c r="M1640">
        <v>3.96</v>
      </c>
      <c r="N1640" t="s">
        <v>21</v>
      </c>
    </row>
    <row r="1641" spans="1:14" x14ac:dyDescent="0.3">
      <c r="A1641">
        <v>121639</v>
      </c>
      <c r="B1641">
        <v>501</v>
      </c>
      <c r="C1641" s="1">
        <v>45766.421805555554</v>
      </c>
      <c r="D1641" s="2">
        <v>45766</v>
      </c>
      <c r="E1641" t="s">
        <v>14</v>
      </c>
      <c r="F1641" t="s">
        <v>19</v>
      </c>
      <c r="G1641" t="s">
        <v>41</v>
      </c>
      <c r="H1641" t="s">
        <v>42</v>
      </c>
      <c r="I1641">
        <v>1</v>
      </c>
      <c r="J1641">
        <v>1.68</v>
      </c>
      <c r="K1641">
        <v>0</v>
      </c>
      <c r="L1641">
        <v>0.18</v>
      </c>
      <c r="M1641">
        <v>2.56</v>
      </c>
      <c r="N1641" t="s">
        <v>21</v>
      </c>
    </row>
    <row r="1642" spans="1:14" x14ac:dyDescent="0.3">
      <c r="A1642">
        <v>121640</v>
      </c>
      <c r="B1642">
        <v>101</v>
      </c>
      <c r="C1642" s="1">
        <v>45841.444918981484</v>
      </c>
      <c r="D1642" s="2">
        <v>45841</v>
      </c>
      <c r="E1642" t="s">
        <v>14</v>
      </c>
      <c r="F1642" t="s">
        <v>22</v>
      </c>
      <c r="G1642" t="s">
        <v>70</v>
      </c>
      <c r="I1642">
        <v>1</v>
      </c>
      <c r="J1642">
        <v>3.25</v>
      </c>
      <c r="K1642">
        <v>0</v>
      </c>
      <c r="L1642">
        <v>0.23</v>
      </c>
      <c r="M1642">
        <v>3.48</v>
      </c>
      <c r="N1642" t="s">
        <v>21</v>
      </c>
    </row>
    <row r="1643" spans="1:14" x14ac:dyDescent="0.3">
      <c r="A1643">
        <v>121641</v>
      </c>
      <c r="B1643">
        <v>501</v>
      </c>
      <c r="C1643" s="1">
        <v>45832.005995370368</v>
      </c>
      <c r="D1643" s="2">
        <v>45832</v>
      </c>
      <c r="E1643" t="s">
        <v>33</v>
      </c>
      <c r="F1643" t="s">
        <v>15</v>
      </c>
      <c r="G1643" t="s">
        <v>20</v>
      </c>
      <c r="H1643" t="s">
        <v>54</v>
      </c>
      <c r="I1643">
        <v>1</v>
      </c>
      <c r="J1643">
        <v>5.91</v>
      </c>
      <c r="K1643">
        <v>0.3</v>
      </c>
      <c r="L1643">
        <v>0.36</v>
      </c>
      <c r="M1643">
        <v>5.97</v>
      </c>
      <c r="N1643" t="s">
        <v>17</v>
      </c>
    </row>
    <row r="1644" spans="1:14" x14ac:dyDescent="0.3">
      <c r="A1644">
        <v>121642</v>
      </c>
      <c r="B1644">
        <v>301</v>
      </c>
      <c r="C1644" s="1">
        <v>45825.496261574073</v>
      </c>
      <c r="D1644" s="2">
        <v>45825</v>
      </c>
      <c r="E1644" t="s">
        <v>18</v>
      </c>
      <c r="F1644" t="s">
        <v>22</v>
      </c>
      <c r="G1644" t="s">
        <v>59</v>
      </c>
      <c r="I1644">
        <v>1</v>
      </c>
      <c r="J1644">
        <v>9.9499999999999993</v>
      </c>
      <c r="K1644">
        <v>0</v>
      </c>
      <c r="L1644">
        <v>0.65</v>
      </c>
      <c r="M1644">
        <v>10.6</v>
      </c>
      <c r="N1644" t="s">
        <v>17</v>
      </c>
    </row>
    <row r="1645" spans="1:14" x14ac:dyDescent="0.3">
      <c r="A1645">
        <v>121643</v>
      </c>
      <c r="B1645">
        <v>403</v>
      </c>
      <c r="C1645" s="1">
        <v>45781.273541666669</v>
      </c>
      <c r="D1645" s="2">
        <v>45781</v>
      </c>
      <c r="E1645" t="s">
        <v>14</v>
      </c>
      <c r="F1645" t="s">
        <v>22</v>
      </c>
      <c r="G1645" t="s">
        <v>70</v>
      </c>
      <c r="H1645" t="s">
        <v>71</v>
      </c>
      <c r="I1645">
        <v>1</v>
      </c>
      <c r="J1645">
        <v>3.35</v>
      </c>
      <c r="K1645">
        <v>0</v>
      </c>
      <c r="L1645">
        <v>0.38</v>
      </c>
      <c r="M1645">
        <v>4.43</v>
      </c>
      <c r="N1645" t="s">
        <v>62</v>
      </c>
    </row>
    <row r="1646" spans="1:14" x14ac:dyDescent="0.3">
      <c r="A1646">
        <v>121644</v>
      </c>
      <c r="B1646">
        <v>202</v>
      </c>
      <c r="C1646" s="1">
        <v>45811.64702546296</v>
      </c>
      <c r="D1646" s="2">
        <v>45811</v>
      </c>
      <c r="E1646" t="s">
        <v>28</v>
      </c>
      <c r="F1646" t="s">
        <v>15</v>
      </c>
      <c r="G1646" t="s">
        <v>47</v>
      </c>
      <c r="I1646">
        <v>3</v>
      </c>
      <c r="J1646">
        <v>1.52</v>
      </c>
      <c r="K1646">
        <v>0</v>
      </c>
      <c r="L1646">
        <v>0.36</v>
      </c>
      <c r="M1646">
        <v>4.92</v>
      </c>
      <c r="N1646" t="s">
        <v>62</v>
      </c>
    </row>
    <row r="1647" spans="1:14" x14ac:dyDescent="0.3">
      <c r="A1647">
        <v>121645</v>
      </c>
      <c r="B1647">
        <v>403</v>
      </c>
      <c r="C1647" s="1">
        <v>45766.50099537037</v>
      </c>
      <c r="D1647" s="2">
        <v>45766</v>
      </c>
      <c r="E1647" t="s">
        <v>18</v>
      </c>
      <c r="F1647" t="s">
        <v>19</v>
      </c>
      <c r="G1647" t="s">
        <v>26</v>
      </c>
      <c r="I1647">
        <v>1</v>
      </c>
      <c r="J1647">
        <v>9.5</v>
      </c>
      <c r="K1647">
        <v>0</v>
      </c>
      <c r="L1647">
        <v>0.62</v>
      </c>
      <c r="M1647">
        <v>10.119999999999999</v>
      </c>
      <c r="N1647" t="s">
        <v>21</v>
      </c>
    </row>
    <row r="1648" spans="1:14" x14ac:dyDescent="0.3">
      <c r="A1648">
        <v>121646</v>
      </c>
      <c r="B1648">
        <v>401</v>
      </c>
      <c r="C1648" s="1">
        <v>45864.484895833331</v>
      </c>
      <c r="D1648" s="2">
        <v>45864</v>
      </c>
      <c r="E1648" t="s">
        <v>37</v>
      </c>
      <c r="F1648" t="s">
        <v>22</v>
      </c>
      <c r="G1648" t="s">
        <v>47</v>
      </c>
      <c r="I1648">
        <v>1</v>
      </c>
      <c r="J1648">
        <v>1.62</v>
      </c>
      <c r="K1648">
        <v>0</v>
      </c>
      <c r="L1648">
        <v>0.16</v>
      </c>
      <c r="M1648">
        <v>2.2799999999999998</v>
      </c>
      <c r="N1648" t="s">
        <v>21</v>
      </c>
    </row>
    <row r="1649" spans="1:14" x14ac:dyDescent="0.3">
      <c r="A1649">
        <v>121647</v>
      </c>
      <c r="B1649">
        <v>501</v>
      </c>
      <c r="C1649" s="1">
        <v>45794.806342592594</v>
      </c>
      <c r="D1649" s="2">
        <v>45794</v>
      </c>
      <c r="E1649" t="s">
        <v>36</v>
      </c>
      <c r="F1649" t="s">
        <v>15</v>
      </c>
      <c r="G1649" t="s">
        <v>52</v>
      </c>
      <c r="H1649" t="s">
        <v>34</v>
      </c>
      <c r="I1649">
        <v>2</v>
      </c>
      <c r="J1649">
        <v>2.92</v>
      </c>
      <c r="K1649">
        <v>0</v>
      </c>
      <c r="L1649">
        <v>0.44</v>
      </c>
      <c r="M1649">
        <v>6.78</v>
      </c>
      <c r="N1649" t="s">
        <v>21</v>
      </c>
    </row>
    <row r="1650" spans="1:14" x14ac:dyDescent="0.3">
      <c r="A1650">
        <v>121648</v>
      </c>
      <c r="B1650">
        <v>501</v>
      </c>
      <c r="C1650" s="1">
        <v>45768.54109953704</v>
      </c>
      <c r="D1650" s="2">
        <v>45768</v>
      </c>
      <c r="E1650" t="s">
        <v>18</v>
      </c>
      <c r="F1650" t="s">
        <v>19</v>
      </c>
      <c r="G1650" t="s">
        <v>55</v>
      </c>
      <c r="I1650">
        <v>1</v>
      </c>
      <c r="J1650">
        <v>9.08</v>
      </c>
      <c r="K1650">
        <v>0</v>
      </c>
      <c r="L1650">
        <v>0.66</v>
      </c>
      <c r="M1650">
        <v>9.74</v>
      </c>
      <c r="N1650" t="s">
        <v>31</v>
      </c>
    </row>
    <row r="1651" spans="1:14" x14ac:dyDescent="0.3">
      <c r="A1651">
        <v>121649</v>
      </c>
      <c r="B1651">
        <v>403</v>
      </c>
      <c r="C1651" s="1">
        <v>45765.211331018516</v>
      </c>
      <c r="D1651" s="2">
        <v>45765</v>
      </c>
      <c r="E1651" t="s">
        <v>14</v>
      </c>
      <c r="F1651" t="s">
        <v>15</v>
      </c>
      <c r="G1651" t="s">
        <v>24</v>
      </c>
      <c r="I1651">
        <v>1</v>
      </c>
      <c r="J1651">
        <v>3.89</v>
      </c>
      <c r="K1651">
        <v>0</v>
      </c>
      <c r="L1651">
        <v>0.31</v>
      </c>
      <c r="M1651">
        <v>4.2</v>
      </c>
      <c r="N1651" t="s">
        <v>21</v>
      </c>
    </row>
    <row r="1652" spans="1:14" x14ac:dyDescent="0.3">
      <c r="A1652">
        <v>121650</v>
      </c>
      <c r="B1652">
        <v>101</v>
      </c>
      <c r="C1652" s="1">
        <v>45762.9062037037</v>
      </c>
      <c r="D1652" s="2">
        <v>45762</v>
      </c>
      <c r="E1652" t="s">
        <v>36</v>
      </c>
      <c r="F1652" t="s">
        <v>19</v>
      </c>
      <c r="G1652" t="s">
        <v>55</v>
      </c>
      <c r="I1652">
        <v>1</v>
      </c>
      <c r="J1652">
        <v>8.7799999999999994</v>
      </c>
      <c r="K1652">
        <v>0</v>
      </c>
      <c r="L1652">
        <v>0.56999999999999995</v>
      </c>
      <c r="M1652">
        <v>9.35</v>
      </c>
    </row>
    <row r="1653" spans="1:14" x14ac:dyDescent="0.3">
      <c r="A1653">
        <v>121651</v>
      </c>
      <c r="B1653">
        <v>402</v>
      </c>
      <c r="C1653" s="1">
        <v>45826.289421296293</v>
      </c>
      <c r="D1653" s="2">
        <v>45826</v>
      </c>
      <c r="E1653" t="s">
        <v>14</v>
      </c>
      <c r="F1653" t="s">
        <v>15</v>
      </c>
      <c r="G1653" t="s">
        <v>24</v>
      </c>
      <c r="I1653">
        <v>1</v>
      </c>
      <c r="J1653">
        <v>3.32</v>
      </c>
      <c r="K1653">
        <v>0</v>
      </c>
      <c r="L1653">
        <v>0.32</v>
      </c>
      <c r="M1653">
        <v>3.64</v>
      </c>
      <c r="N1653" t="s">
        <v>21</v>
      </c>
    </row>
    <row r="1654" spans="1:14" x14ac:dyDescent="0.3">
      <c r="A1654">
        <v>121652</v>
      </c>
      <c r="B1654">
        <v>402</v>
      </c>
      <c r="C1654" s="1">
        <v>45849.624189814815</v>
      </c>
      <c r="D1654" s="2">
        <v>45849</v>
      </c>
      <c r="E1654" t="s">
        <v>18</v>
      </c>
      <c r="F1654" t="s">
        <v>22</v>
      </c>
      <c r="G1654" t="s">
        <v>48</v>
      </c>
      <c r="H1654" t="s">
        <v>58</v>
      </c>
      <c r="I1654">
        <v>1</v>
      </c>
      <c r="J1654">
        <v>5.71</v>
      </c>
      <c r="K1654">
        <v>0</v>
      </c>
      <c r="L1654">
        <v>0.4</v>
      </c>
      <c r="M1654">
        <v>6.11</v>
      </c>
      <c r="N1654" t="s">
        <v>17</v>
      </c>
    </row>
    <row r="1655" spans="1:14" x14ac:dyDescent="0.3">
      <c r="A1655">
        <v>121653</v>
      </c>
      <c r="B1655">
        <v>201</v>
      </c>
      <c r="C1655" s="1">
        <v>45760.041817129626</v>
      </c>
      <c r="D1655" s="2">
        <v>45760</v>
      </c>
      <c r="E1655" t="s">
        <v>33</v>
      </c>
      <c r="F1655" t="s">
        <v>15</v>
      </c>
      <c r="G1655" t="s">
        <v>51</v>
      </c>
      <c r="H1655" t="s">
        <v>81</v>
      </c>
      <c r="I1655">
        <v>2</v>
      </c>
      <c r="J1655">
        <v>3.87</v>
      </c>
      <c r="K1655">
        <v>0</v>
      </c>
      <c r="L1655">
        <v>0.61</v>
      </c>
      <c r="M1655">
        <v>9.35</v>
      </c>
      <c r="N1655" t="s">
        <v>21</v>
      </c>
    </row>
    <row r="1656" spans="1:14" x14ac:dyDescent="0.3">
      <c r="A1656">
        <v>121654</v>
      </c>
      <c r="B1656">
        <v>101</v>
      </c>
      <c r="C1656" s="1">
        <v>45832.593773148146</v>
      </c>
      <c r="D1656" s="2">
        <v>45832</v>
      </c>
      <c r="E1656" t="s">
        <v>18</v>
      </c>
      <c r="F1656" t="s">
        <v>15</v>
      </c>
      <c r="G1656" t="s">
        <v>27</v>
      </c>
      <c r="I1656">
        <v>1</v>
      </c>
      <c r="J1656">
        <v>5.88</v>
      </c>
      <c r="K1656">
        <v>0</v>
      </c>
      <c r="L1656">
        <v>0.56000000000000005</v>
      </c>
      <c r="M1656">
        <v>6.44</v>
      </c>
      <c r="N1656" t="s">
        <v>21</v>
      </c>
    </row>
    <row r="1657" spans="1:14" x14ac:dyDescent="0.3">
      <c r="A1657">
        <v>121655</v>
      </c>
      <c r="B1657">
        <v>102</v>
      </c>
      <c r="C1657" s="1">
        <v>45818.448298611111</v>
      </c>
      <c r="D1657" s="2">
        <v>45818</v>
      </c>
      <c r="E1657" t="s">
        <v>14</v>
      </c>
      <c r="F1657" t="s">
        <v>29</v>
      </c>
      <c r="G1657" t="s">
        <v>67</v>
      </c>
      <c r="I1657">
        <v>1</v>
      </c>
      <c r="J1657">
        <v>4.8899999999999997</v>
      </c>
      <c r="K1657">
        <v>0</v>
      </c>
      <c r="N1657" t="s">
        <v>21</v>
      </c>
    </row>
    <row r="1658" spans="1:14" x14ac:dyDescent="0.3">
      <c r="A1658">
        <v>121656</v>
      </c>
      <c r="B1658">
        <v>101</v>
      </c>
      <c r="C1658" s="1">
        <v>45861.595057870371</v>
      </c>
      <c r="D1658" s="2">
        <v>45861</v>
      </c>
      <c r="E1658" t="s">
        <v>18</v>
      </c>
      <c r="F1658" t="s">
        <v>29</v>
      </c>
      <c r="G1658" t="s">
        <v>26</v>
      </c>
      <c r="I1658">
        <v>1</v>
      </c>
      <c r="J1658">
        <v>9.3699999999999992</v>
      </c>
      <c r="K1658">
        <v>0</v>
      </c>
      <c r="L1658">
        <v>0.68</v>
      </c>
      <c r="M1658">
        <v>10.050000000000001</v>
      </c>
      <c r="N1658" t="s">
        <v>21</v>
      </c>
    </row>
    <row r="1659" spans="1:14" x14ac:dyDescent="0.3">
      <c r="A1659">
        <v>121657</v>
      </c>
      <c r="B1659">
        <v>301</v>
      </c>
      <c r="C1659" s="1">
        <v>45788.209293981483</v>
      </c>
      <c r="D1659" s="2">
        <v>45788</v>
      </c>
      <c r="E1659" t="s">
        <v>14</v>
      </c>
      <c r="F1659" t="s">
        <v>15</v>
      </c>
      <c r="G1659" t="s">
        <v>24</v>
      </c>
      <c r="I1659">
        <v>1</v>
      </c>
      <c r="J1659">
        <v>3.57</v>
      </c>
      <c r="K1659">
        <v>0</v>
      </c>
      <c r="L1659">
        <v>0.25</v>
      </c>
      <c r="M1659">
        <v>3.82</v>
      </c>
      <c r="N1659" t="s">
        <v>21</v>
      </c>
    </row>
    <row r="1660" spans="1:14" x14ac:dyDescent="0.3">
      <c r="A1660">
        <v>121658</v>
      </c>
      <c r="B1660">
        <v>101</v>
      </c>
      <c r="C1660" s="1">
        <v>45861.968981481485</v>
      </c>
      <c r="D1660" s="2">
        <v>45861</v>
      </c>
      <c r="E1660" t="s">
        <v>33</v>
      </c>
      <c r="F1660" t="s">
        <v>19</v>
      </c>
      <c r="G1660" t="s">
        <v>52</v>
      </c>
      <c r="I1660">
        <v>3</v>
      </c>
      <c r="J1660">
        <v>2.35</v>
      </c>
      <c r="K1660">
        <v>0</v>
      </c>
      <c r="L1660">
        <v>0.49</v>
      </c>
      <c r="M1660">
        <v>7.54</v>
      </c>
      <c r="N1660" t="s">
        <v>17</v>
      </c>
    </row>
    <row r="1661" spans="1:14" x14ac:dyDescent="0.3">
      <c r="A1661">
        <v>121659</v>
      </c>
      <c r="B1661">
        <v>501</v>
      </c>
      <c r="C1661" s="1">
        <v>45823.381874999999</v>
      </c>
      <c r="D1661" s="2">
        <v>45823</v>
      </c>
      <c r="E1661" t="s">
        <v>14</v>
      </c>
      <c r="G1661" t="s">
        <v>67</v>
      </c>
      <c r="H1661" t="s">
        <v>46</v>
      </c>
      <c r="I1661">
        <v>1</v>
      </c>
      <c r="J1661">
        <v>5.37</v>
      </c>
      <c r="K1661">
        <v>0</v>
      </c>
      <c r="L1661">
        <v>0.46</v>
      </c>
      <c r="M1661">
        <v>5.93</v>
      </c>
      <c r="N1661" t="s">
        <v>21</v>
      </c>
    </row>
    <row r="1662" spans="1:14" x14ac:dyDescent="0.3">
      <c r="A1662">
        <v>121660</v>
      </c>
      <c r="B1662">
        <v>201</v>
      </c>
      <c r="C1662" s="1">
        <v>45846.845810185187</v>
      </c>
      <c r="D1662" s="2">
        <v>45846</v>
      </c>
      <c r="E1662" t="s">
        <v>36</v>
      </c>
      <c r="F1662" t="s">
        <v>19</v>
      </c>
      <c r="G1662" t="s">
        <v>55</v>
      </c>
      <c r="I1662">
        <v>1</v>
      </c>
      <c r="J1662">
        <v>9.15</v>
      </c>
      <c r="K1662">
        <v>0</v>
      </c>
      <c r="L1662">
        <v>0.55000000000000004</v>
      </c>
      <c r="M1662">
        <v>9.6999999999999993</v>
      </c>
      <c r="N1662" t="s">
        <v>31</v>
      </c>
    </row>
    <row r="1663" spans="1:14" x14ac:dyDescent="0.3">
      <c r="A1663">
        <v>121661</v>
      </c>
      <c r="B1663">
        <v>301</v>
      </c>
      <c r="C1663" s="1">
        <v>45866.893275462964</v>
      </c>
      <c r="D1663" s="2">
        <v>45866</v>
      </c>
      <c r="E1663" t="s">
        <v>36</v>
      </c>
      <c r="F1663" t="s">
        <v>19</v>
      </c>
      <c r="G1663" t="s">
        <v>59</v>
      </c>
      <c r="I1663">
        <v>1</v>
      </c>
      <c r="J1663">
        <v>9.93</v>
      </c>
      <c r="K1663">
        <v>0</v>
      </c>
      <c r="L1663">
        <v>0.65</v>
      </c>
      <c r="M1663">
        <v>10.58</v>
      </c>
    </row>
    <row r="1664" spans="1:14" x14ac:dyDescent="0.3">
      <c r="A1664">
        <v>121662</v>
      </c>
      <c r="B1664">
        <v>401</v>
      </c>
      <c r="C1664" s="1">
        <v>45788.671365740738</v>
      </c>
      <c r="D1664" s="2">
        <v>45788</v>
      </c>
      <c r="E1664" t="s">
        <v>28</v>
      </c>
      <c r="F1664" t="s">
        <v>29</v>
      </c>
      <c r="G1664" t="s">
        <v>52</v>
      </c>
      <c r="I1664">
        <v>1</v>
      </c>
      <c r="J1664">
        <v>2.04</v>
      </c>
      <c r="K1664">
        <v>0</v>
      </c>
      <c r="L1664">
        <v>0.15</v>
      </c>
      <c r="M1664">
        <v>2.19</v>
      </c>
      <c r="N1664" t="s">
        <v>21</v>
      </c>
    </row>
    <row r="1665" spans="1:14" x14ac:dyDescent="0.3">
      <c r="A1665">
        <v>121663</v>
      </c>
      <c r="B1665">
        <v>403</v>
      </c>
      <c r="C1665" s="1">
        <v>45854.903796296298</v>
      </c>
      <c r="D1665" s="2">
        <v>45854</v>
      </c>
      <c r="E1665" t="s">
        <v>36</v>
      </c>
      <c r="F1665" t="s">
        <v>29</v>
      </c>
      <c r="G1665" t="s">
        <v>30</v>
      </c>
      <c r="H1665" t="s">
        <v>63</v>
      </c>
      <c r="I1665">
        <v>1</v>
      </c>
      <c r="J1665">
        <v>2.97</v>
      </c>
      <c r="K1665">
        <v>0</v>
      </c>
      <c r="L1665">
        <v>0.24</v>
      </c>
      <c r="M1665">
        <v>3.21</v>
      </c>
      <c r="N1665" t="s">
        <v>21</v>
      </c>
    </row>
    <row r="1666" spans="1:14" x14ac:dyDescent="0.3">
      <c r="A1666">
        <v>121664</v>
      </c>
      <c r="B1666">
        <v>102</v>
      </c>
      <c r="C1666" s="1">
        <v>45779.828009259261</v>
      </c>
      <c r="D1666" s="2">
        <v>45779</v>
      </c>
      <c r="E1666" t="s">
        <v>36</v>
      </c>
      <c r="F1666" t="s">
        <v>19</v>
      </c>
      <c r="G1666" t="s">
        <v>59</v>
      </c>
      <c r="I1666">
        <v>1</v>
      </c>
      <c r="J1666">
        <v>10.64</v>
      </c>
      <c r="K1666">
        <v>0</v>
      </c>
      <c r="L1666">
        <v>0.74</v>
      </c>
      <c r="M1666">
        <v>11.38</v>
      </c>
      <c r="N1666" t="s">
        <v>17</v>
      </c>
    </row>
    <row r="1667" spans="1:14" x14ac:dyDescent="0.3">
      <c r="A1667">
        <v>121665</v>
      </c>
      <c r="B1667">
        <v>201</v>
      </c>
      <c r="C1667" s="1">
        <v>45762.327743055554</v>
      </c>
      <c r="D1667" s="2">
        <v>45762</v>
      </c>
      <c r="E1667" t="s">
        <v>14</v>
      </c>
      <c r="F1667" t="s">
        <v>29</v>
      </c>
      <c r="G1667" t="s">
        <v>24</v>
      </c>
      <c r="H1667" t="s">
        <v>46</v>
      </c>
      <c r="I1667">
        <v>1</v>
      </c>
      <c r="J1667">
        <v>3.23</v>
      </c>
      <c r="K1667">
        <v>0</v>
      </c>
      <c r="L1667">
        <v>0.22</v>
      </c>
      <c r="M1667">
        <v>3.55</v>
      </c>
      <c r="N1667" t="s">
        <v>31</v>
      </c>
    </row>
    <row r="1668" spans="1:14" x14ac:dyDescent="0.3">
      <c r="A1668">
        <v>121666</v>
      </c>
      <c r="B1668">
        <v>201</v>
      </c>
      <c r="C1668" s="1">
        <v>45789.572789351849</v>
      </c>
      <c r="D1668" s="2">
        <v>45789</v>
      </c>
      <c r="E1668" t="s">
        <v>18</v>
      </c>
      <c r="F1668" t="s">
        <v>19</v>
      </c>
      <c r="G1668" t="s">
        <v>57</v>
      </c>
      <c r="I1668">
        <v>1</v>
      </c>
      <c r="J1668">
        <v>8.49</v>
      </c>
      <c r="K1668">
        <v>0</v>
      </c>
      <c r="L1668">
        <v>0.72</v>
      </c>
      <c r="M1668">
        <v>9.2100000000000009</v>
      </c>
      <c r="N1668" t="s">
        <v>17</v>
      </c>
    </row>
    <row r="1669" spans="1:14" x14ac:dyDescent="0.3">
      <c r="A1669">
        <v>121667</v>
      </c>
      <c r="B1669">
        <v>201</v>
      </c>
      <c r="C1669" s="1">
        <v>45803.792881944442</v>
      </c>
      <c r="D1669" s="2">
        <v>45803</v>
      </c>
      <c r="E1669" t="s">
        <v>36</v>
      </c>
      <c r="F1669" t="s">
        <v>19</v>
      </c>
      <c r="G1669" t="s">
        <v>55</v>
      </c>
      <c r="I1669">
        <v>2</v>
      </c>
      <c r="J1669">
        <v>8.24</v>
      </c>
      <c r="K1669">
        <v>0</v>
      </c>
      <c r="L1669">
        <v>1.07</v>
      </c>
      <c r="M1669">
        <v>17.55</v>
      </c>
      <c r="N1669" t="s">
        <v>21</v>
      </c>
    </row>
    <row r="1670" spans="1:14" x14ac:dyDescent="0.3">
      <c r="A1670">
        <v>121668</v>
      </c>
      <c r="B1670">
        <v>403</v>
      </c>
      <c r="C1670" s="1">
        <v>45762.66097222222</v>
      </c>
      <c r="D1670" s="2">
        <v>45762</v>
      </c>
      <c r="E1670" t="s">
        <v>28</v>
      </c>
      <c r="F1670" t="s">
        <v>19</v>
      </c>
      <c r="G1670" t="s">
        <v>47</v>
      </c>
      <c r="I1670">
        <v>1</v>
      </c>
      <c r="J1670">
        <v>1.74</v>
      </c>
      <c r="L1670">
        <v>0.15</v>
      </c>
      <c r="M1670">
        <v>1.89</v>
      </c>
      <c r="N1670" t="s">
        <v>21</v>
      </c>
    </row>
    <row r="1671" spans="1:14" x14ac:dyDescent="0.3">
      <c r="A1671">
        <v>121669</v>
      </c>
      <c r="B1671">
        <v>202</v>
      </c>
      <c r="C1671" s="1">
        <v>45791.464375000003</v>
      </c>
      <c r="D1671" s="2">
        <v>45791</v>
      </c>
      <c r="E1671" t="s">
        <v>18</v>
      </c>
      <c r="F1671" t="s">
        <v>22</v>
      </c>
      <c r="G1671" t="s">
        <v>55</v>
      </c>
      <c r="I1671">
        <v>1</v>
      </c>
      <c r="J1671">
        <v>8.76</v>
      </c>
      <c r="K1671">
        <v>0</v>
      </c>
      <c r="L1671">
        <v>0.79</v>
      </c>
      <c r="M1671">
        <v>9.5500000000000007</v>
      </c>
      <c r="N1671" t="s">
        <v>17</v>
      </c>
    </row>
    <row r="1672" spans="1:14" x14ac:dyDescent="0.3">
      <c r="A1672">
        <v>121670</v>
      </c>
      <c r="B1672">
        <v>501</v>
      </c>
      <c r="C1672" s="1">
        <v>45797.692314814813</v>
      </c>
      <c r="D1672" s="2">
        <v>45797</v>
      </c>
      <c r="E1672" t="s">
        <v>28</v>
      </c>
      <c r="F1672" t="s">
        <v>15</v>
      </c>
      <c r="G1672" t="s">
        <v>32</v>
      </c>
      <c r="H1672" t="s">
        <v>66</v>
      </c>
      <c r="I1672">
        <v>2</v>
      </c>
      <c r="J1672">
        <v>1.72</v>
      </c>
      <c r="K1672">
        <v>0</v>
      </c>
      <c r="L1672">
        <v>0.25</v>
      </c>
      <c r="M1672">
        <v>3.69</v>
      </c>
      <c r="N1672" t="s">
        <v>21</v>
      </c>
    </row>
    <row r="1673" spans="1:14" x14ac:dyDescent="0.3">
      <c r="A1673">
        <v>121671</v>
      </c>
      <c r="B1673">
        <v>103</v>
      </c>
      <c r="C1673" s="1">
        <v>45785.606030092589</v>
      </c>
      <c r="D1673" s="2">
        <v>45785</v>
      </c>
      <c r="E1673" t="s">
        <v>18</v>
      </c>
      <c r="F1673" t="s">
        <v>19</v>
      </c>
      <c r="G1673" t="s">
        <v>20</v>
      </c>
      <c r="I1673">
        <v>1</v>
      </c>
      <c r="J1673">
        <v>5.26</v>
      </c>
      <c r="K1673">
        <v>0</v>
      </c>
      <c r="L1673">
        <v>0.38</v>
      </c>
      <c r="M1673">
        <v>5.64</v>
      </c>
      <c r="N1673" t="s">
        <v>31</v>
      </c>
    </row>
    <row r="1674" spans="1:14" x14ac:dyDescent="0.3">
      <c r="A1674">
        <v>121672</v>
      </c>
      <c r="B1674">
        <v>402</v>
      </c>
      <c r="C1674" s="1">
        <v>45800.736041666663</v>
      </c>
      <c r="D1674" s="2">
        <v>45800</v>
      </c>
      <c r="E1674" t="s">
        <v>28</v>
      </c>
      <c r="F1674" t="s">
        <v>29</v>
      </c>
      <c r="G1674" t="s">
        <v>79</v>
      </c>
      <c r="I1674">
        <v>1</v>
      </c>
      <c r="J1674">
        <v>2.76</v>
      </c>
      <c r="K1674">
        <v>0</v>
      </c>
      <c r="L1674">
        <v>0.21</v>
      </c>
      <c r="M1674">
        <v>2.97</v>
      </c>
      <c r="N1674" t="s">
        <v>17</v>
      </c>
    </row>
    <row r="1675" spans="1:14" x14ac:dyDescent="0.3">
      <c r="A1675">
        <v>121673</v>
      </c>
      <c r="B1675">
        <v>501</v>
      </c>
      <c r="C1675" s="1">
        <v>45857.880833333336</v>
      </c>
      <c r="D1675" s="2">
        <v>45857</v>
      </c>
      <c r="E1675" t="s">
        <v>36</v>
      </c>
      <c r="F1675" t="s">
        <v>29</v>
      </c>
      <c r="G1675" t="s">
        <v>48</v>
      </c>
      <c r="I1675">
        <v>1</v>
      </c>
      <c r="J1675">
        <v>5.29</v>
      </c>
      <c r="K1675">
        <v>0</v>
      </c>
      <c r="L1675">
        <v>0.34</v>
      </c>
      <c r="M1675">
        <v>5.63</v>
      </c>
      <c r="N1675" t="s">
        <v>31</v>
      </c>
    </row>
    <row r="1676" spans="1:14" x14ac:dyDescent="0.3">
      <c r="A1676">
        <v>121674</v>
      </c>
      <c r="B1676">
        <v>403</v>
      </c>
      <c r="C1676" s="1">
        <v>45800.486574074072</v>
      </c>
      <c r="D1676" s="2">
        <v>45800</v>
      </c>
      <c r="E1676" t="s">
        <v>37</v>
      </c>
      <c r="F1676" t="s">
        <v>29</v>
      </c>
      <c r="G1676" t="s">
        <v>41</v>
      </c>
      <c r="H1676" t="s">
        <v>71</v>
      </c>
      <c r="I1676">
        <v>1</v>
      </c>
      <c r="J1676">
        <v>2.21</v>
      </c>
      <c r="K1676">
        <v>0</v>
      </c>
      <c r="L1676">
        <v>0.23</v>
      </c>
      <c r="M1676">
        <v>3.14</v>
      </c>
      <c r="N1676" t="s">
        <v>21</v>
      </c>
    </row>
    <row r="1677" spans="1:14" x14ac:dyDescent="0.3">
      <c r="A1677">
        <v>121675</v>
      </c>
      <c r="B1677">
        <v>301</v>
      </c>
      <c r="C1677" s="1">
        <v>45776.475347222222</v>
      </c>
      <c r="D1677" s="2">
        <v>45776</v>
      </c>
      <c r="E1677" t="s">
        <v>18</v>
      </c>
      <c r="F1677" t="s">
        <v>22</v>
      </c>
      <c r="G1677" t="s">
        <v>20</v>
      </c>
      <c r="I1677">
        <v>1</v>
      </c>
      <c r="J1677">
        <v>5.27</v>
      </c>
      <c r="K1677">
        <v>0</v>
      </c>
      <c r="L1677">
        <v>0.38</v>
      </c>
      <c r="M1677">
        <v>5.65</v>
      </c>
      <c r="N1677" t="s">
        <v>62</v>
      </c>
    </row>
    <row r="1678" spans="1:14" x14ac:dyDescent="0.3">
      <c r="A1678">
        <v>121676</v>
      </c>
      <c r="B1678">
        <v>402</v>
      </c>
      <c r="C1678" s="1">
        <v>45866.972708333335</v>
      </c>
      <c r="D1678" s="2">
        <v>45866</v>
      </c>
      <c r="E1678" t="s">
        <v>33</v>
      </c>
      <c r="F1678" t="s">
        <v>19</v>
      </c>
      <c r="G1678" t="s">
        <v>52</v>
      </c>
      <c r="H1678" t="s">
        <v>34</v>
      </c>
      <c r="I1678">
        <v>1</v>
      </c>
      <c r="J1678">
        <v>2.98</v>
      </c>
      <c r="K1678">
        <v>0</v>
      </c>
      <c r="L1678">
        <v>0.23</v>
      </c>
      <c r="M1678">
        <v>3.46</v>
      </c>
      <c r="N1678" t="s">
        <v>17</v>
      </c>
    </row>
    <row r="1679" spans="1:14" x14ac:dyDescent="0.3">
      <c r="A1679">
        <v>121677</v>
      </c>
      <c r="B1679">
        <v>501</v>
      </c>
      <c r="C1679" s="1">
        <v>45835.649548611109</v>
      </c>
      <c r="D1679" s="2">
        <v>45835</v>
      </c>
      <c r="E1679" t="s">
        <v>28</v>
      </c>
      <c r="F1679" t="s">
        <v>29</v>
      </c>
      <c r="G1679" t="s">
        <v>60</v>
      </c>
      <c r="I1679">
        <v>4</v>
      </c>
      <c r="J1679">
        <v>5.5</v>
      </c>
      <c r="K1679">
        <v>0</v>
      </c>
      <c r="L1679">
        <v>1.87</v>
      </c>
      <c r="M1679">
        <v>23.87</v>
      </c>
      <c r="N1679" t="s">
        <v>21</v>
      </c>
    </row>
    <row r="1680" spans="1:14" x14ac:dyDescent="0.3">
      <c r="A1680">
        <v>121678</v>
      </c>
      <c r="B1680">
        <v>102</v>
      </c>
      <c r="C1680" s="1">
        <v>45821.511550925927</v>
      </c>
      <c r="D1680" s="2">
        <v>45821</v>
      </c>
      <c r="E1680" t="s">
        <v>18</v>
      </c>
      <c r="F1680" t="s">
        <v>29</v>
      </c>
      <c r="G1680" t="s">
        <v>32</v>
      </c>
      <c r="I1680">
        <v>1</v>
      </c>
      <c r="J1680">
        <v>1.82</v>
      </c>
      <c r="K1680">
        <v>0.36</v>
      </c>
      <c r="L1680">
        <v>0.12</v>
      </c>
      <c r="M1680">
        <v>1.58</v>
      </c>
      <c r="N1680" t="s">
        <v>21</v>
      </c>
    </row>
    <row r="1681" spans="1:14" x14ac:dyDescent="0.3">
      <c r="A1681">
        <v>121679</v>
      </c>
      <c r="B1681">
        <v>402</v>
      </c>
      <c r="C1681" s="1">
        <v>45873.959745370368</v>
      </c>
      <c r="D1681" s="2">
        <v>45873</v>
      </c>
      <c r="E1681" t="s">
        <v>33</v>
      </c>
      <c r="F1681" t="s">
        <v>29</v>
      </c>
      <c r="G1681" t="s">
        <v>43</v>
      </c>
      <c r="I1681">
        <v>1</v>
      </c>
      <c r="J1681">
        <v>4.3499999999999996</v>
      </c>
      <c r="K1681">
        <v>0</v>
      </c>
      <c r="L1681">
        <v>0.35</v>
      </c>
      <c r="M1681">
        <v>4.7</v>
      </c>
      <c r="N1681" t="s">
        <v>21</v>
      </c>
    </row>
    <row r="1682" spans="1:14" x14ac:dyDescent="0.3">
      <c r="A1682">
        <v>121680</v>
      </c>
      <c r="B1682">
        <v>403</v>
      </c>
      <c r="C1682" s="1">
        <v>45760.734780092593</v>
      </c>
      <c r="D1682" s="2">
        <v>45760</v>
      </c>
      <c r="E1682" t="s">
        <v>28</v>
      </c>
      <c r="F1682" t="s">
        <v>15</v>
      </c>
      <c r="G1682" t="s">
        <v>51</v>
      </c>
      <c r="H1682" t="s">
        <v>76</v>
      </c>
      <c r="I1682">
        <v>2</v>
      </c>
      <c r="J1682">
        <v>4.12</v>
      </c>
      <c r="K1682">
        <v>0</v>
      </c>
      <c r="L1682">
        <v>0.74</v>
      </c>
      <c r="M1682">
        <v>8.98</v>
      </c>
      <c r="N1682" t="s">
        <v>21</v>
      </c>
    </row>
    <row r="1683" spans="1:14" x14ac:dyDescent="0.3">
      <c r="A1683">
        <v>121681</v>
      </c>
      <c r="B1683">
        <v>403</v>
      </c>
      <c r="C1683" s="1">
        <v>45795.736122685186</v>
      </c>
      <c r="D1683" s="2">
        <v>45795</v>
      </c>
      <c r="E1683" t="s">
        <v>28</v>
      </c>
      <c r="F1683" t="s">
        <v>22</v>
      </c>
      <c r="G1683" t="s">
        <v>30</v>
      </c>
      <c r="H1683" t="s">
        <v>53</v>
      </c>
      <c r="I1683">
        <v>2</v>
      </c>
      <c r="J1683">
        <v>3.13</v>
      </c>
      <c r="K1683">
        <v>0</v>
      </c>
      <c r="L1683">
        <v>0.45</v>
      </c>
      <c r="M1683">
        <v>6.11</v>
      </c>
      <c r="N1683" t="s">
        <v>21</v>
      </c>
    </row>
    <row r="1684" spans="1:14" x14ac:dyDescent="0.3">
      <c r="A1684">
        <v>121682</v>
      </c>
      <c r="B1684">
        <v>401</v>
      </c>
      <c r="C1684" s="1">
        <v>45836.458692129629</v>
      </c>
      <c r="D1684" s="2">
        <v>45836</v>
      </c>
      <c r="E1684" t="s">
        <v>37</v>
      </c>
      <c r="F1684" t="s">
        <v>22</v>
      </c>
      <c r="G1684" t="s">
        <v>35</v>
      </c>
      <c r="H1684" t="s">
        <v>25</v>
      </c>
      <c r="I1684">
        <v>1</v>
      </c>
      <c r="J1684">
        <v>1.71</v>
      </c>
      <c r="K1684">
        <v>0</v>
      </c>
      <c r="L1684">
        <v>0.15</v>
      </c>
      <c r="M1684">
        <v>1.86</v>
      </c>
      <c r="N1684" t="s">
        <v>17</v>
      </c>
    </row>
    <row r="1685" spans="1:14" x14ac:dyDescent="0.3">
      <c r="A1685">
        <v>121683</v>
      </c>
      <c r="B1685">
        <v>401</v>
      </c>
      <c r="C1685" s="1">
        <v>45812.281099537038</v>
      </c>
      <c r="D1685" s="2">
        <v>45812</v>
      </c>
      <c r="E1685" t="s">
        <v>14</v>
      </c>
      <c r="F1685" t="s">
        <v>15</v>
      </c>
      <c r="G1685" t="s">
        <v>39</v>
      </c>
      <c r="H1685" t="s">
        <v>25</v>
      </c>
      <c r="I1685">
        <v>2</v>
      </c>
      <c r="J1685">
        <v>3.12</v>
      </c>
      <c r="K1685">
        <v>0</v>
      </c>
      <c r="L1685">
        <v>0.37</v>
      </c>
      <c r="M1685">
        <v>6.61</v>
      </c>
      <c r="N1685" t="s">
        <v>21</v>
      </c>
    </row>
    <row r="1686" spans="1:14" x14ac:dyDescent="0.3">
      <c r="A1686">
        <v>121684</v>
      </c>
      <c r="B1686">
        <v>301</v>
      </c>
      <c r="C1686" s="1">
        <v>45827.64570601852</v>
      </c>
      <c r="D1686" s="2">
        <v>45827</v>
      </c>
      <c r="E1686" t="s">
        <v>28</v>
      </c>
      <c r="F1686" t="s">
        <v>22</v>
      </c>
      <c r="G1686" t="s">
        <v>47</v>
      </c>
      <c r="I1686">
        <v>1</v>
      </c>
      <c r="J1686">
        <v>1.5</v>
      </c>
      <c r="K1686">
        <v>0</v>
      </c>
      <c r="L1686">
        <v>0.1</v>
      </c>
      <c r="M1686">
        <v>1.7</v>
      </c>
      <c r="N1686" t="s">
        <v>21</v>
      </c>
    </row>
    <row r="1687" spans="1:14" x14ac:dyDescent="0.3">
      <c r="A1687">
        <v>121685</v>
      </c>
      <c r="B1687">
        <v>101</v>
      </c>
      <c r="C1687" s="1">
        <v>45802.623032407406</v>
      </c>
      <c r="D1687" s="2">
        <v>45802</v>
      </c>
      <c r="E1687" t="s">
        <v>18</v>
      </c>
      <c r="F1687" t="s">
        <v>15</v>
      </c>
      <c r="G1687" t="s">
        <v>26</v>
      </c>
      <c r="I1687">
        <v>1</v>
      </c>
      <c r="J1687">
        <v>9.8800000000000008</v>
      </c>
      <c r="K1687">
        <v>0</v>
      </c>
      <c r="L1687">
        <v>0.72</v>
      </c>
      <c r="M1687">
        <v>10.6</v>
      </c>
      <c r="N1687" t="s">
        <v>21</v>
      </c>
    </row>
    <row r="1688" spans="1:14" x14ac:dyDescent="0.3">
      <c r="A1688">
        <v>121686</v>
      </c>
      <c r="B1688">
        <v>401</v>
      </c>
      <c r="C1688" s="1">
        <v>45800.796527777777</v>
      </c>
      <c r="D1688" s="2">
        <v>45800</v>
      </c>
      <c r="E1688" t="s">
        <v>36</v>
      </c>
      <c r="F1688" t="s">
        <v>15</v>
      </c>
      <c r="G1688" t="s">
        <v>55</v>
      </c>
      <c r="I1688">
        <v>2</v>
      </c>
      <c r="J1688">
        <v>8.26</v>
      </c>
      <c r="K1688">
        <v>0.83</v>
      </c>
      <c r="L1688">
        <v>1.49</v>
      </c>
      <c r="M1688">
        <v>17.18</v>
      </c>
      <c r="N1688" t="s">
        <v>21</v>
      </c>
    </row>
    <row r="1689" spans="1:14" x14ac:dyDescent="0.3">
      <c r="A1689">
        <v>121687</v>
      </c>
      <c r="B1689">
        <v>103</v>
      </c>
      <c r="C1689" s="1">
        <v>45872.554618055554</v>
      </c>
      <c r="D1689" s="2">
        <v>45872</v>
      </c>
      <c r="E1689" t="s">
        <v>18</v>
      </c>
      <c r="F1689" t="s">
        <v>22</v>
      </c>
      <c r="G1689" t="s">
        <v>57</v>
      </c>
      <c r="H1689" t="s">
        <v>54</v>
      </c>
      <c r="I1689">
        <v>2</v>
      </c>
      <c r="J1689">
        <v>9.09</v>
      </c>
      <c r="K1689">
        <v>0</v>
      </c>
      <c r="L1689">
        <v>1.0900000000000001</v>
      </c>
      <c r="M1689">
        <v>19.27</v>
      </c>
      <c r="N1689" t="s">
        <v>21</v>
      </c>
    </row>
    <row r="1690" spans="1:14" x14ac:dyDescent="0.3">
      <c r="A1690">
        <v>121688</v>
      </c>
      <c r="B1690">
        <v>101</v>
      </c>
      <c r="C1690" s="1">
        <v>45857.067071759258</v>
      </c>
      <c r="D1690" s="2">
        <v>45857</v>
      </c>
      <c r="E1690" t="s">
        <v>33</v>
      </c>
      <c r="F1690" t="s">
        <v>19</v>
      </c>
      <c r="G1690" t="s">
        <v>48</v>
      </c>
      <c r="H1690" t="s">
        <v>73</v>
      </c>
      <c r="I1690">
        <v>1</v>
      </c>
      <c r="J1690">
        <v>5.75</v>
      </c>
      <c r="K1690">
        <v>0</v>
      </c>
      <c r="L1690">
        <v>0.46</v>
      </c>
      <c r="M1690">
        <v>6.61</v>
      </c>
    </row>
    <row r="1691" spans="1:14" x14ac:dyDescent="0.3">
      <c r="A1691">
        <v>121689</v>
      </c>
      <c r="B1691">
        <v>401</v>
      </c>
      <c r="C1691" s="1">
        <v>45845.88175925926</v>
      </c>
      <c r="D1691" s="2">
        <v>45845</v>
      </c>
      <c r="E1691" t="s">
        <v>36</v>
      </c>
      <c r="F1691" t="s">
        <v>29</v>
      </c>
      <c r="G1691" t="s">
        <v>78</v>
      </c>
      <c r="I1691">
        <v>1</v>
      </c>
      <c r="J1691">
        <v>1.96</v>
      </c>
      <c r="K1691">
        <v>0</v>
      </c>
      <c r="L1691">
        <v>0.18</v>
      </c>
      <c r="M1691">
        <v>2.14</v>
      </c>
      <c r="N1691" t="s">
        <v>31</v>
      </c>
    </row>
    <row r="1692" spans="1:14" x14ac:dyDescent="0.3">
      <c r="A1692">
        <v>121690</v>
      </c>
      <c r="B1692">
        <v>101</v>
      </c>
      <c r="C1692" s="1">
        <v>45789.851620370369</v>
      </c>
      <c r="D1692" s="2">
        <v>45789</v>
      </c>
      <c r="E1692" t="s">
        <v>36</v>
      </c>
      <c r="F1692" t="s">
        <v>22</v>
      </c>
      <c r="G1692" t="s">
        <v>52</v>
      </c>
      <c r="H1692" t="s">
        <v>61</v>
      </c>
      <c r="I1692">
        <v>1</v>
      </c>
      <c r="J1692">
        <v>2.81</v>
      </c>
      <c r="K1692">
        <v>0</v>
      </c>
      <c r="L1692">
        <v>0.32</v>
      </c>
      <c r="M1692">
        <v>3.73</v>
      </c>
      <c r="N1692" t="s">
        <v>21</v>
      </c>
    </row>
    <row r="1693" spans="1:14" x14ac:dyDescent="0.3">
      <c r="A1693">
        <v>121691</v>
      </c>
      <c r="B1693">
        <v>101</v>
      </c>
      <c r="C1693" s="1">
        <v>45861.83153935185</v>
      </c>
      <c r="D1693" s="2">
        <v>45861</v>
      </c>
      <c r="E1693" t="s">
        <v>36</v>
      </c>
      <c r="F1693" t="s">
        <v>29</v>
      </c>
      <c r="G1693" t="s">
        <v>57</v>
      </c>
      <c r="I1693">
        <v>1</v>
      </c>
      <c r="J1693">
        <v>8.75</v>
      </c>
      <c r="K1693">
        <v>0.92</v>
      </c>
      <c r="L1693">
        <v>0.75</v>
      </c>
      <c r="M1693">
        <v>9.08</v>
      </c>
      <c r="N1693" t="s">
        <v>21</v>
      </c>
    </row>
    <row r="1694" spans="1:14" x14ac:dyDescent="0.3">
      <c r="A1694">
        <v>121692</v>
      </c>
      <c r="B1694">
        <v>401</v>
      </c>
      <c r="C1694" s="1">
        <v>45877.503287037034</v>
      </c>
      <c r="D1694" s="2">
        <v>45877</v>
      </c>
      <c r="E1694" t="s">
        <v>18</v>
      </c>
      <c r="F1694" t="s">
        <v>15</v>
      </c>
      <c r="G1694" t="s">
        <v>77</v>
      </c>
      <c r="H1694" t="s">
        <v>58</v>
      </c>
      <c r="I1694">
        <v>2</v>
      </c>
      <c r="J1694">
        <v>5.54</v>
      </c>
      <c r="K1694">
        <v>0</v>
      </c>
      <c r="L1694">
        <v>0.78</v>
      </c>
      <c r="M1694">
        <v>11.86</v>
      </c>
      <c r="N1694" t="s">
        <v>17</v>
      </c>
    </row>
    <row r="1695" spans="1:14" x14ac:dyDescent="0.3">
      <c r="A1695">
        <v>121693</v>
      </c>
      <c r="B1695">
        <v>202</v>
      </c>
      <c r="C1695" s="1">
        <v>45791.302349537036</v>
      </c>
      <c r="D1695" s="2">
        <v>45791</v>
      </c>
      <c r="E1695" t="s">
        <v>14</v>
      </c>
      <c r="G1695" t="s">
        <v>70</v>
      </c>
      <c r="I1695">
        <v>1</v>
      </c>
      <c r="J1695">
        <v>2.9</v>
      </c>
      <c r="K1695">
        <v>0.44</v>
      </c>
      <c r="L1695">
        <v>0.23</v>
      </c>
      <c r="M1695">
        <v>2.69</v>
      </c>
      <c r="N1695" t="s">
        <v>21</v>
      </c>
    </row>
    <row r="1696" spans="1:14" x14ac:dyDescent="0.3">
      <c r="A1696">
        <v>121694</v>
      </c>
      <c r="B1696">
        <v>403</v>
      </c>
      <c r="C1696" s="1">
        <v>45791.897164351853</v>
      </c>
      <c r="D1696" s="2">
        <v>45791</v>
      </c>
      <c r="E1696" t="s">
        <v>36</v>
      </c>
      <c r="F1696" t="s">
        <v>15</v>
      </c>
      <c r="G1696" t="s">
        <v>43</v>
      </c>
      <c r="I1696">
        <v>1</v>
      </c>
      <c r="J1696">
        <v>4.53</v>
      </c>
      <c r="K1696">
        <v>0</v>
      </c>
      <c r="L1696">
        <v>0.41</v>
      </c>
      <c r="M1696">
        <v>4.9400000000000004</v>
      </c>
      <c r="N1696" t="s">
        <v>21</v>
      </c>
    </row>
    <row r="1697" spans="1:14" x14ac:dyDescent="0.3">
      <c r="A1697">
        <v>121695</v>
      </c>
      <c r="B1697">
        <v>301</v>
      </c>
      <c r="C1697" s="1">
        <v>45802.894953703704</v>
      </c>
      <c r="D1697" s="2">
        <v>45802</v>
      </c>
      <c r="E1697" t="s">
        <v>36</v>
      </c>
      <c r="F1697" t="s">
        <v>19</v>
      </c>
      <c r="G1697" t="s">
        <v>55</v>
      </c>
      <c r="I1697">
        <v>1</v>
      </c>
      <c r="J1697">
        <v>9.4600000000000009</v>
      </c>
      <c r="K1697">
        <v>0.47</v>
      </c>
      <c r="L1697">
        <v>0.54</v>
      </c>
      <c r="M1697">
        <v>9.5299999999999994</v>
      </c>
      <c r="N1697" t="s">
        <v>31</v>
      </c>
    </row>
    <row r="1698" spans="1:14" x14ac:dyDescent="0.3">
      <c r="A1698">
        <v>121696</v>
      </c>
      <c r="B1698">
        <v>101</v>
      </c>
      <c r="C1698" s="1">
        <v>45877.835520833331</v>
      </c>
      <c r="D1698" s="2">
        <v>45877</v>
      </c>
      <c r="E1698" t="s">
        <v>36</v>
      </c>
      <c r="F1698" t="s">
        <v>22</v>
      </c>
      <c r="G1698" t="s">
        <v>55</v>
      </c>
      <c r="I1698">
        <v>2</v>
      </c>
      <c r="J1698">
        <v>7.99</v>
      </c>
      <c r="K1698">
        <v>0</v>
      </c>
      <c r="L1698">
        <v>1.1200000000000001</v>
      </c>
      <c r="M1698">
        <v>17.100000000000001</v>
      </c>
    </row>
    <row r="1699" spans="1:14" x14ac:dyDescent="0.3">
      <c r="A1699">
        <v>121697</v>
      </c>
      <c r="B1699">
        <v>301</v>
      </c>
      <c r="C1699" s="1">
        <v>45777.887280092589</v>
      </c>
      <c r="D1699" s="2">
        <v>45777</v>
      </c>
      <c r="E1699" t="s">
        <v>36</v>
      </c>
      <c r="F1699" t="s">
        <v>22</v>
      </c>
      <c r="G1699" t="s">
        <v>26</v>
      </c>
      <c r="I1699">
        <v>1</v>
      </c>
      <c r="J1699">
        <v>8.9499999999999993</v>
      </c>
      <c r="K1699">
        <v>0</v>
      </c>
      <c r="L1699">
        <v>0.76</v>
      </c>
      <c r="M1699">
        <v>9.7100000000000009</v>
      </c>
      <c r="N1699" t="s">
        <v>17</v>
      </c>
    </row>
    <row r="1700" spans="1:14" x14ac:dyDescent="0.3">
      <c r="A1700">
        <v>121698</v>
      </c>
      <c r="B1700">
        <v>103</v>
      </c>
      <c r="C1700" s="1">
        <v>45829.57130787037</v>
      </c>
      <c r="D1700" s="2">
        <v>45829</v>
      </c>
      <c r="E1700" t="s">
        <v>18</v>
      </c>
      <c r="F1700" t="s">
        <v>19</v>
      </c>
      <c r="G1700" t="s">
        <v>77</v>
      </c>
      <c r="I1700">
        <v>1</v>
      </c>
      <c r="J1700">
        <v>5.42</v>
      </c>
      <c r="K1700">
        <v>0</v>
      </c>
      <c r="L1700">
        <v>0.41</v>
      </c>
      <c r="M1700">
        <v>5.83</v>
      </c>
      <c r="N1700" t="s">
        <v>21</v>
      </c>
    </row>
    <row r="1701" spans="1:14" x14ac:dyDescent="0.3">
      <c r="A1701">
        <v>121699</v>
      </c>
      <c r="B1701">
        <v>201</v>
      </c>
      <c r="C1701" s="1">
        <v>45759.455185185187</v>
      </c>
      <c r="D1701" s="2">
        <v>45759</v>
      </c>
      <c r="E1701" t="s">
        <v>37</v>
      </c>
      <c r="F1701" t="s">
        <v>15</v>
      </c>
      <c r="G1701" t="s">
        <v>16</v>
      </c>
      <c r="H1701" t="s">
        <v>71</v>
      </c>
      <c r="I1701">
        <v>1</v>
      </c>
      <c r="J1701">
        <v>1.45</v>
      </c>
      <c r="L1701">
        <v>0.14000000000000001</v>
      </c>
      <c r="M1701">
        <v>2.29</v>
      </c>
      <c r="N1701" t="s">
        <v>17</v>
      </c>
    </row>
    <row r="1702" spans="1:14" x14ac:dyDescent="0.3">
      <c r="A1702">
        <v>121700</v>
      </c>
      <c r="B1702">
        <v>301</v>
      </c>
      <c r="C1702" s="1">
        <v>45867.596967592595</v>
      </c>
      <c r="D1702" s="2">
        <v>45867</v>
      </c>
      <c r="E1702" t="s">
        <v>18</v>
      </c>
      <c r="F1702" t="s">
        <v>29</v>
      </c>
      <c r="G1702" t="s">
        <v>55</v>
      </c>
      <c r="I1702">
        <v>1</v>
      </c>
      <c r="J1702">
        <v>8.67</v>
      </c>
      <c r="K1702">
        <v>0</v>
      </c>
      <c r="L1702">
        <v>0.65</v>
      </c>
      <c r="M1702">
        <v>9.32</v>
      </c>
      <c r="N1702" t="s">
        <v>31</v>
      </c>
    </row>
    <row r="1703" spans="1:14" x14ac:dyDescent="0.3">
      <c r="A1703">
        <v>121701</v>
      </c>
      <c r="B1703">
        <v>301</v>
      </c>
      <c r="C1703" s="1">
        <v>45857.574328703704</v>
      </c>
      <c r="D1703" s="2">
        <v>45857</v>
      </c>
      <c r="E1703" t="s">
        <v>18</v>
      </c>
      <c r="F1703" t="s">
        <v>29</v>
      </c>
      <c r="G1703" t="s">
        <v>20</v>
      </c>
      <c r="I1703">
        <v>1</v>
      </c>
      <c r="J1703">
        <v>5.57</v>
      </c>
      <c r="K1703">
        <v>0</v>
      </c>
      <c r="L1703">
        <v>0.4</v>
      </c>
      <c r="M1703">
        <v>5.97</v>
      </c>
      <c r="N1703" t="s">
        <v>21</v>
      </c>
    </row>
    <row r="1704" spans="1:14" x14ac:dyDescent="0.3">
      <c r="A1704">
        <v>121702</v>
      </c>
      <c r="B1704">
        <v>501</v>
      </c>
      <c r="C1704" s="1">
        <v>45763.212314814817</v>
      </c>
      <c r="D1704" s="2">
        <v>45763</v>
      </c>
      <c r="E1704" t="s">
        <v>14</v>
      </c>
      <c r="F1704" t="s">
        <v>15</v>
      </c>
      <c r="G1704" t="s">
        <v>75</v>
      </c>
      <c r="H1704" t="s">
        <v>44</v>
      </c>
      <c r="I1704">
        <v>2</v>
      </c>
      <c r="J1704">
        <v>3.9</v>
      </c>
      <c r="K1704">
        <v>0</v>
      </c>
      <c r="L1704">
        <v>0.83</v>
      </c>
      <c r="M1704">
        <v>10.63</v>
      </c>
      <c r="N1704" t="s">
        <v>31</v>
      </c>
    </row>
    <row r="1705" spans="1:14" x14ac:dyDescent="0.3">
      <c r="A1705">
        <v>121703</v>
      </c>
      <c r="B1705">
        <v>103</v>
      </c>
      <c r="C1705" s="1">
        <v>45833.393136574072</v>
      </c>
      <c r="D1705" s="2">
        <v>45833</v>
      </c>
      <c r="E1705" t="s">
        <v>14</v>
      </c>
      <c r="F1705" t="s">
        <v>29</v>
      </c>
      <c r="G1705" t="s">
        <v>41</v>
      </c>
      <c r="I1705">
        <v>1</v>
      </c>
      <c r="J1705">
        <v>2.11</v>
      </c>
      <c r="K1705">
        <v>0</v>
      </c>
      <c r="L1705">
        <v>0.27</v>
      </c>
      <c r="M1705">
        <v>3.08</v>
      </c>
      <c r="N1705" t="s">
        <v>21</v>
      </c>
    </row>
    <row r="1706" spans="1:14" x14ac:dyDescent="0.3">
      <c r="A1706">
        <v>121704</v>
      </c>
      <c r="B1706">
        <v>202</v>
      </c>
      <c r="C1706" s="1">
        <v>45800.363182870373</v>
      </c>
      <c r="D1706" s="2">
        <v>45800</v>
      </c>
      <c r="E1706" t="s">
        <v>14</v>
      </c>
      <c r="F1706" t="s">
        <v>19</v>
      </c>
      <c r="G1706" t="s">
        <v>39</v>
      </c>
      <c r="H1706" t="s">
        <v>25</v>
      </c>
      <c r="I1706">
        <v>2</v>
      </c>
      <c r="J1706">
        <v>3.14</v>
      </c>
      <c r="K1706">
        <v>0</v>
      </c>
      <c r="L1706">
        <v>0.56999999999999995</v>
      </c>
      <c r="M1706">
        <v>6.85</v>
      </c>
      <c r="N1706" t="s">
        <v>21</v>
      </c>
    </row>
    <row r="1707" spans="1:14" x14ac:dyDescent="0.3">
      <c r="A1707">
        <v>121705</v>
      </c>
      <c r="B1707">
        <v>202</v>
      </c>
      <c r="C1707" s="1">
        <v>45791.56858796296</v>
      </c>
      <c r="D1707" s="2">
        <v>45791</v>
      </c>
      <c r="E1707" t="s">
        <v>18</v>
      </c>
      <c r="F1707" t="s">
        <v>22</v>
      </c>
      <c r="G1707" t="s">
        <v>77</v>
      </c>
      <c r="I1707">
        <v>1</v>
      </c>
      <c r="J1707">
        <v>5.16</v>
      </c>
      <c r="K1707">
        <v>0</v>
      </c>
      <c r="L1707">
        <v>0.34</v>
      </c>
      <c r="M1707">
        <v>5.5</v>
      </c>
      <c r="N1707" t="s">
        <v>21</v>
      </c>
    </row>
    <row r="1708" spans="1:14" x14ac:dyDescent="0.3">
      <c r="A1708">
        <v>121706</v>
      </c>
      <c r="B1708">
        <v>103</v>
      </c>
      <c r="C1708" s="1">
        <v>45823.22859953704</v>
      </c>
      <c r="D1708" s="2">
        <v>45823</v>
      </c>
      <c r="E1708" t="s">
        <v>14</v>
      </c>
      <c r="F1708" t="s">
        <v>22</v>
      </c>
      <c r="G1708" t="s">
        <v>41</v>
      </c>
      <c r="I1708">
        <v>1</v>
      </c>
      <c r="J1708">
        <v>2.02</v>
      </c>
      <c r="K1708">
        <v>0</v>
      </c>
      <c r="L1708">
        <v>0.14000000000000001</v>
      </c>
      <c r="M1708">
        <v>2.16</v>
      </c>
      <c r="N1708" t="s">
        <v>17</v>
      </c>
    </row>
    <row r="1709" spans="1:14" x14ac:dyDescent="0.3">
      <c r="A1709">
        <v>121707</v>
      </c>
      <c r="B1709">
        <v>501</v>
      </c>
      <c r="C1709" s="1">
        <v>45809.604409722226</v>
      </c>
      <c r="D1709" s="2">
        <v>45809</v>
      </c>
      <c r="E1709" t="s">
        <v>18</v>
      </c>
      <c r="F1709" t="s">
        <v>19</v>
      </c>
      <c r="G1709" t="s">
        <v>20</v>
      </c>
      <c r="I1709">
        <v>2</v>
      </c>
      <c r="J1709">
        <v>6.09</v>
      </c>
      <c r="K1709">
        <v>0</v>
      </c>
      <c r="L1709">
        <v>0.85</v>
      </c>
      <c r="M1709">
        <v>15.03</v>
      </c>
      <c r="N1709" t="s">
        <v>21</v>
      </c>
    </row>
    <row r="1710" spans="1:14" x14ac:dyDescent="0.3">
      <c r="A1710">
        <v>121708</v>
      </c>
      <c r="B1710">
        <v>201</v>
      </c>
      <c r="C1710" s="1">
        <v>45765.489131944443</v>
      </c>
      <c r="D1710" s="2">
        <v>45765</v>
      </c>
      <c r="E1710" t="s">
        <v>18</v>
      </c>
      <c r="F1710" t="s">
        <v>15</v>
      </c>
      <c r="G1710" t="s">
        <v>26</v>
      </c>
      <c r="I1710">
        <v>3</v>
      </c>
      <c r="J1710">
        <v>9.2200000000000006</v>
      </c>
      <c r="K1710">
        <v>0</v>
      </c>
      <c r="L1710">
        <v>2.0099999999999998</v>
      </c>
      <c r="M1710">
        <v>29.67</v>
      </c>
      <c r="N1710" t="s">
        <v>21</v>
      </c>
    </row>
    <row r="1711" spans="1:14" x14ac:dyDescent="0.3">
      <c r="A1711">
        <v>121709</v>
      </c>
      <c r="B1711">
        <v>202</v>
      </c>
      <c r="C1711" s="1">
        <v>45811.868263888886</v>
      </c>
      <c r="D1711" s="2">
        <v>45811</v>
      </c>
      <c r="E1711" t="s">
        <v>36</v>
      </c>
      <c r="F1711" t="s">
        <v>22</v>
      </c>
      <c r="G1711" t="s">
        <v>26</v>
      </c>
      <c r="I1711">
        <v>1</v>
      </c>
      <c r="J1711">
        <v>8.8000000000000007</v>
      </c>
      <c r="K1711">
        <v>0</v>
      </c>
      <c r="L1711">
        <v>0.56999999999999995</v>
      </c>
      <c r="M1711">
        <v>9.3699999999999992</v>
      </c>
      <c r="N1711" t="s">
        <v>21</v>
      </c>
    </row>
    <row r="1712" spans="1:14" x14ac:dyDescent="0.3">
      <c r="A1712">
        <v>121710</v>
      </c>
      <c r="B1712">
        <v>201</v>
      </c>
      <c r="C1712" s="1">
        <v>45871.876180555555</v>
      </c>
      <c r="D1712" s="2">
        <v>45871</v>
      </c>
      <c r="E1712" t="s">
        <v>36</v>
      </c>
      <c r="F1712" t="s">
        <v>22</v>
      </c>
      <c r="G1712" t="s">
        <v>57</v>
      </c>
      <c r="H1712" t="s">
        <v>74</v>
      </c>
      <c r="I1712">
        <v>1</v>
      </c>
      <c r="J1712">
        <v>9.5399999999999991</v>
      </c>
      <c r="K1712">
        <v>1.05</v>
      </c>
      <c r="L1712">
        <v>0.85</v>
      </c>
      <c r="M1712">
        <v>10.34</v>
      </c>
      <c r="N1712" t="s">
        <v>17</v>
      </c>
    </row>
    <row r="1713" spans="1:14" x14ac:dyDescent="0.3">
      <c r="A1713">
        <v>121711</v>
      </c>
      <c r="B1713">
        <v>103</v>
      </c>
      <c r="C1713" s="1">
        <v>45762.878171296295</v>
      </c>
      <c r="D1713" s="2">
        <v>45762</v>
      </c>
      <c r="E1713" t="s">
        <v>36</v>
      </c>
      <c r="F1713" t="s">
        <v>22</v>
      </c>
      <c r="G1713" t="s">
        <v>48</v>
      </c>
      <c r="I1713">
        <v>1</v>
      </c>
      <c r="J1713">
        <v>5.59</v>
      </c>
      <c r="L1713">
        <v>0.36</v>
      </c>
      <c r="M1713">
        <v>5.95</v>
      </c>
      <c r="N1713" t="s">
        <v>17</v>
      </c>
    </row>
    <row r="1714" spans="1:14" x14ac:dyDescent="0.3">
      <c r="A1714">
        <v>121712</v>
      </c>
      <c r="B1714">
        <v>103</v>
      </c>
      <c r="C1714" s="1">
        <v>45816.498206018521</v>
      </c>
      <c r="D1714" s="2">
        <v>45816</v>
      </c>
      <c r="E1714" t="s">
        <v>18</v>
      </c>
      <c r="F1714" t="s">
        <v>22</v>
      </c>
      <c r="G1714" t="s">
        <v>30</v>
      </c>
      <c r="I1714">
        <v>2</v>
      </c>
      <c r="J1714">
        <v>2.52</v>
      </c>
      <c r="K1714">
        <v>0</v>
      </c>
      <c r="L1714">
        <v>0.43</v>
      </c>
      <c r="M1714">
        <v>5.47</v>
      </c>
      <c r="N1714" t="s">
        <v>21</v>
      </c>
    </row>
    <row r="1715" spans="1:14" x14ac:dyDescent="0.3">
      <c r="A1715">
        <v>121713</v>
      </c>
      <c r="B1715">
        <v>101</v>
      </c>
      <c r="C1715" s="1">
        <v>45769.405243055553</v>
      </c>
      <c r="D1715" s="2">
        <v>45769</v>
      </c>
      <c r="E1715" t="s">
        <v>14</v>
      </c>
      <c r="F1715" t="s">
        <v>19</v>
      </c>
      <c r="G1715" t="s">
        <v>64</v>
      </c>
      <c r="H1715" t="s">
        <v>42</v>
      </c>
      <c r="I1715">
        <v>2</v>
      </c>
      <c r="J1715">
        <v>1.61</v>
      </c>
      <c r="K1715">
        <v>0</v>
      </c>
      <c r="L1715">
        <v>0.28000000000000003</v>
      </c>
      <c r="M1715">
        <v>4.9000000000000004</v>
      </c>
      <c r="N1715" t="s">
        <v>21</v>
      </c>
    </row>
    <row r="1716" spans="1:14" x14ac:dyDescent="0.3">
      <c r="A1716">
        <v>121714</v>
      </c>
      <c r="B1716">
        <v>501</v>
      </c>
      <c r="C1716" s="1">
        <v>45839.523981481485</v>
      </c>
      <c r="D1716" s="2">
        <v>45839</v>
      </c>
      <c r="E1716" t="s">
        <v>18</v>
      </c>
      <c r="F1716" t="s">
        <v>15</v>
      </c>
      <c r="G1716" t="s">
        <v>52</v>
      </c>
      <c r="H1716" t="s">
        <v>34</v>
      </c>
      <c r="I1716">
        <v>2</v>
      </c>
      <c r="J1716">
        <v>2.4900000000000002</v>
      </c>
      <c r="K1716">
        <v>0</v>
      </c>
      <c r="L1716">
        <v>0.33</v>
      </c>
      <c r="M1716">
        <v>5.81</v>
      </c>
      <c r="N1716" t="s">
        <v>62</v>
      </c>
    </row>
    <row r="1717" spans="1:14" x14ac:dyDescent="0.3">
      <c r="A1717">
        <v>121715</v>
      </c>
      <c r="B1717">
        <v>403</v>
      </c>
      <c r="C1717" s="1">
        <v>45820.785254629627</v>
      </c>
      <c r="D1717" s="2">
        <v>45820</v>
      </c>
      <c r="E1717" t="s">
        <v>36</v>
      </c>
      <c r="F1717" t="s">
        <v>15</v>
      </c>
      <c r="G1717" t="s">
        <v>26</v>
      </c>
      <c r="I1717">
        <v>1</v>
      </c>
      <c r="J1717">
        <v>9.24</v>
      </c>
      <c r="K1717">
        <v>0</v>
      </c>
      <c r="L1717">
        <v>0.79</v>
      </c>
      <c r="M1717">
        <v>10.029999999999999</v>
      </c>
      <c r="N1717" t="s">
        <v>21</v>
      </c>
    </row>
    <row r="1718" spans="1:14" x14ac:dyDescent="0.3">
      <c r="A1718">
        <v>121716</v>
      </c>
      <c r="B1718">
        <v>402</v>
      </c>
      <c r="C1718" s="1">
        <v>45861.607453703706</v>
      </c>
      <c r="D1718" s="2">
        <v>45861</v>
      </c>
      <c r="E1718" t="s">
        <v>18</v>
      </c>
      <c r="F1718" t="s">
        <v>29</v>
      </c>
      <c r="G1718" t="s">
        <v>55</v>
      </c>
      <c r="I1718">
        <v>1</v>
      </c>
      <c r="J1718">
        <v>8.66</v>
      </c>
      <c r="K1718">
        <v>0</v>
      </c>
      <c r="L1718">
        <v>0.63</v>
      </c>
      <c r="M1718">
        <v>9.2899999999999991</v>
      </c>
      <c r="N1718" t="s">
        <v>21</v>
      </c>
    </row>
    <row r="1719" spans="1:14" x14ac:dyDescent="0.3">
      <c r="A1719">
        <v>121717</v>
      </c>
      <c r="B1719">
        <v>202</v>
      </c>
      <c r="C1719" s="1">
        <v>45868.4765162037</v>
      </c>
      <c r="D1719" s="2">
        <v>45868</v>
      </c>
      <c r="E1719" t="s">
        <v>18</v>
      </c>
      <c r="F1719" t="s">
        <v>29</v>
      </c>
      <c r="G1719" t="s">
        <v>20</v>
      </c>
      <c r="H1719" t="s">
        <v>63</v>
      </c>
      <c r="I1719">
        <v>1</v>
      </c>
      <c r="J1719">
        <v>5.46</v>
      </c>
      <c r="K1719">
        <v>0</v>
      </c>
      <c r="L1719">
        <v>0.44</v>
      </c>
      <c r="M1719">
        <v>5.9</v>
      </c>
      <c r="N1719" t="s">
        <v>21</v>
      </c>
    </row>
    <row r="1720" spans="1:14" x14ac:dyDescent="0.3">
      <c r="A1720">
        <v>121718</v>
      </c>
      <c r="B1720">
        <v>402</v>
      </c>
      <c r="C1720" s="1">
        <v>45787.460601851853</v>
      </c>
      <c r="D1720" s="2">
        <v>45787</v>
      </c>
      <c r="E1720" t="s">
        <v>18</v>
      </c>
      <c r="F1720" t="s">
        <v>19</v>
      </c>
      <c r="G1720" t="s">
        <v>48</v>
      </c>
      <c r="H1720" t="s">
        <v>74</v>
      </c>
      <c r="I1720">
        <v>1</v>
      </c>
      <c r="J1720">
        <v>5.91</v>
      </c>
      <c r="K1720">
        <v>0</v>
      </c>
      <c r="L1720">
        <v>0.62</v>
      </c>
      <c r="M1720">
        <v>7.53</v>
      </c>
      <c r="N1720" t="s">
        <v>21</v>
      </c>
    </row>
    <row r="1721" spans="1:14" x14ac:dyDescent="0.3">
      <c r="A1721">
        <v>121719</v>
      </c>
      <c r="B1721">
        <v>402</v>
      </c>
      <c r="C1721" s="1">
        <v>45876.864699074074</v>
      </c>
      <c r="D1721" s="2">
        <v>45876</v>
      </c>
      <c r="E1721" t="s">
        <v>36</v>
      </c>
      <c r="F1721" t="s">
        <v>15</v>
      </c>
      <c r="G1721" t="s">
        <v>26</v>
      </c>
      <c r="I1721">
        <v>1</v>
      </c>
      <c r="J1721">
        <v>9.07</v>
      </c>
      <c r="K1721">
        <v>0</v>
      </c>
      <c r="L1721">
        <v>0.77</v>
      </c>
      <c r="M1721">
        <v>9.84</v>
      </c>
      <c r="N1721" t="s">
        <v>21</v>
      </c>
    </row>
    <row r="1722" spans="1:14" x14ac:dyDescent="0.3">
      <c r="A1722">
        <v>121720</v>
      </c>
      <c r="B1722">
        <v>402</v>
      </c>
      <c r="C1722" s="1">
        <v>45820.762569444443</v>
      </c>
      <c r="D1722" s="2">
        <v>45820</v>
      </c>
      <c r="E1722" t="s">
        <v>36</v>
      </c>
      <c r="F1722" t="s">
        <v>19</v>
      </c>
      <c r="G1722" t="s">
        <v>57</v>
      </c>
      <c r="H1722" t="s">
        <v>50</v>
      </c>
      <c r="I1722">
        <v>1</v>
      </c>
      <c r="J1722">
        <v>9.25</v>
      </c>
      <c r="K1722">
        <v>0</v>
      </c>
      <c r="L1722">
        <v>0.73</v>
      </c>
      <c r="M1722">
        <v>10.48</v>
      </c>
      <c r="N1722" t="s">
        <v>21</v>
      </c>
    </row>
    <row r="1723" spans="1:14" x14ac:dyDescent="0.3">
      <c r="A1723">
        <v>121721</v>
      </c>
      <c r="B1723">
        <v>301</v>
      </c>
      <c r="C1723" s="1">
        <v>45877.553842592592</v>
      </c>
      <c r="D1723" s="2">
        <v>45877</v>
      </c>
      <c r="E1723" t="s">
        <v>18</v>
      </c>
      <c r="F1723" t="s">
        <v>29</v>
      </c>
      <c r="G1723" t="s">
        <v>59</v>
      </c>
      <c r="I1723">
        <v>1</v>
      </c>
      <c r="J1723">
        <v>9.86</v>
      </c>
      <c r="K1723">
        <v>0</v>
      </c>
      <c r="L1723">
        <v>0.69</v>
      </c>
      <c r="M1723">
        <v>10.55</v>
      </c>
      <c r="N1723" t="s">
        <v>31</v>
      </c>
    </row>
    <row r="1724" spans="1:14" x14ac:dyDescent="0.3">
      <c r="A1724">
        <v>121722</v>
      </c>
      <c r="B1724">
        <v>301</v>
      </c>
      <c r="C1724" s="1">
        <v>45761.584027777775</v>
      </c>
      <c r="D1724" s="2">
        <v>45761</v>
      </c>
      <c r="E1724" t="s">
        <v>18</v>
      </c>
      <c r="F1724" t="s">
        <v>29</v>
      </c>
      <c r="G1724" t="s">
        <v>20</v>
      </c>
      <c r="H1724" t="s">
        <v>72</v>
      </c>
      <c r="I1724">
        <v>2</v>
      </c>
      <c r="J1724">
        <v>5.66</v>
      </c>
      <c r="K1724">
        <v>0</v>
      </c>
      <c r="L1724">
        <v>1</v>
      </c>
      <c r="M1724">
        <v>14.32</v>
      </c>
      <c r="N1724" t="s">
        <v>21</v>
      </c>
    </row>
    <row r="1725" spans="1:14" x14ac:dyDescent="0.3">
      <c r="A1725">
        <v>121723</v>
      </c>
      <c r="B1725">
        <v>501</v>
      </c>
      <c r="C1725" s="1">
        <v>45871.464409722219</v>
      </c>
      <c r="D1725" s="2">
        <v>45871</v>
      </c>
      <c r="E1725" t="s">
        <v>18</v>
      </c>
      <c r="F1725" t="s">
        <v>19</v>
      </c>
      <c r="G1725" t="s">
        <v>20</v>
      </c>
      <c r="I1725">
        <v>1</v>
      </c>
      <c r="J1725">
        <v>5.62</v>
      </c>
      <c r="K1725">
        <v>0</v>
      </c>
      <c r="L1725">
        <v>0.55000000000000004</v>
      </c>
      <c r="M1725">
        <v>6.67</v>
      </c>
      <c r="N1725" t="s">
        <v>31</v>
      </c>
    </row>
    <row r="1726" spans="1:14" x14ac:dyDescent="0.3">
      <c r="A1726">
        <v>121724</v>
      </c>
      <c r="B1726">
        <v>403</v>
      </c>
      <c r="C1726" s="1">
        <v>45837.742407407408</v>
      </c>
      <c r="D1726" s="2">
        <v>45837</v>
      </c>
      <c r="E1726" t="s">
        <v>28</v>
      </c>
      <c r="F1726" t="s">
        <v>19</v>
      </c>
      <c r="G1726" t="s">
        <v>47</v>
      </c>
      <c r="H1726" t="s">
        <v>69</v>
      </c>
      <c r="I1726">
        <v>1</v>
      </c>
      <c r="J1726">
        <v>1.53</v>
      </c>
      <c r="K1726">
        <v>0</v>
      </c>
      <c r="L1726">
        <v>0.15</v>
      </c>
      <c r="M1726">
        <v>2.1800000000000002</v>
      </c>
      <c r="N1726" t="s">
        <v>17</v>
      </c>
    </row>
    <row r="1727" spans="1:14" x14ac:dyDescent="0.3">
      <c r="A1727">
        <v>121725</v>
      </c>
      <c r="B1727">
        <v>403</v>
      </c>
      <c r="C1727" s="1">
        <v>45869.874583333331</v>
      </c>
      <c r="D1727" s="2">
        <v>45869</v>
      </c>
      <c r="E1727" t="s">
        <v>36</v>
      </c>
      <c r="F1727" t="s">
        <v>22</v>
      </c>
      <c r="G1727" t="s">
        <v>57</v>
      </c>
      <c r="H1727" t="s">
        <v>58</v>
      </c>
      <c r="I1727">
        <v>1</v>
      </c>
      <c r="J1727">
        <v>9.5299999999999994</v>
      </c>
      <c r="K1727">
        <v>0</v>
      </c>
      <c r="L1727">
        <v>0.86</v>
      </c>
      <c r="M1727">
        <v>10.39</v>
      </c>
      <c r="N1727" t="s">
        <v>21</v>
      </c>
    </row>
    <row r="1728" spans="1:14" x14ac:dyDescent="0.3">
      <c r="A1728">
        <v>121726</v>
      </c>
      <c r="B1728">
        <v>301</v>
      </c>
      <c r="C1728" s="1">
        <v>45795.531018518515</v>
      </c>
      <c r="D1728" s="2">
        <v>45795</v>
      </c>
      <c r="E1728" t="s">
        <v>18</v>
      </c>
      <c r="F1728" t="s">
        <v>22</v>
      </c>
      <c r="G1728" t="s">
        <v>57</v>
      </c>
      <c r="H1728" t="s">
        <v>72</v>
      </c>
      <c r="I1728">
        <v>1</v>
      </c>
      <c r="J1728">
        <v>8.7200000000000006</v>
      </c>
      <c r="K1728">
        <v>0</v>
      </c>
      <c r="L1728">
        <v>0.73</v>
      </c>
      <c r="M1728">
        <v>10.45</v>
      </c>
      <c r="N1728" t="s">
        <v>17</v>
      </c>
    </row>
    <row r="1729" spans="1:14" x14ac:dyDescent="0.3">
      <c r="A1729">
        <v>121727</v>
      </c>
      <c r="B1729">
        <v>103</v>
      </c>
      <c r="C1729" s="1">
        <v>45794.840173611112</v>
      </c>
      <c r="D1729" s="2">
        <v>45794</v>
      </c>
      <c r="E1729" t="s">
        <v>36</v>
      </c>
      <c r="F1729" t="s">
        <v>15</v>
      </c>
      <c r="G1729" t="s">
        <v>52</v>
      </c>
      <c r="H1729" t="s">
        <v>53</v>
      </c>
      <c r="I1729">
        <v>2</v>
      </c>
      <c r="J1729">
        <v>2.87</v>
      </c>
      <c r="K1729">
        <v>0.77</v>
      </c>
      <c r="L1729">
        <v>0.28000000000000003</v>
      </c>
      <c r="M1729">
        <v>4.6500000000000004</v>
      </c>
      <c r="N1729" t="s">
        <v>31</v>
      </c>
    </row>
    <row r="1730" spans="1:14" x14ac:dyDescent="0.3">
      <c r="A1730">
        <v>121728</v>
      </c>
      <c r="B1730">
        <v>301</v>
      </c>
      <c r="C1730" s="1">
        <v>45788.555659722224</v>
      </c>
      <c r="D1730" s="2">
        <v>45788</v>
      </c>
      <c r="E1730" t="s">
        <v>18</v>
      </c>
      <c r="F1730" t="s">
        <v>19</v>
      </c>
      <c r="G1730" t="s">
        <v>59</v>
      </c>
      <c r="I1730">
        <v>1</v>
      </c>
      <c r="J1730">
        <v>10.17</v>
      </c>
      <c r="K1730">
        <v>0</v>
      </c>
      <c r="L1730">
        <v>0.76</v>
      </c>
      <c r="M1730">
        <v>10.93</v>
      </c>
      <c r="N1730" t="s">
        <v>21</v>
      </c>
    </row>
    <row r="1731" spans="1:14" x14ac:dyDescent="0.3">
      <c r="A1731">
        <v>121729</v>
      </c>
      <c r="B1731">
        <v>101</v>
      </c>
      <c r="C1731" s="1">
        <v>45785.488819444443</v>
      </c>
      <c r="D1731" s="2">
        <v>45785</v>
      </c>
      <c r="E1731" t="s">
        <v>37</v>
      </c>
      <c r="F1731" t="s">
        <v>19</v>
      </c>
      <c r="G1731" t="s">
        <v>41</v>
      </c>
      <c r="I1731">
        <v>3</v>
      </c>
      <c r="J1731">
        <v>2.2599999999999998</v>
      </c>
      <c r="K1731">
        <v>0</v>
      </c>
      <c r="L1731">
        <v>0.51</v>
      </c>
      <c r="M1731">
        <v>7.29</v>
      </c>
      <c r="N1731" t="s">
        <v>17</v>
      </c>
    </row>
    <row r="1732" spans="1:14" x14ac:dyDescent="0.3">
      <c r="A1732">
        <v>121730</v>
      </c>
      <c r="B1732">
        <v>202</v>
      </c>
      <c r="C1732" s="1">
        <v>45777.650185185186</v>
      </c>
      <c r="D1732" s="2">
        <v>45777</v>
      </c>
      <c r="E1732" t="s">
        <v>28</v>
      </c>
      <c r="F1732" t="s">
        <v>19</v>
      </c>
      <c r="G1732" t="s">
        <v>68</v>
      </c>
      <c r="I1732">
        <v>1</v>
      </c>
      <c r="J1732">
        <v>3.68</v>
      </c>
      <c r="K1732">
        <v>0</v>
      </c>
      <c r="L1732">
        <v>0.26</v>
      </c>
      <c r="M1732">
        <v>3.94</v>
      </c>
      <c r="N1732" t="s">
        <v>31</v>
      </c>
    </row>
    <row r="1733" spans="1:14" x14ac:dyDescent="0.3">
      <c r="A1733">
        <v>121731</v>
      </c>
      <c r="B1733">
        <v>402</v>
      </c>
      <c r="C1733" s="1">
        <v>45846.631145833337</v>
      </c>
      <c r="D1733" s="2">
        <v>45846</v>
      </c>
      <c r="E1733" t="s">
        <v>28</v>
      </c>
      <c r="F1733" t="s">
        <v>15</v>
      </c>
      <c r="G1733" t="s">
        <v>60</v>
      </c>
      <c r="I1733">
        <v>1</v>
      </c>
      <c r="J1733">
        <v>4.87</v>
      </c>
      <c r="K1733">
        <v>0</v>
      </c>
      <c r="L1733">
        <v>0.32</v>
      </c>
      <c r="M1733">
        <v>5.19</v>
      </c>
      <c r="N1733" t="s">
        <v>21</v>
      </c>
    </row>
    <row r="1734" spans="1:14" x14ac:dyDescent="0.3">
      <c r="A1734">
        <v>121732</v>
      </c>
      <c r="B1734">
        <v>201</v>
      </c>
      <c r="C1734" s="1">
        <v>45814.479212962964</v>
      </c>
      <c r="D1734" s="2">
        <v>45814</v>
      </c>
      <c r="E1734" t="s">
        <v>37</v>
      </c>
      <c r="F1734" t="s">
        <v>19</v>
      </c>
      <c r="G1734" t="s">
        <v>24</v>
      </c>
      <c r="I1734">
        <v>2</v>
      </c>
      <c r="J1734">
        <v>3.24</v>
      </c>
      <c r="K1734">
        <v>0</v>
      </c>
      <c r="L1734">
        <v>0.55000000000000004</v>
      </c>
      <c r="M1734">
        <v>7.03</v>
      </c>
      <c r="N1734" t="s">
        <v>17</v>
      </c>
    </row>
    <row r="1735" spans="1:14" x14ac:dyDescent="0.3">
      <c r="A1735">
        <v>121733</v>
      </c>
      <c r="B1735">
        <v>103</v>
      </c>
      <c r="C1735" s="1">
        <v>45857.379120370373</v>
      </c>
      <c r="D1735" s="2">
        <v>45857</v>
      </c>
      <c r="E1735" t="s">
        <v>14</v>
      </c>
      <c r="F1735" t="s">
        <v>15</v>
      </c>
      <c r="G1735" t="s">
        <v>24</v>
      </c>
      <c r="I1735">
        <v>1</v>
      </c>
      <c r="J1735">
        <v>3.16</v>
      </c>
      <c r="K1735">
        <v>0</v>
      </c>
      <c r="L1735">
        <v>0.24</v>
      </c>
      <c r="M1735">
        <v>3.4</v>
      </c>
      <c r="N1735" t="s">
        <v>21</v>
      </c>
    </row>
    <row r="1736" spans="1:14" x14ac:dyDescent="0.3">
      <c r="A1736">
        <v>121734</v>
      </c>
      <c r="B1736">
        <v>403</v>
      </c>
      <c r="C1736" s="1">
        <v>45804.905162037037</v>
      </c>
      <c r="D1736" s="2">
        <v>45804</v>
      </c>
      <c r="E1736" t="s">
        <v>36</v>
      </c>
      <c r="F1736" t="s">
        <v>19</v>
      </c>
      <c r="G1736" t="s">
        <v>20</v>
      </c>
      <c r="H1736" t="s">
        <v>50</v>
      </c>
      <c r="I1736">
        <v>1</v>
      </c>
      <c r="J1736">
        <v>5.68</v>
      </c>
      <c r="K1736">
        <v>0</v>
      </c>
      <c r="L1736">
        <v>0.37</v>
      </c>
      <c r="M1736">
        <v>6.55</v>
      </c>
      <c r="N1736" t="s">
        <v>21</v>
      </c>
    </row>
    <row r="1737" spans="1:14" x14ac:dyDescent="0.3">
      <c r="A1737">
        <v>121735</v>
      </c>
      <c r="B1737">
        <v>201</v>
      </c>
      <c r="C1737" s="1">
        <v>45859.283645833333</v>
      </c>
      <c r="D1737" s="2">
        <v>45859</v>
      </c>
      <c r="E1737" t="s">
        <v>14</v>
      </c>
      <c r="F1737" t="s">
        <v>15</v>
      </c>
      <c r="G1737" t="s">
        <v>75</v>
      </c>
      <c r="H1737" t="s">
        <v>44</v>
      </c>
      <c r="I1737">
        <v>2</v>
      </c>
      <c r="J1737">
        <v>3.34</v>
      </c>
      <c r="K1737">
        <v>0.87</v>
      </c>
      <c r="L1737">
        <v>0.74</v>
      </c>
      <c r="M1737">
        <v>8.5500000000000007</v>
      </c>
      <c r="N1737" t="s">
        <v>17</v>
      </c>
    </row>
    <row r="1738" spans="1:14" x14ac:dyDescent="0.3">
      <c r="A1738">
        <v>121736</v>
      </c>
      <c r="B1738">
        <v>202</v>
      </c>
      <c r="C1738" s="1">
        <v>45774.213368055556</v>
      </c>
      <c r="D1738" s="2">
        <v>45774</v>
      </c>
      <c r="E1738" t="s">
        <v>14</v>
      </c>
      <c r="F1738" t="s">
        <v>15</v>
      </c>
      <c r="G1738" t="s">
        <v>24</v>
      </c>
      <c r="H1738" t="s">
        <v>25</v>
      </c>
      <c r="I1738">
        <v>1</v>
      </c>
      <c r="J1738">
        <v>2.98</v>
      </c>
      <c r="K1738">
        <v>0</v>
      </c>
      <c r="L1738">
        <v>0.24</v>
      </c>
      <c r="M1738">
        <v>3.22</v>
      </c>
      <c r="N1738" t="s">
        <v>17</v>
      </c>
    </row>
    <row r="1739" spans="1:14" x14ac:dyDescent="0.3">
      <c r="A1739">
        <v>121737</v>
      </c>
      <c r="B1739">
        <v>401</v>
      </c>
      <c r="C1739" s="1">
        <v>45773.603726851848</v>
      </c>
      <c r="D1739" s="2">
        <v>45773</v>
      </c>
      <c r="E1739" t="s">
        <v>18</v>
      </c>
      <c r="F1739" t="s">
        <v>15</v>
      </c>
      <c r="G1739" t="s">
        <v>26</v>
      </c>
      <c r="I1739">
        <v>1</v>
      </c>
      <c r="J1739">
        <v>8.76</v>
      </c>
      <c r="K1739">
        <v>1.75</v>
      </c>
      <c r="L1739">
        <v>0.51</v>
      </c>
      <c r="M1739">
        <v>7.52</v>
      </c>
      <c r="N1739" t="s">
        <v>21</v>
      </c>
    </row>
    <row r="1740" spans="1:14" x14ac:dyDescent="0.3">
      <c r="A1740">
        <v>121738</v>
      </c>
      <c r="B1740">
        <v>102</v>
      </c>
      <c r="C1740" s="1">
        <v>45769.449872685182</v>
      </c>
      <c r="D1740" s="2">
        <v>45769</v>
      </c>
      <c r="E1740" t="s">
        <v>14</v>
      </c>
      <c r="F1740" t="s">
        <v>19</v>
      </c>
      <c r="G1740" t="s">
        <v>41</v>
      </c>
      <c r="H1740" t="s">
        <v>76</v>
      </c>
      <c r="I1740">
        <v>2</v>
      </c>
      <c r="J1740">
        <v>2.08</v>
      </c>
      <c r="K1740">
        <v>0</v>
      </c>
      <c r="L1740">
        <v>0.35</v>
      </c>
      <c r="M1740">
        <v>4.51</v>
      </c>
      <c r="N1740" t="s">
        <v>31</v>
      </c>
    </row>
    <row r="1741" spans="1:14" x14ac:dyDescent="0.3">
      <c r="A1741">
        <v>121739</v>
      </c>
      <c r="B1741">
        <v>301</v>
      </c>
      <c r="C1741" s="1">
        <v>45843.707384259258</v>
      </c>
      <c r="D1741" s="2">
        <v>45843</v>
      </c>
      <c r="E1741" t="s">
        <v>28</v>
      </c>
      <c r="F1741" t="s">
        <v>15</v>
      </c>
      <c r="G1741" t="s">
        <v>30</v>
      </c>
      <c r="I1741">
        <v>4</v>
      </c>
      <c r="J1741">
        <v>3.62</v>
      </c>
      <c r="K1741">
        <v>0</v>
      </c>
      <c r="L1741">
        <v>1.2</v>
      </c>
      <c r="M1741">
        <v>14.48</v>
      </c>
      <c r="N1741" t="s">
        <v>62</v>
      </c>
    </row>
    <row r="1742" spans="1:14" x14ac:dyDescent="0.3">
      <c r="A1742">
        <v>121740</v>
      </c>
      <c r="B1742">
        <v>101</v>
      </c>
      <c r="C1742" s="1">
        <v>45768.637280092589</v>
      </c>
      <c r="D1742" s="2">
        <v>45768</v>
      </c>
      <c r="E1742" t="s">
        <v>28</v>
      </c>
      <c r="F1742" t="s">
        <v>19</v>
      </c>
      <c r="G1742" t="s">
        <v>52</v>
      </c>
      <c r="I1742">
        <v>1</v>
      </c>
      <c r="J1742">
        <v>2.61</v>
      </c>
      <c r="K1742">
        <v>0.52</v>
      </c>
      <c r="L1742">
        <v>0.17</v>
      </c>
      <c r="M1742">
        <v>2.2599999999999998</v>
      </c>
      <c r="N1742" t="s">
        <v>21</v>
      </c>
    </row>
    <row r="1743" spans="1:14" x14ac:dyDescent="0.3">
      <c r="A1743">
        <v>121741</v>
      </c>
      <c r="B1743">
        <v>403</v>
      </c>
      <c r="C1743" s="1">
        <v>45799.510752314818</v>
      </c>
      <c r="D1743" s="2">
        <v>45799</v>
      </c>
      <c r="E1743" t="s">
        <v>18</v>
      </c>
      <c r="F1743" t="s">
        <v>19</v>
      </c>
      <c r="G1743" t="s">
        <v>52</v>
      </c>
      <c r="H1743" t="s">
        <v>53</v>
      </c>
      <c r="I1743">
        <v>1</v>
      </c>
      <c r="J1743">
        <v>2.59</v>
      </c>
      <c r="K1743">
        <v>0</v>
      </c>
      <c r="L1743">
        <v>0.22</v>
      </c>
      <c r="M1743">
        <v>2.5099999999999998</v>
      </c>
      <c r="N1743" t="s">
        <v>17</v>
      </c>
    </row>
    <row r="1744" spans="1:14" x14ac:dyDescent="0.3">
      <c r="A1744">
        <v>121742</v>
      </c>
      <c r="B1744">
        <v>301</v>
      </c>
      <c r="C1744" s="1">
        <v>45767.467812499999</v>
      </c>
      <c r="D1744" s="2">
        <v>45767</v>
      </c>
      <c r="E1744" t="s">
        <v>18</v>
      </c>
      <c r="F1744" t="s">
        <v>15</v>
      </c>
      <c r="G1744" t="s">
        <v>32</v>
      </c>
      <c r="H1744" t="s">
        <v>23</v>
      </c>
      <c r="I1744">
        <v>3</v>
      </c>
      <c r="J1744">
        <v>1.75</v>
      </c>
      <c r="K1744">
        <v>0</v>
      </c>
      <c r="L1744">
        <v>0.37</v>
      </c>
      <c r="M1744">
        <v>5.62</v>
      </c>
      <c r="N174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D7FD-8D68-4929-80A5-C072F0DBE767}">
  <sheetPr codeName="Sheet2"/>
  <dimension ref="A1:AA1748"/>
  <sheetViews>
    <sheetView topLeftCell="I1" workbookViewId="0">
      <pane ySplit="1" topLeftCell="A2" activePane="bottomLeft" state="frozen"/>
      <selection pane="bottomLeft" activeCell="O9" sqref="O9"/>
    </sheetView>
  </sheetViews>
  <sheetFormatPr defaultRowHeight="14.4" x14ac:dyDescent="0.3"/>
  <cols>
    <col min="1" max="1" width="10" style="3" customWidth="1"/>
    <col min="2" max="2" width="9.6640625" customWidth="1"/>
    <col min="3" max="3" width="20.88671875" style="2" customWidth="1"/>
    <col min="4" max="4" width="12" style="4" customWidth="1"/>
    <col min="5" max="5" width="14.5546875" style="2" bestFit="1" customWidth="1"/>
    <col min="6" max="6" width="18.44140625" style="2" customWidth="1"/>
    <col min="7" max="7" width="10.88671875" customWidth="1"/>
    <col min="8" max="8" width="16.44140625" customWidth="1"/>
    <col min="9" max="9" width="16" customWidth="1"/>
    <col min="10" max="10" width="25" customWidth="1"/>
    <col min="11" max="12" width="16.44140625" customWidth="1"/>
    <col min="13" max="13" width="10.5546875" style="3" customWidth="1"/>
    <col min="14" max="14" width="12.6640625" style="5" customWidth="1"/>
    <col min="15" max="15" width="13.109375" style="5" customWidth="1"/>
    <col min="16" max="16" width="15.109375" style="5" customWidth="1"/>
    <col min="17" max="18" width="10.5546875" style="9" customWidth="1"/>
    <col min="19" max="19" width="7" style="9" customWidth="1"/>
    <col min="20" max="20" width="11" style="9" customWidth="1"/>
    <col min="21" max="21" width="16.77734375" style="16" customWidth="1"/>
    <col min="22" max="22" width="16.77734375" style="5" customWidth="1"/>
    <col min="23" max="23" width="16" customWidth="1"/>
    <col min="24" max="24" width="18.77734375" customWidth="1"/>
    <col min="25" max="25" width="12.5546875" customWidth="1"/>
    <col min="26" max="26" width="12.5546875" bestFit="1" customWidth="1"/>
    <col min="27" max="27" width="19.77734375" bestFit="1" customWidth="1"/>
  </cols>
  <sheetData>
    <row r="1" spans="1:27" x14ac:dyDescent="0.3">
      <c r="A1" s="3" t="s">
        <v>82</v>
      </c>
      <c r="B1" t="s">
        <v>83</v>
      </c>
      <c r="C1" s="2" t="s">
        <v>96</v>
      </c>
      <c r="D1" s="4" t="s">
        <v>95</v>
      </c>
      <c r="E1" s="2" t="s">
        <v>84</v>
      </c>
      <c r="F1" s="13" t="s">
        <v>103</v>
      </c>
      <c r="G1" t="s">
        <v>85</v>
      </c>
      <c r="H1" s="6" t="s">
        <v>98</v>
      </c>
      <c r="I1" s="7" t="s">
        <v>86</v>
      </c>
      <c r="J1" t="s">
        <v>87</v>
      </c>
      <c r="K1" s="6" t="s">
        <v>97</v>
      </c>
      <c r="L1" s="7" t="s">
        <v>88</v>
      </c>
      <c r="M1" s="3" t="s">
        <v>89</v>
      </c>
      <c r="N1" s="24" t="s">
        <v>111</v>
      </c>
      <c r="O1" s="8" t="s">
        <v>90</v>
      </c>
      <c r="P1" s="8" t="s">
        <v>101</v>
      </c>
      <c r="Q1" s="14" t="s">
        <v>99</v>
      </c>
      <c r="R1" s="11" t="s">
        <v>91</v>
      </c>
      <c r="S1" s="14" t="s">
        <v>104</v>
      </c>
      <c r="T1" s="11" t="s">
        <v>92</v>
      </c>
      <c r="U1" s="15" t="s">
        <v>105</v>
      </c>
      <c r="V1" s="8" t="s">
        <v>93</v>
      </c>
      <c r="W1" s="6" t="s">
        <v>110</v>
      </c>
      <c r="X1" s="7" t="s">
        <v>109</v>
      </c>
    </row>
    <row r="2" spans="1:27" x14ac:dyDescent="0.3">
      <c r="A2" s="3">
        <v>120000</v>
      </c>
      <c r="B2">
        <v>102</v>
      </c>
      <c r="C2" s="2">
        <v>45843</v>
      </c>
      <c r="D2" s="4">
        <v>0.25981481481481483</v>
      </c>
      <c r="E2" s="2">
        <v>45843</v>
      </c>
      <c r="F2" s="2" t="str">
        <f>TEXT(Table1[[#This Row],[Business_Day]],"dddd")</f>
        <v>Saturday</v>
      </c>
      <c r="G2" t="s">
        <v>14</v>
      </c>
      <c r="H2" t="s">
        <v>15</v>
      </c>
      <c r="I2" t="str">
        <f>IF(H2="","Unknown",H2)</f>
        <v>Drive-Thru</v>
      </c>
      <c r="J2" t="s">
        <v>16</v>
      </c>
      <c r="L2" t="str">
        <f>IF(K2="","No Modifier",K2)</f>
        <v>No Modifier</v>
      </c>
      <c r="M2" s="3">
        <v>1</v>
      </c>
      <c r="N2" s="5">
        <v>1.48</v>
      </c>
      <c r="O2" s="5">
        <f>(V2-T2+R2)/M2</f>
        <v>1.4799999999999998</v>
      </c>
      <c r="P2" s="5">
        <f>PRODUCT(M2,O2)</f>
        <v>1.4799999999999998</v>
      </c>
      <c r="Q2" s="9">
        <v>0.15</v>
      </c>
      <c r="R2" s="9">
        <f>IF(ISBLANK(Q2),ROUND((M2*O2)+T2-V2,2),Q2)</f>
        <v>0.15</v>
      </c>
      <c r="S2" s="9">
        <v>0.1</v>
      </c>
      <c r="T2" s="9">
        <f>IF(S2="",V2-P2+R2,S2)</f>
        <v>0.1</v>
      </c>
      <c r="U2" s="16">
        <v>1.43</v>
      </c>
      <c r="V2" s="5">
        <f>IF(U2="",(M2*O2)-R2+T2,U2)</f>
        <v>1.43</v>
      </c>
      <c r="W2" t="s">
        <v>17</v>
      </c>
      <c r="X2" t="str">
        <f>IF(W2="","Card",W2)</f>
        <v>Cash</v>
      </c>
    </row>
    <row r="3" spans="1:27" x14ac:dyDescent="0.3">
      <c r="A3" s="3">
        <v>120001</v>
      </c>
      <c r="B3">
        <v>201</v>
      </c>
      <c r="C3" s="2">
        <v>45843</v>
      </c>
      <c r="D3" s="4">
        <v>0.49225694444444446</v>
      </c>
      <c r="E3" s="2">
        <v>45843</v>
      </c>
      <c r="F3" s="2" t="str">
        <f>TEXT(Table1[[#This Row],[Business_Day]],"dddd")</f>
        <v>Saturday</v>
      </c>
      <c r="G3" t="s">
        <v>18</v>
      </c>
      <c r="H3" t="s">
        <v>19</v>
      </c>
      <c r="I3" t="str">
        <f t="shared" ref="I3:I66" si="0">IF(H3="","Unknown",H3)</f>
        <v>Dine-In</v>
      </c>
      <c r="J3" t="s">
        <v>20</v>
      </c>
      <c r="L3" t="str">
        <f t="shared" ref="L3:L66" si="1">IF(K3="","No Modifier",K3)</f>
        <v>No Modifier</v>
      </c>
      <c r="M3" s="3">
        <v>1</v>
      </c>
      <c r="N3" s="5">
        <v>5.34</v>
      </c>
      <c r="O3" s="5">
        <f t="shared" ref="O3:O66" si="2">(V3-T3+R3)/M3</f>
        <v>5.34</v>
      </c>
      <c r="P3" s="5">
        <f t="shared" ref="P3:P66" si="3">PRODUCT(M3,O3)</f>
        <v>5.34</v>
      </c>
      <c r="Q3" s="9">
        <v>0</v>
      </c>
      <c r="R3" s="9">
        <f t="shared" ref="R3:R66" si="4">IF(ISBLANK(Q3),ROUND((M3*O3)+T3-V3,2),Q3)</f>
        <v>0</v>
      </c>
      <c r="S3" s="9">
        <v>0.45</v>
      </c>
      <c r="T3" s="9">
        <f t="shared" ref="T3:T66" si="5">IF(S3="",V3-P3+R3,S3)</f>
        <v>0.45</v>
      </c>
      <c r="U3" s="16">
        <v>5.79</v>
      </c>
      <c r="V3" s="5">
        <f t="shared" ref="V3:V66" si="6">IF(U3="",(M3*O3)-R3+T3,U3)</f>
        <v>5.79</v>
      </c>
      <c r="W3" t="s">
        <v>21</v>
      </c>
      <c r="X3" t="str">
        <f t="shared" ref="X3:X66" si="7">IF(W3="","Card",W3)</f>
        <v>Card</v>
      </c>
    </row>
    <row r="4" spans="1:27" x14ac:dyDescent="0.3">
      <c r="A4" s="3">
        <v>120002</v>
      </c>
      <c r="B4">
        <v>403</v>
      </c>
      <c r="C4" s="2">
        <v>45760</v>
      </c>
      <c r="D4" s="4">
        <v>0.33721064814814816</v>
      </c>
      <c r="E4" s="2">
        <v>45760</v>
      </c>
      <c r="F4" s="2" t="str">
        <f>TEXT(Table1[[#This Row],[Business_Day]],"dddd")</f>
        <v>Sunday</v>
      </c>
      <c r="G4" t="s">
        <v>14</v>
      </c>
      <c r="H4" t="s">
        <v>22</v>
      </c>
      <c r="I4" t="str">
        <f t="shared" si="0"/>
        <v>Takeout</v>
      </c>
      <c r="J4" t="s">
        <v>102</v>
      </c>
      <c r="K4" t="s">
        <v>23</v>
      </c>
      <c r="L4" t="str">
        <f t="shared" si="1"/>
        <v>Light Ice</v>
      </c>
      <c r="M4" s="3">
        <v>1</v>
      </c>
      <c r="N4" s="5">
        <v>1.49</v>
      </c>
      <c r="O4" s="5">
        <f t="shared" si="2"/>
        <v>1.4899999999999998</v>
      </c>
      <c r="P4" s="5">
        <f t="shared" si="3"/>
        <v>1.4899999999999998</v>
      </c>
      <c r="Q4" s="9">
        <v>0.15</v>
      </c>
      <c r="R4" s="9">
        <f t="shared" si="4"/>
        <v>0.15</v>
      </c>
      <c r="S4" s="9">
        <v>0.1</v>
      </c>
      <c r="T4" s="9">
        <f t="shared" si="5"/>
        <v>0.1</v>
      </c>
      <c r="U4" s="16">
        <v>1.44</v>
      </c>
      <c r="V4" s="5">
        <f t="shared" si="6"/>
        <v>1.44</v>
      </c>
      <c r="W4" t="s">
        <v>17</v>
      </c>
      <c r="X4" t="str">
        <f t="shared" si="7"/>
        <v>Cash</v>
      </c>
      <c r="Z4" s="18" t="s">
        <v>106</v>
      </c>
      <c r="AA4" t="s">
        <v>112</v>
      </c>
    </row>
    <row r="5" spans="1:27" x14ac:dyDescent="0.3">
      <c r="A5" s="3">
        <v>120003</v>
      </c>
      <c r="B5">
        <v>301</v>
      </c>
      <c r="C5" s="2">
        <v>45833</v>
      </c>
      <c r="D5" s="4">
        <v>0.27936342592592595</v>
      </c>
      <c r="E5" s="2">
        <v>45833</v>
      </c>
      <c r="F5" s="2" t="str">
        <f>TEXT(Table1[[#This Row],[Business_Day]],"dddd")</f>
        <v>Wednesday</v>
      </c>
      <c r="G5" t="s">
        <v>14</v>
      </c>
      <c r="H5" t="s">
        <v>15</v>
      </c>
      <c r="I5" t="str">
        <f t="shared" si="0"/>
        <v>Drive-Thru</v>
      </c>
      <c r="J5" t="s">
        <v>24</v>
      </c>
      <c r="K5" t="s">
        <v>25</v>
      </c>
      <c r="L5" t="str">
        <f t="shared" si="1"/>
        <v>No Cheese</v>
      </c>
      <c r="M5" s="3">
        <v>1</v>
      </c>
      <c r="N5" s="5">
        <v>3.62</v>
      </c>
      <c r="O5" s="5">
        <f t="shared" si="2"/>
        <v>3.62</v>
      </c>
      <c r="P5" s="5">
        <f t="shared" si="3"/>
        <v>3.62</v>
      </c>
      <c r="Q5" s="9">
        <v>0</v>
      </c>
      <c r="R5" s="9">
        <f t="shared" si="4"/>
        <v>0</v>
      </c>
      <c r="S5" s="9">
        <v>0.34</v>
      </c>
      <c r="T5" s="9">
        <f t="shared" si="5"/>
        <v>0.34</v>
      </c>
      <c r="U5" s="16">
        <v>3.96</v>
      </c>
      <c r="V5" s="5">
        <f t="shared" si="6"/>
        <v>3.96</v>
      </c>
      <c r="W5" t="s">
        <v>17</v>
      </c>
      <c r="X5" t="str">
        <f t="shared" si="7"/>
        <v>Cash</v>
      </c>
      <c r="Z5" s="19" t="s">
        <v>21</v>
      </c>
      <c r="AA5" s="25">
        <v>6648.2899999999991</v>
      </c>
    </row>
    <row r="6" spans="1:27" x14ac:dyDescent="0.3">
      <c r="A6" s="3">
        <v>120004</v>
      </c>
      <c r="B6">
        <v>301</v>
      </c>
      <c r="C6" s="2">
        <v>45870</v>
      </c>
      <c r="D6" s="4">
        <v>0.54069444444444448</v>
      </c>
      <c r="E6" s="2">
        <v>45870</v>
      </c>
      <c r="F6" s="2" t="str">
        <f>TEXT(Table1[[#This Row],[Business_Day]],"dddd")</f>
        <v>Friday</v>
      </c>
      <c r="G6" t="s">
        <v>18</v>
      </c>
      <c r="H6" t="s">
        <v>15</v>
      </c>
      <c r="I6" t="str">
        <f t="shared" si="0"/>
        <v>Drive-Thru</v>
      </c>
      <c r="J6" t="s">
        <v>26</v>
      </c>
      <c r="L6" t="str">
        <f t="shared" si="1"/>
        <v>No Modifier</v>
      </c>
      <c r="M6" s="3">
        <v>2</v>
      </c>
      <c r="N6" s="5">
        <v>9.17</v>
      </c>
      <c r="O6" s="5">
        <f t="shared" si="2"/>
        <v>9.17</v>
      </c>
      <c r="P6" s="5">
        <f t="shared" si="3"/>
        <v>18.34</v>
      </c>
      <c r="Q6" s="9">
        <v>0</v>
      </c>
      <c r="R6" s="9">
        <f t="shared" si="4"/>
        <v>0</v>
      </c>
      <c r="S6" s="9">
        <v>1.38</v>
      </c>
      <c r="T6" s="9">
        <f t="shared" si="5"/>
        <v>1.38</v>
      </c>
      <c r="U6" s="16">
        <v>19.72</v>
      </c>
      <c r="V6" s="5">
        <f t="shared" si="6"/>
        <v>19.72</v>
      </c>
      <c r="W6" t="s">
        <v>21</v>
      </c>
      <c r="X6" t="str">
        <f t="shared" si="7"/>
        <v>Card</v>
      </c>
      <c r="Z6" s="19" t="s">
        <v>17</v>
      </c>
      <c r="AA6" s="25">
        <v>2339.2199999999989</v>
      </c>
    </row>
    <row r="7" spans="1:27" x14ac:dyDescent="0.3">
      <c r="A7" s="3">
        <v>120005</v>
      </c>
      <c r="B7">
        <v>501</v>
      </c>
      <c r="C7" s="2">
        <v>45850</v>
      </c>
      <c r="D7" s="4">
        <v>0.52258101851851857</v>
      </c>
      <c r="E7" s="2">
        <v>45850</v>
      </c>
      <c r="F7" s="2" t="str">
        <f>TEXT(Table1[[#This Row],[Business_Day]],"dddd")</f>
        <v>Saturday</v>
      </c>
      <c r="G7" t="s">
        <v>18</v>
      </c>
      <c r="H7" t="s">
        <v>19</v>
      </c>
      <c r="I7" t="str">
        <f t="shared" si="0"/>
        <v>Dine-In</v>
      </c>
      <c r="J7" t="s">
        <v>27</v>
      </c>
      <c r="L7" t="str">
        <f t="shared" si="1"/>
        <v>No Modifier</v>
      </c>
      <c r="M7" s="3">
        <v>1</v>
      </c>
      <c r="N7" s="5">
        <v>5.64</v>
      </c>
      <c r="O7" s="5">
        <f t="shared" si="2"/>
        <v>5.64</v>
      </c>
      <c r="P7" s="5">
        <f t="shared" si="3"/>
        <v>5.64</v>
      </c>
      <c r="Q7" s="9">
        <v>0</v>
      </c>
      <c r="R7" s="9">
        <f t="shared" si="4"/>
        <v>0</v>
      </c>
      <c r="S7" s="9">
        <v>0.37</v>
      </c>
      <c r="T7" s="9">
        <f t="shared" si="5"/>
        <v>0.37</v>
      </c>
      <c r="U7" s="16">
        <v>6.01</v>
      </c>
      <c r="V7" s="5">
        <f t="shared" si="6"/>
        <v>6.01</v>
      </c>
      <c r="W7" t="s">
        <v>21</v>
      </c>
      <c r="X7" t="str">
        <f t="shared" si="7"/>
        <v>Card</v>
      </c>
      <c r="Z7" s="19" t="s">
        <v>62</v>
      </c>
      <c r="AA7" s="25">
        <v>645.20999999999981</v>
      </c>
    </row>
    <row r="8" spans="1:27" x14ac:dyDescent="0.3">
      <c r="A8" s="3">
        <v>120006</v>
      </c>
      <c r="B8">
        <v>101</v>
      </c>
      <c r="C8" s="2">
        <v>45864</v>
      </c>
      <c r="D8" s="4">
        <v>0.24761574074074075</v>
      </c>
      <c r="E8" s="2">
        <v>45864</v>
      </c>
      <c r="F8" s="2" t="str">
        <f>TEXT(Table1[[#This Row],[Business_Day]],"dddd")</f>
        <v>Saturday</v>
      </c>
      <c r="G8" t="s">
        <v>28</v>
      </c>
      <c r="H8" t="s">
        <v>29</v>
      </c>
      <c r="I8" t="str">
        <f t="shared" si="0"/>
        <v>Delivery</v>
      </c>
      <c r="J8" t="s">
        <v>30</v>
      </c>
      <c r="L8" t="str">
        <f t="shared" si="1"/>
        <v>No Modifier</v>
      </c>
      <c r="M8" s="3">
        <v>1</v>
      </c>
      <c r="N8" s="5">
        <v>3.59</v>
      </c>
      <c r="O8" s="5">
        <f t="shared" si="2"/>
        <v>3.59</v>
      </c>
      <c r="P8" s="5">
        <f t="shared" si="3"/>
        <v>3.59</v>
      </c>
      <c r="Q8" s="9">
        <v>0.54</v>
      </c>
      <c r="R8" s="9">
        <f t="shared" si="4"/>
        <v>0.54</v>
      </c>
      <c r="S8" s="9">
        <v>0.28999999999999998</v>
      </c>
      <c r="T8" s="9">
        <f t="shared" si="5"/>
        <v>0.28999999999999998</v>
      </c>
      <c r="U8" s="16">
        <v>3.34</v>
      </c>
      <c r="V8" s="5">
        <f t="shared" si="6"/>
        <v>3.34</v>
      </c>
      <c r="W8" t="s">
        <v>31</v>
      </c>
      <c r="X8" t="str">
        <f t="shared" si="7"/>
        <v>MobilePay</v>
      </c>
      <c r="Z8" s="19" t="s">
        <v>31</v>
      </c>
      <c r="AA8" s="25">
        <v>1698.0199999999993</v>
      </c>
    </row>
    <row r="9" spans="1:27" x14ac:dyDescent="0.3">
      <c r="A9" s="3">
        <v>120007</v>
      </c>
      <c r="B9">
        <v>403</v>
      </c>
      <c r="C9" s="2">
        <v>45859</v>
      </c>
      <c r="D9" s="4">
        <v>0.20011574074074073</v>
      </c>
      <c r="E9" s="2">
        <v>45859</v>
      </c>
      <c r="F9" s="2" t="str">
        <f>TEXT(Table1[[#This Row],[Business_Day]],"dddd")</f>
        <v>Monday</v>
      </c>
      <c r="G9" t="s">
        <v>28</v>
      </c>
      <c r="H9" t="s">
        <v>22</v>
      </c>
      <c r="I9" t="str">
        <f t="shared" si="0"/>
        <v>Takeout</v>
      </c>
      <c r="J9" t="s">
        <v>32</v>
      </c>
      <c r="L9" t="str">
        <f t="shared" si="1"/>
        <v>No Modifier</v>
      </c>
      <c r="M9" s="3">
        <v>1</v>
      </c>
      <c r="N9" s="5">
        <v>1.8</v>
      </c>
      <c r="O9" s="5">
        <f t="shared" si="2"/>
        <v>1.7999999999999998</v>
      </c>
      <c r="P9" s="5">
        <f t="shared" si="3"/>
        <v>1.7999999999999998</v>
      </c>
      <c r="Q9" s="9">
        <v>0.27</v>
      </c>
      <c r="R9" s="9">
        <f t="shared" si="4"/>
        <v>0.27</v>
      </c>
      <c r="S9" s="9">
        <v>0.11</v>
      </c>
      <c r="T9" s="9">
        <f t="shared" si="5"/>
        <v>0.11</v>
      </c>
      <c r="U9" s="16">
        <v>1.64</v>
      </c>
      <c r="V9" s="5">
        <f t="shared" si="6"/>
        <v>1.64</v>
      </c>
      <c r="W9" t="s">
        <v>17</v>
      </c>
      <c r="X9" t="str">
        <f t="shared" si="7"/>
        <v>Cash</v>
      </c>
      <c r="Z9" s="19" t="s">
        <v>118</v>
      </c>
      <c r="AA9" s="25">
        <v>310.90000000000003</v>
      </c>
    </row>
    <row r="10" spans="1:27" x14ac:dyDescent="0.3">
      <c r="A10" s="3">
        <v>120008</v>
      </c>
      <c r="B10">
        <v>102</v>
      </c>
      <c r="C10" s="2">
        <v>45810</v>
      </c>
      <c r="D10" s="4">
        <v>0.46437499999999998</v>
      </c>
      <c r="E10" s="2">
        <v>45810</v>
      </c>
      <c r="F10" s="2" t="str">
        <f>TEXT(Table1[[#This Row],[Business_Day]],"dddd")</f>
        <v>Monday</v>
      </c>
      <c r="G10" t="s">
        <v>33</v>
      </c>
      <c r="H10" t="s">
        <v>29</v>
      </c>
      <c r="I10" t="str">
        <f t="shared" si="0"/>
        <v>Delivery</v>
      </c>
      <c r="J10" t="s">
        <v>20</v>
      </c>
      <c r="K10" t="s">
        <v>34</v>
      </c>
      <c r="L10" t="str">
        <f t="shared" si="1"/>
        <v>Extra Sauce</v>
      </c>
      <c r="M10" s="3">
        <v>2</v>
      </c>
      <c r="N10" s="5">
        <v>5.22</v>
      </c>
      <c r="O10" s="5">
        <f t="shared" si="2"/>
        <v>5.4700000000000006</v>
      </c>
      <c r="P10" s="5">
        <f t="shared" si="3"/>
        <v>10.940000000000001</v>
      </c>
      <c r="Q10" s="9">
        <v>0</v>
      </c>
      <c r="R10" s="9">
        <f t="shared" si="4"/>
        <v>0</v>
      </c>
      <c r="S10" s="9">
        <v>0.79</v>
      </c>
      <c r="T10" s="9">
        <f t="shared" si="5"/>
        <v>0.79</v>
      </c>
      <c r="U10" s="16">
        <v>11.73</v>
      </c>
      <c r="V10" s="5">
        <f t="shared" si="6"/>
        <v>11.73</v>
      </c>
      <c r="W10" t="s">
        <v>21</v>
      </c>
      <c r="X10" t="str">
        <f t="shared" si="7"/>
        <v>Card</v>
      </c>
      <c r="Z10" s="19" t="s">
        <v>107</v>
      </c>
      <c r="AA10" s="25">
        <v>11641.639999999996</v>
      </c>
    </row>
    <row r="11" spans="1:27" x14ac:dyDescent="0.3">
      <c r="A11" s="3">
        <v>120009</v>
      </c>
      <c r="B11">
        <v>402</v>
      </c>
      <c r="C11" s="2">
        <v>45850</v>
      </c>
      <c r="D11" s="4">
        <v>0.22292824074074075</v>
      </c>
      <c r="E11" s="2">
        <v>45850</v>
      </c>
      <c r="F11" s="2" t="str">
        <f>TEXT(Table1[[#This Row],[Business_Day]],"dddd")</f>
        <v>Saturday</v>
      </c>
      <c r="G11" t="s">
        <v>14</v>
      </c>
      <c r="H11" t="s">
        <v>15</v>
      </c>
      <c r="I11" t="str">
        <f t="shared" si="0"/>
        <v>Drive-Thru</v>
      </c>
      <c r="J11" t="s">
        <v>35</v>
      </c>
      <c r="L11" t="str">
        <f t="shared" si="1"/>
        <v>No Modifier</v>
      </c>
      <c r="M11" s="3">
        <v>1</v>
      </c>
      <c r="N11" s="5">
        <v>2</v>
      </c>
      <c r="O11" s="5">
        <f t="shared" si="2"/>
        <v>2</v>
      </c>
      <c r="P11" s="5">
        <f t="shared" si="3"/>
        <v>2</v>
      </c>
      <c r="Q11" s="9">
        <v>0</v>
      </c>
      <c r="R11" s="9">
        <f t="shared" si="4"/>
        <v>0</v>
      </c>
      <c r="S11" s="9">
        <v>0.12</v>
      </c>
      <c r="T11" s="9">
        <f t="shared" si="5"/>
        <v>0.12</v>
      </c>
      <c r="U11" s="16">
        <v>2.12</v>
      </c>
      <c r="V11" s="5">
        <f t="shared" si="6"/>
        <v>2.12</v>
      </c>
      <c r="W11" t="s">
        <v>21</v>
      </c>
      <c r="X11" t="str">
        <f t="shared" si="7"/>
        <v>Card</v>
      </c>
    </row>
    <row r="12" spans="1:27" x14ac:dyDescent="0.3">
      <c r="A12" s="3">
        <v>120010</v>
      </c>
      <c r="B12">
        <v>103</v>
      </c>
      <c r="C12" s="2">
        <v>45766</v>
      </c>
      <c r="D12" s="4">
        <v>0.38599537037037035</v>
      </c>
      <c r="E12" s="2">
        <v>45766</v>
      </c>
      <c r="F12" s="2" t="str">
        <f>TEXT(Table1[[#This Row],[Business_Day]],"dddd")</f>
        <v>Saturday</v>
      </c>
      <c r="G12" t="s">
        <v>36</v>
      </c>
      <c r="H12" t="s">
        <v>22</v>
      </c>
      <c r="I12" t="str">
        <f t="shared" si="0"/>
        <v>Takeout</v>
      </c>
      <c r="J12" t="s">
        <v>27</v>
      </c>
      <c r="L12" t="str">
        <f t="shared" si="1"/>
        <v>No Modifier</v>
      </c>
      <c r="M12" s="3">
        <v>1</v>
      </c>
      <c r="N12" s="5">
        <v>5.55</v>
      </c>
      <c r="O12" s="5">
        <f t="shared" si="2"/>
        <v>5.55</v>
      </c>
      <c r="P12" s="5">
        <f t="shared" si="3"/>
        <v>5.55</v>
      </c>
      <c r="Q12" s="9">
        <v>0</v>
      </c>
      <c r="R12" s="9">
        <f t="shared" si="4"/>
        <v>0</v>
      </c>
      <c r="S12" s="9">
        <v>0.33</v>
      </c>
      <c r="T12" s="9">
        <f t="shared" si="5"/>
        <v>0.33</v>
      </c>
      <c r="U12" s="16">
        <v>5.88</v>
      </c>
      <c r="V12" s="5">
        <f t="shared" si="6"/>
        <v>5.88</v>
      </c>
      <c r="W12" t="s">
        <v>21</v>
      </c>
      <c r="X12" t="str">
        <f t="shared" si="7"/>
        <v>Card</v>
      </c>
    </row>
    <row r="13" spans="1:27" x14ac:dyDescent="0.3">
      <c r="A13" s="3">
        <v>120011</v>
      </c>
      <c r="B13">
        <v>102</v>
      </c>
      <c r="C13" s="2">
        <v>45854</v>
      </c>
      <c r="D13" s="4">
        <v>0.4642013888888889</v>
      </c>
      <c r="E13" s="2">
        <v>45854</v>
      </c>
      <c r="F13" s="2" t="str">
        <f>TEXT(Table1[[#This Row],[Business_Day]],"dddd")</f>
        <v>Wednesday</v>
      </c>
      <c r="G13" t="s">
        <v>37</v>
      </c>
      <c r="H13" t="s">
        <v>19</v>
      </c>
      <c r="I13" t="str">
        <f t="shared" si="0"/>
        <v>Dine-In</v>
      </c>
      <c r="J13" t="s">
        <v>38</v>
      </c>
      <c r="L13" t="str">
        <f t="shared" si="1"/>
        <v>No Modifier</v>
      </c>
      <c r="M13" s="3">
        <v>1</v>
      </c>
      <c r="N13" s="5">
        <v>1.53</v>
      </c>
      <c r="O13" s="5">
        <f t="shared" si="2"/>
        <v>1.5299999999999998</v>
      </c>
      <c r="P13" s="5">
        <f t="shared" si="3"/>
        <v>1.5299999999999998</v>
      </c>
      <c r="Q13" s="9">
        <v>0</v>
      </c>
      <c r="R13" s="9">
        <f t="shared" si="4"/>
        <v>0</v>
      </c>
      <c r="S13" s="9">
        <v>0.1</v>
      </c>
      <c r="T13" s="9">
        <f t="shared" si="5"/>
        <v>0.1</v>
      </c>
      <c r="U13" s="16">
        <v>1.63</v>
      </c>
      <c r="V13" s="5">
        <f t="shared" si="6"/>
        <v>1.63</v>
      </c>
      <c r="W13" t="s">
        <v>21</v>
      </c>
      <c r="X13" t="str">
        <f t="shared" si="7"/>
        <v>Card</v>
      </c>
    </row>
    <row r="14" spans="1:27" x14ac:dyDescent="0.3">
      <c r="A14" s="3">
        <v>120012</v>
      </c>
      <c r="B14">
        <v>201</v>
      </c>
      <c r="C14" s="2">
        <v>45816</v>
      </c>
      <c r="D14" s="4">
        <v>0.3429976851851852</v>
      </c>
      <c r="E14" s="2">
        <v>45816</v>
      </c>
      <c r="F14" s="2" t="str">
        <f>TEXT(Table1[[#This Row],[Business_Day]],"dddd")</f>
        <v>Sunday</v>
      </c>
      <c r="G14" t="s">
        <v>14</v>
      </c>
      <c r="H14" t="s">
        <v>22</v>
      </c>
      <c r="I14" t="str">
        <f t="shared" si="0"/>
        <v>Takeout</v>
      </c>
      <c r="J14" t="s">
        <v>39</v>
      </c>
      <c r="K14" t="s">
        <v>40</v>
      </c>
      <c r="L14" t="str">
        <f t="shared" si="1"/>
        <v>Sausage Patty</v>
      </c>
      <c r="M14" s="3">
        <v>2</v>
      </c>
      <c r="N14" s="5">
        <v>3.1</v>
      </c>
      <c r="O14" s="5">
        <f t="shared" si="2"/>
        <v>4.3</v>
      </c>
      <c r="P14" s="5">
        <f t="shared" si="3"/>
        <v>8.6</v>
      </c>
      <c r="Q14" s="9">
        <v>0</v>
      </c>
      <c r="R14" s="9">
        <f t="shared" si="4"/>
        <v>0</v>
      </c>
      <c r="S14" s="9">
        <v>0.64</v>
      </c>
      <c r="T14" s="9">
        <f t="shared" si="5"/>
        <v>0.64</v>
      </c>
      <c r="U14" s="16">
        <v>9.24</v>
      </c>
      <c r="V14" s="5">
        <f t="shared" si="6"/>
        <v>9.24</v>
      </c>
      <c r="W14" t="s">
        <v>21</v>
      </c>
      <c r="X14" t="str">
        <f t="shared" si="7"/>
        <v>Card</v>
      </c>
    </row>
    <row r="15" spans="1:27" x14ac:dyDescent="0.3">
      <c r="A15" s="3">
        <v>120013</v>
      </c>
      <c r="B15">
        <v>103</v>
      </c>
      <c r="C15" s="2">
        <v>45851</v>
      </c>
      <c r="D15" s="4">
        <v>0.44290509259259259</v>
      </c>
      <c r="E15" s="2">
        <v>45851</v>
      </c>
      <c r="F15" s="2" t="str">
        <f>TEXT(Table1[[#This Row],[Business_Day]],"dddd")</f>
        <v>Sunday</v>
      </c>
      <c r="G15" t="s">
        <v>37</v>
      </c>
      <c r="H15" t="s">
        <v>22</v>
      </c>
      <c r="I15" t="str">
        <f t="shared" si="0"/>
        <v>Takeout</v>
      </c>
      <c r="J15" t="s">
        <v>41</v>
      </c>
      <c r="K15" t="s">
        <v>42</v>
      </c>
      <c r="L15" t="str">
        <f t="shared" si="1"/>
        <v>Oat Milk</v>
      </c>
      <c r="M15" s="3">
        <v>2</v>
      </c>
      <c r="N15" s="5">
        <v>1.51</v>
      </c>
      <c r="O15" s="5">
        <f t="shared" si="2"/>
        <v>2.21</v>
      </c>
      <c r="P15" s="5">
        <f t="shared" si="3"/>
        <v>4.42</v>
      </c>
      <c r="Q15" s="9">
        <v>0</v>
      </c>
      <c r="R15" s="9">
        <f t="shared" si="4"/>
        <v>0</v>
      </c>
      <c r="S15" s="9">
        <v>0.27</v>
      </c>
      <c r="T15" s="9">
        <f t="shared" si="5"/>
        <v>0.27</v>
      </c>
      <c r="U15" s="16">
        <v>4.6900000000000004</v>
      </c>
      <c r="V15" s="5">
        <f t="shared" si="6"/>
        <v>4.6900000000000004</v>
      </c>
      <c r="W15" t="s">
        <v>17</v>
      </c>
      <c r="X15" t="str">
        <f t="shared" si="7"/>
        <v>Cash</v>
      </c>
    </row>
    <row r="16" spans="1:27" x14ac:dyDescent="0.3">
      <c r="A16" s="3">
        <v>120014</v>
      </c>
      <c r="B16">
        <v>201</v>
      </c>
      <c r="C16" s="2">
        <v>45758</v>
      </c>
      <c r="D16" s="4">
        <v>0.52613425925925927</v>
      </c>
      <c r="E16" s="2">
        <v>45758</v>
      </c>
      <c r="F16" s="2" t="str">
        <f>TEXT(Table1[[#This Row],[Business_Day]],"dddd")</f>
        <v>Friday</v>
      </c>
      <c r="G16" t="s">
        <v>18</v>
      </c>
      <c r="H16" t="s">
        <v>19</v>
      </c>
      <c r="I16" t="str">
        <f t="shared" si="0"/>
        <v>Dine-In</v>
      </c>
      <c r="J16" t="s">
        <v>26</v>
      </c>
      <c r="L16" t="str">
        <f t="shared" si="1"/>
        <v>No Modifier</v>
      </c>
      <c r="M16" s="3">
        <v>1</v>
      </c>
      <c r="N16" s="5">
        <v>8.43</v>
      </c>
      <c r="O16" s="5">
        <f t="shared" si="2"/>
        <v>8.43</v>
      </c>
      <c r="P16" s="5">
        <f t="shared" si="3"/>
        <v>8.43</v>
      </c>
      <c r="Q16" s="9">
        <v>0</v>
      </c>
      <c r="R16" s="9">
        <f t="shared" si="4"/>
        <v>0</v>
      </c>
      <c r="S16" s="9">
        <v>0.67</v>
      </c>
      <c r="T16" s="9">
        <f t="shared" si="5"/>
        <v>0.67</v>
      </c>
      <c r="U16" s="16">
        <v>9.1</v>
      </c>
      <c r="V16" s="5">
        <f t="shared" si="6"/>
        <v>9.1</v>
      </c>
      <c r="W16" t="s">
        <v>21</v>
      </c>
      <c r="X16" t="str">
        <f t="shared" si="7"/>
        <v>Card</v>
      </c>
    </row>
    <row r="17" spans="1:24" x14ac:dyDescent="0.3">
      <c r="A17" s="3">
        <v>120015</v>
      </c>
      <c r="B17">
        <v>102</v>
      </c>
      <c r="C17" s="2">
        <v>45799</v>
      </c>
      <c r="D17" s="4">
        <v>0.37921296296296297</v>
      </c>
      <c r="E17" s="2">
        <v>45799</v>
      </c>
      <c r="F17" s="2" t="str">
        <f>TEXT(Table1[[#This Row],[Business_Day]],"dddd")</f>
        <v>Thursday</v>
      </c>
      <c r="G17" t="s">
        <v>14</v>
      </c>
      <c r="H17" t="s">
        <v>29</v>
      </c>
      <c r="I17" t="str">
        <f t="shared" si="0"/>
        <v>Delivery</v>
      </c>
      <c r="J17" t="s">
        <v>24</v>
      </c>
      <c r="L17" t="str">
        <f t="shared" si="1"/>
        <v>No Modifier</v>
      </c>
      <c r="M17" s="3">
        <v>1</v>
      </c>
      <c r="N17" s="5">
        <v>3.1</v>
      </c>
      <c r="O17" s="5">
        <f t="shared" si="2"/>
        <v>3.1</v>
      </c>
      <c r="P17" s="5">
        <f t="shared" si="3"/>
        <v>3.1</v>
      </c>
      <c r="Q17" s="9">
        <v>0</v>
      </c>
      <c r="R17" s="9">
        <f t="shared" si="4"/>
        <v>0</v>
      </c>
      <c r="S17" s="9">
        <v>0.23</v>
      </c>
      <c r="T17" s="9">
        <f t="shared" si="5"/>
        <v>0.23</v>
      </c>
      <c r="U17" s="16">
        <v>3.33</v>
      </c>
      <c r="V17" s="5">
        <f t="shared" si="6"/>
        <v>3.33</v>
      </c>
      <c r="W17" t="s">
        <v>21</v>
      </c>
      <c r="X17" t="str">
        <f t="shared" si="7"/>
        <v>Card</v>
      </c>
    </row>
    <row r="18" spans="1:24" x14ac:dyDescent="0.3">
      <c r="A18" s="3">
        <v>120016</v>
      </c>
      <c r="B18">
        <v>403</v>
      </c>
      <c r="C18" s="2">
        <v>45774</v>
      </c>
      <c r="D18" s="4">
        <v>0.3888773148148148</v>
      </c>
      <c r="E18" s="2">
        <v>45774</v>
      </c>
      <c r="F18" s="2" t="str">
        <f>TEXT(Table1[[#This Row],[Business_Day]],"dddd")</f>
        <v>Sunday</v>
      </c>
      <c r="G18" t="s">
        <v>14</v>
      </c>
      <c r="H18" t="s">
        <v>15</v>
      </c>
      <c r="I18" t="str">
        <f t="shared" si="0"/>
        <v>Drive-Thru</v>
      </c>
      <c r="J18" t="s">
        <v>24</v>
      </c>
      <c r="L18" t="str">
        <f t="shared" si="1"/>
        <v>No Modifier</v>
      </c>
      <c r="M18" s="3">
        <v>1</v>
      </c>
      <c r="N18" s="5">
        <v>2.99</v>
      </c>
      <c r="O18" s="5">
        <f t="shared" si="2"/>
        <v>2.9899999999999998</v>
      </c>
      <c r="P18" s="5">
        <f t="shared" si="3"/>
        <v>2.9899999999999998</v>
      </c>
      <c r="Q18" s="9">
        <v>0</v>
      </c>
      <c r="R18" s="9">
        <f t="shared" si="4"/>
        <v>0</v>
      </c>
      <c r="S18" s="9">
        <v>0.22</v>
      </c>
      <c r="T18" s="9">
        <f t="shared" si="5"/>
        <v>0.22</v>
      </c>
      <c r="U18" s="16">
        <v>3.21</v>
      </c>
      <c r="V18" s="5">
        <f t="shared" si="6"/>
        <v>3.21</v>
      </c>
      <c r="W18" t="s">
        <v>31</v>
      </c>
      <c r="X18" t="str">
        <f t="shared" si="7"/>
        <v>MobilePay</v>
      </c>
    </row>
    <row r="19" spans="1:24" x14ac:dyDescent="0.3">
      <c r="A19" s="3">
        <v>120017</v>
      </c>
      <c r="B19">
        <v>403</v>
      </c>
      <c r="C19" s="2">
        <v>45763</v>
      </c>
      <c r="D19" s="4">
        <v>0.46226851851851852</v>
      </c>
      <c r="E19" s="2">
        <v>45763</v>
      </c>
      <c r="F19" s="2" t="str">
        <f>TEXT(Table1[[#This Row],[Business_Day]],"dddd")</f>
        <v>Wednesday</v>
      </c>
      <c r="G19" t="s">
        <v>18</v>
      </c>
      <c r="H19" t="s">
        <v>22</v>
      </c>
      <c r="I19" t="str">
        <f t="shared" si="0"/>
        <v>Takeout</v>
      </c>
      <c r="J19" t="s">
        <v>43</v>
      </c>
      <c r="L19" t="str">
        <f t="shared" si="1"/>
        <v>No Modifier</v>
      </c>
      <c r="M19" s="3">
        <v>1</v>
      </c>
      <c r="N19" s="5">
        <v>4.59</v>
      </c>
      <c r="O19" s="5">
        <f t="shared" ca="1" si="2"/>
        <v>5</v>
      </c>
      <c r="P19" s="5">
        <f t="shared" ca="1" si="3"/>
        <v>5</v>
      </c>
      <c r="Q19" s="9">
        <v>0</v>
      </c>
      <c r="R19" s="9">
        <f t="shared" si="4"/>
        <v>0</v>
      </c>
      <c r="T19" s="9">
        <f t="shared" ca="1" si="5"/>
        <v>0</v>
      </c>
      <c r="U19" s="16">
        <v>5</v>
      </c>
      <c r="V19" s="5">
        <f t="shared" si="6"/>
        <v>5</v>
      </c>
      <c r="W19" t="s">
        <v>21</v>
      </c>
      <c r="X19" t="str">
        <f t="shared" si="7"/>
        <v>Card</v>
      </c>
    </row>
    <row r="20" spans="1:24" x14ac:dyDescent="0.3">
      <c r="A20" s="3">
        <v>120018</v>
      </c>
      <c r="B20">
        <v>403</v>
      </c>
      <c r="C20" s="2">
        <v>45831</v>
      </c>
      <c r="D20" s="4">
        <v>0.39940972222222221</v>
      </c>
      <c r="E20" s="2">
        <v>45831</v>
      </c>
      <c r="F20" s="2" t="str">
        <f>TEXT(Table1[[#This Row],[Business_Day]],"dddd")</f>
        <v>Monday</v>
      </c>
      <c r="G20" t="s">
        <v>14</v>
      </c>
      <c r="H20" t="s">
        <v>22</v>
      </c>
      <c r="I20" t="str">
        <f t="shared" si="0"/>
        <v>Takeout</v>
      </c>
      <c r="J20" t="s">
        <v>39</v>
      </c>
      <c r="K20" t="s">
        <v>44</v>
      </c>
      <c r="L20" t="str">
        <f t="shared" si="1"/>
        <v>Extra Egg</v>
      </c>
      <c r="M20" s="3">
        <v>2</v>
      </c>
      <c r="N20" s="5">
        <v>2.81</v>
      </c>
      <c r="O20" s="5">
        <f t="shared" si="2"/>
        <v>3.81</v>
      </c>
      <c r="P20" s="5">
        <f t="shared" si="3"/>
        <v>7.62</v>
      </c>
      <c r="Q20" s="9">
        <v>0</v>
      </c>
      <c r="R20" s="9">
        <f t="shared" si="4"/>
        <v>0</v>
      </c>
      <c r="S20" s="9">
        <v>0.55000000000000004</v>
      </c>
      <c r="T20" s="9">
        <f t="shared" si="5"/>
        <v>0.55000000000000004</v>
      </c>
      <c r="U20" s="16">
        <v>8.17</v>
      </c>
      <c r="V20" s="5">
        <f t="shared" si="6"/>
        <v>8.17</v>
      </c>
      <c r="W20" t="s">
        <v>21</v>
      </c>
      <c r="X20" t="str">
        <f t="shared" si="7"/>
        <v>Card</v>
      </c>
    </row>
    <row r="21" spans="1:24" x14ac:dyDescent="0.3">
      <c r="A21" s="3">
        <v>120019</v>
      </c>
      <c r="B21">
        <v>103</v>
      </c>
      <c r="C21" s="2">
        <v>45848</v>
      </c>
      <c r="D21" s="4">
        <v>0.3276736111111111</v>
      </c>
      <c r="E21" s="2">
        <v>45848</v>
      </c>
      <c r="F21" s="2" t="str">
        <f>TEXT(Table1[[#This Row],[Business_Day]],"dddd")</f>
        <v>Thursday</v>
      </c>
      <c r="G21" t="s">
        <v>36</v>
      </c>
      <c r="H21" t="s">
        <v>19</v>
      </c>
      <c r="I21" t="str">
        <f t="shared" si="0"/>
        <v>Dine-In</v>
      </c>
      <c r="J21" t="s">
        <v>20</v>
      </c>
      <c r="K21" t="s">
        <v>34</v>
      </c>
      <c r="L21" t="str">
        <f t="shared" si="1"/>
        <v>Extra Sauce</v>
      </c>
      <c r="M21" s="3">
        <v>1</v>
      </c>
      <c r="N21" s="5">
        <v>4.87</v>
      </c>
      <c r="O21" s="5">
        <f t="shared" si="2"/>
        <v>5.12</v>
      </c>
      <c r="P21" s="5">
        <f t="shared" si="3"/>
        <v>5.12</v>
      </c>
      <c r="Q21" s="9">
        <v>0</v>
      </c>
      <c r="R21" s="9">
        <f t="shared" si="4"/>
        <v>0</v>
      </c>
      <c r="S21" s="9">
        <v>0.37</v>
      </c>
      <c r="T21" s="9">
        <f t="shared" si="5"/>
        <v>0.37</v>
      </c>
      <c r="U21" s="16">
        <v>5.49</v>
      </c>
      <c r="V21" s="5">
        <f t="shared" si="6"/>
        <v>5.49</v>
      </c>
      <c r="W21" t="s">
        <v>21</v>
      </c>
      <c r="X21" t="str">
        <f t="shared" si="7"/>
        <v>Card</v>
      </c>
    </row>
    <row r="22" spans="1:24" x14ac:dyDescent="0.3">
      <c r="A22" s="3">
        <v>120020</v>
      </c>
      <c r="B22">
        <v>201</v>
      </c>
      <c r="C22" s="2">
        <v>45761</v>
      </c>
      <c r="D22" s="4">
        <v>0.4738310185185185</v>
      </c>
      <c r="E22" s="2">
        <v>45761</v>
      </c>
      <c r="F22" s="2" t="str">
        <f>TEXT(Table1[[#This Row],[Business_Day]],"dddd")</f>
        <v>Monday</v>
      </c>
      <c r="G22" t="s">
        <v>37</v>
      </c>
      <c r="H22" t="s">
        <v>15</v>
      </c>
      <c r="I22" t="str">
        <f t="shared" si="0"/>
        <v>Drive-Thru</v>
      </c>
      <c r="J22" t="s">
        <v>41</v>
      </c>
      <c r="K22" t="s">
        <v>45</v>
      </c>
      <c r="L22" t="str">
        <f t="shared" si="1"/>
        <v>Sugar-Free Syrup</v>
      </c>
      <c r="M22" s="3">
        <v>1</v>
      </c>
      <c r="N22" s="5">
        <v>2.1800000000000002</v>
      </c>
      <c r="O22" s="5">
        <f t="shared" si="2"/>
        <v>2.48</v>
      </c>
      <c r="P22" s="5">
        <f t="shared" si="3"/>
        <v>2.48</v>
      </c>
      <c r="Q22" s="9">
        <v>0</v>
      </c>
      <c r="R22" s="9">
        <f t="shared" si="4"/>
        <v>0</v>
      </c>
      <c r="S22" s="9">
        <v>0.19</v>
      </c>
      <c r="T22" s="9">
        <f t="shared" si="5"/>
        <v>0.19</v>
      </c>
      <c r="U22" s="16">
        <v>2.67</v>
      </c>
      <c r="V22" s="5">
        <f t="shared" si="6"/>
        <v>2.67</v>
      </c>
      <c r="W22" t="s">
        <v>31</v>
      </c>
      <c r="X22" t="str">
        <f t="shared" si="7"/>
        <v>MobilePay</v>
      </c>
    </row>
    <row r="23" spans="1:24" x14ac:dyDescent="0.3">
      <c r="A23" s="3">
        <v>120021</v>
      </c>
      <c r="B23">
        <v>101</v>
      </c>
      <c r="C23" s="2">
        <v>45845</v>
      </c>
      <c r="D23" s="4">
        <v>0.27587962962962964</v>
      </c>
      <c r="E23" s="2">
        <v>45845</v>
      </c>
      <c r="F23" s="2" t="str">
        <f>TEXT(Table1[[#This Row],[Business_Day]],"dddd")</f>
        <v>Monday</v>
      </c>
      <c r="G23" t="s">
        <v>14</v>
      </c>
      <c r="H23" t="s">
        <v>19</v>
      </c>
      <c r="I23" t="str">
        <f t="shared" si="0"/>
        <v>Dine-In</v>
      </c>
      <c r="J23" t="s">
        <v>39</v>
      </c>
      <c r="K23" t="s">
        <v>46</v>
      </c>
      <c r="L23" t="str">
        <f t="shared" si="1"/>
        <v>Cinnamon</v>
      </c>
      <c r="M23" s="3">
        <v>1</v>
      </c>
      <c r="N23" s="5">
        <v>2.98</v>
      </c>
      <c r="O23" s="5">
        <f t="shared" si="2"/>
        <v>3.08</v>
      </c>
      <c r="P23" s="5">
        <f t="shared" si="3"/>
        <v>3.08</v>
      </c>
      <c r="Q23" s="9">
        <v>0</v>
      </c>
      <c r="R23" s="9">
        <f t="shared" si="4"/>
        <v>0</v>
      </c>
      <c r="S23" s="9">
        <v>0.26</v>
      </c>
      <c r="T23" s="9">
        <f t="shared" si="5"/>
        <v>0.26</v>
      </c>
      <c r="U23" s="16">
        <v>3.34</v>
      </c>
      <c r="V23" s="5">
        <f t="shared" si="6"/>
        <v>3.34</v>
      </c>
      <c r="W23" t="s">
        <v>17</v>
      </c>
      <c r="X23" t="str">
        <f t="shared" si="7"/>
        <v>Cash</v>
      </c>
    </row>
    <row r="24" spans="1:24" x14ac:dyDescent="0.3">
      <c r="A24" s="3">
        <v>120022</v>
      </c>
      <c r="B24">
        <v>403</v>
      </c>
      <c r="C24" s="2">
        <v>45758</v>
      </c>
      <c r="D24" s="4">
        <v>0.24145833333333333</v>
      </c>
      <c r="E24" s="2">
        <v>45758</v>
      </c>
      <c r="F24" s="2" t="str">
        <f>TEXT(Table1[[#This Row],[Business_Day]],"dddd")</f>
        <v>Friday</v>
      </c>
      <c r="G24" t="s">
        <v>28</v>
      </c>
      <c r="H24" t="s">
        <v>19</v>
      </c>
      <c r="I24" t="str">
        <f t="shared" si="0"/>
        <v>Dine-In</v>
      </c>
      <c r="J24" t="s">
        <v>47</v>
      </c>
      <c r="K24" t="s">
        <v>46</v>
      </c>
      <c r="L24" t="str">
        <f t="shared" si="1"/>
        <v>Cinnamon</v>
      </c>
      <c r="M24" s="3">
        <v>1</v>
      </c>
      <c r="N24" s="5">
        <v>1.65</v>
      </c>
      <c r="O24" s="5">
        <f t="shared" si="2"/>
        <v>1.75</v>
      </c>
      <c r="P24" s="5">
        <f t="shared" si="3"/>
        <v>1.75</v>
      </c>
      <c r="Q24" s="9">
        <v>0</v>
      </c>
      <c r="R24" s="9">
        <f t="shared" si="4"/>
        <v>0</v>
      </c>
      <c r="S24" s="9">
        <v>0.13</v>
      </c>
      <c r="T24" s="9">
        <f t="shared" si="5"/>
        <v>0.13</v>
      </c>
      <c r="U24" s="16">
        <v>1.88</v>
      </c>
      <c r="V24" s="5">
        <f t="shared" si="6"/>
        <v>1.88</v>
      </c>
      <c r="W24" t="s">
        <v>21</v>
      </c>
      <c r="X24" t="str">
        <f t="shared" si="7"/>
        <v>Card</v>
      </c>
    </row>
    <row r="25" spans="1:24" x14ac:dyDescent="0.3">
      <c r="A25" s="3">
        <v>120023</v>
      </c>
      <c r="B25">
        <v>201</v>
      </c>
      <c r="C25" s="2">
        <v>45758</v>
      </c>
      <c r="D25" s="4">
        <v>0.11373842592592592</v>
      </c>
      <c r="E25" s="2">
        <v>45758</v>
      </c>
      <c r="F25" s="2" t="str">
        <f>TEXT(Table1[[#This Row],[Business_Day]],"dddd")</f>
        <v>Friday</v>
      </c>
      <c r="G25" t="s">
        <v>18</v>
      </c>
      <c r="H25" t="s">
        <v>15</v>
      </c>
      <c r="I25" t="str">
        <f t="shared" si="0"/>
        <v>Drive-Thru</v>
      </c>
      <c r="J25" t="s">
        <v>48</v>
      </c>
      <c r="K25" t="s">
        <v>49</v>
      </c>
      <c r="L25" t="str">
        <f t="shared" si="1"/>
        <v>No Pickles</v>
      </c>
      <c r="M25" s="3">
        <v>1</v>
      </c>
      <c r="N25" s="5">
        <v>5.09</v>
      </c>
      <c r="O25" s="5">
        <f t="shared" si="2"/>
        <v>5.09</v>
      </c>
      <c r="P25" s="5">
        <f t="shared" si="3"/>
        <v>5.09</v>
      </c>
      <c r="Q25" s="9">
        <v>0</v>
      </c>
      <c r="R25" s="9">
        <f t="shared" si="4"/>
        <v>0</v>
      </c>
      <c r="S25" s="9">
        <v>0.41</v>
      </c>
      <c r="T25" s="9">
        <f t="shared" si="5"/>
        <v>0.41</v>
      </c>
      <c r="U25" s="16">
        <v>5.5</v>
      </c>
      <c r="V25" s="5">
        <f t="shared" si="6"/>
        <v>5.5</v>
      </c>
      <c r="W25" t="s">
        <v>17</v>
      </c>
      <c r="X25" t="str">
        <f t="shared" si="7"/>
        <v>Cash</v>
      </c>
    </row>
    <row r="26" spans="1:24" x14ac:dyDescent="0.3">
      <c r="A26" s="3">
        <v>120024</v>
      </c>
      <c r="B26">
        <v>103</v>
      </c>
      <c r="C26" s="2">
        <v>45842</v>
      </c>
      <c r="D26" s="4">
        <v>0.23796296296296296</v>
      </c>
      <c r="E26" s="2">
        <v>45842</v>
      </c>
      <c r="F26" s="2" t="str">
        <f>TEXT(Table1[[#This Row],[Business_Day]],"dddd")</f>
        <v>Friday</v>
      </c>
      <c r="G26" t="s">
        <v>28</v>
      </c>
      <c r="H26" t="s">
        <v>22</v>
      </c>
      <c r="I26" t="str">
        <f t="shared" si="0"/>
        <v>Takeout</v>
      </c>
      <c r="J26" t="s">
        <v>47</v>
      </c>
      <c r="L26" t="str">
        <f t="shared" si="1"/>
        <v>No Modifier</v>
      </c>
      <c r="M26" s="3">
        <v>1</v>
      </c>
      <c r="N26" s="5">
        <v>1.58</v>
      </c>
      <c r="O26" s="5">
        <f t="shared" si="2"/>
        <v>1.5799999999999998</v>
      </c>
      <c r="P26" s="5">
        <f t="shared" si="3"/>
        <v>1.5799999999999998</v>
      </c>
      <c r="Q26" s="9">
        <v>0</v>
      </c>
      <c r="R26" s="9">
        <f t="shared" si="4"/>
        <v>0</v>
      </c>
      <c r="S26" s="9">
        <v>0.11</v>
      </c>
      <c r="T26" s="9">
        <f t="shared" si="5"/>
        <v>0.11</v>
      </c>
      <c r="U26" s="16">
        <v>1.69</v>
      </c>
      <c r="V26" s="5">
        <f t="shared" si="6"/>
        <v>1.69</v>
      </c>
      <c r="W26" t="s">
        <v>21</v>
      </c>
      <c r="X26" t="str">
        <f t="shared" si="7"/>
        <v>Card</v>
      </c>
    </row>
    <row r="27" spans="1:24" x14ac:dyDescent="0.3">
      <c r="A27" s="3">
        <v>120025</v>
      </c>
      <c r="B27">
        <v>401</v>
      </c>
      <c r="C27" s="2">
        <v>45805</v>
      </c>
      <c r="D27" s="4">
        <v>0.32342592592592595</v>
      </c>
      <c r="E27" s="2">
        <v>45805</v>
      </c>
      <c r="F27" s="2" t="str">
        <f>TEXT(Table1[[#This Row],[Business_Day]],"dddd")</f>
        <v>Wednesday</v>
      </c>
      <c r="G27" t="s">
        <v>36</v>
      </c>
      <c r="H27" t="s">
        <v>22</v>
      </c>
      <c r="I27" t="str">
        <f t="shared" si="0"/>
        <v>Takeout</v>
      </c>
      <c r="J27" t="s">
        <v>20</v>
      </c>
      <c r="K27" t="s">
        <v>50</v>
      </c>
      <c r="L27" t="str">
        <f t="shared" si="1"/>
        <v>Extra Cheese</v>
      </c>
      <c r="M27" s="3">
        <v>1</v>
      </c>
      <c r="N27" s="5">
        <v>5.43</v>
      </c>
      <c r="O27" s="5">
        <f t="shared" si="2"/>
        <v>5.93</v>
      </c>
      <c r="P27" s="5">
        <f t="shared" si="3"/>
        <v>5.93</v>
      </c>
      <c r="Q27" s="9">
        <v>0</v>
      </c>
      <c r="R27" s="9">
        <f t="shared" si="4"/>
        <v>0</v>
      </c>
      <c r="S27" s="9">
        <v>0.56000000000000005</v>
      </c>
      <c r="T27" s="9">
        <f t="shared" si="5"/>
        <v>0.56000000000000005</v>
      </c>
      <c r="U27" s="16">
        <v>6.49</v>
      </c>
      <c r="V27" s="5">
        <f t="shared" si="6"/>
        <v>6.49</v>
      </c>
      <c r="W27" t="s">
        <v>21</v>
      </c>
      <c r="X27" t="str">
        <f t="shared" si="7"/>
        <v>Card</v>
      </c>
    </row>
    <row r="28" spans="1:24" x14ac:dyDescent="0.3">
      <c r="A28" s="3">
        <v>120026</v>
      </c>
      <c r="B28">
        <v>402</v>
      </c>
      <c r="C28" s="2">
        <v>45807</v>
      </c>
      <c r="D28" s="4">
        <v>0.22277777777777777</v>
      </c>
      <c r="E28" s="2">
        <v>45807</v>
      </c>
      <c r="F28" s="2" t="str">
        <f>TEXT(Table1[[#This Row],[Business_Day]],"dddd")</f>
        <v>Friday</v>
      </c>
      <c r="G28" t="s">
        <v>28</v>
      </c>
      <c r="H28" t="s">
        <v>15</v>
      </c>
      <c r="I28" t="str">
        <f t="shared" si="0"/>
        <v>Drive-Thru</v>
      </c>
      <c r="J28" t="s">
        <v>51</v>
      </c>
      <c r="K28" t="s">
        <v>46</v>
      </c>
      <c r="L28" t="str">
        <f t="shared" si="1"/>
        <v>Cinnamon</v>
      </c>
      <c r="M28" s="3">
        <v>1</v>
      </c>
      <c r="N28" s="5">
        <v>3.61</v>
      </c>
      <c r="O28" s="5">
        <f t="shared" si="2"/>
        <v>3.71</v>
      </c>
      <c r="P28" s="5">
        <f t="shared" si="3"/>
        <v>3.71</v>
      </c>
      <c r="Q28" s="9">
        <v>0</v>
      </c>
      <c r="R28" s="9">
        <f t="shared" si="4"/>
        <v>0</v>
      </c>
      <c r="S28" s="9">
        <v>0.33</v>
      </c>
      <c r="T28" s="9">
        <f t="shared" si="5"/>
        <v>0.33</v>
      </c>
      <c r="U28" s="16">
        <v>4.04</v>
      </c>
      <c r="V28" s="5">
        <f t="shared" si="6"/>
        <v>4.04</v>
      </c>
      <c r="W28" t="s">
        <v>17</v>
      </c>
      <c r="X28" t="str">
        <f t="shared" si="7"/>
        <v>Cash</v>
      </c>
    </row>
    <row r="29" spans="1:24" x14ac:dyDescent="0.3">
      <c r="A29" s="3">
        <v>120027</v>
      </c>
      <c r="B29">
        <v>402</v>
      </c>
      <c r="C29" s="2">
        <v>45843</v>
      </c>
      <c r="D29" s="4">
        <v>0.16996527777777778</v>
      </c>
      <c r="E29" s="2">
        <v>45843</v>
      </c>
      <c r="F29" s="2" t="str">
        <f>TEXT(Table1[[#This Row],[Business_Day]],"dddd")</f>
        <v>Saturday</v>
      </c>
      <c r="G29" t="s">
        <v>28</v>
      </c>
      <c r="H29" t="s">
        <v>19</v>
      </c>
      <c r="I29" t="str">
        <f t="shared" si="0"/>
        <v>Dine-In</v>
      </c>
      <c r="J29" t="s">
        <v>52</v>
      </c>
      <c r="K29" t="s">
        <v>53</v>
      </c>
      <c r="L29" t="str">
        <f t="shared" si="1"/>
        <v>Small Size</v>
      </c>
      <c r="M29" s="3">
        <v>1</v>
      </c>
      <c r="N29" s="5">
        <v>2.75</v>
      </c>
      <c r="O29" s="5">
        <f t="shared" si="2"/>
        <v>2.4500000000000002</v>
      </c>
      <c r="P29" s="5">
        <f t="shared" si="3"/>
        <v>2.4500000000000002</v>
      </c>
      <c r="Q29" s="9">
        <v>0</v>
      </c>
      <c r="R29" s="9">
        <f t="shared" si="4"/>
        <v>0</v>
      </c>
      <c r="S29" s="9">
        <v>0.17</v>
      </c>
      <c r="T29" s="9">
        <f t="shared" si="5"/>
        <v>0.17</v>
      </c>
      <c r="U29" s="16">
        <v>2.62</v>
      </c>
      <c r="V29" s="5">
        <f t="shared" si="6"/>
        <v>2.62</v>
      </c>
      <c r="W29" t="s">
        <v>21</v>
      </c>
      <c r="X29" t="str">
        <f t="shared" si="7"/>
        <v>Card</v>
      </c>
    </row>
    <row r="30" spans="1:24" x14ac:dyDescent="0.3">
      <c r="A30" s="3">
        <v>120028</v>
      </c>
      <c r="B30">
        <v>201</v>
      </c>
      <c r="C30" s="2">
        <v>45829</v>
      </c>
      <c r="D30" s="4">
        <v>0.28814814814814815</v>
      </c>
      <c r="E30" s="2">
        <v>45829</v>
      </c>
      <c r="F30" s="2" t="str">
        <f>TEXT(Table1[[#This Row],[Business_Day]],"dddd")</f>
        <v>Saturday</v>
      </c>
      <c r="G30" t="s">
        <v>36</v>
      </c>
      <c r="H30" t="s">
        <v>15</v>
      </c>
      <c r="I30" t="str">
        <f t="shared" si="0"/>
        <v>Drive-Thru</v>
      </c>
      <c r="J30" t="s">
        <v>43</v>
      </c>
      <c r="L30" t="str">
        <f t="shared" si="1"/>
        <v>No Modifier</v>
      </c>
      <c r="M30" s="3">
        <v>1</v>
      </c>
      <c r="N30" s="5">
        <v>4.29</v>
      </c>
      <c r="O30" s="5">
        <f t="shared" si="2"/>
        <v>4.29</v>
      </c>
      <c r="P30" s="5">
        <f t="shared" si="3"/>
        <v>4.29</v>
      </c>
      <c r="Q30" s="9">
        <v>0</v>
      </c>
      <c r="R30" s="9">
        <f t="shared" si="4"/>
        <v>0</v>
      </c>
      <c r="S30" s="9">
        <v>0.36</v>
      </c>
      <c r="T30" s="9">
        <f t="shared" si="5"/>
        <v>0.36</v>
      </c>
      <c r="U30" s="16">
        <v>4.6500000000000004</v>
      </c>
      <c r="V30" s="5">
        <f t="shared" si="6"/>
        <v>4.6500000000000004</v>
      </c>
      <c r="W30" t="s">
        <v>21</v>
      </c>
      <c r="X30" t="str">
        <f t="shared" si="7"/>
        <v>Card</v>
      </c>
    </row>
    <row r="31" spans="1:24" x14ac:dyDescent="0.3">
      <c r="A31" s="3">
        <v>120029</v>
      </c>
      <c r="B31">
        <v>202</v>
      </c>
      <c r="C31" s="2">
        <v>45875</v>
      </c>
      <c r="D31" s="4">
        <v>9.8402777777777783E-2</v>
      </c>
      <c r="E31" s="2">
        <v>45875</v>
      </c>
      <c r="F31" s="2" t="str">
        <f>TEXT(Table1[[#This Row],[Business_Day]],"dddd")</f>
        <v>Wednesday</v>
      </c>
      <c r="G31" t="s">
        <v>18</v>
      </c>
      <c r="H31" t="s">
        <v>29</v>
      </c>
      <c r="I31" t="str">
        <f t="shared" si="0"/>
        <v>Delivery</v>
      </c>
      <c r="J31" t="s">
        <v>20</v>
      </c>
      <c r="K31" t="s">
        <v>54</v>
      </c>
      <c r="L31" t="str">
        <f t="shared" si="1"/>
        <v>No Onions</v>
      </c>
      <c r="M31" s="3">
        <v>3</v>
      </c>
      <c r="N31" s="5">
        <v>5.28</v>
      </c>
      <c r="O31" s="5">
        <f t="shared" si="2"/>
        <v>5.28</v>
      </c>
      <c r="P31" s="5">
        <f t="shared" si="3"/>
        <v>15.84</v>
      </c>
      <c r="Q31" s="9">
        <v>0</v>
      </c>
      <c r="R31" s="9">
        <f t="shared" si="4"/>
        <v>0</v>
      </c>
      <c r="S31" s="9">
        <v>1.35</v>
      </c>
      <c r="T31" s="9">
        <f t="shared" si="5"/>
        <v>1.35</v>
      </c>
      <c r="U31" s="16">
        <v>17.190000000000001</v>
      </c>
      <c r="V31" s="5">
        <f t="shared" si="6"/>
        <v>17.190000000000001</v>
      </c>
      <c r="W31" t="s">
        <v>21</v>
      </c>
      <c r="X31" t="str">
        <f t="shared" si="7"/>
        <v>Card</v>
      </c>
    </row>
    <row r="32" spans="1:24" x14ac:dyDescent="0.3">
      <c r="A32" s="3">
        <v>120030</v>
      </c>
      <c r="B32">
        <v>103</v>
      </c>
      <c r="C32" s="2">
        <v>45830</v>
      </c>
      <c r="D32" s="4">
        <v>0.30103009259259261</v>
      </c>
      <c r="E32" s="2">
        <v>45830</v>
      </c>
      <c r="F32" s="2" t="str">
        <f>TEXT(Table1[[#This Row],[Business_Day]],"dddd")</f>
        <v>Sunday</v>
      </c>
      <c r="G32" t="s">
        <v>14</v>
      </c>
      <c r="H32" t="s">
        <v>22</v>
      </c>
      <c r="I32" t="str">
        <f t="shared" si="0"/>
        <v>Takeout</v>
      </c>
      <c r="J32" t="s">
        <v>39</v>
      </c>
      <c r="L32" t="str">
        <f t="shared" si="1"/>
        <v>No Modifier</v>
      </c>
      <c r="M32" s="3">
        <v>1</v>
      </c>
      <c r="N32" s="5">
        <v>2.89</v>
      </c>
      <c r="O32" s="5">
        <f t="shared" si="2"/>
        <v>2.9899999999999998</v>
      </c>
      <c r="P32" s="5">
        <f t="shared" si="3"/>
        <v>2.9899999999999998</v>
      </c>
      <c r="Q32" s="9">
        <v>0.15</v>
      </c>
      <c r="R32" s="9">
        <f t="shared" si="4"/>
        <v>0.15</v>
      </c>
      <c r="S32" s="9">
        <v>0.27</v>
      </c>
      <c r="T32" s="9">
        <f t="shared" si="5"/>
        <v>0.27</v>
      </c>
      <c r="U32" s="16">
        <v>3.11</v>
      </c>
      <c r="V32" s="5">
        <f t="shared" si="6"/>
        <v>3.11</v>
      </c>
      <c r="W32" t="s">
        <v>17</v>
      </c>
      <c r="X32" t="str">
        <f t="shared" si="7"/>
        <v>Cash</v>
      </c>
    </row>
    <row r="33" spans="1:24" x14ac:dyDescent="0.3">
      <c r="A33" s="3">
        <v>120031</v>
      </c>
      <c r="B33">
        <v>101</v>
      </c>
      <c r="C33" s="2">
        <v>45847</v>
      </c>
      <c r="D33" s="4">
        <v>0.32848379629629632</v>
      </c>
      <c r="E33" s="2">
        <v>45847</v>
      </c>
      <c r="F33" s="2" t="str">
        <f>TEXT(Table1[[#This Row],[Business_Day]],"dddd")</f>
        <v>Wednesday</v>
      </c>
      <c r="G33" t="s">
        <v>36</v>
      </c>
      <c r="H33" t="s">
        <v>29</v>
      </c>
      <c r="I33" t="str">
        <f t="shared" si="0"/>
        <v>Delivery</v>
      </c>
      <c r="J33" t="s">
        <v>55</v>
      </c>
      <c r="L33" t="str">
        <f t="shared" si="1"/>
        <v>No Modifier</v>
      </c>
      <c r="M33" s="3">
        <v>2</v>
      </c>
      <c r="N33" s="5">
        <v>9.42</v>
      </c>
      <c r="O33" s="5">
        <f t="shared" si="2"/>
        <v>9.42</v>
      </c>
      <c r="P33" s="5">
        <f t="shared" si="3"/>
        <v>18.84</v>
      </c>
      <c r="Q33" s="9">
        <v>0</v>
      </c>
      <c r="R33" s="9">
        <f t="shared" si="4"/>
        <v>0</v>
      </c>
      <c r="S33" s="9">
        <v>1.41</v>
      </c>
      <c r="T33" s="9">
        <f t="shared" si="5"/>
        <v>1.41</v>
      </c>
      <c r="U33" s="16">
        <v>20.25</v>
      </c>
      <c r="V33" s="5">
        <f t="shared" si="6"/>
        <v>20.25</v>
      </c>
      <c r="W33" t="s">
        <v>21</v>
      </c>
      <c r="X33" t="str">
        <f t="shared" si="7"/>
        <v>Card</v>
      </c>
    </row>
    <row r="34" spans="1:24" x14ac:dyDescent="0.3">
      <c r="A34" s="3">
        <v>120032</v>
      </c>
      <c r="B34">
        <v>103</v>
      </c>
      <c r="C34" s="2">
        <v>45865</v>
      </c>
      <c r="D34" s="4">
        <v>0.45785879629629628</v>
      </c>
      <c r="E34" s="2">
        <v>45865</v>
      </c>
      <c r="F34" s="2" t="str">
        <f>TEXT(Table1[[#This Row],[Business_Day]],"dddd")</f>
        <v>Sunday</v>
      </c>
      <c r="G34" t="s">
        <v>33</v>
      </c>
      <c r="H34" t="s">
        <v>15</v>
      </c>
      <c r="I34" t="str">
        <f t="shared" si="0"/>
        <v>Drive-Thru</v>
      </c>
      <c r="J34" t="s">
        <v>48</v>
      </c>
      <c r="L34" t="str">
        <f t="shared" si="1"/>
        <v>No Modifier</v>
      </c>
      <c r="M34" s="3">
        <v>1</v>
      </c>
      <c r="N34" s="5">
        <v>5.63</v>
      </c>
      <c r="O34" s="5">
        <f t="shared" si="2"/>
        <v>6.6300000000000008</v>
      </c>
      <c r="P34" s="5">
        <f t="shared" si="3"/>
        <v>6.6300000000000008</v>
      </c>
      <c r="Q34" s="9">
        <v>0</v>
      </c>
      <c r="R34" s="9">
        <f t="shared" si="4"/>
        <v>0</v>
      </c>
      <c r="S34" s="9">
        <v>0.48</v>
      </c>
      <c r="T34" s="9">
        <f t="shared" si="5"/>
        <v>0.48</v>
      </c>
      <c r="U34" s="16">
        <v>7.11</v>
      </c>
      <c r="V34" s="5">
        <f t="shared" si="6"/>
        <v>7.11</v>
      </c>
      <c r="W34" t="s">
        <v>31</v>
      </c>
      <c r="X34" t="str">
        <f t="shared" si="7"/>
        <v>MobilePay</v>
      </c>
    </row>
    <row r="35" spans="1:24" x14ac:dyDescent="0.3">
      <c r="A35" s="3">
        <v>120033</v>
      </c>
      <c r="B35">
        <v>501</v>
      </c>
      <c r="C35" s="2">
        <v>45834</v>
      </c>
      <c r="D35" s="4">
        <v>0.40443287037037035</v>
      </c>
      <c r="E35" s="2">
        <v>45834</v>
      </c>
      <c r="F35" s="2" t="str">
        <f>TEXT(Table1[[#This Row],[Business_Day]],"dddd")</f>
        <v>Thursday</v>
      </c>
      <c r="G35" t="s">
        <v>36</v>
      </c>
      <c r="H35" t="s">
        <v>19</v>
      </c>
      <c r="I35" t="str">
        <f t="shared" si="0"/>
        <v>Dine-In</v>
      </c>
      <c r="J35" t="s">
        <v>43</v>
      </c>
      <c r="L35" t="str">
        <f t="shared" si="1"/>
        <v>No Modifier</v>
      </c>
      <c r="M35" s="3">
        <v>1</v>
      </c>
      <c r="N35" s="5">
        <v>4.1399999999999997</v>
      </c>
      <c r="O35" s="5">
        <f t="shared" si="2"/>
        <v>4.1399999999999997</v>
      </c>
      <c r="P35" s="5">
        <f t="shared" si="3"/>
        <v>4.1399999999999997</v>
      </c>
      <c r="Q35" s="9">
        <v>0</v>
      </c>
      <c r="R35" s="9">
        <f t="shared" si="4"/>
        <v>0</v>
      </c>
      <c r="S35" s="9">
        <v>0.33</v>
      </c>
      <c r="T35" s="9">
        <f t="shared" si="5"/>
        <v>0.33</v>
      </c>
      <c r="U35" s="16">
        <v>4.47</v>
      </c>
      <c r="V35" s="5">
        <f t="shared" si="6"/>
        <v>4.47</v>
      </c>
      <c r="W35" t="s">
        <v>17</v>
      </c>
      <c r="X35" t="str">
        <f t="shared" si="7"/>
        <v>Cash</v>
      </c>
    </row>
    <row r="36" spans="1:24" x14ac:dyDescent="0.3">
      <c r="A36" s="3">
        <v>120034</v>
      </c>
      <c r="B36">
        <v>202</v>
      </c>
      <c r="C36" s="2">
        <v>45761</v>
      </c>
      <c r="D36" s="4">
        <v>0.24270833333333333</v>
      </c>
      <c r="E36" s="2">
        <v>45761</v>
      </c>
      <c r="F36" s="2" t="str">
        <f>TEXT(Table1[[#This Row],[Business_Day]],"dddd")</f>
        <v>Monday</v>
      </c>
      <c r="G36" t="s">
        <v>28</v>
      </c>
      <c r="H36" t="s">
        <v>22</v>
      </c>
      <c r="I36" t="str">
        <f t="shared" si="0"/>
        <v>Takeout</v>
      </c>
      <c r="J36" t="s">
        <v>56</v>
      </c>
      <c r="L36" t="str">
        <f t="shared" si="1"/>
        <v>No Modifier</v>
      </c>
      <c r="M36" s="3">
        <v>1</v>
      </c>
      <c r="N36" s="5">
        <v>2</v>
      </c>
      <c r="O36" s="5">
        <f t="shared" si="2"/>
        <v>2</v>
      </c>
      <c r="P36" s="5">
        <f t="shared" si="3"/>
        <v>2</v>
      </c>
      <c r="Q36" s="9">
        <v>0</v>
      </c>
      <c r="R36" s="9">
        <f t="shared" si="4"/>
        <v>0</v>
      </c>
      <c r="S36" s="9">
        <v>0.15</v>
      </c>
      <c r="T36" s="9">
        <f t="shared" si="5"/>
        <v>0.15</v>
      </c>
      <c r="U36" s="16">
        <v>2.15</v>
      </c>
      <c r="V36" s="5">
        <f t="shared" si="6"/>
        <v>2.15</v>
      </c>
      <c r="W36" t="s">
        <v>31</v>
      </c>
      <c r="X36" t="str">
        <f t="shared" si="7"/>
        <v>MobilePay</v>
      </c>
    </row>
    <row r="37" spans="1:24" x14ac:dyDescent="0.3">
      <c r="A37" s="3">
        <v>120035</v>
      </c>
      <c r="B37">
        <v>101</v>
      </c>
      <c r="C37" s="2">
        <v>45837</v>
      </c>
      <c r="D37" s="4">
        <v>0.52167824074074076</v>
      </c>
      <c r="E37" s="2">
        <v>45837</v>
      </c>
      <c r="F37" s="2" t="str">
        <f>TEXT(Table1[[#This Row],[Business_Day]],"dddd")</f>
        <v>Sunday</v>
      </c>
      <c r="G37" t="s">
        <v>18</v>
      </c>
      <c r="H37" t="s">
        <v>22</v>
      </c>
      <c r="I37" t="str">
        <f t="shared" si="0"/>
        <v>Takeout</v>
      </c>
      <c r="J37" t="s">
        <v>20</v>
      </c>
      <c r="L37" t="str">
        <f t="shared" si="1"/>
        <v>No Modifier</v>
      </c>
      <c r="M37" s="3">
        <v>1</v>
      </c>
      <c r="N37" s="5">
        <v>4.9400000000000004</v>
      </c>
      <c r="O37" s="5">
        <f t="shared" si="2"/>
        <v>5.94</v>
      </c>
      <c r="P37" s="5">
        <f t="shared" si="3"/>
        <v>5.94</v>
      </c>
      <c r="Q37" s="9">
        <v>0</v>
      </c>
      <c r="R37" s="9">
        <f t="shared" si="4"/>
        <v>0</v>
      </c>
      <c r="S37" s="9">
        <v>0.43</v>
      </c>
      <c r="T37" s="9">
        <f t="shared" si="5"/>
        <v>0.43</v>
      </c>
      <c r="U37" s="16">
        <v>6.37</v>
      </c>
      <c r="V37" s="5">
        <f t="shared" si="6"/>
        <v>6.37</v>
      </c>
      <c r="W37" t="s">
        <v>21</v>
      </c>
      <c r="X37" t="str">
        <f t="shared" si="7"/>
        <v>Card</v>
      </c>
    </row>
    <row r="38" spans="1:24" x14ac:dyDescent="0.3">
      <c r="A38" s="3">
        <v>120036</v>
      </c>
      <c r="B38">
        <v>402</v>
      </c>
      <c r="C38" s="2">
        <v>45876</v>
      </c>
      <c r="D38" s="4">
        <v>0.47099537037037037</v>
      </c>
      <c r="E38" s="2">
        <v>45876</v>
      </c>
      <c r="F38" s="2" t="str">
        <f>TEXT(Table1[[#This Row],[Business_Day]],"dddd")</f>
        <v>Thursday</v>
      </c>
      <c r="G38" t="s">
        <v>18</v>
      </c>
      <c r="H38" t="s">
        <v>22</v>
      </c>
      <c r="I38" t="str">
        <f t="shared" si="0"/>
        <v>Takeout</v>
      </c>
      <c r="J38" t="s">
        <v>26</v>
      </c>
      <c r="L38" t="str">
        <f t="shared" si="1"/>
        <v>No Modifier</v>
      </c>
      <c r="M38" s="3">
        <v>1</v>
      </c>
      <c r="N38" s="5">
        <v>9.39</v>
      </c>
      <c r="O38" s="5">
        <f t="shared" si="2"/>
        <v>9.3899999999999988</v>
      </c>
      <c r="P38" s="5">
        <f t="shared" si="3"/>
        <v>9.3899999999999988</v>
      </c>
      <c r="Q38" s="9">
        <v>0</v>
      </c>
      <c r="R38" s="9">
        <f t="shared" si="4"/>
        <v>0</v>
      </c>
      <c r="S38" s="9">
        <v>0.89</v>
      </c>
      <c r="T38" s="9">
        <f t="shared" si="5"/>
        <v>0.89</v>
      </c>
      <c r="U38" s="16">
        <v>10.28</v>
      </c>
      <c r="V38" s="5">
        <f t="shared" si="6"/>
        <v>10.28</v>
      </c>
      <c r="W38" t="s">
        <v>21</v>
      </c>
      <c r="X38" t="str">
        <f t="shared" si="7"/>
        <v>Card</v>
      </c>
    </row>
    <row r="39" spans="1:24" x14ac:dyDescent="0.3">
      <c r="A39" s="3">
        <v>120037</v>
      </c>
      <c r="B39">
        <v>201</v>
      </c>
      <c r="C39" s="2">
        <v>45783</v>
      </c>
      <c r="D39" s="4">
        <v>0.50848379629629625</v>
      </c>
      <c r="E39" s="2">
        <v>45783</v>
      </c>
      <c r="F39" s="2" t="str">
        <f>TEXT(Table1[[#This Row],[Business_Day]],"dddd")</f>
        <v>Tuesday</v>
      </c>
      <c r="G39" t="s">
        <v>18</v>
      </c>
      <c r="H39" t="s">
        <v>15</v>
      </c>
      <c r="I39" t="str">
        <f t="shared" si="0"/>
        <v>Drive-Thru</v>
      </c>
      <c r="J39" t="s">
        <v>57</v>
      </c>
      <c r="K39" t="s">
        <v>58</v>
      </c>
      <c r="L39" t="str">
        <f t="shared" si="1"/>
        <v>Spicy</v>
      </c>
      <c r="M39" s="3">
        <v>1</v>
      </c>
      <c r="N39" s="5">
        <v>8.01</v>
      </c>
      <c r="O39" s="5">
        <f t="shared" si="2"/>
        <v>8.01</v>
      </c>
      <c r="P39" s="5">
        <f t="shared" si="3"/>
        <v>8.01</v>
      </c>
      <c r="Q39" s="9">
        <v>0</v>
      </c>
      <c r="R39" s="9">
        <f t="shared" si="4"/>
        <v>0</v>
      </c>
      <c r="S39" s="9">
        <v>0.57999999999999996</v>
      </c>
      <c r="T39" s="9">
        <f t="shared" si="5"/>
        <v>0.57999999999999996</v>
      </c>
      <c r="U39" s="16">
        <v>8.59</v>
      </c>
      <c r="V39" s="5">
        <f t="shared" si="6"/>
        <v>8.59</v>
      </c>
      <c r="W39" t="s">
        <v>21</v>
      </c>
      <c r="X39" t="str">
        <f t="shared" si="7"/>
        <v>Card</v>
      </c>
    </row>
    <row r="40" spans="1:24" x14ac:dyDescent="0.3">
      <c r="A40" s="3">
        <v>120038</v>
      </c>
      <c r="B40">
        <v>101</v>
      </c>
      <c r="C40" s="2">
        <v>45808</v>
      </c>
      <c r="D40" s="4">
        <v>0.5306481481481482</v>
      </c>
      <c r="E40" s="2">
        <v>45808</v>
      </c>
      <c r="F40" s="2" t="str">
        <f>TEXT(Table1[[#This Row],[Business_Day]],"dddd")</f>
        <v>Saturday</v>
      </c>
      <c r="G40" t="s">
        <v>33</v>
      </c>
      <c r="H40" t="s">
        <v>15</v>
      </c>
      <c r="I40" t="str">
        <f t="shared" si="0"/>
        <v>Drive-Thru</v>
      </c>
      <c r="J40" t="s">
        <v>43</v>
      </c>
      <c r="L40" t="str">
        <f t="shared" si="1"/>
        <v>No Modifier</v>
      </c>
      <c r="M40" s="3">
        <v>1</v>
      </c>
      <c r="N40" s="5">
        <v>4.05</v>
      </c>
      <c r="O40" s="5">
        <f t="shared" si="2"/>
        <v>4.05</v>
      </c>
      <c r="P40" s="5">
        <f t="shared" si="3"/>
        <v>4.05</v>
      </c>
      <c r="Q40" s="9">
        <v>0</v>
      </c>
      <c r="R40" s="9">
        <f t="shared" si="4"/>
        <v>0</v>
      </c>
      <c r="S40" s="9">
        <v>0.32</v>
      </c>
      <c r="T40" s="9">
        <f t="shared" si="5"/>
        <v>0.32</v>
      </c>
      <c r="U40" s="16">
        <v>4.37</v>
      </c>
      <c r="V40" s="5">
        <f t="shared" si="6"/>
        <v>4.37</v>
      </c>
      <c r="W40" t="s">
        <v>17</v>
      </c>
      <c r="X40" t="str">
        <f t="shared" si="7"/>
        <v>Cash</v>
      </c>
    </row>
    <row r="41" spans="1:24" x14ac:dyDescent="0.3">
      <c r="A41" s="3">
        <v>120039</v>
      </c>
      <c r="B41">
        <v>401</v>
      </c>
      <c r="C41" s="2">
        <v>45805</v>
      </c>
      <c r="D41" s="4">
        <v>0.46468749999999998</v>
      </c>
      <c r="E41" s="2">
        <v>45805</v>
      </c>
      <c r="F41" s="2" t="str">
        <f>TEXT(Table1[[#This Row],[Business_Day]],"dddd")</f>
        <v>Wednesday</v>
      </c>
      <c r="G41" t="s">
        <v>18</v>
      </c>
      <c r="H41" t="s">
        <v>15</v>
      </c>
      <c r="I41" t="str">
        <f t="shared" si="0"/>
        <v>Drive-Thru</v>
      </c>
      <c r="J41" t="s">
        <v>43</v>
      </c>
      <c r="L41" t="str">
        <f t="shared" si="1"/>
        <v>No Modifier</v>
      </c>
      <c r="M41" s="3">
        <v>1</v>
      </c>
      <c r="N41" s="5">
        <v>4.5599999999999996</v>
      </c>
      <c r="O41" s="5">
        <f t="shared" si="2"/>
        <v>4.5599999999999996</v>
      </c>
      <c r="P41" s="5">
        <f t="shared" si="3"/>
        <v>4.5599999999999996</v>
      </c>
      <c r="Q41" s="9">
        <v>0</v>
      </c>
      <c r="R41" s="9">
        <f t="shared" si="4"/>
        <v>0</v>
      </c>
      <c r="S41" s="9">
        <v>0.33</v>
      </c>
      <c r="T41" s="9">
        <f t="shared" si="5"/>
        <v>0.33</v>
      </c>
      <c r="U41" s="16">
        <v>4.8899999999999997</v>
      </c>
      <c r="V41" s="5">
        <f t="shared" si="6"/>
        <v>4.8899999999999997</v>
      </c>
      <c r="W41" t="s">
        <v>31</v>
      </c>
      <c r="X41" t="str">
        <f t="shared" si="7"/>
        <v>MobilePay</v>
      </c>
    </row>
    <row r="42" spans="1:24" x14ac:dyDescent="0.3">
      <c r="A42" s="3">
        <v>120040</v>
      </c>
      <c r="B42">
        <v>401</v>
      </c>
      <c r="C42" s="2">
        <v>45799</v>
      </c>
      <c r="D42" s="4">
        <v>0.48596064814814816</v>
      </c>
      <c r="E42" s="2">
        <v>45799</v>
      </c>
      <c r="F42" s="2" t="str">
        <f>TEXT(Table1[[#This Row],[Business_Day]],"dddd")</f>
        <v>Thursday</v>
      </c>
      <c r="G42" t="s">
        <v>18</v>
      </c>
      <c r="H42" t="s">
        <v>19</v>
      </c>
      <c r="I42" t="str">
        <f t="shared" si="0"/>
        <v>Dine-In</v>
      </c>
      <c r="J42" t="s">
        <v>57</v>
      </c>
      <c r="L42" t="str">
        <f t="shared" si="1"/>
        <v>No Modifier</v>
      </c>
      <c r="M42" s="3">
        <v>1</v>
      </c>
      <c r="N42" s="5">
        <v>9.36</v>
      </c>
      <c r="O42" s="5">
        <f t="shared" si="2"/>
        <v>9.36</v>
      </c>
      <c r="P42" s="5">
        <f t="shared" si="3"/>
        <v>9.36</v>
      </c>
      <c r="Q42" s="9">
        <v>0</v>
      </c>
      <c r="R42" s="9">
        <f t="shared" si="4"/>
        <v>0</v>
      </c>
      <c r="S42" s="9">
        <v>0.89</v>
      </c>
      <c r="T42" s="9">
        <f t="shared" si="5"/>
        <v>0.89</v>
      </c>
      <c r="U42" s="16">
        <v>10.25</v>
      </c>
      <c r="V42" s="5">
        <f t="shared" si="6"/>
        <v>10.25</v>
      </c>
      <c r="X42" t="str">
        <f t="shared" si="7"/>
        <v>Card</v>
      </c>
    </row>
    <row r="43" spans="1:24" x14ac:dyDescent="0.3">
      <c r="A43" s="3">
        <v>120041</v>
      </c>
      <c r="B43">
        <v>201</v>
      </c>
      <c r="C43" s="2">
        <v>45842</v>
      </c>
      <c r="D43" s="4">
        <v>8.6608796296296295E-2</v>
      </c>
      <c r="E43" s="2">
        <v>45842</v>
      </c>
      <c r="F43" s="2" t="str">
        <f>TEXT(Table1[[#This Row],[Business_Day]],"dddd")</f>
        <v>Friday</v>
      </c>
      <c r="G43" t="s">
        <v>18</v>
      </c>
      <c r="H43" t="s">
        <v>19</v>
      </c>
      <c r="I43" t="str">
        <f t="shared" si="0"/>
        <v>Dine-In</v>
      </c>
      <c r="J43" t="s">
        <v>59</v>
      </c>
      <c r="L43" t="str">
        <f t="shared" si="1"/>
        <v>No Modifier</v>
      </c>
      <c r="M43" s="3">
        <v>1</v>
      </c>
      <c r="N43" s="5">
        <v>10.08</v>
      </c>
      <c r="O43" s="5">
        <f t="shared" si="2"/>
        <v>10.08</v>
      </c>
      <c r="P43" s="5">
        <f t="shared" si="3"/>
        <v>10.08</v>
      </c>
      <c r="Q43" s="9">
        <v>0</v>
      </c>
      <c r="R43" s="9">
        <f t="shared" si="4"/>
        <v>0</v>
      </c>
      <c r="S43" s="9">
        <v>0.66</v>
      </c>
      <c r="T43" s="9">
        <f t="shared" si="5"/>
        <v>0.66</v>
      </c>
      <c r="U43" s="16">
        <v>10.74</v>
      </c>
      <c r="V43" s="5">
        <f t="shared" si="6"/>
        <v>10.74</v>
      </c>
      <c r="W43" t="s">
        <v>21</v>
      </c>
      <c r="X43" t="str">
        <f t="shared" si="7"/>
        <v>Card</v>
      </c>
    </row>
    <row r="44" spans="1:24" x14ac:dyDescent="0.3">
      <c r="A44" s="3">
        <v>120042</v>
      </c>
      <c r="B44">
        <v>103</v>
      </c>
      <c r="C44" s="2">
        <v>45802</v>
      </c>
      <c r="D44" s="4">
        <v>0.3528587962962963</v>
      </c>
      <c r="E44" s="2">
        <v>45802</v>
      </c>
      <c r="F44" s="2" t="str">
        <f>TEXT(Table1[[#This Row],[Business_Day]],"dddd")</f>
        <v>Sunday</v>
      </c>
      <c r="G44" t="s">
        <v>36</v>
      </c>
      <c r="H44" t="s">
        <v>22</v>
      </c>
      <c r="I44" t="str">
        <f t="shared" si="0"/>
        <v>Takeout</v>
      </c>
      <c r="J44" t="s">
        <v>55</v>
      </c>
      <c r="L44" t="str">
        <f t="shared" si="1"/>
        <v>No Modifier</v>
      </c>
      <c r="M44" s="3">
        <v>1</v>
      </c>
      <c r="N44" s="5">
        <v>8.43</v>
      </c>
      <c r="O44" s="5">
        <f t="shared" si="2"/>
        <v>8.43</v>
      </c>
      <c r="P44" s="5">
        <f t="shared" si="3"/>
        <v>8.43</v>
      </c>
      <c r="Q44" s="9">
        <v>0</v>
      </c>
      <c r="R44" s="9">
        <f t="shared" si="4"/>
        <v>0</v>
      </c>
      <c r="S44" s="9">
        <v>0.51</v>
      </c>
      <c r="T44" s="9">
        <f t="shared" si="5"/>
        <v>0.51</v>
      </c>
      <c r="U44" s="16">
        <v>8.94</v>
      </c>
      <c r="V44" s="5">
        <f t="shared" si="6"/>
        <v>8.94</v>
      </c>
      <c r="W44" t="s">
        <v>21</v>
      </c>
      <c r="X44" t="str">
        <f t="shared" si="7"/>
        <v>Card</v>
      </c>
    </row>
    <row r="45" spans="1:24" x14ac:dyDescent="0.3">
      <c r="A45" s="3">
        <v>120043</v>
      </c>
      <c r="B45">
        <v>501</v>
      </c>
      <c r="C45" s="2">
        <v>45876</v>
      </c>
      <c r="D45" s="4">
        <v>0.24464120370370371</v>
      </c>
      <c r="E45" s="2">
        <v>45876</v>
      </c>
      <c r="F45" s="2" t="str">
        <f>TEXT(Table1[[#This Row],[Business_Day]],"dddd")</f>
        <v>Thursday</v>
      </c>
      <c r="G45" t="s">
        <v>28</v>
      </c>
      <c r="H45" t="s">
        <v>22</v>
      </c>
      <c r="I45" t="str">
        <f t="shared" si="0"/>
        <v>Takeout</v>
      </c>
      <c r="J45" t="s">
        <v>60</v>
      </c>
      <c r="L45" t="str">
        <f t="shared" si="1"/>
        <v>No Modifier</v>
      </c>
      <c r="M45" s="3">
        <v>1</v>
      </c>
      <c r="N45" s="5">
        <v>4.8899999999999997</v>
      </c>
      <c r="O45" s="5">
        <f t="shared" si="2"/>
        <v>4.8899999999999997</v>
      </c>
      <c r="P45" s="5">
        <f t="shared" si="3"/>
        <v>4.8899999999999997</v>
      </c>
      <c r="Q45" s="9">
        <v>0</v>
      </c>
      <c r="R45" s="9">
        <f t="shared" si="4"/>
        <v>0</v>
      </c>
      <c r="S45" s="9">
        <v>0.42</v>
      </c>
      <c r="T45" s="9">
        <f t="shared" si="5"/>
        <v>0.42</v>
      </c>
      <c r="U45" s="16">
        <v>5.31</v>
      </c>
      <c r="V45" s="5">
        <f t="shared" si="6"/>
        <v>5.31</v>
      </c>
      <c r="W45" t="s">
        <v>17</v>
      </c>
      <c r="X45" t="str">
        <f t="shared" si="7"/>
        <v>Cash</v>
      </c>
    </row>
    <row r="46" spans="1:24" x14ac:dyDescent="0.3">
      <c r="A46" s="3">
        <v>120044</v>
      </c>
      <c r="B46">
        <v>102</v>
      </c>
      <c r="C46" s="2">
        <v>45836</v>
      </c>
      <c r="D46" s="4">
        <v>0.40591435185185187</v>
      </c>
      <c r="E46" s="2">
        <v>45836</v>
      </c>
      <c r="F46" s="2" t="str">
        <f>TEXT(Table1[[#This Row],[Business_Day]],"dddd")</f>
        <v>Saturday</v>
      </c>
      <c r="G46" t="s">
        <v>36</v>
      </c>
      <c r="I46" t="str">
        <f t="shared" si="0"/>
        <v>Unknown</v>
      </c>
      <c r="J46" t="s">
        <v>59</v>
      </c>
      <c r="L46" t="str">
        <f t="shared" si="1"/>
        <v>No Modifier</v>
      </c>
      <c r="M46" s="3">
        <v>1</v>
      </c>
      <c r="N46" s="5">
        <v>9.25</v>
      </c>
      <c r="O46" s="5">
        <f t="shared" si="2"/>
        <v>9.25</v>
      </c>
      <c r="P46" s="5">
        <f t="shared" si="3"/>
        <v>9.25</v>
      </c>
      <c r="Q46" s="9">
        <v>0</v>
      </c>
      <c r="R46" s="9">
        <f t="shared" si="4"/>
        <v>0</v>
      </c>
      <c r="S46" s="9">
        <v>0.74</v>
      </c>
      <c r="T46" s="9">
        <f t="shared" si="5"/>
        <v>0.74</v>
      </c>
      <c r="U46" s="16">
        <v>9.99</v>
      </c>
      <c r="V46" s="5">
        <f t="shared" si="6"/>
        <v>9.99</v>
      </c>
      <c r="W46" t="s">
        <v>31</v>
      </c>
      <c r="X46" t="str">
        <f t="shared" si="7"/>
        <v>MobilePay</v>
      </c>
    </row>
    <row r="47" spans="1:24" x14ac:dyDescent="0.3">
      <c r="A47" s="3">
        <v>120045</v>
      </c>
      <c r="B47">
        <v>403</v>
      </c>
      <c r="C47" s="2">
        <v>45872</v>
      </c>
      <c r="D47" s="4">
        <v>0.52318287037037037</v>
      </c>
      <c r="E47" s="2">
        <v>45872</v>
      </c>
      <c r="F47" s="2" t="str">
        <f>TEXT(Table1[[#This Row],[Business_Day]],"dddd")</f>
        <v>Sunday</v>
      </c>
      <c r="G47" t="s">
        <v>18</v>
      </c>
      <c r="H47" t="s">
        <v>29</v>
      </c>
      <c r="I47" t="str">
        <f t="shared" si="0"/>
        <v>Delivery</v>
      </c>
      <c r="J47" t="s">
        <v>55</v>
      </c>
      <c r="L47" t="str">
        <f t="shared" si="1"/>
        <v>No Modifier</v>
      </c>
      <c r="M47" s="3">
        <v>1</v>
      </c>
      <c r="N47" s="5">
        <v>8.1300000000000008</v>
      </c>
      <c r="O47" s="5">
        <f t="shared" si="2"/>
        <v>8.1300000000000008</v>
      </c>
      <c r="P47" s="5">
        <f t="shared" si="3"/>
        <v>8.1300000000000008</v>
      </c>
      <c r="Q47" s="9">
        <v>0</v>
      </c>
      <c r="R47" s="9">
        <f t="shared" si="4"/>
        <v>0</v>
      </c>
      <c r="S47" s="9">
        <v>0.61</v>
      </c>
      <c r="T47" s="9">
        <f t="shared" si="5"/>
        <v>0.61</v>
      </c>
      <c r="U47" s="16">
        <v>8.74</v>
      </c>
      <c r="V47" s="5">
        <f t="shared" si="6"/>
        <v>8.74</v>
      </c>
      <c r="W47" t="s">
        <v>21</v>
      </c>
      <c r="X47" t="str">
        <f t="shared" si="7"/>
        <v>Card</v>
      </c>
    </row>
    <row r="48" spans="1:24" x14ac:dyDescent="0.3">
      <c r="A48" s="3">
        <v>120046</v>
      </c>
      <c r="B48">
        <v>201</v>
      </c>
      <c r="C48" s="2">
        <v>45839</v>
      </c>
      <c r="D48" s="4">
        <v>0.27460648148148148</v>
      </c>
      <c r="E48" s="2">
        <v>45839</v>
      </c>
      <c r="F48" s="2" t="str">
        <f>TEXT(Table1[[#This Row],[Business_Day]],"dddd")</f>
        <v>Tuesday</v>
      </c>
      <c r="G48" t="s">
        <v>36</v>
      </c>
      <c r="H48" t="s">
        <v>19</v>
      </c>
      <c r="I48" t="str">
        <f t="shared" si="0"/>
        <v>Dine-In</v>
      </c>
      <c r="J48" t="s">
        <v>30</v>
      </c>
      <c r="K48" t="s">
        <v>61</v>
      </c>
      <c r="L48" t="str">
        <f t="shared" si="1"/>
        <v>Large Size</v>
      </c>
      <c r="M48" s="3">
        <v>1</v>
      </c>
      <c r="N48" s="5">
        <v>3.01</v>
      </c>
      <c r="O48" s="5">
        <f t="shared" si="2"/>
        <v>3.61</v>
      </c>
      <c r="P48" s="5">
        <f t="shared" si="3"/>
        <v>3.61</v>
      </c>
      <c r="Q48" s="9">
        <v>0</v>
      </c>
      <c r="R48" s="9">
        <f t="shared" si="4"/>
        <v>0</v>
      </c>
      <c r="S48" s="9">
        <v>0.27</v>
      </c>
      <c r="T48" s="9">
        <f t="shared" si="5"/>
        <v>0.27</v>
      </c>
      <c r="U48" s="16">
        <v>3.88</v>
      </c>
      <c r="V48" s="5">
        <f t="shared" si="6"/>
        <v>3.88</v>
      </c>
      <c r="W48" t="s">
        <v>62</v>
      </c>
      <c r="X48" t="str">
        <f t="shared" si="7"/>
        <v>GiftCard</v>
      </c>
    </row>
    <row r="49" spans="1:24" x14ac:dyDescent="0.3">
      <c r="A49" s="3">
        <v>120047</v>
      </c>
      <c r="B49">
        <v>403</v>
      </c>
      <c r="C49" s="2">
        <v>45854</v>
      </c>
      <c r="D49" s="4">
        <v>0.39776620370370369</v>
      </c>
      <c r="E49" s="2">
        <v>45854</v>
      </c>
      <c r="F49" s="2" t="str">
        <f>TEXT(Table1[[#This Row],[Business_Day]],"dddd")</f>
        <v>Wednesday</v>
      </c>
      <c r="G49" t="s">
        <v>14</v>
      </c>
      <c r="H49" t="s">
        <v>15</v>
      </c>
      <c r="I49" t="str">
        <f t="shared" si="0"/>
        <v>Drive-Thru</v>
      </c>
      <c r="J49" t="s">
        <v>35</v>
      </c>
      <c r="K49" t="s">
        <v>46</v>
      </c>
      <c r="L49" t="str">
        <f t="shared" si="1"/>
        <v>Cinnamon</v>
      </c>
      <c r="M49" s="3">
        <v>1</v>
      </c>
      <c r="N49" s="5">
        <v>2.1</v>
      </c>
      <c r="O49" s="5">
        <f t="shared" si="2"/>
        <v>2.1999999999999997</v>
      </c>
      <c r="P49" s="5">
        <f t="shared" si="3"/>
        <v>2.1999999999999997</v>
      </c>
      <c r="Q49" s="9">
        <v>0</v>
      </c>
      <c r="R49" s="9">
        <f t="shared" si="4"/>
        <v>0</v>
      </c>
      <c r="S49" s="9">
        <v>0.16</v>
      </c>
      <c r="T49" s="9">
        <f t="shared" si="5"/>
        <v>0.16</v>
      </c>
      <c r="U49" s="16">
        <v>2.36</v>
      </c>
      <c r="V49" s="5">
        <f t="shared" si="6"/>
        <v>2.36</v>
      </c>
      <c r="W49" t="s">
        <v>31</v>
      </c>
      <c r="X49" t="str">
        <f t="shared" si="7"/>
        <v>MobilePay</v>
      </c>
    </row>
    <row r="50" spans="1:24" x14ac:dyDescent="0.3">
      <c r="A50" s="3">
        <v>120048</v>
      </c>
      <c r="B50">
        <v>402</v>
      </c>
      <c r="C50" s="2">
        <v>45821</v>
      </c>
      <c r="D50" s="4">
        <v>0.39052083333333332</v>
      </c>
      <c r="E50" s="2">
        <v>45821</v>
      </c>
      <c r="F50" s="2" t="str">
        <f>TEXT(Table1[[#This Row],[Business_Day]],"dddd")</f>
        <v>Friday</v>
      </c>
      <c r="G50" t="s">
        <v>36</v>
      </c>
      <c r="H50" t="s">
        <v>29</v>
      </c>
      <c r="I50" t="str">
        <f t="shared" si="0"/>
        <v>Delivery</v>
      </c>
      <c r="J50" t="s">
        <v>55</v>
      </c>
      <c r="L50" t="str">
        <f t="shared" si="1"/>
        <v>No Modifier</v>
      </c>
      <c r="M50" s="3">
        <v>1</v>
      </c>
      <c r="N50" s="5">
        <v>8.66</v>
      </c>
      <c r="O50" s="5">
        <f t="shared" si="2"/>
        <v>8.66</v>
      </c>
      <c r="P50" s="5">
        <f t="shared" si="3"/>
        <v>8.66</v>
      </c>
      <c r="Q50" s="9">
        <v>0</v>
      </c>
      <c r="R50" s="9">
        <f t="shared" si="4"/>
        <v>0</v>
      </c>
      <c r="S50" s="9">
        <v>0.74</v>
      </c>
      <c r="T50" s="9">
        <f t="shared" si="5"/>
        <v>0.74</v>
      </c>
      <c r="U50" s="16">
        <v>9.4</v>
      </c>
      <c r="V50" s="5">
        <f t="shared" si="6"/>
        <v>9.4</v>
      </c>
      <c r="W50" t="s">
        <v>21</v>
      </c>
      <c r="X50" t="str">
        <f t="shared" si="7"/>
        <v>Card</v>
      </c>
    </row>
    <row r="51" spans="1:24" x14ac:dyDescent="0.3">
      <c r="A51" s="3">
        <v>120049</v>
      </c>
      <c r="B51">
        <v>401</v>
      </c>
      <c r="C51" s="2">
        <v>45794</v>
      </c>
      <c r="D51" s="4">
        <v>0.52155092592592589</v>
      </c>
      <c r="E51" s="2">
        <v>45794</v>
      </c>
      <c r="F51" s="2" t="str">
        <f>TEXT(Table1[[#This Row],[Business_Day]],"dddd")</f>
        <v>Saturday</v>
      </c>
      <c r="G51" t="s">
        <v>18</v>
      </c>
      <c r="H51" t="s">
        <v>19</v>
      </c>
      <c r="I51" t="str">
        <f t="shared" si="0"/>
        <v>Dine-In</v>
      </c>
      <c r="J51" t="s">
        <v>48</v>
      </c>
      <c r="L51" t="str">
        <f t="shared" si="1"/>
        <v>No Modifier</v>
      </c>
      <c r="M51" s="3">
        <v>2</v>
      </c>
      <c r="N51" s="5">
        <v>4.96</v>
      </c>
      <c r="O51" s="5">
        <f t="shared" si="2"/>
        <v>4.96</v>
      </c>
      <c r="P51" s="5">
        <f t="shared" si="3"/>
        <v>9.92</v>
      </c>
      <c r="Q51" s="9">
        <v>1.98</v>
      </c>
      <c r="R51" s="9">
        <f t="shared" si="4"/>
        <v>1.98</v>
      </c>
      <c r="S51" s="9">
        <v>0.48</v>
      </c>
      <c r="T51" s="9">
        <f t="shared" si="5"/>
        <v>0.48</v>
      </c>
      <c r="U51" s="16">
        <v>8.42</v>
      </c>
      <c r="V51" s="5">
        <f t="shared" si="6"/>
        <v>8.42</v>
      </c>
      <c r="W51" t="s">
        <v>62</v>
      </c>
      <c r="X51" t="str">
        <f t="shared" si="7"/>
        <v>GiftCard</v>
      </c>
    </row>
    <row r="52" spans="1:24" x14ac:dyDescent="0.3">
      <c r="A52" s="3">
        <v>120050</v>
      </c>
      <c r="B52">
        <v>202</v>
      </c>
      <c r="C52" s="2">
        <v>45790</v>
      </c>
      <c r="D52" s="4">
        <v>0.11186342592592592</v>
      </c>
      <c r="E52" s="2">
        <v>45790</v>
      </c>
      <c r="F52" s="2" t="str">
        <f>TEXT(Table1[[#This Row],[Business_Day]],"dddd")</f>
        <v>Tuesday</v>
      </c>
      <c r="G52" t="s">
        <v>18</v>
      </c>
      <c r="H52" t="s">
        <v>15</v>
      </c>
      <c r="I52" t="str">
        <f t="shared" si="0"/>
        <v>Drive-Thru</v>
      </c>
      <c r="J52" t="s">
        <v>52</v>
      </c>
      <c r="K52" t="s">
        <v>63</v>
      </c>
      <c r="L52" t="str">
        <f t="shared" si="1"/>
        <v>No Sauce</v>
      </c>
      <c r="M52" s="3">
        <v>1</v>
      </c>
      <c r="N52" s="5">
        <v>2.73</v>
      </c>
      <c r="O52" s="5">
        <f t="shared" si="2"/>
        <v>2.73</v>
      </c>
      <c r="P52" s="5">
        <f t="shared" si="3"/>
        <v>2.73</v>
      </c>
      <c r="Q52" s="9">
        <v>0</v>
      </c>
      <c r="R52" s="9">
        <f t="shared" si="4"/>
        <v>0</v>
      </c>
      <c r="S52" s="9">
        <v>0.25</v>
      </c>
      <c r="T52" s="9">
        <f t="shared" si="5"/>
        <v>0.25</v>
      </c>
      <c r="U52" s="16">
        <v>2.98</v>
      </c>
      <c r="V52" s="5">
        <f t="shared" si="6"/>
        <v>2.98</v>
      </c>
      <c r="W52" t="s">
        <v>31</v>
      </c>
      <c r="X52" t="str">
        <f t="shared" si="7"/>
        <v>MobilePay</v>
      </c>
    </row>
    <row r="53" spans="1:24" x14ac:dyDescent="0.3">
      <c r="A53" s="3">
        <v>120051</v>
      </c>
      <c r="B53">
        <v>201</v>
      </c>
      <c r="C53" s="2">
        <v>45823</v>
      </c>
      <c r="D53" s="4">
        <v>0.28379629629629627</v>
      </c>
      <c r="E53" s="2">
        <v>45823</v>
      </c>
      <c r="F53" s="2" t="str">
        <f>TEXT(Table1[[#This Row],[Business_Day]],"dddd")</f>
        <v>Sunday</v>
      </c>
      <c r="G53" t="s">
        <v>36</v>
      </c>
      <c r="H53" t="s">
        <v>29</v>
      </c>
      <c r="I53" t="str">
        <f t="shared" si="0"/>
        <v>Delivery</v>
      </c>
      <c r="J53" t="s">
        <v>20</v>
      </c>
      <c r="L53" t="str">
        <f t="shared" si="1"/>
        <v>No Modifier</v>
      </c>
      <c r="M53" s="3">
        <v>1</v>
      </c>
      <c r="N53" s="5">
        <v>5.25</v>
      </c>
      <c r="O53" s="5">
        <f t="shared" si="2"/>
        <v>5.25</v>
      </c>
      <c r="P53" s="5">
        <f t="shared" si="3"/>
        <v>5.25</v>
      </c>
      <c r="Q53" s="9">
        <v>0</v>
      </c>
      <c r="R53" s="9">
        <f t="shared" si="4"/>
        <v>0</v>
      </c>
      <c r="S53" s="9">
        <v>0.32</v>
      </c>
      <c r="T53" s="9">
        <f t="shared" si="5"/>
        <v>0.32</v>
      </c>
      <c r="U53" s="16">
        <v>5.57</v>
      </c>
      <c r="V53" s="5">
        <f t="shared" si="6"/>
        <v>5.57</v>
      </c>
      <c r="W53" t="s">
        <v>21</v>
      </c>
      <c r="X53" t="str">
        <f t="shared" si="7"/>
        <v>Card</v>
      </c>
    </row>
    <row r="54" spans="1:24" x14ac:dyDescent="0.3">
      <c r="A54" s="3">
        <v>120052</v>
      </c>
      <c r="B54">
        <v>103</v>
      </c>
      <c r="C54" s="2">
        <v>45868</v>
      </c>
      <c r="D54" s="4">
        <v>0.41347222222222224</v>
      </c>
      <c r="E54" s="2">
        <v>45868</v>
      </c>
      <c r="F54" s="2" t="str">
        <f>TEXT(Table1[[#This Row],[Business_Day]],"dddd")</f>
        <v>Wednesday</v>
      </c>
      <c r="G54" t="s">
        <v>14</v>
      </c>
      <c r="H54" t="s">
        <v>15</v>
      </c>
      <c r="I54" t="str">
        <f t="shared" si="0"/>
        <v>Drive-Thru</v>
      </c>
      <c r="J54" t="s">
        <v>64</v>
      </c>
      <c r="L54" t="str">
        <f t="shared" si="1"/>
        <v>No Modifier</v>
      </c>
      <c r="M54" s="3">
        <v>1</v>
      </c>
      <c r="N54" s="5">
        <v>1.48</v>
      </c>
      <c r="O54" s="5">
        <f t="shared" si="2"/>
        <v>1.48</v>
      </c>
      <c r="P54" s="5">
        <f t="shared" si="3"/>
        <v>1.48</v>
      </c>
      <c r="Q54" s="9">
        <v>0</v>
      </c>
      <c r="R54" s="9">
        <f t="shared" si="4"/>
        <v>0</v>
      </c>
      <c r="S54" s="9">
        <v>0.11</v>
      </c>
      <c r="T54" s="9">
        <f t="shared" si="5"/>
        <v>0.11</v>
      </c>
      <c r="U54" s="16">
        <v>1.59</v>
      </c>
      <c r="V54" s="5">
        <f t="shared" si="6"/>
        <v>1.59</v>
      </c>
      <c r="W54" t="s">
        <v>21</v>
      </c>
      <c r="X54" t="str">
        <f t="shared" si="7"/>
        <v>Card</v>
      </c>
    </row>
    <row r="55" spans="1:24" x14ac:dyDescent="0.3">
      <c r="A55" s="3">
        <v>120053</v>
      </c>
      <c r="B55">
        <v>102</v>
      </c>
      <c r="C55" s="2">
        <v>45834</v>
      </c>
      <c r="D55" s="4">
        <v>6.9756944444444441E-2</v>
      </c>
      <c r="E55" s="2">
        <v>45834</v>
      </c>
      <c r="F55" s="2" t="str">
        <f>TEXT(Table1[[#This Row],[Business_Day]],"dddd")</f>
        <v>Thursday</v>
      </c>
      <c r="G55" t="s">
        <v>18</v>
      </c>
      <c r="H55" t="s">
        <v>29</v>
      </c>
      <c r="I55" t="str">
        <f t="shared" si="0"/>
        <v>Delivery</v>
      </c>
      <c r="J55" t="s">
        <v>48</v>
      </c>
      <c r="K55" t="s">
        <v>65</v>
      </c>
      <c r="L55" t="str">
        <f t="shared" si="1"/>
        <v>Extra Patty</v>
      </c>
      <c r="M55" s="3">
        <v>1</v>
      </c>
      <c r="N55" s="5">
        <v>5.87</v>
      </c>
      <c r="O55" s="5">
        <f t="shared" si="2"/>
        <v>7.87</v>
      </c>
      <c r="P55" s="5">
        <f t="shared" si="3"/>
        <v>7.87</v>
      </c>
      <c r="Q55" s="9">
        <v>0</v>
      </c>
      <c r="R55" s="9">
        <f t="shared" si="4"/>
        <v>0</v>
      </c>
      <c r="S55" s="9">
        <v>0.63</v>
      </c>
      <c r="T55" s="9">
        <f t="shared" si="5"/>
        <v>0.63</v>
      </c>
      <c r="U55" s="16">
        <v>8.5</v>
      </c>
      <c r="V55" s="5">
        <f t="shared" si="6"/>
        <v>8.5</v>
      </c>
      <c r="W55" t="s">
        <v>21</v>
      </c>
      <c r="X55" t="str">
        <f t="shared" si="7"/>
        <v>Card</v>
      </c>
    </row>
    <row r="56" spans="1:24" x14ac:dyDescent="0.3">
      <c r="A56" s="3">
        <v>120054</v>
      </c>
      <c r="B56">
        <v>202</v>
      </c>
      <c r="C56" s="2">
        <v>45768</v>
      </c>
      <c r="D56" s="4">
        <v>0.45123842592592595</v>
      </c>
      <c r="E56" s="2">
        <v>45768</v>
      </c>
      <c r="F56" s="2" t="str">
        <f>TEXT(Table1[[#This Row],[Business_Day]],"dddd")</f>
        <v>Monday</v>
      </c>
      <c r="G56" t="s">
        <v>14</v>
      </c>
      <c r="H56" t="s">
        <v>15</v>
      </c>
      <c r="I56" t="str">
        <f t="shared" si="0"/>
        <v>Drive-Thru</v>
      </c>
      <c r="J56" t="s">
        <v>41</v>
      </c>
      <c r="K56" t="s">
        <v>66</v>
      </c>
      <c r="L56" t="str">
        <f t="shared" si="1"/>
        <v>Extra Ice</v>
      </c>
      <c r="M56" s="3">
        <v>1</v>
      </c>
      <c r="N56" s="5">
        <v>2.1</v>
      </c>
      <c r="O56" s="5">
        <f t="shared" si="2"/>
        <v>2.1</v>
      </c>
      <c r="P56" s="5">
        <f t="shared" si="3"/>
        <v>2.1</v>
      </c>
      <c r="Q56" s="9">
        <v>0</v>
      </c>
      <c r="R56" s="9">
        <f t="shared" si="4"/>
        <v>0</v>
      </c>
      <c r="S56" s="9">
        <v>0.17</v>
      </c>
      <c r="T56" s="9">
        <f t="shared" si="5"/>
        <v>0.17</v>
      </c>
      <c r="U56" s="16">
        <v>2.27</v>
      </c>
      <c r="V56" s="5">
        <f t="shared" si="6"/>
        <v>2.27</v>
      </c>
      <c r="W56" t="s">
        <v>31</v>
      </c>
      <c r="X56" t="str">
        <f t="shared" si="7"/>
        <v>MobilePay</v>
      </c>
    </row>
    <row r="57" spans="1:24" x14ac:dyDescent="0.3">
      <c r="A57" s="3">
        <v>120055</v>
      </c>
      <c r="B57">
        <v>103</v>
      </c>
      <c r="C57" s="2">
        <v>45763</v>
      </c>
      <c r="D57" s="4">
        <v>0.23682870370370371</v>
      </c>
      <c r="E57" s="2">
        <v>45763</v>
      </c>
      <c r="F57" s="2" t="str">
        <f>TEXT(Table1[[#This Row],[Business_Day]],"dddd")</f>
        <v>Wednesday</v>
      </c>
      <c r="G57" t="s">
        <v>28</v>
      </c>
      <c r="H57" t="s">
        <v>22</v>
      </c>
      <c r="I57" t="str">
        <f t="shared" si="0"/>
        <v>Takeout</v>
      </c>
      <c r="J57" t="s">
        <v>56</v>
      </c>
      <c r="L57" t="str">
        <f t="shared" si="1"/>
        <v>No Modifier</v>
      </c>
      <c r="M57" s="3">
        <v>2</v>
      </c>
      <c r="N57" s="5">
        <v>2.0099999999999998</v>
      </c>
      <c r="O57" s="5">
        <f t="shared" si="2"/>
        <v>2.0100000000000002</v>
      </c>
      <c r="P57" s="5">
        <f t="shared" si="3"/>
        <v>4.0200000000000005</v>
      </c>
      <c r="Q57" s="9">
        <v>0</v>
      </c>
      <c r="R57" s="9">
        <f t="shared" si="4"/>
        <v>0</v>
      </c>
      <c r="S57" s="9">
        <v>0.34</v>
      </c>
      <c r="T57" s="9">
        <f t="shared" si="5"/>
        <v>0.34</v>
      </c>
      <c r="U57" s="16">
        <v>4.3600000000000003</v>
      </c>
      <c r="V57" s="5">
        <f t="shared" si="6"/>
        <v>4.3600000000000003</v>
      </c>
      <c r="W57" t="s">
        <v>21</v>
      </c>
      <c r="X57" t="str">
        <f t="shared" si="7"/>
        <v>Card</v>
      </c>
    </row>
    <row r="58" spans="1:24" x14ac:dyDescent="0.3">
      <c r="A58" s="3">
        <v>120056</v>
      </c>
      <c r="B58">
        <v>202</v>
      </c>
      <c r="C58" s="2">
        <v>45846</v>
      </c>
      <c r="D58" s="4">
        <v>0.41062500000000002</v>
      </c>
      <c r="E58" s="2">
        <v>45846</v>
      </c>
      <c r="F58" s="2" t="str">
        <f>TEXT(Table1[[#This Row],[Business_Day]],"dddd")</f>
        <v>Tuesday</v>
      </c>
      <c r="G58" t="s">
        <v>36</v>
      </c>
      <c r="H58" t="s">
        <v>15</v>
      </c>
      <c r="I58" t="str">
        <f t="shared" si="0"/>
        <v>Drive-Thru</v>
      </c>
      <c r="J58" t="s">
        <v>27</v>
      </c>
      <c r="L58" t="str">
        <f t="shared" si="1"/>
        <v>No Modifier</v>
      </c>
      <c r="M58" s="3">
        <v>1</v>
      </c>
      <c r="N58" s="5">
        <v>5.39</v>
      </c>
      <c r="O58" s="5">
        <f t="shared" si="2"/>
        <v>5.39</v>
      </c>
      <c r="P58" s="5">
        <f t="shared" si="3"/>
        <v>5.39</v>
      </c>
      <c r="Q58" s="9">
        <v>0</v>
      </c>
      <c r="R58" s="9">
        <f t="shared" si="4"/>
        <v>0</v>
      </c>
      <c r="S58" s="9">
        <v>0.46</v>
      </c>
      <c r="T58" s="9">
        <f t="shared" si="5"/>
        <v>0.46</v>
      </c>
      <c r="U58" s="16">
        <v>5.85</v>
      </c>
      <c r="V58" s="5">
        <f t="shared" si="6"/>
        <v>5.85</v>
      </c>
      <c r="W58" t="s">
        <v>21</v>
      </c>
      <c r="X58" t="str">
        <f t="shared" si="7"/>
        <v>Card</v>
      </c>
    </row>
    <row r="59" spans="1:24" x14ac:dyDescent="0.3">
      <c r="A59" s="3">
        <v>120057</v>
      </c>
      <c r="B59">
        <v>403</v>
      </c>
      <c r="C59" s="2">
        <v>45831</v>
      </c>
      <c r="D59" s="4">
        <v>0.44980324074074074</v>
      </c>
      <c r="E59" s="2">
        <v>45831</v>
      </c>
      <c r="F59" s="2" t="str">
        <f>TEXT(Table1[[#This Row],[Business_Day]],"dddd")</f>
        <v>Monday</v>
      </c>
      <c r="G59" t="s">
        <v>14</v>
      </c>
      <c r="H59" t="s">
        <v>22</v>
      </c>
      <c r="I59" t="str">
        <f t="shared" si="0"/>
        <v>Takeout</v>
      </c>
      <c r="J59" t="s">
        <v>67</v>
      </c>
      <c r="K59" t="s">
        <v>25</v>
      </c>
      <c r="L59" t="str">
        <f t="shared" si="1"/>
        <v>No Cheese</v>
      </c>
      <c r="M59" s="3">
        <v>1</v>
      </c>
      <c r="N59" s="5">
        <v>4.8899999999999997</v>
      </c>
      <c r="O59" s="5">
        <f t="shared" si="2"/>
        <v>4.8899999999999997</v>
      </c>
      <c r="P59" s="5">
        <f t="shared" si="3"/>
        <v>4.8899999999999997</v>
      </c>
      <c r="Q59" s="9">
        <v>0</v>
      </c>
      <c r="R59" s="9">
        <f t="shared" si="4"/>
        <v>0</v>
      </c>
      <c r="S59" s="9">
        <v>0.46</v>
      </c>
      <c r="T59" s="9">
        <f t="shared" si="5"/>
        <v>0.46</v>
      </c>
      <c r="U59" s="16">
        <v>5.35</v>
      </c>
      <c r="V59" s="5">
        <f t="shared" si="6"/>
        <v>5.35</v>
      </c>
      <c r="W59" t="s">
        <v>21</v>
      </c>
      <c r="X59" t="str">
        <f t="shared" si="7"/>
        <v>Card</v>
      </c>
    </row>
    <row r="60" spans="1:24" x14ac:dyDescent="0.3">
      <c r="A60" s="3">
        <v>120058</v>
      </c>
      <c r="B60">
        <v>202</v>
      </c>
      <c r="C60" s="2">
        <v>45864</v>
      </c>
      <c r="D60" s="4">
        <v>0.12641203703703704</v>
      </c>
      <c r="E60" s="2">
        <v>45864</v>
      </c>
      <c r="F60" s="2" t="str">
        <f>TEXT(Table1[[#This Row],[Business_Day]],"dddd")</f>
        <v>Saturday</v>
      </c>
      <c r="G60" t="s">
        <v>28</v>
      </c>
      <c r="H60" t="s">
        <v>22</v>
      </c>
      <c r="I60" t="str">
        <f t="shared" si="0"/>
        <v>Takeout</v>
      </c>
      <c r="J60" t="s">
        <v>68</v>
      </c>
      <c r="L60" t="str">
        <f t="shared" si="1"/>
        <v>No Modifier</v>
      </c>
      <c r="M60" s="3">
        <v>1</v>
      </c>
      <c r="N60" s="5">
        <v>3.82</v>
      </c>
      <c r="O60" s="5">
        <f t="shared" si="2"/>
        <v>3.82</v>
      </c>
      <c r="P60" s="5">
        <f t="shared" si="3"/>
        <v>3.82</v>
      </c>
      <c r="Q60" s="9">
        <v>0</v>
      </c>
      <c r="R60" s="9">
        <f t="shared" si="4"/>
        <v>0</v>
      </c>
      <c r="S60" s="9">
        <v>0.36</v>
      </c>
      <c r="T60" s="9">
        <f t="shared" si="5"/>
        <v>0.36</v>
      </c>
      <c r="U60" s="16">
        <v>4.18</v>
      </c>
      <c r="V60" s="5">
        <f t="shared" si="6"/>
        <v>4.18</v>
      </c>
      <c r="W60" t="s">
        <v>21</v>
      </c>
      <c r="X60" t="str">
        <f t="shared" si="7"/>
        <v>Card</v>
      </c>
    </row>
    <row r="61" spans="1:24" x14ac:dyDescent="0.3">
      <c r="A61" s="3">
        <v>120059</v>
      </c>
      <c r="B61">
        <v>402</v>
      </c>
      <c r="C61" s="2">
        <v>45758</v>
      </c>
      <c r="D61" s="4">
        <v>0.16856481481481481</v>
      </c>
      <c r="E61" s="2">
        <v>45758</v>
      </c>
      <c r="F61" s="2" t="str">
        <f>TEXT(Table1[[#This Row],[Business_Day]],"dddd")</f>
        <v>Friday</v>
      </c>
      <c r="G61" t="s">
        <v>28</v>
      </c>
      <c r="H61" t="s">
        <v>22</v>
      </c>
      <c r="I61" t="str">
        <f t="shared" si="0"/>
        <v>Takeout</v>
      </c>
      <c r="J61" t="s">
        <v>47</v>
      </c>
      <c r="L61" t="str">
        <f t="shared" si="1"/>
        <v>No Modifier</v>
      </c>
      <c r="M61" s="3">
        <v>3</v>
      </c>
      <c r="N61" s="5">
        <v>1.75</v>
      </c>
      <c r="O61" s="5">
        <f t="shared" si="2"/>
        <v>2.25</v>
      </c>
      <c r="P61" s="5">
        <f t="shared" si="3"/>
        <v>6.75</v>
      </c>
      <c r="Q61" s="9">
        <v>0</v>
      </c>
      <c r="R61" s="9">
        <f t="shared" si="4"/>
        <v>0</v>
      </c>
      <c r="S61" s="9">
        <v>0.54</v>
      </c>
      <c r="T61" s="9">
        <f t="shared" si="5"/>
        <v>0.54</v>
      </c>
      <c r="U61" s="16">
        <v>7.29</v>
      </c>
      <c r="V61" s="5">
        <f t="shared" si="6"/>
        <v>7.29</v>
      </c>
      <c r="W61" t="s">
        <v>21</v>
      </c>
      <c r="X61" t="str">
        <f t="shared" si="7"/>
        <v>Card</v>
      </c>
    </row>
    <row r="62" spans="1:24" x14ac:dyDescent="0.3">
      <c r="A62" s="3">
        <v>120060</v>
      </c>
      <c r="B62">
        <v>102</v>
      </c>
      <c r="C62" s="2">
        <v>45796</v>
      </c>
      <c r="D62" s="4">
        <v>0.23473379629629629</v>
      </c>
      <c r="E62" s="2">
        <v>45796</v>
      </c>
      <c r="F62" s="2" t="str">
        <f>TEXT(Table1[[#This Row],[Business_Day]],"dddd")</f>
        <v>Monday</v>
      </c>
      <c r="G62" t="s">
        <v>28</v>
      </c>
      <c r="H62" t="s">
        <v>19</v>
      </c>
      <c r="I62" t="str">
        <f t="shared" si="0"/>
        <v>Dine-In</v>
      </c>
      <c r="J62" t="s">
        <v>47</v>
      </c>
      <c r="K62" t="s">
        <v>69</v>
      </c>
      <c r="L62" t="str">
        <f t="shared" si="1"/>
        <v>Caramel Topping</v>
      </c>
      <c r="M62" s="3">
        <v>1</v>
      </c>
      <c r="N62" s="5">
        <v>1.58</v>
      </c>
      <c r="O62" s="5">
        <f t="shared" si="2"/>
        <v>2.08</v>
      </c>
      <c r="P62" s="5">
        <f t="shared" si="3"/>
        <v>2.08</v>
      </c>
      <c r="Q62" s="9">
        <v>0</v>
      </c>
      <c r="R62" s="9">
        <f t="shared" si="4"/>
        <v>0</v>
      </c>
      <c r="S62" s="9">
        <v>0.15</v>
      </c>
      <c r="T62" s="9">
        <f t="shared" si="5"/>
        <v>0.15</v>
      </c>
      <c r="U62" s="16">
        <v>2.23</v>
      </c>
      <c r="V62" s="5">
        <f t="shared" si="6"/>
        <v>2.23</v>
      </c>
      <c r="W62" t="s">
        <v>21</v>
      </c>
      <c r="X62" t="str">
        <f t="shared" si="7"/>
        <v>Card</v>
      </c>
    </row>
    <row r="63" spans="1:24" x14ac:dyDescent="0.3">
      <c r="A63" s="3">
        <v>120061</v>
      </c>
      <c r="B63">
        <v>501</v>
      </c>
      <c r="C63" s="2">
        <v>45769</v>
      </c>
      <c r="D63" s="4">
        <v>0.25594907407407408</v>
      </c>
      <c r="E63" s="2">
        <v>45769</v>
      </c>
      <c r="F63" s="2" t="str">
        <f>TEXT(Table1[[#This Row],[Business_Day]],"dddd")</f>
        <v>Tuesday</v>
      </c>
      <c r="G63" t="s">
        <v>14</v>
      </c>
      <c r="H63" t="s">
        <v>22</v>
      </c>
      <c r="I63" t="str">
        <f t="shared" si="0"/>
        <v>Takeout</v>
      </c>
      <c r="J63" t="s">
        <v>67</v>
      </c>
      <c r="L63" t="str">
        <f t="shared" si="1"/>
        <v>No Modifier</v>
      </c>
      <c r="M63" s="3">
        <v>1</v>
      </c>
      <c r="N63" s="5">
        <v>4.93</v>
      </c>
      <c r="O63" s="5">
        <f t="shared" si="2"/>
        <v>4.93</v>
      </c>
      <c r="P63" s="5">
        <f t="shared" si="3"/>
        <v>4.93</v>
      </c>
      <c r="Q63" s="9">
        <v>0</v>
      </c>
      <c r="R63" s="9">
        <f t="shared" si="4"/>
        <v>0</v>
      </c>
      <c r="S63" s="9">
        <v>0.36</v>
      </c>
      <c r="T63" s="9">
        <f t="shared" si="5"/>
        <v>0.36</v>
      </c>
      <c r="U63" s="16">
        <v>5.29</v>
      </c>
      <c r="V63" s="5">
        <f t="shared" si="6"/>
        <v>5.29</v>
      </c>
      <c r="X63" t="str">
        <f t="shared" si="7"/>
        <v>Card</v>
      </c>
    </row>
    <row r="64" spans="1:24" x14ac:dyDescent="0.3">
      <c r="A64" s="3">
        <v>120062</v>
      </c>
      <c r="B64">
        <v>102</v>
      </c>
      <c r="C64" s="2">
        <v>45818</v>
      </c>
      <c r="D64" s="4">
        <v>0.40929398148148149</v>
      </c>
      <c r="E64" s="2">
        <v>45818</v>
      </c>
      <c r="F64" s="2" t="str">
        <f>TEXT(Table1[[#This Row],[Business_Day]],"dddd")</f>
        <v>Tuesday</v>
      </c>
      <c r="G64" t="s">
        <v>36</v>
      </c>
      <c r="H64" t="s">
        <v>22</v>
      </c>
      <c r="I64" t="str">
        <f t="shared" si="0"/>
        <v>Takeout</v>
      </c>
      <c r="J64" t="s">
        <v>55</v>
      </c>
      <c r="L64" t="str">
        <f t="shared" si="1"/>
        <v>No Modifier</v>
      </c>
      <c r="M64" s="3">
        <v>1</v>
      </c>
      <c r="N64" s="5">
        <v>7.94</v>
      </c>
      <c r="O64" s="5">
        <f t="shared" si="2"/>
        <v>7.9399999999999995</v>
      </c>
      <c r="P64" s="5">
        <f t="shared" si="3"/>
        <v>7.9399999999999995</v>
      </c>
      <c r="Q64" s="9">
        <v>0</v>
      </c>
      <c r="R64" s="9">
        <f t="shared" si="4"/>
        <v>0</v>
      </c>
      <c r="S64" s="9">
        <v>0.75</v>
      </c>
      <c r="T64" s="9">
        <f t="shared" si="5"/>
        <v>0.75</v>
      </c>
      <c r="U64" s="16">
        <v>8.69</v>
      </c>
      <c r="V64" s="5">
        <f t="shared" si="6"/>
        <v>8.69</v>
      </c>
      <c r="W64" t="s">
        <v>21</v>
      </c>
      <c r="X64" t="str">
        <f t="shared" si="7"/>
        <v>Card</v>
      </c>
    </row>
    <row r="65" spans="1:24" x14ac:dyDescent="0.3">
      <c r="A65" s="3">
        <v>120063</v>
      </c>
      <c r="B65">
        <v>401</v>
      </c>
      <c r="C65" s="2">
        <v>45816</v>
      </c>
      <c r="D65" s="4">
        <v>0.24893518518518518</v>
      </c>
      <c r="E65" s="2">
        <v>45816</v>
      </c>
      <c r="F65" s="2" t="str">
        <f>TEXT(Table1[[#This Row],[Business_Day]],"dddd")</f>
        <v>Sunday</v>
      </c>
      <c r="G65" t="s">
        <v>28</v>
      </c>
      <c r="H65" t="s">
        <v>19</v>
      </c>
      <c r="I65" t="str">
        <f t="shared" si="0"/>
        <v>Dine-In</v>
      </c>
      <c r="J65" t="s">
        <v>56</v>
      </c>
      <c r="L65" t="str">
        <f t="shared" si="1"/>
        <v>No Modifier</v>
      </c>
      <c r="M65" s="3">
        <v>1</v>
      </c>
      <c r="N65" s="5">
        <v>1.73</v>
      </c>
      <c r="O65" s="5">
        <f t="shared" si="2"/>
        <v>1.73</v>
      </c>
      <c r="P65" s="5">
        <f t="shared" si="3"/>
        <v>1.73</v>
      </c>
      <c r="Q65" s="9">
        <v>0</v>
      </c>
      <c r="R65" s="9">
        <f t="shared" si="4"/>
        <v>0</v>
      </c>
      <c r="S65" s="9">
        <v>0.16</v>
      </c>
      <c r="T65" s="9">
        <f t="shared" si="5"/>
        <v>0.16</v>
      </c>
      <c r="U65" s="16">
        <v>1.89</v>
      </c>
      <c r="V65" s="5">
        <f t="shared" si="6"/>
        <v>1.89</v>
      </c>
      <c r="W65" t="s">
        <v>21</v>
      </c>
      <c r="X65" t="str">
        <f t="shared" si="7"/>
        <v>Card</v>
      </c>
    </row>
    <row r="66" spans="1:24" x14ac:dyDescent="0.3">
      <c r="A66" s="3">
        <v>120064</v>
      </c>
      <c r="B66">
        <v>401</v>
      </c>
      <c r="C66" s="2">
        <v>45789</v>
      </c>
      <c r="D66" s="4">
        <v>0.24630787037037036</v>
      </c>
      <c r="E66" s="2">
        <v>45789</v>
      </c>
      <c r="F66" s="2" t="str">
        <f>TEXT(Table1[[#This Row],[Business_Day]],"dddd")</f>
        <v>Monday</v>
      </c>
      <c r="G66" t="s">
        <v>14</v>
      </c>
      <c r="H66" t="s">
        <v>15</v>
      </c>
      <c r="I66" t="str">
        <f t="shared" si="0"/>
        <v>Drive-Thru</v>
      </c>
      <c r="J66" t="s">
        <v>41</v>
      </c>
      <c r="L66" t="str">
        <f t="shared" si="1"/>
        <v>No Modifier</v>
      </c>
      <c r="M66" s="3">
        <v>1</v>
      </c>
      <c r="N66" s="5">
        <v>2.0499999999999998</v>
      </c>
      <c r="O66" s="5">
        <f t="shared" si="2"/>
        <v>2.0499999999999998</v>
      </c>
      <c r="P66" s="5">
        <f t="shared" si="3"/>
        <v>2.0499999999999998</v>
      </c>
      <c r="Q66" s="9">
        <v>0</v>
      </c>
      <c r="R66" s="9">
        <f t="shared" si="4"/>
        <v>0</v>
      </c>
      <c r="S66" s="9">
        <v>0.16</v>
      </c>
      <c r="T66" s="9">
        <f t="shared" si="5"/>
        <v>0.16</v>
      </c>
      <c r="U66" s="16">
        <v>2.21</v>
      </c>
      <c r="V66" s="5">
        <f t="shared" si="6"/>
        <v>2.21</v>
      </c>
      <c r="W66" t="s">
        <v>17</v>
      </c>
      <c r="X66" t="str">
        <f t="shared" si="7"/>
        <v>Cash</v>
      </c>
    </row>
    <row r="67" spans="1:24" x14ac:dyDescent="0.3">
      <c r="A67" s="3">
        <v>120065</v>
      </c>
      <c r="B67">
        <v>202</v>
      </c>
      <c r="C67" s="2">
        <v>45859</v>
      </c>
      <c r="D67" s="4">
        <v>8.6168981481481485E-2</v>
      </c>
      <c r="E67" s="2">
        <v>45859</v>
      </c>
      <c r="F67" s="2" t="str">
        <f>TEXT(Table1[[#This Row],[Business_Day]],"dddd")</f>
        <v>Monday</v>
      </c>
      <c r="G67" t="s">
        <v>18</v>
      </c>
      <c r="H67" t="s">
        <v>15</v>
      </c>
      <c r="I67" t="str">
        <f t="shared" ref="I67:I130" si="8">IF(H67="","Unknown",H67)</f>
        <v>Drive-Thru</v>
      </c>
      <c r="J67" t="s">
        <v>43</v>
      </c>
      <c r="L67" t="str">
        <f t="shared" ref="L67:L130" si="9">IF(K67="","No Modifier",K67)</f>
        <v>No Modifier</v>
      </c>
      <c r="M67" s="3">
        <v>1</v>
      </c>
      <c r="N67" s="5">
        <v>4.9400000000000004</v>
      </c>
      <c r="O67" s="5">
        <f t="shared" ref="O67:O130" si="10">(V67-T67+R67)/M67</f>
        <v>4.9400000000000004</v>
      </c>
      <c r="P67" s="5">
        <f t="shared" ref="P67:P130" si="11">PRODUCT(M67,O67)</f>
        <v>4.9400000000000004</v>
      </c>
      <c r="Q67" s="9">
        <v>0</v>
      </c>
      <c r="R67" s="9">
        <f t="shared" ref="R67:R130" si="12">IF(ISBLANK(Q67),ROUND((M67*O67)+T67-V67,2),Q67)</f>
        <v>0</v>
      </c>
      <c r="S67" s="9">
        <v>0.47</v>
      </c>
      <c r="T67" s="9">
        <f t="shared" ref="T67:T130" si="13">IF(S67="",V67-P67+R67,S67)</f>
        <v>0.47</v>
      </c>
      <c r="U67" s="16">
        <v>5.41</v>
      </c>
      <c r="V67" s="5">
        <f t="shared" ref="V67:V130" si="14">IF(U67="",(M67*O67)-R67+T67,U67)</f>
        <v>5.41</v>
      </c>
      <c r="W67" t="s">
        <v>21</v>
      </c>
      <c r="X67" t="str">
        <f t="shared" ref="X67:X130" si="15">IF(W67="","Card",W67)</f>
        <v>Card</v>
      </c>
    </row>
    <row r="68" spans="1:24" x14ac:dyDescent="0.3">
      <c r="A68" s="3">
        <v>120066</v>
      </c>
      <c r="B68">
        <v>401</v>
      </c>
      <c r="C68" s="2">
        <v>45786</v>
      </c>
      <c r="D68" s="4">
        <v>0.26293981481481482</v>
      </c>
      <c r="E68" s="2">
        <v>45786</v>
      </c>
      <c r="F68" s="2" t="str">
        <f>TEXT(Table1[[#This Row],[Business_Day]],"dddd")</f>
        <v>Friday</v>
      </c>
      <c r="G68" t="s">
        <v>36</v>
      </c>
      <c r="H68" t="s">
        <v>19</v>
      </c>
      <c r="I68" t="str">
        <f t="shared" si="8"/>
        <v>Dine-In</v>
      </c>
      <c r="J68" t="s">
        <v>55</v>
      </c>
      <c r="L68" t="str">
        <f t="shared" si="9"/>
        <v>No Modifier</v>
      </c>
      <c r="M68" s="3">
        <v>1</v>
      </c>
      <c r="N68" s="5">
        <v>8.4499999999999993</v>
      </c>
      <c r="O68" s="5">
        <f t="shared" si="10"/>
        <v>8.4500000000000011</v>
      </c>
      <c r="P68" s="5">
        <f t="shared" si="11"/>
        <v>8.4500000000000011</v>
      </c>
      <c r="Q68" s="9">
        <v>0</v>
      </c>
      <c r="R68" s="9">
        <f t="shared" si="12"/>
        <v>0</v>
      </c>
      <c r="S68" s="9">
        <v>0.68</v>
      </c>
      <c r="T68" s="9">
        <f t="shared" si="13"/>
        <v>0.68</v>
      </c>
      <c r="U68" s="16">
        <v>9.1300000000000008</v>
      </c>
      <c r="V68" s="5">
        <f t="shared" si="14"/>
        <v>9.1300000000000008</v>
      </c>
      <c r="W68" t="s">
        <v>21</v>
      </c>
      <c r="X68" t="str">
        <f t="shared" si="15"/>
        <v>Card</v>
      </c>
    </row>
    <row r="69" spans="1:24" x14ac:dyDescent="0.3">
      <c r="A69" s="3">
        <v>120067</v>
      </c>
      <c r="B69">
        <v>403</v>
      </c>
      <c r="C69" s="2">
        <v>45774</v>
      </c>
      <c r="D69" s="4">
        <v>0.44373842592592594</v>
      </c>
      <c r="E69" s="2">
        <v>45774</v>
      </c>
      <c r="F69" s="2" t="str">
        <f>TEXT(Table1[[#This Row],[Business_Day]],"dddd")</f>
        <v>Sunday</v>
      </c>
      <c r="G69" t="s">
        <v>33</v>
      </c>
      <c r="H69" t="s">
        <v>15</v>
      </c>
      <c r="I69" t="str">
        <f t="shared" si="8"/>
        <v>Drive-Thru</v>
      </c>
      <c r="J69" t="s">
        <v>43</v>
      </c>
      <c r="L69" t="str">
        <f t="shared" si="9"/>
        <v>No Modifier</v>
      </c>
      <c r="M69" s="3">
        <v>1</v>
      </c>
      <c r="N69" s="5">
        <v>4.82</v>
      </c>
      <c r="O69" s="5">
        <f t="shared" si="10"/>
        <v>4.82</v>
      </c>
      <c r="P69" s="5">
        <f t="shared" si="11"/>
        <v>4.82</v>
      </c>
      <c r="Q69" s="9">
        <v>0</v>
      </c>
      <c r="R69" s="9">
        <f t="shared" si="12"/>
        <v>0</v>
      </c>
      <c r="S69" s="9">
        <v>0.39</v>
      </c>
      <c r="T69" s="9">
        <f t="shared" si="13"/>
        <v>0.39</v>
      </c>
      <c r="U69" s="16">
        <v>5.21</v>
      </c>
      <c r="V69" s="5">
        <f t="shared" si="14"/>
        <v>5.21</v>
      </c>
      <c r="W69" t="s">
        <v>17</v>
      </c>
      <c r="X69" t="str">
        <f t="shared" si="15"/>
        <v>Cash</v>
      </c>
    </row>
    <row r="70" spans="1:24" x14ac:dyDescent="0.3">
      <c r="A70" s="3">
        <v>120068</v>
      </c>
      <c r="B70">
        <v>101</v>
      </c>
      <c r="C70" s="2">
        <v>45811</v>
      </c>
      <c r="D70" s="4">
        <v>0.26696759259259262</v>
      </c>
      <c r="E70" s="2">
        <v>45811</v>
      </c>
      <c r="F70" s="2" t="str">
        <f>TEXT(Table1[[#This Row],[Business_Day]],"dddd")</f>
        <v>Tuesday</v>
      </c>
      <c r="G70" t="s">
        <v>14</v>
      </c>
      <c r="H70" t="s">
        <v>22</v>
      </c>
      <c r="I70" t="str">
        <f t="shared" si="8"/>
        <v>Takeout</v>
      </c>
      <c r="J70" t="s">
        <v>39</v>
      </c>
      <c r="L70" t="str">
        <f t="shared" si="9"/>
        <v>No Modifier</v>
      </c>
      <c r="M70" s="3">
        <v>2</v>
      </c>
      <c r="N70" s="5">
        <v>3.13</v>
      </c>
      <c r="O70" s="5">
        <f t="shared" si="10"/>
        <v>3.13</v>
      </c>
      <c r="P70" s="5">
        <f t="shared" si="11"/>
        <v>6.26</v>
      </c>
      <c r="Q70" s="9">
        <v>0</v>
      </c>
      <c r="R70" s="9">
        <f t="shared" si="12"/>
        <v>0</v>
      </c>
      <c r="S70" s="9">
        <v>0.38</v>
      </c>
      <c r="T70" s="9">
        <f t="shared" si="13"/>
        <v>0.38</v>
      </c>
      <c r="U70" s="16">
        <v>6.64</v>
      </c>
      <c r="V70" s="5">
        <f t="shared" si="14"/>
        <v>6.64</v>
      </c>
      <c r="W70" t="s">
        <v>21</v>
      </c>
      <c r="X70" t="str">
        <f t="shared" si="15"/>
        <v>Card</v>
      </c>
    </row>
    <row r="71" spans="1:24" x14ac:dyDescent="0.3">
      <c r="A71" s="3">
        <v>120069</v>
      </c>
      <c r="B71">
        <v>401</v>
      </c>
      <c r="C71" s="2">
        <v>45822</v>
      </c>
      <c r="D71" s="4">
        <v>9.5289351851851847E-2</v>
      </c>
      <c r="E71" s="2">
        <v>45822</v>
      </c>
      <c r="F71" s="2" t="str">
        <f>TEXT(Table1[[#This Row],[Business_Day]],"dddd")</f>
        <v>Saturday</v>
      </c>
      <c r="G71" t="s">
        <v>18</v>
      </c>
      <c r="H71" t="s">
        <v>15</v>
      </c>
      <c r="I71" t="str">
        <f t="shared" si="8"/>
        <v>Drive-Thru</v>
      </c>
      <c r="J71" t="s">
        <v>55</v>
      </c>
      <c r="L71" t="str">
        <f t="shared" si="9"/>
        <v>No Modifier</v>
      </c>
      <c r="M71" s="3">
        <v>1</v>
      </c>
      <c r="N71" s="5">
        <v>8.17</v>
      </c>
      <c r="O71" s="5">
        <f t="shared" ca="1" si="10"/>
        <v>8.32</v>
      </c>
      <c r="P71" s="5">
        <f t="shared" ca="1" si="11"/>
        <v>8.32</v>
      </c>
      <c r="R71" s="9">
        <f t="shared" ca="1" si="12"/>
        <v>0.15</v>
      </c>
      <c r="S71" s="9">
        <v>0.61</v>
      </c>
      <c r="T71" s="9">
        <f t="shared" si="13"/>
        <v>0.61</v>
      </c>
      <c r="U71" s="16">
        <v>8.7799999999999994</v>
      </c>
      <c r="V71" s="5">
        <f t="shared" si="14"/>
        <v>8.7799999999999994</v>
      </c>
      <c r="W71" t="s">
        <v>21</v>
      </c>
      <c r="X71" t="str">
        <f t="shared" si="15"/>
        <v>Card</v>
      </c>
    </row>
    <row r="72" spans="1:24" x14ac:dyDescent="0.3">
      <c r="A72" s="3">
        <v>120070</v>
      </c>
      <c r="B72">
        <v>201</v>
      </c>
      <c r="C72" s="2">
        <v>45781</v>
      </c>
      <c r="D72" s="4">
        <v>0.34606481481481483</v>
      </c>
      <c r="E72" s="2">
        <v>45781</v>
      </c>
      <c r="F72" s="2" t="str">
        <f>TEXT(Table1[[#This Row],[Business_Day]],"dddd")</f>
        <v>Sunday</v>
      </c>
      <c r="G72" t="s">
        <v>36</v>
      </c>
      <c r="H72" t="s">
        <v>19</v>
      </c>
      <c r="I72" t="str">
        <f t="shared" si="8"/>
        <v>Dine-In</v>
      </c>
      <c r="J72" t="s">
        <v>55</v>
      </c>
      <c r="L72" t="str">
        <f t="shared" si="9"/>
        <v>No Modifier</v>
      </c>
      <c r="M72" s="3">
        <v>1</v>
      </c>
      <c r="N72" s="5">
        <v>8.67</v>
      </c>
      <c r="O72" s="5">
        <f t="shared" si="10"/>
        <v>8.67</v>
      </c>
      <c r="P72" s="5">
        <f t="shared" si="11"/>
        <v>8.67</v>
      </c>
      <c r="Q72" s="9">
        <v>0</v>
      </c>
      <c r="R72" s="9">
        <f t="shared" si="12"/>
        <v>0</v>
      </c>
      <c r="S72" s="9">
        <v>0.82</v>
      </c>
      <c r="T72" s="9">
        <f t="shared" si="13"/>
        <v>0.82</v>
      </c>
      <c r="U72" s="16">
        <v>9.49</v>
      </c>
      <c r="V72" s="5">
        <f t="shared" si="14"/>
        <v>9.49</v>
      </c>
      <c r="W72" t="s">
        <v>21</v>
      </c>
      <c r="X72" t="str">
        <f t="shared" si="15"/>
        <v>Card</v>
      </c>
    </row>
    <row r="73" spans="1:24" x14ac:dyDescent="0.3">
      <c r="A73" s="3">
        <v>120071</v>
      </c>
      <c r="B73">
        <v>101</v>
      </c>
      <c r="C73" s="2">
        <v>45869</v>
      </c>
      <c r="D73" s="4">
        <v>6.6979166666666673E-2</v>
      </c>
      <c r="E73" s="2">
        <v>45869</v>
      </c>
      <c r="F73" s="2" t="str">
        <f>TEXT(Table1[[#This Row],[Business_Day]],"dddd")</f>
        <v>Thursday</v>
      </c>
      <c r="G73" t="s">
        <v>18</v>
      </c>
      <c r="H73" t="s">
        <v>22</v>
      </c>
      <c r="I73" t="str">
        <f t="shared" si="8"/>
        <v>Takeout</v>
      </c>
      <c r="J73" t="s">
        <v>55</v>
      </c>
      <c r="L73" t="str">
        <f t="shared" si="9"/>
        <v>No Modifier</v>
      </c>
      <c r="M73" s="3">
        <v>1</v>
      </c>
      <c r="N73" s="5">
        <v>9.26</v>
      </c>
      <c r="O73" s="5">
        <f t="shared" si="10"/>
        <v>9.26</v>
      </c>
      <c r="P73" s="5">
        <f t="shared" si="11"/>
        <v>9.26</v>
      </c>
      <c r="Q73" s="9">
        <v>0</v>
      </c>
      <c r="R73" s="9">
        <f t="shared" si="12"/>
        <v>0</v>
      </c>
      <c r="S73" s="9">
        <v>0.83</v>
      </c>
      <c r="T73" s="9">
        <f t="shared" si="13"/>
        <v>0.83</v>
      </c>
      <c r="U73" s="16">
        <v>10.09</v>
      </c>
      <c r="V73" s="5">
        <f t="shared" si="14"/>
        <v>10.09</v>
      </c>
      <c r="W73" t="s">
        <v>17</v>
      </c>
      <c r="X73" t="str">
        <f t="shared" si="15"/>
        <v>Cash</v>
      </c>
    </row>
    <row r="74" spans="1:24" x14ac:dyDescent="0.3">
      <c r="A74" s="3">
        <v>120072</v>
      </c>
      <c r="B74">
        <v>501</v>
      </c>
      <c r="C74" s="2">
        <v>45868</v>
      </c>
      <c r="D74" s="4">
        <v>0.12174768518518518</v>
      </c>
      <c r="E74" s="2">
        <v>45868</v>
      </c>
      <c r="F74" s="2" t="str">
        <f>TEXT(Table1[[#This Row],[Business_Day]],"dddd")</f>
        <v>Wednesday</v>
      </c>
      <c r="G74" t="s">
        <v>18</v>
      </c>
      <c r="H74" t="s">
        <v>15</v>
      </c>
      <c r="I74" t="str">
        <f t="shared" si="8"/>
        <v>Drive-Thru</v>
      </c>
      <c r="J74" t="s">
        <v>59</v>
      </c>
      <c r="L74" t="str">
        <f t="shared" si="9"/>
        <v>No Modifier</v>
      </c>
      <c r="M74" s="3">
        <v>1</v>
      </c>
      <c r="N74" s="5">
        <v>9.9700000000000006</v>
      </c>
      <c r="O74" s="5">
        <f t="shared" si="10"/>
        <v>9.9699999999999989</v>
      </c>
      <c r="P74" s="5">
        <f t="shared" si="11"/>
        <v>9.9699999999999989</v>
      </c>
      <c r="Q74" s="9">
        <v>0</v>
      </c>
      <c r="R74" s="9">
        <f t="shared" si="12"/>
        <v>0</v>
      </c>
      <c r="S74" s="9">
        <v>0.72</v>
      </c>
      <c r="T74" s="9">
        <f t="shared" si="13"/>
        <v>0.72</v>
      </c>
      <c r="U74" s="16">
        <v>10.69</v>
      </c>
      <c r="V74" s="5">
        <f t="shared" si="14"/>
        <v>10.69</v>
      </c>
      <c r="W74" t="s">
        <v>21</v>
      </c>
      <c r="X74" t="str">
        <f t="shared" si="15"/>
        <v>Card</v>
      </c>
    </row>
    <row r="75" spans="1:24" x14ac:dyDescent="0.3">
      <c r="A75" s="3">
        <v>120073</v>
      </c>
      <c r="B75">
        <v>201</v>
      </c>
      <c r="C75" s="2">
        <v>45846</v>
      </c>
      <c r="D75" s="4">
        <v>0.25807870370370373</v>
      </c>
      <c r="E75" s="2">
        <v>45846</v>
      </c>
      <c r="F75" s="2" t="str">
        <f>TEXT(Table1[[#This Row],[Business_Day]],"dddd")</f>
        <v>Tuesday</v>
      </c>
      <c r="G75" t="s">
        <v>14</v>
      </c>
      <c r="H75" t="s">
        <v>19</v>
      </c>
      <c r="I75" t="str">
        <f t="shared" si="8"/>
        <v>Dine-In</v>
      </c>
      <c r="J75" t="s">
        <v>24</v>
      </c>
      <c r="K75" t="s">
        <v>46</v>
      </c>
      <c r="L75" t="str">
        <f t="shared" si="9"/>
        <v>Cinnamon</v>
      </c>
      <c r="M75" s="3">
        <v>1</v>
      </c>
      <c r="N75" s="5">
        <v>3.63</v>
      </c>
      <c r="O75" s="5">
        <f t="shared" si="10"/>
        <v>3.7300000000000004</v>
      </c>
      <c r="P75" s="5">
        <f t="shared" si="11"/>
        <v>3.7300000000000004</v>
      </c>
      <c r="Q75" s="9">
        <v>0</v>
      </c>
      <c r="R75" s="9">
        <f t="shared" si="12"/>
        <v>0</v>
      </c>
      <c r="S75" s="9">
        <v>0.34</v>
      </c>
      <c r="T75" s="9">
        <f t="shared" si="13"/>
        <v>0.34</v>
      </c>
      <c r="U75" s="16">
        <v>4.07</v>
      </c>
      <c r="V75" s="5">
        <f t="shared" si="14"/>
        <v>4.07</v>
      </c>
      <c r="W75" t="s">
        <v>31</v>
      </c>
      <c r="X75" t="str">
        <f t="shared" si="15"/>
        <v>MobilePay</v>
      </c>
    </row>
    <row r="76" spans="1:24" x14ac:dyDescent="0.3">
      <c r="A76" s="3">
        <v>120074</v>
      </c>
      <c r="B76">
        <v>301</v>
      </c>
      <c r="C76" s="2">
        <v>45870</v>
      </c>
      <c r="D76" s="4">
        <v>0.35324074074074074</v>
      </c>
      <c r="E76" s="2">
        <v>45870</v>
      </c>
      <c r="F76" s="2" t="str">
        <f>TEXT(Table1[[#This Row],[Business_Day]],"dddd")</f>
        <v>Friday</v>
      </c>
      <c r="G76" t="s">
        <v>14</v>
      </c>
      <c r="H76" t="s">
        <v>22</v>
      </c>
      <c r="I76" t="str">
        <f t="shared" si="8"/>
        <v>Takeout</v>
      </c>
      <c r="J76" t="s">
        <v>24</v>
      </c>
      <c r="L76" t="str">
        <f t="shared" si="9"/>
        <v>No Modifier</v>
      </c>
      <c r="M76" s="3">
        <v>1</v>
      </c>
      <c r="N76" s="5">
        <v>2.59</v>
      </c>
      <c r="O76" s="5">
        <f t="shared" si="10"/>
        <v>3.7899999999999996</v>
      </c>
      <c r="P76" s="5">
        <f t="shared" si="11"/>
        <v>3.7899999999999996</v>
      </c>
      <c r="Q76" s="9">
        <v>0.56999999999999995</v>
      </c>
      <c r="R76" s="9">
        <f t="shared" si="12"/>
        <v>0.56999999999999995</v>
      </c>
      <c r="S76" s="9">
        <v>0.24</v>
      </c>
      <c r="T76" s="9">
        <f t="shared" si="13"/>
        <v>0.24</v>
      </c>
      <c r="U76" s="16">
        <v>3.46</v>
      </c>
      <c r="V76" s="5">
        <f t="shared" si="14"/>
        <v>3.46</v>
      </c>
      <c r="W76" t="s">
        <v>21</v>
      </c>
      <c r="X76" t="str">
        <f t="shared" si="15"/>
        <v>Card</v>
      </c>
    </row>
    <row r="77" spans="1:24" x14ac:dyDescent="0.3">
      <c r="A77" s="3">
        <v>120075</v>
      </c>
      <c r="B77">
        <v>402</v>
      </c>
      <c r="C77" s="2">
        <v>45777</v>
      </c>
      <c r="D77" s="4">
        <v>0.24793981481481481</v>
      </c>
      <c r="E77" s="2">
        <v>45777</v>
      </c>
      <c r="F77" s="2" t="str">
        <f>TEXT(Table1[[#This Row],[Business_Day]],"dddd")</f>
        <v>Wednesday</v>
      </c>
      <c r="G77" t="s">
        <v>28</v>
      </c>
      <c r="H77" t="s">
        <v>22</v>
      </c>
      <c r="I77" t="str">
        <f t="shared" si="8"/>
        <v>Takeout</v>
      </c>
      <c r="J77" t="s">
        <v>51</v>
      </c>
      <c r="L77" t="str">
        <f t="shared" si="9"/>
        <v>No Modifier</v>
      </c>
      <c r="M77" s="3">
        <v>1</v>
      </c>
      <c r="N77" s="5">
        <v>4.26</v>
      </c>
      <c r="O77" s="5">
        <f t="shared" si="10"/>
        <v>4.26</v>
      </c>
      <c r="P77" s="5">
        <f t="shared" si="11"/>
        <v>4.26</v>
      </c>
      <c r="Q77" s="9">
        <v>0</v>
      </c>
      <c r="R77" s="9">
        <f t="shared" si="12"/>
        <v>0</v>
      </c>
      <c r="S77" s="9">
        <v>0.26</v>
      </c>
      <c r="T77" s="9">
        <f t="shared" si="13"/>
        <v>0.26</v>
      </c>
      <c r="U77" s="16">
        <v>4.5199999999999996</v>
      </c>
      <c r="V77" s="5">
        <f t="shared" si="14"/>
        <v>4.5199999999999996</v>
      </c>
      <c r="W77" t="s">
        <v>31</v>
      </c>
      <c r="X77" t="str">
        <f t="shared" si="15"/>
        <v>MobilePay</v>
      </c>
    </row>
    <row r="78" spans="1:24" x14ac:dyDescent="0.3">
      <c r="A78" s="3">
        <v>120076</v>
      </c>
      <c r="B78">
        <v>103</v>
      </c>
      <c r="C78" s="2">
        <v>45788</v>
      </c>
      <c r="D78" s="4">
        <v>0.35315972222222225</v>
      </c>
      <c r="E78" s="2">
        <v>45788</v>
      </c>
      <c r="F78" s="2" t="str">
        <f>TEXT(Table1[[#This Row],[Business_Day]],"dddd")</f>
        <v>Sunday</v>
      </c>
      <c r="G78" t="s">
        <v>14</v>
      </c>
      <c r="H78" t="s">
        <v>29</v>
      </c>
      <c r="I78" t="str">
        <f t="shared" si="8"/>
        <v>Delivery</v>
      </c>
      <c r="J78" t="s">
        <v>39</v>
      </c>
      <c r="L78" t="str">
        <f t="shared" si="9"/>
        <v>No Modifier</v>
      </c>
      <c r="M78" s="3">
        <v>1</v>
      </c>
      <c r="N78" s="5">
        <v>3.06</v>
      </c>
      <c r="O78" s="5">
        <f t="shared" si="10"/>
        <v>3.06</v>
      </c>
      <c r="P78" s="5">
        <f t="shared" si="11"/>
        <v>3.06</v>
      </c>
      <c r="Q78" s="9">
        <v>0</v>
      </c>
      <c r="R78" s="9">
        <f t="shared" si="12"/>
        <v>0</v>
      </c>
      <c r="S78" s="9">
        <v>0.18</v>
      </c>
      <c r="T78" s="9">
        <f t="shared" si="13"/>
        <v>0.18</v>
      </c>
      <c r="U78" s="16">
        <v>3.24</v>
      </c>
      <c r="V78" s="5">
        <f t="shared" si="14"/>
        <v>3.24</v>
      </c>
      <c r="W78" t="s">
        <v>21</v>
      </c>
      <c r="X78" t="str">
        <f t="shared" si="15"/>
        <v>Card</v>
      </c>
    </row>
    <row r="79" spans="1:24" x14ac:dyDescent="0.3">
      <c r="A79" s="3">
        <v>120077</v>
      </c>
      <c r="B79">
        <v>202</v>
      </c>
      <c r="C79" s="2">
        <v>45769</v>
      </c>
      <c r="D79" s="4">
        <v>0.43130787037037038</v>
      </c>
      <c r="E79" s="2">
        <v>45769</v>
      </c>
      <c r="F79" s="2" t="str">
        <f>TEXT(Table1[[#This Row],[Business_Day]],"dddd")</f>
        <v>Tuesday</v>
      </c>
      <c r="G79" t="s">
        <v>37</v>
      </c>
      <c r="H79" t="s">
        <v>22</v>
      </c>
      <c r="I79" t="str">
        <f t="shared" si="8"/>
        <v>Takeout</v>
      </c>
      <c r="J79" t="s">
        <v>70</v>
      </c>
      <c r="K79" t="s">
        <v>71</v>
      </c>
      <c r="L79" t="str">
        <f t="shared" si="9"/>
        <v>Almond Milk</v>
      </c>
      <c r="M79" s="3">
        <v>1</v>
      </c>
      <c r="N79" s="5">
        <v>3.17</v>
      </c>
      <c r="O79" s="5">
        <f t="shared" si="10"/>
        <v>3.87</v>
      </c>
      <c r="P79" s="5">
        <f t="shared" si="11"/>
        <v>3.87</v>
      </c>
      <c r="Q79" s="9">
        <v>0</v>
      </c>
      <c r="R79" s="9">
        <f t="shared" si="12"/>
        <v>0</v>
      </c>
      <c r="S79" s="9">
        <v>0.25</v>
      </c>
      <c r="T79" s="9">
        <f t="shared" si="13"/>
        <v>0.25</v>
      </c>
      <c r="U79" s="16">
        <v>4.12</v>
      </c>
      <c r="V79" s="5">
        <f t="shared" si="14"/>
        <v>4.12</v>
      </c>
      <c r="W79" t="s">
        <v>21</v>
      </c>
      <c r="X79" t="str">
        <f t="shared" si="15"/>
        <v>Card</v>
      </c>
    </row>
    <row r="80" spans="1:24" x14ac:dyDescent="0.3">
      <c r="A80" s="3">
        <v>120078</v>
      </c>
      <c r="B80">
        <v>403</v>
      </c>
      <c r="C80" s="2">
        <v>45793</v>
      </c>
      <c r="D80" s="4">
        <v>0.35582175925925924</v>
      </c>
      <c r="E80" s="2">
        <v>45793</v>
      </c>
      <c r="F80" s="2" t="str">
        <f>TEXT(Table1[[#This Row],[Business_Day]],"dddd")</f>
        <v>Friday</v>
      </c>
      <c r="G80" t="s">
        <v>14</v>
      </c>
      <c r="H80" t="s">
        <v>19</v>
      </c>
      <c r="I80" t="str">
        <f t="shared" si="8"/>
        <v>Dine-In</v>
      </c>
      <c r="J80" t="s">
        <v>51</v>
      </c>
      <c r="L80" t="str">
        <f t="shared" si="9"/>
        <v>No Modifier</v>
      </c>
      <c r="M80" s="3">
        <v>1</v>
      </c>
      <c r="N80" s="5">
        <v>4.0199999999999996</v>
      </c>
      <c r="O80" s="5">
        <f t="shared" si="10"/>
        <v>4.0199999999999996</v>
      </c>
      <c r="P80" s="5">
        <f t="shared" si="11"/>
        <v>4.0199999999999996</v>
      </c>
      <c r="Q80" s="9">
        <v>0</v>
      </c>
      <c r="R80" s="9">
        <f t="shared" si="12"/>
        <v>0</v>
      </c>
      <c r="S80" s="9">
        <v>0.28000000000000003</v>
      </c>
      <c r="T80" s="9">
        <f t="shared" si="13"/>
        <v>0.28000000000000003</v>
      </c>
      <c r="U80" s="16">
        <v>4.3</v>
      </c>
      <c r="V80" s="5">
        <f t="shared" si="14"/>
        <v>4.3</v>
      </c>
      <c r="W80" t="s">
        <v>21</v>
      </c>
      <c r="X80" t="str">
        <f t="shared" si="15"/>
        <v>Card</v>
      </c>
    </row>
    <row r="81" spans="1:24" x14ac:dyDescent="0.3">
      <c r="A81" s="3">
        <v>120079</v>
      </c>
      <c r="B81">
        <v>403</v>
      </c>
      <c r="C81" s="2">
        <v>45835</v>
      </c>
      <c r="D81" s="4">
        <v>0.38099537037037035</v>
      </c>
      <c r="E81" s="2">
        <v>45835</v>
      </c>
      <c r="F81" s="2" t="str">
        <f>TEXT(Table1[[#This Row],[Business_Day]],"dddd")</f>
        <v>Friday</v>
      </c>
      <c r="G81" t="s">
        <v>14</v>
      </c>
      <c r="H81" t="s">
        <v>22</v>
      </c>
      <c r="I81" t="str">
        <f t="shared" si="8"/>
        <v>Takeout</v>
      </c>
      <c r="J81" t="s">
        <v>70</v>
      </c>
      <c r="K81" t="s">
        <v>23</v>
      </c>
      <c r="L81" t="str">
        <f t="shared" si="9"/>
        <v>Light Ice</v>
      </c>
      <c r="M81" s="3">
        <v>1</v>
      </c>
      <c r="N81" s="5">
        <v>2.74</v>
      </c>
      <c r="O81" s="5">
        <f t="shared" si="10"/>
        <v>2.74</v>
      </c>
      <c r="P81" s="5">
        <f t="shared" si="11"/>
        <v>2.74</v>
      </c>
      <c r="Q81" s="9">
        <v>0.41</v>
      </c>
      <c r="R81" s="9">
        <f t="shared" si="12"/>
        <v>0.41</v>
      </c>
      <c r="S81" s="9">
        <v>0.17</v>
      </c>
      <c r="T81" s="9">
        <f t="shared" si="13"/>
        <v>0.17</v>
      </c>
      <c r="U81" s="16">
        <v>2.5</v>
      </c>
      <c r="V81" s="5">
        <f t="shared" si="14"/>
        <v>2.5</v>
      </c>
      <c r="W81" t="s">
        <v>21</v>
      </c>
      <c r="X81" t="str">
        <f t="shared" si="15"/>
        <v>Card</v>
      </c>
    </row>
    <row r="82" spans="1:24" x14ac:dyDescent="0.3">
      <c r="A82" s="3">
        <v>120080</v>
      </c>
      <c r="B82">
        <v>201</v>
      </c>
      <c r="C82" s="2">
        <v>45775</v>
      </c>
      <c r="D82" s="4">
        <v>0.12353009259259259</v>
      </c>
      <c r="E82" s="2">
        <v>45775</v>
      </c>
      <c r="F82" s="2" t="str">
        <f>TEXT(Table1[[#This Row],[Business_Day]],"dddd")</f>
        <v>Monday</v>
      </c>
      <c r="G82" t="s">
        <v>18</v>
      </c>
      <c r="H82" t="s">
        <v>19</v>
      </c>
      <c r="I82" t="str">
        <f t="shared" si="8"/>
        <v>Dine-In</v>
      </c>
      <c r="J82" t="s">
        <v>57</v>
      </c>
      <c r="K82" t="s">
        <v>72</v>
      </c>
      <c r="L82" t="str">
        <f t="shared" si="9"/>
        <v>Gluten-Free Bun</v>
      </c>
      <c r="M82" s="3">
        <v>1</v>
      </c>
      <c r="N82" s="5">
        <v>8.8800000000000008</v>
      </c>
      <c r="O82" s="5">
        <f t="shared" si="10"/>
        <v>9.8800000000000008</v>
      </c>
      <c r="P82" s="5">
        <f t="shared" si="11"/>
        <v>9.8800000000000008</v>
      </c>
      <c r="Q82" s="9">
        <v>0</v>
      </c>
      <c r="R82" s="9">
        <f t="shared" si="12"/>
        <v>0</v>
      </c>
      <c r="S82" s="9">
        <v>0.84</v>
      </c>
      <c r="T82" s="9">
        <f t="shared" si="13"/>
        <v>0.84</v>
      </c>
      <c r="U82" s="16">
        <v>10.72</v>
      </c>
      <c r="V82" s="5">
        <f t="shared" si="14"/>
        <v>10.72</v>
      </c>
      <c r="W82" t="s">
        <v>17</v>
      </c>
      <c r="X82" t="str">
        <f t="shared" si="15"/>
        <v>Cash</v>
      </c>
    </row>
    <row r="83" spans="1:24" x14ac:dyDescent="0.3">
      <c r="A83" s="3">
        <v>120081</v>
      </c>
      <c r="B83">
        <v>402</v>
      </c>
      <c r="C83" s="2">
        <v>45808</v>
      </c>
      <c r="D83" s="4">
        <v>0.28187499999999999</v>
      </c>
      <c r="E83" s="2">
        <v>45808</v>
      </c>
      <c r="F83" s="2" t="str">
        <f>TEXT(Table1[[#This Row],[Business_Day]],"dddd")</f>
        <v>Saturday</v>
      </c>
      <c r="G83" t="s">
        <v>36</v>
      </c>
      <c r="H83" t="s">
        <v>22</v>
      </c>
      <c r="I83" t="str">
        <f t="shared" si="8"/>
        <v>Takeout</v>
      </c>
      <c r="J83" t="s">
        <v>27</v>
      </c>
      <c r="L83" t="str">
        <f t="shared" si="9"/>
        <v>No Modifier</v>
      </c>
      <c r="M83" s="3">
        <v>1</v>
      </c>
      <c r="N83" s="5">
        <v>5.89</v>
      </c>
      <c r="O83" s="5">
        <f t="shared" si="10"/>
        <v>5.89</v>
      </c>
      <c r="P83" s="5">
        <f t="shared" si="11"/>
        <v>5.89</v>
      </c>
      <c r="Q83" s="9">
        <v>0</v>
      </c>
      <c r="R83" s="9">
        <f t="shared" si="12"/>
        <v>0</v>
      </c>
      <c r="S83" s="9">
        <v>0.5</v>
      </c>
      <c r="T83" s="9">
        <f t="shared" si="13"/>
        <v>0.5</v>
      </c>
      <c r="U83" s="16">
        <v>6.39</v>
      </c>
      <c r="V83" s="5">
        <f t="shared" si="14"/>
        <v>6.39</v>
      </c>
      <c r="W83" t="s">
        <v>21</v>
      </c>
      <c r="X83" t="str">
        <f t="shared" si="15"/>
        <v>Card</v>
      </c>
    </row>
    <row r="84" spans="1:24" x14ac:dyDescent="0.3">
      <c r="A84" s="3">
        <v>120082</v>
      </c>
      <c r="B84">
        <v>401</v>
      </c>
      <c r="C84" s="2">
        <v>45814</v>
      </c>
      <c r="D84" s="4">
        <v>0.30236111111111114</v>
      </c>
      <c r="E84" s="2">
        <v>45814</v>
      </c>
      <c r="F84" s="2" t="str">
        <f>TEXT(Table1[[#This Row],[Business_Day]],"dddd")</f>
        <v>Friday</v>
      </c>
      <c r="G84" t="s">
        <v>14</v>
      </c>
      <c r="H84" t="s">
        <v>15</v>
      </c>
      <c r="I84" t="str">
        <f t="shared" si="8"/>
        <v>Drive-Thru</v>
      </c>
      <c r="J84" t="s">
        <v>24</v>
      </c>
      <c r="K84" t="s">
        <v>40</v>
      </c>
      <c r="L84" t="str">
        <f t="shared" si="9"/>
        <v>Sausage Patty</v>
      </c>
      <c r="M84" s="3">
        <v>1</v>
      </c>
      <c r="N84" s="5">
        <v>3.61</v>
      </c>
      <c r="O84" s="5">
        <f t="shared" si="10"/>
        <v>4.8099999999999996</v>
      </c>
      <c r="P84" s="5">
        <f t="shared" si="11"/>
        <v>4.8099999999999996</v>
      </c>
      <c r="Q84" s="9">
        <v>0</v>
      </c>
      <c r="R84" s="9">
        <f t="shared" si="12"/>
        <v>0</v>
      </c>
      <c r="S84" s="9">
        <v>0.36</v>
      </c>
      <c r="T84" s="9">
        <f t="shared" si="13"/>
        <v>0.36</v>
      </c>
      <c r="U84" s="16">
        <v>5.17</v>
      </c>
      <c r="V84" s="5">
        <f t="shared" si="14"/>
        <v>5.17</v>
      </c>
      <c r="W84" t="s">
        <v>21</v>
      </c>
      <c r="X84" t="str">
        <f t="shared" si="15"/>
        <v>Card</v>
      </c>
    </row>
    <row r="85" spans="1:24" x14ac:dyDescent="0.3">
      <c r="A85" s="3">
        <v>120083</v>
      </c>
      <c r="B85">
        <v>501</v>
      </c>
      <c r="C85" s="2">
        <v>45868</v>
      </c>
      <c r="D85" s="4">
        <v>0.21959490740740742</v>
      </c>
      <c r="E85" s="2">
        <v>45868</v>
      </c>
      <c r="F85" s="2" t="str">
        <f>TEXT(Table1[[#This Row],[Business_Day]],"dddd")</f>
        <v>Wednesday</v>
      </c>
      <c r="G85" t="s">
        <v>14</v>
      </c>
      <c r="H85" t="s">
        <v>15</v>
      </c>
      <c r="I85" t="str">
        <f t="shared" si="8"/>
        <v>Drive-Thru</v>
      </c>
      <c r="J85" t="s">
        <v>41</v>
      </c>
      <c r="L85" t="str">
        <f t="shared" si="9"/>
        <v>No Modifier</v>
      </c>
      <c r="M85" s="3">
        <v>1</v>
      </c>
      <c r="N85" s="5">
        <v>1.79</v>
      </c>
      <c r="O85" s="5">
        <f t="shared" si="10"/>
        <v>1.79</v>
      </c>
      <c r="P85" s="5">
        <f t="shared" si="11"/>
        <v>1.79</v>
      </c>
      <c r="Q85" s="9">
        <v>0</v>
      </c>
      <c r="R85" s="9">
        <f t="shared" si="12"/>
        <v>0</v>
      </c>
      <c r="S85" s="9">
        <v>0.12</v>
      </c>
      <c r="T85" s="9">
        <f t="shared" si="13"/>
        <v>0.12</v>
      </c>
      <c r="U85" s="16">
        <v>1.91</v>
      </c>
      <c r="V85" s="5">
        <f t="shared" si="14"/>
        <v>1.91</v>
      </c>
      <c r="W85" t="s">
        <v>21</v>
      </c>
      <c r="X85" t="str">
        <f t="shared" si="15"/>
        <v>Card</v>
      </c>
    </row>
    <row r="86" spans="1:24" x14ac:dyDescent="0.3">
      <c r="A86" s="3">
        <v>120084</v>
      </c>
      <c r="B86">
        <v>402</v>
      </c>
      <c r="C86" s="2">
        <v>45876</v>
      </c>
      <c r="D86" s="4">
        <v>0.23097222222222222</v>
      </c>
      <c r="E86" s="2">
        <v>45876</v>
      </c>
      <c r="F86" s="2" t="str">
        <f>TEXT(Table1[[#This Row],[Business_Day]],"dddd")</f>
        <v>Thursday</v>
      </c>
      <c r="G86" t="s">
        <v>28</v>
      </c>
      <c r="H86" t="s">
        <v>19</v>
      </c>
      <c r="I86" t="str">
        <f t="shared" si="8"/>
        <v>Dine-In</v>
      </c>
      <c r="J86" t="s">
        <v>30</v>
      </c>
      <c r="K86" t="s">
        <v>53</v>
      </c>
      <c r="L86" t="str">
        <f t="shared" si="9"/>
        <v>Small Size</v>
      </c>
      <c r="M86" s="3">
        <v>1</v>
      </c>
      <c r="N86" s="5">
        <v>2.91</v>
      </c>
      <c r="O86" s="5">
        <f t="shared" si="10"/>
        <v>2.61</v>
      </c>
      <c r="P86" s="5">
        <f t="shared" si="11"/>
        <v>2.61</v>
      </c>
      <c r="Q86" s="9">
        <v>0</v>
      </c>
      <c r="R86" s="9">
        <f t="shared" si="12"/>
        <v>0</v>
      </c>
      <c r="S86" s="9">
        <v>0.17</v>
      </c>
      <c r="T86" s="9">
        <f t="shared" si="13"/>
        <v>0.17</v>
      </c>
      <c r="U86" s="16">
        <v>2.78</v>
      </c>
      <c r="V86" s="5">
        <f t="shared" si="14"/>
        <v>2.78</v>
      </c>
      <c r="W86" t="s">
        <v>21</v>
      </c>
      <c r="X86" t="str">
        <f t="shared" si="15"/>
        <v>Card</v>
      </c>
    </row>
    <row r="87" spans="1:24" x14ac:dyDescent="0.3">
      <c r="A87" s="3">
        <v>120085</v>
      </c>
      <c r="B87">
        <v>403</v>
      </c>
      <c r="C87" s="2">
        <v>45829</v>
      </c>
      <c r="D87" s="4">
        <v>8.5185185185185183E-2</v>
      </c>
      <c r="E87" s="2">
        <v>45829</v>
      </c>
      <c r="F87" s="2" t="str">
        <f>TEXT(Table1[[#This Row],[Business_Day]],"dddd")</f>
        <v>Saturday</v>
      </c>
      <c r="G87" t="s">
        <v>18</v>
      </c>
      <c r="H87" t="s">
        <v>22</v>
      </c>
      <c r="I87" t="str">
        <f t="shared" si="8"/>
        <v>Takeout</v>
      </c>
      <c r="J87" t="s">
        <v>59</v>
      </c>
      <c r="L87" t="str">
        <f t="shared" si="9"/>
        <v>No Modifier</v>
      </c>
      <c r="M87" s="3">
        <v>1</v>
      </c>
      <c r="N87" s="5">
        <v>9.74</v>
      </c>
      <c r="O87" s="5">
        <f t="shared" si="10"/>
        <v>9.7399999999999984</v>
      </c>
      <c r="P87" s="5">
        <f t="shared" si="11"/>
        <v>9.7399999999999984</v>
      </c>
      <c r="Q87" s="9">
        <v>0</v>
      </c>
      <c r="R87" s="9">
        <f t="shared" si="12"/>
        <v>0</v>
      </c>
      <c r="S87" s="9">
        <v>0.63</v>
      </c>
      <c r="T87" s="9">
        <f t="shared" si="13"/>
        <v>0.63</v>
      </c>
      <c r="U87" s="16">
        <v>10.37</v>
      </c>
      <c r="V87" s="5">
        <f t="shared" si="14"/>
        <v>10.37</v>
      </c>
      <c r="W87" t="s">
        <v>21</v>
      </c>
      <c r="X87" t="str">
        <f t="shared" si="15"/>
        <v>Card</v>
      </c>
    </row>
    <row r="88" spans="1:24" x14ac:dyDescent="0.3">
      <c r="A88" s="3">
        <v>120086</v>
      </c>
      <c r="B88">
        <v>103</v>
      </c>
      <c r="C88" s="2">
        <v>45791</v>
      </c>
      <c r="D88" s="4">
        <v>0.40590277777777778</v>
      </c>
      <c r="E88" s="2">
        <v>45791</v>
      </c>
      <c r="F88" s="2" t="str">
        <f>TEXT(Table1[[#This Row],[Business_Day]],"dddd")</f>
        <v>Wednesday</v>
      </c>
      <c r="G88" t="s">
        <v>36</v>
      </c>
      <c r="H88" t="s">
        <v>29</v>
      </c>
      <c r="I88" t="str">
        <f t="shared" si="8"/>
        <v>Delivery</v>
      </c>
      <c r="J88" t="s">
        <v>43</v>
      </c>
      <c r="L88" t="str">
        <f t="shared" si="9"/>
        <v>No Modifier</v>
      </c>
      <c r="M88" s="3">
        <v>1</v>
      </c>
      <c r="N88" s="5">
        <v>4.8</v>
      </c>
      <c r="O88" s="5">
        <f t="shared" si="10"/>
        <v>4.8</v>
      </c>
      <c r="P88" s="5">
        <f t="shared" si="11"/>
        <v>4.8</v>
      </c>
      <c r="Q88" s="9">
        <v>0</v>
      </c>
      <c r="R88" s="9">
        <f t="shared" si="12"/>
        <v>0</v>
      </c>
      <c r="S88" s="9">
        <v>0.28999999999999998</v>
      </c>
      <c r="T88" s="9">
        <f t="shared" si="13"/>
        <v>0.28999999999999998</v>
      </c>
      <c r="U88" s="16">
        <v>5.09</v>
      </c>
      <c r="V88" s="5">
        <f t="shared" si="14"/>
        <v>5.09</v>
      </c>
      <c r="W88" t="s">
        <v>31</v>
      </c>
      <c r="X88" t="str">
        <f t="shared" si="15"/>
        <v>MobilePay</v>
      </c>
    </row>
    <row r="89" spans="1:24" x14ac:dyDescent="0.3">
      <c r="A89" s="3">
        <v>120087</v>
      </c>
      <c r="B89">
        <v>403</v>
      </c>
      <c r="C89" s="2">
        <v>45874</v>
      </c>
      <c r="D89" s="4">
        <v>0.51275462962962959</v>
      </c>
      <c r="E89" s="2">
        <v>45874</v>
      </c>
      <c r="F89" s="2" t="str">
        <f>TEXT(Table1[[#This Row],[Business_Day]],"dddd")</f>
        <v>Tuesday</v>
      </c>
      <c r="G89" t="s">
        <v>18</v>
      </c>
      <c r="H89" t="s">
        <v>15</v>
      </c>
      <c r="I89" t="str">
        <f t="shared" si="8"/>
        <v>Drive-Thru</v>
      </c>
      <c r="J89" t="s">
        <v>26</v>
      </c>
      <c r="L89" t="str">
        <f t="shared" si="9"/>
        <v>No Modifier</v>
      </c>
      <c r="M89" s="3">
        <v>1</v>
      </c>
      <c r="N89" s="5">
        <v>9.4499999999999993</v>
      </c>
      <c r="O89" s="5">
        <f t="shared" si="10"/>
        <v>9.4499999999999993</v>
      </c>
      <c r="P89" s="5">
        <f t="shared" si="11"/>
        <v>9.4499999999999993</v>
      </c>
      <c r="Q89" s="9">
        <v>0</v>
      </c>
      <c r="R89" s="9">
        <f t="shared" si="12"/>
        <v>0</v>
      </c>
      <c r="S89" s="9">
        <v>0.8</v>
      </c>
      <c r="T89" s="9">
        <f t="shared" si="13"/>
        <v>0.8</v>
      </c>
      <c r="U89" s="16">
        <v>10.25</v>
      </c>
      <c r="V89" s="5">
        <f t="shared" si="14"/>
        <v>10.25</v>
      </c>
      <c r="W89" t="s">
        <v>21</v>
      </c>
      <c r="X89" t="str">
        <f t="shared" si="15"/>
        <v>Card</v>
      </c>
    </row>
    <row r="90" spans="1:24" x14ac:dyDescent="0.3">
      <c r="A90" s="3">
        <v>120088</v>
      </c>
      <c r="B90">
        <v>402</v>
      </c>
      <c r="C90" s="2">
        <v>45776</v>
      </c>
      <c r="D90" s="4">
        <v>7.7141203703703698E-2</v>
      </c>
      <c r="E90" s="2">
        <v>45776</v>
      </c>
      <c r="F90" s="2" t="str">
        <f>TEXT(Table1[[#This Row],[Business_Day]],"dddd")</f>
        <v>Tuesday</v>
      </c>
      <c r="G90" t="s">
        <v>18</v>
      </c>
      <c r="H90" t="s">
        <v>15</v>
      </c>
      <c r="I90" t="str">
        <f t="shared" si="8"/>
        <v>Drive-Thru</v>
      </c>
      <c r="J90" t="s">
        <v>57</v>
      </c>
      <c r="K90" t="s">
        <v>73</v>
      </c>
      <c r="L90" t="str">
        <f t="shared" si="9"/>
        <v>Add Jalapenos</v>
      </c>
      <c r="M90" s="3">
        <v>1</v>
      </c>
      <c r="N90" s="5">
        <v>8.73</v>
      </c>
      <c r="O90" s="5">
        <f t="shared" si="10"/>
        <v>9.129999999999999</v>
      </c>
      <c r="P90" s="5">
        <f t="shared" si="11"/>
        <v>9.129999999999999</v>
      </c>
      <c r="Q90" s="9">
        <v>0</v>
      </c>
      <c r="R90" s="9">
        <f t="shared" si="12"/>
        <v>0</v>
      </c>
      <c r="S90" s="9">
        <v>0.73</v>
      </c>
      <c r="T90" s="9">
        <f t="shared" si="13"/>
        <v>0.73</v>
      </c>
      <c r="U90" s="16">
        <v>9.86</v>
      </c>
      <c r="V90" s="5">
        <f t="shared" si="14"/>
        <v>9.86</v>
      </c>
      <c r="W90" t="s">
        <v>21</v>
      </c>
      <c r="X90" t="str">
        <f t="shared" si="15"/>
        <v>Card</v>
      </c>
    </row>
    <row r="91" spans="1:24" x14ac:dyDescent="0.3">
      <c r="A91" s="3">
        <v>120089</v>
      </c>
      <c r="B91">
        <v>301</v>
      </c>
      <c r="C91" s="2">
        <v>45785</v>
      </c>
      <c r="D91" s="4">
        <v>6.9062499999999999E-2</v>
      </c>
      <c r="E91" s="2">
        <v>45785</v>
      </c>
      <c r="F91" s="2" t="str">
        <f>TEXT(Table1[[#This Row],[Business_Day]],"dddd")</f>
        <v>Thursday</v>
      </c>
      <c r="G91" t="s">
        <v>18</v>
      </c>
      <c r="H91" t="s">
        <v>19</v>
      </c>
      <c r="I91" t="str">
        <f t="shared" si="8"/>
        <v>Dine-In</v>
      </c>
      <c r="J91" t="s">
        <v>60</v>
      </c>
      <c r="L91" t="str">
        <f t="shared" si="9"/>
        <v>No Modifier</v>
      </c>
      <c r="M91" s="3">
        <v>1</v>
      </c>
      <c r="N91" s="5">
        <v>5.16</v>
      </c>
      <c r="O91" s="5">
        <f t="shared" si="10"/>
        <v>5.1599999999999993</v>
      </c>
      <c r="P91" s="5">
        <f t="shared" si="11"/>
        <v>5.1599999999999993</v>
      </c>
      <c r="Q91" s="9">
        <v>0</v>
      </c>
      <c r="R91" s="9">
        <f t="shared" si="12"/>
        <v>0</v>
      </c>
      <c r="S91" s="9">
        <v>0.36</v>
      </c>
      <c r="T91" s="9">
        <f t="shared" si="13"/>
        <v>0.36</v>
      </c>
      <c r="U91" s="16">
        <v>5.52</v>
      </c>
      <c r="V91" s="5">
        <f t="shared" si="14"/>
        <v>5.52</v>
      </c>
      <c r="W91" t="s">
        <v>62</v>
      </c>
      <c r="X91" t="str">
        <f t="shared" si="15"/>
        <v>GiftCard</v>
      </c>
    </row>
    <row r="92" spans="1:24" x14ac:dyDescent="0.3">
      <c r="A92" s="3">
        <v>120090</v>
      </c>
      <c r="B92">
        <v>102</v>
      </c>
      <c r="C92" s="2">
        <v>45796</v>
      </c>
      <c r="D92" s="4">
        <v>0.47458333333333336</v>
      </c>
      <c r="E92" s="2">
        <v>45796</v>
      </c>
      <c r="F92" s="2" t="str">
        <f>TEXT(Table1[[#This Row],[Business_Day]],"dddd")</f>
        <v>Monday</v>
      </c>
      <c r="G92" t="s">
        <v>37</v>
      </c>
      <c r="H92" t="s">
        <v>15</v>
      </c>
      <c r="I92" t="str">
        <f t="shared" si="8"/>
        <v>Drive-Thru</v>
      </c>
      <c r="J92" t="s">
        <v>41</v>
      </c>
      <c r="K92" t="s">
        <v>66</v>
      </c>
      <c r="L92" t="str">
        <f t="shared" si="9"/>
        <v>Extra Ice</v>
      </c>
      <c r="M92" s="3">
        <v>1</v>
      </c>
      <c r="N92" s="5">
        <v>1.91</v>
      </c>
      <c r="O92" s="5">
        <f t="shared" si="10"/>
        <v>1.9100000000000001</v>
      </c>
      <c r="P92" s="5">
        <f t="shared" si="11"/>
        <v>1.9100000000000001</v>
      </c>
      <c r="Q92" s="9">
        <v>0</v>
      </c>
      <c r="R92" s="9">
        <f t="shared" si="12"/>
        <v>0</v>
      </c>
      <c r="S92" s="9">
        <v>0.13</v>
      </c>
      <c r="T92" s="9">
        <f t="shared" si="13"/>
        <v>0.13</v>
      </c>
      <c r="U92" s="16">
        <v>2.04</v>
      </c>
      <c r="V92" s="5">
        <f t="shared" si="14"/>
        <v>2.04</v>
      </c>
      <c r="W92" t="s">
        <v>21</v>
      </c>
      <c r="X92" t="str">
        <f t="shared" si="15"/>
        <v>Card</v>
      </c>
    </row>
    <row r="93" spans="1:24" x14ac:dyDescent="0.3">
      <c r="A93" s="3">
        <v>120091</v>
      </c>
      <c r="B93">
        <v>103</v>
      </c>
      <c r="C93" s="2">
        <v>45829</v>
      </c>
      <c r="D93" s="4">
        <v>0.47001157407407407</v>
      </c>
      <c r="E93" s="2">
        <v>45829</v>
      </c>
      <c r="F93" s="2" t="str">
        <f>TEXT(Table1[[#This Row],[Business_Day]],"dddd")</f>
        <v>Saturday</v>
      </c>
      <c r="G93" t="s">
        <v>18</v>
      </c>
      <c r="H93" t="s">
        <v>19</v>
      </c>
      <c r="I93" t="str">
        <f t="shared" si="8"/>
        <v>Dine-In</v>
      </c>
      <c r="J93" t="s">
        <v>56</v>
      </c>
      <c r="L93" t="str">
        <f t="shared" si="9"/>
        <v>No Modifier</v>
      </c>
      <c r="M93" s="3">
        <v>2</v>
      </c>
      <c r="N93" s="5">
        <v>2.02</v>
      </c>
      <c r="O93" s="5">
        <f t="shared" si="10"/>
        <v>2.02</v>
      </c>
      <c r="P93" s="5">
        <f t="shared" si="11"/>
        <v>4.04</v>
      </c>
      <c r="Q93" s="9">
        <v>0</v>
      </c>
      <c r="R93" s="9">
        <f t="shared" si="12"/>
        <v>0</v>
      </c>
      <c r="S93" s="9">
        <v>0.26</v>
      </c>
      <c r="T93" s="9">
        <f t="shared" si="13"/>
        <v>0.26</v>
      </c>
      <c r="U93" s="16">
        <v>4.3</v>
      </c>
      <c r="V93" s="5">
        <f t="shared" si="14"/>
        <v>4.3</v>
      </c>
      <c r="W93" t="s">
        <v>21</v>
      </c>
      <c r="X93" t="str">
        <f t="shared" si="15"/>
        <v>Card</v>
      </c>
    </row>
    <row r="94" spans="1:24" x14ac:dyDescent="0.3">
      <c r="A94" s="3">
        <v>120092</v>
      </c>
      <c r="B94">
        <v>301</v>
      </c>
      <c r="C94" s="2">
        <v>45788</v>
      </c>
      <c r="D94" s="4">
        <v>0.14969907407407407</v>
      </c>
      <c r="E94" s="2">
        <v>45788</v>
      </c>
      <c r="F94" s="2" t="str">
        <f>TEXT(Table1[[#This Row],[Business_Day]],"dddd")</f>
        <v>Sunday</v>
      </c>
      <c r="G94" t="s">
        <v>28</v>
      </c>
      <c r="H94" t="s">
        <v>19</v>
      </c>
      <c r="I94" t="str">
        <f t="shared" si="8"/>
        <v>Dine-In</v>
      </c>
      <c r="J94" t="s">
        <v>60</v>
      </c>
      <c r="L94" t="str">
        <f t="shared" si="9"/>
        <v>No Modifier</v>
      </c>
      <c r="M94" s="3">
        <v>2</v>
      </c>
      <c r="N94" s="5">
        <v>4.76</v>
      </c>
      <c r="O94" s="5">
        <f t="shared" si="10"/>
        <v>4.76</v>
      </c>
      <c r="P94" s="5">
        <f t="shared" si="11"/>
        <v>9.52</v>
      </c>
      <c r="Q94" s="9">
        <v>0</v>
      </c>
      <c r="R94" s="9">
        <f t="shared" si="12"/>
        <v>0</v>
      </c>
      <c r="S94" s="9">
        <v>0.76</v>
      </c>
      <c r="T94" s="9">
        <f t="shared" si="13"/>
        <v>0.76</v>
      </c>
      <c r="U94" s="16">
        <v>10.28</v>
      </c>
      <c r="V94" s="5">
        <f t="shared" si="14"/>
        <v>10.28</v>
      </c>
      <c r="W94" t="s">
        <v>21</v>
      </c>
      <c r="X94" t="str">
        <f t="shared" si="15"/>
        <v>Card</v>
      </c>
    </row>
    <row r="95" spans="1:24" x14ac:dyDescent="0.3">
      <c r="A95" s="3">
        <v>120093</v>
      </c>
      <c r="B95">
        <v>101</v>
      </c>
      <c r="C95" s="2">
        <v>45805</v>
      </c>
      <c r="D95" s="4">
        <v>6.2395833333333331E-2</v>
      </c>
      <c r="E95" s="2">
        <v>45805</v>
      </c>
      <c r="F95" s="2" t="str">
        <f>TEXT(Table1[[#This Row],[Business_Day]],"dddd")</f>
        <v>Wednesday</v>
      </c>
      <c r="G95" t="s">
        <v>18</v>
      </c>
      <c r="H95" t="s">
        <v>15</v>
      </c>
      <c r="I95" t="str">
        <f t="shared" si="8"/>
        <v>Drive-Thru</v>
      </c>
      <c r="J95" t="s">
        <v>30</v>
      </c>
      <c r="L95" t="str">
        <f t="shared" si="9"/>
        <v>No Modifier</v>
      </c>
      <c r="M95" s="3">
        <v>1</v>
      </c>
      <c r="N95" s="5">
        <v>3.05</v>
      </c>
      <c r="O95" s="5">
        <f t="shared" si="10"/>
        <v>3.05</v>
      </c>
      <c r="P95" s="5">
        <f t="shared" si="11"/>
        <v>3.05</v>
      </c>
      <c r="Q95" s="9">
        <v>0</v>
      </c>
      <c r="R95" s="9">
        <f t="shared" si="12"/>
        <v>0</v>
      </c>
      <c r="S95" s="9">
        <v>0.27</v>
      </c>
      <c r="T95" s="9">
        <f t="shared" si="13"/>
        <v>0.27</v>
      </c>
      <c r="U95" s="16">
        <v>3.32</v>
      </c>
      <c r="V95" s="5">
        <f t="shared" si="14"/>
        <v>3.32</v>
      </c>
      <c r="W95" t="s">
        <v>21</v>
      </c>
      <c r="X95" t="str">
        <f t="shared" si="15"/>
        <v>Card</v>
      </c>
    </row>
    <row r="96" spans="1:24" x14ac:dyDescent="0.3">
      <c r="A96" s="3">
        <v>120094</v>
      </c>
      <c r="B96">
        <v>102</v>
      </c>
      <c r="C96" s="2">
        <v>45791</v>
      </c>
      <c r="D96" s="4">
        <v>4.7870370370370369E-2</v>
      </c>
      <c r="E96" s="2">
        <v>45791</v>
      </c>
      <c r="F96" s="2" t="str">
        <f>TEXT(Table1[[#This Row],[Business_Day]],"dddd")</f>
        <v>Wednesday</v>
      </c>
      <c r="G96" t="s">
        <v>18</v>
      </c>
      <c r="H96" t="s">
        <v>15</v>
      </c>
      <c r="I96" t="str">
        <f t="shared" si="8"/>
        <v>Drive-Thru</v>
      </c>
      <c r="J96" t="s">
        <v>57</v>
      </c>
      <c r="K96" t="s">
        <v>54</v>
      </c>
      <c r="L96" t="str">
        <f t="shared" si="9"/>
        <v>No Onions</v>
      </c>
      <c r="M96" s="3">
        <v>1</v>
      </c>
      <c r="N96" s="5">
        <v>8.7899999999999991</v>
      </c>
      <c r="O96" s="5">
        <f t="shared" si="10"/>
        <v>8.7900000000000009</v>
      </c>
      <c r="P96" s="5">
        <f t="shared" si="11"/>
        <v>8.7900000000000009</v>
      </c>
      <c r="Q96" s="9">
        <v>0</v>
      </c>
      <c r="R96" s="9">
        <f t="shared" si="12"/>
        <v>0</v>
      </c>
      <c r="S96" s="9">
        <v>0.53</v>
      </c>
      <c r="T96" s="9">
        <f t="shared" si="13"/>
        <v>0.53</v>
      </c>
      <c r="U96" s="16">
        <v>9.32</v>
      </c>
      <c r="V96" s="5">
        <f t="shared" si="14"/>
        <v>9.32</v>
      </c>
      <c r="W96" t="s">
        <v>21</v>
      </c>
      <c r="X96" t="str">
        <f t="shared" si="15"/>
        <v>Card</v>
      </c>
    </row>
    <row r="97" spans="1:24" x14ac:dyDescent="0.3">
      <c r="A97" s="3">
        <v>120095</v>
      </c>
      <c r="B97">
        <v>201</v>
      </c>
      <c r="C97" s="2">
        <v>45758</v>
      </c>
      <c r="D97" s="4">
        <v>7.9224537037037038E-2</v>
      </c>
      <c r="E97" s="2">
        <v>45758</v>
      </c>
      <c r="F97" s="2" t="str">
        <f>TEXT(Table1[[#This Row],[Business_Day]],"dddd")</f>
        <v>Friday</v>
      </c>
      <c r="G97" t="s">
        <v>18</v>
      </c>
      <c r="H97" t="s">
        <v>19</v>
      </c>
      <c r="I97" t="str">
        <f t="shared" si="8"/>
        <v>Dine-In</v>
      </c>
      <c r="J97" t="s">
        <v>57</v>
      </c>
      <c r="L97" t="str">
        <f t="shared" si="9"/>
        <v>No Modifier</v>
      </c>
      <c r="M97" s="3">
        <v>1</v>
      </c>
      <c r="N97" s="5">
        <v>8.26</v>
      </c>
      <c r="O97" s="5">
        <f t="shared" si="10"/>
        <v>8.26</v>
      </c>
      <c r="P97" s="5">
        <f t="shared" si="11"/>
        <v>8.26</v>
      </c>
      <c r="Q97" s="9">
        <v>0</v>
      </c>
      <c r="R97" s="9">
        <f t="shared" si="12"/>
        <v>0</v>
      </c>
      <c r="S97" s="9">
        <v>0.78</v>
      </c>
      <c r="T97" s="9">
        <f t="shared" si="13"/>
        <v>0.78</v>
      </c>
      <c r="U97" s="16">
        <v>9.0399999999999991</v>
      </c>
      <c r="V97" s="5">
        <f t="shared" si="14"/>
        <v>9.0399999999999991</v>
      </c>
      <c r="W97" t="s">
        <v>17</v>
      </c>
      <c r="X97" t="str">
        <f t="shared" si="15"/>
        <v>Cash</v>
      </c>
    </row>
    <row r="98" spans="1:24" x14ac:dyDescent="0.3">
      <c r="A98" s="3">
        <v>120096</v>
      </c>
      <c r="B98">
        <v>501</v>
      </c>
      <c r="C98" s="2">
        <v>45760</v>
      </c>
      <c r="D98" s="4">
        <v>0.49508101851851855</v>
      </c>
      <c r="E98" s="2">
        <v>45760</v>
      </c>
      <c r="F98" s="2" t="str">
        <f>TEXT(Table1[[#This Row],[Business_Day]],"dddd")</f>
        <v>Sunday</v>
      </c>
      <c r="G98" t="s">
        <v>18</v>
      </c>
      <c r="H98" t="s">
        <v>19</v>
      </c>
      <c r="I98" t="str">
        <f t="shared" si="8"/>
        <v>Dine-In</v>
      </c>
      <c r="J98" t="s">
        <v>57</v>
      </c>
      <c r="K98" t="s">
        <v>74</v>
      </c>
      <c r="L98" t="str">
        <f t="shared" si="9"/>
        <v>Add Bacon</v>
      </c>
      <c r="M98" s="3">
        <v>1</v>
      </c>
      <c r="N98" s="5">
        <v>9.14</v>
      </c>
      <c r="O98" s="5">
        <f t="shared" si="10"/>
        <v>10.14</v>
      </c>
      <c r="P98" s="5">
        <f t="shared" si="11"/>
        <v>10.14</v>
      </c>
      <c r="Q98" s="9">
        <v>0</v>
      </c>
      <c r="R98" s="9">
        <f t="shared" si="12"/>
        <v>0</v>
      </c>
      <c r="S98" s="9">
        <v>0.61</v>
      </c>
      <c r="T98" s="9">
        <f t="shared" si="13"/>
        <v>0.61</v>
      </c>
      <c r="U98" s="16">
        <v>10.75</v>
      </c>
      <c r="V98" s="5">
        <f t="shared" si="14"/>
        <v>10.75</v>
      </c>
      <c r="W98" t="s">
        <v>21</v>
      </c>
      <c r="X98" t="str">
        <f t="shared" si="15"/>
        <v>Card</v>
      </c>
    </row>
    <row r="99" spans="1:24" x14ac:dyDescent="0.3">
      <c r="A99" s="3">
        <v>120097</v>
      </c>
      <c r="B99">
        <v>401</v>
      </c>
      <c r="C99" s="2">
        <v>45869</v>
      </c>
      <c r="D99" s="4">
        <v>0.46560185185185188</v>
      </c>
      <c r="E99" s="2">
        <v>45869</v>
      </c>
      <c r="F99" s="2" t="str">
        <f>TEXT(Table1[[#This Row],[Business_Day]],"dddd")</f>
        <v>Thursday</v>
      </c>
      <c r="G99" t="s">
        <v>18</v>
      </c>
      <c r="H99" t="s">
        <v>22</v>
      </c>
      <c r="I99" t="str">
        <f t="shared" si="8"/>
        <v>Takeout</v>
      </c>
      <c r="J99" t="s">
        <v>48</v>
      </c>
      <c r="L99" t="str">
        <f t="shared" si="9"/>
        <v>No Modifier</v>
      </c>
      <c r="M99" s="3">
        <v>2</v>
      </c>
      <c r="N99" s="5">
        <v>5.74</v>
      </c>
      <c r="O99" s="5">
        <f t="shared" si="10"/>
        <v>5.74</v>
      </c>
      <c r="P99" s="5">
        <f t="shared" si="11"/>
        <v>11.48</v>
      </c>
      <c r="Q99" s="9">
        <v>0</v>
      </c>
      <c r="R99" s="9">
        <f t="shared" si="12"/>
        <v>0</v>
      </c>
      <c r="S99" s="9">
        <v>0.92</v>
      </c>
      <c r="T99" s="9">
        <f t="shared" si="13"/>
        <v>0.92</v>
      </c>
      <c r="U99" s="16">
        <v>12.4</v>
      </c>
      <c r="V99" s="5">
        <f t="shared" si="14"/>
        <v>12.4</v>
      </c>
      <c r="W99" t="s">
        <v>21</v>
      </c>
      <c r="X99" t="str">
        <f t="shared" si="15"/>
        <v>Card</v>
      </c>
    </row>
    <row r="100" spans="1:24" x14ac:dyDescent="0.3">
      <c r="A100" s="3">
        <v>120098</v>
      </c>
      <c r="B100">
        <v>402</v>
      </c>
      <c r="C100" s="2">
        <v>45821</v>
      </c>
      <c r="D100" s="4">
        <v>0.25631944444444443</v>
      </c>
      <c r="E100" s="2">
        <v>45821</v>
      </c>
      <c r="F100" s="2" t="str">
        <f>TEXT(Table1[[#This Row],[Business_Day]],"dddd")</f>
        <v>Friday</v>
      </c>
      <c r="G100" t="s">
        <v>14</v>
      </c>
      <c r="H100" t="s">
        <v>19</v>
      </c>
      <c r="I100" t="str">
        <f t="shared" si="8"/>
        <v>Dine-In</v>
      </c>
      <c r="J100" t="s">
        <v>70</v>
      </c>
      <c r="K100" t="s">
        <v>23</v>
      </c>
      <c r="L100" t="str">
        <f t="shared" si="9"/>
        <v>Light Ice</v>
      </c>
      <c r="M100" s="3">
        <v>1</v>
      </c>
      <c r="N100" s="5">
        <v>3.24</v>
      </c>
      <c r="O100" s="5">
        <f t="shared" si="10"/>
        <v>3.24</v>
      </c>
      <c r="P100" s="5">
        <f t="shared" si="11"/>
        <v>3.24</v>
      </c>
      <c r="Q100" s="9">
        <v>0</v>
      </c>
      <c r="R100" s="9">
        <f t="shared" si="12"/>
        <v>0</v>
      </c>
      <c r="S100" s="9">
        <v>0.26</v>
      </c>
      <c r="T100" s="9">
        <f t="shared" si="13"/>
        <v>0.26</v>
      </c>
      <c r="U100" s="16">
        <v>3.5</v>
      </c>
      <c r="V100" s="5">
        <f t="shared" si="14"/>
        <v>3.5</v>
      </c>
      <c r="W100" t="s">
        <v>31</v>
      </c>
      <c r="X100" t="str">
        <f t="shared" si="15"/>
        <v>MobilePay</v>
      </c>
    </row>
    <row r="101" spans="1:24" x14ac:dyDescent="0.3">
      <c r="A101" s="3">
        <v>120099</v>
      </c>
      <c r="B101">
        <v>402</v>
      </c>
      <c r="C101" s="2">
        <v>45758</v>
      </c>
      <c r="D101" s="4">
        <v>0.3558912037037037</v>
      </c>
      <c r="E101" s="2">
        <v>45758</v>
      </c>
      <c r="F101" s="2" t="str">
        <f>TEXT(Table1[[#This Row],[Business_Day]],"dddd")</f>
        <v>Friday</v>
      </c>
      <c r="G101" t="s">
        <v>14</v>
      </c>
      <c r="H101" t="s">
        <v>15</v>
      </c>
      <c r="I101" t="str">
        <f t="shared" si="8"/>
        <v>Drive-Thru</v>
      </c>
      <c r="J101" t="s">
        <v>39</v>
      </c>
      <c r="L101" t="str">
        <f t="shared" si="9"/>
        <v>No Modifier</v>
      </c>
      <c r="M101" s="3">
        <v>1</v>
      </c>
      <c r="N101" s="5">
        <v>2.98</v>
      </c>
      <c r="O101" s="5">
        <f t="shared" si="10"/>
        <v>2.98</v>
      </c>
      <c r="P101" s="5">
        <f t="shared" si="11"/>
        <v>2.98</v>
      </c>
      <c r="Q101" s="9">
        <v>0</v>
      </c>
      <c r="R101" s="9">
        <f t="shared" si="12"/>
        <v>0</v>
      </c>
      <c r="S101" s="9">
        <v>0.27</v>
      </c>
      <c r="T101" s="9">
        <f t="shared" si="13"/>
        <v>0.27</v>
      </c>
      <c r="U101" s="16">
        <v>3.25</v>
      </c>
      <c r="V101" s="5">
        <f t="shared" si="14"/>
        <v>3.25</v>
      </c>
      <c r="X101" t="str">
        <f t="shared" si="15"/>
        <v>Card</v>
      </c>
    </row>
    <row r="102" spans="1:24" x14ac:dyDescent="0.3">
      <c r="A102" s="3">
        <v>120100</v>
      </c>
      <c r="B102">
        <v>301</v>
      </c>
      <c r="C102" s="2">
        <v>45832</v>
      </c>
      <c r="D102" s="4">
        <v>0.26739583333333333</v>
      </c>
      <c r="E102" s="2">
        <v>45832</v>
      </c>
      <c r="F102" s="2" t="str">
        <f>TEXT(Table1[[#This Row],[Business_Day]],"dddd")</f>
        <v>Tuesday</v>
      </c>
      <c r="G102" t="s">
        <v>36</v>
      </c>
      <c r="H102" t="s">
        <v>29</v>
      </c>
      <c r="I102" t="str">
        <f t="shared" si="8"/>
        <v>Delivery</v>
      </c>
      <c r="J102" t="s">
        <v>57</v>
      </c>
      <c r="L102" t="str">
        <f t="shared" si="9"/>
        <v>No Modifier</v>
      </c>
      <c r="M102" s="3">
        <v>1</v>
      </c>
      <c r="N102" s="5">
        <v>8.2799999999999994</v>
      </c>
      <c r="O102" s="5">
        <f t="shared" si="10"/>
        <v>8.2800000000000011</v>
      </c>
      <c r="P102" s="5">
        <f t="shared" si="11"/>
        <v>8.2800000000000011</v>
      </c>
      <c r="Q102" s="9">
        <v>0</v>
      </c>
      <c r="R102" s="9">
        <f t="shared" si="12"/>
        <v>0</v>
      </c>
      <c r="S102" s="9">
        <v>0.62</v>
      </c>
      <c r="T102" s="9">
        <f t="shared" si="13"/>
        <v>0.62</v>
      </c>
      <c r="U102" s="16">
        <v>8.9</v>
      </c>
      <c r="V102" s="5">
        <f t="shared" si="14"/>
        <v>8.9</v>
      </c>
      <c r="W102" t="s">
        <v>21</v>
      </c>
      <c r="X102" t="str">
        <f t="shared" si="15"/>
        <v>Card</v>
      </c>
    </row>
    <row r="103" spans="1:24" x14ac:dyDescent="0.3">
      <c r="A103" s="3">
        <v>120101</v>
      </c>
      <c r="B103">
        <v>301</v>
      </c>
      <c r="C103" s="2">
        <v>45835</v>
      </c>
      <c r="D103" s="4">
        <v>0.36677083333333332</v>
      </c>
      <c r="E103" s="2">
        <v>45835</v>
      </c>
      <c r="F103" s="2" t="str">
        <f>TEXT(Table1[[#This Row],[Business_Day]],"dddd")</f>
        <v>Friday</v>
      </c>
      <c r="G103" t="s">
        <v>36</v>
      </c>
      <c r="H103" t="s">
        <v>19</v>
      </c>
      <c r="I103" t="str">
        <f t="shared" si="8"/>
        <v>Dine-In</v>
      </c>
      <c r="J103" t="s">
        <v>55</v>
      </c>
      <c r="L103" t="str">
        <f t="shared" si="9"/>
        <v>No Modifier</v>
      </c>
      <c r="M103" s="3">
        <v>1</v>
      </c>
      <c r="N103" s="5">
        <v>8.2799999999999994</v>
      </c>
      <c r="O103" s="5">
        <f t="shared" si="10"/>
        <v>8.2799999999999994</v>
      </c>
      <c r="P103" s="5">
        <f t="shared" si="11"/>
        <v>8.2799999999999994</v>
      </c>
      <c r="Q103" s="9">
        <v>0</v>
      </c>
      <c r="R103" s="9">
        <f t="shared" si="12"/>
        <v>0</v>
      </c>
      <c r="S103" s="9">
        <v>0.75</v>
      </c>
      <c r="T103" s="9">
        <f t="shared" si="13"/>
        <v>0.75</v>
      </c>
      <c r="U103" s="16">
        <v>9.0299999999999994</v>
      </c>
      <c r="V103" s="5">
        <f t="shared" si="14"/>
        <v>9.0299999999999994</v>
      </c>
      <c r="W103" t="s">
        <v>21</v>
      </c>
      <c r="X103" t="str">
        <f t="shared" si="15"/>
        <v>Card</v>
      </c>
    </row>
    <row r="104" spans="1:24" x14ac:dyDescent="0.3">
      <c r="A104" s="3">
        <v>120102</v>
      </c>
      <c r="B104">
        <v>301</v>
      </c>
      <c r="C104" s="2">
        <v>45800</v>
      </c>
      <c r="D104" s="4">
        <v>0.45369212962962963</v>
      </c>
      <c r="E104" s="2">
        <v>45800</v>
      </c>
      <c r="F104" s="2" t="str">
        <f>TEXT(Table1[[#This Row],[Business_Day]],"dddd")</f>
        <v>Friday</v>
      </c>
      <c r="G104" t="s">
        <v>14</v>
      </c>
      <c r="H104" t="s">
        <v>15</v>
      </c>
      <c r="I104" t="str">
        <f t="shared" si="8"/>
        <v>Drive-Thru</v>
      </c>
      <c r="J104" t="s">
        <v>75</v>
      </c>
      <c r="K104" t="s">
        <v>40</v>
      </c>
      <c r="L104" t="str">
        <f t="shared" si="9"/>
        <v>Sausage Patty</v>
      </c>
      <c r="M104" s="3">
        <v>1</v>
      </c>
      <c r="N104" s="5">
        <v>3.65</v>
      </c>
      <c r="O104" s="5">
        <f t="shared" si="10"/>
        <v>4.8499999999999996</v>
      </c>
      <c r="P104" s="5">
        <f t="shared" si="11"/>
        <v>4.8499999999999996</v>
      </c>
      <c r="Q104" s="9">
        <v>0.73</v>
      </c>
      <c r="R104" s="9">
        <f t="shared" si="12"/>
        <v>0.73</v>
      </c>
      <c r="S104" s="9">
        <v>0.27</v>
      </c>
      <c r="T104" s="9">
        <f t="shared" si="13"/>
        <v>0.27</v>
      </c>
      <c r="U104" s="16">
        <v>4.3899999999999997</v>
      </c>
      <c r="V104" s="5">
        <f t="shared" si="14"/>
        <v>4.3899999999999997</v>
      </c>
      <c r="W104" t="s">
        <v>21</v>
      </c>
      <c r="X104" t="str">
        <f t="shared" si="15"/>
        <v>Card</v>
      </c>
    </row>
    <row r="105" spans="1:24" x14ac:dyDescent="0.3">
      <c r="A105" s="3">
        <v>120103</v>
      </c>
      <c r="B105">
        <v>101</v>
      </c>
      <c r="C105" s="2">
        <v>45845</v>
      </c>
      <c r="D105" s="4">
        <v>0.24362268518518518</v>
      </c>
      <c r="E105" s="2">
        <v>45845</v>
      </c>
      <c r="F105" s="2" t="str">
        <f>TEXT(Table1[[#This Row],[Business_Day]],"dddd")</f>
        <v>Monday</v>
      </c>
      <c r="G105" t="s">
        <v>28</v>
      </c>
      <c r="H105" t="s">
        <v>22</v>
      </c>
      <c r="I105" t="str">
        <f t="shared" si="8"/>
        <v>Takeout</v>
      </c>
      <c r="J105" t="s">
        <v>68</v>
      </c>
      <c r="L105" t="str">
        <f t="shared" si="9"/>
        <v>No Modifier</v>
      </c>
      <c r="M105" s="3">
        <v>1</v>
      </c>
      <c r="N105" s="5">
        <v>3.54</v>
      </c>
      <c r="O105" s="5">
        <f t="shared" si="10"/>
        <v>3.54</v>
      </c>
      <c r="P105" s="5">
        <f t="shared" si="11"/>
        <v>3.54</v>
      </c>
      <c r="Q105" s="9">
        <v>0</v>
      </c>
      <c r="R105" s="9">
        <f t="shared" si="12"/>
        <v>0</v>
      </c>
      <c r="S105" s="9">
        <v>0.3</v>
      </c>
      <c r="T105" s="9">
        <f t="shared" si="13"/>
        <v>0.3</v>
      </c>
      <c r="U105" s="16">
        <v>3.84</v>
      </c>
      <c r="V105" s="5">
        <f t="shared" si="14"/>
        <v>3.84</v>
      </c>
      <c r="W105" t="s">
        <v>21</v>
      </c>
      <c r="X105" t="str">
        <f t="shared" si="15"/>
        <v>Card</v>
      </c>
    </row>
    <row r="106" spans="1:24" x14ac:dyDescent="0.3">
      <c r="A106" s="3">
        <v>120104</v>
      </c>
      <c r="B106">
        <v>101</v>
      </c>
      <c r="C106" s="2">
        <v>45825</v>
      </c>
      <c r="D106" s="4">
        <v>0.51856481481481487</v>
      </c>
      <c r="E106" s="2">
        <v>45825</v>
      </c>
      <c r="F106" s="2" t="str">
        <f>TEXT(Table1[[#This Row],[Business_Day]],"dddd")</f>
        <v>Tuesday</v>
      </c>
      <c r="G106" t="s">
        <v>18</v>
      </c>
      <c r="H106" t="s">
        <v>19</v>
      </c>
      <c r="I106" t="str">
        <f t="shared" si="8"/>
        <v>Dine-In</v>
      </c>
      <c r="J106" t="s">
        <v>57</v>
      </c>
      <c r="K106" t="s">
        <v>49</v>
      </c>
      <c r="L106" t="str">
        <f t="shared" si="9"/>
        <v>No Pickles</v>
      </c>
      <c r="M106" s="3">
        <v>1</v>
      </c>
      <c r="N106" s="5">
        <v>8.91</v>
      </c>
      <c r="O106" s="5">
        <f t="shared" si="10"/>
        <v>8.91</v>
      </c>
      <c r="P106" s="5">
        <f t="shared" si="11"/>
        <v>8.91</v>
      </c>
      <c r="Q106" s="9">
        <v>0</v>
      </c>
      <c r="R106" s="9">
        <f t="shared" si="12"/>
        <v>0</v>
      </c>
      <c r="S106" s="9">
        <v>0.85</v>
      </c>
      <c r="T106" s="9">
        <f t="shared" si="13"/>
        <v>0.85</v>
      </c>
      <c r="U106" s="16">
        <v>9.76</v>
      </c>
      <c r="V106" s="5">
        <f t="shared" si="14"/>
        <v>9.76</v>
      </c>
      <c r="W106" t="s">
        <v>21</v>
      </c>
      <c r="X106" t="str">
        <f t="shared" si="15"/>
        <v>Card</v>
      </c>
    </row>
    <row r="107" spans="1:24" x14ac:dyDescent="0.3">
      <c r="A107" s="3">
        <v>120105</v>
      </c>
      <c r="B107">
        <v>403</v>
      </c>
      <c r="C107" s="2">
        <v>45833</v>
      </c>
      <c r="D107" s="4">
        <v>6.9097222222222227E-2</v>
      </c>
      <c r="E107" s="2">
        <v>45833</v>
      </c>
      <c r="F107" s="2" t="str">
        <f>TEXT(Table1[[#This Row],[Business_Day]],"dddd")</f>
        <v>Wednesday</v>
      </c>
      <c r="G107" t="s">
        <v>18</v>
      </c>
      <c r="H107" t="s">
        <v>19</v>
      </c>
      <c r="I107" t="str">
        <f t="shared" si="8"/>
        <v>Dine-In</v>
      </c>
      <c r="J107" t="s">
        <v>57</v>
      </c>
      <c r="L107" t="str">
        <f t="shared" si="9"/>
        <v>No Modifier</v>
      </c>
      <c r="M107" s="3">
        <v>3</v>
      </c>
      <c r="N107" s="5">
        <v>9.19</v>
      </c>
      <c r="O107" s="5">
        <f t="shared" si="10"/>
        <v>9.19</v>
      </c>
      <c r="P107" s="5">
        <f t="shared" si="11"/>
        <v>27.57</v>
      </c>
      <c r="Q107" s="9">
        <v>0</v>
      </c>
      <c r="R107" s="9">
        <f t="shared" si="12"/>
        <v>0</v>
      </c>
      <c r="S107" s="9">
        <v>2.0699999999999998</v>
      </c>
      <c r="T107" s="9">
        <f t="shared" si="13"/>
        <v>2.0699999999999998</v>
      </c>
      <c r="U107" s="16">
        <v>29.64</v>
      </c>
      <c r="V107" s="5">
        <f t="shared" si="14"/>
        <v>29.64</v>
      </c>
      <c r="W107" t="s">
        <v>21</v>
      </c>
      <c r="X107" t="str">
        <f t="shared" si="15"/>
        <v>Card</v>
      </c>
    </row>
    <row r="108" spans="1:24" x14ac:dyDescent="0.3">
      <c r="A108" s="3">
        <v>120106</v>
      </c>
      <c r="B108">
        <v>202</v>
      </c>
      <c r="C108" s="2">
        <v>45805</v>
      </c>
      <c r="D108" s="4">
        <v>0.12320601851851852</v>
      </c>
      <c r="E108" s="2">
        <v>45805</v>
      </c>
      <c r="F108" s="2" t="str">
        <f>TEXT(Table1[[#This Row],[Business_Day]],"dddd")</f>
        <v>Wednesday</v>
      </c>
      <c r="G108" t="s">
        <v>18</v>
      </c>
      <c r="H108" t="s">
        <v>15</v>
      </c>
      <c r="I108" t="str">
        <f t="shared" si="8"/>
        <v>Drive-Thru</v>
      </c>
      <c r="J108" t="s">
        <v>52</v>
      </c>
      <c r="L108" t="str">
        <f t="shared" si="9"/>
        <v>No Modifier</v>
      </c>
      <c r="M108" s="3">
        <v>1</v>
      </c>
      <c r="N108" s="5">
        <v>3.17</v>
      </c>
      <c r="O108" s="5">
        <f t="shared" si="10"/>
        <v>3.17</v>
      </c>
      <c r="P108" s="5">
        <f t="shared" si="11"/>
        <v>3.17</v>
      </c>
      <c r="Q108" s="9">
        <v>0</v>
      </c>
      <c r="R108" s="9">
        <f t="shared" si="12"/>
        <v>0</v>
      </c>
      <c r="S108" s="9">
        <v>0.25</v>
      </c>
      <c r="T108" s="9">
        <f t="shared" si="13"/>
        <v>0.25</v>
      </c>
      <c r="U108" s="16">
        <v>3.42</v>
      </c>
      <c r="V108" s="5">
        <f t="shared" si="14"/>
        <v>3.42</v>
      </c>
      <c r="W108" t="s">
        <v>62</v>
      </c>
      <c r="X108" t="str">
        <f t="shared" si="15"/>
        <v>GiftCard</v>
      </c>
    </row>
    <row r="109" spans="1:24" x14ac:dyDescent="0.3">
      <c r="A109" s="3">
        <v>120107</v>
      </c>
      <c r="B109">
        <v>202</v>
      </c>
      <c r="C109" s="2">
        <v>45789</v>
      </c>
      <c r="D109" s="4">
        <v>0.33895833333333331</v>
      </c>
      <c r="E109" s="2">
        <v>45789</v>
      </c>
      <c r="F109" s="2" t="str">
        <f>TEXT(Table1[[#This Row],[Business_Day]],"dddd")</f>
        <v>Monday</v>
      </c>
      <c r="G109" t="s">
        <v>36</v>
      </c>
      <c r="I109" t="str">
        <f t="shared" si="8"/>
        <v>Unknown</v>
      </c>
      <c r="J109" t="s">
        <v>48</v>
      </c>
      <c r="K109" t="s">
        <v>73</v>
      </c>
      <c r="L109" t="str">
        <f t="shared" si="9"/>
        <v>Add Jalapenos</v>
      </c>
      <c r="M109" s="3">
        <v>1</v>
      </c>
      <c r="N109" s="5">
        <v>5.71</v>
      </c>
      <c r="O109" s="5">
        <f t="shared" si="10"/>
        <v>6.1099999999999994</v>
      </c>
      <c r="P109" s="5">
        <f t="shared" si="11"/>
        <v>6.1099999999999994</v>
      </c>
      <c r="Q109" s="9">
        <v>0</v>
      </c>
      <c r="R109" s="9">
        <f t="shared" si="12"/>
        <v>0</v>
      </c>
      <c r="S109" s="9">
        <v>0.4</v>
      </c>
      <c r="T109" s="9">
        <f t="shared" si="13"/>
        <v>0.4</v>
      </c>
      <c r="U109" s="16">
        <v>6.51</v>
      </c>
      <c r="V109" s="5">
        <f t="shared" si="14"/>
        <v>6.51</v>
      </c>
      <c r="W109" t="s">
        <v>21</v>
      </c>
      <c r="X109" t="str">
        <f t="shared" si="15"/>
        <v>Card</v>
      </c>
    </row>
    <row r="110" spans="1:24" x14ac:dyDescent="0.3">
      <c r="A110" s="3">
        <v>120108</v>
      </c>
      <c r="B110">
        <v>403</v>
      </c>
      <c r="C110" s="2">
        <v>45858</v>
      </c>
      <c r="D110" s="4">
        <v>7.0821759259259265E-2</v>
      </c>
      <c r="E110" s="2">
        <v>45858</v>
      </c>
      <c r="F110" s="2" t="str">
        <f>TEXT(Table1[[#This Row],[Business_Day]],"dddd")</f>
        <v>Sunday</v>
      </c>
      <c r="G110" t="s">
        <v>33</v>
      </c>
      <c r="H110" t="s">
        <v>15</v>
      </c>
      <c r="I110" t="str">
        <f t="shared" si="8"/>
        <v>Drive-Thru</v>
      </c>
      <c r="J110" t="s">
        <v>30</v>
      </c>
      <c r="K110" t="s">
        <v>63</v>
      </c>
      <c r="L110" t="str">
        <f t="shared" si="9"/>
        <v>No Sauce</v>
      </c>
      <c r="M110" s="3">
        <v>1</v>
      </c>
      <c r="N110" s="5">
        <v>3.21</v>
      </c>
      <c r="O110" s="5">
        <f t="shared" si="10"/>
        <v>3.21</v>
      </c>
      <c r="P110" s="5">
        <f t="shared" si="11"/>
        <v>3.21</v>
      </c>
      <c r="Q110" s="9">
        <v>0</v>
      </c>
      <c r="R110" s="9">
        <f t="shared" si="12"/>
        <v>0</v>
      </c>
      <c r="S110" s="9">
        <v>0.21</v>
      </c>
      <c r="T110" s="9">
        <f t="shared" si="13"/>
        <v>0.21</v>
      </c>
      <c r="U110" s="16">
        <v>3.42</v>
      </c>
      <c r="V110" s="5">
        <f t="shared" si="14"/>
        <v>3.42</v>
      </c>
      <c r="W110" t="s">
        <v>21</v>
      </c>
      <c r="X110" t="str">
        <f t="shared" si="15"/>
        <v>Card</v>
      </c>
    </row>
    <row r="111" spans="1:24" x14ac:dyDescent="0.3">
      <c r="A111" s="3">
        <v>120109</v>
      </c>
      <c r="B111">
        <v>103</v>
      </c>
      <c r="C111" s="2">
        <v>45771</v>
      </c>
      <c r="D111" s="4">
        <v>0.54164351851851855</v>
      </c>
      <c r="E111" s="2">
        <v>45771</v>
      </c>
      <c r="F111" s="2" t="str">
        <f>TEXT(Table1[[#This Row],[Business_Day]],"dddd")</f>
        <v>Thursday</v>
      </c>
      <c r="G111" t="s">
        <v>18</v>
      </c>
      <c r="H111" t="s">
        <v>19</v>
      </c>
      <c r="I111" t="str">
        <f t="shared" si="8"/>
        <v>Dine-In</v>
      </c>
      <c r="J111" t="s">
        <v>59</v>
      </c>
      <c r="L111" t="str">
        <f t="shared" si="9"/>
        <v>No Modifier</v>
      </c>
      <c r="M111" s="3">
        <v>1</v>
      </c>
      <c r="N111" s="5">
        <v>9.9499999999999993</v>
      </c>
      <c r="O111" s="5">
        <f t="shared" si="10"/>
        <v>9.9499999999999993</v>
      </c>
      <c r="P111" s="5">
        <f t="shared" si="11"/>
        <v>9.9499999999999993</v>
      </c>
      <c r="Q111" s="9">
        <v>0</v>
      </c>
      <c r="R111" s="9">
        <f t="shared" si="12"/>
        <v>0</v>
      </c>
      <c r="S111" s="9">
        <v>0.75</v>
      </c>
      <c r="T111" s="9">
        <f t="shared" si="13"/>
        <v>0.75</v>
      </c>
      <c r="U111" s="16">
        <v>10.7</v>
      </c>
      <c r="V111" s="5">
        <f t="shared" si="14"/>
        <v>10.7</v>
      </c>
      <c r="X111" t="str">
        <f t="shared" si="15"/>
        <v>Card</v>
      </c>
    </row>
    <row r="112" spans="1:24" x14ac:dyDescent="0.3">
      <c r="A112" s="3">
        <v>120110</v>
      </c>
      <c r="B112">
        <v>202</v>
      </c>
      <c r="C112" s="2">
        <v>45796</v>
      </c>
      <c r="D112" s="4">
        <v>0.12231481481481482</v>
      </c>
      <c r="E112" s="2">
        <v>45796</v>
      </c>
      <c r="F112" s="2" t="str">
        <f>TEXT(Table1[[#This Row],[Business_Day]],"dddd")</f>
        <v>Monday</v>
      </c>
      <c r="G112" t="s">
        <v>18</v>
      </c>
      <c r="H112" t="s">
        <v>15</v>
      </c>
      <c r="I112" t="str">
        <f t="shared" si="8"/>
        <v>Drive-Thru</v>
      </c>
      <c r="J112" t="s">
        <v>20</v>
      </c>
      <c r="L112" t="str">
        <f t="shared" si="9"/>
        <v>No Modifier</v>
      </c>
      <c r="M112" s="3">
        <v>1</v>
      </c>
      <c r="N112" s="5">
        <v>4.6900000000000004</v>
      </c>
      <c r="O112" s="5">
        <f t="shared" si="10"/>
        <v>4.6900000000000004</v>
      </c>
      <c r="P112" s="5">
        <f t="shared" si="11"/>
        <v>4.6900000000000004</v>
      </c>
      <c r="Q112" s="9">
        <v>0</v>
      </c>
      <c r="R112" s="9">
        <f t="shared" si="12"/>
        <v>0</v>
      </c>
      <c r="S112" s="9">
        <v>0.35</v>
      </c>
      <c r="T112" s="9">
        <f t="shared" si="13"/>
        <v>0.35</v>
      </c>
      <c r="U112" s="16">
        <v>5.04</v>
      </c>
      <c r="V112" s="5">
        <f t="shared" si="14"/>
        <v>5.04</v>
      </c>
      <c r="X112" t="str">
        <f t="shared" si="15"/>
        <v>Card</v>
      </c>
    </row>
    <row r="113" spans="1:24" x14ac:dyDescent="0.3">
      <c r="A113" s="3">
        <v>120111</v>
      </c>
      <c r="B113">
        <v>201</v>
      </c>
      <c r="C113" s="2">
        <v>45769</v>
      </c>
      <c r="D113" s="4">
        <v>0.45653935185185185</v>
      </c>
      <c r="E113" s="2">
        <v>45769</v>
      </c>
      <c r="F113" s="2" t="str">
        <f>TEXT(Table1[[#This Row],[Business_Day]],"dddd")</f>
        <v>Tuesday</v>
      </c>
      <c r="G113" t="s">
        <v>14</v>
      </c>
      <c r="H113" t="s">
        <v>15</v>
      </c>
      <c r="I113" t="str">
        <f t="shared" si="8"/>
        <v>Drive-Thru</v>
      </c>
      <c r="J113" t="s">
        <v>24</v>
      </c>
      <c r="L113" t="str">
        <f t="shared" si="9"/>
        <v>No Modifier</v>
      </c>
      <c r="M113" s="3">
        <v>3</v>
      </c>
      <c r="N113" s="5">
        <v>3.23</v>
      </c>
      <c r="O113" s="5">
        <f t="shared" si="10"/>
        <v>3.2300000000000004</v>
      </c>
      <c r="P113" s="5">
        <f t="shared" si="11"/>
        <v>9.6900000000000013</v>
      </c>
      <c r="Q113" s="9">
        <v>0</v>
      </c>
      <c r="R113" s="9">
        <f t="shared" si="12"/>
        <v>0</v>
      </c>
      <c r="S113" s="9">
        <v>0.7</v>
      </c>
      <c r="T113" s="9">
        <f t="shared" si="13"/>
        <v>0.7</v>
      </c>
      <c r="U113" s="16">
        <v>10.39</v>
      </c>
      <c r="V113" s="5">
        <f t="shared" si="14"/>
        <v>10.39</v>
      </c>
      <c r="W113" t="s">
        <v>21</v>
      </c>
      <c r="X113" t="str">
        <f t="shared" si="15"/>
        <v>Card</v>
      </c>
    </row>
    <row r="114" spans="1:24" x14ac:dyDescent="0.3">
      <c r="A114" s="3">
        <v>120112</v>
      </c>
      <c r="B114">
        <v>501</v>
      </c>
      <c r="C114" s="2">
        <v>45877</v>
      </c>
      <c r="D114" s="4">
        <v>0.36207175925925927</v>
      </c>
      <c r="E114" s="2">
        <v>45877</v>
      </c>
      <c r="F114" s="2" t="str">
        <f>TEXT(Table1[[#This Row],[Business_Day]],"dddd")</f>
        <v>Friday</v>
      </c>
      <c r="G114" t="s">
        <v>36</v>
      </c>
      <c r="H114" t="s">
        <v>29</v>
      </c>
      <c r="I114" t="str">
        <f t="shared" si="8"/>
        <v>Delivery</v>
      </c>
      <c r="J114" t="s">
        <v>27</v>
      </c>
      <c r="L114" t="str">
        <f t="shared" si="9"/>
        <v>No Modifier</v>
      </c>
      <c r="M114" s="3">
        <v>1</v>
      </c>
      <c r="N114" s="5">
        <v>5.77</v>
      </c>
      <c r="O114" s="5">
        <f t="shared" si="10"/>
        <v>5.7700000000000005</v>
      </c>
      <c r="P114" s="5">
        <f t="shared" si="11"/>
        <v>5.7700000000000005</v>
      </c>
      <c r="Q114" s="9">
        <v>0</v>
      </c>
      <c r="R114" s="9">
        <f t="shared" si="12"/>
        <v>0</v>
      </c>
      <c r="S114" s="9">
        <v>0.43</v>
      </c>
      <c r="T114" s="9">
        <f t="shared" si="13"/>
        <v>0.43</v>
      </c>
      <c r="U114" s="16">
        <v>6.2</v>
      </c>
      <c r="V114" s="5">
        <f t="shared" si="14"/>
        <v>6.2</v>
      </c>
      <c r="W114" t="s">
        <v>21</v>
      </c>
      <c r="X114" t="str">
        <f t="shared" si="15"/>
        <v>Card</v>
      </c>
    </row>
    <row r="115" spans="1:24" x14ac:dyDescent="0.3">
      <c r="A115" s="3">
        <v>120113</v>
      </c>
      <c r="B115">
        <v>103</v>
      </c>
      <c r="C115" s="2">
        <v>45820</v>
      </c>
      <c r="D115" s="4">
        <v>6.0231481481481483E-2</v>
      </c>
      <c r="E115" s="2">
        <v>45820</v>
      </c>
      <c r="F115" s="2" t="str">
        <f>TEXT(Table1[[#This Row],[Business_Day]],"dddd")</f>
        <v>Thursday</v>
      </c>
      <c r="G115" t="s">
        <v>18</v>
      </c>
      <c r="H115" t="s">
        <v>22</v>
      </c>
      <c r="I115" t="str">
        <f t="shared" si="8"/>
        <v>Takeout</v>
      </c>
      <c r="J115" t="s">
        <v>57</v>
      </c>
      <c r="K115" t="s">
        <v>74</v>
      </c>
      <c r="L115" t="str">
        <f t="shared" si="9"/>
        <v>Add Bacon</v>
      </c>
      <c r="M115" s="3">
        <v>1</v>
      </c>
      <c r="N115" s="5">
        <v>10.220000000000001</v>
      </c>
      <c r="O115" s="5">
        <f t="shared" si="10"/>
        <v>11.219999999999999</v>
      </c>
      <c r="P115" s="5">
        <f t="shared" si="11"/>
        <v>11.219999999999999</v>
      </c>
      <c r="Q115" s="9">
        <v>0</v>
      </c>
      <c r="R115" s="9">
        <f t="shared" si="12"/>
        <v>0</v>
      </c>
      <c r="S115" s="9">
        <v>0.73</v>
      </c>
      <c r="T115" s="9">
        <f t="shared" si="13"/>
        <v>0.73</v>
      </c>
      <c r="U115" s="16">
        <v>11.95</v>
      </c>
      <c r="V115" s="5">
        <f t="shared" si="14"/>
        <v>11.95</v>
      </c>
      <c r="W115" t="s">
        <v>21</v>
      </c>
      <c r="X115" t="str">
        <f t="shared" si="15"/>
        <v>Card</v>
      </c>
    </row>
    <row r="116" spans="1:24" x14ac:dyDescent="0.3">
      <c r="A116" s="3">
        <v>120114</v>
      </c>
      <c r="B116">
        <v>403</v>
      </c>
      <c r="C116" s="2">
        <v>45853</v>
      </c>
      <c r="D116" s="4">
        <v>0.2988425925925926</v>
      </c>
      <c r="E116" s="2">
        <v>45853</v>
      </c>
      <c r="F116" s="2" t="str">
        <f>TEXT(Table1[[#This Row],[Business_Day]],"dddd")</f>
        <v>Tuesday</v>
      </c>
      <c r="G116" t="s">
        <v>36</v>
      </c>
      <c r="H116" t="s">
        <v>15</v>
      </c>
      <c r="I116" t="str">
        <f t="shared" si="8"/>
        <v>Drive-Thru</v>
      </c>
      <c r="J116" t="s">
        <v>26</v>
      </c>
      <c r="L116" t="str">
        <f t="shared" si="9"/>
        <v>No Modifier</v>
      </c>
      <c r="M116" s="3">
        <v>1</v>
      </c>
      <c r="N116" s="5">
        <v>9.19</v>
      </c>
      <c r="O116" s="5">
        <f t="shared" si="10"/>
        <v>9.19</v>
      </c>
      <c r="P116" s="5">
        <f t="shared" si="11"/>
        <v>9.19</v>
      </c>
      <c r="Q116" s="9">
        <v>0</v>
      </c>
      <c r="R116" s="9">
        <f t="shared" si="12"/>
        <v>0</v>
      </c>
      <c r="S116" s="9">
        <v>0.83</v>
      </c>
      <c r="T116" s="9">
        <f t="shared" si="13"/>
        <v>0.83</v>
      </c>
      <c r="U116" s="16">
        <v>10.02</v>
      </c>
      <c r="V116" s="5">
        <f t="shared" si="14"/>
        <v>10.02</v>
      </c>
      <c r="W116" t="s">
        <v>21</v>
      </c>
      <c r="X116" t="str">
        <f t="shared" si="15"/>
        <v>Card</v>
      </c>
    </row>
    <row r="117" spans="1:24" x14ac:dyDescent="0.3">
      <c r="A117" s="3">
        <v>120115</v>
      </c>
      <c r="B117">
        <v>402</v>
      </c>
      <c r="C117" s="2">
        <v>45839</v>
      </c>
      <c r="D117" s="4">
        <v>0.20931712962962962</v>
      </c>
      <c r="E117" s="2">
        <v>45839</v>
      </c>
      <c r="F117" s="2" t="str">
        <f>TEXT(Table1[[#This Row],[Business_Day]],"dddd")</f>
        <v>Tuesday</v>
      </c>
      <c r="G117" t="s">
        <v>28</v>
      </c>
      <c r="H117" t="s">
        <v>19</v>
      </c>
      <c r="I117" t="str">
        <f t="shared" si="8"/>
        <v>Dine-In</v>
      </c>
      <c r="J117" t="s">
        <v>52</v>
      </c>
      <c r="L117" t="str">
        <f t="shared" si="9"/>
        <v>No Modifier</v>
      </c>
      <c r="M117" s="3">
        <v>1</v>
      </c>
      <c r="N117" s="5">
        <v>2.73</v>
      </c>
      <c r="O117" s="5">
        <f t="shared" si="10"/>
        <v>2.7300000000000004</v>
      </c>
      <c r="P117" s="5">
        <f t="shared" si="11"/>
        <v>2.7300000000000004</v>
      </c>
      <c r="Q117" s="9">
        <v>0</v>
      </c>
      <c r="R117" s="9">
        <f t="shared" si="12"/>
        <v>0</v>
      </c>
      <c r="S117" s="9">
        <v>0.26</v>
      </c>
      <c r="T117" s="9">
        <f t="shared" si="13"/>
        <v>0.26</v>
      </c>
      <c r="U117" s="16">
        <v>2.99</v>
      </c>
      <c r="V117" s="5">
        <f t="shared" si="14"/>
        <v>2.99</v>
      </c>
      <c r="W117" t="s">
        <v>21</v>
      </c>
      <c r="X117" t="str">
        <f t="shared" si="15"/>
        <v>Card</v>
      </c>
    </row>
    <row r="118" spans="1:24" x14ac:dyDescent="0.3">
      <c r="A118" s="3">
        <v>120116</v>
      </c>
      <c r="B118">
        <v>401</v>
      </c>
      <c r="C118" s="2">
        <v>45861</v>
      </c>
      <c r="D118" s="4">
        <v>0.44908564814814816</v>
      </c>
      <c r="E118" s="2">
        <v>45861</v>
      </c>
      <c r="F118" s="2" t="str">
        <f>TEXT(Table1[[#This Row],[Business_Day]],"dddd")</f>
        <v>Wednesday</v>
      </c>
      <c r="G118" t="s">
        <v>14</v>
      </c>
      <c r="H118" t="s">
        <v>15</v>
      </c>
      <c r="I118" t="str">
        <f t="shared" si="8"/>
        <v>Drive-Thru</v>
      </c>
      <c r="J118" t="s">
        <v>16</v>
      </c>
      <c r="L118" t="str">
        <f t="shared" si="9"/>
        <v>No Modifier</v>
      </c>
      <c r="M118" s="3">
        <v>1</v>
      </c>
      <c r="N118" s="5">
        <v>1.44</v>
      </c>
      <c r="O118" s="5">
        <f t="shared" si="10"/>
        <v>1.74</v>
      </c>
      <c r="P118" s="5">
        <f t="shared" si="11"/>
        <v>1.74</v>
      </c>
      <c r="Q118" s="9">
        <v>0</v>
      </c>
      <c r="R118" s="9">
        <f t="shared" si="12"/>
        <v>0</v>
      </c>
      <c r="S118" s="9">
        <v>0.17</v>
      </c>
      <c r="T118" s="9">
        <f t="shared" si="13"/>
        <v>0.17</v>
      </c>
      <c r="U118" s="16">
        <v>1.91</v>
      </c>
      <c r="V118" s="5">
        <f t="shared" si="14"/>
        <v>1.91</v>
      </c>
      <c r="W118" t="s">
        <v>21</v>
      </c>
      <c r="X118" t="str">
        <f t="shared" si="15"/>
        <v>Card</v>
      </c>
    </row>
    <row r="119" spans="1:24" x14ac:dyDescent="0.3">
      <c r="A119" s="3">
        <v>120117</v>
      </c>
      <c r="B119">
        <v>103</v>
      </c>
      <c r="C119" s="2">
        <v>45850</v>
      </c>
      <c r="D119" s="4">
        <v>0.28334490740740742</v>
      </c>
      <c r="E119" s="2">
        <v>45850</v>
      </c>
      <c r="F119" s="2" t="str">
        <f>TEXT(Table1[[#This Row],[Business_Day]],"dddd")</f>
        <v>Saturday</v>
      </c>
      <c r="G119" t="s">
        <v>36</v>
      </c>
      <c r="H119" t="s">
        <v>15</v>
      </c>
      <c r="I119" t="str">
        <f t="shared" si="8"/>
        <v>Drive-Thru</v>
      </c>
      <c r="J119" t="s">
        <v>26</v>
      </c>
      <c r="L119" t="str">
        <f t="shared" si="9"/>
        <v>No Modifier</v>
      </c>
      <c r="M119" s="3">
        <v>1</v>
      </c>
      <c r="N119" s="5">
        <v>8.7100000000000009</v>
      </c>
      <c r="O119" s="5">
        <f t="shared" si="10"/>
        <v>8.7100000000000009</v>
      </c>
      <c r="P119" s="5">
        <f t="shared" si="11"/>
        <v>8.7100000000000009</v>
      </c>
      <c r="Q119" s="9">
        <v>0</v>
      </c>
      <c r="R119" s="9">
        <f t="shared" si="12"/>
        <v>0</v>
      </c>
      <c r="S119" s="9">
        <v>0.78</v>
      </c>
      <c r="T119" s="9">
        <f t="shared" si="13"/>
        <v>0.78</v>
      </c>
      <c r="U119" s="16">
        <v>9.49</v>
      </c>
      <c r="V119" s="5">
        <f t="shared" si="14"/>
        <v>9.49</v>
      </c>
      <c r="W119" t="s">
        <v>21</v>
      </c>
      <c r="X119" t="str">
        <f t="shared" si="15"/>
        <v>Card</v>
      </c>
    </row>
    <row r="120" spans="1:24" x14ac:dyDescent="0.3">
      <c r="A120" s="3">
        <v>120118</v>
      </c>
      <c r="B120">
        <v>401</v>
      </c>
      <c r="C120" s="2">
        <v>45759</v>
      </c>
      <c r="D120" s="4">
        <v>0.13556712962962963</v>
      </c>
      <c r="E120" s="2">
        <v>45759</v>
      </c>
      <c r="F120" s="2" t="str">
        <f>TEXT(Table1[[#This Row],[Business_Day]],"dddd")</f>
        <v>Saturday</v>
      </c>
      <c r="G120" t="s">
        <v>28</v>
      </c>
      <c r="H120" t="s">
        <v>19</v>
      </c>
      <c r="I120" t="str">
        <f t="shared" si="8"/>
        <v>Dine-In</v>
      </c>
      <c r="J120" t="s">
        <v>32</v>
      </c>
      <c r="K120" t="s">
        <v>76</v>
      </c>
      <c r="L120" t="str">
        <f t="shared" si="9"/>
        <v>No Ice</v>
      </c>
      <c r="M120" s="3">
        <v>1</v>
      </c>
      <c r="N120" s="5">
        <v>1.84</v>
      </c>
      <c r="O120" s="5">
        <f t="shared" si="10"/>
        <v>1.8399999999999999</v>
      </c>
      <c r="P120" s="5">
        <f t="shared" si="11"/>
        <v>1.8399999999999999</v>
      </c>
      <c r="Q120" s="9">
        <v>0.37</v>
      </c>
      <c r="R120" s="9">
        <f t="shared" si="12"/>
        <v>0.37</v>
      </c>
      <c r="S120" s="9">
        <v>0.11</v>
      </c>
      <c r="T120" s="9">
        <f t="shared" si="13"/>
        <v>0.11</v>
      </c>
      <c r="U120" s="16">
        <v>1.58</v>
      </c>
      <c r="V120" s="5">
        <f t="shared" si="14"/>
        <v>1.58</v>
      </c>
      <c r="W120" t="s">
        <v>17</v>
      </c>
      <c r="X120" t="str">
        <f t="shared" si="15"/>
        <v>Cash</v>
      </c>
    </row>
    <row r="121" spans="1:24" x14ac:dyDescent="0.3">
      <c r="A121" s="3">
        <v>120119</v>
      </c>
      <c r="B121">
        <v>201</v>
      </c>
      <c r="C121" s="2">
        <v>45785</v>
      </c>
      <c r="D121" s="4">
        <v>0.35877314814814815</v>
      </c>
      <c r="E121" s="2">
        <v>45785</v>
      </c>
      <c r="F121" s="2" t="str">
        <f>TEXT(Table1[[#This Row],[Business_Day]],"dddd")</f>
        <v>Thursday</v>
      </c>
      <c r="G121" t="s">
        <v>36</v>
      </c>
      <c r="H121" t="s">
        <v>15</v>
      </c>
      <c r="I121" t="str">
        <f t="shared" si="8"/>
        <v>Drive-Thru</v>
      </c>
      <c r="J121" t="s">
        <v>20</v>
      </c>
      <c r="K121" t="s">
        <v>73</v>
      </c>
      <c r="L121" t="str">
        <f t="shared" si="9"/>
        <v>Add Jalapenos</v>
      </c>
      <c r="M121" s="3">
        <v>1</v>
      </c>
      <c r="N121" s="5">
        <v>5.67</v>
      </c>
      <c r="O121" s="5">
        <f t="shared" si="10"/>
        <v>6.0699999999999994</v>
      </c>
      <c r="P121" s="5">
        <f t="shared" si="11"/>
        <v>6.0699999999999994</v>
      </c>
      <c r="Q121" s="9">
        <v>0</v>
      </c>
      <c r="R121" s="9">
        <f t="shared" si="12"/>
        <v>0</v>
      </c>
      <c r="S121" s="9">
        <v>0.36</v>
      </c>
      <c r="T121" s="9">
        <f t="shared" si="13"/>
        <v>0.36</v>
      </c>
      <c r="U121" s="16">
        <v>6.43</v>
      </c>
      <c r="V121" s="5">
        <f t="shared" si="14"/>
        <v>6.43</v>
      </c>
      <c r="W121" t="s">
        <v>17</v>
      </c>
      <c r="X121" t="str">
        <f t="shared" si="15"/>
        <v>Cash</v>
      </c>
    </row>
    <row r="122" spans="1:24" x14ac:dyDescent="0.3">
      <c r="A122" s="3">
        <v>120120</v>
      </c>
      <c r="B122">
        <v>403</v>
      </c>
      <c r="C122" s="2">
        <v>45834</v>
      </c>
      <c r="D122" s="4">
        <v>0.1184375</v>
      </c>
      <c r="E122" s="2">
        <v>45834</v>
      </c>
      <c r="F122" s="2" t="str">
        <f>TEXT(Table1[[#This Row],[Business_Day]],"dddd")</f>
        <v>Thursday</v>
      </c>
      <c r="G122" t="s">
        <v>18</v>
      </c>
      <c r="H122" t="s">
        <v>19</v>
      </c>
      <c r="I122" t="str">
        <f t="shared" si="8"/>
        <v>Dine-In</v>
      </c>
      <c r="J122" t="s">
        <v>27</v>
      </c>
      <c r="L122" t="str">
        <f t="shared" si="9"/>
        <v>No Modifier</v>
      </c>
      <c r="M122" s="3">
        <v>1</v>
      </c>
      <c r="N122" s="5">
        <v>6.07</v>
      </c>
      <c r="O122" s="5">
        <f t="shared" si="10"/>
        <v>6.0699999999999994</v>
      </c>
      <c r="P122" s="5">
        <f t="shared" si="11"/>
        <v>6.0699999999999994</v>
      </c>
      <c r="Q122" s="9">
        <v>0</v>
      </c>
      <c r="R122" s="9">
        <f t="shared" si="12"/>
        <v>0</v>
      </c>
      <c r="S122" s="9">
        <v>0.44</v>
      </c>
      <c r="T122" s="9">
        <f t="shared" si="13"/>
        <v>0.44</v>
      </c>
      <c r="U122" s="16">
        <v>6.51</v>
      </c>
      <c r="V122" s="5">
        <f t="shared" si="14"/>
        <v>6.51</v>
      </c>
      <c r="W122" t="s">
        <v>21</v>
      </c>
      <c r="X122" t="str">
        <f t="shared" si="15"/>
        <v>Card</v>
      </c>
    </row>
    <row r="123" spans="1:24" x14ac:dyDescent="0.3">
      <c r="A123" s="3">
        <v>120121</v>
      </c>
      <c r="B123">
        <v>401</v>
      </c>
      <c r="C123" s="2">
        <v>45861</v>
      </c>
      <c r="D123" s="4">
        <v>9.3935185185185191E-2</v>
      </c>
      <c r="E123" s="2">
        <v>45861</v>
      </c>
      <c r="F123" s="2" t="str">
        <f>TEXT(Table1[[#This Row],[Business_Day]],"dddd")</f>
        <v>Wednesday</v>
      </c>
      <c r="G123" t="s">
        <v>18</v>
      </c>
      <c r="H123" t="s">
        <v>19</v>
      </c>
      <c r="I123" t="str">
        <f t="shared" si="8"/>
        <v>Dine-In</v>
      </c>
      <c r="J123" t="s">
        <v>60</v>
      </c>
      <c r="L123" t="str">
        <f t="shared" si="9"/>
        <v>No Modifier</v>
      </c>
      <c r="M123" s="3">
        <v>1</v>
      </c>
      <c r="N123" s="5">
        <v>4.6900000000000004</v>
      </c>
      <c r="O123" s="5">
        <f t="shared" si="10"/>
        <v>4.6900000000000004</v>
      </c>
      <c r="P123" s="5">
        <f t="shared" si="11"/>
        <v>4.6900000000000004</v>
      </c>
      <c r="Q123" s="9">
        <v>0</v>
      </c>
      <c r="R123" s="9">
        <f t="shared" si="12"/>
        <v>0</v>
      </c>
      <c r="S123" s="9">
        <v>0.34</v>
      </c>
      <c r="T123" s="9">
        <f t="shared" si="13"/>
        <v>0.34</v>
      </c>
      <c r="U123" s="16">
        <v>5.03</v>
      </c>
      <c r="V123" s="5">
        <f t="shared" si="14"/>
        <v>5.03</v>
      </c>
      <c r="W123" t="s">
        <v>17</v>
      </c>
      <c r="X123" t="str">
        <f t="shared" si="15"/>
        <v>Cash</v>
      </c>
    </row>
    <row r="124" spans="1:24" x14ac:dyDescent="0.3">
      <c r="A124" s="3">
        <v>120122</v>
      </c>
      <c r="B124">
        <v>501</v>
      </c>
      <c r="C124" s="2">
        <v>45807</v>
      </c>
      <c r="D124" s="4">
        <v>0.31265046296296295</v>
      </c>
      <c r="E124" s="2">
        <v>45807</v>
      </c>
      <c r="F124" s="2" t="str">
        <f>TEXT(Table1[[#This Row],[Business_Day]],"dddd")</f>
        <v>Friday</v>
      </c>
      <c r="G124" t="s">
        <v>36</v>
      </c>
      <c r="H124" t="s">
        <v>15</v>
      </c>
      <c r="I124" t="str">
        <f t="shared" si="8"/>
        <v>Drive-Thru</v>
      </c>
      <c r="J124" t="s">
        <v>56</v>
      </c>
      <c r="L124" t="str">
        <f t="shared" si="9"/>
        <v>No Modifier</v>
      </c>
      <c r="M124" s="3">
        <v>2</v>
      </c>
      <c r="N124" s="5">
        <v>2.08</v>
      </c>
      <c r="O124" s="5">
        <f t="shared" si="10"/>
        <v>2.08</v>
      </c>
      <c r="P124" s="5">
        <f t="shared" si="11"/>
        <v>4.16</v>
      </c>
      <c r="Q124" s="9">
        <v>0</v>
      </c>
      <c r="R124" s="9">
        <f t="shared" si="12"/>
        <v>0</v>
      </c>
      <c r="S124" s="9">
        <v>0.27</v>
      </c>
      <c r="T124" s="9">
        <f t="shared" si="13"/>
        <v>0.27</v>
      </c>
      <c r="U124" s="16">
        <v>4.43</v>
      </c>
      <c r="V124" s="5">
        <f t="shared" si="14"/>
        <v>4.43</v>
      </c>
      <c r="W124" t="s">
        <v>21</v>
      </c>
      <c r="X124" t="str">
        <f t="shared" si="15"/>
        <v>Card</v>
      </c>
    </row>
    <row r="125" spans="1:24" x14ac:dyDescent="0.3">
      <c r="A125" s="3">
        <v>120123</v>
      </c>
      <c r="B125">
        <v>401</v>
      </c>
      <c r="C125" s="2">
        <v>45808</v>
      </c>
      <c r="D125" s="4">
        <v>0.36756944444444445</v>
      </c>
      <c r="E125" s="2">
        <v>45808</v>
      </c>
      <c r="F125" s="2" t="str">
        <f>TEXT(Table1[[#This Row],[Business_Day]],"dddd")</f>
        <v>Saturday</v>
      </c>
      <c r="G125" t="s">
        <v>36</v>
      </c>
      <c r="H125" t="s">
        <v>22</v>
      </c>
      <c r="I125" t="str">
        <f t="shared" si="8"/>
        <v>Takeout</v>
      </c>
      <c r="J125" t="s">
        <v>77</v>
      </c>
      <c r="L125" t="str">
        <f t="shared" si="9"/>
        <v>No Modifier</v>
      </c>
      <c r="M125" s="3">
        <v>1</v>
      </c>
      <c r="N125" s="5">
        <v>4.75</v>
      </c>
      <c r="O125" s="5">
        <f t="shared" si="10"/>
        <v>4.75</v>
      </c>
      <c r="P125" s="5">
        <f t="shared" si="11"/>
        <v>4.75</v>
      </c>
      <c r="Q125" s="9">
        <v>0</v>
      </c>
      <c r="R125" s="9">
        <f t="shared" si="12"/>
        <v>0</v>
      </c>
      <c r="S125" s="9">
        <v>0.31</v>
      </c>
      <c r="T125" s="9">
        <f t="shared" si="13"/>
        <v>0.31</v>
      </c>
      <c r="U125" s="16">
        <v>5.0599999999999996</v>
      </c>
      <c r="V125" s="5">
        <f t="shared" si="14"/>
        <v>5.0599999999999996</v>
      </c>
      <c r="W125" t="s">
        <v>17</v>
      </c>
      <c r="X125" t="str">
        <f t="shared" si="15"/>
        <v>Cash</v>
      </c>
    </row>
    <row r="126" spans="1:24" x14ac:dyDescent="0.3">
      <c r="A126" s="3">
        <v>120124</v>
      </c>
      <c r="B126">
        <v>301</v>
      </c>
      <c r="C126" s="2">
        <v>45806</v>
      </c>
      <c r="D126" s="4">
        <v>0.53274305555555557</v>
      </c>
      <c r="E126" s="2">
        <v>45806</v>
      </c>
      <c r="F126" s="2" t="str">
        <f>TEXT(Table1[[#This Row],[Business_Day]],"dddd")</f>
        <v>Thursday</v>
      </c>
      <c r="G126" t="s">
        <v>18</v>
      </c>
      <c r="H126" t="s">
        <v>19</v>
      </c>
      <c r="I126" t="str">
        <f t="shared" si="8"/>
        <v>Dine-In</v>
      </c>
      <c r="J126" t="s">
        <v>57</v>
      </c>
      <c r="K126" t="s">
        <v>72</v>
      </c>
      <c r="L126" t="str">
        <f t="shared" si="9"/>
        <v>Gluten-Free Bun</v>
      </c>
      <c r="M126" s="3">
        <v>1</v>
      </c>
      <c r="N126" s="5">
        <v>9.2799999999999994</v>
      </c>
      <c r="O126" s="5">
        <f t="shared" si="10"/>
        <v>10.280000000000001</v>
      </c>
      <c r="P126" s="5">
        <f t="shared" si="11"/>
        <v>10.280000000000001</v>
      </c>
      <c r="Q126" s="9">
        <v>0</v>
      </c>
      <c r="R126" s="9">
        <f t="shared" si="12"/>
        <v>0</v>
      </c>
      <c r="S126" s="9">
        <v>0.87</v>
      </c>
      <c r="T126" s="9">
        <f t="shared" si="13"/>
        <v>0.87</v>
      </c>
      <c r="U126" s="16">
        <v>11.15</v>
      </c>
      <c r="V126" s="5">
        <f t="shared" si="14"/>
        <v>11.15</v>
      </c>
      <c r="W126" t="s">
        <v>17</v>
      </c>
      <c r="X126" t="str">
        <f t="shared" si="15"/>
        <v>Cash</v>
      </c>
    </row>
    <row r="127" spans="1:24" x14ac:dyDescent="0.3">
      <c r="A127" s="3">
        <v>120125</v>
      </c>
      <c r="B127">
        <v>402</v>
      </c>
      <c r="C127" s="2">
        <v>45796</v>
      </c>
      <c r="D127" s="4">
        <v>6.1921296296296294E-2</v>
      </c>
      <c r="E127" s="2">
        <v>45796</v>
      </c>
      <c r="F127" s="2" t="str">
        <f>TEXT(Table1[[#This Row],[Business_Day]],"dddd")</f>
        <v>Monday</v>
      </c>
      <c r="G127" t="s">
        <v>33</v>
      </c>
      <c r="H127" t="s">
        <v>15</v>
      </c>
      <c r="I127" t="str">
        <f t="shared" si="8"/>
        <v>Drive-Thru</v>
      </c>
      <c r="J127" t="s">
        <v>27</v>
      </c>
      <c r="L127" t="str">
        <f t="shared" si="9"/>
        <v>No Modifier</v>
      </c>
      <c r="M127" s="3">
        <v>1</v>
      </c>
      <c r="N127" s="5">
        <v>6.65</v>
      </c>
      <c r="O127" s="5">
        <f t="shared" si="10"/>
        <v>6.6499999999999995</v>
      </c>
      <c r="P127" s="5">
        <f t="shared" si="11"/>
        <v>6.6499999999999995</v>
      </c>
      <c r="Q127" s="9">
        <v>0</v>
      </c>
      <c r="R127" s="9">
        <f t="shared" si="12"/>
        <v>0</v>
      </c>
      <c r="S127" s="9">
        <v>0.4</v>
      </c>
      <c r="T127" s="9">
        <f t="shared" si="13"/>
        <v>0.4</v>
      </c>
      <c r="U127" s="16">
        <v>7.05</v>
      </c>
      <c r="V127" s="5">
        <f t="shared" si="14"/>
        <v>7.05</v>
      </c>
      <c r="W127" t="s">
        <v>21</v>
      </c>
      <c r="X127" t="str">
        <f t="shared" si="15"/>
        <v>Card</v>
      </c>
    </row>
    <row r="128" spans="1:24" x14ac:dyDescent="0.3">
      <c r="A128" s="3">
        <v>120126</v>
      </c>
      <c r="B128">
        <v>101</v>
      </c>
      <c r="C128" s="2">
        <v>45771</v>
      </c>
      <c r="D128" s="4">
        <v>0.50329861111111107</v>
      </c>
      <c r="E128" s="2">
        <v>45771</v>
      </c>
      <c r="F128" s="2" t="str">
        <f>TEXT(Table1[[#This Row],[Business_Day]],"dddd")</f>
        <v>Thursday</v>
      </c>
      <c r="G128" t="s">
        <v>18</v>
      </c>
      <c r="H128" t="s">
        <v>19</v>
      </c>
      <c r="I128" t="str">
        <f t="shared" si="8"/>
        <v>Dine-In</v>
      </c>
      <c r="J128" t="s">
        <v>55</v>
      </c>
      <c r="L128" t="str">
        <f t="shared" si="9"/>
        <v>No Modifier</v>
      </c>
      <c r="M128" s="3">
        <v>1</v>
      </c>
      <c r="N128" s="5">
        <v>7.99</v>
      </c>
      <c r="O128" s="5">
        <f t="shared" si="10"/>
        <v>7.9900000000000011</v>
      </c>
      <c r="P128" s="5">
        <f t="shared" si="11"/>
        <v>7.9900000000000011</v>
      </c>
      <c r="Q128" s="9">
        <v>0</v>
      </c>
      <c r="R128" s="9">
        <f t="shared" si="12"/>
        <v>0</v>
      </c>
      <c r="S128" s="9">
        <v>0.72</v>
      </c>
      <c r="T128" s="9">
        <f t="shared" si="13"/>
        <v>0.72</v>
      </c>
      <c r="U128" s="16">
        <v>8.7100000000000009</v>
      </c>
      <c r="V128" s="5">
        <f t="shared" si="14"/>
        <v>8.7100000000000009</v>
      </c>
      <c r="X128" t="str">
        <f t="shared" si="15"/>
        <v>Card</v>
      </c>
    </row>
    <row r="129" spans="1:24" x14ac:dyDescent="0.3">
      <c r="A129" s="3">
        <v>120127</v>
      </c>
      <c r="B129">
        <v>202</v>
      </c>
      <c r="C129" s="2">
        <v>45842</v>
      </c>
      <c r="D129" s="4">
        <v>0.48115740740740742</v>
      </c>
      <c r="E129" s="2">
        <v>45842</v>
      </c>
      <c r="F129" s="2" t="str">
        <f>TEXT(Table1[[#This Row],[Business_Day]],"dddd")</f>
        <v>Friday</v>
      </c>
      <c r="G129" t="s">
        <v>18</v>
      </c>
      <c r="H129" t="s">
        <v>29</v>
      </c>
      <c r="I129" t="str">
        <f t="shared" si="8"/>
        <v>Delivery</v>
      </c>
      <c r="J129" t="s">
        <v>60</v>
      </c>
      <c r="L129" t="str">
        <f t="shared" si="9"/>
        <v>No Modifier</v>
      </c>
      <c r="M129" s="3">
        <v>3</v>
      </c>
      <c r="N129" s="5">
        <v>4.8</v>
      </c>
      <c r="O129" s="5">
        <f t="shared" si="10"/>
        <v>4.8</v>
      </c>
      <c r="P129" s="5">
        <f t="shared" si="11"/>
        <v>14.399999999999999</v>
      </c>
      <c r="Q129" s="9">
        <v>0</v>
      </c>
      <c r="R129" s="9">
        <f t="shared" si="12"/>
        <v>0</v>
      </c>
      <c r="S129" s="9">
        <v>1.04</v>
      </c>
      <c r="T129" s="9">
        <f t="shared" si="13"/>
        <v>1.04</v>
      </c>
      <c r="U129" s="16">
        <v>15.44</v>
      </c>
      <c r="V129" s="5">
        <f t="shared" si="14"/>
        <v>15.44</v>
      </c>
      <c r="W129" t="s">
        <v>21</v>
      </c>
      <c r="X129" t="str">
        <f t="shared" si="15"/>
        <v>Card</v>
      </c>
    </row>
    <row r="130" spans="1:24" x14ac:dyDescent="0.3">
      <c r="A130" s="3">
        <v>120128</v>
      </c>
      <c r="B130">
        <v>301</v>
      </c>
      <c r="C130" s="2">
        <v>45820</v>
      </c>
      <c r="D130" s="4">
        <v>0.48905092592592592</v>
      </c>
      <c r="E130" s="2">
        <v>45820</v>
      </c>
      <c r="F130" s="2" t="str">
        <f>TEXT(Table1[[#This Row],[Business_Day]],"dddd")</f>
        <v>Thursday</v>
      </c>
      <c r="G130" t="s">
        <v>33</v>
      </c>
      <c r="H130" t="s">
        <v>22</v>
      </c>
      <c r="I130" t="str">
        <f t="shared" si="8"/>
        <v>Takeout</v>
      </c>
      <c r="J130" t="s">
        <v>43</v>
      </c>
      <c r="L130" t="str">
        <f t="shared" si="9"/>
        <v>No Modifier</v>
      </c>
      <c r="M130" s="3">
        <v>1</v>
      </c>
      <c r="N130" s="5">
        <v>4.5199999999999996</v>
      </c>
      <c r="O130" s="5">
        <f t="shared" si="10"/>
        <v>4.5200000000000005</v>
      </c>
      <c r="P130" s="5">
        <f t="shared" si="11"/>
        <v>4.5200000000000005</v>
      </c>
      <c r="Q130" s="9">
        <v>0.9</v>
      </c>
      <c r="R130" s="9">
        <f t="shared" si="12"/>
        <v>0.9</v>
      </c>
      <c r="S130" s="9">
        <v>0.31</v>
      </c>
      <c r="T130" s="9">
        <f t="shared" si="13"/>
        <v>0.31</v>
      </c>
      <c r="U130" s="16">
        <v>3.93</v>
      </c>
      <c r="V130" s="5">
        <f t="shared" si="14"/>
        <v>3.93</v>
      </c>
      <c r="W130" t="s">
        <v>31</v>
      </c>
      <c r="X130" t="str">
        <f t="shared" si="15"/>
        <v>MobilePay</v>
      </c>
    </row>
    <row r="131" spans="1:24" x14ac:dyDescent="0.3">
      <c r="A131" s="3">
        <v>120129</v>
      </c>
      <c r="B131">
        <v>401</v>
      </c>
      <c r="C131" s="2">
        <v>45836</v>
      </c>
      <c r="D131" s="4">
        <v>0.24590277777777778</v>
      </c>
      <c r="E131" s="2">
        <v>45836</v>
      </c>
      <c r="F131" s="2" t="str">
        <f>TEXT(Table1[[#This Row],[Business_Day]],"dddd")</f>
        <v>Saturday</v>
      </c>
      <c r="G131" t="s">
        <v>28</v>
      </c>
      <c r="H131" t="s">
        <v>15</v>
      </c>
      <c r="I131" t="str">
        <f t="shared" ref="I131:I194" si="16">IF(H131="","Unknown",H131)</f>
        <v>Drive-Thru</v>
      </c>
      <c r="J131" t="s">
        <v>52</v>
      </c>
      <c r="K131" t="s">
        <v>34</v>
      </c>
      <c r="L131" t="str">
        <f t="shared" ref="L131:L194" si="17">IF(K131="","No Modifier",K131)</f>
        <v>Extra Sauce</v>
      </c>
      <c r="M131" s="3">
        <v>1</v>
      </c>
      <c r="N131" s="5">
        <v>2.5</v>
      </c>
      <c r="O131" s="5">
        <f t="shared" ref="O131:O194" si="18">(V131-T131+R131)/M131</f>
        <v>2.75</v>
      </c>
      <c r="P131" s="5">
        <f t="shared" ref="P131:P194" si="19">PRODUCT(M131,O131)</f>
        <v>2.75</v>
      </c>
      <c r="Q131" s="9">
        <v>0</v>
      </c>
      <c r="R131" s="9">
        <f t="shared" ref="R131:R194" si="20">IF(ISBLANK(Q131),ROUND((M131*O131)+T131-V131,2),Q131)</f>
        <v>0</v>
      </c>
      <c r="S131" s="9">
        <v>0.21</v>
      </c>
      <c r="T131" s="9">
        <f t="shared" ref="T131:T194" si="21">IF(S131="",V131-P131+R131,S131)</f>
        <v>0.21</v>
      </c>
      <c r="U131" s="16">
        <v>2.96</v>
      </c>
      <c r="V131" s="5">
        <f t="shared" ref="V131:V194" si="22">IF(U131="",(M131*O131)-R131+T131,U131)</f>
        <v>2.96</v>
      </c>
      <c r="W131" t="s">
        <v>31</v>
      </c>
      <c r="X131" t="str">
        <f t="shared" ref="X131:X194" si="23">IF(W131="","Card",W131)</f>
        <v>MobilePay</v>
      </c>
    </row>
    <row r="132" spans="1:24" x14ac:dyDescent="0.3">
      <c r="A132" s="3">
        <v>120130</v>
      </c>
      <c r="B132">
        <v>201</v>
      </c>
      <c r="C132" s="2">
        <v>45782</v>
      </c>
      <c r="D132" s="4">
        <v>0.2447337962962963</v>
      </c>
      <c r="E132" s="2">
        <v>45782</v>
      </c>
      <c r="F132" s="2" t="str">
        <f>TEXT(Table1[[#This Row],[Business_Day]],"dddd")</f>
        <v>Monday</v>
      </c>
      <c r="G132" t="s">
        <v>28</v>
      </c>
      <c r="H132" t="s">
        <v>15</v>
      </c>
      <c r="I132" t="str">
        <f t="shared" si="16"/>
        <v>Drive-Thru</v>
      </c>
      <c r="J132" t="s">
        <v>56</v>
      </c>
      <c r="K132" t="s">
        <v>45</v>
      </c>
      <c r="L132" t="str">
        <f t="shared" si="17"/>
        <v>Sugar-Free Syrup</v>
      </c>
      <c r="M132" s="3">
        <v>1</v>
      </c>
      <c r="N132" s="5">
        <v>1.68</v>
      </c>
      <c r="O132" s="5">
        <f t="shared" si="18"/>
        <v>1.98</v>
      </c>
      <c r="P132" s="5">
        <f t="shared" si="19"/>
        <v>1.98</v>
      </c>
      <c r="Q132" s="9">
        <v>0</v>
      </c>
      <c r="R132" s="9">
        <f t="shared" si="20"/>
        <v>0</v>
      </c>
      <c r="S132" s="9">
        <v>0.17</v>
      </c>
      <c r="T132" s="9">
        <f t="shared" si="21"/>
        <v>0.17</v>
      </c>
      <c r="U132" s="16">
        <v>2.15</v>
      </c>
      <c r="V132" s="5">
        <f t="shared" si="22"/>
        <v>2.15</v>
      </c>
      <c r="W132" t="s">
        <v>21</v>
      </c>
      <c r="X132" t="str">
        <f t="shared" si="23"/>
        <v>Card</v>
      </c>
    </row>
    <row r="133" spans="1:24" x14ac:dyDescent="0.3">
      <c r="A133" s="3">
        <v>120131</v>
      </c>
      <c r="B133">
        <v>301</v>
      </c>
      <c r="C133" s="2">
        <v>45823</v>
      </c>
      <c r="D133" s="4">
        <v>0.28685185185185186</v>
      </c>
      <c r="E133" s="2">
        <v>45823</v>
      </c>
      <c r="F133" s="2" t="str">
        <f>TEXT(Table1[[#This Row],[Business_Day]],"dddd")</f>
        <v>Sunday</v>
      </c>
      <c r="G133" t="s">
        <v>14</v>
      </c>
      <c r="H133" t="s">
        <v>22</v>
      </c>
      <c r="I133" t="str">
        <f t="shared" si="16"/>
        <v>Takeout</v>
      </c>
      <c r="J133" t="s">
        <v>51</v>
      </c>
      <c r="K133" t="s">
        <v>71</v>
      </c>
      <c r="L133" t="str">
        <f t="shared" si="17"/>
        <v>Almond Milk</v>
      </c>
      <c r="M133" s="3">
        <v>1</v>
      </c>
      <c r="N133" s="5">
        <v>4.01</v>
      </c>
      <c r="O133" s="5">
        <f t="shared" si="18"/>
        <v>4.71</v>
      </c>
      <c r="P133" s="5">
        <f t="shared" si="19"/>
        <v>4.71</v>
      </c>
      <c r="Q133" s="9">
        <v>0</v>
      </c>
      <c r="R133" s="9">
        <f t="shared" si="20"/>
        <v>0</v>
      </c>
      <c r="S133" s="9">
        <v>0.42</v>
      </c>
      <c r="T133" s="9">
        <f t="shared" si="21"/>
        <v>0.42</v>
      </c>
      <c r="U133" s="16">
        <v>5.13</v>
      </c>
      <c r="V133" s="5">
        <f t="shared" si="22"/>
        <v>5.13</v>
      </c>
      <c r="W133" t="s">
        <v>17</v>
      </c>
      <c r="X133" t="str">
        <f t="shared" si="23"/>
        <v>Cash</v>
      </c>
    </row>
    <row r="134" spans="1:24" x14ac:dyDescent="0.3">
      <c r="A134" s="3">
        <v>120132</v>
      </c>
      <c r="B134">
        <v>401</v>
      </c>
      <c r="C134" s="2">
        <v>45799</v>
      </c>
      <c r="D134" s="4">
        <v>0.32725694444444442</v>
      </c>
      <c r="E134" s="2">
        <v>45799</v>
      </c>
      <c r="F134" s="2" t="str">
        <f>TEXT(Table1[[#This Row],[Business_Day]],"dddd")</f>
        <v>Thursday</v>
      </c>
      <c r="G134" t="s">
        <v>14</v>
      </c>
      <c r="H134" t="s">
        <v>15</v>
      </c>
      <c r="I134" t="str">
        <f t="shared" si="16"/>
        <v>Drive-Thru</v>
      </c>
      <c r="J134" t="s">
        <v>24</v>
      </c>
      <c r="L134" t="str">
        <f t="shared" si="17"/>
        <v>No Modifier</v>
      </c>
      <c r="M134" s="3">
        <v>1</v>
      </c>
      <c r="N134" s="5">
        <v>2.97</v>
      </c>
      <c r="O134" s="5">
        <f t="shared" si="18"/>
        <v>2.97</v>
      </c>
      <c r="P134" s="5">
        <f t="shared" si="19"/>
        <v>2.97</v>
      </c>
      <c r="Q134" s="9">
        <v>0</v>
      </c>
      <c r="R134" s="9">
        <f t="shared" si="20"/>
        <v>0</v>
      </c>
      <c r="S134" s="9">
        <v>0.19</v>
      </c>
      <c r="T134" s="9">
        <f t="shared" si="21"/>
        <v>0.19</v>
      </c>
      <c r="U134" s="16">
        <v>3.16</v>
      </c>
      <c r="V134" s="5">
        <f t="shared" si="22"/>
        <v>3.16</v>
      </c>
      <c r="W134" t="s">
        <v>21</v>
      </c>
      <c r="X134" t="str">
        <f t="shared" si="23"/>
        <v>Card</v>
      </c>
    </row>
    <row r="135" spans="1:24" x14ac:dyDescent="0.3">
      <c r="A135" s="3">
        <v>120133</v>
      </c>
      <c r="B135">
        <v>102</v>
      </c>
      <c r="C135" s="2">
        <v>45821</v>
      </c>
      <c r="D135" s="4">
        <v>0.46251157407407406</v>
      </c>
      <c r="E135" s="2">
        <v>45821</v>
      </c>
      <c r="F135" s="2" t="str">
        <f>TEXT(Table1[[#This Row],[Business_Day]],"dddd")</f>
        <v>Friday</v>
      </c>
      <c r="G135" t="s">
        <v>37</v>
      </c>
      <c r="H135" t="s">
        <v>19</v>
      </c>
      <c r="I135" t="str">
        <f t="shared" si="16"/>
        <v>Dine-In</v>
      </c>
      <c r="J135" t="s">
        <v>32</v>
      </c>
      <c r="K135" t="s">
        <v>45</v>
      </c>
      <c r="L135" t="str">
        <f t="shared" si="17"/>
        <v>Sugar-Free Syrup</v>
      </c>
      <c r="M135" s="3">
        <v>1</v>
      </c>
      <c r="N135" s="5">
        <v>1.78</v>
      </c>
      <c r="O135" s="5">
        <f t="shared" si="18"/>
        <v>2.08</v>
      </c>
      <c r="P135" s="5">
        <f t="shared" si="19"/>
        <v>2.08</v>
      </c>
      <c r="Q135" s="9">
        <v>0</v>
      </c>
      <c r="R135" s="9">
        <f t="shared" si="20"/>
        <v>0</v>
      </c>
      <c r="S135" s="9">
        <v>0.14000000000000001</v>
      </c>
      <c r="T135" s="9">
        <f t="shared" si="21"/>
        <v>0.14000000000000001</v>
      </c>
      <c r="U135" s="16">
        <v>2.2200000000000002</v>
      </c>
      <c r="V135" s="5">
        <f t="shared" si="22"/>
        <v>2.2200000000000002</v>
      </c>
      <c r="W135" t="s">
        <v>17</v>
      </c>
      <c r="X135" t="str">
        <f t="shared" si="23"/>
        <v>Cash</v>
      </c>
    </row>
    <row r="136" spans="1:24" x14ac:dyDescent="0.3">
      <c r="A136" s="3">
        <v>120134</v>
      </c>
      <c r="B136">
        <v>401</v>
      </c>
      <c r="C136" s="2">
        <v>45844</v>
      </c>
      <c r="D136" s="4">
        <v>0.30383101851851851</v>
      </c>
      <c r="E136" s="2">
        <v>45844</v>
      </c>
      <c r="F136" s="2" t="str">
        <f>TEXT(Table1[[#This Row],[Business_Day]],"dddd")</f>
        <v>Sunday</v>
      </c>
      <c r="G136" t="s">
        <v>14</v>
      </c>
      <c r="H136" t="s">
        <v>19</v>
      </c>
      <c r="I136" t="str">
        <f t="shared" si="16"/>
        <v>Dine-In</v>
      </c>
      <c r="J136" t="s">
        <v>35</v>
      </c>
      <c r="L136" t="str">
        <f t="shared" si="17"/>
        <v>No Modifier</v>
      </c>
      <c r="M136" s="3">
        <v>1</v>
      </c>
      <c r="N136" s="5">
        <v>1.71</v>
      </c>
      <c r="O136" s="5">
        <f t="shared" si="18"/>
        <v>1.71</v>
      </c>
      <c r="P136" s="5">
        <f t="shared" si="19"/>
        <v>1.71</v>
      </c>
      <c r="Q136" s="9">
        <v>0</v>
      </c>
      <c r="R136" s="9">
        <f t="shared" si="20"/>
        <v>0</v>
      </c>
      <c r="S136" s="9">
        <v>0.12</v>
      </c>
      <c r="T136" s="9">
        <f t="shared" si="21"/>
        <v>0.12</v>
      </c>
      <c r="U136" s="16">
        <v>1.83</v>
      </c>
      <c r="V136" s="5">
        <f t="shared" si="22"/>
        <v>1.83</v>
      </c>
      <c r="W136" t="s">
        <v>21</v>
      </c>
      <c r="X136" t="str">
        <f t="shared" si="23"/>
        <v>Card</v>
      </c>
    </row>
    <row r="137" spans="1:24" x14ac:dyDescent="0.3">
      <c r="A137" s="3">
        <v>120135</v>
      </c>
      <c r="B137">
        <v>101</v>
      </c>
      <c r="C137" s="2">
        <v>45836</v>
      </c>
      <c r="D137" s="4">
        <v>7.7719907407407404E-2</v>
      </c>
      <c r="E137" s="2">
        <v>45836</v>
      </c>
      <c r="F137" s="2" t="str">
        <f>TEXT(Table1[[#This Row],[Business_Day]],"dddd")</f>
        <v>Saturday</v>
      </c>
      <c r="G137" t="s">
        <v>33</v>
      </c>
      <c r="H137" t="s">
        <v>29</v>
      </c>
      <c r="I137" t="str">
        <f t="shared" si="16"/>
        <v>Delivery</v>
      </c>
      <c r="J137" t="s">
        <v>78</v>
      </c>
      <c r="K137" t="s">
        <v>42</v>
      </c>
      <c r="L137" t="str">
        <f t="shared" si="17"/>
        <v>Oat Milk</v>
      </c>
      <c r="M137" s="3">
        <v>1</v>
      </c>
      <c r="N137" s="5">
        <v>2.14</v>
      </c>
      <c r="O137" s="5">
        <f t="shared" si="18"/>
        <v>2.84</v>
      </c>
      <c r="P137" s="5">
        <f t="shared" si="19"/>
        <v>2.84</v>
      </c>
      <c r="Q137" s="9">
        <v>0</v>
      </c>
      <c r="R137" s="9">
        <f t="shared" si="20"/>
        <v>0</v>
      </c>
      <c r="S137" s="9">
        <v>0.21</v>
      </c>
      <c r="T137" s="9">
        <f t="shared" si="21"/>
        <v>0.21</v>
      </c>
      <c r="U137" s="16">
        <v>3.05</v>
      </c>
      <c r="V137" s="5">
        <f t="shared" si="22"/>
        <v>3.05</v>
      </c>
      <c r="W137" t="s">
        <v>21</v>
      </c>
      <c r="X137" t="str">
        <f t="shared" si="23"/>
        <v>Card</v>
      </c>
    </row>
    <row r="138" spans="1:24" x14ac:dyDescent="0.3">
      <c r="A138" s="3">
        <v>120136</v>
      </c>
      <c r="B138">
        <v>402</v>
      </c>
      <c r="C138" s="2">
        <v>45778</v>
      </c>
      <c r="D138" s="4">
        <v>0.47249999999999998</v>
      </c>
      <c r="E138" s="2">
        <v>45778</v>
      </c>
      <c r="F138" s="2" t="str">
        <f>TEXT(Table1[[#This Row],[Business_Day]],"dddd")</f>
        <v>Thursday</v>
      </c>
      <c r="G138" t="s">
        <v>33</v>
      </c>
      <c r="H138" t="s">
        <v>22</v>
      </c>
      <c r="I138" t="str">
        <f t="shared" si="16"/>
        <v>Takeout</v>
      </c>
      <c r="J138" t="s">
        <v>48</v>
      </c>
      <c r="L138" t="str">
        <f t="shared" si="17"/>
        <v>No Modifier</v>
      </c>
      <c r="M138" s="3">
        <v>1</v>
      </c>
      <c r="N138" s="5">
        <v>5.34</v>
      </c>
      <c r="O138" s="5">
        <f t="shared" si="18"/>
        <v>6.3400000000000007</v>
      </c>
      <c r="P138" s="5">
        <f t="shared" si="19"/>
        <v>6.3400000000000007</v>
      </c>
      <c r="Q138" s="9">
        <v>0</v>
      </c>
      <c r="R138" s="9">
        <f t="shared" si="20"/>
        <v>0</v>
      </c>
      <c r="S138" s="9">
        <v>0.6</v>
      </c>
      <c r="T138" s="9">
        <f t="shared" si="21"/>
        <v>0.6</v>
      </c>
      <c r="U138" s="16">
        <v>6.94</v>
      </c>
      <c r="V138" s="5">
        <f t="shared" si="22"/>
        <v>6.94</v>
      </c>
      <c r="W138" t="s">
        <v>17</v>
      </c>
      <c r="X138" t="str">
        <f t="shared" si="23"/>
        <v>Cash</v>
      </c>
    </row>
    <row r="139" spans="1:24" x14ac:dyDescent="0.3">
      <c r="A139" s="3">
        <v>120137</v>
      </c>
      <c r="B139">
        <v>102</v>
      </c>
      <c r="C139" s="2">
        <v>45777</v>
      </c>
      <c r="D139" s="4">
        <v>0.40521990740740743</v>
      </c>
      <c r="E139" s="2">
        <v>45777</v>
      </c>
      <c r="F139" s="2" t="str">
        <f>TEXT(Table1[[#This Row],[Business_Day]],"dddd")</f>
        <v>Wednesday</v>
      </c>
      <c r="G139" t="s">
        <v>36</v>
      </c>
      <c r="H139" t="s">
        <v>19</v>
      </c>
      <c r="I139" t="str">
        <f t="shared" si="16"/>
        <v>Dine-In</v>
      </c>
      <c r="J139" t="s">
        <v>48</v>
      </c>
      <c r="L139" t="str">
        <f t="shared" si="17"/>
        <v>No Modifier</v>
      </c>
      <c r="M139" s="3">
        <v>1</v>
      </c>
      <c r="N139" s="5">
        <v>5.52</v>
      </c>
      <c r="O139" s="5">
        <f t="shared" si="18"/>
        <v>5.52</v>
      </c>
      <c r="P139" s="5">
        <f t="shared" si="19"/>
        <v>5.52</v>
      </c>
      <c r="Q139" s="9">
        <v>0</v>
      </c>
      <c r="R139" s="9">
        <f t="shared" si="20"/>
        <v>0</v>
      </c>
      <c r="S139" s="9">
        <v>0.5</v>
      </c>
      <c r="T139" s="9">
        <f t="shared" si="21"/>
        <v>0.5</v>
      </c>
      <c r="U139" s="16">
        <v>6.02</v>
      </c>
      <c r="V139" s="5">
        <f t="shared" si="22"/>
        <v>6.02</v>
      </c>
      <c r="W139" t="s">
        <v>21</v>
      </c>
      <c r="X139" t="str">
        <f t="shared" si="23"/>
        <v>Card</v>
      </c>
    </row>
    <row r="140" spans="1:24" x14ac:dyDescent="0.3">
      <c r="A140" s="3">
        <v>120138</v>
      </c>
      <c r="B140">
        <v>401</v>
      </c>
      <c r="C140" s="2">
        <v>45777</v>
      </c>
      <c r="D140" s="4">
        <v>7.2881944444444444E-2</v>
      </c>
      <c r="E140" s="2">
        <v>45777</v>
      </c>
      <c r="F140" s="2" t="str">
        <f>TEXT(Table1[[#This Row],[Business_Day]],"dddd")</f>
        <v>Wednesday</v>
      </c>
      <c r="G140" t="s">
        <v>18</v>
      </c>
      <c r="H140" t="s">
        <v>15</v>
      </c>
      <c r="I140" t="str">
        <f t="shared" si="16"/>
        <v>Drive-Thru</v>
      </c>
      <c r="J140" t="s">
        <v>60</v>
      </c>
      <c r="L140" t="str">
        <f t="shared" si="17"/>
        <v>No Modifier</v>
      </c>
      <c r="M140" s="3">
        <v>1</v>
      </c>
      <c r="N140" s="5">
        <v>5.26</v>
      </c>
      <c r="O140" s="5">
        <f t="shared" si="18"/>
        <v>5.26</v>
      </c>
      <c r="P140" s="5">
        <f t="shared" si="19"/>
        <v>5.26</v>
      </c>
      <c r="Q140" s="9">
        <v>0</v>
      </c>
      <c r="R140" s="9">
        <f t="shared" si="20"/>
        <v>0</v>
      </c>
      <c r="S140" s="9">
        <v>0.37</v>
      </c>
      <c r="T140" s="9">
        <f t="shared" si="21"/>
        <v>0.37</v>
      </c>
      <c r="U140" s="16">
        <v>5.63</v>
      </c>
      <c r="V140" s="5">
        <f t="shared" si="22"/>
        <v>5.63</v>
      </c>
      <c r="W140" t="s">
        <v>21</v>
      </c>
      <c r="X140" t="str">
        <f t="shared" si="23"/>
        <v>Card</v>
      </c>
    </row>
    <row r="141" spans="1:24" x14ac:dyDescent="0.3">
      <c r="A141" s="3">
        <v>120139</v>
      </c>
      <c r="B141">
        <v>301</v>
      </c>
      <c r="C141" s="2">
        <v>45823</v>
      </c>
      <c r="D141" s="4">
        <v>0.41673611111111108</v>
      </c>
      <c r="E141" s="2">
        <v>45823</v>
      </c>
      <c r="F141" s="2" t="str">
        <f>TEXT(Table1[[#This Row],[Business_Day]],"dddd")</f>
        <v>Sunday</v>
      </c>
      <c r="G141" t="s">
        <v>33</v>
      </c>
      <c r="H141" t="s">
        <v>22</v>
      </c>
      <c r="I141" t="str">
        <f t="shared" si="16"/>
        <v>Takeout</v>
      </c>
      <c r="J141" t="s">
        <v>52</v>
      </c>
      <c r="L141" t="str">
        <f t="shared" si="17"/>
        <v>No Modifier</v>
      </c>
      <c r="M141" s="3">
        <v>1</v>
      </c>
      <c r="N141" s="5">
        <v>2.29</v>
      </c>
      <c r="O141" s="5">
        <f t="shared" si="18"/>
        <v>1.9900000000000002</v>
      </c>
      <c r="P141" s="5">
        <f t="shared" si="19"/>
        <v>1.9900000000000002</v>
      </c>
      <c r="Q141" s="9">
        <v>0</v>
      </c>
      <c r="R141" s="9">
        <f t="shared" si="20"/>
        <v>0</v>
      </c>
      <c r="S141" s="9">
        <v>0.19</v>
      </c>
      <c r="T141" s="9">
        <f t="shared" si="21"/>
        <v>0.19</v>
      </c>
      <c r="U141" s="16">
        <v>2.1800000000000002</v>
      </c>
      <c r="V141" s="5">
        <f t="shared" si="22"/>
        <v>2.1800000000000002</v>
      </c>
      <c r="W141" t="s">
        <v>17</v>
      </c>
      <c r="X141" t="str">
        <f t="shared" si="23"/>
        <v>Cash</v>
      </c>
    </row>
    <row r="142" spans="1:24" x14ac:dyDescent="0.3">
      <c r="A142" s="3">
        <v>120140</v>
      </c>
      <c r="B142">
        <v>102</v>
      </c>
      <c r="C142" s="2">
        <v>45758</v>
      </c>
      <c r="D142" s="4">
        <v>0.4231712962962963</v>
      </c>
      <c r="E142" s="2">
        <v>45758</v>
      </c>
      <c r="F142" s="2" t="str">
        <f>TEXT(Table1[[#This Row],[Business_Day]],"dddd")</f>
        <v>Friday</v>
      </c>
      <c r="G142" t="s">
        <v>14</v>
      </c>
      <c r="H142" t="s">
        <v>22</v>
      </c>
      <c r="I142" t="str">
        <f t="shared" si="16"/>
        <v>Takeout</v>
      </c>
      <c r="J142" t="s">
        <v>35</v>
      </c>
      <c r="K142" t="s">
        <v>46</v>
      </c>
      <c r="L142" t="str">
        <f t="shared" si="17"/>
        <v>Cinnamon</v>
      </c>
      <c r="M142" s="3">
        <v>1</v>
      </c>
      <c r="N142" s="5">
        <v>1.94</v>
      </c>
      <c r="O142" s="5">
        <f t="shared" si="18"/>
        <v>2.04</v>
      </c>
      <c r="P142" s="5">
        <f t="shared" si="19"/>
        <v>2.04</v>
      </c>
      <c r="Q142" s="9">
        <v>0</v>
      </c>
      <c r="R142" s="9">
        <f t="shared" si="20"/>
        <v>0</v>
      </c>
      <c r="S142" s="9">
        <v>0.18</v>
      </c>
      <c r="T142" s="9">
        <f t="shared" si="21"/>
        <v>0.18</v>
      </c>
      <c r="U142" s="16">
        <v>2.2200000000000002</v>
      </c>
      <c r="V142" s="5">
        <f t="shared" si="22"/>
        <v>2.2200000000000002</v>
      </c>
      <c r="W142" t="s">
        <v>21</v>
      </c>
      <c r="X142" t="str">
        <f t="shared" si="23"/>
        <v>Card</v>
      </c>
    </row>
    <row r="143" spans="1:24" x14ac:dyDescent="0.3">
      <c r="A143" s="3">
        <v>120141</v>
      </c>
      <c r="B143">
        <v>102</v>
      </c>
      <c r="C143" s="2">
        <v>45857</v>
      </c>
      <c r="D143" s="4">
        <v>0.21913194444444445</v>
      </c>
      <c r="E143" s="2">
        <v>45857</v>
      </c>
      <c r="F143" s="2" t="str">
        <f>TEXT(Table1[[#This Row],[Business_Day]],"dddd")</f>
        <v>Saturday</v>
      </c>
      <c r="G143" t="s">
        <v>28</v>
      </c>
      <c r="H143" t="s">
        <v>19</v>
      </c>
      <c r="I143" t="str">
        <f t="shared" si="16"/>
        <v>Dine-In</v>
      </c>
      <c r="J143" t="s">
        <v>32</v>
      </c>
      <c r="K143" t="s">
        <v>23</v>
      </c>
      <c r="L143" t="str">
        <f t="shared" si="17"/>
        <v>Light Ice</v>
      </c>
      <c r="M143" s="3">
        <v>2</v>
      </c>
      <c r="N143" s="5">
        <v>1.85</v>
      </c>
      <c r="O143" s="5">
        <f t="shared" si="18"/>
        <v>1.85</v>
      </c>
      <c r="P143" s="5">
        <f t="shared" si="19"/>
        <v>3.7</v>
      </c>
      <c r="Q143" s="9">
        <v>0</v>
      </c>
      <c r="R143" s="9">
        <f t="shared" si="20"/>
        <v>0</v>
      </c>
      <c r="S143" s="9">
        <v>0.26</v>
      </c>
      <c r="T143" s="9">
        <f t="shared" si="21"/>
        <v>0.26</v>
      </c>
      <c r="U143" s="16">
        <v>3.96</v>
      </c>
      <c r="V143" s="5">
        <f t="shared" si="22"/>
        <v>3.96</v>
      </c>
      <c r="W143" t="s">
        <v>21</v>
      </c>
      <c r="X143" t="str">
        <f t="shared" si="23"/>
        <v>Card</v>
      </c>
    </row>
    <row r="144" spans="1:24" x14ac:dyDescent="0.3">
      <c r="A144" s="3">
        <v>120142</v>
      </c>
      <c r="B144">
        <v>501</v>
      </c>
      <c r="C144" s="2">
        <v>45878</v>
      </c>
      <c r="D144" s="4">
        <v>0.50922453703703707</v>
      </c>
      <c r="E144" s="2">
        <v>45878</v>
      </c>
      <c r="F144" s="2" t="str">
        <f>TEXT(Table1[[#This Row],[Business_Day]],"dddd")</f>
        <v>Saturday</v>
      </c>
      <c r="G144" t="s">
        <v>18</v>
      </c>
      <c r="H144" t="s">
        <v>15</v>
      </c>
      <c r="I144" t="str">
        <f t="shared" si="16"/>
        <v>Drive-Thru</v>
      </c>
      <c r="J144" t="s">
        <v>43</v>
      </c>
      <c r="L144" t="str">
        <f t="shared" si="17"/>
        <v>No Modifier</v>
      </c>
      <c r="M144" s="3">
        <v>2</v>
      </c>
      <c r="N144" s="5">
        <v>3.95</v>
      </c>
      <c r="O144" s="5">
        <f t="shared" si="18"/>
        <v>3.9499999999999997</v>
      </c>
      <c r="P144" s="5">
        <f t="shared" si="19"/>
        <v>7.8999999999999995</v>
      </c>
      <c r="Q144" s="9">
        <v>0</v>
      </c>
      <c r="R144" s="9">
        <f t="shared" si="20"/>
        <v>0</v>
      </c>
      <c r="S144" s="9">
        <v>0.63</v>
      </c>
      <c r="T144" s="9">
        <f t="shared" si="21"/>
        <v>0.63</v>
      </c>
      <c r="U144" s="16">
        <v>8.5299999999999994</v>
      </c>
      <c r="V144" s="5">
        <f t="shared" si="22"/>
        <v>8.5299999999999994</v>
      </c>
      <c r="W144" t="s">
        <v>17</v>
      </c>
      <c r="X144" t="str">
        <f t="shared" si="23"/>
        <v>Cash</v>
      </c>
    </row>
    <row r="145" spans="1:24" x14ac:dyDescent="0.3">
      <c r="A145" s="3">
        <v>120143</v>
      </c>
      <c r="B145">
        <v>301</v>
      </c>
      <c r="C145" s="2">
        <v>45800</v>
      </c>
      <c r="D145" s="4">
        <v>0.19244212962962962</v>
      </c>
      <c r="E145" s="2">
        <v>45800</v>
      </c>
      <c r="F145" s="2" t="str">
        <f>TEXT(Table1[[#This Row],[Business_Day]],"dddd")</f>
        <v>Friday</v>
      </c>
      <c r="G145" t="s">
        <v>28</v>
      </c>
      <c r="H145" t="s">
        <v>22</v>
      </c>
      <c r="I145" t="str">
        <f t="shared" si="16"/>
        <v>Takeout</v>
      </c>
      <c r="J145" t="s">
        <v>56</v>
      </c>
      <c r="K145" t="s">
        <v>71</v>
      </c>
      <c r="L145" t="str">
        <f t="shared" si="17"/>
        <v>Almond Milk</v>
      </c>
      <c r="M145" s="3">
        <v>1</v>
      </c>
      <c r="N145" s="5">
        <v>1.91</v>
      </c>
      <c r="O145" s="5">
        <f t="shared" si="18"/>
        <v>2.61</v>
      </c>
      <c r="P145" s="5">
        <f t="shared" si="19"/>
        <v>2.61</v>
      </c>
      <c r="Q145" s="9">
        <v>0</v>
      </c>
      <c r="R145" s="9">
        <f t="shared" si="20"/>
        <v>0</v>
      </c>
      <c r="S145" s="9">
        <v>0.17</v>
      </c>
      <c r="T145" s="9">
        <f t="shared" si="21"/>
        <v>0.17</v>
      </c>
      <c r="U145" s="16">
        <v>2.78</v>
      </c>
      <c r="V145" s="5">
        <f t="shared" si="22"/>
        <v>2.78</v>
      </c>
      <c r="W145" t="s">
        <v>31</v>
      </c>
      <c r="X145" t="str">
        <f t="shared" si="23"/>
        <v>MobilePay</v>
      </c>
    </row>
    <row r="146" spans="1:24" x14ac:dyDescent="0.3">
      <c r="A146" s="3">
        <v>120144</v>
      </c>
      <c r="B146">
        <v>103</v>
      </c>
      <c r="C146" s="2">
        <v>45825</v>
      </c>
      <c r="D146" s="4">
        <v>0.52527777777777773</v>
      </c>
      <c r="E146" s="2">
        <v>45825</v>
      </c>
      <c r="F146" s="2" t="str">
        <f>TEXT(Table1[[#This Row],[Business_Day]],"dddd")</f>
        <v>Tuesday</v>
      </c>
      <c r="G146" t="s">
        <v>18</v>
      </c>
      <c r="H146" t="s">
        <v>22</v>
      </c>
      <c r="I146" t="str">
        <f t="shared" si="16"/>
        <v>Takeout</v>
      </c>
      <c r="J146" t="s">
        <v>57</v>
      </c>
      <c r="K146" t="s">
        <v>54</v>
      </c>
      <c r="L146" t="str">
        <f t="shared" si="17"/>
        <v>No Onions</v>
      </c>
      <c r="M146" s="3">
        <v>1</v>
      </c>
      <c r="N146" s="5">
        <v>9.1199999999999992</v>
      </c>
      <c r="O146" s="5">
        <f t="shared" si="18"/>
        <v>9.1199999999999992</v>
      </c>
      <c r="P146" s="5">
        <f t="shared" si="19"/>
        <v>9.1199999999999992</v>
      </c>
      <c r="Q146" s="9">
        <v>0</v>
      </c>
      <c r="R146" s="9">
        <f t="shared" si="20"/>
        <v>0</v>
      </c>
      <c r="S146" s="9">
        <v>0.64</v>
      </c>
      <c r="T146" s="9">
        <f t="shared" si="21"/>
        <v>0.64</v>
      </c>
      <c r="U146" s="16">
        <v>9.76</v>
      </c>
      <c r="V146" s="5">
        <f t="shared" si="22"/>
        <v>9.76</v>
      </c>
      <c r="W146" t="s">
        <v>21</v>
      </c>
      <c r="X146" t="str">
        <f t="shared" si="23"/>
        <v>Card</v>
      </c>
    </row>
    <row r="147" spans="1:24" x14ac:dyDescent="0.3">
      <c r="A147" s="3">
        <v>120145</v>
      </c>
      <c r="B147">
        <v>402</v>
      </c>
      <c r="C147" s="2">
        <v>45774</v>
      </c>
      <c r="D147" s="4">
        <v>0.35800925925925925</v>
      </c>
      <c r="E147" s="2">
        <v>45774</v>
      </c>
      <c r="F147" s="2" t="str">
        <f>TEXT(Table1[[#This Row],[Business_Day]],"dddd")</f>
        <v>Sunday</v>
      </c>
      <c r="G147" t="s">
        <v>14</v>
      </c>
      <c r="H147" t="s">
        <v>15</v>
      </c>
      <c r="I147" t="str">
        <f t="shared" si="16"/>
        <v>Drive-Thru</v>
      </c>
      <c r="J147" t="s">
        <v>75</v>
      </c>
      <c r="K147" t="s">
        <v>46</v>
      </c>
      <c r="L147" t="str">
        <f t="shared" si="17"/>
        <v>Cinnamon</v>
      </c>
      <c r="M147" s="3">
        <v>1</v>
      </c>
      <c r="N147" s="5">
        <v>3.94</v>
      </c>
      <c r="O147" s="5">
        <f t="shared" si="18"/>
        <v>4.04</v>
      </c>
      <c r="P147" s="5">
        <f t="shared" si="19"/>
        <v>4.04</v>
      </c>
      <c r="Q147" s="9">
        <v>0.2</v>
      </c>
      <c r="R147" s="9">
        <f t="shared" si="20"/>
        <v>0.2</v>
      </c>
      <c r="S147" s="9">
        <v>0.28000000000000003</v>
      </c>
      <c r="T147" s="9">
        <f t="shared" si="21"/>
        <v>0.28000000000000003</v>
      </c>
      <c r="U147" s="16">
        <v>4.12</v>
      </c>
      <c r="V147" s="5">
        <f t="shared" si="22"/>
        <v>4.12</v>
      </c>
      <c r="W147" t="s">
        <v>21</v>
      </c>
      <c r="X147" t="str">
        <f t="shared" si="23"/>
        <v>Card</v>
      </c>
    </row>
    <row r="148" spans="1:24" x14ac:dyDescent="0.3">
      <c r="A148" s="3">
        <v>120146</v>
      </c>
      <c r="B148">
        <v>402</v>
      </c>
      <c r="C148" s="2">
        <v>45864</v>
      </c>
      <c r="D148" s="4">
        <v>0.47070601851851851</v>
      </c>
      <c r="E148" s="2">
        <v>45864</v>
      </c>
      <c r="F148" s="2" t="str">
        <f>TEXT(Table1[[#This Row],[Business_Day]],"dddd")</f>
        <v>Saturday</v>
      </c>
      <c r="G148" t="s">
        <v>18</v>
      </c>
      <c r="H148" t="s">
        <v>22</v>
      </c>
      <c r="I148" t="str">
        <f t="shared" si="16"/>
        <v>Takeout</v>
      </c>
      <c r="J148" t="s">
        <v>57</v>
      </c>
      <c r="K148" t="s">
        <v>65</v>
      </c>
      <c r="L148" t="str">
        <f t="shared" si="17"/>
        <v>Extra Patty</v>
      </c>
      <c r="M148" s="3">
        <v>1</v>
      </c>
      <c r="N148" s="5">
        <v>8.3699999999999992</v>
      </c>
      <c r="O148" s="5">
        <f t="shared" si="18"/>
        <v>10.37</v>
      </c>
      <c r="P148" s="5">
        <f t="shared" si="19"/>
        <v>10.37</v>
      </c>
      <c r="Q148" s="9">
        <v>0</v>
      </c>
      <c r="R148" s="9">
        <f t="shared" si="20"/>
        <v>0</v>
      </c>
      <c r="S148" s="9">
        <v>0.67</v>
      </c>
      <c r="T148" s="9">
        <f t="shared" si="21"/>
        <v>0.67</v>
      </c>
      <c r="U148" s="16">
        <v>11.04</v>
      </c>
      <c r="V148" s="5">
        <f t="shared" si="22"/>
        <v>11.04</v>
      </c>
      <c r="W148" t="s">
        <v>62</v>
      </c>
      <c r="X148" t="str">
        <f t="shared" si="23"/>
        <v>GiftCard</v>
      </c>
    </row>
    <row r="149" spans="1:24" x14ac:dyDescent="0.3">
      <c r="A149" s="3">
        <v>120147</v>
      </c>
      <c r="B149">
        <v>202</v>
      </c>
      <c r="C149" s="2">
        <v>45774</v>
      </c>
      <c r="D149" s="4">
        <v>0.47841435185185183</v>
      </c>
      <c r="E149" s="2">
        <v>45774</v>
      </c>
      <c r="F149" s="2" t="str">
        <f>TEXT(Table1[[#This Row],[Business_Day]],"dddd")</f>
        <v>Sunday</v>
      </c>
      <c r="G149" t="s">
        <v>18</v>
      </c>
      <c r="H149" t="s">
        <v>15</v>
      </c>
      <c r="I149" t="str">
        <f t="shared" si="16"/>
        <v>Drive-Thru</v>
      </c>
      <c r="J149" t="s">
        <v>20</v>
      </c>
      <c r="L149" t="str">
        <f t="shared" si="17"/>
        <v>No Modifier</v>
      </c>
      <c r="M149" s="3">
        <v>1</v>
      </c>
      <c r="N149" s="5">
        <v>4.91</v>
      </c>
      <c r="O149" s="5">
        <f t="shared" si="18"/>
        <v>4.91</v>
      </c>
      <c r="P149" s="5">
        <f t="shared" si="19"/>
        <v>4.91</v>
      </c>
      <c r="Q149" s="9">
        <v>0</v>
      </c>
      <c r="R149" s="9">
        <f t="shared" si="20"/>
        <v>0</v>
      </c>
      <c r="S149" s="9">
        <v>0.42</v>
      </c>
      <c r="T149" s="9">
        <f t="shared" si="21"/>
        <v>0.42</v>
      </c>
      <c r="U149" s="16">
        <v>5.33</v>
      </c>
      <c r="V149" s="5">
        <f t="shared" si="22"/>
        <v>5.33</v>
      </c>
      <c r="W149" t="s">
        <v>17</v>
      </c>
      <c r="X149" t="str">
        <f t="shared" si="23"/>
        <v>Cash</v>
      </c>
    </row>
    <row r="150" spans="1:24" x14ac:dyDescent="0.3">
      <c r="A150" s="3">
        <v>120148</v>
      </c>
      <c r="B150">
        <v>301</v>
      </c>
      <c r="C150" s="2">
        <v>45802</v>
      </c>
      <c r="D150" s="4">
        <v>0.51440972222222225</v>
      </c>
      <c r="E150" s="2">
        <v>45802</v>
      </c>
      <c r="F150" s="2" t="str">
        <f>TEXT(Table1[[#This Row],[Business_Day]],"dddd")</f>
        <v>Sunday</v>
      </c>
      <c r="G150" t="s">
        <v>18</v>
      </c>
      <c r="H150" t="s">
        <v>19</v>
      </c>
      <c r="I150" t="str">
        <f t="shared" si="16"/>
        <v>Dine-In</v>
      </c>
      <c r="J150" t="s">
        <v>32</v>
      </c>
      <c r="K150" t="s">
        <v>71</v>
      </c>
      <c r="L150" t="str">
        <f t="shared" si="17"/>
        <v>Almond Milk</v>
      </c>
      <c r="M150" s="3">
        <v>2</v>
      </c>
      <c r="N150" s="5">
        <v>1.78</v>
      </c>
      <c r="O150" s="5">
        <f t="shared" si="18"/>
        <v>2.48</v>
      </c>
      <c r="P150" s="5">
        <f t="shared" si="19"/>
        <v>4.96</v>
      </c>
      <c r="Q150" s="9">
        <v>0</v>
      </c>
      <c r="R150" s="9">
        <f t="shared" si="20"/>
        <v>0</v>
      </c>
      <c r="S150" s="9">
        <v>0.42</v>
      </c>
      <c r="T150" s="9">
        <f t="shared" si="21"/>
        <v>0.42</v>
      </c>
      <c r="U150" s="16">
        <v>5.38</v>
      </c>
      <c r="V150" s="5">
        <f t="shared" si="22"/>
        <v>5.38</v>
      </c>
      <c r="W150" t="s">
        <v>17</v>
      </c>
      <c r="X150" t="str">
        <f t="shared" si="23"/>
        <v>Cash</v>
      </c>
    </row>
    <row r="151" spans="1:24" x14ac:dyDescent="0.3">
      <c r="A151" s="3">
        <v>120149</v>
      </c>
      <c r="B151">
        <v>201</v>
      </c>
      <c r="C151" s="2">
        <v>45837</v>
      </c>
      <c r="D151" s="4">
        <v>0.28394675925925927</v>
      </c>
      <c r="E151" s="2">
        <v>45837</v>
      </c>
      <c r="F151" s="2" t="str">
        <f>TEXT(Table1[[#This Row],[Business_Day]],"dddd")</f>
        <v>Sunday</v>
      </c>
      <c r="G151" t="s">
        <v>14</v>
      </c>
      <c r="H151" t="s">
        <v>15</v>
      </c>
      <c r="I151" t="str">
        <f t="shared" si="16"/>
        <v>Drive-Thru</v>
      </c>
      <c r="J151" t="s">
        <v>75</v>
      </c>
      <c r="L151" t="str">
        <f t="shared" si="17"/>
        <v>No Modifier</v>
      </c>
      <c r="M151" s="3">
        <v>1</v>
      </c>
      <c r="N151" s="5">
        <v>3.81</v>
      </c>
      <c r="O151" s="5">
        <f t="shared" si="18"/>
        <v>3.8099999999999996</v>
      </c>
      <c r="P151" s="5">
        <f t="shared" si="19"/>
        <v>3.8099999999999996</v>
      </c>
      <c r="Q151" s="9">
        <v>0</v>
      </c>
      <c r="R151" s="9">
        <f t="shared" si="20"/>
        <v>0</v>
      </c>
      <c r="S151" s="9">
        <v>0.25</v>
      </c>
      <c r="T151" s="9">
        <f t="shared" si="21"/>
        <v>0.25</v>
      </c>
      <c r="U151" s="16">
        <v>4.0599999999999996</v>
      </c>
      <c r="V151" s="5">
        <f t="shared" si="22"/>
        <v>4.0599999999999996</v>
      </c>
      <c r="W151" t="s">
        <v>21</v>
      </c>
      <c r="X151" t="str">
        <f t="shared" si="23"/>
        <v>Card</v>
      </c>
    </row>
    <row r="152" spans="1:24" x14ac:dyDescent="0.3">
      <c r="A152" s="3">
        <v>120150</v>
      </c>
      <c r="B152">
        <v>402</v>
      </c>
      <c r="C152" s="2">
        <v>45878</v>
      </c>
      <c r="D152" s="4">
        <v>0.49061342592592594</v>
      </c>
      <c r="E152" s="2">
        <v>45878</v>
      </c>
      <c r="F152" s="2" t="str">
        <f>TEXT(Table1[[#This Row],[Business_Day]],"dddd")</f>
        <v>Saturday</v>
      </c>
      <c r="G152" t="s">
        <v>18</v>
      </c>
      <c r="H152" t="s">
        <v>29</v>
      </c>
      <c r="I152" t="str">
        <f t="shared" si="16"/>
        <v>Delivery</v>
      </c>
      <c r="J152" t="s">
        <v>52</v>
      </c>
      <c r="K152" t="s">
        <v>34</v>
      </c>
      <c r="L152" t="str">
        <f t="shared" si="17"/>
        <v>Extra Sauce</v>
      </c>
      <c r="M152" s="3">
        <v>1</v>
      </c>
      <c r="N152" s="5">
        <v>2.71</v>
      </c>
      <c r="O152" s="5">
        <f t="shared" si="18"/>
        <v>2.96</v>
      </c>
      <c r="P152" s="5">
        <f t="shared" si="19"/>
        <v>2.96</v>
      </c>
      <c r="Q152" s="9">
        <v>0</v>
      </c>
      <c r="R152" s="9">
        <f t="shared" si="20"/>
        <v>0</v>
      </c>
      <c r="S152" s="9">
        <v>0.21</v>
      </c>
      <c r="T152" s="9">
        <f t="shared" si="21"/>
        <v>0.21</v>
      </c>
      <c r="U152" s="16">
        <v>3.17</v>
      </c>
      <c r="V152" s="5">
        <f t="shared" si="22"/>
        <v>3.17</v>
      </c>
      <c r="W152" t="s">
        <v>21</v>
      </c>
      <c r="X152" t="str">
        <f t="shared" si="23"/>
        <v>Card</v>
      </c>
    </row>
    <row r="153" spans="1:24" x14ac:dyDescent="0.3">
      <c r="A153" s="3">
        <v>120151</v>
      </c>
      <c r="B153">
        <v>402</v>
      </c>
      <c r="C153" s="2">
        <v>45764</v>
      </c>
      <c r="D153" s="4">
        <v>0.25145833333333334</v>
      </c>
      <c r="E153" s="2">
        <v>45764</v>
      </c>
      <c r="F153" s="2" t="str">
        <f>TEXT(Table1[[#This Row],[Business_Day]],"dddd")</f>
        <v>Thursday</v>
      </c>
      <c r="G153" t="s">
        <v>36</v>
      </c>
      <c r="H153" t="s">
        <v>29</v>
      </c>
      <c r="I153" t="str">
        <f t="shared" si="16"/>
        <v>Delivery</v>
      </c>
      <c r="J153" t="s">
        <v>43</v>
      </c>
      <c r="L153" t="str">
        <f t="shared" si="17"/>
        <v>No Modifier</v>
      </c>
      <c r="M153" s="3">
        <v>1</v>
      </c>
      <c r="N153" s="5">
        <v>4.6100000000000003</v>
      </c>
      <c r="O153" s="5">
        <f t="shared" si="18"/>
        <v>4.6100000000000003</v>
      </c>
      <c r="P153" s="5">
        <f t="shared" si="19"/>
        <v>4.6100000000000003</v>
      </c>
      <c r="Q153" s="9">
        <v>0</v>
      </c>
      <c r="R153" s="9">
        <f t="shared" si="20"/>
        <v>0</v>
      </c>
      <c r="S153" s="9">
        <v>0.39</v>
      </c>
      <c r="T153" s="9">
        <f t="shared" si="21"/>
        <v>0.39</v>
      </c>
      <c r="U153" s="16">
        <v>5</v>
      </c>
      <c r="V153" s="5">
        <f t="shared" si="22"/>
        <v>5</v>
      </c>
      <c r="W153" t="s">
        <v>31</v>
      </c>
      <c r="X153" t="str">
        <f t="shared" si="23"/>
        <v>MobilePay</v>
      </c>
    </row>
    <row r="154" spans="1:24" x14ac:dyDescent="0.3">
      <c r="A154" s="3">
        <v>120152</v>
      </c>
      <c r="B154">
        <v>202</v>
      </c>
      <c r="C154" s="2">
        <v>45832</v>
      </c>
      <c r="D154" s="4">
        <v>0.29540509259259257</v>
      </c>
      <c r="E154" s="2">
        <v>45832</v>
      </c>
      <c r="F154" s="2" t="str">
        <f>TEXT(Table1[[#This Row],[Business_Day]],"dddd")</f>
        <v>Tuesday</v>
      </c>
      <c r="G154" t="s">
        <v>14</v>
      </c>
      <c r="H154" t="s">
        <v>15</v>
      </c>
      <c r="I154" t="str">
        <f t="shared" si="16"/>
        <v>Drive-Thru</v>
      </c>
      <c r="J154" t="s">
        <v>24</v>
      </c>
      <c r="K154" t="s">
        <v>25</v>
      </c>
      <c r="L154" t="str">
        <f t="shared" si="17"/>
        <v>No Cheese</v>
      </c>
      <c r="M154" s="3">
        <v>1</v>
      </c>
      <c r="N154" s="5">
        <v>3.07</v>
      </c>
      <c r="O154" s="5">
        <f t="shared" si="18"/>
        <v>3.07</v>
      </c>
      <c r="P154" s="5">
        <f t="shared" si="19"/>
        <v>3.07</v>
      </c>
      <c r="Q154" s="9">
        <v>0.15</v>
      </c>
      <c r="R154" s="9">
        <f t="shared" si="20"/>
        <v>0.15</v>
      </c>
      <c r="S154" s="9">
        <v>0.18</v>
      </c>
      <c r="T154" s="9">
        <f t="shared" si="21"/>
        <v>0.18</v>
      </c>
      <c r="U154" s="16">
        <v>3.1</v>
      </c>
      <c r="V154" s="5">
        <f t="shared" si="22"/>
        <v>3.1</v>
      </c>
      <c r="W154" t="s">
        <v>17</v>
      </c>
      <c r="X154" t="str">
        <f t="shared" si="23"/>
        <v>Cash</v>
      </c>
    </row>
    <row r="155" spans="1:24" x14ac:dyDescent="0.3">
      <c r="A155" s="3">
        <v>120153</v>
      </c>
      <c r="B155">
        <v>101</v>
      </c>
      <c r="C155" s="2">
        <v>45774</v>
      </c>
      <c r="D155" s="4">
        <v>0.16350694444444444</v>
      </c>
      <c r="E155" s="2">
        <v>45774</v>
      </c>
      <c r="F155" s="2" t="str">
        <f>TEXT(Table1[[#This Row],[Business_Day]],"dddd")</f>
        <v>Sunday</v>
      </c>
      <c r="G155" t="s">
        <v>28</v>
      </c>
      <c r="H155" t="s">
        <v>29</v>
      </c>
      <c r="I155" t="str">
        <f t="shared" si="16"/>
        <v>Delivery</v>
      </c>
      <c r="J155" t="s">
        <v>52</v>
      </c>
      <c r="L155" t="str">
        <f t="shared" si="17"/>
        <v>No Modifier</v>
      </c>
      <c r="M155" s="3">
        <v>2</v>
      </c>
      <c r="N155" s="5">
        <v>2.71</v>
      </c>
      <c r="O155" s="5">
        <f t="shared" si="18"/>
        <v>2.71</v>
      </c>
      <c r="P155" s="5">
        <f t="shared" si="19"/>
        <v>5.42</v>
      </c>
      <c r="Q155" s="9">
        <v>0</v>
      </c>
      <c r="R155" s="9">
        <f t="shared" si="20"/>
        <v>0</v>
      </c>
      <c r="S155" s="9">
        <v>0.43</v>
      </c>
      <c r="T155" s="9">
        <f t="shared" si="21"/>
        <v>0.43</v>
      </c>
      <c r="U155" s="16">
        <v>5.85</v>
      </c>
      <c r="V155" s="5">
        <f t="shared" si="22"/>
        <v>5.85</v>
      </c>
      <c r="W155" t="s">
        <v>21</v>
      </c>
      <c r="X155" t="str">
        <f t="shared" si="23"/>
        <v>Card</v>
      </c>
    </row>
    <row r="156" spans="1:24" x14ac:dyDescent="0.3">
      <c r="A156" s="3">
        <v>120154</v>
      </c>
      <c r="B156">
        <v>103</v>
      </c>
      <c r="C156" s="2">
        <v>45806</v>
      </c>
      <c r="D156" s="4">
        <v>0.2358912037037037</v>
      </c>
      <c r="E156" s="2">
        <v>45806</v>
      </c>
      <c r="F156" s="2" t="str">
        <f>TEXT(Table1[[#This Row],[Business_Day]],"dddd")</f>
        <v>Thursday</v>
      </c>
      <c r="G156" t="s">
        <v>14</v>
      </c>
      <c r="H156" t="s">
        <v>19</v>
      </c>
      <c r="I156" t="str">
        <f t="shared" si="16"/>
        <v>Dine-In</v>
      </c>
      <c r="J156" t="s">
        <v>35</v>
      </c>
      <c r="L156" t="str">
        <f t="shared" si="17"/>
        <v>No Modifier</v>
      </c>
      <c r="M156" s="3">
        <v>1</v>
      </c>
      <c r="N156" s="5">
        <v>1.95</v>
      </c>
      <c r="O156" s="5">
        <f t="shared" si="18"/>
        <v>2.0500000000000003</v>
      </c>
      <c r="P156" s="5">
        <f t="shared" si="19"/>
        <v>2.0500000000000003</v>
      </c>
      <c r="Q156" s="9">
        <v>0</v>
      </c>
      <c r="R156" s="9">
        <f t="shared" si="20"/>
        <v>0</v>
      </c>
      <c r="S156" s="9">
        <v>0.15</v>
      </c>
      <c r="T156" s="9">
        <f t="shared" si="21"/>
        <v>0.15</v>
      </c>
      <c r="U156" s="16">
        <v>2.2000000000000002</v>
      </c>
      <c r="V156" s="5">
        <f t="shared" si="22"/>
        <v>2.2000000000000002</v>
      </c>
      <c r="W156" t="s">
        <v>21</v>
      </c>
      <c r="X156" t="str">
        <f t="shared" si="23"/>
        <v>Card</v>
      </c>
    </row>
    <row r="157" spans="1:24" x14ac:dyDescent="0.3">
      <c r="A157" s="3">
        <v>120155</v>
      </c>
      <c r="B157">
        <v>401</v>
      </c>
      <c r="C157" s="2">
        <v>45861</v>
      </c>
      <c r="D157" s="4">
        <v>0.51228009259259255</v>
      </c>
      <c r="E157" s="2">
        <v>45861</v>
      </c>
      <c r="F157" s="2" t="str">
        <f>TEXT(Table1[[#This Row],[Business_Day]],"dddd")</f>
        <v>Wednesday</v>
      </c>
      <c r="G157" t="s">
        <v>18</v>
      </c>
      <c r="H157" t="s">
        <v>19</v>
      </c>
      <c r="I157" t="str">
        <f t="shared" si="16"/>
        <v>Dine-In</v>
      </c>
      <c r="J157" t="s">
        <v>57</v>
      </c>
      <c r="K157" t="s">
        <v>49</v>
      </c>
      <c r="L157" t="str">
        <f t="shared" si="17"/>
        <v>No Pickles</v>
      </c>
      <c r="M157" s="3">
        <v>2</v>
      </c>
      <c r="N157" s="5">
        <v>8.6300000000000008</v>
      </c>
      <c r="O157" s="5">
        <f t="shared" si="18"/>
        <v>8.6300000000000008</v>
      </c>
      <c r="P157" s="5">
        <f t="shared" si="19"/>
        <v>17.260000000000002</v>
      </c>
      <c r="Q157" s="9">
        <v>0</v>
      </c>
      <c r="R157" s="9">
        <f t="shared" si="20"/>
        <v>0</v>
      </c>
      <c r="S157" s="9">
        <v>1.29</v>
      </c>
      <c r="T157" s="9">
        <f t="shared" si="21"/>
        <v>1.29</v>
      </c>
      <c r="U157" s="16">
        <v>18.55</v>
      </c>
      <c r="V157" s="5">
        <f t="shared" si="22"/>
        <v>18.55</v>
      </c>
      <c r="W157" t="s">
        <v>17</v>
      </c>
      <c r="X157" t="str">
        <f t="shared" si="23"/>
        <v>Cash</v>
      </c>
    </row>
    <row r="158" spans="1:24" x14ac:dyDescent="0.3">
      <c r="A158" s="3">
        <v>120156</v>
      </c>
      <c r="B158">
        <v>201</v>
      </c>
      <c r="C158" s="2">
        <v>45864</v>
      </c>
      <c r="D158" s="4">
        <v>0.5219907407407407</v>
      </c>
      <c r="E158" s="2">
        <v>45864</v>
      </c>
      <c r="F158" s="2" t="str">
        <f>TEXT(Table1[[#This Row],[Business_Day]],"dddd")</f>
        <v>Saturday</v>
      </c>
      <c r="G158" t="s">
        <v>18</v>
      </c>
      <c r="H158" t="s">
        <v>22</v>
      </c>
      <c r="I158" t="str">
        <f t="shared" si="16"/>
        <v>Takeout</v>
      </c>
      <c r="J158" t="s">
        <v>32</v>
      </c>
      <c r="K158" t="s">
        <v>66</v>
      </c>
      <c r="L158" t="str">
        <f t="shared" si="17"/>
        <v>Extra Ice</v>
      </c>
      <c r="M158" s="3">
        <v>1</v>
      </c>
      <c r="N158" s="5">
        <v>1.9</v>
      </c>
      <c r="O158" s="5">
        <f t="shared" si="18"/>
        <v>1.9000000000000001</v>
      </c>
      <c r="P158" s="5">
        <f t="shared" si="19"/>
        <v>1.9000000000000001</v>
      </c>
      <c r="Q158" s="9">
        <v>0</v>
      </c>
      <c r="R158" s="9">
        <f t="shared" si="20"/>
        <v>0</v>
      </c>
      <c r="S158" s="9">
        <v>0.16</v>
      </c>
      <c r="T158" s="9">
        <f t="shared" si="21"/>
        <v>0.16</v>
      </c>
      <c r="U158" s="16">
        <v>2.06</v>
      </c>
      <c r="V158" s="5">
        <f t="shared" si="22"/>
        <v>2.06</v>
      </c>
      <c r="W158" t="s">
        <v>17</v>
      </c>
      <c r="X158" t="str">
        <f t="shared" si="23"/>
        <v>Cash</v>
      </c>
    </row>
    <row r="159" spans="1:24" x14ac:dyDescent="0.3">
      <c r="A159" s="3">
        <v>120157</v>
      </c>
      <c r="B159">
        <v>101</v>
      </c>
      <c r="C159" s="2">
        <v>45877</v>
      </c>
      <c r="D159" s="4">
        <v>0.17571759259259259</v>
      </c>
      <c r="E159" s="2">
        <v>45877</v>
      </c>
      <c r="F159" s="2" t="str">
        <f>TEXT(Table1[[#This Row],[Business_Day]],"dddd")</f>
        <v>Friday</v>
      </c>
      <c r="G159" t="s">
        <v>28</v>
      </c>
      <c r="H159" t="s">
        <v>15</v>
      </c>
      <c r="I159" t="str">
        <f t="shared" si="16"/>
        <v>Drive-Thru</v>
      </c>
      <c r="J159" t="s">
        <v>30</v>
      </c>
      <c r="L159" t="str">
        <f t="shared" si="17"/>
        <v>No Modifier</v>
      </c>
      <c r="M159" s="3">
        <v>2</v>
      </c>
      <c r="N159" s="5">
        <v>3.27</v>
      </c>
      <c r="O159" s="5">
        <f t="shared" si="18"/>
        <v>3.2699999999999996</v>
      </c>
      <c r="P159" s="5">
        <f t="shared" si="19"/>
        <v>6.5399999999999991</v>
      </c>
      <c r="Q159" s="9">
        <v>0</v>
      </c>
      <c r="R159" s="9">
        <f t="shared" si="20"/>
        <v>0</v>
      </c>
      <c r="S159" s="9">
        <v>0.56000000000000005</v>
      </c>
      <c r="T159" s="9">
        <f t="shared" si="21"/>
        <v>0.56000000000000005</v>
      </c>
      <c r="U159" s="16">
        <v>7.1</v>
      </c>
      <c r="V159" s="5">
        <f t="shared" si="22"/>
        <v>7.1</v>
      </c>
      <c r="W159" t="s">
        <v>31</v>
      </c>
      <c r="X159" t="str">
        <f t="shared" si="23"/>
        <v>MobilePay</v>
      </c>
    </row>
    <row r="160" spans="1:24" x14ac:dyDescent="0.3">
      <c r="A160" s="3">
        <v>120158</v>
      </c>
      <c r="B160">
        <v>202</v>
      </c>
      <c r="C160" s="2">
        <v>45761</v>
      </c>
      <c r="D160" s="4">
        <v>0.28552083333333333</v>
      </c>
      <c r="E160" s="2">
        <v>45761</v>
      </c>
      <c r="F160" s="2" t="str">
        <f>TEXT(Table1[[#This Row],[Business_Day]],"dddd")</f>
        <v>Monday</v>
      </c>
      <c r="G160" t="s">
        <v>14</v>
      </c>
      <c r="H160" t="s">
        <v>29</v>
      </c>
      <c r="I160" t="str">
        <f t="shared" si="16"/>
        <v>Delivery</v>
      </c>
      <c r="J160" t="s">
        <v>67</v>
      </c>
      <c r="L160" t="str">
        <f t="shared" si="17"/>
        <v>No Modifier</v>
      </c>
      <c r="M160" s="3">
        <v>1</v>
      </c>
      <c r="N160" s="5">
        <v>4.59</v>
      </c>
      <c r="O160" s="5">
        <f t="shared" si="18"/>
        <v>5.59</v>
      </c>
      <c r="P160" s="5">
        <f t="shared" si="19"/>
        <v>5.59</v>
      </c>
      <c r="Q160" s="9">
        <v>0</v>
      </c>
      <c r="R160" s="9">
        <f t="shared" si="20"/>
        <v>0</v>
      </c>
      <c r="S160" s="9">
        <v>0.41</v>
      </c>
      <c r="T160" s="9">
        <f t="shared" si="21"/>
        <v>0.41</v>
      </c>
      <c r="U160" s="16">
        <v>6</v>
      </c>
      <c r="V160" s="5">
        <f t="shared" si="22"/>
        <v>6</v>
      </c>
      <c r="W160" t="s">
        <v>21</v>
      </c>
      <c r="X160" t="str">
        <f t="shared" si="23"/>
        <v>Card</v>
      </c>
    </row>
    <row r="161" spans="1:24" x14ac:dyDescent="0.3">
      <c r="A161" s="3">
        <v>120159</v>
      </c>
      <c r="B161">
        <v>202</v>
      </c>
      <c r="C161" s="2">
        <v>45794</v>
      </c>
      <c r="D161" s="4">
        <v>0.21605324074074075</v>
      </c>
      <c r="E161" s="2">
        <v>45794</v>
      </c>
      <c r="F161" s="2" t="str">
        <f>TEXT(Table1[[#This Row],[Business_Day]],"dddd")</f>
        <v>Saturday</v>
      </c>
      <c r="G161" t="s">
        <v>28</v>
      </c>
      <c r="H161" t="s">
        <v>19</v>
      </c>
      <c r="I161" t="str">
        <f t="shared" si="16"/>
        <v>Dine-In</v>
      </c>
      <c r="J161" t="s">
        <v>68</v>
      </c>
      <c r="L161" t="str">
        <f t="shared" si="17"/>
        <v>No Modifier</v>
      </c>
      <c r="M161" s="3">
        <v>1</v>
      </c>
      <c r="N161" s="5">
        <v>3.9</v>
      </c>
      <c r="O161" s="5">
        <f t="shared" si="18"/>
        <v>3.9000000000000004</v>
      </c>
      <c r="P161" s="5">
        <f t="shared" si="19"/>
        <v>3.9000000000000004</v>
      </c>
      <c r="Q161" s="9">
        <v>0</v>
      </c>
      <c r="R161" s="9">
        <f t="shared" si="20"/>
        <v>0</v>
      </c>
      <c r="S161" s="9">
        <v>0.28999999999999998</v>
      </c>
      <c r="T161" s="9">
        <f t="shared" si="21"/>
        <v>0.28999999999999998</v>
      </c>
      <c r="U161" s="16">
        <v>4.1900000000000004</v>
      </c>
      <c r="V161" s="5">
        <f t="shared" si="22"/>
        <v>4.1900000000000004</v>
      </c>
      <c r="W161" t="s">
        <v>21</v>
      </c>
      <c r="X161" t="str">
        <f t="shared" si="23"/>
        <v>Card</v>
      </c>
    </row>
    <row r="162" spans="1:24" x14ac:dyDescent="0.3">
      <c r="A162" s="3">
        <v>120160</v>
      </c>
      <c r="B162">
        <v>101</v>
      </c>
      <c r="C162" s="2">
        <v>45824</v>
      </c>
      <c r="D162" s="4">
        <v>6.4629629629629634E-2</v>
      </c>
      <c r="E162" s="2">
        <v>45824</v>
      </c>
      <c r="F162" s="2" t="str">
        <f>TEXT(Table1[[#This Row],[Business_Day]],"dddd")</f>
        <v>Monday</v>
      </c>
      <c r="G162" t="s">
        <v>18</v>
      </c>
      <c r="H162" t="s">
        <v>19</v>
      </c>
      <c r="I162" t="str">
        <f t="shared" si="16"/>
        <v>Dine-In</v>
      </c>
      <c r="J162" t="s">
        <v>57</v>
      </c>
      <c r="K162" t="s">
        <v>73</v>
      </c>
      <c r="L162" t="str">
        <f t="shared" si="17"/>
        <v>Add Jalapenos</v>
      </c>
      <c r="M162" s="3">
        <v>1</v>
      </c>
      <c r="N162" s="5">
        <v>8.5</v>
      </c>
      <c r="O162" s="5">
        <f t="shared" si="18"/>
        <v>8.9</v>
      </c>
      <c r="P162" s="5">
        <f t="shared" si="19"/>
        <v>8.9</v>
      </c>
      <c r="Q162" s="9">
        <v>0</v>
      </c>
      <c r="R162" s="9">
        <f t="shared" si="20"/>
        <v>0</v>
      </c>
      <c r="S162" s="9">
        <v>0.62</v>
      </c>
      <c r="T162" s="9">
        <f t="shared" si="21"/>
        <v>0.62</v>
      </c>
      <c r="U162" s="16">
        <v>9.52</v>
      </c>
      <c r="V162" s="5">
        <f t="shared" si="22"/>
        <v>9.52</v>
      </c>
      <c r="W162" t="s">
        <v>62</v>
      </c>
      <c r="X162" t="str">
        <f t="shared" si="23"/>
        <v>GiftCard</v>
      </c>
    </row>
    <row r="163" spans="1:24" x14ac:dyDescent="0.3">
      <c r="A163" s="3">
        <v>120161</v>
      </c>
      <c r="B163">
        <v>201</v>
      </c>
      <c r="C163" s="2">
        <v>45878</v>
      </c>
      <c r="D163" s="4">
        <v>0.28813657407407406</v>
      </c>
      <c r="E163" s="2">
        <v>45878</v>
      </c>
      <c r="F163" s="2" t="str">
        <f>TEXT(Table1[[#This Row],[Business_Day]],"dddd")</f>
        <v>Saturday</v>
      </c>
      <c r="G163" t="s">
        <v>36</v>
      </c>
      <c r="H163" t="s">
        <v>19</v>
      </c>
      <c r="I163" t="str">
        <f t="shared" si="16"/>
        <v>Dine-In</v>
      </c>
      <c r="J163" t="s">
        <v>77</v>
      </c>
      <c r="K163" t="s">
        <v>54</v>
      </c>
      <c r="L163" t="str">
        <f t="shared" si="17"/>
        <v>No Onions</v>
      </c>
      <c r="M163" s="3">
        <v>2</v>
      </c>
      <c r="N163" s="5">
        <v>5.52</v>
      </c>
      <c r="O163" s="5">
        <f t="shared" si="18"/>
        <v>5.52</v>
      </c>
      <c r="P163" s="5">
        <f t="shared" si="19"/>
        <v>11.04</v>
      </c>
      <c r="Q163" s="9">
        <v>0</v>
      </c>
      <c r="R163" s="9">
        <f t="shared" si="20"/>
        <v>0</v>
      </c>
      <c r="S163" s="9">
        <v>1.05</v>
      </c>
      <c r="T163" s="9">
        <f t="shared" si="21"/>
        <v>1.05</v>
      </c>
      <c r="U163" s="16">
        <v>12.09</v>
      </c>
      <c r="V163" s="5">
        <f t="shared" si="22"/>
        <v>12.09</v>
      </c>
      <c r="W163" t="s">
        <v>21</v>
      </c>
      <c r="X163" t="str">
        <f t="shared" si="23"/>
        <v>Card</v>
      </c>
    </row>
    <row r="164" spans="1:24" x14ac:dyDescent="0.3">
      <c r="A164" s="3">
        <v>120162</v>
      </c>
      <c r="B164">
        <v>301</v>
      </c>
      <c r="C164" s="2">
        <v>45869</v>
      </c>
      <c r="D164" s="4">
        <v>0.46356481481481482</v>
      </c>
      <c r="E164" s="2">
        <v>45869</v>
      </c>
      <c r="F164" s="2" t="str">
        <f>TEXT(Table1[[#This Row],[Business_Day]],"dddd")</f>
        <v>Thursday</v>
      </c>
      <c r="G164" t="s">
        <v>37</v>
      </c>
      <c r="H164" t="s">
        <v>29</v>
      </c>
      <c r="I164" t="str">
        <f t="shared" si="16"/>
        <v>Delivery</v>
      </c>
      <c r="J164" t="s">
        <v>41</v>
      </c>
      <c r="K164" t="s">
        <v>76</v>
      </c>
      <c r="L164" t="str">
        <f t="shared" si="17"/>
        <v>No Ice</v>
      </c>
      <c r="M164" s="3">
        <v>2</v>
      </c>
      <c r="N164" s="5">
        <v>2.12</v>
      </c>
      <c r="O164" s="5">
        <f t="shared" si="18"/>
        <v>2.12</v>
      </c>
      <c r="P164" s="5">
        <f t="shared" si="19"/>
        <v>4.24</v>
      </c>
      <c r="Q164" s="9">
        <v>0.85</v>
      </c>
      <c r="R164" s="9">
        <f t="shared" si="20"/>
        <v>0.85</v>
      </c>
      <c r="S164" s="9">
        <v>0.25</v>
      </c>
      <c r="T164" s="9">
        <f t="shared" si="21"/>
        <v>0.25</v>
      </c>
      <c r="U164" s="16">
        <v>3.64</v>
      </c>
      <c r="V164" s="5">
        <f t="shared" si="22"/>
        <v>3.64</v>
      </c>
      <c r="W164" t="s">
        <v>21</v>
      </c>
      <c r="X164" t="str">
        <f t="shared" si="23"/>
        <v>Card</v>
      </c>
    </row>
    <row r="165" spans="1:24" x14ac:dyDescent="0.3">
      <c r="A165" s="3">
        <v>120163</v>
      </c>
      <c r="B165">
        <v>202</v>
      </c>
      <c r="C165" s="2">
        <v>45840</v>
      </c>
      <c r="D165" s="4">
        <v>0.23559027777777777</v>
      </c>
      <c r="E165" s="2">
        <v>45840</v>
      </c>
      <c r="F165" s="2" t="str">
        <f>TEXT(Table1[[#This Row],[Business_Day]],"dddd")</f>
        <v>Wednesday</v>
      </c>
      <c r="G165" t="s">
        <v>28</v>
      </c>
      <c r="H165" t="s">
        <v>22</v>
      </c>
      <c r="I165" t="str">
        <f t="shared" si="16"/>
        <v>Takeout</v>
      </c>
      <c r="J165" t="s">
        <v>32</v>
      </c>
      <c r="L165" t="str">
        <f t="shared" si="17"/>
        <v>No Modifier</v>
      </c>
      <c r="M165" s="3">
        <v>2</v>
      </c>
      <c r="N165" s="5">
        <v>1.67</v>
      </c>
      <c r="O165" s="5">
        <f t="shared" si="18"/>
        <v>1.67</v>
      </c>
      <c r="P165" s="5">
        <f t="shared" si="19"/>
        <v>3.34</v>
      </c>
      <c r="Q165" s="9">
        <v>0</v>
      </c>
      <c r="R165" s="9">
        <f t="shared" si="20"/>
        <v>0</v>
      </c>
      <c r="S165" s="9">
        <v>0.24</v>
      </c>
      <c r="T165" s="9">
        <f t="shared" si="21"/>
        <v>0.24</v>
      </c>
      <c r="U165" s="16">
        <v>3.58</v>
      </c>
      <c r="V165" s="5">
        <f t="shared" si="22"/>
        <v>3.58</v>
      </c>
      <c r="W165" t="s">
        <v>17</v>
      </c>
      <c r="X165" t="str">
        <f t="shared" si="23"/>
        <v>Cash</v>
      </c>
    </row>
    <row r="166" spans="1:24" x14ac:dyDescent="0.3">
      <c r="A166" s="3">
        <v>120164</v>
      </c>
      <c r="B166">
        <v>101</v>
      </c>
      <c r="C166" s="2">
        <v>45878</v>
      </c>
      <c r="D166" s="4">
        <v>7.9710648148148142E-2</v>
      </c>
      <c r="E166" s="2">
        <v>45878</v>
      </c>
      <c r="F166" s="2" t="str">
        <f>TEXT(Table1[[#This Row],[Business_Day]],"dddd")</f>
        <v>Saturday</v>
      </c>
      <c r="G166" t="s">
        <v>33</v>
      </c>
      <c r="H166" t="s">
        <v>15</v>
      </c>
      <c r="I166" t="str">
        <f t="shared" si="16"/>
        <v>Drive-Thru</v>
      </c>
      <c r="J166" t="s">
        <v>52</v>
      </c>
      <c r="L166" t="str">
        <f t="shared" si="17"/>
        <v>No Modifier</v>
      </c>
      <c r="M166" s="3">
        <v>1</v>
      </c>
      <c r="N166" s="5">
        <v>2.91</v>
      </c>
      <c r="O166" s="5">
        <f t="shared" si="18"/>
        <v>2.9099999999999997</v>
      </c>
      <c r="P166" s="5">
        <f t="shared" si="19"/>
        <v>2.9099999999999997</v>
      </c>
      <c r="Q166" s="9">
        <v>0.28999999999999998</v>
      </c>
      <c r="R166" s="9">
        <f t="shared" si="20"/>
        <v>0.28999999999999998</v>
      </c>
      <c r="S166" s="9">
        <v>0.2</v>
      </c>
      <c r="T166" s="9">
        <f t="shared" si="21"/>
        <v>0.2</v>
      </c>
      <c r="U166" s="16">
        <v>2.82</v>
      </c>
      <c r="V166" s="5">
        <f t="shared" si="22"/>
        <v>2.82</v>
      </c>
      <c r="W166" t="s">
        <v>21</v>
      </c>
      <c r="X166" t="str">
        <f t="shared" si="23"/>
        <v>Card</v>
      </c>
    </row>
    <row r="167" spans="1:24" x14ac:dyDescent="0.3">
      <c r="A167" s="3">
        <v>120165</v>
      </c>
      <c r="B167">
        <v>301</v>
      </c>
      <c r="C167" s="2">
        <v>45783</v>
      </c>
      <c r="D167" s="4">
        <v>0.48409722222222223</v>
      </c>
      <c r="E167" s="2">
        <v>45783</v>
      </c>
      <c r="F167" s="2" t="str">
        <f>TEXT(Table1[[#This Row],[Business_Day]],"dddd")</f>
        <v>Tuesday</v>
      </c>
      <c r="G167" t="s">
        <v>18</v>
      </c>
      <c r="H167" t="s">
        <v>22</v>
      </c>
      <c r="I167" t="str">
        <f t="shared" si="16"/>
        <v>Takeout</v>
      </c>
      <c r="J167" t="s">
        <v>77</v>
      </c>
      <c r="K167" t="s">
        <v>49</v>
      </c>
      <c r="L167" t="str">
        <f t="shared" si="17"/>
        <v>No Pickles</v>
      </c>
      <c r="M167" s="3">
        <v>1</v>
      </c>
      <c r="N167" s="5">
        <v>5.38</v>
      </c>
      <c r="O167" s="5">
        <f t="shared" si="18"/>
        <v>5.38</v>
      </c>
      <c r="P167" s="5">
        <f t="shared" si="19"/>
        <v>5.38</v>
      </c>
      <c r="Q167" s="9">
        <v>0</v>
      </c>
      <c r="R167" s="9">
        <f t="shared" si="20"/>
        <v>0</v>
      </c>
      <c r="S167" s="9">
        <v>0.39</v>
      </c>
      <c r="T167" s="9">
        <f t="shared" si="21"/>
        <v>0.39</v>
      </c>
      <c r="U167" s="16">
        <v>5.77</v>
      </c>
      <c r="V167" s="5">
        <f t="shared" si="22"/>
        <v>5.77</v>
      </c>
      <c r="W167" t="s">
        <v>17</v>
      </c>
      <c r="X167" t="str">
        <f t="shared" si="23"/>
        <v>Cash</v>
      </c>
    </row>
    <row r="168" spans="1:24" x14ac:dyDescent="0.3">
      <c r="A168" s="3">
        <v>120166</v>
      </c>
      <c r="B168">
        <v>301</v>
      </c>
      <c r="C168" s="2">
        <v>45844</v>
      </c>
      <c r="D168" s="4">
        <v>0.50291666666666668</v>
      </c>
      <c r="E168" s="2">
        <v>45844</v>
      </c>
      <c r="F168" s="2" t="str">
        <f>TEXT(Table1[[#This Row],[Business_Day]],"dddd")</f>
        <v>Sunday</v>
      </c>
      <c r="G168" t="s">
        <v>18</v>
      </c>
      <c r="H168" t="s">
        <v>19</v>
      </c>
      <c r="I168" t="str">
        <f t="shared" si="16"/>
        <v>Dine-In</v>
      </c>
      <c r="J168" t="s">
        <v>27</v>
      </c>
      <c r="L168" t="str">
        <f t="shared" si="17"/>
        <v>No Modifier</v>
      </c>
      <c r="M168" s="3">
        <v>1</v>
      </c>
      <c r="N168" s="5">
        <v>6.08</v>
      </c>
      <c r="O168" s="5">
        <f t="shared" si="18"/>
        <v>6.08</v>
      </c>
      <c r="P168" s="5">
        <f t="shared" si="19"/>
        <v>6.08</v>
      </c>
      <c r="Q168" s="9">
        <v>0</v>
      </c>
      <c r="R168" s="9">
        <f t="shared" si="20"/>
        <v>0</v>
      </c>
      <c r="S168" s="9">
        <v>0.4</v>
      </c>
      <c r="T168" s="9">
        <f t="shared" si="21"/>
        <v>0.4</v>
      </c>
      <c r="U168" s="16">
        <v>6.48</v>
      </c>
      <c r="V168" s="5">
        <f t="shared" si="22"/>
        <v>6.48</v>
      </c>
      <c r="W168" t="s">
        <v>31</v>
      </c>
      <c r="X168" t="str">
        <f t="shared" si="23"/>
        <v>MobilePay</v>
      </c>
    </row>
    <row r="169" spans="1:24" x14ac:dyDescent="0.3">
      <c r="A169" s="3">
        <v>120167</v>
      </c>
      <c r="B169">
        <v>102</v>
      </c>
      <c r="C169" s="2">
        <v>45775</v>
      </c>
      <c r="D169" s="4">
        <v>0.43046296296296294</v>
      </c>
      <c r="E169" s="2">
        <v>45775</v>
      </c>
      <c r="F169" s="2" t="str">
        <f>TEXT(Table1[[#This Row],[Business_Day]],"dddd")</f>
        <v>Monday</v>
      </c>
      <c r="G169" t="s">
        <v>14</v>
      </c>
      <c r="H169" t="s">
        <v>15</v>
      </c>
      <c r="I169" t="str">
        <f t="shared" si="16"/>
        <v>Drive-Thru</v>
      </c>
      <c r="J169" t="s">
        <v>35</v>
      </c>
      <c r="K169" t="s">
        <v>25</v>
      </c>
      <c r="L169" t="str">
        <f t="shared" si="17"/>
        <v>No Cheese</v>
      </c>
      <c r="M169" s="3">
        <v>1</v>
      </c>
      <c r="N169" s="5">
        <v>2.27</v>
      </c>
      <c r="O169" s="5">
        <f t="shared" si="18"/>
        <v>2.27</v>
      </c>
      <c r="P169" s="5">
        <f t="shared" si="19"/>
        <v>2.27</v>
      </c>
      <c r="Q169" s="9">
        <v>0</v>
      </c>
      <c r="R169" s="9">
        <f t="shared" si="20"/>
        <v>0</v>
      </c>
      <c r="S169" s="9">
        <v>0.18</v>
      </c>
      <c r="T169" s="9">
        <f t="shared" si="21"/>
        <v>0.18</v>
      </c>
      <c r="U169" s="16">
        <v>2.4500000000000002</v>
      </c>
      <c r="V169" s="5">
        <f t="shared" si="22"/>
        <v>2.4500000000000002</v>
      </c>
      <c r="W169" t="s">
        <v>17</v>
      </c>
      <c r="X169" t="str">
        <f t="shared" si="23"/>
        <v>Cash</v>
      </c>
    </row>
    <row r="170" spans="1:24" x14ac:dyDescent="0.3">
      <c r="A170" s="3">
        <v>120168</v>
      </c>
      <c r="B170">
        <v>401</v>
      </c>
      <c r="C170" s="2">
        <v>45807</v>
      </c>
      <c r="D170" s="4">
        <v>0.29616898148148146</v>
      </c>
      <c r="E170" s="2">
        <v>45807</v>
      </c>
      <c r="F170" s="2" t="str">
        <f>TEXT(Table1[[#This Row],[Business_Day]],"dddd")</f>
        <v>Friday</v>
      </c>
      <c r="G170" t="s">
        <v>36</v>
      </c>
      <c r="H170" t="s">
        <v>19</v>
      </c>
      <c r="I170" t="str">
        <f t="shared" si="16"/>
        <v>Dine-In</v>
      </c>
      <c r="J170" t="s">
        <v>27</v>
      </c>
      <c r="L170" t="str">
        <f t="shared" si="17"/>
        <v>No Modifier</v>
      </c>
      <c r="M170" s="3">
        <v>1</v>
      </c>
      <c r="N170" s="5">
        <v>5.64</v>
      </c>
      <c r="O170" s="5">
        <f t="shared" si="18"/>
        <v>5.64</v>
      </c>
      <c r="P170" s="5">
        <f t="shared" si="19"/>
        <v>5.64</v>
      </c>
      <c r="Q170" s="9">
        <v>0</v>
      </c>
      <c r="R170" s="9">
        <f t="shared" si="20"/>
        <v>0</v>
      </c>
      <c r="S170" s="9">
        <v>0.41</v>
      </c>
      <c r="T170" s="9">
        <f t="shared" si="21"/>
        <v>0.41</v>
      </c>
      <c r="U170" s="16">
        <v>6.05</v>
      </c>
      <c r="V170" s="5">
        <f t="shared" si="22"/>
        <v>6.05</v>
      </c>
      <c r="W170" t="s">
        <v>31</v>
      </c>
      <c r="X170" t="str">
        <f t="shared" si="23"/>
        <v>MobilePay</v>
      </c>
    </row>
    <row r="171" spans="1:24" x14ac:dyDescent="0.3">
      <c r="A171" s="3">
        <v>120169</v>
      </c>
      <c r="B171">
        <v>202</v>
      </c>
      <c r="C171" s="2">
        <v>45869</v>
      </c>
      <c r="D171" s="4">
        <v>0.25291666666666668</v>
      </c>
      <c r="E171" s="2">
        <v>45869</v>
      </c>
      <c r="F171" s="2" t="str">
        <f>TEXT(Table1[[#This Row],[Business_Day]],"dddd")</f>
        <v>Thursday</v>
      </c>
      <c r="G171" t="s">
        <v>36</v>
      </c>
      <c r="H171" t="s">
        <v>15</v>
      </c>
      <c r="I171" t="str">
        <f t="shared" si="16"/>
        <v>Drive-Thru</v>
      </c>
      <c r="J171" t="s">
        <v>27</v>
      </c>
      <c r="L171" t="str">
        <f t="shared" si="17"/>
        <v>No Modifier</v>
      </c>
      <c r="M171" s="3">
        <v>2</v>
      </c>
      <c r="N171" s="5">
        <v>5.43</v>
      </c>
      <c r="O171" s="5">
        <f t="shared" si="18"/>
        <v>5.43</v>
      </c>
      <c r="P171" s="5">
        <f t="shared" si="19"/>
        <v>10.86</v>
      </c>
      <c r="Q171" s="9">
        <v>0</v>
      </c>
      <c r="R171" s="9">
        <f t="shared" si="20"/>
        <v>0</v>
      </c>
      <c r="S171" s="9">
        <v>0.65</v>
      </c>
      <c r="T171" s="9">
        <f t="shared" si="21"/>
        <v>0.65</v>
      </c>
      <c r="U171" s="16">
        <v>11.51</v>
      </c>
      <c r="V171" s="5">
        <f t="shared" si="22"/>
        <v>11.51</v>
      </c>
      <c r="W171" t="s">
        <v>21</v>
      </c>
      <c r="X171" t="str">
        <f t="shared" si="23"/>
        <v>Card</v>
      </c>
    </row>
    <row r="172" spans="1:24" x14ac:dyDescent="0.3">
      <c r="A172" s="3">
        <v>120170</v>
      </c>
      <c r="B172">
        <v>402</v>
      </c>
      <c r="C172" s="2">
        <v>45791</v>
      </c>
      <c r="D172" s="4">
        <v>0.34122685185185186</v>
      </c>
      <c r="E172" s="2">
        <v>45791</v>
      </c>
      <c r="F172" s="2" t="str">
        <f>TEXT(Table1[[#This Row],[Business_Day]],"dddd")</f>
        <v>Wednesday</v>
      </c>
      <c r="G172" t="s">
        <v>14</v>
      </c>
      <c r="H172" t="s">
        <v>19</v>
      </c>
      <c r="I172" t="str">
        <f t="shared" si="16"/>
        <v>Dine-In</v>
      </c>
      <c r="J172" t="s">
        <v>35</v>
      </c>
      <c r="K172" t="s">
        <v>44</v>
      </c>
      <c r="L172" t="str">
        <f t="shared" si="17"/>
        <v>Extra Egg</v>
      </c>
      <c r="M172" s="3">
        <v>1</v>
      </c>
      <c r="N172" s="5">
        <v>1.71</v>
      </c>
      <c r="O172" s="5">
        <f t="shared" si="18"/>
        <v>2.71</v>
      </c>
      <c r="P172" s="5">
        <f t="shared" si="19"/>
        <v>2.71</v>
      </c>
      <c r="Q172" s="9">
        <v>0</v>
      </c>
      <c r="R172" s="9">
        <f t="shared" si="20"/>
        <v>0</v>
      </c>
      <c r="S172" s="9">
        <v>0.2</v>
      </c>
      <c r="T172" s="9">
        <f t="shared" si="21"/>
        <v>0.2</v>
      </c>
      <c r="U172" s="16">
        <v>2.91</v>
      </c>
      <c r="V172" s="5">
        <f t="shared" si="22"/>
        <v>2.91</v>
      </c>
      <c r="W172" t="s">
        <v>21</v>
      </c>
      <c r="X172" t="str">
        <f t="shared" si="23"/>
        <v>Card</v>
      </c>
    </row>
    <row r="173" spans="1:24" x14ac:dyDescent="0.3">
      <c r="A173" s="3">
        <v>120171</v>
      </c>
      <c r="B173">
        <v>401</v>
      </c>
      <c r="C173" s="2">
        <v>45765</v>
      </c>
      <c r="D173" s="4">
        <v>0.44503472222222223</v>
      </c>
      <c r="E173" s="2">
        <v>45765</v>
      </c>
      <c r="F173" s="2" t="str">
        <f>TEXT(Table1[[#This Row],[Business_Day]],"dddd")</f>
        <v>Friday</v>
      </c>
      <c r="G173" t="s">
        <v>37</v>
      </c>
      <c r="H173" t="s">
        <v>22</v>
      </c>
      <c r="I173" t="str">
        <f t="shared" si="16"/>
        <v>Takeout</v>
      </c>
      <c r="J173" t="s">
        <v>16</v>
      </c>
      <c r="K173" t="s">
        <v>45</v>
      </c>
      <c r="L173" t="str">
        <f t="shared" si="17"/>
        <v>Sugar-Free Syrup</v>
      </c>
      <c r="M173" s="3">
        <v>1</v>
      </c>
      <c r="N173" s="5">
        <v>1.37</v>
      </c>
      <c r="O173" s="5">
        <f t="shared" si="18"/>
        <v>1.6700000000000002</v>
      </c>
      <c r="P173" s="5">
        <f t="shared" si="19"/>
        <v>1.6700000000000002</v>
      </c>
      <c r="Q173" s="9">
        <v>0</v>
      </c>
      <c r="R173" s="9">
        <f t="shared" si="20"/>
        <v>0</v>
      </c>
      <c r="S173" s="9">
        <v>0.16</v>
      </c>
      <c r="T173" s="9">
        <f t="shared" si="21"/>
        <v>0.16</v>
      </c>
      <c r="U173" s="16">
        <v>1.83</v>
      </c>
      <c r="V173" s="5">
        <f t="shared" si="22"/>
        <v>1.83</v>
      </c>
      <c r="W173" t="s">
        <v>21</v>
      </c>
      <c r="X173" t="str">
        <f t="shared" si="23"/>
        <v>Card</v>
      </c>
    </row>
    <row r="174" spans="1:24" x14ac:dyDescent="0.3">
      <c r="A174" s="3">
        <v>120172</v>
      </c>
      <c r="B174">
        <v>202</v>
      </c>
      <c r="C174" s="2">
        <v>45818</v>
      </c>
      <c r="D174" s="4">
        <v>0.3908449074074074</v>
      </c>
      <c r="E174" s="2">
        <v>45818</v>
      </c>
      <c r="F174" s="2" t="str">
        <f>TEXT(Table1[[#This Row],[Business_Day]],"dddd")</f>
        <v>Tuesday</v>
      </c>
      <c r="G174" t="s">
        <v>14</v>
      </c>
      <c r="H174" t="s">
        <v>15</v>
      </c>
      <c r="I174" t="str">
        <f t="shared" si="16"/>
        <v>Drive-Thru</v>
      </c>
      <c r="J174" t="s">
        <v>24</v>
      </c>
      <c r="L174" t="str">
        <f t="shared" si="17"/>
        <v>No Modifier</v>
      </c>
      <c r="M174" s="3">
        <v>1</v>
      </c>
      <c r="N174" s="5">
        <v>3.22</v>
      </c>
      <c r="O174" s="5">
        <f t="shared" si="18"/>
        <v>3.22</v>
      </c>
      <c r="P174" s="5">
        <f t="shared" si="19"/>
        <v>3.22</v>
      </c>
      <c r="Q174" s="9">
        <v>0</v>
      </c>
      <c r="R174" s="9">
        <f t="shared" si="20"/>
        <v>0</v>
      </c>
      <c r="S174" s="9">
        <v>0.19</v>
      </c>
      <c r="T174" s="9">
        <f t="shared" si="21"/>
        <v>0.19</v>
      </c>
      <c r="U174" s="16">
        <v>3.41</v>
      </c>
      <c r="V174" s="5">
        <f t="shared" si="22"/>
        <v>3.41</v>
      </c>
      <c r="W174" t="s">
        <v>21</v>
      </c>
      <c r="X174" t="str">
        <f t="shared" si="23"/>
        <v>Card</v>
      </c>
    </row>
    <row r="175" spans="1:24" x14ac:dyDescent="0.3">
      <c r="A175" s="3">
        <v>120173</v>
      </c>
      <c r="B175">
        <v>103</v>
      </c>
      <c r="C175" s="2">
        <v>45803</v>
      </c>
      <c r="D175" s="4">
        <v>0.32762731481481483</v>
      </c>
      <c r="E175" s="2">
        <v>45803</v>
      </c>
      <c r="F175" s="2" t="str">
        <f>TEXT(Table1[[#This Row],[Business_Day]],"dddd")</f>
        <v>Monday</v>
      </c>
      <c r="G175" t="s">
        <v>14</v>
      </c>
      <c r="H175" t="s">
        <v>15</v>
      </c>
      <c r="I175" t="str">
        <f t="shared" si="16"/>
        <v>Drive-Thru</v>
      </c>
      <c r="J175" t="s">
        <v>24</v>
      </c>
      <c r="K175" t="s">
        <v>25</v>
      </c>
      <c r="L175" t="str">
        <f t="shared" si="17"/>
        <v>No Cheese</v>
      </c>
      <c r="M175" s="3">
        <v>1</v>
      </c>
      <c r="N175" s="5">
        <v>3.33</v>
      </c>
      <c r="O175" s="5">
        <f t="shared" si="18"/>
        <v>3.33</v>
      </c>
      <c r="P175" s="5">
        <f t="shared" si="19"/>
        <v>3.33</v>
      </c>
      <c r="Q175" s="9">
        <v>0</v>
      </c>
      <c r="R175" s="9">
        <f t="shared" si="20"/>
        <v>0</v>
      </c>
      <c r="S175" s="9">
        <v>0.3</v>
      </c>
      <c r="T175" s="9">
        <f t="shared" si="21"/>
        <v>0.3</v>
      </c>
      <c r="U175" s="16">
        <v>3.63</v>
      </c>
      <c r="V175" s="5">
        <f t="shared" si="22"/>
        <v>3.63</v>
      </c>
      <c r="W175" t="s">
        <v>31</v>
      </c>
      <c r="X175" t="str">
        <f t="shared" si="23"/>
        <v>MobilePay</v>
      </c>
    </row>
    <row r="176" spans="1:24" x14ac:dyDescent="0.3">
      <c r="A176" s="3">
        <v>120174</v>
      </c>
      <c r="B176">
        <v>101</v>
      </c>
      <c r="C176" s="2">
        <v>45878</v>
      </c>
      <c r="D176" s="4">
        <v>8.2395833333333335E-2</v>
      </c>
      <c r="E176" s="2">
        <v>45878</v>
      </c>
      <c r="F176" s="2" t="str">
        <f>TEXT(Table1[[#This Row],[Business_Day]],"dddd")</f>
        <v>Saturday</v>
      </c>
      <c r="G176" t="s">
        <v>18</v>
      </c>
      <c r="H176" t="s">
        <v>19</v>
      </c>
      <c r="I176" t="str">
        <f t="shared" si="16"/>
        <v>Dine-In</v>
      </c>
      <c r="J176" t="s">
        <v>26</v>
      </c>
      <c r="L176" t="str">
        <f t="shared" si="17"/>
        <v>No Modifier</v>
      </c>
      <c r="M176" s="3">
        <v>2</v>
      </c>
      <c r="N176" s="5">
        <v>9.43</v>
      </c>
      <c r="O176" s="5">
        <f t="shared" si="18"/>
        <v>9.43</v>
      </c>
      <c r="P176" s="5">
        <f t="shared" si="19"/>
        <v>18.86</v>
      </c>
      <c r="Q176" s="9">
        <v>0</v>
      </c>
      <c r="R176" s="9">
        <f t="shared" si="20"/>
        <v>0</v>
      </c>
      <c r="S176" s="9">
        <v>1.1299999999999999</v>
      </c>
      <c r="T176" s="9">
        <f t="shared" si="21"/>
        <v>1.1299999999999999</v>
      </c>
      <c r="U176" s="16">
        <v>19.989999999999998</v>
      </c>
      <c r="V176" s="5">
        <f t="shared" si="22"/>
        <v>19.989999999999998</v>
      </c>
      <c r="W176" t="s">
        <v>21</v>
      </c>
      <c r="X176" t="str">
        <f t="shared" si="23"/>
        <v>Card</v>
      </c>
    </row>
    <row r="177" spans="1:24" x14ac:dyDescent="0.3">
      <c r="A177" s="3">
        <v>120175</v>
      </c>
      <c r="B177">
        <v>301</v>
      </c>
      <c r="C177" s="2">
        <v>45831</v>
      </c>
      <c r="D177" s="4">
        <v>6.7430555555555549E-2</v>
      </c>
      <c r="E177" s="2">
        <v>45831</v>
      </c>
      <c r="F177" s="2" t="str">
        <f>TEXT(Table1[[#This Row],[Business_Day]],"dddd")</f>
        <v>Monday</v>
      </c>
      <c r="G177" t="s">
        <v>33</v>
      </c>
      <c r="H177" t="s">
        <v>29</v>
      </c>
      <c r="I177" t="str">
        <f t="shared" si="16"/>
        <v>Delivery</v>
      </c>
      <c r="J177" t="s">
        <v>51</v>
      </c>
      <c r="L177" t="str">
        <f t="shared" si="17"/>
        <v>No Modifier</v>
      </c>
      <c r="M177" s="3">
        <v>1</v>
      </c>
      <c r="N177" s="5">
        <v>4.2699999999999996</v>
      </c>
      <c r="O177" s="5">
        <f t="shared" si="18"/>
        <v>4.7700000000000005</v>
      </c>
      <c r="P177" s="5">
        <f t="shared" si="19"/>
        <v>4.7700000000000005</v>
      </c>
      <c r="Q177" s="9">
        <v>0</v>
      </c>
      <c r="R177" s="9">
        <f t="shared" si="20"/>
        <v>0</v>
      </c>
      <c r="S177" s="9">
        <v>0.38</v>
      </c>
      <c r="T177" s="9">
        <f t="shared" si="21"/>
        <v>0.38</v>
      </c>
      <c r="U177" s="16">
        <v>5.15</v>
      </c>
      <c r="V177" s="5">
        <f t="shared" si="22"/>
        <v>5.15</v>
      </c>
      <c r="W177" t="s">
        <v>21</v>
      </c>
      <c r="X177" t="str">
        <f t="shared" si="23"/>
        <v>Card</v>
      </c>
    </row>
    <row r="178" spans="1:24" x14ac:dyDescent="0.3">
      <c r="A178" s="3">
        <v>120176</v>
      </c>
      <c r="B178">
        <v>201</v>
      </c>
      <c r="C178" s="2">
        <v>45774</v>
      </c>
      <c r="D178" s="4">
        <v>0.14188657407407407</v>
      </c>
      <c r="E178" s="2">
        <v>45774</v>
      </c>
      <c r="F178" s="2" t="str">
        <f>TEXT(Table1[[#This Row],[Business_Day]],"dddd")</f>
        <v>Sunday</v>
      </c>
      <c r="G178" t="s">
        <v>28</v>
      </c>
      <c r="H178" t="s">
        <v>29</v>
      </c>
      <c r="I178" t="str">
        <f t="shared" si="16"/>
        <v>Delivery</v>
      </c>
      <c r="J178" t="s">
        <v>60</v>
      </c>
      <c r="L178" t="str">
        <f t="shared" si="17"/>
        <v>No Modifier</v>
      </c>
      <c r="M178" s="3">
        <v>2</v>
      </c>
      <c r="N178" s="5">
        <v>4.99</v>
      </c>
      <c r="O178" s="5">
        <f t="shared" si="18"/>
        <v>4.99</v>
      </c>
      <c r="P178" s="5">
        <f t="shared" si="19"/>
        <v>9.98</v>
      </c>
      <c r="Q178" s="9">
        <v>0</v>
      </c>
      <c r="R178" s="9">
        <f t="shared" si="20"/>
        <v>0</v>
      </c>
      <c r="S178" s="9">
        <v>0.6</v>
      </c>
      <c r="T178" s="9">
        <f t="shared" si="21"/>
        <v>0.6</v>
      </c>
      <c r="U178" s="16">
        <v>10.58</v>
      </c>
      <c r="V178" s="5">
        <f t="shared" si="22"/>
        <v>10.58</v>
      </c>
      <c r="W178" t="s">
        <v>21</v>
      </c>
      <c r="X178" t="str">
        <f t="shared" si="23"/>
        <v>Card</v>
      </c>
    </row>
    <row r="179" spans="1:24" x14ac:dyDescent="0.3">
      <c r="A179" s="3">
        <v>120177</v>
      </c>
      <c r="B179">
        <v>102</v>
      </c>
      <c r="C179" s="2">
        <v>45860</v>
      </c>
      <c r="D179" s="4">
        <v>0.36601851851851852</v>
      </c>
      <c r="E179" s="2">
        <v>45860</v>
      </c>
      <c r="F179" s="2" t="str">
        <f>TEXT(Table1[[#This Row],[Business_Day]],"dddd")</f>
        <v>Tuesday</v>
      </c>
      <c r="G179" t="s">
        <v>36</v>
      </c>
      <c r="H179" t="s">
        <v>19</v>
      </c>
      <c r="I179" t="str">
        <f t="shared" si="16"/>
        <v>Dine-In</v>
      </c>
      <c r="J179" t="s">
        <v>20</v>
      </c>
      <c r="K179" t="s">
        <v>50</v>
      </c>
      <c r="L179" t="str">
        <f t="shared" si="17"/>
        <v>Extra Cheese</v>
      </c>
      <c r="M179" s="3">
        <v>2</v>
      </c>
      <c r="N179" s="5">
        <v>5.92</v>
      </c>
      <c r="O179" s="5">
        <f t="shared" si="18"/>
        <v>6.42</v>
      </c>
      <c r="P179" s="5">
        <f t="shared" si="19"/>
        <v>12.84</v>
      </c>
      <c r="Q179" s="9">
        <v>0</v>
      </c>
      <c r="R179" s="9">
        <f t="shared" si="20"/>
        <v>0</v>
      </c>
      <c r="S179" s="9">
        <v>1.03</v>
      </c>
      <c r="T179" s="9">
        <f t="shared" si="21"/>
        <v>1.03</v>
      </c>
      <c r="U179" s="16">
        <v>13.87</v>
      </c>
      <c r="V179" s="5">
        <f t="shared" si="22"/>
        <v>13.87</v>
      </c>
      <c r="W179" t="s">
        <v>62</v>
      </c>
      <c r="X179" t="str">
        <f t="shared" si="23"/>
        <v>GiftCard</v>
      </c>
    </row>
    <row r="180" spans="1:24" x14ac:dyDescent="0.3">
      <c r="A180" s="3">
        <v>120178</v>
      </c>
      <c r="B180">
        <v>102</v>
      </c>
      <c r="C180" s="2">
        <v>45872</v>
      </c>
      <c r="D180" s="4">
        <v>0.39497685185185183</v>
      </c>
      <c r="E180" s="2">
        <v>45872</v>
      </c>
      <c r="F180" s="2" t="str">
        <f>TEXT(Table1[[#This Row],[Business_Day]],"dddd")</f>
        <v>Sunday</v>
      </c>
      <c r="G180" t="s">
        <v>36</v>
      </c>
      <c r="H180" t="s">
        <v>22</v>
      </c>
      <c r="I180" t="str">
        <f t="shared" si="16"/>
        <v>Takeout</v>
      </c>
      <c r="J180" t="s">
        <v>55</v>
      </c>
      <c r="L180" t="str">
        <f t="shared" si="17"/>
        <v>No Modifier</v>
      </c>
      <c r="M180" s="3">
        <v>1</v>
      </c>
      <c r="N180" s="5">
        <v>8.36</v>
      </c>
      <c r="O180" s="5">
        <f t="shared" si="18"/>
        <v>8.36</v>
      </c>
      <c r="P180" s="5">
        <f t="shared" si="19"/>
        <v>8.36</v>
      </c>
      <c r="Q180" s="9">
        <v>0</v>
      </c>
      <c r="R180" s="9">
        <f t="shared" si="20"/>
        <v>0</v>
      </c>
      <c r="S180" s="9">
        <v>0.75</v>
      </c>
      <c r="T180" s="9">
        <f t="shared" si="21"/>
        <v>0.75</v>
      </c>
      <c r="U180" s="16">
        <v>9.11</v>
      </c>
      <c r="V180" s="5">
        <f t="shared" si="22"/>
        <v>9.11</v>
      </c>
      <c r="W180" t="s">
        <v>21</v>
      </c>
      <c r="X180" t="str">
        <f t="shared" si="23"/>
        <v>Card</v>
      </c>
    </row>
    <row r="181" spans="1:24" x14ac:dyDescent="0.3">
      <c r="A181" s="3">
        <v>120179</v>
      </c>
      <c r="B181">
        <v>101</v>
      </c>
      <c r="C181" s="2">
        <v>45838</v>
      </c>
      <c r="D181" s="4">
        <v>4.5879629629629631E-2</v>
      </c>
      <c r="E181" s="2">
        <v>45838</v>
      </c>
      <c r="F181" s="2" t="str">
        <f>TEXT(Table1[[#This Row],[Business_Day]],"dddd")</f>
        <v>Monday</v>
      </c>
      <c r="G181" t="s">
        <v>18</v>
      </c>
      <c r="H181" t="s">
        <v>19</v>
      </c>
      <c r="I181" t="str">
        <f t="shared" si="16"/>
        <v>Dine-In</v>
      </c>
      <c r="J181" t="s">
        <v>20</v>
      </c>
      <c r="L181" t="str">
        <f t="shared" si="17"/>
        <v>No Modifier</v>
      </c>
      <c r="M181" s="3">
        <v>2</v>
      </c>
      <c r="N181" s="5">
        <v>6.39</v>
      </c>
      <c r="O181" s="5">
        <f t="shared" si="18"/>
        <v>6.3900000000000006</v>
      </c>
      <c r="P181" s="5">
        <f t="shared" si="19"/>
        <v>12.780000000000001</v>
      </c>
      <c r="Q181" s="9">
        <v>0</v>
      </c>
      <c r="R181" s="9">
        <f t="shared" si="20"/>
        <v>0</v>
      </c>
      <c r="S181" s="9">
        <v>1.02</v>
      </c>
      <c r="T181" s="9">
        <f t="shared" si="21"/>
        <v>1.02</v>
      </c>
      <c r="U181" s="16">
        <v>13.8</v>
      </c>
      <c r="V181" s="5">
        <f t="shared" si="22"/>
        <v>13.8</v>
      </c>
      <c r="W181" t="s">
        <v>31</v>
      </c>
      <c r="X181" t="str">
        <f t="shared" si="23"/>
        <v>MobilePay</v>
      </c>
    </row>
    <row r="182" spans="1:24" x14ac:dyDescent="0.3">
      <c r="A182" s="3">
        <v>120180</v>
      </c>
      <c r="B182">
        <v>103</v>
      </c>
      <c r="C182" s="2">
        <v>45823</v>
      </c>
      <c r="D182" s="4">
        <v>0.12715277777777778</v>
      </c>
      <c r="E182" s="2">
        <v>45823</v>
      </c>
      <c r="F182" s="2" t="str">
        <f>TEXT(Table1[[#This Row],[Business_Day]],"dddd")</f>
        <v>Sunday</v>
      </c>
      <c r="G182" t="s">
        <v>28</v>
      </c>
      <c r="H182" t="s">
        <v>22</v>
      </c>
      <c r="I182" t="str">
        <f t="shared" si="16"/>
        <v>Takeout</v>
      </c>
      <c r="J182" t="s">
        <v>30</v>
      </c>
      <c r="L182" t="str">
        <f t="shared" si="17"/>
        <v>No Modifier</v>
      </c>
      <c r="M182" s="3">
        <v>2</v>
      </c>
      <c r="N182" s="5">
        <v>3.32</v>
      </c>
      <c r="O182" s="5">
        <f t="shared" si="18"/>
        <v>3.3200000000000003</v>
      </c>
      <c r="P182" s="5">
        <f t="shared" si="19"/>
        <v>6.6400000000000006</v>
      </c>
      <c r="Q182" s="9">
        <v>0</v>
      </c>
      <c r="R182" s="9">
        <f t="shared" si="20"/>
        <v>0</v>
      </c>
      <c r="S182" s="9">
        <v>0.43</v>
      </c>
      <c r="T182" s="9">
        <f t="shared" si="21"/>
        <v>0.43</v>
      </c>
      <c r="U182" s="16">
        <v>7.07</v>
      </c>
      <c r="V182" s="5">
        <f t="shared" si="22"/>
        <v>7.07</v>
      </c>
      <c r="W182" t="s">
        <v>62</v>
      </c>
      <c r="X182" t="str">
        <f t="shared" si="23"/>
        <v>GiftCard</v>
      </c>
    </row>
    <row r="183" spans="1:24" x14ac:dyDescent="0.3">
      <c r="A183" s="3">
        <v>120181</v>
      </c>
      <c r="B183">
        <v>401</v>
      </c>
      <c r="C183" s="2">
        <v>45773</v>
      </c>
      <c r="D183" s="4">
        <v>0.44488425925925928</v>
      </c>
      <c r="E183" s="2">
        <v>45773</v>
      </c>
      <c r="F183" s="2" t="str">
        <f>TEXT(Table1[[#This Row],[Business_Day]],"dddd")</f>
        <v>Saturday</v>
      </c>
      <c r="G183" t="s">
        <v>14</v>
      </c>
      <c r="H183" t="s">
        <v>22</v>
      </c>
      <c r="I183" t="str">
        <f t="shared" si="16"/>
        <v>Takeout</v>
      </c>
      <c r="J183" t="s">
        <v>35</v>
      </c>
      <c r="K183" t="s">
        <v>44</v>
      </c>
      <c r="L183" t="str">
        <f t="shared" si="17"/>
        <v>Extra Egg</v>
      </c>
      <c r="M183" s="3">
        <v>1</v>
      </c>
      <c r="N183" s="5">
        <v>1.72</v>
      </c>
      <c r="O183" s="5">
        <f t="shared" si="18"/>
        <v>2.72</v>
      </c>
      <c r="P183" s="5">
        <f t="shared" si="19"/>
        <v>2.72</v>
      </c>
      <c r="Q183" s="9">
        <v>0</v>
      </c>
      <c r="R183" s="9">
        <f t="shared" si="20"/>
        <v>0</v>
      </c>
      <c r="S183" s="9">
        <v>0.23</v>
      </c>
      <c r="T183" s="9">
        <f t="shared" si="21"/>
        <v>0.23</v>
      </c>
      <c r="U183" s="16">
        <v>2.95</v>
      </c>
      <c r="V183" s="5">
        <f t="shared" si="22"/>
        <v>2.95</v>
      </c>
      <c r="W183" t="s">
        <v>21</v>
      </c>
      <c r="X183" t="str">
        <f t="shared" si="23"/>
        <v>Card</v>
      </c>
    </row>
    <row r="184" spans="1:24" x14ac:dyDescent="0.3">
      <c r="A184" s="3">
        <v>120182</v>
      </c>
      <c r="B184">
        <v>301</v>
      </c>
      <c r="C184" s="2">
        <v>45831</v>
      </c>
      <c r="D184" s="4">
        <v>0.31113425925925925</v>
      </c>
      <c r="E184" s="2">
        <v>45831</v>
      </c>
      <c r="F184" s="2" t="str">
        <f>TEXT(Table1[[#This Row],[Business_Day]],"dddd")</f>
        <v>Monday</v>
      </c>
      <c r="G184" t="s">
        <v>36</v>
      </c>
      <c r="H184" t="s">
        <v>19</v>
      </c>
      <c r="I184" t="str">
        <f t="shared" si="16"/>
        <v>Dine-In</v>
      </c>
      <c r="J184" t="s">
        <v>20</v>
      </c>
      <c r="L184" t="str">
        <f t="shared" si="17"/>
        <v>No Modifier</v>
      </c>
      <c r="M184" s="3">
        <v>1</v>
      </c>
      <c r="N184" s="5">
        <v>5</v>
      </c>
      <c r="O184" s="5">
        <f t="shared" si="18"/>
        <v>5</v>
      </c>
      <c r="P184" s="5">
        <f t="shared" si="19"/>
        <v>5</v>
      </c>
      <c r="Q184" s="9">
        <v>0</v>
      </c>
      <c r="R184" s="9">
        <f t="shared" si="20"/>
        <v>0</v>
      </c>
      <c r="S184" s="9">
        <v>0.32</v>
      </c>
      <c r="T184" s="9">
        <f t="shared" si="21"/>
        <v>0.32</v>
      </c>
      <c r="U184" s="16">
        <v>5.32</v>
      </c>
      <c r="V184" s="5">
        <f t="shared" si="22"/>
        <v>5.32</v>
      </c>
      <c r="W184" t="s">
        <v>21</v>
      </c>
      <c r="X184" t="str">
        <f t="shared" si="23"/>
        <v>Card</v>
      </c>
    </row>
    <row r="185" spans="1:24" x14ac:dyDescent="0.3">
      <c r="A185" s="3">
        <v>120183</v>
      </c>
      <c r="B185">
        <v>403</v>
      </c>
      <c r="C185" s="2">
        <v>45829</v>
      </c>
      <c r="D185" s="4">
        <v>0.39344907407407409</v>
      </c>
      <c r="E185" s="2">
        <v>45829</v>
      </c>
      <c r="F185" s="2" t="str">
        <f>TEXT(Table1[[#This Row],[Business_Day]],"dddd")</f>
        <v>Saturday</v>
      </c>
      <c r="G185" t="s">
        <v>14</v>
      </c>
      <c r="H185" t="s">
        <v>15</v>
      </c>
      <c r="I185" t="str">
        <f t="shared" si="16"/>
        <v>Drive-Thru</v>
      </c>
      <c r="J185" t="s">
        <v>75</v>
      </c>
      <c r="L185" t="str">
        <f t="shared" si="17"/>
        <v>No Modifier</v>
      </c>
      <c r="M185" s="3">
        <v>1</v>
      </c>
      <c r="N185" s="5">
        <v>3.86</v>
      </c>
      <c r="O185" s="5">
        <f t="shared" si="18"/>
        <v>3.86</v>
      </c>
      <c r="P185" s="5">
        <f t="shared" si="19"/>
        <v>3.86</v>
      </c>
      <c r="Q185" s="9">
        <v>0</v>
      </c>
      <c r="R185" s="9">
        <f t="shared" si="20"/>
        <v>0</v>
      </c>
      <c r="S185" s="9">
        <v>0.23</v>
      </c>
      <c r="T185" s="9">
        <f t="shared" si="21"/>
        <v>0.23</v>
      </c>
      <c r="U185" s="16">
        <v>4.09</v>
      </c>
      <c r="V185" s="5">
        <f t="shared" si="22"/>
        <v>4.09</v>
      </c>
      <c r="W185" t="s">
        <v>31</v>
      </c>
      <c r="X185" t="str">
        <f t="shared" si="23"/>
        <v>MobilePay</v>
      </c>
    </row>
    <row r="186" spans="1:24" x14ac:dyDescent="0.3">
      <c r="A186" s="3">
        <v>120184</v>
      </c>
      <c r="B186">
        <v>102</v>
      </c>
      <c r="C186" s="2">
        <v>45821</v>
      </c>
      <c r="D186" s="4">
        <v>0.46542824074074074</v>
      </c>
      <c r="E186" s="2">
        <v>45821</v>
      </c>
      <c r="F186" s="2" t="str">
        <f>TEXT(Table1[[#This Row],[Business_Day]],"dddd")</f>
        <v>Friday</v>
      </c>
      <c r="G186" t="s">
        <v>33</v>
      </c>
      <c r="H186" t="s">
        <v>15</v>
      </c>
      <c r="I186" t="str">
        <f t="shared" si="16"/>
        <v>Drive-Thru</v>
      </c>
      <c r="J186" t="s">
        <v>48</v>
      </c>
      <c r="K186" t="s">
        <v>34</v>
      </c>
      <c r="L186" t="str">
        <f t="shared" si="17"/>
        <v>Extra Sauce</v>
      </c>
      <c r="M186" s="3">
        <v>1</v>
      </c>
      <c r="N186" s="5">
        <v>5.55</v>
      </c>
      <c r="O186" s="5">
        <f t="shared" si="18"/>
        <v>5.8</v>
      </c>
      <c r="P186" s="5">
        <f t="shared" si="19"/>
        <v>5.8</v>
      </c>
      <c r="Q186" s="9">
        <v>0</v>
      </c>
      <c r="R186" s="9">
        <f t="shared" si="20"/>
        <v>0</v>
      </c>
      <c r="S186" s="9">
        <v>0.41</v>
      </c>
      <c r="T186" s="9">
        <f t="shared" si="21"/>
        <v>0.41</v>
      </c>
      <c r="U186" s="16">
        <v>6.21</v>
      </c>
      <c r="V186" s="5">
        <f t="shared" si="22"/>
        <v>6.21</v>
      </c>
      <c r="W186" t="s">
        <v>21</v>
      </c>
      <c r="X186" t="str">
        <f t="shared" si="23"/>
        <v>Card</v>
      </c>
    </row>
    <row r="187" spans="1:24" x14ac:dyDescent="0.3">
      <c r="A187" s="3">
        <v>120185</v>
      </c>
      <c r="B187">
        <v>401</v>
      </c>
      <c r="C187" s="2">
        <v>45808</v>
      </c>
      <c r="D187" s="4">
        <v>7.9363425925925921E-2</v>
      </c>
      <c r="E187" s="2">
        <v>45808</v>
      </c>
      <c r="F187" s="2" t="str">
        <f>TEXT(Table1[[#This Row],[Business_Day]],"dddd")</f>
        <v>Saturday</v>
      </c>
      <c r="G187" t="s">
        <v>18</v>
      </c>
      <c r="H187" t="s">
        <v>22</v>
      </c>
      <c r="I187" t="str">
        <f t="shared" si="16"/>
        <v>Takeout</v>
      </c>
      <c r="J187" t="s">
        <v>43</v>
      </c>
      <c r="L187" t="str">
        <f t="shared" si="17"/>
        <v>No Modifier</v>
      </c>
      <c r="M187" s="3">
        <v>1</v>
      </c>
      <c r="N187" s="5">
        <v>4.7300000000000004</v>
      </c>
      <c r="O187" s="5">
        <f t="shared" si="18"/>
        <v>4.7300000000000004</v>
      </c>
      <c r="P187" s="5">
        <f t="shared" si="19"/>
        <v>4.7300000000000004</v>
      </c>
      <c r="Q187" s="9">
        <v>0</v>
      </c>
      <c r="R187" s="9">
        <f t="shared" si="20"/>
        <v>0</v>
      </c>
      <c r="S187" s="9">
        <v>0.31</v>
      </c>
      <c r="T187" s="9">
        <f t="shared" si="21"/>
        <v>0.31</v>
      </c>
      <c r="U187" s="16">
        <v>5.04</v>
      </c>
      <c r="V187" s="5">
        <f t="shared" si="22"/>
        <v>5.04</v>
      </c>
      <c r="W187" t="s">
        <v>31</v>
      </c>
      <c r="X187" t="str">
        <f t="shared" si="23"/>
        <v>MobilePay</v>
      </c>
    </row>
    <row r="188" spans="1:24" x14ac:dyDescent="0.3">
      <c r="A188" s="3">
        <v>120186</v>
      </c>
      <c r="B188">
        <v>102</v>
      </c>
      <c r="C188" s="2">
        <v>45866</v>
      </c>
      <c r="D188" s="4">
        <v>0.20525462962962962</v>
      </c>
      <c r="E188" s="2">
        <v>45866</v>
      </c>
      <c r="F188" s="2" t="str">
        <f>TEXT(Table1[[#This Row],[Business_Day]],"dddd")</f>
        <v>Monday</v>
      </c>
      <c r="G188" t="s">
        <v>28</v>
      </c>
      <c r="H188" t="s">
        <v>15</v>
      </c>
      <c r="I188" t="str">
        <f t="shared" si="16"/>
        <v>Drive-Thru</v>
      </c>
      <c r="J188" t="s">
        <v>52</v>
      </c>
      <c r="K188" t="s">
        <v>34</v>
      </c>
      <c r="L188" t="str">
        <f t="shared" si="17"/>
        <v>Extra Sauce</v>
      </c>
      <c r="M188" s="3">
        <v>1</v>
      </c>
      <c r="N188" s="5">
        <v>2.77</v>
      </c>
      <c r="O188" s="5">
        <f t="shared" si="18"/>
        <v>3.02</v>
      </c>
      <c r="P188" s="5">
        <f t="shared" si="19"/>
        <v>3.02</v>
      </c>
      <c r="Q188" s="9">
        <v>0</v>
      </c>
      <c r="R188" s="9">
        <f t="shared" si="20"/>
        <v>0</v>
      </c>
      <c r="S188" s="9">
        <v>0.21</v>
      </c>
      <c r="T188" s="9">
        <f t="shared" si="21"/>
        <v>0.21</v>
      </c>
      <c r="U188" s="16">
        <v>3.23</v>
      </c>
      <c r="V188" s="5">
        <f t="shared" si="22"/>
        <v>3.23</v>
      </c>
      <c r="W188" t="s">
        <v>31</v>
      </c>
      <c r="X188" t="str">
        <f t="shared" si="23"/>
        <v>MobilePay</v>
      </c>
    </row>
    <row r="189" spans="1:24" x14ac:dyDescent="0.3">
      <c r="A189" s="3">
        <v>120187</v>
      </c>
      <c r="B189">
        <v>201</v>
      </c>
      <c r="C189" s="2">
        <v>45818</v>
      </c>
      <c r="D189" s="4">
        <v>0.33151620370370372</v>
      </c>
      <c r="E189" s="2">
        <v>45818</v>
      </c>
      <c r="F189" s="2" t="str">
        <f>TEXT(Table1[[#This Row],[Business_Day]],"dddd")</f>
        <v>Tuesday</v>
      </c>
      <c r="G189" t="s">
        <v>14</v>
      </c>
      <c r="H189" t="s">
        <v>19</v>
      </c>
      <c r="I189" t="str">
        <f t="shared" si="16"/>
        <v>Dine-In</v>
      </c>
      <c r="J189" t="s">
        <v>39</v>
      </c>
      <c r="L189" t="str">
        <f t="shared" si="17"/>
        <v>No Modifier</v>
      </c>
      <c r="M189" s="3">
        <v>1</v>
      </c>
      <c r="N189" s="5">
        <v>3.02</v>
      </c>
      <c r="O189" s="5">
        <f t="shared" si="18"/>
        <v>3.02</v>
      </c>
      <c r="P189" s="5">
        <f t="shared" si="19"/>
        <v>3.02</v>
      </c>
      <c r="Q189" s="9">
        <v>0</v>
      </c>
      <c r="R189" s="9">
        <f t="shared" si="20"/>
        <v>0</v>
      </c>
      <c r="S189" s="9">
        <v>0.2</v>
      </c>
      <c r="T189" s="9">
        <f t="shared" si="21"/>
        <v>0.2</v>
      </c>
      <c r="U189" s="16">
        <v>3.22</v>
      </c>
      <c r="V189" s="5">
        <f t="shared" si="22"/>
        <v>3.22</v>
      </c>
      <c r="W189" t="s">
        <v>31</v>
      </c>
      <c r="X189" t="str">
        <f t="shared" si="23"/>
        <v>MobilePay</v>
      </c>
    </row>
    <row r="190" spans="1:24" x14ac:dyDescent="0.3">
      <c r="A190" s="3">
        <v>120188</v>
      </c>
      <c r="B190">
        <v>301</v>
      </c>
      <c r="C190" s="2">
        <v>45825</v>
      </c>
      <c r="D190" s="4">
        <v>0.42532407407407408</v>
      </c>
      <c r="E190" s="2">
        <v>45825</v>
      </c>
      <c r="F190" s="2" t="str">
        <f>TEXT(Table1[[#This Row],[Business_Day]],"dddd")</f>
        <v>Tuesday</v>
      </c>
      <c r="G190" t="s">
        <v>37</v>
      </c>
      <c r="H190" t="s">
        <v>19</v>
      </c>
      <c r="I190" t="str">
        <f t="shared" si="16"/>
        <v>Dine-In</v>
      </c>
      <c r="J190" t="s">
        <v>24</v>
      </c>
      <c r="L190" t="str">
        <f t="shared" si="17"/>
        <v>No Modifier</v>
      </c>
      <c r="M190" s="3">
        <v>2</v>
      </c>
      <c r="N190" s="5">
        <v>3.03</v>
      </c>
      <c r="O190" s="5">
        <f t="shared" si="18"/>
        <v>4.2300000000000004</v>
      </c>
      <c r="P190" s="5">
        <f t="shared" si="19"/>
        <v>8.4600000000000009</v>
      </c>
      <c r="Q190" s="9">
        <v>0</v>
      </c>
      <c r="R190" s="9">
        <f t="shared" si="20"/>
        <v>0</v>
      </c>
      <c r="S190" s="9">
        <v>0.59</v>
      </c>
      <c r="T190" s="9">
        <f t="shared" si="21"/>
        <v>0.59</v>
      </c>
      <c r="U190" s="16">
        <v>9.0500000000000007</v>
      </c>
      <c r="V190" s="5">
        <f t="shared" si="22"/>
        <v>9.0500000000000007</v>
      </c>
      <c r="W190" t="s">
        <v>31</v>
      </c>
      <c r="X190" t="str">
        <f t="shared" si="23"/>
        <v>MobilePay</v>
      </c>
    </row>
    <row r="191" spans="1:24" x14ac:dyDescent="0.3">
      <c r="A191" s="3">
        <v>120189</v>
      </c>
      <c r="B191">
        <v>501</v>
      </c>
      <c r="C191" s="2">
        <v>45854</v>
      </c>
      <c r="D191" s="4">
        <v>0.28684027777777776</v>
      </c>
      <c r="E191" s="2">
        <v>45854</v>
      </c>
      <c r="F191" s="2" t="str">
        <f>TEXT(Table1[[#This Row],[Business_Day]],"dddd")</f>
        <v>Wednesday</v>
      </c>
      <c r="G191" t="s">
        <v>14</v>
      </c>
      <c r="H191" t="s">
        <v>19</v>
      </c>
      <c r="I191" t="str">
        <f t="shared" si="16"/>
        <v>Dine-In</v>
      </c>
      <c r="J191" t="s">
        <v>64</v>
      </c>
      <c r="K191" t="s">
        <v>66</v>
      </c>
      <c r="L191" t="str">
        <f t="shared" si="17"/>
        <v>Extra Ice</v>
      </c>
      <c r="M191" s="3">
        <v>1</v>
      </c>
      <c r="N191" s="5">
        <v>1.41</v>
      </c>
      <c r="O191" s="5">
        <f t="shared" si="18"/>
        <v>1.4100000000000001</v>
      </c>
      <c r="P191" s="5">
        <f t="shared" si="19"/>
        <v>1.4100000000000001</v>
      </c>
      <c r="Q191" s="9">
        <v>0</v>
      </c>
      <c r="R191" s="9">
        <f t="shared" si="20"/>
        <v>0</v>
      </c>
      <c r="S191" s="9">
        <v>0.12</v>
      </c>
      <c r="T191" s="9">
        <f t="shared" si="21"/>
        <v>0.12</v>
      </c>
      <c r="U191" s="16">
        <v>1.53</v>
      </c>
      <c r="V191" s="5">
        <f t="shared" si="22"/>
        <v>1.53</v>
      </c>
      <c r="W191" t="s">
        <v>21</v>
      </c>
      <c r="X191" t="str">
        <f t="shared" si="23"/>
        <v>Card</v>
      </c>
    </row>
    <row r="192" spans="1:24" x14ac:dyDescent="0.3">
      <c r="A192" s="3">
        <v>120190</v>
      </c>
      <c r="B192">
        <v>103</v>
      </c>
      <c r="C192" s="2">
        <v>45818</v>
      </c>
      <c r="D192" s="4">
        <v>0.51539351851851856</v>
      </c>
      <c r="E192" s="2">
        <v>45818</v>
      </c>
      <c r="F192" s="2" t="str">
        <f>TEXT(Table1[[#This Row],[Business_Day]],"dddd")</f>
        <v>Tuesday</v>
      </c>
      <c r="G192" t="s">
        <v>33</v>
      </c>
      <c r="H192" t="s">
        <v>15</v>
      </c>
      <c r="I192" t="str">
        <f t="shared" si="16"/>
        <v>Drive-Thru</v>
      </c>
      <c r="J192" t="s">
        <v>78</v>
      </c>
      <c r="L192" t="str">
        <f t="shared" si="17"/>
        <v>No Modifier</v>
      </c>
      <c r="M192" s="3">
        <v>1</v>
      </c>
      <c r="N192" s="5">
        <v>1.95</v>
      </c>
      <c r="O192" s="5">
        <f t="shared" si="18"/>
        <v>1.95</v>
      </c>
      <c r="P192" s="5">
        <f t="shared" si="19"/>
        <v>1.95</v>
      </c>
      <c r="Q192" s="9">
        <v>0.2</v>
      </c>
      <c r="R192" s="9">
        <f t="shared" si="20"/>
        <v>0.2</v>
      </c>
      <c r="S192" s="9">
        <v>0.13</v>
      </c>
      <c r="T192" s="9">
        <f t="shared" si="21"/>
        <v>0.13</v>
      </c>
      <c r="U192" s="16">
        <v>1.88</v>
      </c>
      <c r="V192" s="5">
        <f t="shared" si="22"/>
        <v>1.88</v>
      </c>
      <c r="W192" t="s">
        <v>21</v>
      </c>
      <c r="X192" t="str">
        <f t="shared" si="23"/>
        <v>Card</v>
      </c>
    </row>
    <row r="193" spans="1:24" x14ac:dyDescent="0.3">
      <c r="A193" s="3">
        <v>120191</v>
      </c>
      <c r="B193">
        <v>101</v>
      </c>
      <c r="C193" s="2">
        <v>45862</v>
      </c>
      <c r="D193" s="4">
        <v>0.52697916666666667</v>
      </c>
      <c r="E193" s="2">
        <v>45862</v>
      </c>
      <c r="F193" s="2" t="str">
        <f>TEXT(Table1[[#This Row],[Business_Day]],"dddd")</f>
        <v>Thursday</v>
      </c>
      <c r="G193" t="s">
        <v>18</v>
      </c>
      <c r="H193" t="s">
        <v>19</v>
      </c>
      <c r="I193" t="str">
        <f t="shared" si="16"/>
        <v>Dine-In</v>
      </c>
      <c r="J193" t="s">
        <v>52</v>
      </c>
      <c r="L193" t="str">
        <f t="shared" si="17"/>
        <v>No Modifier</v>
      </c>
      <c r="M193" s="3">
        <v>3</v>
      </c>
      <c r="N193" s="5">
        <v>2.88</v>
      </c>
      <c r="O193" s="5">
        <f t="shared" si="18"/>
        <v>2.8799999999999994</v>
      </c>
      <c r="P193" s="5">
        <f t="shared" si="19"/>
        <v>8.6399999999999988</v>
      </c>
      <c r="Q193" s="9">
        <v>0</v>
      </c>
      <c r="R193" s="9">
        <f t="shared" si="20"/>
        <v>0</v>
      </c>
      <c r="S193" s="9">
        <v>0.73</v>
      </c>
      <c r="T193" s="9">
        <f t="shared" si="21"/>
        <v>0.73</v>
      </c>
      <c r="U193" s="16">
        <v>9.3699999999999992</v>
      </c>
      <c r="V193" s="5">
        <f t="shared" si="22"/>
        <v>9.3699999999999992</v>
      </c>
      <c r="W193" t="s">
        <v>21</v>
      </c>
      <c r="X193" t="str">
        <f t="shared" si="23"/>
        <v>Card</v>
      </c>
    </row>
    <row r="194" spans="1:24" x14ac:dyDescent="0.3">
      <c r="A194" s="3">
        <v>120192</v>
      </c>
      <c r="B194">
        <v>403</v>
      </c>
      <c r="C194" s="2">
        <v>45828</v>
      </c>
      <c r="D194" s="4">
        <v>0.25037037037037035</v>
      </c>
      <c r="E194" s="2">
        <v>45828</v>
      </c>
      <c r="F194" s="2" t="str">
        <f>TEXT(Table1[[#This Row],[Business_Day]],"dddd")</f>
        <v>Friday</v>
      </c>
      <c r="G194" t="s">
        <v>36</v>
      </c>
      <c r="H194" t="s">
        <v>15</v>
      </c>
      <c r="I194" t="str">
        <f t="shared" si="16"/>
        <v>Drive-Thru</v>
      </c>
      <c r="J194" t="s">
        <v>59</v>
      </c>
      <c r="L194" t="str">
        <f t="shared" si="17"/>
        <v>No Modifier</v>
      </c>
      <c r="M194" s="3">
        <v>1</v>
      </c>
      <c r="N194" s="5">
        <v>10.1</v>
      </c>
      <c r="O194" s="5">
        <f t="shared" si="18"/>
        <v>10.1</v>
      </c>
      <c r="P194" s="5">
        <f t="shared" si="19"/>
        <v>10.1</v>
      </c>
      <c r="Q194" s="9">
        <v>0</v>
      </c>
      <c r="R194" s="9">
        <f t="shared" si="20"/>
        <v>0</v>
      </c>
      <c r="S194" s="9">
        <v>0.66</v>
      </c>
      <c r="T194" s="9">
        <f t="shared" si="21"/>
        <v>0.66</v>
      </c>
      <c r="U194" s="16">
        <v>10.76</v>
      </c>
      <c r="V194" s="5">
        <f t="shared" si="22"/>
        <v>10.76</v>
      </c>
      <c r="W194" t="s">
        <v>62</v>
      </c>
      <c r="X194" t="str">
        <f t="shared" si="23"/>
        <v>GiftCard</v>
      </c>
    </row>
    <row r="195" spans="1:24" x14ac:dyDescent="0.3">
      <c r="A195" s="3">
        <v>120193</v>
      </c>
      <c r="B195">
        <v>202</v>
      </c>
      <c r="C195" s="2">
        <v>45812</v>
      </c>
      <c r="D195" s="4">
        <v>0.45628472222222222</v>
      </c>
      <c r="E195" s="2">
        <v>45812</v>
      </c>
      <c r="F195" s="2" t="str">
        <f>TEXT(Table1[[#This Row],[Business_Day]],"dddd")</f>
        <v>Wednesday</v>
      </c>
      <c r="G195" t="s">
        <v>37</v>
      </c>
      <c r="H195" t="s">
        <v>15</v>
      </c>
      <c r="I195" t="str">
        <f t="shared" ref="I195:I258" si="24">IF(H195="","Unknown",H195)</f>
        <v>Drive-Thru</v>
      </c>
      <c r="J195" t="s">
        <v>35</v>
      </c>
      <c r="K195" t="s">
        <v>25</v>
      </c>
      <c r="L195" t="str">
        <f t="shared" ref="L195:L258" si="25">IF(K195="","No Modifier",K195)</f>
        <v>No Cheese</v>
      </c>
      <c r="M195" s="3">
        <v>1</v>
      </c>
      <c r="N195" s="5">
        <v>1.64</v>
      </c>
      <c r="O195" s="5">
        <f t="shared" ref="O195:O258" si="26">(V195-T195+R195)/M195</f>
        <v>1.6400000000000001</v>
      </c>
      <c r="P195" s="5">
        <f t="shared" ref="P195:P258" si="27">PRODUCT(M195,O195)</f>
        <v>1.6400000000000001</v>
      </c>
      <c r="Q195" s="9">
        <v>0</v>
      </c>
      <c r="R195" s="9">
        <f t="shared" ref="R195:R258" si="28">IF(ISBLANK(Q195),ROUND((M195*O195)+T195-V195,2),Q195)</f>
        <v>0</v>
      </c>
      <c r="S195" s="9">
        <v>0.12</v>
      </c>
      <c r="T195" s="9">
        <f t="shared" ref="T195:T258" si="29">IF(S195="",V195-P195+R195,S195)</f>
        <v>0.12</v>
      </c>
      <c r="U195" s="16">
        <v>1.76</v>
      </c>
      <c r="V195" s="5">
        <f t="shared" ref="V195:V258" si="30">IF(U195="",(M195*O195)-R195+T195,U195)</f>
        <v>1.76</v>
      </c>
      <c r="W195" t="s">
        <v>17</v>
      </c>
      <c r="X195" t="str">
        <f t="shared" ref="X195:X258" si="31">IF(W195="","Card",W195)</f>
        <v>Cash</v>
      </c>
    </row>
    <row r="196" spans="1:24" x14ac:dyDescent="0.3">
      <c r="A196" s="3">
        <v>120194</v>
      </c>
      <c r="B196">
        <v>501</v>
      </c>
      <c r="C196" s="2">
        <v>45835</v>
      </c>
      <c r="D196" s="4">
        <v>0.32192129629629629</v>
      </c>
      <c r="E196" s="2">
        <v>45835</v>
      </c>
      <c r="F196" s="2" t="str">
        <f>TEXT(Table1[[#This Row],[Business_Day]],"dddd")</f>
        <v>Friday</v>
      </c>
      <c r="G196" t="s">
        <v>36</v>
      </c>
      <c r="H196" t="s">
        <v>29</v>
      </c>
      <c r="I196" t="str">
        <f t="shared" si="24"/>
        <v>Delivery</v>
      </c>
      <c r="J196" t="s">
        <v>30</v>
      </c>
      <c r="K196" t="s">
        <v>63</v>
      </c>
      <c r="L196" t="str">
        <f t="shared" si="25"/>
        <v>No Sauce</v>
      </c>
      <c r="M196" s="3">
        <v>2</v>
      </c>
      <c r="N196" s="5">
        <v>3.19</v>
      </c>
      <c r="O196" s="5">
        <f t="shared" si="26"/>
        <v>3.19</v>
      </c>
      <c r="P196" s="5">
        <f t="shared" si="27"/>
        <v>6.38</v>
      </c>
      <c r="Q196" s="9">
        <v>0</v>
      </c>
      <c r="R196" s="9">
        <f t="shared" si="28"/>
        <v>0</v>
      </c>
      <c r="S196" s="9">
        <v>0.61</v>
      </c>
      <c r="T196" s="9">
        <f t="shared" si="29"/>
        <v>0.61</v>
      </c>
      <c r="U196" s="16">
        <v>6.99</v>
      </c>
      <c r="V196" s="5">
        <f t="shared" si="30"/>
        <v>6.99</v>
      </c>
      <c r="W196" t="s">
        <v>21</v>
      </c>
      <c r="X196" t="str">
        <f t="shared" si="31"/>
        <v>Card</v>
      </c>
    </row>
    <row r="197" spans="1:24" x14ac:dyDescent="0.3">
      <c r="A197" s="3">
        <v>120195</v>
      </c>
      <c r="B197">
        <v>103</v>
      </c>
      <c r="C197" s="2">
        <v>45763</v>
      </c>
      <c r="D197" s="4">
        <v>0.52853009259259254</v>
      </c>
      <c r="E197" s="2">
        <v>45763</v>
      </c>
      <c r="F197" s="2" t="str">
        <f>TEXT(Table1[[#This Row],[Business_Day]],"dddd")</f>
        <v>Wednesday</v>
      </c>
      <c r="G197" t="s">
        <v>33</v>
      </c>
      <c r="H197" t="s">
        <v>22</v>
      </c>
      <c r="I197" t="str">
        <f t="shared" si="24"/>
        <v>Takeout</v>
      </c>
      <c r="J197" t="s">
        <v>16</v>
      </c>
      <c r="K197" t="s">
        <v>66</v>
      </c>
      <c r="L197" t="str">
        <f t="shared" si="25"/>
        <v>Extra Ice</v>
      </c>
      <c r="M197" s="3">
        <v>1</v>
      </c>
      <c r="N197" s="5">
        <v>1.47</v>
      </c>
      <c r="O197" s="5">
        <f t="shared" si="26"/>
        <v>1.4700000000000002</v>
      </c>
      <c r="P197" s="5">
        <f t="shared" si="27"/>
        <v>1.4700000000000002</v>
      </c>
      <c r="Q197" s="9">
        <v>0</v>
      </c>
      <c r="R197" s="9">
        <f t="shared" si="28"/>
        <v>0</v>
      </c>
      <c r="S197" s="9">
        <v>0.13</v>
      </c>
      <c r="T197" s="9">
        <f t="shared" si="29"/>
        <v>0.13</v>
      </c>
      <c r="U197" s="16">
        <v>1.6</v>
      </c>
      <c r="V197" s="5">
        <f t="shared" si="30"/>
        <v>1.6</v>
      </c>
      <c r="W197" t="s">
        <v>21</v>
      </c>
      <c r="X197" t="str">
        <f t="shared" si="31"/>
        <v>Card</v>
      </c>
    </row>
    <row r="198" spans="1:24" x14ac:dyDescent="0.3">
      <c r="A198" s="3">
        <v>120196</v>
      </c>
      <c r="B198">
        <v>102</v>
      </c>
      <c r="C198" s="2">
        <v>45854</v>
      </c>
      <c r="D198" s="4">
        <v>0.49702546296296296</v>
      </c>
      <c r="E198" s="2">
        <v>45854</v>
      </c>
      <c r="F198" s="2" t="str">
        <f>TEXT(Table1[[#This Row],[Business_Day]],"dddd")</f>
        <v>Wednesday</v>
      </c>
      <c r="G198" t="s">
        <v>18</v>
      </c>
      <c r="H198" t="s">
        <v>22</v>
      </c>
      <c r="I198" t="str">
        <f t="shared" si="24"/>
        <v>Takeout</v>
      </c>
      <c r="J198" t="s">
        <v>43</v>
      </c>
      <c r="L198" t="str">
        <f t="shared" si="25"/>
        <v>No Modifier</v>
      </c>
      <c r="M198" s="3">
        <v>1</v>
      </c>
      <c r="N198" s="5">
        <v>4.2</v>
      </c>
      <c r="O198" s="5">
        <f t="shared" si="26"/>
        <v>4.1999999999999993</v>
      </c>
      <c r="P198" s="5">
        <f t="shared" si="27"/>
        <v>4.1999999999999993</v>
      </c>
      <c r="Q198" s="9">
        <v>0</v>
      </c>
      <c r="R198" s="9">
        <f t="shared" si="28"/>
        <v>0</v>
      </c>
      <c r="S198" s="9">
        <v>0.36</v>
      </c>
      <c r="T198" s="9">
        <f t="shared" si="29"/>
        <v>0.36</v>
      </c>
      <c r="U198" s="16">
        <v>4.5599999999999996</v>
      </c>
      <c r="V198" s="5">
        <f t="shared" si="30"/>
        <v>4.5599999999999996</v>
      </c>
      <c r="W198" t="s">
        <v>21</v>
      </c>
      <c r="X198" t="str">
        <f t="shared" si="31"/>
        <v>Card</v>
      </c>
    </row>
    <row r="199" spans="1:24" x14ac:dyDescent="0.3">
      <c r="A199" s="3">
        <v>120197</v>
      </c>
      <c r="B199">
        <v>103</v>
      </c>
      <c r="C199" s="2">
        <v>45816</v>
      </c>
      <c r="D199" s="4">
        <v>0.36123842592592592</v>
      </c>
      <c r="E199" s="2">
        <v>45816</v>
      </c>
      <c r="F199" s="2" t="str">
        <f>TEXT(Table1[[#This Row],[Business_Day]],"dddd")</f>
        <v>Sunday</v>
      </c>
      <c r="G199" t="s">
        <v>36</v>
      </c>
      <c r="H199" t="s">
        <v>19</v>
      </c>
      <c r="I199" t="str">
        <f t="shared" si="24"/>
        <v>Dine-In</v>
      </c>
      <c r="J199" t="s">
        <v>55</v>
      </c>
      <c r="L199" t="str">
        <f t="shared" si="25"/>
        <v>No Modifier</v>
      </c>
      <c r="M199" s="3">
        <v>1</v>
      </c>
      <c r="N199" s="5">
        <v>8.57</v>
      </c>
      <c r="O199" s="5">
        <f t="shared" si="26"/>
        <v>8.57</v>
      </c>
      <c r="P199" s="5">
        <f t="shared" si="27"/>
        <v>8.57</v>
      </c>
      <c r="Q199" s="9">
        <v>0</v>
      </c>
      <c r="R199" s="9">
        <f t="shared" si="28"/>
        <v>0</v>
      </c>
      <c r="S199" s="9">
        <v>0.6</v>
      </c>
      <c r="T199" s="9">
        <f t="shared" si="29"/>
        <v>0.6</v>
      </c>
      <c r="U199" s="16">
        <v>9.17</v>
      </c>
      <c r="V199" s="5">
        <f t="shared" si="30"/>
        <v>9.17</v>
      </c>
      <c r="W199" t="s">
        <v>21</v>
      </c>
      <c r="X199" t="str">
        <f t="shared" si="31"/>
        <v>Card</v>
      </c>
    </row>
    <row r="200" spans="1:24" x14ac:dyDescent="0.3">
      <c r="A200" s="3">
        <v>120198</v>
      </c>
      <c r="B200">
        <v>401</v>
      </c>
      <c r="C200" s="2">
        <v>45817</v>
      </c>
      <c r="D200" s="4">
        <v>8.3356481481481476E-2</v>
      </c>
      <c r="E200" s="2">
        <v>45817</v>
      </c>
      <c r="F200" s="2" t="str">
        <f>TEXT(Table1[[#This Row],[Business_Day]],"dddd")</f>
        <v>Monday</v>
      </c>
      <c r="G200" t="s">
        <v>18</v>
      </c>
      <c r="H200" t="s">
        <v>22</v>
      </c>
      <c r="I200" t="str">
        <f t="shared" si="24"/>
        <v>Takeout</v>
      </c>
      <c r="J200" t="s">
        <v>32</v>
      </c>
      <c r="K200" t="s">
        <v>42</v>
      </c>
      <c r="L200" t="str">
        <f t="shared" si="25"/>
        <v>Oat Milk</v>
      </c>
      <c r="M200" s="3">
        <v>1</v>
      </c>
      <c r="N200" s="5">
        <v>1.74</v>
      </c>
      <c r="O200" s="5">
        <f t="shared" si="26"/>
        <v>2.44</v>
      </c>
      <c r="P200" s="5">
        <f t="shared" si="27"/>
        <v>2.44</v>
      </c>
      <c r="Q200" s="9">
        <v>0</v>
      </c>
      <c r="R200" s="9">
        <f t="shared" si="28"/>
        <v>0</v>
      </c>
      <c r="S200" s="9">
        <v>0.18</v>
      </c>
      <c r="T200" s="9">
        <f t="shared" si="29"/>
        <v>0.18</v>
      </c>
      <c r="U200" s="16">
        <v>2.62</v>
      </c>
      <c r="V200" s="5">
        <f t="shared" si="30"/>
        <v>2.62</v>
      </c>
      <c r="W200" t="s">
        <v>17</v>
      </c>
      <c r="X200" t="str">
        <f t="shared" si="31"/>
        <v>Cash</v>
      </c>
    </row>
    <row r="201" spans="1:24" x14ac:dyDescent="0.3">
      <c r="A201" s="3">
        <v>120199</v>
      </c>
      <c r="B201">
        <v>202</v>
      </c>
      <c r="C201" s="2">
        <v>45773</v>
      </c>
      <c r="D201" s="4">
        <v>0.22173611111111111</v>
      </c>
      <c r="E201" s="2">
        <v>45773</v>
      </c>
      <c r="F201" s="2" t="str">
        <f>TEXT(Table1[[#This Row],[Business_Day]],"dddd")</f>
        <v>Saturday</v>
      </c>
      <c r="G201" t="s">
        <v>14</v>
      </c>
      <c r="H201" t="s">
        <v>22</v>
      </c>
      <c r="I201" t="str">
        <f t="shared" si="24"/>
        <v>Takeout</v>
      </c>
      <c r="J201" t="s">
        <v>75</v>
      </c>
      <c r="K201" t="s">
        <v>25</v>
      </c>
      <c r="L201" t="str">
        <f t="shared" si="25"/>
        <v>No Cheese</v>
      </c>
      <c r="M201" s="3">
        <v>1</v>
      </c>
      <c r="N201" s="5">
        <v>3.45</v>
      </c>
      <c r="O201" s="5">
        <f t="shared" si="26"/>
        <v>3.45</v>
      </c>
      <c r="P201" s="5">
        <f t="shared" si="27"/>
        <v>3.45</v>
      </c>
      <c r="Q201" s="9">
        <v>0</v>
      </c>
      <c r="R201" s="9">
        <f t="shared" si="28"/>
        <v>0</v>
      </c>
      <c r="S201" s="9">
        <v>0.28000000000000003</v>
      </c>
      <c r="T201" s="9">
        <f t="shared" si="29"/>
        <v>0.28000000000000003</v>
      </c>
      <c r="U201" s="16">
        <v>3.73</v>
      </c>
      <c r="V201" s="5">
        <f t="shared" si="30"/>
        <v>3.73</v>
      </c>
      <c r="W201" t="s">
        <v>17</v>
      </c>
      <c r="X201" t="str">
        <f t="shared" si="31"/>
        <v>Cash</v>
      </c>
    </row>
    <row r="202" spans="1:24" x14ac:dyDescent="0.3">
      <c r="A202" s="3">
        <v>120200</v>
      </c>
      <c r="B202">
        <v>201</v>
      </c>
      <c r="C202" s="2">
        <v>45862</v>
      </c>
      <c r="D202" s="4">
        <v>0.32362268518518517</v>
      </c>
      <c r="E202" s="2">
        <v>45862</v>
      </c>
      <c r="F202" s="2" t="str">
        <f>TEXT(Table1[[#This Row],[Business_Day]],"dddd")</f>
        <v>Thursday</v>
      </c>
      <c r="G202" t="s">
        <v>36</v>
      </c>
      <c r="H202" t="s">
        <v>29</v>
      </c>
      <c r="I202" t="str">
        <f t="shared" si="24"/>
        <v>Delivery</v>
      </c>
      <c r="J202" t="s">
        <v>77</v>
      </c>
      <c r="K202" t="s">
        <v>49</v>
      </c>
      <c r="L202" t="str">
        <f t="shared" si="25"/>
        <v>No Pickles</v>
      </c>
      <c r="M202" s="3">
        <v>1</v>
      </c>
      <c r="N202" s="5">
        <v>5.37</v>
      </c>
      <c r="O202" s="5">
        <f t="shared" si="26"/>
        <v>5.37</v>
      </c>
      <c r="P202" s="5">
        <f t="shared" si="27"/>
        <v>5.37</v>
      </c>
      <c r="Q202" s="9">
        <v>0</v>
      </c>
      <c r="R202" s="9">
        <f t="shared" si="28"/>
        <v>0</v>
      </c>
      <c r="S202" s="9">
        <v>0.51</v>
      </c>
      <c r="T202" s="9">
        <f t="shared" si="29"/>
        <v>0.51</v>
      </c>
      <c r="U202" s="16">
        <v>5.88</v>
      </c>
      <c r="V202" s="5">
        <f t="shared" si="30"/>
        <v>5.88</v>
      </c>
      <c r="W202" t="s">
        <v>21</v>
      </c>
      <c r="X202" t="str">
        <f t="shared" si="31"/>
        <v>Card</v>
      </c>
    </row>
    <row r="203" spans="1:24" x14ac:dyDescent="0.3">
      <c r="A203" s="3">
        <v>120201</v>
      </c>
      <c r="B203">
        <v>101</v>
      </c>
      <c r="C203" s="2">
        <v>45825</v>
      </c>
      <c r="D203" s="4">
        <v>0.18341435185185184</v>
      </c>
      <c r="E203" s="2">
        <v>45825</v>
      </c>
      <c r="F203" s="2" t="str">
        <f>TEXT(Table1[[#This Row],[Business_Day]],"dddd")</f>
        <v>Tuesday</v>
      </c>
      <c r="G203" t="s">
        <v>28</v>
      </c>
      <c r="H203" t="s">
        <v>22</v>
      </c>
      <c r="I203" t="str">
        <f t="shared" si="24"/>
        <v>Takeout</v>
      </c>
      <c r="J203" t="s">
        <v>60</v>
      </c>
      <c r="L203" t="str">
        <f t="shared" si="25"/>
        <v>No Modifier</v>
      </c>
      <c r="M203" s="3">
        <v>1</v>
      </c>
      <c r="N203" s="5">
        <v>5.18</v>
      </c>
      <c r="O203" s="5">
        <f t="shared" si="26"/>
        <v>5.18</v>
      </c>
      <c r="P203" s="5">
        <f t="shared" si="27"/>
        <v>5.18</v>
      </c>
      <c r="Q203" s="9">
        <v>0</v>
      </c>
      <c r="R203" s="9">
        <f t="shared" si="28"/>
        <v>0</v>
      </c>
      <c r="S203" s="9">
        <v>0.34</v>
      </c>
      <c r="T203" s="9">
        <f t="shared" si="29"/>
        <v>0.34</v>
      </c>
      <c r="U203" s="16">
        <v>5.52</v>
      </c>
      <c r="V203" s="5">
        <f t="shared" si="30"/>
        <v>5.52</v>
      </c>
      <c r="W203" t="s">
        <v>21</v>
      </c>
      <c r="X203" t="str">
        <f t="shared" si="31"/>
        <v>Card</v>
      </c>
    </row>
    <row r="204" spans="1:24" x14ac:dyDescent="0.3">
      <c r="A204" s="3">
        <v>120202</v>
      </c>
      <c r="B204">
        <v>102</v>
      </c>
      <c r="C204" s="2">
        <v>45799</v>
      </c>
      <c r="D204" s="4">
        <v>0.47091435185185188</v>
      </c>
      <c r="E204" s="2">
        <v>45799</v>
      </c>
      <c r="F204" s="2" t="str">
        <f>TEXT(Table1[[#This Row],[Business_Day]],"dddd")</f>
        <v>Thursday</v>
      </c>
      <c r="G204" t="s">
        <v>18</v>
      </c>
      <c r="H204" t="s">
        <v>15</v>
      </c>
      <c r="I204" t="str">
        <f t="shared" si="24"/>
        <v>Drive-Thru</v>
      </c>
      <c r="J204" t="s">
        <v>57</v>
      </c>
      <c r="K204" t="s">
        <v>73</v>
      </c>
      <c r="L204" t="str">
        <f t="shared" si="25"/>
        <v>Add Jalapenos</v>
      </c>
      <c r="M204" s="3">
        <v>3</v>
      </c>
      <c r="N204" s="5">
        <v>9.5299999999999994</v>
      </c>
      <c r="O204" s="5">
        <f t="shared" si="26"/>
        <v>9.93</v>
      </c>
      <c r="P204" s="5">
        <f t="shared" si="27"/>
        <v>29.79</v>
      </c>
      <c r="Q204" s="9">
        <v>0</v>
      </c>
      <c r="R204" s="9">
        <f t="shared" si="28"/>
        <v>0</v>
      </c>
      <c r="S204" s="9">
        <v>2.5299999999999998</v>
      </c>
      <c r="T204" s="9">
        <f t="shared" si="29"/>
        <v>2.5299999999999998</v>
      </c>
      <c r="U204" s="16">
        <v>32.32</v>
      </c>
      <c r="V204" s="5">
        <f t="shared" si="30"/>
        <v>32.32</v>
      </c>
      <c r="W204" t="s">
        <v>21</v>
      </c>
      <c r="X204" t="str">
        <f t="shared" si="31"/>
        <v>Card</v>
      </c>
    </row>
    <row r="205" spans="1:24" x14ac:dyDescent="0.3">
      <c r="A205" s="3">
        <v>120203</v>
      </c>
      <c r="B205">
        <v>301</v>
      </c>
      <c r="C205" s="2">
        <v>45877</v>
      </c>
      <c r="D205" s="4">
        <v>0.45702546296296298</v>
      </c>
      <c r="E205" s="2">
        <v>45877</v>
      </c>
      <c r="F205" s="2" t="str">
        <f>TEXT(Table1[[#This Row],[Business_Day]],"dddd")</f>
        <v>Friday</v>
      </c>
      <c r="G205" t="s">
        <v>37</v>
      </c>
      <c r="H205" t="s">
        <v>15</v>
      </c>
      <c r="I205" t="str">
        <f t="shared" si="24"/>
        <v>Drive-Thru</v>
      </c>
      <c r="J205" t="s">
        <v>41</v>
      </c>
      <c r="L205" t="str">
        <f t="shared" si="25"/>
        <v>No Modifier</v>
      </c>
      <c r="M205" s="3">
        <v>1</v>
      </c>
      <c r="N205" s="5">
        <v>2.1</v>
      </c>
      <c r="O205" s="5">
        <f t="shared" si="26"/>
        <v>2.1</v>
      </c>
      <c r="P205" s="5">
        <f t="shared" si="27"/>
        <v>2.1</v>
      </c>
      <c r="Q205" s="9">
        <v>0</v>
      </c>
      <c r="R205" s="9">
        <f t="shared" si="28"/>
        <v>0</v>
      </c>
      <c r="S205" s="9">
        <v>0.14000000000000001</v>
      </c>
      <c r="T205" s="9">
        <f t="shared" si="29"/>
        <v>0.14000000000000001</v>
      </c>
      <c r="U205" s="16">
        <v>2.2400000000000002</v>
      </c>
      <c r="V205" s="5">
        <f t="shared" si="30"/>
        <v>2.2400000000000002</v>
      </c>
      <c r="W205" t="s">
        <v>17</v>
      </c>
      <c r="X205" t="str">
        <f t="shared" si="31"/>
        <v>Cash</v>
      </c>
    </row>
    <row r="206" spans="1:24" x14ac:dyDescent="0.3">
      <c r="A206" s="3">
        <v>120204</v>
      </c>
      <c r="B206">
        <v>101</v>
      </c>
      <c r="C206" s="2">
        <v>45856</v>
      </c>
      <c r="D206" s="4">
        <v>0.24604166666666666</v>
      </c>
      <c r="E206" s="2">
        <v>45856</v>
      </c>
      <c r="F206" s="2" t="str">
        <f>TEXT(Table1[[#This Row],[Business_Day]],"dddd")</f>
        <v>Friday</v>
      </c>
      <c r="G206" t="s">
        <v>14</v>
      </c>
      <c r="H206" t="s">
        <v>22</v>
      </c>
      <c r="I206" t="str">
        <f t="shared" si="24"/>
        <v>Takeout</v>
      </c>
      <c r="J206" t="s">
        <v>39</v>
      </c>
      <c r="L206" t="str">
        <f t="shared" si="25"/>
        <v>No Modifier</v>
      </c>
      <c r="M206" s="3">
        <v>2</v>
      </c>
      <c r="N206" s="5">
        <v>2.7</v>
      </c>
      <c r="O206" s="5">
        <f t="shared" si="26"/>
        <v>2.6999999999999997</v>
      </c>
      <c r="P206" s="5">
        <f t="shared" si="27"/>
        <v>5.3999999999999995</v>
      </c>
      <c r="Q206" s="9">
        <v>0</v>
      </c>
      <c r="R206" s="9">
        <f t="shared" si="28"/>
        <v>0</v>
      </c>
      <c r="S206" s="9">
        <v>0.32</v>
      </c>
      <c r="T206" s="9">
        <f t="shared" si="29"/>
        <v>0.32</v>
      </c>
      <c r="U206" s="16">
        <v>5.72</v>
      </c>
      <c r="V206" s="5">
        <f t="shared" si="30"/>
        <v>5.72</v>
      </c>
      <c r="W206" t="s">
        <v>17</v>
      </c>
      <c r="X206" t="str">
        <f t="shared" si="31"/>
        <v>Cash</v>
      </c>
    </row>
    <row r="207" spans="1:24" x14ac:dyDescent="0.3">
      <c r="A207" s="3">
        <v>120205</v>
      </c>
      <c r="B207">
        <v>501</v>
      </c>
      <c r="C207" s="2">
        <v>45785</v>
      </c>
      <c r="D207" s="4">
        <v>0.43324074074074076</v>
      </c>
      <c r="E207" s="2">
        <v>45785</v>
      </c>
      <c r="F207" s="2" t="str">
        <f>TEXT(Table1[[#This Row],[Business_Day]],"dddd")</f>
        <v>Thursday</v>
      </c>
      <c r="G207" t="s">
        <v>37</v>
      </c>
      <c r="H207" t="s">
        <v>22</v>
      </c>
      <c r="I207" t="str">
        <f t="shared" si="24"/>
        <v>Takeout</v>
      </c>
      <c r="J207" t="s">
        <v>16</v>
      </c>
      <c r="K207" t="s">
        <v>45</v>
      </c>
      <c r="L207" t="str">
        <f t="shared" si="25"/>
        <v>Sugar-Free Syrup</v>
      </c>
      <c r="M207" s="3">
        <v>1</v>
      </c>
      <c r="N207" s="5">
        <v>1.36</v>
      </c>
      <c r="O207" s="5">
        <f t="shared" si="26"/>
        <v>1.6600000000000001</v>
      </c>
      <c r="P207" s="5">
        <f t="shared" si="27"/>
        <v>1.6600000000000001</v>
      </c>
      <c r="Q207" s="9">
        <v>0</v>
      </c>
      <c r="R207" s="9">
        <f t="shared" si="28"/>
        <v>0</v>
      </c>
      <c r="S207" s="9">
        <v>0.14000000000000001</v>
      </c>
      <c r="T207" s="9">
        <f t="shared" si="29"/>
        <v>0.14000000000000001</v>
      </c>
      <c r="U207" s="16">
        <v>1.8</v>
      </c>
      <c r="V207" s="5">
        <f t="shared" si="30"/>
        <v>1.8</v>
      </c>
      <c r="W207" t="s">
        <v>21</v>
      </c>
      <c r="X207" t="str">
        <f t="shared" si="31"/>
        <v>Card</v>
      </c>
    </row>
    <row r="208" spans="1:24" x14ac:dyDescent="0.3">
      <c r="A208" s="3">
        <v>120206</v>
      </c>
      <c r="B208">
        <v>103</v>
      </c>
      <c r="C208" s="2">
        <v>45762</v>
      </c>
      <c r="D208" s="4">
        <v>0.39642361111111113</v>
      </c>
      <c r="E208" s="2">
        <v>45762</v>
      </c>
      <c r="F208" s="2" t="str">
        <f>TEXT(Table1[[#This Row],[Business_Day]],"dddd")</f>
        <v>Tuesday</v>
      </c>
      <c r="G208" t="s">
        <v>14</v>
      </c>
      <c r="H208" t="s">
        <v>15</v>
      </c>
      <c r="I208" t="str">
        <f t="shared" si="24"/>
        <v>Drive-Thru</v>
      </c>
      <c r="J208" t="s">
        <v>67</v>
      </c>
      <c r="K208" t="s">
        <v>44</v>
      </c>
      <c r="L208" t="str">
        <f t="shared" si="25"/>
        <v>Extra Egg</v>
      </c>
      <c r="M208" s="3">
        <v>2</v>
      </c>
      <c r="N208" s="5">
        <v>5.16</v>
      </c>
      <c r="O208" s="5">
        <f t="shared" si="26"/>
        <v>6.16</v>
      </c>
      <c r="P208" s="5">
        <f t="shared" si="27"/>
        <v>12.32</v>
      </c>
      <c r="Q208" s="9">
        <v>0</v>
      </c>
      <c r="R208" s="9">
        <f t="shared" si="28"/>
        <v>0</v>
      </c>
      <c r="S208" s="9">
        <v>0.86</v>
      </c>
      <c r="T208" s="9">
        <f t="shared" si="29"/>
        <v>0.86</v>
      </c>
      <c r="U208" s="16">
        <v>13.18</v>
      </c>
      <c r="V208" s="5">
        <f t="shared" si="30"/>
        <v>13.18</v>
      </c>
      <c r="W208" t="s">
        <v>21</v>
      </c>
      <c r="X208" t="str">
        <f t="shared" si="31"/>
        <v>Card</v>
      </c>
    </row>
    <row r="209" spans="1:24" x14ac:dyDescent="0.3">
      <c r="A209" s="3">
        <v>120207</v>
      </c>
      <c r="B209">
        <v>301</v>
      </c>
      <c r="C209" s="2">
        <v>45767</v>
      </c>
      <c r="D209" s="4">
        <v>0.44015046296296295</v>
      </c>
      <c r="E209" s="2">
        <v>45767</v>
      </c>
      <c r="F209" s="2" t="str">
        <f>TEXT(Table1[[#This Row],[Business_Day]],"dddd")</f>
        <v>Sunday</v>
      </c>
      <c r="G209" t="s">
        <v>14</v>
      </c>
      <c r="H209" t="s">
        <v>15</v>
      </c>
      <c r="I209" t="str">
        <f t="shared" si="24"/>
        <v>Drive-Thru</v>
      </c>
      <c r="J209" t="s">
        <v>35</v>
      </c>
      <c r="K209" t="s">
        <v>40</v>
      </c>
      <c r="L209" t="str">
        <f t="shared" si="25"/>
        <v>Sausage Patty</v>
      </c>
      <c r="M209" s="3">
        <v>1</v>
      </c>
      <c r="N209" s="5">
        <v>1.99</v>
      </c>
      <c r="O209" s="5">
        <f t="shared" si="26"/>
        <v>3.19</v>
      </c>
      <c r="P209" s="5">
        <f t="shared" si="27"/>
        <v>3.19</v>
      </c>
      <c r="Q209" s="9">
        <v>0</v>
      </c>
      <c r="R209" s="9">
        <f t="shared" si="28"/>
        <v>0</v>
      </c>
      <c r="S209" s="9">
        <v>0.21</v>
      </c>
      <c r="T209" s="9">
        <f t="shared" si="29"/>
        <v>0.21</v>
      </c>
      <c r="U209" s="16">
        <v>3.4</v>
      </c>
      <c r="V209" s="5">
        <f t="shared" si="30"/>
        <v>3.4</v>
      </c>
      <c r="W209" t="s">
        <v>17</v>
      </c>
      <c r="X209" t="str">
        <f t="shared" si="31"/>
        <v>Cash</v>
      </c>
    </row>
    <row r="210" spans="1:24" x14ac:dyDescent="0.3">
      <c r="A210" s="3">
        <v>120208</v>
      </c>
      <c r="B210">
        <v>103</v>
      </c>
      <c r="C210" s="2">
        <v>45807</v>
      </c>
      <c r="D210" s="4">
        <v>0.25047453703703704</v>
      </c>
      <c r="E210" s="2">
        <v>45807</v>
      </c>
      <c r="F210" s="2" t="str">
        <f>TEXT(Table1[[#This Row],[Business_Day]],"dddd")</f>
        <v>Friday</v>
      </c>
      <c r="G210" t="s">
        <v>36</v>
      </c>
      <c r="H210" t="s">
        <v>15</v>
      </c>
      <c r="I210" t="str">
        <f t="shared" si="24"/>
        <v>Drive-Thru</v>
      </c>
      <c r="J210" t="s">
        <v>55</v>
      </c>
      <c r="L210" t="str">
        <f t="shared" si="25"/>
        <v>No Modifier</v>
      </c>
      <c r="M210" s="3">
        <v>1</v>
      </c>
      <c r="N210" s="5">
        <v>8.75</v>
      </c>
      <c r="O210" s="5">
        <f t="shared" si="26"/>
        <v>8.75</v>
      </c>
      <c r="P210" s="5">
        <f t="shared" si="27"/>
        <v>8.75</v>
      </c>
      <c r="Q210" s="9">
        <v>0</v>
      </c>
      <c r="R210" s="9">
        <f t="shared" si="28"/>
        <v>0</v>
      </c>
      <c r="S210" s="9">
        <v>0.7</v>
      </c>
      <c r="T210" s="9">
        <f t="shared" si="29"/>
        <v>0.7</v>
      </c>
      <c r="U210" s="16">
        <v>9.4499999999999993</v>
      </c>
      <c r="V210" s="5">
        <f t="shared" si="30"/>
        <v>9.4499999999999993</v>
      </c>
      <c r="W210" t="s">
        <v>21</v>
      </c>
      <c r="X210" t="str">
        <f t="shared" si="31"/>
        <v>Card</v>
      </c>
    </row>
    <row r="211" spans="1:24" x14ac:dyDescent="0.3">
      <c r="A211" s="3">
        <v>120209</v>
      </c>
      <c r="B211">
        <v>401</v>
      </c>
      <c r="C211" s="2">
        <v>45868</v>
      </c>
      <c r="D211" s="4">
        <v>0.39503472222222225</v>
      </c>
      <c r="E211" s="2">
        <v>45868</v>
      </c>
      <c r="F211" s="2" t="str">
        <f>TEXT(Table1[[#This Row],[Business_Day]],"dddd")</f>
        <v>Wednesday</v>
      </c>
      <c r="G211" t="s">
        <v>36</v>
      </c>
      <c r="H211" t="s">
        <v>29</v>
      </c>
      <c r="I211" t="str">
        <f t="shared" si="24"/>
        <v>Delivery</v>
      </c>
      <c r="J211" t="s">
        <v>55</v>
      </c>
      <c r="L211" t="str">
        <f t="shared" si="25"/>
        <v>No Modifier</v>
      </c>
      <c r="M211" s="3">
        <v>3</v>
      </c>
      <c r="N211" s="5">
        <v>9.99</v>
      </c>
      <c r="O211" s="5">
        <f t="shared" ca="1" si="26"/>
        <v>10.039999999999999</v>
      </c>
      <c r="P211" s="5">
        <f t="shared" ca="1" si="27"/>
        <v>30.119999999999997</v>
      </c>
      <c r="R211" s="9">
        <f t="shared" ca="1" si="28"/>
        <v>0.15</v>
      </c>
      <c r="S211" s="9">
        <v>1.8</v>
      </c>
      <c r="T211" s="9">
        <f t="shared" si="29"/>
        <v>1.8</v>
      </c>
      <c r="U211" s="16">
        <v>31.77</v>
      </c>
      <c r="V211" s="5">
        <f t="shared" si="30"/>
        <v>31.77</v>
      </c>
      <c r="W211" t="s">
        <v>21</v>
      </c>
      <c r="X211" t="str">
        <f t="shared" si="31"/>
        <v>Card</v>
      </c>
    </row>
    <row r="212" spans="1:24" x14ac:dyDescent="0.3">
      <c r="A212" s="3">
        <v>120210</v>
      </c>
      <c r="B212">
        <v>501</v>
      </c>
      <c r="C212" s="2">
        <v>45797</v>
      </c>
      <c r="D212" s="4">
        <v>0.53925925925925922</v>
      </c>
      <c r="E212" s="2">
        <v>45797</v>
      </c>
      <c r="F212" s="2" t="str">
        <f>TEXT(Table1[[#This Row],[Business_Day]],"dddd")</f>
        <v>Tuesday</v>
      </c>
      <c r="G212" t="s">
        <v>33</v>
      </c>
      <c r="H212" t="s">
        <v>15</v>
      </c>
      <c r="I212" t="str">
        <f t="shared" si="24"/>
        <v>Drive-Thru</v>
      </c>
      <c r="J212" t="s">
        <v>52</v>
      </c>
      <c r="L212" t="str">
        <f t="shared" si="25"/>
        <v>No Modifier</v>
      </c>
      <c r="M212" s="3">
        <v>2</v>
      </c>
      <c r="N212" s="5">
        <v>2.8</v>
      </c>
      <c r="O212" s="5">
        <f t="shared" si="26"/>
        <v>2.8</v>
      </c>
      <c r="P212" s="5">
        <f t="shared" si="27"/>
        <v>5.6</v>
      </c>
      <c r="Q212" s="9">
        <v>0</v>
      </c>
      <c r="R212" s="9">
        <f t="shared" si="28"/>
        <v>0</v>
      </c>
      <c r="S212" s="9">
        <v>0.5</v>
      </c>
      <c r="T212" s="9">
        <f t="shared" si="29"/>
        <v>0.5</v>
      </c>
      <c r="U212" s="16">
        <v>6.1</v>
      </c>
      <c r="V212" s="5">
        <f t="shared" si="30"/>
        <v>6.1</v>
      </c>
      <c r="W212" t="s">
        <v>17</v>
      </c>
      <c r="X212" t="str">
        <f t="shared" si="31"/>
        <v>Cash</v>
      </c>
    </row>
    <row r="213" spans="1:24" x14ac:dyDescent="0.3">
      <c r="A213" s="3">
        <v>120211</v>
      </c>
      <c r="B213">
        <v>402</v>
      </c>
      <c r="C213" s="2">
        <v>45781</v>
      </c>
      <c r="D213" s="4">
        <v>0.42638888888888887</v>
      </c>
      <c r="E213" s="2">
        <v>45781</v>
      </c>
      <c r="F213" s="2" t="str">
        <f>TEXT(Table1[[#This Row],[Business_Day]],"dddd")</f>
        <v>Sunday</v>
      </c>
      <c r="G213" t="s">
        <v>14</v>
      </c>
      <c r="H213" t="s">
        <v>22</v>
      </c>
      <c r="I213" t="str">
        <f t="shared" si="24"/>
        <v>Takeout</v>
      </c>
      <c r="J213" t="s">
        <v>52</v>
      </c>
      <c r="L213" t="str">
        <f t="shared" si="25"/>
        <v>No Modifier</v>
      </c>
      <c r="M213" s="3">
        <v>1</v>
      </c>
      <c r="N213" s="5">
        <v>2.96</v>
      </c>
      <c r="O213" s="5">
        <f t="shared" si="26"/>
        <v>2.96</v>
      </c>
      <c r="P213" s="5">
        <f t="shared" si="27"/>
        <v>2.96</v>
      </c>
      <c r="Q213" s="9">
        <v>0</v>
      </c>
      <c r="R213" s="9">
        <f t="shared" si="28"/>
        <v>0</v>
      </c>
      <c r="S213" s="9">
        <v>0.18</v>
      </c>
      <c r="T213" s="9">
        <f t="shared" si="29"/>
        <v>0.18</v>
      </c>
      <c r="U213" s="16">
        <v>3.14</v>
      </c>
      <c r="V213" s="5">
        <f t="shared" si="30"/>
        <v>3.14</v>
      </c>
      <c r="W213" t="s">
        <v>31</v>
      </c>
      <c r="X213" t="str">
        <f t="shared" si="31"/>
        <v>MobilePay</v>
      </c>
    </row>
    <row r="214" spans="1:24" x14ac:dyDescent="0.3">
      <c r="A214" s="3">
        <v>120212</v>
      </c>
      <c r="B214">
        <v>202</v>
      </c>
      <c r="C214" s="2">
        <v>45854</v>
      </c>
      <c r="D214" s="4">
        <v>0.16659722222222223</v>
      </c>
      <c r="E214" s="2">
        <v>45854</v>
      </c>
      <c r="F214" s="2" t="str">
        <f>TEXT(Table1[[#This Row],[Business_Day]],"dddd")</f>
        <v>Wednesday</v>
      </c>
      <c r="G214" t="s">
        <v>28</v>
      </c>
      <c r="H214" t="s">
        <v>22</v>
      </c>
      <c r="I214" t="str">
        <f t="shared" si="24"/>
        <v>Takeout</v>
      </c>
      <c r="J214" t="s">
        <v>79</v>
      </c>
      <c r="L214" t="str">
        <f t="shared" si="25"/>
        <v>No Modifier</v>
      </c>
      <c r="M214" s="3">
        <v>1</v>
      </c>
      <c r="N214" s="5">
        <v>3.05</v>
      </c>
      <c r="O214" s="5">
        <f t="shared" si="26"/>
        <v>3.05</v>
      </c>
      <c r="P214" s="5">
        <f t="shared" si="27"/>
        <v>3.05</v>
      </c>
      <c r="Q214" s="9">
        <v>0</v>
      </c>
      <c r="R214" s="9">
        <f t="shared" si="28"/>
        <v>0</v>
      </c>
      <c r="S214" s="9">
        <v>0.2</v>
      </c>
      <c r="T214" s="9">
        <f t="shared" si="29"/>
        <v>0.2</v>
      </c>
      <c r="U214" s="16">
        <v>3.25</v>
      </c>
      <c r="V214" s="5">
        <f t="shared" si="30"/>
        <v>3.25</v>
      </c>
      <c r="W214" t="s">
        <v>21</v>
      </c>
      <c r="X214" t="str">
        <f t="shared" si="31"/>
        <v>Card</v>
      </c>
    </row>
    <row r="215" spans="1:24" x14ac:dyDescent="0.3">
      <c r="A215" s="3">
        <v>120213</v>
      </c>
      <c r="B215">
        <v>402</v>
      </c>
      <c r="C215" s="2">
        <v>45784</v>
      </c>
      <c r="D215" s="4">
        <v>0.23332175925925927</v>
      </c>
      <c r="E215" s="2">
        <v>45784</v>
      </c>
      <c r="F215" s="2" t="str">
        <f>TEXT(Table1[[#This Row],[Business_Day]],"dddd")</f>
        <v>Wednesday</v>
      </c>
      <c r="G215" t="s">
        <v>14</v>
      </c>
      <c r="H215" t="s">
        <v>22</v>
      </c>
      <c r="I215" t="str">
        <f t="shared" si="24"/>
        <v>Takeout</v>
      </c>
      <c r="J215" t="s">
        <v>64</v>
      </c>
      <c r="L215" t="str">
        <f t="shared" si="25"/>
        <v>No Modifier</v>
      </c>
      <c r="M215" s="3">
        <v>2</v>
      </c>
      <c r="N215" s="5">
        <v>1.59</v>
      </c>
      <c r="O215" s="5">
        <f t="shared" si="26"/>
        <v>1.5899999999999999</v>
      </c>
      <c r="P215" s="5">
        <f t="shared" si="27"/>
        <v>3.1799999999999997</v>
      </c>
      <c r="Q215" s="9">
        <v>0</v>
      </c>
      <c r="R215" s="9">
        <f t="shared" si="28"/>
        <v>0</v>
      </c>
      <c r="S215" s="9">
        <v>0.22</v>
      </c>
      <c r="T215" s="9">
        <f t="shared" si="29"/>
        <v>0.22</v>
      </c>
      <c r="U215" s="16">
        <v>3.4</v>
      </c>
      <c r="V215" s="5">
        <f t="shared" si="30"/>
        <v>3.4</v>
      </c>
      <c r="W215" t="s">
        <v>17</v>
      </c>
      <c r="X215" t="str">
        <f t="shared" si="31"/>
        <v>Cash</v>
      </c>
    </row>
    <row r="216" spans="1:24" x14ac:dyDescent="0.3">
      <c r="A216" s="3">
        <v>120214</v>
      </c>
      <c r="B216">
        <v>401</v>
      </c>
      <c r="C216" s="2">
        <v>45761</v>
      </c>
      <c r="D216" s="4">
        <v>0.47042824074074074</v>
      </c>
      <c r="E216" s="2">
        <v>45761</v>
      </c>
      <c r="F216" s="2" t="str">
        <f>TEXT(Table1[[#This Row],[Business_Day]],"dddd")</f>
        <v>Monday</v>
      </c>
      <c r="G216" t="s">
        <v>33</v>
      </c>
      <c r="H216" t="s">
        <v>15</v>
      </c>
      <c r="I216" t="str">
        <f t="shared" si="24"/>
        <v>Drive-Thru</v>
      </c>
      <c r="J216" t="s">
        <v>52</v>
      </c>
      <c r="L216" t="str">
        <f t="shared" si="25"/>
        <v>No Modifier</v>
      </c>
      <c r="M216" s="3">
        <v>1</v>
      </c>
      <c r="N216" s="5">
        <v>2.5499999999999998</v>
      </c>
      <c r="O216" s="5">
        <f t="shared" si="26"/>
        <v>2.5499999999999998</v>
      </c>
      <c r="P216" s="5">
        <f t="shared" si="27"/>
        <v>2.5499999999999998</v>
      </c>
      <c r="Q216" s="9">
        <v>0</v>
      </c>
      <c r="R216" s="9">
        <f t="shared" si="28"/>
        <v>0</v>
      </c>
      <c r="S216" s="9">
        <v>0.24</v>
      </c>
      <c r="T216" s="9">
        <f t="shared" si="29"/>
        <v>0.24</v>
      </c>
      <c r="U216" s="16">
        <v>2.79</v>
      </c>
      <c r="V216" s="5">
        <f t="shared" si="30"/>
        <v>2.79</v>
      </c>
      <c r="W216" t="s">
        <v>62</v>
      </c>
      <c r="X216" t="str">
        <f t="shared" si="31"/>
        <v>GiftCard</v>
      </c>
    </row>
    <row r="217" spans="1:24" x14ac:dyDescent="0.3">
      <c r="A217" s="3">
        <v>120215</v>
      </c>
      <c r="B217">
        <v>201</v>
      </c>
      <c r="C217" s="2">
        <v>45799</v>
      </c>
      <c r="D217" s="4">
        <v>0.48844907407407406</v>
      </c>
      <c r="E217" s="2">
        <v>45799</v>
      </c>
      <c r="F217" s="2" t="str">
        <f>TEXT(Table1[[#This Row],[Business_Day]],"dddd")</f>
        <v>Thursday</v>
      </c>
      <c r="G217" t="s">
        <v>37</v>
      </c>
      <c r="H217" t="s">
        <v>15</v>
      </c>
      <c r="I217" t="str">
        <f t="shared" si="24"/>
        <v>Drive-Thru</v>
      </c>
      <c r="J217" t="s">
        <v>24</v>
      </c>
      <c r="K217" t="s">
        <v>25</v>
      </c>
      <c r="L217" t="str">
        <f t="shared" si="25"/>
        <v>No Cheese</v>
      </c>
      <c r="M217" s="3">
        <v>1</v>
      </c>
      <c r="N217" s="5">
        <v>3.43</v>
      </c>
      <c r="O217" s="5">
        <f t="shared" si="26"/>
        <v>3.43</v>
      </c>
      <c r="P217" s="5">
        <f t="shared" si="27"/>
        <v>3.43</v>
      </c>
      <c r="Q217" s="9">
        <v>0</v>
      </c>
      <c r="R217" s="9">
        <f t="shared" si="28"/>
        <v>0</v>
      </c>
      <c r="S217" s="9">
        <v>0.27</v>
      </c>
      <c r="T217" s="9">
        <f t="shared" si="29"/>
        <v>0.27</v>
      </c>
      <c r="U217" s="16">
        <v>3.7</v>
      </c>
      <c r="V217" s="5">
        <f t="shared" si="30"/>
        <v>3.7</v>
      </c>
      <c r="W217" t="s">
        <v>21</v>
      </c>
      <c r="X217" t="str">
        <f t="shared" si="31"/>
        <v>Card</v>
      </c>
    </row>
    <row r="218" spans="1:24" x14ac:dyDescent="0.3">
      <c r="A218" s="3">
        <v>120216</v>
      </c>
      <c r="B218">
        <v>401</v>
      </c>
      <c r="C218" s="2">
        <v>45764</v>
      </c>
      <c r="D218" s="4">
        <v>0.22148148148148147</v>
      </c>
      <c r="E218" s="2">
        <v>45764</v>
      </c>
      <c r="F218" s="2" t="str">
        <f>TEXT(Table1[[#This Row],[Business_Day]],"dddd")</f>
        <v>Thursday</v>
      </c>
      <c r="G218" t="s">
        <v>28</v>
      </c>
      <c r="H218" t="s">
        <v>15</v>
      </c>
      <c r="I218" t="str">
        <f t="shared" si="24"/>
        <v>Drive-Thru</v>
      </c>
      <c r="J218" t="s">
        <v>32</v>
      </c>
      <c r="L218" t="str">
        <f t="shared" si="25"/>
        <v>No Modifier</v>
      </c>
      <c r="M218" s="3">
        <v>1</v>
      </c>
      <c r="N218" s="5">
        <v>1.68</v>
      </c>
      <c r="O218" s="5">
        <f t="shared" si="26"/>
        <v>1.6800000000000002</v>
      </c>
      <c r="P218" s="5">
        <f t="shared" si="27"/>
        <v>1.6800000000000002</v>
      </c>
      <c r="Q218" s="9">
        <v>0</v>
      </c>
      <c r="R218" s="9">
        <f t="shared" si="28"/>
        <v>0</v>
      </c>
      <c r="S218" s="9">
        <v>0.12</v>
      </c>
      <c r="T218" s="9">
        <f t="shared" si="29"/>
        <v>0.12</v>
      </c>
      <c r="U218" s="16">
        <v>1.8</v>
      </c>
      <c r="V218" s="5">
        <f t="shared" si="30"/>
        <v>1.8</v>
      </c>
      <c r="W218" t="s">
        <v>17</v>
      </c>
      <c r="X218" t="str">
        <f t="shared" si="31"/>
        <v>Cash</v>
      </c>
    </row>
    <row r="219" spans="1:24" x14ac:dyDescent="0.3">
      <c r="A219" s="3">
        <v>120217</v>
      </c>
      <c r="B219">
        <v>101</v>
      </c>
      <c r="C219" s="2">
        <v>45841</v>
      </c>
      <c r="D219" s="4">
        <v>0.15872685185185184</v>
      </c>
      <c r="E219" s="2">
        <v>45841</v>
      </c>
      <c r="F219" s="2" t="str">
        <f>TEXT(Table1[[#This Row],[Business_Day]],"dddd")</f>
        <v>Thursday</v>
      </c>
      <c r="G219" t="s">
        <v>28</v>
      </c>
      <c r="H219" t="s">
        <v>19</v>
      </c>
      <c r="I219" t="str">
        <f t="shared" si="24"/>
        <v>Dine-In</v>
      </c>
      <c r="J219" t="s">
        <v>60</v>
      </c>
      <c r="L219" t="str">
        <f t="shared" si="25"/>
        <v>No Modifier</v>
      </c>
      <c r="M219" s="3">
        <v>2</v>
      </c>
      <c r="N219" s="5">
        <v>4.91</v>
      </c>
      <c r="O219" s="5">
        <f t="shared" si="26"/>
        <v>4.91</v>
      </c>
      <c r="P219" s="5">
        <f t="shared" si="27"/>
        <v>9.82</v>
      </c>
      <c r="Q219" s="9">
        <v>0</v>
      </c>
      <c r="R219" s="9">
        <f t="shared" si="28"/>
        <v>0</v>
      </c>
      <c r="S219" s="9">
        <v>0.93</v>
      </c>
      <c r="T219" s="9">
        <f t="shared" si="29"/>
        <v>0.93</v>
      </c>
      <c r="U219" s="16">
        <v>10.75</v>
      </c>
      <c r="V219" s="5">
        <f t="shared" si="30"/>
        <v>10.75</v>
      </c>
      <c r="W219" t="s">
        <v>31</v>
      </c>
      <c r="X219" t="str">
        <f t="shared" si="31"/>
        <v>MobilePay</v>
      </c>
    </row>
    <row r="220" spans="1:24" x14ac:dyDescent="0.3">
      <c r="A220" s="3">
        <v>120218</v>
      </c>
      <c r="B220">
        <v>101</v>
      </c>
      <c r="C220" s="2">
        <v>45829</v>
      </c>
      <c r="D220" s="4">
        <v>0.41021990740740738</v>
      </c>
      <c r="E220" s="2">
        <v>45829</v>
      </c>
      <c r="F220" s="2" t="str">
        <f>TEXT(Table1[[#This Row],[Business_Day]],"dddd")</f>
        <v>Saturday</v>
      </c>
      <c r="G220" t="s">
        <v>36</v>
      </c>
      <c r="H220" t="s">
        <v>19</v>
      </c>
      <c r="I220" t="str">
        <f t="shared" si="24"/>
        <v>Dine-In</v>
      </c>
      <c r="J220" t="s">
        <v>43</v>
      </c>
      <c r="L220" t="str">
        <f t="shared" si="25"/>
        <v>No Modifier</v>
      </c>
      <c r="M220" s="3">
        <v>1</v>
      </c>
      <c r="N220" s="5">
        <v>4.33</v>
      </c>
      <c r="O220" s="5">
        <f t="shared" si="26"/>
        <v>4.33</v>
      </c>
      <c r="P220" s="5">
        <f t="shared" si="27"/>
        <v>4.33</v>
      </c>
      <c r="Q220" s="9">
        <v>0</v>
      </c>
      <c r="R220" s="9">
        <f t="shared" si="28"/>
        <v>0</v>
      </c>
      <c r="S220" s="9">
        <v>0.39</v>
      </c>
      <c r="T220" s="9">
        <f t="shared" si="29"/>
        <v>0.39</v>
      </c>
      <c r="U220" s="16">
        <v>4.72</v>
      </c>
      <c r="V220" s="5">
        <f t="shared" si="30"/>
        <v>4.72</v>
      </c>
      <c r="W220" t="s">
        <v>17</v>
      </c>
      <c r="X220" t="str">
        <f t="shared" si="31"/>
        <v>Cash</v>
      </c>
    </row>
    <row r="221" spans="1:24" x14ac:dyDescent="0.3">
      <c r="A221" s="3">
        <v>120219</v>
      </c>
      <c r="B221">
        <v>403</v>
      </c>
      <c r="C221" s="2">
        <v>45853</v>
      </c>
      <c r="D221" s="4">
        <v>0.30449074074074073</v>
      </c>
      <c r="E221" s="2">
        <v>45853</v>
      </c>
      <c r="F221" s="2" t="str">
        <f>TEXT(Table1[[#This Row],[Business_Day]],"dddd")</f>
        <v>Tuesday</v>
      </c>
      <c r="G221" t="s">
        <v>36</v>
      </c>
      <c r="I221" t="str">
        <f t="shared" si="24"/>
        <v>Unknown</v>
      </c>
      <c r="J221" t="s">
        <v>20</v>
      </c>
      <c r="L221" t="str">
        <f t="shared" si="25"/>
        <v>No Modifier</v>
      </c>
      <c r="M221" s="3">
        <v>1</v>
      </c>
      <c r="N221" s="5">
        <v>5.42</v>
      </c>
      <c r="O221" s="5">
        <f t="shared" si="26"/>
        <v>5.42</v>
      </c>
      <c r="P221" s="5">
        <f t="shared" si="27"/>
        <v>5.42</v>
      </c>
      <c r="Q221" s="9">
        <v>0</v>
      </c>
      <c r="R221" s="9">
        <f t="shared" si="28"/>
        <v>0</v>
      </c>
      <c r="S221" s="9">
        <v>0.46</v>
      </c>
      <c r="T221" s="9">
        <f t="shared" si="29"/>
        <v>0.46</v>
      </c>
      <c r="U221" s="16">
        <v>5.88</v>
      </c>
      <c r="V221" s="5">
        <f t="shared" si="30"/>
        <v>5.88</v>
      </c>
      <c r="W221" t="s">
        <v>17</v>
      </c>
      <c r="X221" t="str">
        <f t="shared" si="31"/>
        <v>Cash</v>
      </c>
    </row>
    <row r="222" spans="1:24" x14ac:dyDescent="0.3">
      <c r="A222" s="3">
        <v>120220</v>
      </c>
      <c r="B222">
        <v>402</v>
      </c>
      <c r="C222" s="2">
        <v>45859</v>
      </c>
      <c r="D222" s="4">
        <v>0.25693287037037038</v>
      </c>
      <c r="E222" s="2">
        <v>45859</v>
      </c>
      <c r="F222" s="2" t="str">
        <f>TEXT(Table1[[#This Row],[Business_Day]],"dddd")</f>
        <v>Monday</v>
      </c>
      <c r="G222" t="s">
        <v>36</v>
      </c>
      <c r="H222" t="s">
        <v>22</v>
      </c>
      <c r="I222" t="str">
        <f t="shared" si="24"/>
        <v>Takeout</v>
      </c>
      <c r="J222" t="s">
        <v>30</v>
      </c>
      <c r="L222" t="str">
        <f t="shared" si="25"/>
        <v>No Modifier</v>
      </c>
      <c r="M222" s="3">
        <v>1</v>
      </c>
      <c r="N222" s="5">
        <v>3.8</v>
      </c>
      <c r="O222" s="5">
        <f t="shared" si="26"/>
        <v>3.8</v>
      </c>
      <c r="P222" s="5">
        <f t="shared" si="27"/>
        <v>3.8</v>
      </c>
      <c r="Q222" s="9">
        <v>0</v>
      </c>
      <c r="R222" s="9">
        <f t="shared" si="28"/>
        <v>0</v>
      </c>
      <c r="S222" s="9">
        <v>0.3</v>
      </c>
      <c r="T222" s="9">
        <f t="shared" si="29"/>
        <v>0.3</v>
      </c>
      <c r="U222" s="16">
        <v>4.0999999999999996</v>
      </c>
      <c r="V222" s="5">
        <f t="shared" si="30"/>
        <v>4.0999999999999996</v>
      </c>
      <c r="W222" t="s">
        <v>21</v>
      </c>
      <c r="X222" t="str">
        <f t="shared" si="31"/>
        <v>Card</v>
      </c>
    </row>
    <row r="223" spans="1:24" x14ac:dyDescent="0.3">
      <c r="A223" s="3">
        <v>120221</v>
      </c>
      <c r="B223">
        <v>403</v>
      </c>
      <c r="C223" s="2">
        <v>45809</v>
      </c>
      <c r="D223" s="4">
        <v>0.39241898148148147</v>
      </c>
      <c r="E223" s="2">
        <v>45809</v>
      </c>
      <c r="F223" s="2" t="str">
        <f>TEXT(Table1[[#This Row],[Business_Day]],"dddd")</f>
        <v>Sunday</v>
      </c>
      <c r="G223" t="s">
        <v>14</v>
      </c>
      <c r="H223" t="s">
        <v>22</v>
      </c>
      <c r="I223" t="str">
        <f t="shared" si="24"/>
        <v>Takeout</v>
      </c>
      <c r="J223" t="s">
        <v>67</v>
      </c>
      <c r="L223" t="str">
        <f t="shared" si="25"/>
        <v>No Modifier</v>
      </c>
      <c r="M223" s="3">
        <v>1</v>
      </c>
      <c r="N223" s="5">
        <v>4.37</v>
      </c>
      <c r="O223" s="5">
        <f t="shared" si="26"/>
        <v>4.37</v>
      </c>
      <c r="P223" s="5">
        <f t="shared" si="27"/>
        <v>4.37</v>
      </c>
      <c r="Q223" s="9">
        <v>0</v>
      </c>
      <c r="R223" s="9">
        <f t="shared" si="28"/>
        <v>0</v>
      </c>
      <c r="S223" s="9">
        <v>0.42</v>
      </c>
      <c r="T223" s="9">
        <f t="shared" si="29"/>
        <v>0.42</v>
      </c>
      <c r="U223" s="16">
        <v>4.79</v>
      </c>
      <c r="V223" s="5">
        <f t="shared" si="30"/>
        <v>4.79</v>
      </c>
      <c r="W223" t="s">
        <v>31</v>
      </c>
      <c r="X223" t="str">
        <f t="shared" si="31"/>
        <v>MobilePay</v>
      </c>
    </row>
    <row r="224" spans="1:24" x14ac:dyDescent="0.3">
      <c r="A224" s="3">
        <v>120222</v>
      </c>
      <c r="B224">
        <v>301</v>
      </c>
      <c r="C224" s="2">
        <v>45763</v>
      </c>
      <c r="D224" s="4">
        <v>0.50188657407407411</v>
      </c>
      <c r="E224" s="2">
        <v>45763</v>
      </c>
      <c r="F224" s="2" t="str">
        <f>TEXT(Table1[[#This Row],[Business_Day]],"dddd")</f>
        <v>Wednesday</v>
      </c>
      <c r="G224" t="s">
        <v>18</v>
      </c>
      <c r="H224" t="s">
        <v>15</v>
      </c>
      <c r="I224" t="str">
        <f t="shared" si="24"/>
        <v>Drive-Thru</v>
      </c>
      <c r="J224" t="s">
        <v>59</v>
      </c>
      <c r="L224" t="str">
        <f t="shared" si="25"/>
        <v>No Modifier</v>
      </c>
      <c r="M224" s="3">
        <v>1</v>
      </c>
      <c r="N224" s="5">
        <v>10.33</v>
      </c>
      <c r="O224" s="5">
        <f t="shared" si="26"/>
        <v>10.33</v>
      </c>
      <c r="P224" s="5">
        <f t="shared" si="27"/>
        <v>10.33</v>
      </c>
      <c r="Q224" s="9">
        <v>0</v>
      </c>
      <c r="R224" s="9">
        <f t="shared" si="28"/>
        <v>0</v>
      </c>
      <c r="S224" s="9">
        <v>0.62</v>
      </c>
      <c r="T224" s="9">
        <f t="shared" si="29"/>
        <v>0.62</v>
      </c>
      <c r="U224" s="16">
        <v>10.95</v>
      </c>
      <c r="V224" s="5">
        <f t="shared" si="30"/>
        <v>10.95</v>
      </c>
      <c r="W224" t="s">
        <v>21</v>
      </c>
      <c r="X224" t="str">
        <f t="shared" si="31"/>
        <v>Card</v>
      </c>
    </row>
    <row r="225" spans="1:24" x14ac:dyDescent="0.3">
      <c r="A225" s="3">
        <v>120223</v>
      </c>
      <c r="B225">
        <v>101</v>
      </c>
      <c r="C225" s="2">
        <v>45795</v>
      </c>
      <c r="D225" s="4">
        <v>0.5142592592592593</v>
      </c>
      <c r="E225" s="2">
        <v>45795</v>
      </c>
      <c r="F225" s="2" t="str">
        <f>TEXT(Table1[[#This Row],[Business_Day]],"dddd")</f>
        <v>Sunday</v>
      </c>
      <c r="G225" t="s">
        <v>18</v>
      </c>
      <c r="H225" t="s">
        <v>19</v>
      </c>
      <c r="I225" t="str">
        <f t="shared" si="24"/>
        <v>Dine-In</v>
      </c>
      <c r="J225" t="s">
        <v>32</v>
      </c>
      <c r="K225" t="s">
        <v>42</v>
      </c>
      <c r="L225" t="str">
        <f t="shared" si="25"/>
        <v>Oat Milk</v>
      </c>
      <c r="M225" s="3">
        <v>1</v>
      </c>
      <c r="N225" s="5">
        <v>1.61</v>
      </c>
      <c r="O225" s="5">
        <f t="shared" si="26"/>
        <v>2.3099999999999996</v>
      </c>
      <c r="P225" s="5">
        <f t="shared" si="27"/>
        <v>2.3099999999999996</v>
      </c>
      <c r="Q225" s="9">
        <v>0.23</v>
      </c>
      <c r="R225" s="9">
        <f t="shared" si="28"/>
        <v>0.23</v>
      </c>
      <c r="S225" s="9">
        <v>0.18</v>
      </c>
      <c r="T225" s="9">
        <f t="shared" si="29"/>
        <v>0.18</v>
      </c>
      <c r="U225" s="16">
        <v>2.2599999999999998</v>
      </c>
      <c r="V225" s="5">
        <f t="shared" si="30"/>
        <v>2.2599999999999998</v>
      </c>
      <c r="W225" t="s">
        <v>21</v>
      </c>
      <c r="X225" t="str">
        <f t="shared" si="31"/>
        <v>Card</v>
      </c>
    </row>
    <row r="226" spans="1:24" x14ac:dyDescent="0.3">
      <c r="A226" s="3">
        <v>120224</v>
      </c>
      <c r="B226">
        <v>401</v>
      </c>
      <c r="C226" s="2">
        <v>45758</v>
      </c>
      <c r="D226" s="4">
        <v>0.15813657407407408</v>
      </c>
      <c r="E226" s="2">
        <v>45758</v>
      </c>
      <c r="F226" s="2" t="str">
        <f>TEXT(Table1[[#This Row],[Business_Day]],"dddd")</f>
        <v>Friday</v>
      </c>
      <c r="G226" t="s">
        <v>28</v>
      </c>
      <c r="H226" t="s">
        <v>19</v>
      </c>
      <c r="I226" t="str">
        <f t="shared" si="24"/>
        <v>Dine-In</v>
      </c>
      <c r="J226" t="s">
        <v>52</v>
      </c>
      <c r="L226" t="str">
        <f t="shared" si="25"/>
        <v>No Modifier</v>
      </c>
      <c r="M226" s="3">
        <v>1</v>
      </c>
      <c r="N226" s="5">
        <v>2.5099999999999998</v>
      </c>
      <c r="O226" s="5">
        <f t="shared" si="26"/>
        <v>2.5099999999999998</v>
      </c>
      <c r="P226" s="5">
        <f t="shared" si="27"/>
        <v>2.5099999999999998</v>
      </c>
      <c r="Q226" s="9">
        <v>0</v>
      </c>
      <c r="R226" s="9">
        <f t="shared" si="28"/>
        <v>0</v>
      </c>
      <c r="S226" s="9">
        <v>0.24</v>
      </c>
      <c r="T226" s="9">
        <f t="shared" si="29"/>
        <v>0.24</v>
      </c>
      <c r="U226" s="16">
        <v>2.75</v>
      </c>
      <c r="V226" s="5">
        <f t="shared" si="30"/>
        <v>2.75</v>
      </c>
      <c r="W226" t="s">
        <v>21</v>
      </c>
      <c r="X226" t="str">
        <f t="shared" si="31"/>
        <v>Card</v>
      </c>
    </row>
    <row r="227" spans="1:24" x14ac:dyDescent="0.3">
      <c r="A227" s="3">
        <v>120225</v>
      </c>
      <c r="B227">
        <v>401</v>
      </c>
      <c r="C227" s="2">
        <v>45876</v>
      </c>
      <c r="D227" s="4">
        <v>0.11327546296296297</v>
      </c>
      <c r="E227" s="2">
        <v>45876</v>
      </c>
      <c r="F227" s="2" t="str">
        <f>TEXT(Table1[[#This Row],[Business_Day]],"dddd")</f>
        <v>Thursday</v>
      </c>
      <c r="G227" t="s">
        <v>18</v>
      </c>
      <c r="H227" t="s">
        <v>22</v>
      </c>
      <c r="I227" t="str">
        <f t="shared" si="24"/>
        <v>Takeout</v>
      </c>
      <c r="J227" t="s">
        <v>57</v>
      </c>
      <c r="K227" t="s">
        <v>58</v>
      </c>
      <c r="L227" t="str">
        <f t="shared" si="25"/>
        <v>Spicy</v>
      </c>
      <c r="M227" s="3">
        <v>1</v>
      </c>
      <c r="N227" s="5">
        <v>9.5299999999999994</v>
      </c>
      <c r="O227" s="5">
        <f t="shared" si="26"/>
        <v>9.5299999999999994</v>
      </c>
      <c r="P227" s="5">
        <f t="shared" si="27"/>
        <v>9.5299999999999994</v>
      </c>
      <c r="Q227" s="9">
        <v>0</v>
      </c>
      <c r="R227" s="9">
        <f t="shared" si="28"/>
        <v>0</v>
      </c>
      <c r="S227" s="9">
        <v>0.76</v>
      </c>
      <c r="T227" s="9">
        <f t="shared" si="29"/>
        <v>0.76</v>
      </c>
      <c r="U227" s="16">
        <v>10.29</v>
      </c>
      <c r="V227" s="5">
        <f t="shared" si="30"/>
        <v>10.29</v>
      </c>
      <c r="W227" t="s">
        <v>17</v>
      </c>
      <c r="X227" t="str">
        <f t="shared" si="31"/>
        <v>Cash</v>
      </c>
    </row>
    <row r="228" spans="1:24" x14ac:dyDescent="0.3">
      <c r="A228" s="3">
        <v>120226</v>
      </c>
      <c r="B228">
        <v>402</v>
      </c>
      <c r="C228" s="2">
        <v>45773</v>
      </c>
      <c r="D228" s="4">
        <v>0.47928240740740741</v>
      </c>
      <c r="E228" s="2">
        <v>45773</v>
      </c>
      <c r="F228" s="2" t="str">
        <f>TEXT(Table1[[#This Row],[Business_Day]],"dddd")</f>
        <v>Saturday</v>
      </c>
      <c r="G228" t="s">
        <v>18</v>
      </c>
      <c r="H228" t="s">
        <v>22</v>
      </c>
      <c r="I228" t="str">
        <f t="shared" si="24"/>
        <v>Takeout</v>
      </c>
      <c r="J228" t="s">
        <v>77</v>
      </c>
      <c r="K228" t="s">
        <v>73</v>
      </c>
      <c r="L228" t="str">
        <f t="shared" si="25"/>
        <v>Add Jalapenos</v>
      </c>
      <c r="M228" s="3">
        <v>1</v>
      </c>
      <c r="N228" s="5">
        <v>5.26</v>
      </c>
      <c r="O228" s="5">
        <f t="shared" si="26"/>
        <v>5.66</v>
      </c>
      <c r="P228" s="5">
        <f t="shared" si="27"/>
        <v>5.66</v>
      </c>
      <c r="Q228" s="9">
        <v>0</v>
      </c>
      <c r="R228" s="9">
        <f t="shared" si="28"/>
        <v>0</v>
      </c>
      <c r="S228" s="9">
        <v>0.42</v>
      </c>
      <c r="T228" s="9">
        <f t="shared" si="29"/>
        <v>0.42</v>
      </c>
      <c r="U228" s="16">
        <v>6.08</v>
      </c>
      <c r="V228" s="5">
        <f t="shared" si="30"/>
        <v>6.08</v>
      </c>
      <c r="W228" t="s">
        <v>21</v>
      </c>
      <c r="X228" t="str">
        <f t="shared" si="31"/>
        <v>Card</v>
      </c>
    </row>
    <row r="229" spans="1:24" x14ac:dyDescent="0.3">
      <c r="A229" s="3">
        <v>120227</v>
      </c>
      <c r="B229">
        <v>101</v>
      </c>
      <c r="C229" s="2">
        <v>45807</v>
      </c>
      <c r="D229" s="4">
        <v>0.50488425925925928</v>
      </c>
      <c r="E229" s="2">
        <v>45807</v>
      </c>
      <c r="F229" s="2" t="str">
        <f>TEXT(Table1[[#This Row],[Business_Day]],"dddd")</f>
        <v>Friday</v>
      </c>
      <c r="G229" t="s">
        <v>18</v>
      </c>
      <c r="H229" t="s">
        <v>19</v>
      </c>
      <c r="I229" t="str">
        <f t="shared" si="24"/>
        <v>Dine-In</v>
      </c>
      <c r="J229" t="s">
        <v>57</v>
      </c>
      <c r="K229" t="s">
        <v>72</v>
      </c>
      <c r="L229" t="str">
        <f t="shared" si="25"/>
        <v>Gluten-Free Bun</v>
      </c>
      <c r="M229" s="3">
        <v>1</v>
      </c>
      <c r="N229" s="5">
        <v>8.4499999999999993</v>
      </c>
      <c r="O229" s="5">
        <f t="shared" si="26"/>
        <v>9.4500000000000011</v>
      </c>
      <c r="P229" s="5">
        <f t="shared" si="27"/>
        <v>9.4500000000000011</v>
      </c>
      <c r="Q229" s="9">
        <v>0</v>
      </c>
      <c r="R229" s="9">
        <f t="shared" si="28"/>
        <v>0</v>
      </c>
      <c r="S229" s="9">
        <v>0.76</v>
      </c>
      <c r="T229" s="9">
        <f t="shared" si="29"/>
        <v>0.76</v>
      </c>
      <c r="U229" s="16">
        <v>10.210000000000001</v>
      </c>
      <c r="V229" s="5">
        <f t="shared" si="30"/>
        <v>10.210000000000001</v>
      </c>
      <c r="W229" t="s">
        <v>17</v>
      </c>
      <c r="X229" t="str">
        <f t="shared" si="31"/>
        <v>Cash</v>
      </c>
    </row>
    <row r="230" spans="1:24" x14ac:dyDescent="0.3">
      <c r="A230" s="3">
        <v>120228</v>
      </c>
      <c r="B230">
        <v>501</v>
      </c>
      <c r="C230" s="2">
        <v>45854</v>
      </c>
      <c r="D230" s="4">
        <v>0.25812499999999999</v>
      </c>
      <c r="E230" s="2">
        <v>45854</v>
      </c>
      <c r="F230" s="2" t="str">
        <f>TEXT(Table1[[#This Row],[Business_Day]],"dddd")</f>
        <v>Wednesday</v>
      </c>
      <c r="G230" t="s">
        <v>36</v>
      </c>
      <c r="H230" t="s">
        <v>15</v>
      </c>
      <c r="I230" t="str">
        <f t="shared" si="24"/>
        <v>Drive-Thru</v>
      </c>
      <c r="J230" t="s">
        <v>52</v>
      </c>
      <c r="L230" t="str">
        <f t="shared" si="25"/>
        <v>No Modifier</v>
      </c>
      <c r="M230" s="3">
        <v>1</v>
      </c>
      <c r="N230" s="5">
        <v>2.44</v>
      </c>
      <c r="O230" s="5">
        <f t="shared" si="26"/>
        <v>2.69</v>
      </c>
      <c r="P230" s="5">
        <f t="shared" si="27"/>
        <v>2.69</v>
      </c>
      <c r="Q230" s="9">
        <v>0.13</v>
      </c>
      <c r="R230" s="9">
        <f t="shared" si="28"/>
        <v>0.13</v>
      </c>
      <c r="S230" s="9">
        <v>0.19</v>
      </c>
      <c r="T230" s="9">
        <f t="shared" si="29"/>
        <v>0.19</v>
      </c>
      <c r="U230" s="16">
        <v>2.75</v>
      </c>
      <c r="V230" s="5">
        <f t="shared" si="30"/>
        <v>2.75</v>
      </c>
      <c r="W230" t="s">
        <v>31</v>
      </c>
      <c r="X230" t="str">
        <f t="shared" si="31"/>
        <v>MobilePay</v>
      </c>
    </row>
    <row r="231" spans="1:24" x14ac:dyDescent="0.3">
      <c r="A231" s="3">
        <v>120229</v>
      </c>
      <c r="B231">
        <v>201</v>
      </c>
      <c r="C231" s="2">
        <v>45799</v>
      </c>
      <c r="D231" s="4">
        <v>0.24805555555555556</v>
      </c>
      <c r="E231" s="2">
        <v>45799</v>
      </c>
      <c r="F231" s="2" t="str">
        <f>TEXT(Table1[[#This Row],[Business_Day]],"dddd")</f>
        <v>Thursday</v>
      </c>
      <c r="G231" t="s">
        <v>14</v>
      </c>
      <c r="H231" t="s">
        <v>22</v>
      </c>
      <c r="I231" t="str">
        <f t="shared" si="24"/>
        <v>Takeout</v>
      </c>
      <c r="J231" t="s">
        <v>67</v>
      </c>
      <c r="L231" t="str">
        <f t="shared" si="25"/>
        <v>No Modifier</v>
      </c>
      <c r="M231" s="3">
        <v>1</v>
      </c>
      <c r="N231" s="5">
        <v>5.22</v>
      </c>
      <c r="O231" s="5">
        <f t="shared" si="26"/>
        <v>5.22</v>
      </c>
      <c r="P231" s="5">
        <f t="shared" si="27"/>
        <v>5.22</v>
      </c>
      <c r="Q231" s="9">
        <v>0</v>
      </c>
      <c r="R231" s="9">
        <f t="shared" si="28"/>
        <v>0</v>
      </c>
      <c r="S231" s="9">
        <v>0.42</v>
      </c>
      <c r="T231" s="9">
        <f t="shared" si="29"/>
        <v>0.42</v>
      </c>
      <c r="U231" s="16">
        <v>5.64</v>
      </c>
      <c r="V231" s="5">
        <f t="shared" si="30"/>
        <v>5.64</v>
      </c>
      <c r="W231" t="s">
        <v>21</v>
      </c>
      <c r="X231" t="str">
        <f t="shared" si="31"/>
        <v>Card</v>
      </c>
    </row>
    <row r="232" spans="1:24" x14ac:dyDescent="0.3">
      <c r="A232" s="3">
        <v>120230</v>
      </c>
      <c r="B232">
        <v>401</v>
      </c>
      <c r="C232" s="2">
        <v>45832</v>
      </c>
      <c r="D232" s="4">
        <v>0.4470601851851852</v>
      </c>
      <c r="E232" s="2">
        <v>45832</v>
      </c>
      <c r="F232" s="2" t="str">
        <f>TEXT(Table1[[#This Row],[Business_Day]],"dddd")</f>
        <v>Tuesday</v>
      </c>
      <c r="G232" t="s">
        <v>37</v>
      </c>
      <c r="H232" t="s">
        <v>22</v>
      </c>
      <c r="I232" t="str">
        <f t="shared" si="24"/>
        <v>Takeout</v>
      </c>
      <c r="J232" t="s">
        <v>16</v>
      </c>
      <c r="K232" t="s">
        <v>45</v>
      </c>
      <c r="L232" t="str">
        <f t="shared" si="25"/>
        <v>Sugar-Free Syrup</v>
      </c>
      <c r="M232" s="3">
        <v>1</v>
      </c>
      <c r="N232" s="5">
        <v>1.38</v>
      </c>
      <c r="O232" s="5">
        <f t="shared" si="26"/>
        <v>1.68</v>
      </c>
      <c r="P232" s="5">
        <f t="shared" si="27"/>
        <v>1.68</v>
      </c>
      <c r="Q232" s="9">
        <v>0</v>
      </c>
      <c r="R232" s="9">
        <f t="shared" si="28"/>
        <v>0</v>
      </c>
      <c r="S232" s="9">
        <v>0.11</v>
      </c>
      <c r="T232" s="9">
        <f t="shared" si="29"/>
        <v>0.11</v>
      </c>
      <c r="U232" s="16">
        <v>1.79</v>
      </c>
      <c r="V232" s="5">
        <f t="shared" si="30"/>
        <v>1.79</v>
      </c>
      <c r="W232" t="s">
        <v>21</v>
      </c>
      <c r="X232" t="str">
        <f t="shared" si="31"/>
        <v>Card</v>
      </c>
    </row>
    <row r="233" spans="1:24" x14ac:dyDescent="0.3">
      <c r="A233" s="3">
        <v>120231</v>
      </c>
      <c r="B233">
        <v>102</v>
      </c>
      <c r="C233" s="2">
        <v>45764</v>
      </c>
      <c r="D233" s="4">
        <v>0.28787037037037039</v>
      </c>
      <c r="E233" s="2">
        <v>45764</v>
      </c>
      <c r="F233" s="2" t="str">
        <f>TEXT(Table1[[#This Row],[Business_Day]],"dddd")</f>
        <v>Thursday</v>
      </c>
      <c r="G233" t="s">
        <v>36</v>
      </c>
      <c r="H233" t="s">
        <v>29</v>
      </c>
      <c r="I233" t="str">
        <f t="shared" si="24"/>
        <v>Delivery</v>
      </c>
      <c r="J233" t="s">
        <v>57</v>
      </c>
      <c r="K233" t="s">
        <v>74</v>
      </c>
      <c r="L233" t="str">
        <f t="shared" si="25"/>
        <v>Add Bacon</v>
      </c>
      <c r="M233" s="3">
        <v>2</v>
      </c>
      <c r="N233" s="5">
        <v>9.1</v>
      </c>
      <c r="O233" s="5">
        <f t="shared" si="26"/>
        <v>10.100000000000001</v>
      </c>
      <c r="P233" s="5">
        <f t="shared" si="27"/>
        <v>20.200000000000003</v>
      </c>
      <c r="Q233" s="9">
        <v>0</v>
      </c>
      <c r="R233" s="9">
        <f t="shared" si="28"/>
        <v>0</v>
      </c>
      <c r="S233" s="9">
        <v>1.92</v>
      </c>
      <c r="T233" s="9">
        <f t="shared" si="29"/>
        <v>1.92</v>
      </c>
      <c r="U233" s="16">
        <v>22.12</v>
      </c>
      <c r="V233" s="5">
        <f t="shared" si="30"/>
        <v>22.12</v>
      </c>
      <c r="W233" t="s">
        <v>31</v>
      </c>
      <c r="X233" t="str">
        <f t="shared" si="31"/>
        <v>MobilePay</v>
      </c>
    </row>
    <row r="234" spans="1:24" x14ac:dyDescent="0.3">
      <c r="A234" s="3">
        <v>120232</v>
      </c>
      <c r="B234">
        <v>501</v>
      </c>
      <c r="C234" s="2">
        <v>45841</v>
      </c>
      <c r="D234" s="4">
        <v>0.31217592592592591</v>
      </c>
      <c r="E234" s="2">
        <v>45841</v>
      </c>
      <c r="F234" s="2" t="str">
        <f>TEXT(Table1[[#This Row],[Business_Day]],"dddd")</f>
        <v>Thursday</v>
      </c>
      <c r="G234" t="s">
        <v>36</v>
      </c>
      <c r="H234" t="s">
        <v>22</v>
      </c>
      <c r="I234" t="str">
        <f t="shared" si="24"/>
        <v>Takeout</v>
      </c>
      <c r="J234" t="s">
        <v>55</v>
      </c>
      <c r="L234" t="str">
        <f t="shared" si="25"/>
        <v>No Modifier</v>
      </c>
      <c r="M234" s="3">
        <v>2</v>
      </c>
      <c r="N234" s="5">
        <v>8.51</v>
      </c>
      <c r="O234" s="5">
        <f t="shared" si="26"/>
        <v>8.51</v>
      </c>
      <c r="P234" s="5">
        <f t="shared" si="27"/>
        <v>17.02</v>
      </c>
      <c r="Q234" s="9">
        <v>0</v>
      </c>
      <c r="R234" s="9">
        <f t="shared" si="28"/>
        <v>0</v>
      </c>
      <c r="S234" s="9">
        <v>1.19</v>
      </c>
      <c r="T234" s="9">
        <f t="shared" si="29"/>
        <v>1.19</v>
      </c>
      <c r="U234" s="16">
        <v>18.21</v>
      </c>
      <c r="V234" s="5">
        <f t="shared" si="30"/>
        <v>18.21</v>
      </c>
      <c r="W234" t="s">
        <v>21</v>
      </c>
      <c r="X234" t="str">
        <f t="shared" si="31"/>
        <v>Card</v>
      </c>
    </row>
    <row r="235" spans="1:24" x14ac:dyDescent="0.3">
      <c r="A235" s="3">
        <v>120233</v>
      </c>
      <c r="B235">
        <v>103</v>
      </c>
      <c r="C235" s="2">
        <v>45817</v>
      </c>
      <c r="D235" s="4">
        <v>0.33488425925925924</v>
      </c>
      <c r="E235" s="2">
        <v>45817</v>
      </c>
      <c r="F235" s="2" t="str">
        <f>TEXT(Table1[[#This Row],[Business_Day]],"dddd")</f>
        <v>Monday</v>
      </c>
      <c r="G235" t="s">
        <v>36</v>
      </c>
      <c r="H235" t="s">
        <v>15</v>
      </c>
      <c r="I235" t="str">
        <f t="shared" si="24"/>
        <v>Drive-Thru</v>
      </c>
      <c r="J235" t="s">
        <v>48</v>
      </c>
      <c r="L235" t="str">
        <f t="shared" si="25"/>
        <v>No Modifier</v>
      </c>
      <c r="M235" s="3">
        <v>1</v>
      </c>
      <c r="N235" s="5">
        <v>5.39</v>
      </c>
      <c r="O235" s="5">
        <f t="shared" si="26"/>
        <v>5.3900000000000006</v>
      </c>
      <c r="P235" s="5">
        <f t="shared" si="27"/>
        <v>5.3900000000000006</v>
      </c>
      <c r="Q235" s="9">
        <v>0</v>
      </c>
      <c r="R235" s="9">
        <f t="shared" si="28"/>
        <v>0</v>
      </c>
      <c r="S235" s="9">
        <v>0.43</v>
      </c>
      <c r="T235" s="9">
        <f t="shared" si="29"/>
        <v>0.43</v>
      </c>
      <c r="U235" s="16">
        <v>5.82</v>
      </c>
      <c r="V235" s="5">
        <f t="shared" si="30"/>
        <v>5.82</v>
      </c>
      <c r="W235" t="s">
        <v>21</v>
      </c>
      <c r="X235" t="str">
        <f t="shared" si="31"/>
        <v>Card</v>
      </c>
    </row>
    <row r="236" spans="1:24" x14ac:dyDescent="0.3">
      <c r="A236" s="3">
        <v>120234</v>
      </c>
      <c r="B236">
        <v>102</v>
      </c>
      <c r="C236" s="2">
        <v>45812</v>
      </c>
      <c r="D236" s="4">
        <v>0.37068287037037034</v>
      </c>
      <c r="E236" s="2">
        <v>45812</v>
      </c>
      <c r="F236" s="2" t="str">
        <f>TEXT(Table1[[#This Row],[Business_Day]],"dddd")</f>
        <v>Wednesday</v>
      </c>
      <c r="G236" t="s">
        <v>36</v>
      </c>
      <c r="H236" t="s">
        <v>19</v>
      </c>
      <c r="I236" t="str">
        <f t="shared" si="24"/>
        <v>Dine-In</v>
      </c>
      <c r="J236" t="s">
        <v>20</v>
      </c>
      <c r="K236" t="s">
        <v>63</v>
      </c>
      <c r="L236" t="str">
        <f t="shared" si="25"/>
        <v>No Sauce</v>
      </c>
      <c r="M236" s="3">
        <v>1</v>
      </c>
      <c r="N236" s="5">
        <v>6.18</v>
      </c>
      <c r="O236" s="5">
        <f t="shared" si="26"/>
        <v>6.18</v>
      </c>
      <c r="P236" s="5">
        <f t="shared" si="27"/>
        <v>6.18</v>
      </c>
      <c r="Q236" s="9">
        <v>0</v>
      </c>
      <c r="R236" s="9">
        <f t="shared" si="28"/>
        <v>0</v>
      </c>
      <c r="S236" s="9">
        <v>0.4</v>
      </c>
      <c r="T236" s="9">
        <f t="shared" si="29"/>
        <v>0.4</v>
      </c>
      <c r="U236" s="16">
        <v>6.58</v>
      </c>
      <c r="V236" s="5">
        <f t="shared" si="30"/>
        <v>6.58</v>
      </c>
      <c r="W236" t="s">
        <v>21</v>
      </c>
      <c r="X236" t="str">
        <f t="shared" si="31"/>
        <v>Card</v>
      </c>
    </row>
    <row r="237" spans="1:24" x14ac:dyDescent="0.3">
      <c r="A237" s="3">
        <v>120235</v>
      </c>
      <c r="B237">
        <v>301</v>
      </c>
      <c r="C237" s="2">
        <v>45817</v>
      </c>
      <c r="D237" s="4">
        <v>0.48120370370370369</v>
      </c>
      <c r="E237" s="2">
        <v>45817</v>
      </c>
      <c r="F237" s="2" t="str">
        <f>TEXT(Table1[[#This Row],[Business_Day]],"dddd")</f>
        <v>Monday</v>
      </c>
      <c r="G237" t="s">
        <v>18</v>
      </c>
      <c r="H237" t="s">
        <v>19</v>
      </c>
      <c r="I237" t="str">
        <f t="shared" si="24"/>
        <v>Dine-In</v>
      </c>
      <c r="J237" t="s">
        <v>43</v>
      </c>
      <c r="L237" t="str">
        <f t="shared" si="25"/>
        <v>No Modifier</v>
      </c>
      <c r="M237" s="3">
        <v>1</v>
      </c>
      <c r="N237" s="5">
        <v>4.7</v>
      </c>
      <c r="O237" s="5">
        <f t="shared" si="26"/>
        <v>4.7</v>
      </c>
      <c r="P237" s="5">
        <f t="shared" si="27"/>
        <v>4.7</v>
      </c>
      <c r="Q237" s="9">
        <v>0</v>
      </c>
      <c r="R237" s="9">
        <f t="shared" si="28"/>
        <v>0</v>
      </c>
      <c r="S237" s="9">
        <v>0.38</v>
      </c>
      <c r="T237" s="9">
        <f t="shared" si="29"/>
        <v>0.38</v>
      </c>
      <c r="U237" s="16">
        <v>5.08</v>
      </c>
      <c r="V237" s="5">
        <f t="shared" si="30"/>
        <v>5.08</v>
      </c>
      <c r="W237" t="s">
        <v>21</v>
      </c>
      <c r="X237" t="str">
        <f t="shared" si="31"/>
        <v>Card</v>
      </c>
    </row>
    <row r="238" spans="1:24" x14ac:dyDescent="0.3">
      <c r="A238" s="3">
        <v>120236</v>
      </c>
      <c r="B238">
        <v>102</v>
      </c>
      <c r="C238" s="2">
        <v>45817</v>
      </c>
      <c r="D238" s="4">
        <v>9.2789351851851845E-2</v>
      </c>
      <c r="E238" s="2">
        <v>45817</v>
      </c>
      <c r="F238" s="2" t="str">
        <f>TEXT(Table1[[#This Row],[Business_Day]],"dddd")</f>
        <v>Monday</v>
      </c>
      <c r="G238" t="s">
        <v>18</v>
      </c>
      <c r="H238" t="s">
        <v>19</v>
      </c>
      <c r="I238" t="str">
        <f t="shared" si="24"/>
        <v>Dine-In</v>
      </c>
      <c r="J238" t="s">
        <v>43</v>
      </c>
      <c r="L238" t="str">
        <f t="shared" si="25"/>
        <v>No Modifier</v>
      </c>
      <c r="M238" s="3">
        <v>1</v>
      </c>
      <c r="N238" s="5">
        <v>3.81</v>
      </c>
      <c r="O238" s="5">
        <f t="shared" si="26"/>
        <v>3.81</v>
      </c>
      <c r="P238" s="5">
        <f t="shared" si="27"/>
        <v>3.81</v>
      </c>
      <c r="Q238" s="9">
        <v>0</v>
      </c>
      <c r="R238" s="9">
        <f t="shared" si="28"/>
        <v>0</v>
      </c>
      <c r="S238" s="9">
        <v>0.36</v>
      </c>
      <c r="T238" s="9">
        <f t="shared" si="29"/>
        <v>0.36</v>
      </c>
      <c r="U238" s="16">
        <v>4.17</v>
      </c>
      <c r="V238" s="5">
        <f t="shared" si="30"/>
        <v>4.17</v>
      </c>
      <c r="W238" t="s">
        <v>31</v>
      </c>
      <c r="X238" t="str">
        <f t="shared" si="31"/>
        <v>MobilePay</v>
      </c>
    </row>
    <row r="239" spans="1:24" x14ac:dyDescent="0.3">
      <c r="A239" s="3">
        <v>120237</v>
      </c>
      <c r="B239">
        <v>401</v>
      </c>
      <c r="C239" s="2">
        <v>45806</v>
      </c>
      <c r="D239" s="4">
        <v>0.20967592592592593</v>
      </c>
      <c r="E239" s="2">
        <v>45806</v>
      </c>
      <c r="F239" s="2" t="str">
        <f>TEXT(Table1[[#This Row],[Business_Day]],"dddd")</f>
        <v>Thursday</v>
      </c>
      <c r="G239" t="s">
        <v>28</v>
      </c>
      <c r="H239" t="s">
        <v>29</v>
      </c>
      <c r="I239" t="str">
        <f t="shared" si="24"/>
        <v>Delivery</v>
      </c>
      <c r="J239" t="s">
        <v>52</v>
      </c>
      <c r="L239" t="str">
        <f t="shared" si="25"/>
        <v>No Modifier</v>
      </c>
      <c r="M239" s="3">
        <v>1</v>
      </c>
      <c r="N239" s="5">
        <v>2.69</v>
      </c>
      <c r="O239" s="5">
        <f t="shared" si="26"/>
        <v>2.6900000000000004</v>
      </c>
      <c r="P239" s="5">
        <f t="shared" si="27"/>
        <v>2.6900000000000004</v>
      </c>
      <c r="Q239" s="9">
        <v>0</v>
      </c>
      <c r="R239" s="9">
        <f t="shared" si="28"/>
        <v>0</v>
      </c>
      <c r="S239" s="9">
        <v>0.24</v>
      </c>
      <c r="T239" s="9">
        <f t="shared" si="29"/>
        <v>0.24</v>
      </c>
      <c r="U239" s="16">
        <v>2.93</v>
      </c>
      <c r="V239" s="5">
        <f t="shared" si="30"/>
        <v>2.93</v>
      </c>
      <c r="W239" t="s">
        <v>21</v>
      </c>
      <c r="X239" t="str">
        <f t="shared" si="31"/>
        <v>Card</v>
      </c>
    </row>
    <row r="240" spans="1:24" x14ac:dyDescent="0.3">
      <c r="A240" s="3">
        <v>120238</v>
      </c>
      <c r="B240">
        <v>103</v>
      </c>
      <c r="C240" s="2">
        <v>45813</v>
      </c>
      <c r="D240" s="4">
        <v>0.17414351851851853</v>
      </c>
      <c r="E240" s="2">
        <v>45813</v>
      </c>
      <c r="F240" s="2" t="str">
        <f>TEXT(Table1[[#This Row],[Business_Day]],"dddd")</f>
        <v>Thursday</v>
      </c>
      <c r="G240" t="s">
        <v>28</v>
      </c>
      <c r="H240" t="s">
        <v>29</v>
      </c>
      <c r="I240" t="str">
        <f t="shared" si="24"/>
        <v>Delivery</v>
      </c>
      <c r="J240" t="s">
        <v>56</v>
      </c>
      <c r="L240" t="str">
        <f t="shared" si="25"/>
        <v>No Modifier</v>
      </c>
      <c r="M240" s="3">
        <v>1</v>
      </c>
      <c r="N240" s="5">
        <v>1.8</v>
      </c>
      <c r="O240" s="5">
        <f t="shared" si="26"/>
        <v>1.7999999999999998</v>
      </c>
      <c r="P240" s="5">
        <f t="shared" si="27"/>
        <v>1.7999999999999998</v>
      </c>
      <c r="Q240" s="9">
        <v>0</v>
      </c>
      <c r="R240" s="9">
        <f t="shared" si="28"/>
        <v>0</v>
      </c>
      <c r="S240" s="9">
        <v>0.11</v>
      </c>
      <c r="T240" s="9">
        <f t="shared" si="29"/>
        <v>0.11</v>
      </c>
      <c r="U240" s="16">
        <v>1.91</v>
      </c>
      <c r="V240" s="5">
        <f t="shared" si="30"/>
        <v>1.91</v>
      </c>
      <c r="W240" t="s">
        <v>31</v>
      </c>
      <c r="X240" t="str">
        <f t="shared" si="31"/>
        <v>MobilePay</v>
      </c>
    </row>
    <row r="241" spans="1:24" x14ac:dyDescent="0.3">
      <c r="A241" s="3">
        <v>120239</v>
      </c>
      <c r="B241">
        <v>102</v>
      </c>
      <c r="C241" s="2">
        <v>45763</v>
      </c>
      <c r="D241" s="4">
        <v>0.40141203703703704</v>
      </c>
      <c r="E241" s="2">
        <v>45763</v>
      </c>
      <c r="F241" s="2" t="str">
        <f>TEXT(Table1[[#This Row],[Business_Day]],"dddd")</f>
        <v>Wednesday</v>
      </c>
      <c r="G241" t="s">
        <v>14</v>
      </c>
      <c r="H241" t="s">
        <v>15</v>
      </c>
      <c r="I241" t="str">
        <f t="shared" si="24"/>
        <v>Drive-Thru</v>
      </c>
      <c r="J241" t="s">
        <v>41</v>
      </c>
      <c r="L241" t="str">
        <f t="shared" si="25"/>
        <v>No Modifier</v>
      </c>
      <c r="M241" s="3">
        <v>1</v>
      </c>
      <c r="N241" s="5">
        <v>2.06</v>
      </c>
      <c r="O241" s="5">
        <f t="shared" si="26"/>
        <v>2.0599999999999996</v>
      </c>
      <c r="P241" s="5">
        <f t="shared" si="27"/>
        <v>2.0599999999999996</v>
      </c>
      <c r="Q241" s="9">
        <v>0</v>
      </c>
      <c r="R241" s="9">
        <f t="shared" si="28"/>
        <v>0</v>
      </c>
      <c r="S241" s="9">
        <v>0.2</v>
      </c>
      <c r="T241" s="9">
        <f t="shared" si="29"/>
        <v>0.2</v>
      </c>
      <c r="U241" s="16">
        <v>2.2599999999999998</v>
      </c>
      <c r="V241" s="5">
        <f t="shared" si="30"/>
        <v>2.2599999999999998</v>
      </c>
      <c r="W241" t="s">
        <v>21</v>
      </c>
      <c r="X241" t="str">
        <f t="shared" si="31"/>
        <v>Card</v>
      </c>
    </row>
    <row r="242" spans="1:24" x14ac:dyDescent="0.3">
      <c r="A242" s="3">
        <v>120240</v>
      </c>
      <c r="B242">
        <v>301</v>
      </c>
      <c r="C242" s="2">
        <v>45789</v>
      </c>
      <c r="D242" s="4">
        <v>0.3853125</v>
      </c>
      <c r="E242" s="2">
        <v>45789</v>
      </c>
      <c r="F242" s="2" t="str">
        <f>TEXT(Table1[[#This Row],[Business_Day]],"dddd")</f>
        <v>Monday</v>
      </c>
      <c r="G242" t="s">
        <v>36</v>
      </c>
      <c r="H242" t="s">
        <v>22</v>
      </c>
      <c r="I242" t="str">
        <f t="shared" si="24"/>
        <v>Takeout</v>
      </c>
      <c r="J242" t="s">
        <v>77</v>
      </c>
      <c r="K242" t="s">
        <v>58</v>
      </c>
      <c r="L242" t="str">
        <f t="shared" si="25"/>
        <v>Spicy</v>
      </c>
      <c r="M242" s="3">
        <v>1</v>
      </c>
      <c r="N242" s="5">
        <v>4.96</v>
      </c>
      <c r="O242" s="5">
        <f t="shared" si="26"/>
        <v>4.96</v>
      </c>
      <c r="P242" s="5">
        <f t="shared" si="27"/>
        <v>4.96</v>
      </c>
      <c r="Q242" s="9">
        <v>0</v>
      </c>
      <c r="R242" s="9">
        <f t="shared" si="28"/>
        <v>0</v>
      </c>
      <c r="S242" s="9">
        <v>0.45</v>
      </c>
      <c r="T242" s="9">
        <f t="shared" si="29"/>
        <v>0.45</v>
      </c>
      <c r="U242" s="16">
        <v>5.41</v>
      </c>
      <c r="V242" s="5">
        <f t="shared" si="30"/>
        <v>5.41</v>
      </c>
      <c r="W242" t="s">
        <v>17</v>
      </c>
      <c r="X242" t="str">
        <f t="shared" si="31"/>
        <v>Cash</v>
      </c>
    </row>
    <row r="243" spans="1:24" x14ac:dyDescent="0.3">
      <c r="A243" s="3">
        <v>120241</v>
      </c>
      <c r="B243">
        <v>202</v>
      </c>
      <c r="C243" s="2">
        <v>45788</v>
      </c>
      <c r="D243" s="4">
        <v>0.4420486111111111</v>
      </c>
      <c r="E243" s="2">
        <v>45788</v>
      </c>
      <c r="F243" s="2" t="str">
        <f>TEXT(Table1[[#This Row],[Business_Day]],"dddd")</f>
        <v>Sunday</v>
      </c>
      <c r="G243" t="s">
        <v>37</v>
      </c>
      <c r="H243" t="s">
        <v>19</v>
      </c>
      <c r="I243" t="str">
        <f t="shared" si="24"/>
        <v>Dine-In</v>
      </c>
      <c r="J243" t="s">
        <v>35</v>
      </c>
      <c r="K243" t="s">
        <v>40</v>
      </c>
      <c r="L243" t="str">
        <f t="shared" si="25"/>
        <v>Sausage Patty</v>
      </c>
      <c r="M243" s="3">
        <v>1</v>
      </c>
      <c r="N243" s="5">
        <v>1.87</v>
      </c>
      <c r="O243" s="5">
        <f t="shared" si="26"/>
        <v>3.0700000000000003</v>
      </c>
      <c r="P243" s="5">
        <f t="shared" si="27"/>
        <v>3.0700000000000003</v>
      </c>
      <c r="Q243" s="9">
        <v>0</v>
      </c>
      <c r="R243" s="9">
        <f t="shared" si="28"/>
        <v>0</v>
      </c>
      <c r="S243" s="9">
        <v>0.26</v>
      </c>
      <c r="T243" s="9">
        <f t="shared" si="29"/>
        <v>0.26</v>
      </c>
      <c r="U243" s="16">
        <v>3.33</v>
      </c>
      <c r="V243" s="5">
        <f t="shared" si="30"/>
        <v>3.33</v>
      </c>
      <c r="W243" t="s">
        <v>21</v>
      </c>
      <c r="X243" t="str">
        <f t="shared" si="31"/>
        <v>Card</v>
      </c>
    </row>
    <row r="244" spans="1:24" x14ac:dyDescent="0.3">
      <c r="A244" s="3">
        <v>120242</v>
      </c>
      <c r="B244">
        <v>202</v>
      </c>
      <c r="C244" s="2">
        <v>45828</v>
      </c>
      <c r="D244" s="4">
        <v>0.4767939814814815</v>
      </c>
      <c r="E244" s="2">
        <v>45828</v>
      </c>
      <c r="F244" s="2" t="str">
        <f>TEXT(Table1[[#This Row],[Business_Day]],"dddd")</f>
        <v>Friday</v>
      </c>
      <c r="G244" t="s">
        <v>33</v>
      </c>
      <c r="H244" t="s">
        <v>15</v>
      </c>
      <c r="I244" t="str">
        <f t="shared" si="24"/>
        <v>Drive-Thru</v>
      </c>
      <c r="J244" t="s">
        <v>48</v>
      </c>
      <c r="K244" t="s">
        <v>72</v>
      </c>
      <c r="L244" t="str">
        <f t="shared" si="25"/>
        <v>Gluten-Free Bun</v>
      </c>
      <c r="M244" s="3">
        <v>3</v>
      </c>
      <c r="N244" s="5">
        <v>5.83</v>
      </c>
      <c r="O244" s="5">
        <f t="shared" si="26"/>
        <v>6.830000000000001</v>
      </c>
      <c r="P244" s="5">
        <f t="shared" si="27"/>
        <v>20.490000000000002</v>
      </c>
      <c r="Q244" s="9">
        <v>0</v>
      </c>
      <c r="R244" s="9">
        <f t="shared" si="28"/>
        <v>0</v>
      </c>
      <c r="S244" s="9">
        <v>1.74</v>
      </c>
      <c r="T244" s="9">
        <f t="shared" si="29"/>
        <v>1.74</v>
      </c>
      <c r="U244" s="16">
        <v>22.23</v>
      </c>
      <c r="V244" s="5">
        <f t="shared" si="30"/>
        <v>22.23</v>
      </c>
      <c r="W244" t="s">
        <v>21</v>
      </c>
      <c r="X244" t="str">
        <f t="shared" si="31"/>
        <v>Card</v>
      </c>
    </row>
    <row r="245" spans="1:24" x14ac:dyDescent="0.3">
      <c r="A245" s="3">
        <v>120243</v>
      </c>
      <c r="B245">
        <v>103</v>
      </c>
      <c r="C245" s="2">
        <v>45813</v>
      </c>
      <c r="D245" s="4">
        <v>0.36829861111111112</v>
      </c>
      <c r="E245" s="2">
        <v>45813</v>
      </c>
      <c r="F245" s="2" t="str">
        <f>TEXT(Table1[[#This Row],[Business_Day]],"dddd")</f>
        <v>Thursday</v>
      </c>
      <c r="G245" t="s">
        <v>14</v>
      </c>
      <c r="H245" t="s">
        <v>15</v>
      </c>
      <c r="I245" t="str">
        <f t="shared" si="24"/>
        <v>Drive-Thru</v>
      </c>
      <c r="J245" t="s">
        <v>41</v>
      </c>
      <c r="L245" t="str">
        <f t="shared" si="25"/>
        <v>No Modifier</v>
      </c>
      <c r="M245" s="3">
        <v>1</v>
      </c>
      <c r="N245" s="5">
        <v>2.06</v>
      </c>
      <c r="O245" s="5">
        <f t="shared" si="26"/>
        <v>2.06</v>
      </c>
      <c r="P245" s="5">
        <f t="shared" si="27"/>
        <v>2.06</v>
      </c>
      <c r="Q245" s="9">
        <v>0</v>
      </c>
      <c r="R245" s="9">
        <f t="shared" si="28"/>
        <v>0</v>
      </c>
      <c r="S245" s="9">
        <v>0.13</v>
      </c>
      <c r="T245" s="9">
        <f t="shared" si="29"/>
        <v>0.13</v>
      </c>
      <c r="U245" s="16">
        <v>2.19</v>
      </c>
      <c r="V245" s="5">
        <f t="shared" si="30"/>
        <v>2.19</v>
      </c>
      <c r="W245" t="s">
        <v>17</v>
      </c>
      <c r="X245" t="str">
        <f t="shared" si="31"/>
        <v>Cash</v>
      </c>
    </row>
    <row r="246" spans="1:24" x14ac:dyDescent="0.3">
      <c r="A246" s="3">
        <v>120244</v>
      </c>
      <c r="B246">
        <v>301</v>
      </c>
      <c r="C246" s="2">
        <v>45874</v>
      </c>
      <c r="D246" s="4">
        <v>0.4340162037037037</v>
      </c>
      <c r="E246" s="2">
        <v>45874</v>
      </c>
      <c r="F246" s="2" t="str">
        <f>TEXT(Table1[[#This Row],[Business_Day]],"dddd")</f>
        <v>Tuesday</v>
      </c>
      <c r="G246" t="s">
        <v>14</v>
      </c>
      <c r="H246" t="s">
        <v>15</v>
      </c>
      <c r="I246" t="str">
        <f t="shared" si="24"/>
        <v>Drive-Thru</v>
      </c>
      <c r="J246" t="s">
        <v>75</v>
      </c>
      <c r="K246" t="s">
        <v>44</v>
      </c>
      <c r="L246" t="str">
        <f t="shared" si="25"/>
        <v>Extra Egg</v>
      </c>
      <c r="M246" s="3">
        <v>2</v>
      </c>
      <c r="N246" s="5">
        <v>3.44</v>
      </c>
      <c r="O246" s="5">
        <f t="shared" si="26"/>
        <v>4.4399999999999995</v>
      </c>
      <c r="P246" s="5">
        <f t="shared" si="27"/>
        <v>8.879999999999999</v>
      </c>
      <c r="Q246" s="9">
        <v>0</v>
      </c>
      <c r="R246" s="9">
        <f t="shared" si="28"/>
        <v>0</v>
      </c>
      <c r="S246" s="9">
        <v>0.8</v>
      </c>
      <c r="T246" s="9">
        <f t="shared" si="29"/>
        <v>0.8</v>
      </c>
      <c r="U246" s="16">
        <v>9.68</v>
      </c>
      <c r="V246" s="5">
        <f t="shared" si="30"/>
        <v>9.68</v>
      </c>
      <c r="W246" t="s">
        <v>17</v>
      </c>
      <c r="X246" t="str">
        <f t="shared" si="31"/>
        <v>Cash</v>
      </c>
    </row>
    <row r="247" spans="1:24" x14ac:dyDescent="0.3">
      <c r="A247" s="3">
        <v>120245</v>
      </c>
      <c r="B247">
        <v>101</v>
      </c>
      <c r="C247" s="2">
        <v>45813</v>
      </c>
      <c r="D247" s="4">
        <v>0.31886574074074076</v>
      </c>
      <c r="E247" s="2">
        <v>45813</v>
      </c>
      <c r="F247" s="2" t="str">
        <f>TEXT(Table1[[#This Row],[Business_Day]],"dddd")</f>
        <v>Thursday</v>
      </c>
      <c r="G247" t="s">
        <v>36</v>
      </c>
      <c r="H247" t="s">
        <v>29</v>
      </c>
      <c r="I247" t="str">
        <f t="shared" si="24"/>
        <v>Delivery</v>
      </c>
      <c r="J247" t="s">
        <v>26</v>
      </c>
      <c r="L247" t="str">
        <f t="shared" si="25"/>
        <v>No Modifier</v>
      </c>
      <c r="M247" s="3">
        <v>1</v>
      </c>
      <c r="N247" s="5">
        <v>9.1199999999999992</v>
      </c>
      <c r="O247" s="5">
        <f t="shared" si="26"/>
        <v>9.120000000000001</v>
      </c>
      <c r="P247" s="5">
        <f t="shared" si="27"/>
        <v>9.120000000000001</v>
      </c>
      <c r="Q247" s="9">
        <v>0</v>
      </c>
      <c r="R247" s="9">
        <f t="shared" si="28"/>
        <v>0</v>
      </c>
      <c r="S247" s="9">
        <v>0.78</v>
      </c>
      <c r="T247" s="9">
        <f t="shared" si="29"/>
        <v>0.78</v>
      </c>
      <c r="U247" s="16">
        <v>9.9</v>
      </c>
      <c r="V247" s="5">
        <f t="shared" si="30"/>
        <v>9.9</v>
      </c>
      <c r="W247" t="s">
        <v>21</v>
      </c>
      <c r="X247" t="str">
        <f t="shared" si="31"/>
        <v>Card</v>
      </c>
    </row>
    <row r="248" spans="1:24" x14ac:dyDescent="0.3">
      <c r="A248" s="3">
        <v>120246</v>
      </c>
      <c r="B248">
        <v>102</v>
      </c>
      <c r="C248" s="2">
        <v>45808</v>
      </c>
      <c r="D248" s="4">
        <v>0.3658912037037037</v>
      </c>
      <c r="E248" s="2">
        <v>45808</v>
      </c>
      <c r="F248" s="2" t="str">
        <f>TEXT(Table1[[#This Row],[Business_Day]],"dddd")</f>
        <v>Saturday</v>
      </c>
      <c r="G248" t="s">
        <v>36</v>
      </c>
      <c r="H248" t="s">
        <v>29</v>
      </c>
      <c r="I248" t="str">
        <f t="shared" si="24"/>
        <v>Delivery</v>
      </c>
      <c r="J248" t="s">
        <v>77</v>
      </c>
      <c r="K248" t="s">
        <v>74</v>
      </c>
      <c r="L248" t="str">
        <f t="shared" si="25"/>
        <v>Add Bacon</v>
      </c>
      <c r="M248" s="3">
        <v>1</v>
      </c>
      <c r="N248" s="5">
        <v>5.07</v>
      </c>
      <c r="O248" s="5">
        <f t="shared" si="26"/>
        <v>6.07</v>
      </c>
      <c r="P248" s="5">
        <f t="shared" si="27"/>
        <v>6.07</v>
      </c>
      <c r="Q248" s="9">
        <v>0</v>
      </c>
      <c r="R248" s="9">
        <f t="shared" si="28"/>
        <v>0</v>
      </c>
      <c r="S248" s="9">
        <v>0.52</v>
      </c>
      <c r="T248" s="9">
        <f t="shared" si="29"/>
        <v>0.52</v>
      </c>
      <c r="U248" s="16">
        <v>6.59</v>
      </c>
      <c r="V248" s="5">
        <f t="shared" si="30"/>
        <v>6.59</v>
      </c>
      <c r="W248" t="s">
        <v>21</v>
      </c>
      <c r="X248" t="str">
        <f t="shared" si="31"/>
        <v>Card</v>
      </c>
    </row>
    <row r="249" spans="1:24" x14ac:dyDescent="0.3">
      <c r="A249" s="3">
        <v>120247</v>
      </c>
      <c r="B249">
        <v>202</v>
      </c>
      <c r="C249" s="2">
        <v>45864</v>
      </c>
      <c r="D249" s="4">
        <v>8.0949074074074076E-2</v>
      </c>
      <c r="E249" s="2">
        <v>45864</v>
      </c>
      <c r="F249" s="2" t="str">
        <f>TEXT(Table1[[#This Row],[Business_Day]],"dddd")</f>
        <v>Saturday</v>
      </c>
      <c r="G249" t="s">
        <v>18</v>
      </c>
      <c r="H249" t="s">
        <v>15</v>
      </c>
      <c r="I249" t="str">
        <f t="shared" si="24"/>
        <v>Drive-Thru</v>
      </c>
      <c r="J249" t="s">
        <v>26</v>
      </c>
      <c r="L249" t="str">
        <f t="shared" si="25"/>
        <v>No Modifier</v>
      </c>
      <c r="M249" s="3">
        <v>1</v>
      </c>
      <c r="N249" s="5">
        <v>8.9600000000000009</v>
      </c>
      <c r="O249" s="5">
        <f t="shared" si="26"/>
        <v>8.9599999999999991</v>
      </c>
      <c r="P249" s="5">
        <f t="shared" si="27"/>
        <v>8.9599999999999991</v>
      </c>
      <c r="Q249" s="9">
        <v>0</v>
      </c>
      <c r="R249" s="9">
        <f t="shared" si="28"/>
        <v>0</v>
      </c>
      <c r="S249" s="9">
        <v>0.72</v>
      </c>
      <c r="T249" s="9">
        <f t="shared" si="29"/>
        <v>0.72</v>
      </c>
      <c r="U249" s="16">
        <v>9.68</v>
      </c>
      <c r="V249" s="5">
        <f t="shared" si="30"/>
        <v>9.68</v>
      </c>
      <c r="W249" t="s">
        <v>21</v>
      </c>
      <c r="X249" t="str">
        <f t="shared" si="31"/>
        <v>Card</v>
      </c>
    </row>
    <row r="250" spans="1:24" x14ac:dyDescent="0.3">
      <c r="A250" s="3">
        <v>120248</v>
      </c>
      <c r="B250">
        <v>102</v>
      </c>
      <c r="C250" s="2">
        <v>45830</v>
      </c>
      <c r="D250" s="4">
        <v>0.44703703703703701</v>
      </c>
      <c r="E250" s="2">
        <v>45830</v>
      </c>
      <c r="F250" s="2" t="str">
        <f>TEXT(Table1[[#This Row],[Business_Day]],"dddd")</f>
        <v>Sunday</v>
      </c>
      <c r="G250" t="s">
        <v>37</v>
      </c>
      <c r="H250" t="s">
        <v>19</v>
      </c>
      <c r="I250" t="str">
        <f t="shared" si="24"/>
        <v>Dine-In</v>
      </c>
      <c r="J250" t="s">
        <v>68</v>
      </c>
      <c r="L250" t="str">
        <f t="shared" si="25"/>
        <v>No Modifier</v>
      </c>
      <c r="M250" s="3">
        <v>1</v>
      </c>
      <c r="N250" s="5">
        <v>4.18</v>
      </c>
      <c r="O250" s="5">
        <f t="shared" si="26"/>
        <v>4.1800000000000006</v>
      </c>
      <c r="P250" s="5">
        <f t="shared" si="27"/>
        <v>4.1800000000000006</v>
      </c>
      <c r="Q250" s="9">
        <v>0</v>
      </c>
      <c r="R250" s="9">
        <f t="shared" si="28"/>
        <v>0</v>
      </c>
      <c r="S250" s="9">
        <v>0.3</v>
      </c>
      <c r="T250" s="9">
        <f t="shared" si="29"/>
        <v>0.3</v>
      </c>
      <c r="U250" s="16">
        <v>4.4800000000000004</v>
      </c>
      <c r="V250" s="5">
        <f t="shared" si="30"/>
        <v>4.4800000000000004</v>
      </c>
      <c r="W250" t="s">
        <v>21</v>
      </c>
      <c r="X250" t="str">
        <f t="shared" si="31"/>
        <v>Card</v>
      </c>
    </row>
    <row r="251" spans="1:24" x14ac:dyDescent="0.3">
      <c r="A251" s="3">
        <v>120249</v>
      </c>
      <c r="B251">
        <v>103</v>
      </c>
      <c r="C251" s="2">
        <v>45833</v>
      </c>
      <c r="D251" s="4">
        <v>0.54</v>
      </c>
      <c r="E251" s="2">
        <v>45833</v>
      </c>
      <c r="F251" s="2" t="str">
        <f>TEXT(Table1[[#This Row],[Business_Day]],"dddd")</f>
        <v>Wednesday</v>
      </c>
      <c r="G251" t="s">
        <v>18</v>
      </c>
      <c r="H251" t="s">
        <v>19</v>
      </c>
      <c r="I251" t="str">
        <f t="shared" si="24"/>
        <v>Dine-In</v>
      </c>
      <c r="J251" t="s">
        <v>26</v>
      </c>
      <c r="L251" t="str">
        <f t="shared" si="25"/>
        <v>No Modifier</v>
      </c>
      <c r="M251" s="3">
        <v>1</v>
      </c>
      <c r="N251" s="5">
        <v>9.49</v>
      </c>
      <c r="O251" s="5">
        <f t="shared" si="26"/>
        <v>9.49</v>
      </c>
      <c r="P251" s="5">
        <f t="shared" si="27"/>
        <v>9.49</v>
      </c>
      <c r="Q251" s="9">
        <v>0</v>
      </c>
      <c r="R251" s="9">
        <f t="shared" si="28"/>
        <v>0</v>
      </c>
      <c r="S251" s="9">
        <v>0.69</v>
      </c>
      <c r="T251" s="9">
        <f t="shared" si="29"/>
        <v>0.69</v>
      </c>
      <c r="U251" s="16">
        <v>10.18</v>
      </c>
      <c r="V251" s="5">
        <f t="shared" si="30"/>
        <v>10.18</v>
      </c>
      <c r="W251" t="s">
        <v>31</v>
      </c>
      <c r="X251" t="str">
        <f t="shared" si="31"/>
        <v>MobilePay</v>
      </c>
    </row>
    <row r="252" spans="1:24" x14ac:dyDescent="0.3">
      <c r="A252" s="3">
        <v>120250</v>
      </c>
      <c r="B252">
        <v>103</v>
      </c>
      <c r="C252" s="2">
        <v>45863</v>
      </c>
      <c r="D252" s="4">
        <v>0.28034722222222225</v>
      </c>
      <c r="E252" s="2">
        <v>45863</v>
      </c>
      <c r="F252" s="2" t="str">
        <f>TEXT(Table1[[#This Row],[Business_Day]],"dddd")</f>
        <v>Friday</v>
      </c>
      <c r="G252" t="s">
        <v>36</v>
      </c>
      <c r="H252" t="s">
        <v>22</v>
      </c>
      <c r="I252" t="str">
        <f t="shared" si="24"/>
        <v>Takeout</v>
      </c>
      <c r="J252" t="s">
        <v>52</v>
      </c>
      <c r="K252" t="s">
        <v>34</v>
      </c>
      <c r="L252" t="str">
        <f t="shared" si="25"/>
        <v>Extra Sauce</v>
      </c>
      <c r="M252" s="3">
        <v>1</v>
      </c>
      <c r="N252" s="5">
        <v>2.2799999999999998</v>
      </c>
      <c r="O252" s="5">
        <f t="shared" si="26"/>
        <v>2.5300000000000002</v>
      </c>
      <c r="P252" s="5">
        <f t="shared" si="27"/>
        <v>2.5300000000000002</v>
      </c>
      <c r="Q252" s="9">
        <v>0</v>
      </c>
      <c r="R252" s="9">
        <f t="shared" si="28"/>
        <v>0</v>
      </c>
      <c r="S252" s="9">
        <v>0.19</v>
      </c>
      <c r="T252" s="9">
        <f t="shared" si="29"/>
        <v>0.19</v>
      </c>
      <c r="U252" s="16">
        <v>2.72</v>
      </c>
      <c r="V252" s="5">
        <f t="shared" si="30"/>
        <v>2.72</v>
      </c>
      <c r="W252" t="s">
        <v>21</v>
      </c>
      <c r="X252" t="str">
        <f t="shared" si="31"/>
        <v>Card</v>
      </c>
    </row>
    <row r="253" spans="1:24" x14ac:dyDescent="0.3">
      <c r="A253" s="3">
        <v>120251</v>
      </c>
      <c r="B253">
        <v>501</v>
      </c>
      <c r="C253" s="2">
        <v>45811</v>
      </c>
      <c r="D253" s="4">
        <v>0.35456018518518517</v>
      </c>
      <c r="E253" s="2">
        <v>45811</v>
      </c>
      <c r="F253" s="2" t="str">
        <f>TEXT(Table1[[#This Row],[Business_Day]],"dddd")</f>
        <v>Tuesday</v>
      </c>
      <c r="G253" t="s">
        <v>14</v>
      </c>
      <c r="H253" t="s">
        <v>19</v>
      </c>
      <c r="I253" t="str">
        <f t="shared" si="24"/>
        <v>Dine-In</v>
      </c>
      <c r="J253" t="s">
        <v>70</v>
      </c>
      <c r="K253" t="s">
        <v>45</v>
      </c>
      <c r="L253" t="str">
        <f t="shared" si="25"/>
        <v>Sugar-Free Syrup</v>
      </c>
      <c r="M253" s="3">
        <v>3</v>
      </c>
      <c r="N253" s="5">
        <v>3.47</v>
      </c>
      <c r="O253" s="5">
        <f t="shared" si="26"/>
        <v>3.77</v>
      </c>
      <c r="P253" s="5">
        <f t="shared" si="27"/>
        <v>11.31</v>
      </c>
      <c r="Q253" s="9">
        <v>0</v>
      </c>
      <c r="R253" s="9">
        <f t="shared" si="28"/>
        <v>0</v>
      </c>
      <c r="S253" s="9">
        <v>1.02</v>
      </c>
      <c r="T253" s="9">
        <f t="shared" si="29"/>
        <v>1.02</v>
      </c>
      <c r="U253" s="16">
        <v>12.33</v>
      </c>
      <c r="V253" s="5">
        <f t="shared" si="30"/>
        <v>12.33</v>
      </c>
      <c r="X253" t="str">
        <f t="shared" si="31"/>
        <v>Card</v>
      </c>
    </row>
    <row r="254" spans="1:24" x14ac:dyDescent="0.3">
      <c r="A254" s="3">
        <v>120252</v>
      </c>
      <c r="B254">
        <v>301</v>
      </c>
      <c r="C254" s="2">
        <v>45845</v>
      </c>
      <c r="D254" s="4">
        <v>0.14949074074074073</v>
      </c>
      <c r="E254" s="2">
        <v>45845</v>
      </c>
      <c r="F254" s="2" t="str">
        <f>TEXT(Table1[[#This Row],[Business_Day]],"dddd")</f>
        <v>Monday</v>
      </c>
      <c r="G254" t="s">
        <v>28</v>
      </c>
      <c r="H254" t="s">
        <v>19</v>
      </c>
      <c r="I254" t="str">
        <f t="shared" si="24"/>
        <v>Dine-In</v>
      </c>
      <c r="J254" t="s">
        <v>56</v>
      </c>
      <c r="K254" t="s">
        <v>45</v>
      </c>
      <c r="L254" t="str">
        <f t="shared" si="25"/>
        <v>Sugar-Free Syrup</v>
      </c>
      <c r="M254" s="3">
        <v>1</v>
      </c>
      <c r="N254" s="5">
        <v>2.17</v>
      </c>
      <c r="O254" s="5">
        <f t="shared" si="26"/>
        <v>2.4699999999999998</v>
      </c>
      <c r="P254" s="5">
        <f t="shared" si="27"/>
        <v>2.4699999999999998</v>
      </c>
      <c r="Q254" s="9">
        <v>0</v>
      </c>
      <c r="R254" s="9">
        <f t="shared" si="28"/>
        <v>0</v>
      </c>
      <c r="S254" s="9">
        <v>0.2</v>
      </c>
      <c r="T254" s="9">
        <f t="shared" si="29"/>
        <v>0.2</v>
      </c>
      <c r="U254" s="16">
        <v>2.67</v>
      </c>
      <c r="V254" s="5">
        <f t="shared" si="30"/>
        <v>2.67</v>
      </c>
      <c r="W254" t="s">
        <v>21</v>
      </c>
      <c r="X254" t="str">
        <f t="shared" si="31"/>
        <v>Card</v>
      </c>
    </row>
    <row r="255" spans="1:24" x14ac:dyDescent="0.3">
      <c r="A255" s="3">
        <v>120253</v>
      </c>
      <c r="B255">
        <v>201</v>
      </c>
      <c r="C255" s="2">
        <v>45786</v>
      </c>
      <c r="D255" s="4">
        <v>0.3689236111111111</v>
      </c>
      <c r="E255" s="2">
        <v>45786</v>
      </c>
      <c r="F255" s="2" t="str">
        <f>TEXT(Table1[[#This Row],[Business_Day]],"dddd")</f>
        <v>Friday</v>
      </c>
      <c r="G255" t="s">
        <v>36</v>
      </c>
      <c r="H255" t="s">
        <v>29</v>
      </c>
      <c r="I255" t="str">
        <f t="shared" si="24"/>
        <v>Delivery</v>
      </c>
      <c r="J255" t="s">
        <v>20</v>
      </c>
      <c r="L255" t="str">
        <f t="shared" si="25"/>
        <v>No Modifier</v>
      </c>
      <c r="M255" s="3">
        <v>1</v>
      </c>
      <c r="N255" s="5">
        <v>5.77</v>
      </c>
      <c r="O255" s="5">
        <f t="shared" si="26"/>
        <v>5.77</v>
      </c>
      <c r="P255" s="5">
        <f t="shared" si="27"/>
        <v>5.77</v>
      </c>
      <c r="Q255" s="9">
        <v>1.1499999999999999</v>
      </c>
      <c r="R255" s="9">
        <f t="shared" si="28"/>
        <v>1.1499999999999999</v>
      </c>
      <c r="S255" s="9">
        <v>0.42</v>
      </c>
      <c r="T255" s="9">
        <f t="shared" si="29"/>
        <v>0.42</v>
      </c>
      <c r="U255" s="16">
        <v>5.04</v>
      </c>
      <c r="V255" s="5">
        <f t="shared" si="30"/>
        <v>5.04</v>
      </c>
      <c r="W255" t="s">
        <v>31</v>
      </c>
      <c r="X255" t="str">
        <f t="shared" si="31"/>
        <v>MobilePay</v>
      </c>
    </row>
    <row r="256" spans="1:24" x14ac:dyDescent="0.3">
      <c r="A256" s="3">
        <v>120254</v>
      </c>
      <c r="B256">
        <v>402</v>
      </c>
      <c r="C256" s="2">
        <v>45807</v>
      </c>
      <c r="D256" s="4">
        <v>0.47576388888888888</v>
      </c>
      <c r="E256" s="2">
        <v>45807</v>
      </c>
      <c r="F256" s="2" t="str">
        <f>TEXT(Table1[[#This Row],[Business_Day]],"dddd")</f>
        <v>Friday</v>
      </c>
      <c r="G256" t="s">
        <v>18</v>
      </c>
      <c r="H256" t="s">
        <v>29</v>
      </c>
      <c r="I256" t="str">
        <f t="shared" si="24"/>
        <v>Delivery</v>
      </c>
      <c r="J256" t="s">
        <v>52</v>
      </c>
      <c r="K256" t="s">
        <v>61</v>
      </c>
      <c r="L256" t="str">
        <f t="shared" si="25"/>
        <v>Large Size</v>
      </c>
      <c r="M256" s="3">
        <v>1</v>
      </c>
      <c r="N256" s="5">
        <v>2.21</v>
      </c>
      <c r="O256" s="5">
        <f t="shared" si="26"/>
        <v>2.8099999999999996</v>
      </c>
      <c r="P256" s="5">
        <f t="shared" si="27"/>
        <v>2.8099999999999996</v>
      </c>
      <c r="Q256" s="9">
        <v>0</v>
      </c>
      <c r="R256" s="9">
        <f t="shared" si="28"/>
        <v>0</v>
      </c>
      <c r="S256" s="9">
        <v>0.22</v>
      </c>
      <c r="T256" s="9">
        <f t="shared" si="29"/>
        <v>0.22</v>
      </c>
      <c r="U256" s="16">
        <v>3.03</v>
      </c>
      <c r="V256" s="5">
        <f t="shared" si="30"/>
        <v>3.03</v>
      </c>
      <c r="W256" t="s">
        <v>21</v>
      </c>
      <c r="X256" t="str">
        <f t="shared" si="31"/>
        <v>Card</v>
      </c>
    </row>
    <row r="257" spans="1:24" x14ac:dyDescent="0.3">
      <c r="A257" s="3">
        <v>120255</v>
      </c>
      <c r="B257">
        <v>301</v>
      </c>
      <c r="C257" s="2">
        <v>45801</v>
      </c>
      <c r="D257" s="4">
        <v>0.31708333333333333</v>
      </c>
      <c r="E257" s="2">
        <v>45801</v>
      </c>
      <c r="F257" s="2" t="str">
        <f>TEXT(Table1[[#This Row],[Business_Day]],"dddd")</f>
        <v>Saturday</v>
      </c>
      <c r="G257" t="s">
        <v>36</v>
      </c>
      <c r="H257" t="s">
        <v>29</v>
      </c>
      <c r="I257" t="str">
        <f t="shared" si="24"/>
        <v>Delivery</v>
      </c>
      <c r="J257" t="s">
        <v>56</v>
      </c>
      <c r="L257" t="str">
        <f t="shared" si="25"/>
        <v>No Modifier</v>
      </c>
      <c r="M257" s="3">
        <v>1</v>
      </c>
      <c r="N257" s="5">
        <v>1.83</v>
      </c>
      <c r="O257" s="5">
        <f t="shared" si="26"/>
        <v>1.83</v>
      </c>
      <c r="P257" s="5">
        <f t="shared" si="27"/>
        <v>1.83</v>
      </c>
      <c r="Q257" s="9">
        <v>0</v>
      </c>
      <c r="R257" s="9">
        <f t="shared" si="28"/>
        <v>0</v>
      </c>
      <c r="S257" s="9">
        <v>0.16</v>
      </c>
      <c r="T257" s="9">
        <f t="shared" si="29"/>
        <v>0.16</v>
      </c>
      <c r="U257" s="16">
        <v>1.99</v>
      </c>
      <c r="V257" s="5">
        <f t="shared" si="30"/>
        <v>1.99</v>
      </c>
      <c r="W257" t="s">
        <v>21</v>
      </c>
      <c r="X257" t="str">
        <f t="shared" si="31"/>
        <v>Card</v>
      </c>
    </row>
    <row r="258" spans="1:24" x14ac:dyDescent="0.3">
      <c r="A258" s="3">
        <v>120256</v>
      </c>
      <c r="B258">
        <v>103</v>
      </c>
      <c r="C258" s="2">
        <v>45760</v>
      </c>
      <c r="D258" s="4">
        <v>0.18518518518518517</v>
      </c>
      <c r="E258" s="2">
        <v>45760</v>
      </c>
      <c r="F258" s="2" t="str">
        <f>TEXT(Table1[[#This Row],[Business_Day]],"dddd")</f>
        <v>Sunday</v>
      </c>
      <c r="G258" t="s">
        <v>28</v>
      </c>
      <c r="H258" t="s">
        <v>22</v>
      </c>
      <c r="I258" t="str">
        <f t="shared" si="24"/>
        <v>Takeout</v>
      </c>
      <c r="J258" t="s">
        <v>47</v>
      </c>
      <c r="L258" t="str">
        <f t="shared" si="25"/>
        <v>No Modifier</v>
      </c>
      <c r="M258" s="3">
        <v>1</v>
      </c>
      <c r="N258" s="5">
        <v>1.79</v>
      </c>
      <c r="O258" s="5">
        <f t="shared" si="26"/>
        <v>1.79</v>
      </c>
      <c r="P258" s="5">
        <f t="shared" si="27"/>
        <v>1.79</v>
      </c>
      <c r="Q258" s="9">
        <v>0</v>
      </c>
      <c r="R258" s="9">
        <f t="shared" si="28"/>
        <v>0</v>
      </c>
      <c r="S258" s="9">
        <v>0.13</v>
      </c>
      <c r="T258" s="9">
        <f t="shared" si="29"/>
        <v>0.13</v>
      </c>
      <c r="U258" s="16">
        <v>1.92</v>
      </c>
      <c r="V258" s="5">
        <f t="shared" si="30"/>
        <v>1.92</v>
      </c>
      <c r="W258" t="s">
        <v>21</v>
      </c>
      <c r="X258" t="str">
        <f t="shared" si="31"/>
        <v>Card</v>
      </c>
    </row>
    <row r="259" spans="1:24" x14ac:dyDescent="0.3">
      <c r="A259" s="3">
        <v>120257</v>
      </c>
      <c r="B259">
        <v>301</v>
      </c>
      <c r="C259" s="2">
        <v>45812</v>
      </c>
      <c r="D259" s="4">
        <v>0.39317129629629627</v>
      </c>
      <c r="E259" s="2">
        <v>45812</v>
      </c>
      <c r="F259" s="2" t="str">
        <f>TEXT(Table1[[#This Row],[Business_Day]],"dddd")</f>
        <v>Wednesday</v>
      </c>
      <c r="G259" t="s">
        <v>36</v>
      </c>
      <c r="H259" t="s">
        <v>19</v>
      </c>
      <c r="I259" t="str">
        <f t="shared" ref="I259:I322" si="32">IF(H259="","Unknown",H259)</f>
        <v>Dine-In</v>
      </c>
      <c r="J259" t="s">
        <v>26</v>
      </c>
      <c r="L259" t="str">
        <f t="shared" ref="L259:L322" si="33">IF(K259="","No Modifier",K259)</f>
        <v>No Modifier</v>
      </c>
      <c r="M259" s="3">
        <v>2</v>
      </c>
      <c r="N259" s="5">
        <v>8.94</v>
      </c>
      <c r="O259" s="5">
        <f t="shared" ref="O259:O322" si="34">(V259-T259+R259)/M259</f>
        <v>8.94</v>
      </c>
      <c r="P259" s="5">
        <f t="shared" ref="P259:P322" si="35">PRODUCT(M259,O259)</f>
        <v>17.88</v>
      </c>
      <c r="Q259" s="9">
        <v>0</v>
      </c>
      <c r="R259" s="9">
        <f t="shared" ref="R259:R322" si="36">IF(ISBLANK(Q259),ROUND((M259*O259)+T259-V259,2),Q259)</f>
        <v>0</v>
      </c>
      <c r="S259" s="9">
        <v>1.1599999999999999</v>
      </c>
      <c r="T259" s="9">
        <f t="shared" ref="T259:T322" si="37">IF(S259="",V259-P259+R259,S259)</f>
        <v>1.1599999999999999</v>
      </c>
      <c r="U259" s="16">
        <v>19.04</v>
      </c>
      <c r="V259" s="5">
        <f t="shared" ref="V259:V322" si="38">IF(U259="",(M259*O259)-R259+T259,U259)</f>
        <v>19.04</v>
      </c>
      <c r="W259" t="s">
        <v>21</v>
      </c>
      <c r="X259" t="str">
        <f t="shared" ref="X259:X322" si="39">IF(W259="","Card",W259)</f>
        <v>Card</v>
      </c>
    </row>
    <row r="260" spans="1:24" x14ac:dyDescent="0.3">
      <c r="A260" s="3">
        <v>120258</v>
      </c>
      <c r="B260">
        <v>101</v>
      </c>
      <c r="C260" s="2">
        <v>45828</v>
      </c>
      <c r="D260" s="4">
        <v>0.40839120370370369</v>
      </c>
      <c r="E260" s="2">
        <v>45828</v>
      </c>
      <c r="F260" s="2" t="str">
        <f>TEXT(Table1[[#This Row],[Business_Day]],"dddd")</f>
        <v>Friday</v>
      </c>
      <c r="G260" t="s">
        <v>14</v>
      </c>
      <c r="H260" t="s">
        <v>19</v>
      </c>
      <c r="I260" t="str">
        <f t="shared" si="32"/>
        <v>Dine-In</v>
      </c>
      <c r="J260" t="s">
        <v>24</v>
      </c>
      <c r="K260" t="s">
        <v>46</v>
      </c>
      <c r="L260" t="str">
        <f t="shared" si="33"/>
        <v>Cinnamon</v>
      </c>
      <c r="M260" s="3">
        <v>1</v>
      </c>
      <c r="N260" s="5">
        <v>3.35</v>
      </c>
      <c r="O260" s="5">
        <f t="shared" si="34"/>
        <v>3.45</v>
      </c>
      <c r="P260" s="5">
        <f t="shared" si="35"/>
        <v>3.45</v>
      </c>
      <c r="Q260" s="9">
        <v>0</v>
      </c>
      <c r="R260" s="9">
        <f t="shared" si="36"/>
        <v>0</v>
      </c>
      <c r="S260" s="9">
        <v>0.26</v>
      </c>
      <c r="T260" s="9">
        <f t="shared" si="37"/>
        <v>0.26</v>
      </c>
      <c r="U260" s="16">
        <v>3.71</v>
      </c>
      <c r="V260" s="5">
        <f t="shared" si="38"/>
        <v>3.71</v>
      </c>
      <c r="W260" t="s">
        <v>17</v>
      </c>
      <c r="X260" t="str">
        <f t="shared" si="39"/>
        <v>Cash</v>
      </c>
    </row>
    <row r="261" spans="1:24" x14ac:dyDescent="0.3">
      <c r="A261" s="3">
        <v>120259</v>
      </c>
      <c r="B261">
        <v>301</v>
      </c>
      <c r="C261" s="2">
        <v>45837</v>
      </c>
      <c r="D261" s="4">
        <v>0.39577546296296295</v>
      </c>
      <c r="E261" s="2">
        <v>45837</v>
      </c>
      <c r="F261" s="2" t="str">
        <f>TEXT(Table1[[#This Row],[Business_Day]],"dddd")</f>
        <v>Sunday</v>
      </c>
      <c r="G261" t="s">
        <v>36</v>
      </c>
      <c r="H261" t="s">
        <v>29</v>
      </c>
      <c r="I261" t="str">
        <f t="shared" si="32"/>
        <v>Delivery</v>
      </c>
      <c r="J261" t="s">
        <v>55</v>
      </c>
      <c r="L261" t="str">
        <f t="shared" si="33"/>
        <v>No Modifier</v>
      </c>
      <c r="M261" s="3">
        <v>1</v>
      </c>
      <c r="N261" s="5">
        <v>8.8800000000000008</v>
      </c>
      <c r="O261" s="5">
        <f t="shared" si="34"/>
        <v>8.879999999999999</v>
      </c>
      <c r="P261" s="5">
        <f t="shared" si="35"/>
        <v>8.879999999999999</v>
      </c>
      <c r="Q261" s="9">
        <v>0</v>
      </c>
      <c r="R261" s="9">
        <f t="shared" si="36"/>
        <v>0</v>
      </c>
      <c r="S261" s="9">
        <v>0.8</v>
      </c>
      <c r="T261" s="9">
        <f t="shared" si="37"/>
        <v>0.8</v>
      </c>
      <c r="U261" s="16">
        <v>9.68</v>
      </c>
      <c r="V261" s="5">
        <f t="shared" si="38"/>
        <v>9.68</v>
      </c>
      <c r="W261" t="s">
        <v>21</v>
      </c>
      <c r="X261" t="str">
        <f t="shared" si="39"/>
        <v>Card</v>
      </c>
    </row>
    <row r="262" spans="1:24" x14ac:dyDescent="0.3">
      <c r="A262" s="3">
        <v>120260</v>
      </c>
      <c r="B262">
        <v>202</v>
      </c>
      <c r="C262" s="2">
        <v>45817</v>
      </c>
      <c r="D262" s="4">
        <v>0.3271412037037037</v>
      </c>
      <c r="E262" s="2">
        <v>45817</v>
      </c>
      <c r="F262" s="2" t="str">
        <f>TEXT(Table1[[#This Row],[Business_Day]],"dddd")</f>
        <v>Monday</v>
      </c>
      <c r="G262" t="s">
        <v>36</v>
      </c>
      <c r="H262" t="s">
        <v>22</v>
      </c>
      <c r="I262" t="str">
        <f t="shared" si="32"/>
        <v>Takeout</v>
      </c>
      <c r="J262" t="s">
        <v>48</v>
      </c>
      <c r="L262" t="str">
        <f t="shared" si="33"/>
        <v>No Modifier</v>
      </c>
      <c r="M262" s="3">
        <v>1</v>
      </c>
      <c r="N262" s="5">
        <v>5.28</v>
      </c>
      <c r="O262" s="5">
        <f t="shared" ca="1" si="34"/>
        <v>1.3299999999999998</v>
      </c>
      <c r="P262" s="5">
        <f t="shared" ca="1" si="35"/>
        <v>1.3299999999999998</v>
      </c>
      <c r="Q262" s="9">
        <v>0</v>
      </c>
      <c r="R262" s="9">
        <f t="shared" si="36"/>
        <v>0</v>
      </c>
      <c r="T262" s="9">
        <f t="shared" ca="1" si="37"/>
        <v>0.10000000000000009</v>
      </c>
      <c r="V262" s="5">
        <f t="shared" ca="1" si="38"/>
        <v>1.43</v>
      </c>
      <c r="W262" t="s">
        <v>21</v>
      </c>
      <c r="X262" t="str">
        <f t="shared" si="39"/>
        <v>Card</v>
      </c>
    </row>
    <row r="263" spans="1:24" x14ac:dyDescent="0.3">
      <c r="A263" s="3">
        <v>120261</v>
      </c>
      <c r="B263">
        <v>101</v>
      </c>
      <c r="C263" s="2">
        <v>45776</v>
      </c>
      <c r="D263" s="4">
        <v>0.35988425925925926</v>
      </c>
      <c r="E263" s="2">
        <v>45776</v>
      </c>
      <c r="F263" s="2" t="str">
        <f>TEXT(Table1[[#This Row],[Business_Day]],"dddd")</f>
        <v>Tuesday</v>
      </c>
      <c r="G263" t="s">
        <v>36</v>
      </c>
      <c r="H263" t="s">
        <v>15</v>
      </c>
      <c r="I263" t="str">
        <f t="shared" si="32"/>
        <v>Drive-Thru</v>
      </c>
      <c r="J263" t="s">
        <v>20</v>
      </c>
      <c r="K263" t="s">
        <v>34</v>
      </c>
      <c r="L263" t="str">
        <f t="shared" si="33"/>
        <v>Extra Sauce</v>
      </c>
      <c r="M263" s="3">
        <v>1</v>
      </c>
      <c r="N263" s="5">
        <v>5.37</v>
      </c>
      <c r="O263" s="5">
        <f t="shared" si="34"/>
        <v>5.6199999999999992</v>
      </c>
      <c r="P263" s="5">
        <f t="shared" si="35"/>
        <v>5.6199999999999992</v>
      </c>
      <c r="Q263" s="9">
        <v>0</v>
      </c>
      <c r="R263" s="9">
        <f t="shared" si="36"/>
        <v>0</v>
      </c>
      <c r="S263" s="9">
        <v>0.48</v>
      </c>
      <c r="T263" s="9">
        <f t="shared" si="37"/>
        <v>0.48</v>
      </c>
      <c r="U263" s="16">
        <v>6.1</v>
      </c>
      <c r="V263" s="5">
        <f t="shared" si="38"/>
        <v>6.1</v>
      </c>
      <c r="W263" t="s">
        <v>21</v>
      </c>
      <c r="X263" t="str">
        <f t="shared" si="39"/>
        <v>Card</v>
      </c>
    </row>
    <row r="264" spans="1:24" x14ac:dyDescent="0.3">
      <c r="A264" s="3">
        <v>120262</v>
      </c>
      <c r="B264">
        <v>501</v>
      </c>
      <c r="C264" s="2">
        <v>45791</v>
      </c>
      <c r="D264" s="4">
        <v>0.34630787037037036</v>
      </c>
      <c r="E264" s="2">
        <v>45791</v>
      </c>
      <c r="F264" s="2" t="str">
        <f>TEXT(Table1[[#This Row],[Business_Day]],"dddd")</f>
        <v>Wednesday</v>
      </c>
      <c r="G264" t="s">
        <v>36</v>
      </c>
      <c r="H264" t="s">
        <v>15</v>
      </c>
      <c r="I264" t="str">
        <f t="shared" si="32"/>
        <v>Drive-Thru</v>
      </c>
      <c r="J264" t="s">
        <v>55</v>
      </c>
      <c r="L264" t="str">
        <f t="shared" si="33"/>
        <v>No Modifier</v>
      </c>
      <c r="M264" s="3">
        <v>1</v>
      </c>
      <c r="N264" s="5">
        <v>6.99</v>
      </c>
      <c r="O264" s="5">
        <f t="shared" si="34"/>
        <v>6.99</v>
      </c>
      <c r="P264" s="5">
        <f t="shared" si="35"/>
        <v>6.99</v>
      </c>
      <c r="Q264" s="9">
        <v>0</v>
      </c>
      <c r="R264" s="9">
        <f t="shared" si="36"/>
        <v>0</v>
      </c>
      <c r="S264" s="9">
        <v>0.63</v>
      </c>
      <c r="T264" s="9">
        <f t="shared" si="37"/>
        <v>0.63</v>
      </c>
      <c r="U264" s="16">
        <v>7.62</v>
      </c>
      <c r="V264" s="5">
        <f t="shared" si="38"/>
        <v>7.62</v>
      </c>
      <c r="W264" t="s">
        <v>17</v>
      </c>
      <c r="X264" t="str">
        <f t="shared" si="39"/>
        <v>Cash</v>
      </c>
    </row>
    <row r="265" spans="1:24" x14ac:dyDescent="0.3">
      <c r="A265" s="3">
        <v>120263</v>
      </c>
      <c r="B265">
        <v>101</v>
      </c>
      <c r="C265" s="2">
        <v>45876</v>
      </c>
      <c r="D265" s="4">
        <v>0.46270833333333333</v>
      </c>
      <c r="E265" s="2">
        <v>45876</v>
      </c>
      <c r="F265" s="2" t="str">
        <f>TEXT(Table1[[#This Row],[Business_Day]],"dddd")</f>
        <v>Thursday</v>
      </c>
      <c r="G265" t="s">
        <v>33</v>
      </c>
      <c r="H265" t="s">
        <v>22</v>
      </c>
      <c r="I265" t="str">
        <f t="shared" si="32"/>
        <v>Takeout</v>
      </c>
      <c r="J265" t="s">
        <v>30</v>
      </c>
      <c r="L265" t="str">
        <f t="shared" si="33"/>
        <v>No Modifier</v>
      </c>
      <c r="M265" s="3">
        <v>1</v>
      </c>
      <c r="N265" s="5">
        <v>2.85</v>
      </c>
      <c r="O265" s="5">
        <f t="shared" si="34"/>
        <v>2.85</v>
      </c>
      <c r="P265" s="5">
        <f t="shared" si="35"/>
        <v>2.85</v>
      </c>
      <c r="Q265" s="9">
        <v>0</v>
      </c>
      <c r="R265" s="9">
        <f t="shared" si="36"/>
        <v>0</v>
      </c>
      <c r="S265" s="9">
        <v>0.23</v>
      </c>
      <c r="T265" s="9">
        <f t="shared" si="37"/>
        <v>0.23</v>
      </c>
      <c r="U265" s="16">
        <v>3.08</v>
      </c>
      <c r="V265" s="5">
        <f t="shared" si="38"/>
        <v>3.08</v>
      </c>
      <c r="W265" t="s">
        <v>17</v>
      </c>
      <c r="X265" t="str">
        <f t="shared" si="39"/>
        <v>Cash</v>
      </c>
    </row>
    <row r="266" spans="1:24" x14ac:dyDescent="0.3">
      <c r="A266" s="3">
        <v>120264</v>
      </c>
      <c r="B266">
        <v>101</v>
      </c>
      <c r="C266" s="2">
        <v>45771</v>
      </c>
      <c r="D266" s="4">
        <v>0.50228009259259254</v>
      </c>
      <c r="E266" s="2">
        <v>45771</v>
      </c>
      <c r="F266" s="2" t="str">
        <f>TEXT(Table1[[#This Row],[Business_Day]],"dddd")</f>
        <v>Thursday</v>
      </c>
      <c r="G266" t="s">
        <v>18</v>
      </c>
      <c r="H266" t="s">
        <v>15</v>
      </c>
      <c r="I266" t="str">
        <f t="shared" si="32"/>
        <v>Drive-Thru</v>
      </c>
      <c r="J266" t="s">
        <v>55</v>
      </c>
      <c r="L266" t="str">
        <f t="shared" si="33"/>
        <v>No Modifier</v>
      </c>
      <c r="M266" s="3">
        <v>2</v>
      </c>
      <c r="N266" s="5">
        <v>8.36</v>
      </c>
      <c r="O266" s="5">
        <f t="shared" si="34"/>
        <v>8.36</v>
      </c>
      <c r="P266" s="5">
        <f t="shared" si="35"/>
        <v>16.72</v>
      </c>
      <c r="Q266" s="9">
        <v>0</v>
      </c>
      <c r="R266" s="9">
        <f t="shared" si="36"/>
        <v>0</v>
      </c>
      <c r="S266" s="9">
        <v>1</v>
      </c>
      <c r="T266" s="9">
        <f t="shared" si="37"/>
        <v>1</v>
      </c>
      <c r="U266" s="16">
        <v>17.72</v>
      </c>
      <c r="V266" s="5">
        <f t="shared" si="38"/>
        <v>17.72</v>
      </c>
      <c r="W266" t="s">
        <v>21</v>
      </c>
      <c r="X266" t="str">
        <f t="shared" si="39"/>
        <v>Card</v>
      </c>
    </row>
    <row r="267" spans="1:24" x14ac:dyDescent="0.3">
      <c r="A267" s="3">
        <v>120265</v>
      </c>
      <c r="B267">
        <v>101</v>
      </c>
      <c r="C267" s="2">
        <v>45784</v>
      </c>
      <c r="D267" s="4">
        <v>0.44006944444444446</v>
      </c>
      <c r="E267" s="2">
        <v>45784</v>
      </c>
      <c r="F267" s="2" t="str">
        <f>TEXT(Table1[[#This Row],[Business_Day]],"dddd")</f>
        <v>Wednesday</v>
      </c>
      <c r="G267" t="s">
        <v>37</v>
      </c>
      <c r="H267" t="s">
        <v>15</v>
      </c>
      <c r="I267" t="str">
        <f t="shared" si="32"/>
        <v>Drive-Thru</v>
      </c>
      <c r="J267" t="s">
        <v>24</v>
      </c>
      <c r="L267" t="str">
        <f t="shared" si="33"/>
        <v>No Modifier</v>
      </c>
      <c r="M267" s="3">
        <v>1</v>
      </c>
      <c r="N267" s="5">
        <v>2.93</v>
      </c>
      <c r="O267" s="5">
        <f t="shared" si="34"/>
        <v>2.9299999999999997</v>
      </c>
      <c r="P267" s="5">
        <f t="shared" si="35"/>
        <v>2.9299999999999997</v>
      </c>
      <c r="Q267" s="9">
        <v>0</v>
      </c>
      <c r="R267" s="9">
        <f t="shared" si="36"/>
        <v>0</v>
      </c>
      <c r="S267" s="9">
        <v>0.18</v>
      </c>
      <c r="T267" s="9">
        <f t="shared" si="37"/>
        <v>0.18</v>
      </c>
      <c r="U267" s="16">
        <v>3.11</v>
      </c>
      <c r="V267" s="5">
        <f t="shared" si="38"/>
        <v>3.11</v>
      </c>
      <c r="W267" t="s">
        <v>21</v>
      </c>
      <c r="X267" t="str">
        <f t="shared" si="39"/>
        <v>Card</v>
      </c>
    </row>
    <row r="268" spans="1:24" x14ac:dyDescent="0.3">
      <c r="A268" s="3">
        <v>120266</v>
      </c>
      <c r="B268">
        <v>301</v>
      </c>
      <c r="C268" s="2">
        <v>45768</v>
      </c>
      <c r="D268" s="4">
        <v>0.29670138888888886</v>
      </c>
      <c r="E268" s="2">
        <v>45768</v>
      </c>
      <c r="F268" s="2" t="str">
        <f>TEXT(Table1[[#This Row],[Business_Day]],"dddd")</f>
        <v>Monday</v>
      </c>
      <c r="G268" t="s">
        <v>36</v>
      </c>
      <c r="H268" t="s">
        <v>29</v>
      </c>
      <c r="I268" t="str">
        <f t="shared" si="32"/>
        <v>Delivery</v>
      </c>
      <c r="J268" t="s">
        <v>20</v>
      </c>
      <c r="L268" t="str">
        <f t="shared" si="33"/>
        <v>No Modifier</v>
      </c>
      <c r="M268" s="3">
        <v>1</v>
      </c>
      <c r="N268" s="5">
        <v>5.99</v>
      </c>
      <c r="O268" s="5">
        <f t="shared" si="34"/>
        <v>5.9899999999999993</v>
      </c>
      <c r="P268" s="5">
        <f t="shared" si="35"/>
        <v>5.9899999999999993</v>
      </c>
      <c r="Q268" s="9">
        <v>0</v>
      </c>
      <c r="R268" s="9">
        <f t="shared" si="36"/>
        <v>0</v>
      </c>
      <c r="S268" s="9">
        <v>0.36</v>
      </c>
      <c r="T268" s="9">
        <f t="shared" si="37"/>
        <v>0.36</v>
      </c>
      <c r="U268" s="16">
        <v>6.35</v>
      </c>
      <c r="V268" s="5">
        <f t="shared" si="38"/>
        <v>6.35</v>
      </c>
      <c r="W268" t="s">
        <v>21</v>
      </c>
      <c r="X268" t="str">
        <f t="shared" si="39"/>
        <v>Card</v>
      </c>
    </row>
    <row r="269" spans="1:24" x14ac:dyDescent="0.3">
      <c r="A269" s="3">
        <v>120267</v>
      </c>
      <c r="B269">
        <v>102</v>
      </c>
      <c r="C269" s="2">
        <v>45815</v>
      </c>
      <c r="D269" s="4">
        <v>0.44697916666666665</v>
      </c>
      <c r="E269" s="2">
        <v>45815</v>
      </c>
      <c r="F269" s="2" t="str">
        <f>TEXT(Table1[[#This Row],[Business_Day]],"dddd")</f>
        <v>Saturday</v>
      </c>
      <c r="G269" t="s">
        <v>37</v>
      </c>
      <c r="H269" t="s">
        <v>22</v>
      </c>
      <c r="I269" t="str">
        <f t="shared" si="32"/>
        <v>Takeout</v>
      </c>
      <c r="J269" t="s">
        <v>24</v>
      </c>
      <c r="L269" t="str">
        <f t="shared" si="33"/>
        <v>No Modifier</v>
      </c>
      <c r="M269" s="3">
        <v>1</v>
      </c>
      <c r="N269" s="5">
        <v>2.88</v>
      </c>
      <c r="O269" s="5">
        <f t="shared" si="34"/>
        <v>2.88</v>
      </c>
      <c r="P269" s="5">
        <f t="shared" si="35"/>
        <v>2.88</v>
      </c>
      <c r="Q269" s="9">
        <v>0</v>
      </c>
      <c r="R269" s="9">
        <f t="shared" si="36"/>
        <v>0</v>
      </c>
      <c r="S269" s="9">
        <v>0.27</v>
      </c>
      <c r="T269" s="9">
        <f t="shared" si="37"/>
        <v>0.27</v>
      </c>
      <c r="U269" s="16">
        <v>3.15</v>
      </c>
      <c r="V269" s="5">
        <f t="shared" si="38"/>
        <v>3.15</v>
      </c>
      <c r="W269" t="s">
        <v>62</v>
      </c>
      <c r="X269" t="str">
        <f t="shared" si="39"/>
        <v>GiftCard</v>
      </c>
    </row>
    <row r="270" spans="1:24" x14ac:dyDescent="0.3">
      <c r="A270" s="3">
        <v>120268</v>
      </c>
      <c r="B270">
        <v>301</v>
      </c>
      <c r="C270" s="2">
        <v>45822</v>
      </c>
      <c r="D270" s="4">
        <v>0.29287037037037039</v>
      </c>
      <c r="E270" s="2">
        <v>45822</v>
      </c>
      <c r="F270" s="2" t="str">
        <f>TEXT(Table1[[#This Row],[Business_Day]],"dddd")</f>
        <v>Saturday</v>
      </c>
      <c r="G270" t="s">
        <v>36</v>
      </c>
      <c r="H270" t="s">
        <v>22</v>
      </c>
      <c r="I270" t="str">
        <f t="shared" si="32"/>
        <v>Takeout</v>
      </c>
      <c r="J270" t="s">
        <v>48</v>
      </c>
      <c r="L270" t="str">
        <f t="shared" si="33"/>
        <v>No Modifier</v>
      </c>
      <c r="M270" s="3">
        <v>1</v>
      </c>
      <c r="N270" s="5">
        <v>5.47</v>
      </c>
      <c r="O270" s="5">
        <f t="shared" si="34"/>
        <v>5.4700000000000006</v>
      </c>
      <c r="P270" s="5">
        <f t="shared" si="35"/>
        <v>5.4700000000000006</v>
      </c>
      <c r="Q270" s="9">
        <v>0</v>
      </c>
      <c r="R270" s="9">
        <f t="shared" si="36"/>
        <v>0</v>
      </c>
      <c r="S270" s="9">
        <v>0.52</v>
      </c>
      <c r="T270" s="9">
        <f t="shared" si="37"/>
        <v>0.52</v>
      </c>
      <c r="U270" s="16">
        <v>5.99</v>
      </c>
      <c r="V270" s="5">
        <f t="shared" si="38"/>
        <v>5.99</v>
      </c>
      <c r="W270" t="s">
        <v>17</v>
      </c>
      <c r="X270" t="str">
        <f t="shared" si="39"/>
        <v>Cash</v>
      </c>
    </row>
    <row r="271" spans="1:24" x14ac:dyDescent="0.3">
      <c r="A271" s="3">
        <v>120269</v>
      </c>
      <c r="B271">
        <v>202</v>
      </c>
      <c r="C271" s="2">
        <v>45802</v>
      </c>
      <c r="D271" s="4">
        <v>0.2948263888888889</v>
      </c>
      <c r="E271" s="2">
        <v>45802</v>
      </c>
      <c r="F271" s="2" t="str">
        <f>TEXT(Table1[[#This Row],[Business_Day]],"dddd")</f>
        <v>Sunday</v>
      </c>
      <c r="G271" t="s">
        <v>36</v>
      </c>
      <c r="H271" t="s">
        <v>19</v>
      </c>
      <c r="I271" t="str">
        <f t="shared" si="32"/>
        <v>Dine-In</v>
      </c>
      <c r="J271" t="s">
        <v>48</v>
      </c>
      <c r="K271" t="s">
        <v>49</v>
      </c>
      <c r="L271" t="str">
        <f t="shared" si="33"/>
        <v>No Pickles</v>
      </c>
      <c r="M271" s="3">
        <v>1</v>
      </c>
      <c r="N271" s="5">
        <v>5.69</v>
      </c>
      <c r="O271" s="5">
        <f t="shared" si="34"/>
        <v>5.6899999999999995</v>
      </c>
      <c r="P271" s="5">
        <f t="shared" si="35"/>
        <v>5.6899999999999995</v>
      </c>
      <c r="Q271" s="9">
        <v>0</v>
      </c>
      <c r="R271" s="9">
        <f t="shared" si="36"/>
        <v>0</v>
      </c>
      <c r="S271" s="9">
        <v>0.4</v>
      </c>
      <c r="T271" s="9">
        <f t="shared" si="37"/>
        <v>0.4</v>
      </c>
      <c r="U271" s="16">
        <v>6.09</v>
      </c>
      <c r="V271" s="5">
        <f t="shared" si="38"/>
        <v>6.09</v>
      </c>
      <c r="W271" t="s">
        <v>21</v>
      </c>
      <c r="X271" t="str">
        <f t="shared" si="39"/>
        <v>Card</v>
      </c>
    </row>
    <row r="272" spans="1:24" x14ac:dyDescent="0.3">
      <c r="A272" s="3">
        <v>120270</v>
      </c>
      <c r="B272">
        <v>102</v>
      </c>
      <c r="C272" s="2">
        <v>45810</v>
      </c>
      <c r="D272" s="4">
        <v>0.17538194444444444</v>
      </c>
      <c r="E272" s="2">
        <v>45810</v>
      </c>
      <c r="F272" s="2" t="str">
        <f>TEXT(Table1[[#This Row],[Business_Day]],"dddd")</f>
        <v>Monday</v>
      </c>
      <c r="G272" t="s">
        <v>28</v>
      </c>
      <c r="H272" t="s">
        <v>29</v>
      </c>
      <c r="I272" t="str">
        <f t="shared" si="32"/>
        <v>Delivery</v>
      </c>
      <c r="J272" t="s">
        <v>60</v>
      </c>
      <c r="L272" t="str">
        <f t="shared" si="33"/>
        <v>No Modifier</v>
      </c>
      <c r="M272" s="3">
        <v>1</v>
      </c>
      <c r="N272" s="5">
        <v>5.47</v>
      </c>
      <c r="O272" s="5">
        <f t="shared" si="34"/>
        <v>5.47</v>
      </c>
      <c r="P272" s="5">
        <f t="shared" si="35"/>
        <v>5.47</v>
      </c>
      <c r="Q272" s="9">
        <v>0</v>
      </c>
      <c r="R272" s="9">
        <f t="shared" si="36"/>
        <v>0</v>
      </c>
      <c r="S272" s="9">
        <v>0.36</v>
      </c>
      <c r="T272" s="9">
        <f t="shared" si="37"/>
        <v>0.36</v>
      </c>
      <c r="U272" s="16">
        <v>5.83</v>
      </c>
      <c r="V272" s="5">
        <f t="shared" si="38"/>
        <v>5.83</v>
      </c>
      <c r="W272" t="s">
        <v>31</v>
      </c>
      <c r="X272" t="str">
        <f t="shared" si="39"/>
        <v>MobilePay</v>
      </c>
    </row>
    <row r="273" spans="1:24" x14ac:dyDescent="0.3">
      <c r="A273" s="3">
        <v>120271</v>
      </c>
      <c r="B273">
        <v>201</v>
      </c>
      <c r="C273" s="2">
        <v>45854</v>
      </c>
      <c r="D273" s="4">
        <v>0.21013888888888888</v>
      </c>
      <c r="E273" s="2">
        <v>45854</v>
      </c>
      <c r="F273" s="2" t="str">
        <f>TEXT(Table1[[#This Row],[Business_Day]],"dddd")</f>
        <v>Wednesday</v>
      </c>
      <c r="G273" t="s">
        <v>14</v>
      </c>
      <c r="H273" t="s">
        <v>15</v>
      </c>
      <c r="I273" t="str">
        <f t="shared" si="32"/>
        <v>Drive-Thru</v>
      </c>
      <c r="J273" t="s">
        <v>75</v>
      </c>
      <c r="L273" t="str">
        <f t="shared" si="33"/>
        <v>No Modifier</v>
      </c>
      <c r="M273" s="3">
        <v>1</v>
      </c>
      <c r="N273" s="5">
        <v>3.38</v>
      </c>
      <c r="O273" s="5">
        <f t="shared" si="34"/>
        <v>4.58</v>
      </c>
      <c r="P273" s="5">
        <f t="shared" si="35"/>
        <v>4.58</v>
      </c>
      <c r="Q273" s="9">
        <v>0</v>
      </c>
      <c r="R273" s="9">
        <f t="shared" si="36"/>
        <v>0</v>
      </c>
      <c r="S273" s="9">
        <v>0.3</v>
      </c>
      <c r="T273" s="9">
        <f t="shared" si="37"/>
        <v>0.3</v>
      </c>
      <c r="U273" s="16">
        <v>4.88</v>
      </c>
      <c r="V273" s="5">
        <f t="shared" si="38"/>
        <v>4.88</v>
      </c>
      <c r="W273" t="s">
        <v>21</v>
      </c>
      <c r="X273" t="str">
        <f t="shared" si="39"/>
        <v>Card</v>
      </c>
    </row>
    <row r="274" spans="1:24" x14ac:dyDescent="0.3">
      <c r="A274" s="3">
        <v>120272</v>
      </c>
      <c r="B274">
        <v>402</v>
      </c>
      <c r="C274" s="2">
        <v>45871</v>
      </c>
      <c r="D274" s="4">
        <v>0.35818287037037039</v>
      </c>
      <c r="E274" s="2">
        <v>45871</v>
      </c>
      <c r="F274" s="2" t="str">
        <f>TEXT(Table1[[#This Row],[Business_Day]],"dddd")</f>
        <v>Saturday</v>
      </c>
      <c r="G274" t="s">
        <v>36</v>
      </c>
      <c r="H274" t="s">
        <v>15</v>
      </c>
      <c r="I274" t="str">
        <f t="shared" si="32"/>
        <v>Drive-Thru</v>
      </c>
      <c r="J274" t="s">
        <v>77</v>
      </c>
      <c r="L274" t="str">
        <f t="shared" si="33"/>
        <v>No Modifier</v>
      </c>
      <c r="M274" s="3">
        <v>1</v>
      </c>
      <c r="N274" s="5">
        <v>5.65</v>
      </c>
      <c r="O274" s="5">
        <f t="shared" si="34"/>
        <v>5.6499999999999995</v>
      </c>
      <c r="P274" s="5">
        <f t="shared" si="35"/>
        <v>5.6499999999999995</v>
      </c>
      <c r="Q274" s="9">
        <v>0.28000000000000003</v>
      </c>
      <c r="R274" s="9">
        <f t="shared" si="36"/>
        <v>0.28000000000000003</v>
      </c>
      <c r="S274" s="9">
        <v>0.4</v>
      </c>
      <c r="T274" s="9">
        <f t="shared" si="37"/>
        <v>0.4</v>
      </c>
      <c r="U274" s="16">
        <v>5.77</v>
      </c>
      <c r="V274" s="5">
        <f t="shared" si="38"/>
        <v>5.77</v>
      </c>
      <c r="W274" t="s">
        <v>21</v>
      </c>
      <c r="X274" t="str">
        <f t="shared" si="39"/>
        <v>Card</v>
      </c>
    </row>
    <row r="275" spans="1:24" x14ac:dyDescent="0.3">
      <c r="A275" s="3">
        <v>120273</v>
      </c>
      <c r="B275">
        <v>401</v>
      </c>
      <c r="C275" s="2">
        <v>45811</v>
      </c>
      <c r="D275" s="4">
        <v>0.44212962962962965</v>
      </c>
      <c r="E275" s="2">
        <v>45811</v>
      </c>
      <c r="F275" s="2" t="str">
        <f>TEXT(Table1[[#This Row],[Business_Day]],"dddd")</f>
        <v>Tuesday</v>
      </c>
      <c r="G275" t="s">
        <v>37</v>
      </c>
      <c r="H275" t="s">
        <v>15</v>
      </c>
      <c r="I275" t="str">
        <f t="shared" si="32"/>
        <v>Drive-Thru</v>
      </c>
      <c r="J275" t="s">
        <v>32</v>
      </c>
      <c r="K275" t="s">
        <v>71</v>
      </c>
      <c r="L275" t="str">
        <f t="shared" si="33"/>
        <v>Almond Milk</v>
      </c>
      <c r="M275" s="3">
        <v>1</v>
      </c>
      <c r="N275" s="5">
        <v>1.74</v>
      </c>
      <c r="O275" s="5">
        <f t="shared" si="34"/>
        <v>2.44</v>
      </c>
      <c r="P275" s="5">
        <f t="shared" si="35"/>
        <v>2.44</v>
      </c>
      <c r="Q275" s="9">
        <v>0</v>
      </c>
      <c r="R275" s="9">
        <f t="shared" si="36"/>
        <v>0</v>
      </c>
      <c r="S275" s="9">
        <v>0.21</v>
      </c>
      <c r="T275" s="9">
        <f t="shared" si="37"/>
        <v>0.21</v>
      </c>
      <c r="U275" s="16">
        <v>2.65</v>
      </c>
      <c r="V275" s="5">
        <f t="shared" si="38"/>
        <v>2.65</v>
      </c>
      <c r="W275" t="s">
        <v>21</v>
      </c>
      <c r="X275" t="str">
        <f t="shared" si="39"/>
        <v>Card</v>
      </c>
    </row>
    <row r="276" spans="1:24" x14ac:dyDescent="0.3">
      <c r="A276" s="3">
        <v>120274</v>
      </c>
      <c r="B276">
        <v>103</v>
      </c>
      <c r="C276" s="2">
        <v>45802</v>
      </c>
      <c r="D276" s="4">
        <v>0.12456018518518519</v>
      </c>
      <c r="E276" s="2">
        <v>45802</v>
      </c>
      <c r="F276" s="2" t="str">
        <f>TEXT(Table1[[#This Row],[Business_Day]],"dddd")</f>
        <v>Sunday</v>
      </c>
      <c r="G276" t="s">
        <v>18</v>
      </c>
      <c r="H276" t="s">
        <v>15</v>
      </c>
      <c r="I276" t="str">
        <f t="shared" si="32"/>
        <v>Drive-Thru</v>
      </c>
      <c r="J276" t="s">
        <v>56</v>
      </c>
      <c r="K276" t="s">
        <v>45</v>
      </c>
      <c r="L276" t="str">
        <f t="shared" si="33"/>
        <v>Sugar-Free Syrup</v>
      </c>
      <c r="M276" s="3">
        <v>1</v>
      </c>
      <c r="N276" s="5">
        <v>1.76</v>
      </c>
      <c r="O276" s="5">
        <f t="shared" si="34"/>
        <v>2.06</v>
      </c>
      <c r="P276" s="5">
        <f t="shared" si="35"/>
        <v>2.06</v>
      </c>
      <c r="Q276" s="9">
        <v>0</v>
      </c>
      <c r="R276" s="9">
        <f t="shared" si="36"/>
        <v>0</v>
      </c>
      <c r="S276" s="9">
        <v>0.16</v>
      </c>
      <c r="T276" s="9">
        <f t="shared" si="37"/>
        <v>0.16</v>
      </c>
      <c r="U276" s="16">
        <v>2.2200000000000002</v>
      </c>
      <c r="V276" s="5">
        <f t="shared" si="38"/>
        <v>2.2200000000000002</v>
      </c>
      <c r="W276" t="s">
        <v>21</v>
      </c>
      <c r="X276" t="str">
        <f t="shared" si="39"/>
        <v>Card</v>
      </c>
    </row>
    <row r="277" spans="1:24" x14ac:dyDescent="0.3">
      <c r="A277" s="3">
        <v>120275</v>
      </c>
      <c r="B277">
        <v>202</v>
      </c>
      <c r="C277" s="2">
        <v>45821</v>
      </c>
      <c r="D277" s="4">
        <v>0.10069444444444445</v>
      </c>
      <c r="E277" s="2">
        <v>45821</v>
      </c>
      <c r="F277" s="2" t="str">
        <f>TEXT(Table1[[#This Row],[Business_Day]],"dddd")</f>
        <v>Friday</v>
      </c>
      <c r="G277" t="s">
        <v>18</v>
      </c>
      <c r="H277" t="s">
        <v>15</v>
      </c>
      <c r="I277" t="str">
        <f t="shared" si="32"/>
        <v>Drive-Thru</v>
      </c>
      <c r="J277" t="s">
        <v>57</v>
      </c>
      <c r="K277" t="s">
        <v>72</v>
      </c>
      <c r="L277" t="str">
        <f t="shared" si="33"/>
        <v>Gluten-Free Bun</v>
      </c>
      <c r="M277" s="3">
        <v>1</v>
      </c>
      <c r="N277" s="5">
        <v>9.2200000000000006</v>
      </c>
      <c r="O277" s="5">
        <f t="shared" si="34"/>
        <v>10.220000000000001</v>
      </c>
      <c r="P277" s="5">
        <f t="shared" si="35"/>
        <v>10.220000000000001</v>
      </c>
      <c r="Q277" s="9">
        <v>0</v>
      </c>
      <c r="R277" s="9">
        <f t="shared" si="36"/>
        <v>0</v>
      </c>
      <c r="S277" s="9">
        <v>0.74</v>
      </c>
      <c r="T277" s="9">
        <f t="shared" si="37"/>
        <v>0.74</v>
      </c>
      <c r="U277" s="16">
        <v>10.96</v>
      </c>
      <c r="V277" s="5">
        <f t="shared" si="38"/>
        <v>10.96</v>
      </c>
      <c r="W277" t="s">
        <v>62</v>
      </c>
      <c r="X277" t="str">
        <f t="shared" si="39"/>
        <v>GiftCard</v>
      </c>
    </row>
    <row r="278" spans="1:24" x14ac:dyDescent="0.3">
      <c r="A278" s="3">
        <v>120276</v>
      </c>
      <c r="B278">
        <v>403</v>
      </c>
      <c r="C278" s="2">
        <v>45805</v>
      </c>
      <c r="D278" s="4">
        <v>0.50418981481481484</v>
      </c>
      <c r="E278" s="2">
        <v>45805</v>
      </c>
      <c r="F278" s="2" t="str">
        <f>TEXT(Table1[[#This Row],[Business_Day]],"dddd")</f>
        <v>Wednesday</v>
      </c>
      <c r="G278" t="s">
        <v>18</v>
      </c>
      <c r="H278" t="s">
        <v>22</v>
      </c>
      <c r="I278" t="str">
        <f t="shared" si="32"/>
        <v>Takeout</v>
      </c>
      <c r="J278" t="s">
        <v>20</v>
      </c>
      <c r="K278" t="s">
        <v>74</v>
      </c>
      <c r="L278" t="str">
        <f t="shared" si="33"/>
        <v>Add Bacon</v>
      </c>
      <c r="M278" s="3">
        <v>1</v>
      </c>
      <c r="N278" s="5">
        <v>5.46</v>
      </c>
      <c r="O278" s="5">
        <f t="shared" si="34"/>
        <v>6.46</v>
      </c>
      <c r="P278" s="5">
        <f t="shared" si="35"/>
        <v>6.46</v>
      </c>
      <c r="Q278" s="9">
        <v>0</v>
      </c>
      <c r="R278" s="9">
        <f t="shared" si="36"/>
        <v>0</v>
      </c>
      <c r="S278" s="9">
        <v>0.42</v>
      </c>
      <c r="T278" s="9">
        <f t="shared" si="37"/>
        <v>0.42</v>
      </c>
      <c r="U278" s="16">
        <v>6.88</v>
      </c>
      <c r="V278" s="5">
        <f t="shared" si="38"/>
        <v>6.88</v>
      </c>
      <c r="W278" t="s">
        <v>21</v>
      </c>
      <c r="X278" t="str">
        <f t="shared" si="39"/>
        <v>Card</v>
      </c>
    </row>
    <row r="279" spans="1:24" x14ac:dyDescent="0.3">
      <c r="A279" s="3">
        <v>120277</v>
      </c>
      <c r="B279">
        <v>402</v>
      </c>
      <c r="C279" s="2">
        <v>45773</v>
      </c>
      <c r="D279" s="4">
        <v>0.44763888888888886</v>
      </c>
      <c r="E279" s="2">
        <v>45773</v>
      </c>
      <c r="F279" s="2" t="str">
        <f>TEXT(Table1[[#This Row],[Business_Day]],"dddd")</f>
        <v>Saturday</v>
      </c>
      <c r="G279" t="s">
        <v>14</v>
      </c>
      <c r="H279" t="s">
        <v>15</v>
      </c>
      <c r="I279" t="str">
        <f t="shared" si="32"/>
        <v>Drive-Thru</v>
      </c>
      <c r="J279" t="s">
        <v>67</v>
      </c>
      <c r="L279" t="str">
        <f t="shared" si="33"/>
        <v>No Modifier</v>
      </c>
      <c r="M279" s="3">
        <v>1</v>
      </c>
      <c r="N279" s="5">
        <v>4.79</v>
      </c>
      <c r="O279" s="5">
        <f t="shared" si="34"/>
        <v>4.79</v>
      </c>
      <c r="P279" s="5">
        <f t="shared" si="35"/>
        <v>4.79</v>
      </c>
      <c r="Q279" s="9">
        <v>0</v>
      </c>
      <c r="R279" s="9">
        <f t="shared" si="36"/>
        <v>0</v>
      </c>
      <c r="S279" s="9">
        <v>0.28999999999999998</v>
      </c>
      <c r="T279" s="9">
        <f t="shared" si="37"/>
        <v>0.28999999999999998</v>
      </c>
      <c r="U279" s="16">
        <v>5.08</v>
      </c>
      <c r="V279" s="5">
        <f t="shared" si="38"/>
        <v>5.08</v>
      </c>
      <c r="W279" t="s">
        <v>21</v>
      </c>
      <c r="X279" t="str">
        <f t="shared" si="39"/>
        <v>Card</v>
      </c>
    </row>
    <row r="280" spans="1:24" x14ac:dyDescent="0.3">
      <c r="A280" s="3">
        <v>120278</v>
      </c>
      <c r="B280">
        <v>102</v>
      </c>
      <c r="C280" s="2">
        <v>45849</v>
      </c>
      <c r="D280" s="4">
        <v>0.27834490740740742</v>
      </c>
      <c r="E280" s="2">
        <v>45849</v>
      </c>
      <c r="F280" s="2" t="str">
        <f>TEXT(Table1[[#This Row],[Business_Day]],"dddd")</f>
        <v>Friday</v>
      </c>
      <c r="G280" t="s">
        <v>36</v>
      </c>
      <c r="H280" t="s">
        <v>29</v>
      </c>
      <c r="I280" t="str">
        <f t="shared" si="32"/>
        <v>Delivery</v>
      </c>
      <c r="J280" t="s">
        <v>57</v>
      </c>
      <c r="L280" t="str">
        <f t="shared" si="33"/>
        <v>No Modifier</v>
      </c>
      <c r="M280" s="3">
        <v>1</v>
      </c>
      <c r="N280" s="5">
        <v>9.02</v>
      </c>
      <c r="O280" s="5">
        <f t="shared" si="34"/>
        <v>9.02</v>
      </c>
      <c r="P280" s="5">
        <f t="shared" si="35"/>
        <v>9.02</v>
      </c>
      <c r="Q280" s="9">
        <v>0</v>
      </c>
      <c r="R280" s="9">
        <f t="shared" si="36"/>
        <v>0</v>
      </c>
      <c r="S280" s="9">
        <v>0.65</v>
      </c>
      <c r="T280" s="9">
        <f t="shared" si="37"/>
        <v>0.65</v>
      </c>
      <c r="U280" s="16">
        <v>9.67</v>
      </c>
      <c r="V280" s="5">
        <f t="shared" si="38"/>
        <v>9.67</v>
      </c>
      <c r="W280" t="s">
        <v>21</v>
      </c>
      <c r="X280" t="str">
        <f t="shared" si="39"/>
        <v>Card</v>
      </c>
    </row>
    <row r="281" spans="1:24" x14ac:dyDescent="0.3">
      <c r="A281" s="3">
        <v>120279</v>
      </c>
      <c r="B281">
        <v>501</v>
      </c>
      <c r="C281" s="2">
        <v>45850</v>
      </c>
      <c r="D281" s="4">
        <v>9.6412037037037032E-2</v>
      </c>
      <c r="E281" s="2">
        <v>45850</v>
      </c>
      <c r="F281" s="2" t="str">
        <f>TEXT(Table1[[#This Row],[Business_Day]],"dddd")</f>
        <v>Saturday</v>
      </c>
      <c r="G281" t="s">
        <v>18</v>
      </c>
      <c r="H281" t="s">
        <v>22</v>
      </c>
      <c r="I281" t="str">
        <f t="shared" si="32"/>
        <v>Takeout</v>
      </c>
      <c r="J281" t="s">
        <v>43</v>
      </c>
      <c r="L281" t="str">
        <f t="shared" si="33"/>
        <v>No Modifier</v>
      </c>
      <c r="M281" s="3">
        <v>1</v>
      </c>
      <c r="N281" s="5">
        <v>4.3600000000000003</v>
      </c>
      <c r="O281" s="5">
        <f t="shared" si="34"/>
        <v>4.3599999999999994</v>
      </c>
      <c r="P281" s="5">
        <f t="shared" si="35"/>
        <v>4.3599999999999994</v>
      </c>
      <c r="Q281" s="9">
        <v>0</v>
      </c>
      <c r="R281" s="9">
        <f t="shared" si="36"/>
        <v>0</v>
      </c>
      <c r="S281" s="9">
        <v>0.28000000000000003</v>
      </c>
      <c r="T281" s="9">
        <f t="shared" si="37"/>
        <v>0.28000000000000003</v>
      </c>
      <c r="U281" s="16">
        <v>4.6399999999999997</v>
      </c>
      <c r="V281" s="5">
        <f t="shared" si="38"/>
        <v>4.6399999999999997</v>
      </c>
      <c r="W281" t="s">
        <v>21</v>
      </c>
      <c r="X281" t="str">
        <f t="shared" si="39"/>
        <v>Card</v>
      </c>
    </row>
    <row r="282" spans="1:24" x14ac:dyDescent="0.3">
      <c r="A282" s="3">
        <v>120280</v>
      </c>
      <c r="B282">
        <v>201</v>
      </c>
      <c r="C282" s="2">
        <v>45795</v>
      </c>
      <c r="D282" s="4">
        <v>0.52475694444444443</v>
      </c>
      <c r="E282" s="2">
        <v>45795</v>
      </c>
      <c r="F282" s="2" t="str">
        <f>TEXT(Table1[[#This Row],[Business_Day]],"dddd")</f>
        <v>Sunday</v>
      </c>
      <c r="G282" t="s">
        <v>18</v>
      </c>
      <c r="H282" t="s">
        <v>15</v>
      </c>
      <c r="I282" t="str">
        <f t="shared" si="32"/>
        <v>Drive-Thru</v>
      </c>
      <c r="J282" t="s">
        <v>20</v>
      </c>
      <c r="L282" t="str">
        <f t="shared" si="33"/>
        <v>No Modifier</v>
      </c>
      <c r="M282" s="3">
        <v>1</v>
      </c>
      <c r="N282" s="5">
        <v>5.43</v>
      </c>
      <c r="O282" s="5">
        <f t="shared" si="34"/>
        <v>5.4300000000000006</v>
      </c>
      <c r="P282" s="5">
        <f t="shared" si="35"/>
        <v>5.4300000000000006</v>
      </c>
      <c r="Q282" s="9">
        <v>0</v>
      </c>
      <c r="R282" s="9">
        <f t="shared" si="36"/>
        <v>0</v>
      </c>
      <c r="S282" s="9">
        <v>0.35</v>
      </c>
      <c r="T282" s="9">
        <f t="shared" si="37"/>
        <v>0.35</v>
      </c>
      <c r="U282" s="16">
        <v>5.78</v>
      </c>
      <c r="V282" s="5">
        <f t="shared" si="38"/>
        <v>5.78</v>
      </c>
      <c r="W282" t="s">
        <v>21</v>
      </c>
      <c r="X282" t="str">
        <f t="shared" si="39"/>
        <v>Card</v>
      </c>
    </row>
    <row r="283" spans="1:24" x14ac:dyDescent="0.3">
      <c r="A283" s="3">
        <v>120281</v>
      </c>
      <c r="B283">
        <v>101</v>
      </c>
      <c r="C283" s="2">
        <v>45857</v>
      </c>
      <c r="D283" s="4">
        <v>0.36101851851851852</v>
      </c>
      <c r="E283" s="2">
        <v>45857</v>
      </c>
      <c r="F283" s="2" t="str">
        <f>TEXT(Table1[[#This Row],[Business_Day]],"dddd")</f>
        <v>Saturday</v>
      </c>
      <c r="G283" t="s">
        <v>36</v>
      </c>
      <c r="H283" t="s">
        <v>15</v>
      </c>
      <c r="I283" t="str">
        <f t="shared" si="32"/>
        <v>Drive-Thru</v>
      </c>
      <c r="J283" t="s">
        <v>20</v>
      </c>
      <c r="L283" t="str">
        <f t="shared" si="33"/>
        <v>No Modifier</v>
      </c>
      <c r="M283" s="3">
        <v>1</v>
      </c>
      <c r="N283" s="5">
        <v>5.63</v>
      </c>
      <c r="O283" s="5">
        <f t="shared" si="34"/>
        <v>5.63</v>
      </c>
      <c r="P283" s="5">
        <f t="shared" si="35"/>
        <v>5.63</v>
      </c>
      <c r="Q283" s="9">
        <v>0</v>
      </c>
      <c r="R283" s="9">
        <f t="shared" si="36"/>
        <v>0</v>
      </c>
      <c r="S283" s="9">
        <v>0.45</v>
      </c>
      <c r="T283" s="9">
        <f t="shared" si="37"/>
        <v>0.45</v>
      </c>
      <c r="U283" s="16">
        <v>6.08</v>
      </c>
      <c r="V283" s="5">
        <f t="shared" si="38"/>
        <v>6.08</v>
      </c>
      <c r="W283" t="s">
        <v>21</v>
      </c>
      <c r="X283" t="str">
        <f t="shared" si="39"/>
        <v>Card</v>
      </c>
    </row>
    <row r="284" spans="1:24" x14ac:dyDescent="0.3">
      <c r="A284" s="3">
        <v>120282</v>
      </c>
      <c r="B284">
        <v>501</v>
      </c>
      <c r="C284" s="2">
        <v>45767</v>
      </c>
      <c r="D284" s="4">
        <v>0.33357638888888891</v>
      </c>
      <c r="E284" s="2">
        <v>45767</v>
      </c>
      <c r="F284" s="2" t="str">
        <f>TEXT(Table1[[#This Row],[Business_Day]],"dddd")</f>
        <v>Sunday</v>
      </c>
      <c r="G284" t="s">
        <v>36</v>
      </c>
      <c r="H284" t="s">
        <v>29</v>
      </c>
      <c r="I284" t="str">
        <f t="shared" si="32"/>
        <v>Delivery</v>
      </c>
      <c r="J284" t="s">
        <v>55</v>
      </c>
      <c r="L284" t="str">
        <f t="shared" si="33"/>
        <v>No Modifier</v>
      </c>
      <c r="M284" s="3">
        <v>1</v>
      </c>
      <c r="N284" s="5">
        <v>9.2799999999999994</v>
      </c>
      <c r="O284" s="5">
        <f t="shared" si="34"/>
        <v>9.2799999999999994</v>
      </c>
      <c r="P284" s="5">
        <f t="shared" si="35"/>
        <v>9.2799999999999994</v>
      </c>
      <c r="Q284" s="9">
        <v>0</v>
      </c>
      <c r="R284" s="9">
        <f t="shared" si="36"/>
        <v>0</v>
      </c>
      <c r="S284" s="9">
        <v>0.67</v>
      </c>
      <c r="T284" s="9">
        <f t="shared" si="37"/>
        <v>0.67</v>
      </c>
      <c r="U284" s="16">
        <v>9.9499999999999993</v>
      </c>
      <c r="V284" s="5">
        <f t="shared" si="38"/>
        <v>9.9499999999999993</v>
      </c>
      <c r="W284" t="s">
        <v>21</v>
      </c>
      <c r="X284" t="str">
        <f t="shared" si="39"/>
        <v>Card</v>
      </c>
    </row>
    <row r="285" spans="1:24" x14ac:dyDescent="0.3">
      <c r="A285" s="3">
        <v>120283</v>
      </c>
      <c r="B285">
        <v>101</v>
      </c>
      <c r="C285" s="2">
        <v>45763</v>
      </c>
      <c r="D285" s="4">
        <v>0.46956018518518516</v>
      </c>
      <c r="E285" s="2">
        <v>45763</v>
      </c>
      <c r="F285" s="2" t="str">
        <f>TEXT(Table1[[#This Row],[Business_Day]],"dddd")</f>
        <v>Wednesday</v>
      </c>
      <c r="G285" t="s">
        <v>18</v>
      </c>
      <c r="H285" t="s">
        <v>19</v>
      </c>
      <c r="I285" t="str">
        <f t="shared" si="32"/>
        <v>Dine-In</v>
      </c>
      <c r="J285" t="s">
        <v>26</v>
      </c>
      <c r="L285" t="str">
        <f t="shared" si="33"/>
        <v>No Modifier</v>
      </c>
      <c r="M285" s="3">
        <v>1</v>
      </c>
      <c r="N285" s="5">
        <v>8.67</v>
      </c>
      <c r="O285" s="5">
        <f t="shared" si="34"/>
        <v>8.67</v>
      </c>
      <c r="P285" s="5">
        <f t="shared" si="35"/>
        <v>8.67</v>
      </c>
      <c r="Q285" s="9">
        <v>0</v>
      </c>
      <c r="R285" s="9">
        <f t="shared" si="36"/>
        <v>0</v>
      </c>
      <c r="S285" s="9">
        <v>0.56000000000000005</v>
      </c>
      <c r="T285" s="9">
        <f t="shared" si="37"/>
        <v>0.56000000000000005</v>
      </c>
      <c r="U285" s="16">
        <v>9.23</v>
      </c>
      <c r="V285" s="5">
        <f t="shared" si="38"/>
        <v>9.23</v>
      </c>
      <c r="W285" t="s">
        <v>21</v>
      </c>
      <c r="X285" t="str">
        <f t="shared" si="39"/>
        <v>Card</v>
      </c>
    </row>
    <row r="286" spans="1:24" x14ac:dyDescent="0.3">
      <c r="A286" s="3">
        <v>120284</v>
      </c>
      <c r="B286">
        <v>101</v>
      </c>
      <c r="C286" s="2">
        <v>45765</v>
      </c>
      <c r="D286" s="4">
        <v>9.3333333333333338E-2</v>
      </c>
      <c r="E286" s="2">
        <v>45765</v>
      </c>
      <c r="F286" s="2" t="str">
        <f>TEXT(Table1[[#This Row],[Business_Day]],"dddd")</f>
        <v>Friday</v>
      </c>
      <c r="G286" t="s">
        <v>18</v>
      </c>
      <c r="H286" t="s">
        <v>22</v>
      </c>
      <c r="I286" t="str">
        <f t="shared" si="32"/>
        <v>Takeout</v>
      </c>
      <c r="J286" t="s">
        <v>60</v>
      </c>
      <c r="L286" t="str">
        <f t="shared" si="33"/>
        <v>No Modifier</v>
      </c>
      <c r="M286" s="3">
        <v>1</v>
      </c>
      <c r="N286" s="5">
        <v>5.7</v>
      </c>
      <c r="O286" s="5">
        <f t="shared" si="34"/>
        <v>5.7</v>
      </c>
      <c r="P286" s="5">
        <f t="shared" si="35"/>
        <v>5.7</v>
      </c>
      <c r="Q286" s="9">
        <v>0.56999999999999995</v>
      </c>
      <c r="R286" s="9">
        <f t="shared" si="36"/>
        <v>0.56999999999999995</v>
      </c>
      <c r="S286" s="9">
        <v>0.49</v>
      </c>
      <c r="T286" s="9">
        <f t="shared" si="37"/>
        <v>0.49</v>
      </c>
      <c r="U286" s="16">
        <v>5.62</v>
      </c>
      <c r="V286" s="5">
        <f t="shared" si="38"/>
        <v>5.62</v>
      </c>
      <c r="W286" t="s">
        <v>17</v>
      </c>
      <c r="X286" t="str">
        <f t="shared" si="39"/>
        <v>Cash</v>
      </c>
    </row>
    <row r="287" spans="1:24" x14ac:dyDescent="0.3">
      <c r="A287" s="3">
        <v>120285</v>
      </c>
      <c r="B287">
        <v>202</v>
      </c>
      <c r="C287" s="2">
        <v>45828</v>
      </c>
      <c r="D287" s="4">
        <v>0.50094907407407407</v>
      </c>
      <c r="E287" s="2">
        <v>45828</v>
      </c>
      <c r="F287" s="2" t="str">
        <f>TEXT(Table1[[#This Row],[Business_Day]],"dddd")</f>
        <v>Friday</v>
      </c>
      <c r="G287" t="s">
        <v>18</v>
      </c>
      <c r="H287" t="s">
        <v>29</v>
      </c>
      <c r="I287" t="str">
        <f t="shared" si="32"/>
        <v>Delivery</v>
      </c>
      <c r="J287" t="s">
        <v>48</v>
      </c>
      <c r="K287" t="s">
        <v>73</v>
      </c>
      <c r="L287" t="str">
        <f t="shared" si="33"/>
        <v>Add Jalapenos</v>
      </c>
      <c r="M287" s="3">
        <v>1</v>
      </c>
      <c r="N287" s="5">
        <v>4.8899999999999997</v>
      </c>
      <c r="O287" s="5">
        <f t="shared" si="34"/>
        <v>5.29</v>
      </c>
      <c r="P287" s="5">
        <f t="shared" si="35"/>
        <v>5.29</v>
      </c>
      <c r="Q287" s="9">
        <v>0.79</v>
      </c>
      <c r="R287" s="9">
        <f t="shared" si="36"/>
        <v>0.79</v>
      </c>
      <c r="S287" s="9">
        <v>0.38</v>
      </c>
      <c r="T287" s="9">
        <f t="shared" si="37"/>
        <v>0.38</v>
      </c>
      <c r="U287" s="16">
        <v>4.88</v>
      </c>
      <c r="V287" s="5">
        <f t="shared" si="38"/>
        <v>4.88</v>
      </c>
      <c r="W287" t="s">
        <v>21</v>
      </c>
      <c r="X287" t="str">
        <f t="shared" si="39"/>
        <v>Card</v>
      </c>
    </row>
    <row r="288" spans="1:24" x14ac:dyDescent="0.3">
      <c r="A288" s="3">
        <v>120286</v>
      </c>
      <c r="B288">
        <v>103</v>
      </c>
      <c r="C288" s="2">
        <v>45828</v>
      </c>
      <c r="D288" s="4">
        <v>0.50400462962962966</v>
      </c>
      <c r="E288" s="2">
        <v>45828</v>
      </c>
      <c r="F288" s="2" t="str">
        <f>TEXT(Table1[[#This Row],[Business_Day]],"dddd")</f>
        <v>Friday</v>
      </c>
      <c r="G288" t="s">
        <v>18</v>
      </c>
      <c r="H288" t="s">
        <v>22</v>
      </c>
      <c r="I288" t="str">
        <f t="shared" si="32"/>
        <v>Takeout</v>
      </c>
      <c r="J288" t="s">
        <v>57</v>
      </c>
      <c r="K288" t="s">
        <v>74</v>
      </c>
      <c r="L288" t="str">
        <f t="shared" si="33"/>
        <v>Add Bacon</v>
      </c>
      <c r="M288" s="3">
        <v>1</v>
      </c>
      <c r="N288" s="5">
        <v>8.91</v>
      </c>
      <c r="O288" s="5">
        <f t="shared" si="34"/>
        <v>9.91</v>
      </c>
      <c r="P288" s="5">
        <f t="shared" si="35"/>
        <v>9.91</v>
      </c>
      <c r="Q288" s="9">
        <v>0</v>
      </c>
      <c r="R288" s="9">
        <f t="shared" si="36"/>
        <v>0</v>
      </c>
      <c r="S288" s="9">
        <v>0.84</v>
      </c>
      <c r="T288" s="9">
        <f t="shared" si="37"/>
        <v>0.84</v>
      </c>
      <c r="U288" s="16">
        <v>10.75</v>
      </c>
      <c r="V288" s="5">
        <f t="shared" si="38"/>
        <v>10.75</v>
      </c>
      <c r="W288" t="s">
        <v>62</v>
      </c>
      <c r="X288" t="str">
        <f t="shared" si="39"/>
        <v>GiftCard</v>
      </c>
    </row>
    <row r="289" spans="1:24" x14ac:dyDescent="0.3">
      <c r="A289" s="3">
        <v>120287</v>
      </c>
      <c r="B289">
        <v>103</v>
      </c>
      <c r="C289" s="2">
        <v>45791</v>
      </c>
      <c r="D289" s="4">
        <v>0.16328703703703704</v>
      </c>
      <c r="E289" s="2">
        <v>45791</v>
      </c>
      <c r="F289" s="2" t="str">
        <f>TEXT(Table1[[#This Row],[Business_Day]],"dddd")</f>
        <v>Wednesday</v>
      </c>
      <c r="G289" t="s">
        <v>28</v>
      </c>
      <c r="H289" t="s">
        <v>22</v>
      </c>
      <c r="I289" t="str">
        <f t="shared" si="32"/>
        <v>Takeout</v>
      </c>
      <c r="J289" t="s">
        <v>32</v>
      </c>
      <c r="L289" t="str">
        <f t="shared" si="33"/>
        <v>No Modifier</v>
      </c>
      <c r="M289" s="3">
        <v>4</v>
      </c>
      <c r="N289" s="5">
        <v>1.79</v>
      </c>
      <c r="O289" s="5">
        <f t="shared" si="34"/>
        <v>1.79</v>
      </c>
      <c r="P289" s="5">
        <f t="shared" si="35"/>
        <v>7.16</v>
      </c>
      <c r="Q289" s="9">
        <v>0</v>
      </c>
      <c r="R289" s="9">
        <f t="shared" si="36"/>
        <v>0</v>
      </c>
      <c r="S289" s="9">
        <v>0.5</v>
      </c>
      <c r="T289" s="9">
        <f t="shared" si="37"/>
        <v>0.5</v>
      </c>
      <c r="U289" s="16">
        <v>7.66</v>
      </c>
      <c r="V289" s="5">
        <f t="shared" si="38"/>
        <v>7.66</v>
      </c>
      <c r="W289" t="s">
        <v>17</v>
      </c>
      <c r="X289" t="str">
        <f t="shared" si="39"/>
        <v>Cash</v>
      </c>
    </row>
    <row r="290" spans="1:24" x14ac:dyDescent="0.3">
      <c r="A290" s="3">
        <v>120288</v>
      </c>
      <c r="B290">
        <v>102</v>
      </c>
      <c r="C290" s="2">
        <v>45771</v>
      </c>
      <c r="D290" s="4">
        <v>0.44862268518518517</v>
      </c>
      <c r="E290" s="2">
        <v>45771</v>
      </c>
      <c r="F290" s="2" t="str">
        <f>TEXT(Table1[[#This Row],[Business_Day]],"dddd")</f>
        <v>Thursday</v>
      </c>
      <c r="G290" t="s">
        <v>37</v>
      </c>
      <c r="H290" t="s">
        <v>15</v>
      </c>
      <c r="I290" t="str">
        <f t="shared" si="32"/>
        <v>Drive-Thru</v>
      </c>
      <c r="J290" t="s">
        <v>16</v>
      </c>
      <c r="L290" t="str">
        <f t="shared" si="33"/>
        <v>No Modifier</v>
      </c>
      <c r="M290" s="3">
        <v>1</v>
      </c>
      <c r="N290" s="5">
        <v>1.46</v>
      </c>
      <c r="O290" s="5">
        <f t="shared" si="34"/>
        <v>1.7599999999999998</v>
      </c>
      <c r="P290" s="5">
        <f t="shared" si="35"/>
        <v>1.7599999999999998</v>
      </c>
      <c r="Q290" s="9">
        <v>0</v>
      </c>
      <c r="R290" s="9">
        <f t="shared" si="36"/>
        <v>0</v>
      </c>
      <c r="S290" s="9">
        <v>0.13</v>
      </c>
      <c r="T290" s="9">
        <f t="shared" si="37"/>
        <v>0.13</v>
      </c>
      <c r="U290" s="16">
        <v>1.89</v>
      </c>
      <c r="V290" s="5">
        <f t="shared" si="38"/>
        <v>1.89</v>
      </c>
      <c r="W290" t="s">
        <v>31</v>
      </c>
      <c r="X290" t="str">
        <f t="shared" si="39"/>
        <v>MobilePay</v>
      </c>
    </row>
    <row r="291" spans="1:24" x14ac:dyDescent="0.3">
      <c r="A291" s="3">
        <v>120289</v>
      </c>
      <c r="B291">
        <v>501</v>
      </c>
      <c r="C291" s="2">
        <v>45806</v>
      </c>
      <c r="D291" s="4">
        <v>0.44321759259259258</v>
      </c>
      <c r="E291" s="2">
        <v>45806</v>
      </c>
      <c r="F291" s="2" t="str">
        <f>TEXT(Table1[[#This Row],[Business_Day]],"dddd")</f>
        <v>Thursday</v>
      </c>
      <c r="G291" t="s">
        <v>37</v>
      </c>
      <c r="H291" t="s">
        <v>19</v>
      </c>
      <c r="I291" t="str">
        <f t="shared" si="32"/>
        <v>Dine-In</v>
      </c>
      <c r="J291" t="s">
        <v>41</v>
      </c>
      <c r="K291" t="s">
        <v>23</v>
      </c>
      <c r="L291" t="str">
        <f t="shared" si="33"/>
        <v>Light Ice</v>
      </c>
      <c r="M291" s="3">
        <v>1</v>
      </c>
      <c r="N291" s="5">
        <v>1.77</v>
      </c>
      <c r="O291" s="5">
        <f t="shared" si="34"/>
        <v>1.77</v>
      </c>
      <c r="P291" s="5">
        <f t="shared" si="35"/>
        <v>1.77</v>
      </c>
      <c r="Q291" s="9">
        <v>0</v>
      </c>
      <c r="R291" s="9">
        <f t="shared" si="36"/>
        <v>0</v>
      </c>
      <c r="S291" s="9">
        <v>0.14000000000000001</v>
      </c>
      <c r="T291" s="9">
        <f t="shared" si="37"/>
        <v>0.14000000000000001</v>
      </c>
      <c r="U291" s="16">
        <v>1.91</v>
      </c>
      <c r="V291" s="5">
        <f t="shared" si="38"/>
        <v>1.91</v>
      </c>
      <c r="W291" t="s">
        <v>21</v>
      </c>
      <c r="X291" t="str">
        <f t="shared" si="39"/>
        <v>Card</v>
      </c>
    </row>
    <row r="292" spans="1:24" x14ac:dyDescent="0.3">
      <c r="A292" s="3">
        <v>120290</v>
      </c>
      <c r="B292">
        <v>401</v>
      </c>
      <c r="C292" s="2">
        <v>45877</v>
      </c>
      <c r="D292" s="4">
        <v>0.35155092592592591</v>
      </c>
      <c r="E292" s="2">
        <v>45877</v>
      </c>
      <c r="F292" s="2" t="str">
        <f>TEXT(Table1[[#This Row],[Business_Day]],"dddd")</f>
        <v>Friday</v>
      </c>
      <c r="G292" t="s">
        <v>36</v>
      </c>
      <c r="H292" t="s">
        <v>15</v>
      </c>
      <c r="I292" t="str">
        <f t="shared" si="32"/>
        <v>Drive-Thru</v>
      </c>
      <c r="J292" t="s">
        <v>59</v>
      </c>
      <c r="L292" t="str">
        <f t="shared" si="33"/>
        <v>No Modifier</v>
      </c>
      <c r="M292" s="3">
        <v>2</v>
      </c>
      <c r="N292" s="5">
        <v>9.89</v>
      </c>
      <c r="O292" s="5">
        <f t="shared" si="34"/>
        <v>9.8899999999999988</v>
      </c>
      <c r="P292" s="5">
        <f t="shared" si="35"/>
        <v>19.779999999999998</v>
      </c>
      <c r="Q292" s="9">
        <v>0</v>
      </c>
      <c r="R292" s="9">
        <f t="shared" si="36"/>
        <v>0</v>
      </c>
      <c r="S292" s="9">
        <v>1.78</v>
      </c>
      <c r="T292" s="9">
        <f t="shared" si="37"/>
        <v>1.78</v>
      </c>
      <c r="U292" s="16">
        <v>21.56</v>
      </c>
      <c r="V292" s="5">
        <f t="shared" si="38"/>
        <v>21.56</v>
      </c>
      <c r="W292" t="s">
        <v>62</v>
      </c>
      <c r="X292" t="str">
        <f t="shared" si="39"/>
        <v>GiftCard</v>
      </c>
    </row>
    <row r="293" spans="1:24" x14ac:dyDescent="0.3">
      <c r="A293" s="3">
        <v>120291</v>
      </c>
      <c r="B293">
        <v>501</v>
      </c>
      <c r="C293" s="2">
        <v>45830</v>
      </c>
      <c r="D293" s="4">
        <v>0.35114583333333332</v>
      </c>
      <c r="E293" s="2">
        <v>45830</v>
      </c>
      <c r="F293" s="2" t="str">
        <f>TEXT(Table1[[#This Row],[Business_Day]],"dddd")</f>
        <v>Sunday</v>
      </c>
      <c r="G293" t="s">
        <v>36</v>
      </c>
      <c r="H293" t="s">
        <v>15</v>
      </c>
      <c r="I293" t="str">
        <f t="shared" si="32"/>
        <v>Drive-Thru</v>
      </c>
      <c r="J293" t="s">
        <v>57</v>
      </c>
      <c r="K293" t="s">
        <v>49</v>
      </c>
      <c r="L293" t="str">
        <f t="shared" si="33"/>
        <v>No Pickles</v>
      </c>
      <c r="M293" s="3">
        <v>1</v>
      </c>
      <c r="N293" s="5">
        <v>8.74</v>
      </c>
      <c r="O293" s="5">
        <f t="shared" si="34"/>
        <v>8.74</v>
      </c>
      <c r="P293" s="5">
        <f t="shared" si="35"/>
        <v>8.74</v>
      </c>
      <c r="Q293" s="9">
        <v>0</v>
      </c>
      <c r="R293" s="9">
        <f t="shared" si="36"/>
        <v>0</v>
      </c>
      <c r="S293" s="9">
        <v>0.52</v>
      </c>
      <c r="T293" s="9">
        <f t="shared" si="37"/>
        <v>0.52</v>
      </c>
      <c r="U293" s="16">
        <v>9.26</v>
      </c>
      <c r="V293" s="5">
        <f t="shared" si="38"/>
        <v>9.26</v>
      </c>
      <c r="W293" t="s">
        <v>21</v>
      </c>
      <c r="X293" t="str">
        <f t="shared" si="39"/>
        <v>Card</v>
      </c>
    </row>
    <row r="294" spans="1:24" x14ac:dyDescent="0.3">
      <c r="A294" s="3">
        <v>120292</v>
      </c>
      <c r="B294">
        <v>401</v>
      </c>
      <c r="C294" s="2">
        <v>45798</v>
      </c>
      <c r="D294" s="4">
        <v>0.46687499999999998</v>
      </c>
      <c r="E294" s="2">
        <v>45798</v>
      </c>
      <c r="F294" s="2" t="str">
        <f>TEXT(Table1[[#This Row],[Business_Day]],"dddd")</f>
        <v>Wednesday</v>
      </c>
      <c r="G294" t="s">
        <v>18</v>
      </c>
      <c r="H294" t="s">
        <v>22</v>
      </c>
      <c r="I294" t="str">
        <f t="shared" si="32"/>
        <v>Takeout</v>
      </c>
      <c r="J294" t="s">
        <v>59</v>
      </c>
      <c r="L294" t="str">
        <f t="shared" si="33"/>
        <v>No Modifier</v>
      </c>
      <c r="M294" s="3">
        <v>1</v>
      </c>
      <c r="N294" s="5">
        <v>9.6999999999999993</v>
      </c>
      <c r="O294" s="5">
        <f t="shared" si="34"/>
        <v>9.6999999999999993</v>
      </c>
      <c r="P294" s="5">
        <f t="shared" si="35"/>
        <v>9.6999999999999993</v>
      </c>
      <c r="Q294" s="9">
        <v>0</v>
      </c>
      <c r="R294" s="9">
        <f t="shared" si="36"/>
        <v>0</v>
      </c>
      <c r="S294" s="9">
        <v>0.57999999999999996</v>
      </c>
      <c r="T294" s="9">
        <f t="shared" si="37"/>
        <v>0.57999999999999996</v>
      </c>
      <c r="U294" s="16">
        <v>10.28</v>
      </c>
      <c r="V294" s="5">
        <f t="shared" si="38"/>
        <v>10.28</v>
      </c>
      <c r="W294" t="s">
        <v>31</v>
      </c>
      <c r="X294" t="str">
        <f t="shared" si="39"/>
        <v>MobilePay</v>
      </c>
    </row>
    <row r="295" spans="1:24" x14ac:dyDescent="0.3">
      <c r="A295" s="3">
        <v>120293</v>
      </c>
      <c r="B295">
        <v>403</v>
      </c>
      <c r="C295" s="2">
        <v>45779</v>
      </c>
      <c r="D295" s="4">
        <v>0.41509259259259257</v>
      </c>
      <c r="E295" s="2">
        <v>45779</v>
      </c>
      <c r="F295" s="2" t="str">
        <f>TEXT(Table1[[#This Row],[Business_Day]],"dddd")</f>
        <v>Friday</v>
      </c>
      <c r="G295" t="s">
        <v>14</v>
      </c>
      <c r="H295" t="s">
        <v>29</v>
      </c>
      <c r="I295" t="str">
        <f t="shared" si="32"/>
        <v>Delivery</v>
      </c>
      <c r="J295" t="s">
        <v>39</v>
      </c>
      <c r="L295" t="str">
        <f t="shared" si="33"/>
        <v>No Modifier</v>
      </c>
      <c r="M295" s="3">
        <v>1</v>
      </c>
      <c r="N295" s="5">
        <v>3.25</v>
      </c>
      <c r="O295" s="5">
        <f t="shared" si="34"/>
        <v>3.25</v>
      </c>
      <c r="P295" s="5">
        <f t="shared" si="35"/>
        <v>3.25</v>
      </c>
      <c r="Q295" s="9">
        <v>0</v>
      </c>
      <c r="R295" s="9">
        <f t="shared" si="36"/>
        <v>0</v>
      </c>
      <c r="S295" s="9">
        <v>0.24</v>
      </c>
      <c r="T295" s="9">
        <f t="shared" si="37"/>
        <v>0.24</v>
      </c>
      <c r="U295" s="16">
        <v>3.49</v>
      </c>
      <c r="V295" s="5">
        <f t="shared" si="38"/>
        <v>3.49</v>
      </c>
      <c r="W295" t="s">
        <v>21</v>
      </c>
      <c r="X295" t="str">
        <f t="shared" si="39"/>
        <v>Card</v>
      </c>
    </row>
    <row r="296" spans="1:24" x14ac:dyDescent="0.3">
      <c r="A296" s="3">
        <v>120294</v>
      </c>
      <c r="B296">
        <v>103</v>
      </c>
      <c r="C296" s="2">
        <v>45863</v>
      </c>
      <c r="D296" s="4">
        <v>0.25538194444444445</v>
      </c>
      <c r="E296" s="2">
        <v>45863</v>
      </c>
      <c r="F296" s="2" t="str">
        <f>TEXT(Table1[[#This Row],[Business_Day]],"dddd")</f>
        <v>Friday</v>
      </c>
      <c r="G296" t="s">
        <v>36</v>
      </c>
      <c r="H296" t="s">
        <v>22</v>
      </c>
      <c r="I296" t="str">
        <f t="shared" si="32"/>
        <v>Takeout</v>
      </c>
      <c r="J296" t="s">
        <v>57</v>
      </c>
      <c r="K296" t="s">
        <v>73</v>
      </c>
      <c r="L296" t="str">
        <f t="shared" si="33"/>
        <v>Add Jalapenos</v>
      </c>
      <c r="M296" s="3">
        <v>1</v>
      </c>
      <c r="N296" s="5">
        <v>9.17</v>
      </c>
      <c r="O296" s="5">
        <f t="shared" si="34"/>
        <v>9.57</v>
      </c>
      <c r="P296" s="5">
        <f t="shared" si="35"/>
        <v>9.57</v>
      </c>
      <c r="Q296" s="9">
        <v>0</v>
      </c>
      <c r="R296" s="9">
        <f t="shared" si="36"/>
        <v>0</v>
      </c>
      <c r="S296" s="9">
        <v>0.91</v>
      </c>
      <c r="T296" s="9">
        <f t="shared" si="37"/>
        <v>0.91</v>
      </c>
      <c r="U296" s="16">
        <v>10.48</v>
      </c>
      <c r="V296" s="5">
        <f t="shared" si="38"/>
        <v>10.48</v>
      </c>
      <c r="W296" t="s">
        <v>21</v>
      </c>
      <c r="X296" t="str">
        <f t="shared" si="39"/>
        <v>Card</v>
      </c>
    </row>
    <row r="297" spans="1:24" x14ac:dyDescent="0.3">
      <c r="A297" s="3">
        <v>120295</v>
      </c>
      <c r="B297">
        <v>103</v>
      </c>
      <c r="C297" s="2">
        <v>45860</v>
      </c>
      <c r="D297" s="4">
        <v>0.28454861111111113</v>
      </c>
      <c r="E297" s="2">
        <v>45860</v>
      </c>
      <c r="F297" s="2" t="str">
        <f>TEXT(Table1[[#This Row],[Business_Day]],"dddd")</f>
        <v>Tuesday</v>
      </c>
      <c r="G297" t="s">
        <v>14</v>
      </c>
      <c r="H297" t="s">
        <v>19</v>
      </c>
      <c r="I297" t="str">
        <f t="shared" si="32"/>
        <v>Dine-In</v>
      </c>
      <c r="J297" t="s">
        <v>41</v>
      </c>
      <c r="K297" t="s">
        <v>66</v>
      </c>
      <c r="L297" t="str">
        <f t="shared" si="33"/>
        <v>Extra Ice</v>
      </c>
      <c r="M297" s="3">
        <v>1</v>
      </c>
      <c r="N297" s="5">
        <v>1.75</v>
      </c>
      <c r="O297" s="5">
        <f t="shared" ca="1" si="34"/>
        <v>1.9</v>
      </c>
      <c r="P297" s="5">
        <f t="shared" ca="1" si="35"/>
        <v>1.9</v>
      </c>
      <c r="R297" s="9">
        <f t="shared" ca="1" si="36"/>
        <v>0.15</v>
      </c>
      <c r="S297" s="9">
        <v>0.12</v>
      </c>
      <c r="T297" s="9">
        <f t="shared" si="37"/>
        <v>0.12</v>
      </c>
      <c r="U297" s="16">
        <v>1.87</v>
      </c>
      <c r="V297" s="5">
        <f t="shared" si="38"/>
        <v>1.87</v>
      </c>
      <c r="X297" t="str">
        <f t="shared" si="39"/>
        <v>Card</v>
      </c>
    </row>
    <row r="298" spans="1:24" x14ac:dyDescent="0.3">
      <c r="A298" s="3">
        <v>120296</v>
      </c>
      <c r="B298">
        <v>402</v>
      </c>
      <c r="C298" s="2">
        <v>45878</v>
      </c>
      <c r="D298" s="4">
        <v>9.3900462962962963E-2</v>
      </c>
      <c r="E298" s="2">
        <v>45878</v>
      </c>
      <c r="F298" s="2" t="str">
        <f>TEXT(Table1[[#This Row],[Business_Day]],"dddd")</f>
        <v>Saturday</v>
      </c>
      <c r="G298" t="s">
        <v>18</v>
      </c>
      <c r="H298" t="s">
        <v>22</v>
      </c>
      <c r="I298" t="str">
        <f t="shared" si="32"/>
        <v>Takeout</v>
      </c>
      <c r="J298" t="s">
        <v>55</v>
      </c>
      <c r="L298" t="str">
        <f t="shared" si="33"/>
        <v>No Modifier</v>
      </c>
      <c r="M298" s="3">
        <v>1</v>
      </c>
      <c r="N298" s="5">
        <v>8.94</v>
      </c>
      <c r="O298" s="5">
        <f t="shared" si="34"/>
        <v>8.94</v>
      </c>
      <c r="P298" s="5">
        <f t="shared" si="35"/>
        <v>8.94</v>
      </c>
      <c r="Q298" s="9">
        <v>0</v>
      </c>
      <c r="R298" s="9">
        <f t="shared" si="36"/>
        <v>0</v>
      </c>
      <c r="S298" s="9">
        <v>0.85</v>
      </c>
      <c r="T298" s="9">
        <f t="shared" si="37"/>
        <v>0.85</v>
      </c>
      <c r="U298" s="16">
        <v>9.7899999999999991</v>
      </c>
      <c r="V298" s="5">
        <f t="shared" si="38"/>
        <v>9.7899999999999991</v>
      </c>
      <c r="W298" t="s">
        <v>21</v>
      </c>
      <c r="X298" t="str">
        <f t="shared" si="39"/>
        <v>Card</v>
      </c>
    </row>
    <row r="299" spans="1:24" x14ac:dyDescent="0.3">
      <c r="A299" s="3">
        <v>120297</v>
      </c>
      <c r="B299">
        <v>101</v>
      </c>
      <c r="C299" s="2">
        <v>45874</v>
      </c>
      <c r="D299" s="4">
        <v>0.16252314814814814</v>
      </c>
      <c r="E299" s="2">
        <v>45874</v>
      </c>
      <c r="F299" s="2" t="str">
        <f>TEXT(Table1[[#This Row],[Business_Day]],"dddd")</f>
        <v>Tuesday</v>
      </c>
      <c r="G299" t="s">
        <v>28</v>
      </c>
      <c r="H299" t="s">
        <v>29</v>
      </c>
      <c r="I299" t="str">
        <f t="shared" si="32"/>
        <v>Delivery</v>
      </c>
      <c r="J299" t="s">
        <v>52</v>
      </c>
      <c r="K299" t="s">
        <v>61</v>
      </c>
      <c r="L299" t="str">
        <f t="shared" si="33"/>
        <v>Large Size</v>
      </c>
      <c r="M299" s="3">
        <v>1</v>
      </c>
      <c r="N299" s="5">
        <v>2.73</v>
      </c>
      <c r="O299" s="5">
        <f t="shared" si="34"/>
        <v>3.33</v>
      </c>
      <c r="P299" s="5">
        <f t="shared" si="35"/>
        <v>3.33</v>
      </c>
      <c r="Q299" s="9">
        <v>0</v>
      </c>
      <c r="R299" s="9">
        <f t="shared" si="36"/>
        <v>0</v>
      </c>
      <c r="S299" s="9">
        <v>0.23</v>
      </c>
      <c r="T299" s="9">
        <f t="shared" si="37"/>
        <v>0.23</v>
      </c>
      <c r="U299" s="16">
        <v>3.56</v>
      </c>
      <c r="V299" s="5">
        <f t="shared" si="38"/>
        <v>3.56</v>
      </c>
      <c r="W299" t="s">
        <v>31</v>
      </c>
      <c r="X299" t="str">
        <f t="shared" si="39"/>
        <v>MobilePay</v>
      </c>
    </row>
    <row r="300" spans="1:24" x14ac:dyDescent="0.3">
      <c r="A300" s="3">
        <v>120298</v>
      </c>
      <c r="B300">
        <v>103</v>
      </c>
      <c r="C300" s="2">
        <v>45783</v>
      </c>
      <c r="D300" s="4">
        <v>0.54099537037037038</v>
      </c>
      <c r="E300" s="2">
        <v>45783</v>
      </c>
      <c r="F300" s="2" t="str">
        <f>TEXT(Table1[[#This Row],[Business_Day]],"dddd")</f>
        <v>Tuesday</v>
      </c>
      <c r="G300" t="s">
        <v>33</v>
      </c>
      <c r="H300" t="s">
        <v>19</v>
      </c>
      <c r="I300" t="str">
        <f t="shared" si="32"/>
        <v>Dine-In</v>
      </c>
      <c r="J300" t="s">
        <v>48</v>
      </c>
      <c r="K300" t="s">
        <v>50</v>
      </c>
      <c r="L300" t="str">
        <f t="shared" si="33"/>
        <v>Extra Cheese</v>
      </c>
      <c r="M300" s="3">
        <v>1</v>
      </c>
      <c r="N300" s="5">
        <v>5.95</v>
      </c>
      <c r="O300" s="5">
        <f t="shared" si="34"/>
        <v>6.45</v>
      </c>
      <c r="P300" s="5">
        <f t="shared" si="35"/>
        <v>6.45</v>
      </c>
      <c r="Q300" s="9">
        <v>0</v>
      </c>
      <c r="R300" s="9">
        <f t="shared" si="36"/>
        <v>0</v>
      </c>
      <c r="S300" s="9">
        <v>0.42</v>
      </c>
      <c r="T300" s="9">
        <f t="shared" si="37"/>
        <v>0.42</v>
      </c>
      <c r="U300" s="16">
        <v>6.87</v>
      </c>
      <c r="V300" s="5">
        <f t="shared" si="38"/>
        <v>6.87</v>
      </c>
      <c r="W300" t="s">
        <v>21</v>
      </c>
      <c r="X300" t="str">
        <f t="shared" si="39"/>
        <v>Card</v>
      </c>
    </row>
    <row r="301" spans="1:24" x14ac:dyDescent="0.3">
      <c r="A301" s="3">
        <v>120299</v>
      </c>
      <c r="B301">
        <v>403</v>
      </c>
      <c r="C301" s="2">
        <v>45852</v>
      </c>
      <c r="D301" s="4">
        <v>0.42125000000000001</v>
      </c>
      <c r="E301" s="2">
        <v>45852</v>
      </c>
      <c r="F301" s="2" t="str">
        <f>TEXT(Table1[[#This Row],[Business_Day]],"dddd")</f>
        <v>Monday</v>
      </c>
      <c r="G301" t="s">
        <v>37</v>
      </c>
      <c r="H301" t="s">
        <v>29</v>
      </c>
      <c r="I301" t="str">
        <f t="shared" si="32"/>
        <v>Delivery</v>
      </c>
      <c r="J301" t="s">
        <v>68</v>
      </c>
      <c r="L301" t="str">
        <f t="shared" si="33"/>
        <v>No Modifier</v>
      </c>
      <c r="M301" s="3">
        <v>2</v>
      </c>
      <c r="N301" s="5">
        <v>3.9</v>
      </c>
      <c r="O301" s="5">
        <f t="shared" si="34"/>
        <v>3.9000000000000004</v>
      </c>
      <c r="P301" s="5">
        <f t="shared" si="35"/>
        <v>7.8000000000000007</v>
      </c>
      <c r="Q301" s="9">
        <v>0</v>
      </c>
      <c r="R301" s="9">
        <f t="shared" si="36"/>
        <v>0</v>
      </c>
      <c r="S301" s="9">
        <v>0.57999999999999996</v>
      </c>
      <c r="T301" s="9">
        <f t="shared" si="37"/>
        <v>0.57999999999999996</v>
      </c>
      <c r="U301" s="16">
        <v>8.3800000000000008</v>
      </c>
      <c r="V301" s="5">
        <f t="shared" si="38"/>
        <v>8.3800000000000008</v>
      </c>
      <c r="W301" t="s">
        <v>21</v>
      </c>
      <c r="X301" t="str">
        <f t="shared" si="39"/>
        <v>Card</v>
      </c>
    </row>
    <row r="302" spans="1:24" x14ac:dyDescent="0.3">
      <c r="A302" s="3">
        <v>120300</v>
      </c>
      <c r="B302">
        <v>103</v>
      </c>
      <c r="C302" s="2">
        <v>45815</v>
      </c>
      <c r="D302" s="4">
        <v>0.24074074074074073</v>
      </c>
      <c r="E302" s="2">
        <v>45815</v>
      </c>
      <c r="F302" s="2" t="str">
        <f>TEXT(Table1[[#This Row],[Business_Day]],"dddd")</f>
        <v>Saturday</v>
      </c>
      <c r="G302" t="s">
        <v>28</v>
      </c>
      <c r="H302" t="s">
        <v>22</v>
      </c>
      <c r="I302" t="str">
        <f t="shared" si="32"/>
        <v>Takeout</v>
      </c>
      <c r="J302" t="s">
        <v>80</v>
      </c>
      <c r="L302" t="str">
        <f t="shared" si="33"/>
        <v>No Modifier</v>
      </c>
      <c r="M302" s="3">
        <v>1</v>
      </c>
      <c r="N302" s="5">
        <v>1.78</v>
      </c>
      <c r="O302" s="5">
        <f t="shared" si="34"/>
        <v>1.7799999999999998</v>
      </c>
      <c r="P302" s="5">
        <f t="shared" si="35"/>
        <v>1.7799999999999998</v>
      </c>
      <c r="Q302" s="9">
        <v>0</v>
      </c>
      <c r="R302" s="9">
        <f t="shared" si="36"/>
        <v>0</v>
      </c>
      <c r="S302" s="9">
        <v>0.12</v>
      </c>
      <c r="T302" s="9">
        <f t="shared" si="37"/>
        <v>0.12</v>
      </c>
      <c r="U302" s="16">
        <v>1.9</v>
      </c>
      <c r="V302" s="5">
        <f t="shared" si="38"/>
        <v>1.9</v>
      </c>
      <c r="W302" t="s">
        <v>31</v>
      </c>
      <c r="X302" t="str">
        <f t="shared" si="39"/>
        <v>MobilePay</v>
      </c>
    </row>
    <row r="303" spans="1:24" x14ac:dyDescent="0.3">
      <c r="A303" s="3">
        <v>120301</v>
      </c>
      <c r="B303">
        <v>401</v>
      </c>
      <c r="C303" s="2">
        <v>45836</v>
      </c>
      <c r="D303" s="4">
        <v>6.6562499999999997E-2</v>
      </c>
      <c r="E303" s="2">
        <v>45836</v>
      </c>
      <c r="F303" s="2" t="str">
        <f>TEXT(Table1[[#This Row],[Business_Day]],"dddd")</f>
        <v>Saturday</v>
      </c>
      <c r="G303" t="s">
        <v>18</v>
      </c>
      <c r="H303" t="s">
        <v>29</v>
      </c>
      <c r="I303" t="str">
        <f t="shared" si="32"/>
        <v>Delivery</v>
      </c>
      <c r="J303" t="s">
        <v>20</v>
      </c>
      <c r="L303" t="str">
        <f t="shared" si="33"/>
        <v>No Modifier</v>
      </c>
      <c r="M303" s="3">
        <v>1</v>
      </c>
      <c r="N303" s="5">
        <v>5.18</v>
      </c>
      <c r="O303" s="5">
        <f t="shared" si="34"/>
        <v>5.18</v>
      </c>
      <c r="P303" s="5">
        <f t="shared" si="35"/>
        <v>5.18</v>
      </c>
      <c r="Q303" s="9">
        <v>0</v>
      </c>
      <c r="R303" s="9">
        <f t="shared" si="36"/>
        <v>0</v>
      </c>
      <c r="S303" s="9">
        <v>0.49</v>
      </c>
      <c r="T303" s="9">
        <f t="shared" si="37"/>
        <v>0.49</v>
      </c>
      <c r="U303" s="16">
        <v>5.67</v>
      </c>
      <c r="V303" s="5">
        <f t="shared" si="38"/>
        <v>5.67</v>
      </c>
      <c r="W303" t="s">
        <v>21</v>
      </c>
      <c r="X303" t="str">
        <f t="shared" si="39"/>
        <v>Card</v>
      </c>
    </row>
    <row r="304" spans="1:24" x14ac:dyDescent="0.3">
      <c r="A304" s="3">
        <v>120302</v>
      </c>
      <c r="B304">
        <v>501</v>
      </c>
      <c r="C304" s="2">
        <v>45875</v>
      </c>
      <c r="D304" s="4">
        <v>0.1335763888888889</v>
      </c>
      <c r="E304" s="2">
        <v>45875</v>
      </c>
      <c r="F304" s="2" t="str">
        <f>TEXT(Table1[[#This Row],[Business_Day]],"dddd")</f>
        <v>Wednesday</v>
      </c>
      <c r="G304" t="s">
        <v>28</v>
      </c>
      <c r="H304" t="s">
        <v>15</v>
      </c>
      <c r="I304" t="str">
        <f t="shared" si="32"/>
        <v>Drive-Thru</v>
      </c>
      <c r="J304" t="s">
        <v>32</v>
      </c>
      <c r="K304" t="s">
        <v>76</v>
      </c>
      <c r="L304" t="str">
        <f t="shared" si="33"/>
        <v>No Ice</v>
      </c>
      <c r="M304" s="3">
        <v>1</v>
      </c>
      <c r="N304" s="5">
        <v>1.8</v>
      </c>
      <c r="O304" s="5">
        <f t="shared" si="34"/>
        <v>1.8</v>
      </c>
      <c r="P304" s="5">
        <f t="shared" si="35"/>
        <v>1.8</v>
      </c>
      <c r="Q304" s="9">
        <v>0</v>
      </c>
      <c r="R304" s="9">
        <f t="shared" si="36"/>
        <v>0</v>
      </c>
      <c r="S304" s="9">
        <v>0.16</v>
      </c>
      <c r="T304" s="9">
        <f t="shared" si="37"/>
        <v>0.16</v>
      </c>
      <c r="U304" s="16">
        <v>1.96</v>
      </c>
      <c r="V304" s="5">
        <f t="shared" si="38"/>
        <v>1.96</v>
      </c>
      <c r="W304" t="s">
        <v>31</v>
      </c>
      <c r="X304" t="str">
        <f t="shared" si="39"/>
        <v>MobilePay</v>
      </c>
    </row>
    <row r="305" spans="1:24" x14ac:dyDescent="0.3">
      <c r="A305" s="3">
        <v>120303</v>
      </c>
      <c r="B305">
        <v>101</v>
      </c>
      <c r="C305" s="2">
        <v>45840</v>
      </c>
      <c r="D305" s="4">
        <v>0.35803240740740738</v>
      </c>
      <c r="E305" s="2">
        <v>45840</v>
      </c>
      <c r="F305" s="2" t="str">
        <f>TEXT(Table1[[#This Row],[Business_Day]],"dddd")</f>
        <v>Wednesday</v>
      </c>
      <c r="G305" t="s">
        <v>36</v>
      </c>
      <c r="H305" t="s">
        <v>19</v>
      </c>
      <c r="I305" t="str">
        <f t="shared" si="32"/>
        <v>Dine-In</v>
      </c>
      <c r="J305" t="s">
        <v>77</v>
      </c>
      <c r="K305" t="s">
        <v>63</v>
      </c>
      <c r="L305" t="str">
        <f t="shared" si="33"/>
        <v>No Sauce</v>
      </c>
      <c r="M305" s="3">
        <v>1</v>
      </c>
      <c r="N305" s="5">
        <v>5.45</v>
      </c>
      <c r="O305" s="5">
        <f t="shared" si="34"/>
        <v>5.45</v>
      </c>
      <c r="P305" s="5">
        <f t="shared" si="35"/>
        <v>5.45</v>
      </c>
      <c r="Q305" s="9">
        <v>0</v>
      </c>
      <c r="R305" s="9">
        <f t="shared" si="36"/>
        <v>0</v>
      </c>
      <c r="S305" s="9">
        <v>0.33</v>
      </c>
      <c r="T305" s="9">
        <f t="shared" si="37"/>
        <v>0.33</v>
      </c>
      <c r="U305" s="16">
        <v>5.78</v>
      </c>
      <c r="V305" s="5">
        <f t="shared" si="38"/>
        <v>5.78</v>
      </c>
      <c r="W305" t="s">
        <v>17</v>
      </c>
      <c r="X305" t="str">
        <f t="shared" si="39"/>
        <v>Cash</v>
      </c>
    </row>
    <row r="306" spans="1:24" x14ac:dyDescent="0.3">
      <c r="A306" s="3">
        <v>120304</v>
      </c>
      <c r="B306">
        <v>103</v>
      </c>
      <c r="C306" s="2">
        <v>45768</v>
      </c>
      <c r="D306" s="4">
        <v>0.19854166666666667</v>
      </c>
      <c r="E306" s="2">
        <v>45768</v>
      </c>
      <c r="F306" s="2" t="str">
        <f>TEXT(Table1[[#This Row],[Business_Day]],"dddd")</f>
        <v>Monday</v>
      </c>
      <c r="G306" t="s">
        <v>28</v>
      </c>
      <c r="H306" t="s">
        <v>22</v>
      </c>
      <c r="I306" t="str">
        <f t="shared" si="32"/>
        <v>Takeout</v>
      </c>
      <c r="J306" t="s">
        <v>30</v>
      </c>
      <c r="K306" t="s">
        <v>53</v>
      </c>
      <c r="L306" t="str">
        <f t="shared" si="33"/>
        <v>Small Size</v>
      </c>
      <c r="M306" s="3">
        <v>1</v>
      </c>
      <c r="N306" s="5">
        <v>3.13</v>
      </c>
      <c r="O306" s="5">
        <f t="shared" si="34"/>
        <v>2.83</v>
      </c>
      <c r="P306" s="5">
        <f t="shared" si="35"/>
        <v>2.83</v>
      </c>
      <c r="Q306" s="9">
        <v>0</v>
      </c>
      <c r="R306" s="9">
        <f t="shared" si="36"/>
        <v>0</v>
      </c>
      <c r="S306" s="9">
        <v>0.21</v>
      </c>
      <c r="T306" s="9">
        <f t="shared" si="37"/>
        <v>0.21</v>
      </c>
      <c r="U306" s="16">
        <v>3.04</v>
      </c>
      <c r="V306" s="5">
        <f t="shared" si="38"/>
        <v>3.04</v>
      </c>
      <c r="W306" t="s">
        <v>21</v>
      </c>
      <c r="X306" t="str">
        <f t="shared" si="39"/>
        <v>Card</v>
      </c>
    </row>
    <row r="307" spans="1:24" x14ac:dyDescent="0.3">
      <c r="A307" s="3">
        <v>120305</v>
      </c>
      <c r="B307">
        <v>102</v>
      </c>
      <c r="C307" s="2">
        <v>45875</v>
      </c>
      <c r="D307" s="4">
        <v>0.12328703703703704</v>
      </c>
      <c r="E307" s="2">
        <v>45875</v>
      </c>
      <c r="F307" s="2" t="str">
        <f>TEXT(Table1[[#This Row],[Business_Day]],"dddd")</f>
        <v>Wednesday</v>
      </c>
      <c r="G307" t="s">
        <v>18</v>
      </c>
      <c r="H307" t="s">
        <v>19</v>
      </c>
      <c r="I307" t="str">
        <f t="shared" si="32"/>
        <v>Dine-In</v>
      </c>
      <c r="J307" t="s">
        <v>55</v>
      </c>
      <c r="L307" t="str">
        <f t="shared" si="33"/>
        <v>No Modifier</v>
      </c>
      <c r="M307" s="3">
        <v>1</v>
      </c>
      <c r="N307" s="5">
        <v>8.5500000000000007</v>
      </c>
      <c r="O307" s="5">
        <f t="shared" si="34"/>
        <v>8.5499999999999989</v>
      </c>
      <c r="P307" s="5">
        <f t="shared" si="35"/>
        <v>8.5499999999999989</v>
      </c>
      <c r="Q307" s="9">
        <v>0</v>
      </c>
      <c r="R307" s="9">
        <f t="shared" si="36"/>
        <v>0</v>
      </c>
      <c r="S307" s="9">
        <v>0.56000000000000005</v>
      </c>
      <c r="T307" s="9">
        <f t="shared" si="37"/>
        <v>0.56000000000000005</v>
      </c>
      <c r="U307" s="16">
        <v>9.11</v>
      </c>
      <c r="V307" s="5">
        <f t="shared" si="38"/>
        <v>9.11</v>
      </c>
      <c r="W307" t="s">
        <v>21</v>
      </c>
      <c r="X307" t="str">
        <f t="shared" si="39"/>
        <v>Card</v>
      </c>
    </row>
    <row r="308" spans="1:24" x14ac:dyDescent="0.3">
      <c r="A308" s="3">
        <v>120306</v>
      </c>
      <c r="B308">
        <v>402</v>
      </c>
      <c r="C308" s="2">
        <v>45768</v>
      </c>
      <c r="D308" s="4">
        <v>0.45855324074074072</v>
      </c>
      <c r="E308" s="2">
        <v>45768</v>
      </c>
      <c r="F308" s="2" t="str">
        <f>TEXT(Table1[[#This Row],[Business_Day]],"dddd")</f>
        <v>Monday</v>
      </c>
      <c r="G308" t="s">
        <v>18</v>
      </c>
      <c r="H308" t="s">
        <v>15</v>
      </c>
      <c r="I308" t="str">
        <f t="shared" si="32"/>
        <v>Drive-Thru</v>
      </c>
      <c r="J308" t="s">
        <v>57</v>
      </c>
      <c r="L308" t="str">
        <f t="shared" si="33"/>
        <v>No Modifier</v>
      </c>
      <c r="M308" s="3">
        <v>1</v>
      </c>
      <c r="N308" s="5">
        <v>9.6300000000000008</v>
      </c>
      <c r="O308" s="5">
        <f t="shared" si="34"/>
        <v>9.629999999999999</v>
      </c>
      <c r="P308" s="5">
        <f t="shared" si="35"/>
        <v>9.629999999999999</v>
      </c>
      <c r="Q308" s="9">
        <v>1.44</v>
      </c>
      <c r="R308" s="9">
        <f t="shared" si="36"/>
        <v>1.44</v>
      </c>
      <c r="S308" s="9">
        <v>0.49</v>
      </c>
      <c r="T308" s="9">
        <f t="shared" si="37"/>
        <v>0.49</v>
      </c>
      <c r="U308" s="16">
        <v>8.68</v>
      </c>
      <c r="V308" s="5">
        <f t="shared" si="38"/>
        <v>8.68</v>
      </c>
      <c r="W308" t="s">
        <v>17</v>
      </c>
      <c r="X308" t="str">
        <f t="shared" si="39"/>
        <v>Cash</v>
      </c>
    </row>
    <row r="309" spans="1:24" x14ac:dyDescent="0.3">
      <c r="A309" s="3">
        <v>120307</v>
      </c>
      <c r="B309">
        <v>202</v>
      </c>
      <c r="C309" s="2">
        <v>45780</v>
      </c>
      <c r="D309" s="4">
        <v>0.11258101851851852</v>
      </c>
      <c r="E309" s="2">
        <v>45780</v>
      </c>
      <c r="F309" s="2" t="str">
        <f>TEXT(Table1[[#This Row],[Business_Day]],"dddd")</f>
        <v>Saturday</v>
      </c>
      <c r="G309" t="s">
        <v>18</v>
      </c>
      <c r="H309" t="s">
        <v>19</v>
      </c>
      <c r="I309" t="str">
        <f t="shared" si="32"/>
        <v>Dine-In</v>
      </c>
      <c r="J309" t="s">
        <v>27</v>
      </c>
      <c r="L309" t="str">
        <f t="shared" si="33"/>
        <v>No Modifier</v>
      </c>
      <c r="M309" s="3">
        <v>1</v>
      </c>
      <c r="N309" s="5">
        <v>5.49</v>
      </c>
      <c r="O309" s="5">
        <f t="shared" si="34"/>
        <v>5.49</v>
      </c>
      <c r="P309" s="5">
        <f t="shared" si="35"/>
        <v>5.49</v>
      </c>
      <c r="Q309" s="9">
        <v>0</v>
      </c>
      <c r="R309" s="9">
        <f t="shared" si="36"/>
        <v>0</v>
      </c>
      <c r="S309" s="9">
        <v>0.52</v>
      </c>
      <c r="T309" s="9">
        <f t="shared" si="37"/>
        <v>0.52</v>
      </c>
      <c r="U309" s="16">
        <v>6.01</v>
      </c>
      <c r="V309" s="5">
        <f t="shared" si="38"/>
        <v>6.01</v>
      </c>
      <c r="W309" t="s">
        <v>21</v>
      </c>
      <c r="X309" t="str">
        <f t="shared" si="39"/>
        <v>Card</v>
      </c>
    </row>
    <row r="310" spans="1:24" x14ac:dyDescent="0.3">
      <c r="A310" s="3">
        <v>120308</v>
      </c>
      <c r="B310">
        <v>201</v>
      </c>
      <c r="C310" s="2">
        <v>45839</v>
      </c>
      <c r="D310" s="4">
        <v>0.4148263888888889</v>
      </c>
      <c r="E310" s="2">
        <v>45839</v>
      </c>
      <c r="F310" s="2" t="str">
        <f>TEXT(Table1[[#This Row],[Business_Day]],"dddd")</f>
        <v>Tuesday</v>
      </c>
      <c r="G310" t="s">
        <v>14</v>
      </c>
      <c r="H310" t="s">
        <v>29</v>
      </c>
      <c r="I310" t="str">
        <f t="shared" si="32"/>
        <v>Delivery</v>
      </c>
      <c r="J310" t="s">
        <v>24</v>
      </c>
      <c r="L310" t="str">
        <f t="shared" si="33"/>
        <v>No Modifier</v>
      </c>
      <c r="M310" s="3">
        <v>1</v>
      </c>
      <c r="N310" s="5">
        <v>3.38</v>
      </c>
      <c r="O310" s="5">
        <f t="shared" si="34"/>
        <v>4.38</v>
      </c>
      <c r="P310" s="5">
        <f t="shared" si="35"/>
        <v>4.38</v>
      </c>
      <c r="Q310" s="9">
        <v>0.88</v>
      </c>
      <c r="R310" s="9">
        <f t="shared" si="36"/>
        <v>0.88</v>
      </c>
      <c r="S310" s="9">
        <v>0.3</v>
      </c>
      <c r="T310" s="9">
        <f t="shared" si="37"/>
        <v>0.3</v>
      </c>
      <c r="U310" s="16">
        <v>3.8</v>
      </c>
      <c r="V310" s="5">
        <f t="shared" si="38"/>
        <v>3.8</v>
      </c>
      <c r="W310" t="s">
        <v>21</v>
      </c>
      <c r="X310" t="str">
        <f t="shared" si="39"/>
        <v>Card</v>
      </c>
    </row>
    <row r="311" spans="1:24" x14ac:dyDescent="0.3">
      <c r="A311" s="3">
        <v>120309</v>
      </c>
      <c r="B311">
        <v>501</v>
      </c>
      <c r="C311" s="2">
        <v>45836</v>
      </c>
      <c r="D311" s="4">
        <v>0.53180555555555553</v>
      </c>
      <c r="E311" s="2">
        <v>45836</v>
      </c>
      <c r="F311" s="2" t="str">
        <f>TEXT(Table1[[#This Row],[Business_Day]],"dddd")</f>
        <v>Saturday</v>
      </c>
      <c r="G311" t="s">
        <v>18</v>
      </c>
      <c r="H311" t="s">
        <v>29</v>
      </c>
      <c r="I311" t="str">
        <f t="shared" si="32"/>
        <v>Delivery</v>
      </c>
      <c r="J311" t="s">
        <v>32</v>
      </c>
      <c r="K311" t="s">
        <v>45</v>
      </c>
      <c r="L311" t="str">
        <f t="shared" si="33"/>
        <v>Sugar-Free Syrup</v>
      </c>
      <c r="M311" s="3">
        <v>1</v>
      </c>
      <c r="N311" s="5">
        <v>1.72</v>
      </c>
      <c r="O311" s="5">
        <f t="shared" si="34"/>
        <v>2.02</v>
      </c>
      <c r="P311" s="5">
        <f t="shared" si="35"/>
        <v>2.02</v>
      </c>
      <c r="Q311" s="9">
        <v>0.4</v>
      </c>
      <c r="R311" s="9">
        <f t="shared" si="36"/>
        <v>0.4</v>
      </c>
      <c r="S311" s="9">
        <v>0.11</v>
      </c>
      <c r="T311" s="9">
        <f t="shared" si="37"/>
        <v>0.11</v>
      </c>
      <c r="U311" s="16">
        <v>1.73</v>
      </c>
      <c r="V311" s="5">
        <f t="shared" si="38"/>
        <v>1.73</v>
      </c>
      <c r="W311" t="s">
        <v>21</v>
      </c>
      <c r="X311" t="str">
        <f t="shared" si="39"/>
        <v>Card</v>
      </c>
    </row>
    <row r="312" spans="1:24" x14ac:dyDescent="0.3">
      <c r="A312" s="3">
        <v>120310</v>
      </c>
      <c r="B312">
        <v>201</v>
      </c>
      <c r="C312" s="2">
        <v>45764</v>
      </c>
      <c r="D312" s="4">
        <v>0.38678240740740738</v>
      </c>
      <c r="E312" s="2">
        <v>45764</v>
      </c>
      <c r="F312" s="2" t="str">
        <f>TEXT(Table1[[#This Row],[Business_Day]],"dddd")</f>
        <v>Thursday</v>
      </c>
      <c r="G312" t="s">
        <v>14</v>
      </c>
      <c r="H312" t="s">
        <v>22</v>
      </c>
      <c r="I312" t="str">
        <f t="shared" si="32"/>
        <v>Takeout</v>
      </c>
      <c r="J312" t="s">
        <v>64</v>
      </c>
      <c r="L312" t="str">
        <f t="shared" si="33"/>
        <v>No Modifier</v>
      </c>
      <c r="M312" s="3">
        <v>2</v>
      </c>
      <c r="N312" s="5">
        <v>1.52</v>
      </c>
      <c r="O312" s="5">
        <f t="shared" si="34"/>
        <v>1.52</v>
      </c>
      <c r="P312" s="5">
        <f t="shared" si="35"/>
        <v>3.04</v>
      </c>
      <c r="Q312" s="9">
        <v>0</v>
      </c>
      <c r="R312" s="9">
        <f t="shared" si="36"/>
        <v>0</v>
      </c>
      <c r="S312" s="9">
        <v>0.27</v>
      </c>
      <c r="T312" s="9">
        <f t="shared" si="37"/>
        <v>0.27</v>
      </c>
      <c r="U312" s="16">
        <v>3.31</v>
      </c>
      <c r="V312" s="5">
        <f t="shared" si="38"/>
        <v>3.31</v>
      </c>
      <c r="W312" t="s">
        <v>21</v>
      </c>
      <c r="X312" t="str">
        <f t="shared" si="39"/>
        <v>Card</v>
      </c>
    </row>
    <row r="313" spans="1:24" x14ac:dyDescent="0.3">
      <c r="A313" s="3">
        <v>120311</v>
      </c>
      <c r="B313">
        <v>301</v>
      </c>
      <c r="C313" s="2">
        <v>45862</v>
      </c>
      <c r="D313" s="4">
        <v>0.21278935185185185</v>
      </c>
      <c r="E313" s="2">
        <v>45862</v>
      </c>
      <c r="F313" s="2" t="str">
        <f>TEXT(Table1[[#This Row],[Business_Day]],"dddd")</f>
        <v>Thursday</v>
      </c>
      <c r="G313" t="s">
        <v>28</v>
      </c>
      <c r="H313" t="s">
        <v>15</v>
      </c>
      <c r="I313" t="str">
        <f t="shared" si="32"/>
        <v>Drive-Thru</v>
      </c>
      <c r="J313" t="s">
        <v>52</v>
      </c>
      <c r="K313" t="s">
        <v>63</v>
      </c>
      <c r="L313" t="str">
        <f t="shared" si="33"/>
        <v>No Sauce</v>
      </c>
      <c r="M313" s="3">
        <v>1</v>
      </c>
      <c r="N313" s="5">
        <v>2.95</v>
      </c>
      <c r="O313" s="5">
        <f t="shared" si="34"/>
        <v>2.95</v>
      </c>
      <c r="P313" s="5">
        <f t="shared" si="35"/>
        <v>2.95</v>
      </c>
      <c r="Q313" s="9">
        <v>0</v>
      </c>
      <c r="R313" s="9">
        <f t="shared" si="36"/>
        <v>0</v>
      </c>
      <c r="S313" s="9">
        <v>0.25</v>
      </c>
      <c r="T313" s="9">
        <f t="shared" si="37"/>
        <v>0.25</v>
      </c>
      <c r="U313" s="16">
        <v>3.2</v>
      </c>
      <c r="V313" s="5">
        <f t="shared" si="38"/>
        <v>3.2</v>
      </c>
      <c r="W313" t="s">
        <v>17</v>
      </c>
      <c r="X313" t="str">
        <f t="shared" si="39"/>
        <v>Cash</v>
      </c>
    </row>
    <row r="314" spans="1:24" x14ac:dyDescent="0.3">
      <c r="A314" s="3">
        <v>120312</v>
      </c>
      <c r="B314">
        <v>201</v>
      </c>
      <c r="C314" s="2">
        <v>45803</v>
      </c>
      <c r="D314" s="4">
        <v>0.4100347222222222</v>
      </c>
      <c r="E314" s="2">
        <v>45803</v>
      </c>
      <c r="F314" s="2" t="str">
        <f>TEXT(Table1[[#This Row],[Business_Day]],"dddd")</f>
        <v>Monday</v>
      </c>
      <c r="G314" t="s">
        <v>36</v>
      </c>
      <c r="H314" t="s">
        <v>29</v>
      </c>
      <c r="I314" t="str">
        <f t="shared" si="32"/>
        <v>Delivery</v>
      </c>
      <c r="J314" t="s">
        <v>26</v>
      </c>
      <c r="L314" t="str">
        <f t="shared" si="33"/>
        <v>No Modifier</v>
      </c>
      <c r="M314" s="3">
        <v>1</v>
      </c>
      <c r="N314" s="5">
        <v>9.6999999999999993</v>
      </c>
      <c r="O314" s="5">
        <f t="shared" si="34"/>
        <v>9.7000000000000011</v>
      </c>
      <c r="P314" s="5">
        <f t="shared" si="35"/>
        <v>9.7000000000000011</v>
      </c>
      <c r="Q314" s="9">
        <v>0</v>
      </c>
      <c r="R314" s="9">
        <f t="shared" si="36"/>
        <v>0</v>
      </c>
      <c r="S314" s="9">
        <v>0.87</v>
      </c>
      <c r="T314" s="9">
        <f t="shared" si="37"/>
        <v>0.87</v>
      </c>
      <c r="U314" s="16">
        <v>10.57</v>
      </c>
      <c r="V314" s="5">
        <f t="shared" si="38"/>
        <v>10.57</v>
      </c>
      <c r="W314" t="s">
        <v>21</v>
      </c>
      <c r="X314" t="str">
        <f t="shared" si="39"/>
        <v>Card</v>
      </c>
    </row>
    <row r="315" spans="1:24" x14ac:dyDescent="0.3">
      <c r="A315" s="3">
        <v>120313</v>
      </c>
      <c r="B315">
        <v>202</v>
      </c>
      <c r="C315" s="2">
        <v>45870</v>
      </c>
      <c r="D315" s="4">
        <v>0.44712962962962965</v>
      </c>
      <c r="E315" s="2">
        <v>45870</v>
      </c>
      <c r="F315" s="2" t="str">
        <f>TEXT(Table1[[#This Row],[Business_Day]],"dddd")</f>
        <v>Friday</v>
      </c>
      <c r="G315" t="s">
        <v>33</v>
      </c>
      <c r="H315" t="s">
        <v>15</v>
      </c>
      <c r="I315" t="str">
        <f t="shared" si="32"/>
        <v>Drive-Thru</v>
      </c>
      <c r="J315" t="s">
        <v>20</v>
      </c>
      <c r="K315" t="s">
        <v>49</v>
      </c>
      <c r="L315" t="str">
        <f t="shared" si="33"/>
        <v>No Pickles</v>
      </c>
      <c r="M315" s="3">
        <v>1</v>
      </c>
      <c r="N315" s="5">
        <v>5.69</v>
      </c>
      <c r="O315" s="5">
        <f t="shared" si="34"/>
        <v>5.69</v>
      </c>
      <c r="P315" s="5">
        <f t="shared" si="35"/>
        <v>5.69</v>
      </c>
      <c r="Q315" s="9">
        <v>0</v>
      </c>
      <c r="R315" s="9">
        <f t="shared" si="36"/>
        <v>0</v>
      </c>
      <c r="S315" s="9">
        <v>0.34</v>
      </c>
      <c r="T315" s="9">
        <f t="shared" si="37"/>
        <v>0.34</v>
      </c>
      <c r="U315" s="16">
        <v>6.03</v>
      </c>
      <c r="V315" s="5">
        <f t="shared" si="38"/>
        <v>6.03</v>
      </c>
      <c r="W315" t="s">
        <v>17</v>
      </c>
      <c r="X315" t="str">
        <f t="shared" si="39"/>
        <v>Cash</v>
      </c>
    </row>
    <row r="316" spans="1:24" x14ac:dyDescent="0.3">
      <c r="A316" s="3">
        <v>120314</v>
      </c>
      <c r="B316">
        <v>402</v>
      </c>
      <c r="C316" s="2">
        <v>45791</v>
      </c>
      <c r="D316" s="4">
        <v>0.47194444444444444</v>
      </c>
      <c r="E316" s="2">
        <v>45791</v>
      </c>
      <c r="F316" s="2" t="str">
        <f>TEXT(Table1[[#This Row],[Business_Day]],"dddd")</f>
        <v>Wednesday</v>
      </c>
      <c r="G316" t="s">
        <v>37</v>
      </c>
      <c r="H316" t="s">
        <v>15</v>
      </c>
      <c r="I316" t="str">
        <f t="shared" si="32"/>
        <v>Drive-Thru</v>
      </c>
      <c r="J316" t="s">
        <v>47</v>
      </c>
      <c r="K316" t="s">
        <v>46</v>
      </c>
      <c r="L316" t="str">
        <f t="shared" si="33"/>
        <v>Cinnamon</v>
      </c>
      <c r="M316" s="3">
        <v>3</v>
      </c>
      <c r="N316" s="5">
        <v>1.79</v>
      </c>
      <c r="O316" s="5">
        <f t="shared" si="34"/>
        <v>1.89</v>
      </c>
      <c r="P316" s="5">
        <f t="shared" si="35"/>
        <v>5.67</v>
      </c>
      <c r="Q316" s="9">
        <v>0</v>
      </c>
      <c r="R316" s="9">
        <f t="shared" si="36"/>
        <v>0</v>
      </c>
      <c r="S316" s="9">
        <v>0.37</v>
      </c>
      <c r="T316" s="9">
        <f t="shared" si="37"/>
        <v>0.37</v>
      </c>
      <c r="U316" s="16">
        <v>6.04</v>
      </c>
      <c r="V316" s="5">
        <f t="shared" si="38"/>
        <v>6.04</v>
      </c>
      <c r="W316" t="s">
        <v>17</v>
      </c>
      <c r="X316" t="str">
        <f t="shared" si="39"/>
        <v>Cash</v>
      </c>
    </row>
    <row r="317" spans="1:24" x14ac:dyDescent="0.3">
      <c r="A317" s="3">
        <v>120315</v>
      </c>
      <c r="B317">
        <v>101</v>
      </c>
      <c r="C317" s="2">
        <v>45808</v>
      </c>
      <c r="D317" s="4">
        <v>0.45885416666666667</v>
      </c>
      <c r="E317" s="2">
        <v>45808</v>
      </c>
      <c r="F317" s="2" t="str">
        <f>TEXT(Table1[[#This Row],[Business_Day]],"dddd")</f>
        <v>Saturday</v>
      </c>
      <c r="G317" t="s">
        <v>18</v>
      </c>
      <c r="H317" t="s">
        <v>22</v>
      </c>
      <c r="I317" t="str">
        <f t="shared" si="32"/>
        <v>Takeout</v>
      </c>
      <c r="J317" t="s">
        <v>27</v>
      </c>
      <c r="L317" t="str">
        <f t="shared" si="33"/>
        <v>No Modifier</v>
      </c>
      <c r="M317" s="3">
        <v>1</v>
      </c>
      <c r="N317" s="5">
        <v>5.75</v>
      </c>
      <c r="O317" s="5">
        <f t="shared" si="34"/>
        <v>5.75</v>
      </c>
      <c r="P317" s="5">
        <f t="shared" si="35"/>
        <v>5.75</v>
      </c>
      <c r="Q317" s="9">
        <v>0</v>
      </c>
      <c r="R317" s="9">
        <f t="shared" si="36"/>
        <v>0</v>
      </c>
      <c r="S317" s="9">
        <v>0.49</v>
      </c>
      <c r="T317" s="9">
        <f t="shared" si="37"/>
        <v>0.49</v>
      </c>
      <c r="U317" s="16">
        <v>6.24</v>
      </c>
      <c r="V317" s="5">
        <f t="shared" si="38"/>
        <v>6.24</v>
      </c>
      <c r="W317" t="s">
        <v>62</v>
      </c>
      <c r="X317" t="str">
        <f t="shared" si="39"/>
        <v>GiftCard</v>
      </c>
    </row>
    <row r="318" spans="1:24" x14ac:dyDescent="0.3">
      <c r="A318" s="3">
        <v>120316</v>
      </c>
      <c r="B318">
        <v>103</v>
      </c>
      <c r="C318" s="2">
        <v>45854</v>
      </c>
      <c r="D318" s="4">
        <v>0.12082175925925925</v>
      </c>
      <c r="E318" s="2">
        <v>45854</v>
      </c>
      <c r="F318" s="2" t="str">
        <f>TEXT(Table1[[#This Row],[Business_Day]],"dddd")</f>
        <v>Wednesday</v>
      </c>
      <c r="G318" t="s">
        <v>18</v>
      </c>
      <c r="H318" t="s">
        <v>22</v>
      </c>
      <c r="I318" t="str">
        <f t="shared" si="32"/>
        <v>Takeout</v>
      </c>
      <c r="J318" t="s">
        <v>48</v>
      </c>
      <c r="K318" t="s">
        <v>54</v>
      </c>
      <c r="L318" t="str">
        <f t="shared" si="33"/>
        <v>No Onions</v>
      </c>
      <c r="M318" s="3">
        <v>1</v>
      </c>
      <c r="N318" s="5">
        <v>5.9</v>
      </c>
      <c r="O318" s="5">
        <f t="shared" si="34"/>
        <v>5.9</v>
      </c>
      <c r="P318" s="5">
        <f t="shared" si="35"/>
        <v>5.9</v>
      </c>
      <c r="Q318" s="9">
        <v>0.3</v>
      </c>
      <c r="R318" s="9">
        <f t="shared" si="36"/>
        <v>0.3</v>
      </c>
      <c r="S318" s="9">
        <v>0.39</v>
      </c>
      <c r="T318" s="9">
        <f t="shared" si="37"/>
        <v>0.39</v>
      </c>
      <c r="U318" s="16">
        <v>5.99</v>
      </c>
      <c r="V318" s="5">
        <f t="shared" si="38"/>
        <v>5.99</v>
      </c>
      <c r="W318" t="s">
        <v>21</v>
      </c>
      <c r="X318" t="str">
        <f t="shared" si="39"/>
        <v>Card</v>
      </c>
    </row>
    <row r="319" spans="1:24" x14ac:dyDescent="0.3">
      <c r="A319" s="3">
        <v>120317</v>
      </c>
      <c r="B319">
        <v>401</v>
      </c>
      <c r="C319" s="2">
        <v>45764</v>
      </c>
      <c r="D319" s="4">
        <v>0.40221064814814816</v>
      </c>
      <c r="E319" s="2">
        <v>45764</v>
      </c>
      <c r="F319" s="2" t="str">
        <f>TEXT(Table1[[#This Row],[Business_Day]],"dddd")</f>
        <v>Thursday</v>
      </c>
      <c r="G319" t="s">
        <v>36</v>
      </c>
      <c r="H319" t="s">
        <v>22</v>
      </c>
      <c r="I319" t="str">
        <f t="shared" si="32"/>
        <v>Takeout</v>
      </c>
      <c r="J319" t="s">
        <v>59</v>
      </c>
      <c r="L319" t="str">
        <f t="shared" si="33"/>
        <v>No Modifier</v>
      </c>
      <c r="M319" s="3">
        <v>1</v>
      </c>
      <c r="N319" s="5">
        <v>9.83</v>
      </c>
      <c r="O319" s="5">
        <f t="shared" si="34"/>
        <v>9.83</v>
      </c>
      <c r="P319" s="5">
        <f t="shared" si="35"/>
        <v>9.83</v>
      </c>
      <c r="Q319" s="9">
        <v>0</v>
      </c>
      <c r="R319" s="9">
        <f t="shared" si="36"/>
        <v>0</v>
      </c>
      <c r="S319" s="9">
        <v>0.59</v>
      </c>
      <c r="T319" s="9">
        <f t="shared" si="37"/>
        <v>0.59</v>
      </c>
      <c r="U319" s="16">
        <v>10.42</v>
      </c>
      <c r="V319" s="5">
        <f t="shared" si="38"/>
        <v>10.42</v>
      </c>
      <c r="W319" t="s">
        <v>21</v>
      </c>
      <c r="X319" t="str">
        <f t="shared" si="39"/>
        <v>Card</v>
      </c>
    </row>
    <row r="320" spans="1:24" x14ac:dyDescent="0.3">
      <c r="A320" s="3">
        <v>120318</v>
      </c>
      <c r="B320">
        <v>403</v>
      </c>
      <c r="C320" s="2">
        <v>45874</v>
      </c>
      <c r="D320" s="4">
        <v>0.15034722222222222</v>
      </c>
      <c r="E320" s="2">
        <v>45874</v>
      </c>
      <c r="F320" s="2" t="str">
        <f>TEXT(Table1[[#This Row],[Business_Day]],"dddd")</f>
        <v>Tuesday</v>
      </c>
      <c r="G320" t="s">
        <v>28</v>
      </c>
      <c r="H320" t="s">
        <v>29</v>
      </c>
      <c r="I320" t="str">
        <f t="shared" si="32"/>
        <v>Delivery</v>
      </c>
      <c r="J320" t="s">
        <v>32</v>
      </c>
      <c r="K320" t="s">
        <v>23</v>
      </c>
      <c r="L320" t="str">
        <f t="shared" si="33"/>
        <v>Light Ice</v>
      </c>
      <c r="M320" s="3">
        <v>2</v>
      </c>
      <c r="N320" s="5">
        <v>1.77</v>
      </c>
      <c r="O320" s="5">
        <f t="shared" si="34"/>
        <v>1.77</v>
      </c>
      <c r="P320" s="5">
        <f t="shared" si="35"/>
        <v>3.54</v>
      </c>
      <c r="Q320" s="9">
        <v>0</v>
      </c>
      <c r="R320" s="9">
        <f t="shared" si="36"/>
        <v>0</v>
      </c>
      <c r="S320" s="9">
        <v>0.27</v>
      </c>
      <c r="T320" s="9">
        <f t="shared" si="37"/>
        <v>0.27</v>
      </c>
      <c r="U320" s="16">
        <v>3.81</v>
      </c>
      <c r="V320" s="5">
        <f t="shared" si="38"/>
        <v>3.81</v>
      </c>
      <c r="W320" t="s">
        <v>21</v>
      </c>
      <c r="X320" t="str">
        <f t="shared" si="39"/>
        <v>Card</v>
      </c>
    </row>
    <row r="321" spans="1:24" x14ac:dyDescent="0.3">
      <c r="A321" s="3">
        <v>120319</v>
      </c>
      <c r="B321">
        <v>102</v>
      </c>
      <c r="C321" s="2">
        <v>45809</v>
      </c>
      <c r="D321" s="4">
        <v>0.22197916666666667</v>
      </c>
      <c r="E321" s="2">
        <v>45809</v>
      </c>
      <c r="F321" s="2" t="str">
        <f>TEXT(Table1[[#This Row],[Business_Day]],"dddd")</f>
        <v>Sunday</v>
      </c>
      <c r="G321" t="s">
        <v>28</v>
      </c>
      <c r="H321" t="s">
        <v>19</v>
      </c>
      <c r="I321" t="str">
        <f t="shared" si="32"/>
        <v>Dine-In</v>
      </c>
      <c r="J321" t="s">
        <v>16</v>
      </c>
      <c r="K321" t="s">
        <v>42</v>
      </c>
      <c r="L321" t="str">
        <f t="shared" si="33"/>
        <v>Oat Milk</v>
      </c>
      <c r="M321" s="3">
        <v>2</v>
      </c>
      <c r="N321" s="5">
        <v>1.43</v>
      </c>
      <c r="O321" s="5">
        <f t="shared" si="34"/>
        <v>2.13</v>
      </c>
      <c r="P321" s="5">
        <f t="shared" si="35"/>
        <v>4.26</v>
      </c>
      <c r="Q321" s="9">
        <v>0</v>
      </c>
      <c r="R321" s="9">
        <f t="shared" si="36"/>
        <v>0</v>
      </c>
      <c r="S321" s="9">
        <v>0.34</v>
      </c>
      <c r="T321" s="9">
        <f t="shared" si="37"/>
        <v>0.34</v>
      </c>
      <c r="U321" s="16">
        <v>4.5999999999999996</v>
      </c>
      <c r="V321" s="5">
        <f t="shared" si="38"/>
        <v>4.5999999999999996</v>
      </c>
      <c r="W321" t="s">
        <v>21</v>
      </c>
      <c r="X321" t="str">
        <f t="shared" si="39"/>
        <v>Card</v>
      </c>
    </row>
    <row r="322" spans="1:24" x14ac:dyDescent="0.3">
      <c r="A322" s="3">
        <v>120320</v>
      </c>
      <c r="B322">
        <v>501</v>
      </c>
      <c r="C322" s="2">
        <v>45785</v>
      </c>
      <c r="D322" s="4">
        <v>0.33587962962962964</v>
      </c>
      <c r="E322" s="2">
        <v>45785</v>
      </c>
      <c r="F322" s="2" t="str">
        <f>TEXT(Table1[[#This Row],[Business_Day]],"dddd")</f>
        <v>Thursday</v>
      </c>
      <c r="G322" t="s">
        <v>36</v>
      </c>
      <c r="H322" t="s">
        <v>22</v>
      </c>
      <c r="I322" t="str">
        <f t="shared" si="32"/>
        <v>Takeout</v>
      </c>
      <c r="J322" t="s">
        <v>43</v>
      </c>
      <c r="L322" t="str">
        <f t="shared" si="33"/>
        <v>No Modifier</v>
      </c>
      <c r="M322" s="3">
        <v>1</v>
      </c>
      <c r="N322" s="5">
        <v>4.5199999999999996</v>
      </c>
      <c r="O322" s="5">
        <f t="shared" si="34"/>
        <v>4.5200000000000005</v>
      </c>
      <c r="P322" s="5">
        <f t="shared" si="35"/>
        <v>4.5200000000000005</v>
      </c>
      <c r="Q322" s="9">
        <v>0</v>
      </c>
      <c r="R322" s="9">
        <f t="shared" si="36"/>
        <v>0</v>
      </c>
      <c r="S322" s="9">
        <v>0.34</v>
      </c>
      <c r="T322" s="9">
        <f t="shared" si="37"/>
        <v>0.34</v>
      </c>
      <c r="U322" s="16">
        <v>4.8600000000000003</v>
      </c>
      <c r="V322" s="5">
        <f t="shared" si="38"/>
        <v>4.8600000000000003</v>
      </c>
      <c r="W322" t="s">
        <v>21</v>
      </c>
      <c r="X322" t="str">
        <f t="shared" si="39"/>
        <v>Card</v>
      </c>
    </row>
    <row r="323" spans="1:24" x14ac:dyDescent="0.3">
      <c r="A323" s="3">
        <v>120321</v>
      </c>
      <c r="B323">
        <v>501</v>
      </c>
      <c r="C323" s="2">
        <v>45769</v>
      </c>
      <c r="D323" s="4">
        <v>4.221064814814815E-2</v>
      </c>
      <c r="E323" s="2">
        <v>45769</v>
      </c>
      <c r="F323" s="2" t="str">
        <f>TEXT(Table1[[#This Row],[Business_Day]],"dddd")</f>
        <v>Tuesday</v>
      </c>
      <c r="G323" t="s">
        <v>18</v>
      </c>
      <c r="H323" t="s">
        <v>19</v>
      </c>
      <c r="I323" t="str">
        <f t="shared" ref="I323:I386" si="40">IF(H323="","Unknown",H323)</f>
        <v>Dine-In</v>
      </c>
      <c r="J323" t="s">
        <v>57</v>
      </c>
      <c r="L323" t="str">
        <f t="shared" ref="L323:L386" si="41">IF(K323="","No Modifier",K323)</f>
        <v>No Modifier</v>
      </c>
      <c r="M323" s="3">
        <v>1</v>
      </c>
      <c r="N323" s="5">
        <v>9.2899999999999991</v>
      </c>
      <c r="O323" s="5">
        <f t="shared" ref="O323:O386" si="42">(V323-T323+R323)/M323</f>
        <v>9.2900000000000009</v>
      </c>
      <c r="P323" s="5">
        <f t="shared" ref="P323:P386" si="43">PRODUCT(M323,O323)</f>
        <v>9.2900000000000009</v>
      </c>
      <c r="Q323" s="9">
        <v>0</v>
      </c>
      <c r="R323" s="9">
        <f t="shared" ref="R323:R386" si="44">IF(ISBLANK(Q323),ROUND((M323*O323)+T323-V323,2),Q323)</f>
        <v>0</v>
      </c>
      <c r="S323" s="9">
        <v>0.7</v>
      </c>
      <c r="T323" s="9">
        <f t="shared" ref="T323:T386" si="45">IF(S323="",V323-P323+R323,S323)</f>
        <v>0.7</v>
      </c>
      <c r="U323" s="16">
        <v>9.99</v>
      </c>
      <c r="V323" s="5">
        <f t="shared" ref="V323:V386" si="46">IF(U323="",(M323*O323)-R323+T323,U323)</f>
        <v>9.99</v>
      </c>
      <c r="W323" t="s">
        <v>21</v>
      </c>
      <c r="X323" t="str">
        <f t="shared" ref="X323:X386" si="47">IF(W323="","Card",W323)</f>
        <v>Card</v>
      </c>
    </row>
    <row r="324" spans="1:24" x14ac:dyDescent="0.3">
      <c r="A324" s="3">
        <v>120322</v>
      </c>
      <c r="B324">
        <v>102</v>
      </c>
      <c r="C324" s="2">
        <v>45802</v>
      </c>
      <c r="D324" s="4">
        <v>0.49549768518518517</v>
      </c>
      <c r="E324" s="2">
        <v>45802</v>
      </c>
      <c r="F324" s="2" t="str">
        <f>TEXT(Table1[[#This Row],[Business_Day]],"dddd")</f>
        <v>Sunday</v>
      </c>
      <c r="G324" t="s">
        <v>33</v>
      </c>
      <c r="H324" t="s">
        <v>15</v>
      </c>
      <c r="I324" t="str">
        <f t="shared" si="40"/>
        <v>Drive-Thru</v>
      </c>
      <c r="J324" t="s">
        <v>48</v>
      </c>
      <c r="L324" t="str">
        <f t="shared" si="41"/>
        <v>No Modifier</v>
      </c>
      <c r="M324" s="3">
        <v>1</v>
      </c>
      <c r="N324" s="5">
        <v>5.33</v>
      </c>
      <c r="O324" s="5">
        <f t="shared" si="42"/>
        <v>5.33</v>
      </c>
      <c r="P324" s="5">
        <f t="shared" si="43"/>
        <v>5.33</v>
      </c>
      <c r="Q324" s="9">
        <v>0</v>
      </c>
      <c r="R324" s="9">
        <f t="shared" si="44"/>
        <v>0</v>
      </c>
      <c r="S324" s="9">
        <v>0.43</v>
      </c>
      <c r="T324" s="9">
        <f t="shared" si="45"/>
        <v>0.43</v>
      </c>
      <c r="U324" s="16">
        <v>5.76</v>
      </c>
      <c r="V324" s="5">
        <f t="shared" si="46"/>
        <v>5.76</v>
      </c>
      <c r="W324" t="s">
        <v>21</v>
      </c>
      <c r="X324" t="str">
        <f t="shared" si="47"/>
        <v>Card</v>
      </c>
    </row>
    <row r="325" spans="1:24" x14ac:dyDescent="0.3">
      <c r="A325" s="3">
        <v>120323</v>
      </c>
      <c r="B325">
        <v>402</v>
      </c>
      <c r="C325" s="2">
        <v>45783</v>
      </c>
      <c r="D325" s="4">
        <v>0.51716435185185183</v>
      </c>
      <c r="E325" s="2">
        <v>45783</v>
      </c>
      <c r="F325" s="2" t="str">
        <f>TEXT(Table1[[#This Row],[Business_Day]],"dddd")</f>
        <v>Tuesday</v>
      </c>
      <c r="G325" t="s">
        <v>18</v>
      </c>
      <c r="H325" t="s">
        <v>15</v>
      </c>
      <c r="I325" t="str">
        <f t="shared" si="40"/>
        <v>Drive-Thru</v>
      </c>
      <c r="J325" t="s">
        <v>27</v>
      </c>
      <c r="L325" t="str">
        <f t="shared" si="41"/>
        <v>No Modifier</v>
      </c>
      <c r="M325" s="3">
        <v>1</v>
      </c>
      <c r="N325" s="5">
        <v>6.61</v>
      </c>
      <c r="O325" s="5">
        <f t="shared" si="42"/>
        <v>6.61</v>
      </c>
      <c r="P325" s="5">
        <f t="shared" si="43"/>
        <v>6.61</v>
      </c>
      <c r="Q325" s="9">
        <v>0</v>
      </c>
      <c r="R325" s="9">
        <f t="shared" si="44"/>
        <v>0</v>
      </c>
      <c r="S325" s="9">
        <v>0.59</v>
      </c>
      <c r="T325" s="9">
        <f t="shared" si="45"/>
        <v>0.59</v>
      </c>
      <c r="U325" s="16">
        <v>7.2</v>
      </c>
      <c r="V325" s="5">
        <f t="shared" si="46"/>
        <v>7.2</v>
      </c>
      <c r="W325" t="s">
        <v>21</v>
      </c>
      <c r="X325" t="str">
        <f t="shared" si="47"/>
        <v>Card</v>
      </c>
    </row>
    <row r="326" spans="1:24" x14ac:dyDescent="0.3">
      <c r="A326" s="3">
        <v>120324</v>
      </c>
      <c r="B326">
        <v>403</v>
      </c>
      <c r="C326" s="2">
        <v>45770</v>
      </c>
      <c r="D326" s="4">
        <v>0.19442129629629629</v>
      </c>
      <c r="E326" s="2">
        <v>45770</v>
      </c>
      <c r="F326" s="2" t="str">
        <f>TEXT(Table1[[#This Row],[Business_Day]],"dddd")</f>
        <v>Wednesday</v>
      </c>
      <c r="G326" t="s">
        <v>28</v>
      </c>
      <c r="H326" t="s">
        <v>29</v>
      </c>
      <c r="I326" t="str">
        <f t="shared" si="40"/>
        <v>Delivery</v>
      </c>
      <c r="J326" t="s">
        <v>52</v>
      </c>
      <c r="K326" t="s">
        <v>63</v>
      </c>
      <c r="L326" t="str">
        <f t="shared" si="41"/>
        <v>No Sauce</v>
      </c>
      <c r="M326" s="3">
        <v>2</v>
      </c>
      <c r="N326" s="5">
        <v>2.35</v>
      </c>
      <c r="O326" s="5">
        <f t="shared" si="42"/>
        <v>2.35</v>
      </c>
      <c r="P326" s="5">
        <f t="shared" si="43"/>
        <v>4.7</v>
      </c>
      <c r="Q326" s="9">
        <v>0</v>
      </c>
      <c r="R326" s="9">
        <f t="shared" si="44"/>
        <v>0</v>
      </c>
      <c r="S326" s="9">
        <v>0.34</v>
      </c>
      <c r="T326" s="9">
        <f t="shared" si="45"/>
        <v>0.34</v>
      </c>
      <c r="U326" s="16">
        <v>5.04</v>
      </c>
      <c r="V326" s="5">
        <f t="shared" si="46"/>
        <v>5.04</v>
      </c>
      <c r="W326" t="s">
        <v>21</v>
      </c>
      <c r="X326" t="str">
        <f t="shared" si="47"/>
        <v>Card</v>
      </c>
    </row>
    <row r="327" spans="1:24" x14ac:dyDescent="0.3">
      <c r="A327" s="3">
        <v>120325</v>
      </c>
      <c r="B327">
        <v>103</v>
      </c>
      <c r="C327" s="2">
        <v>45877</v>
      </c>
      <c r="D327" s="4">
        <v>0.49518518518518517</v>
      </c>
      <c r="E327" s="2">
        <v>45877</v>
      </c>
      <c r="F327" s="2" t="str">
        <f>TEXT(Table1[[#This Row],[Business_Day]],"dddd")</f>
        <v>Friday</v>
      </c>
      <c r="G327" t="s">
        <v>18</v>
      </c>
      <c r="H327" t="s">
        <v>19</v>
      </c>
      <c r="I327" t="str">
        <f t="shared" si="40"/>
        <v>Dine-In</v>
      </c>
      <c r="J327" t="s">
        <v>27</v>
      </c>
      <c r="L327" t="str">
        <f t="shared" si="41"/>
        <v>No Modifier</v>
      </c>
      <c r="M327" s="3">
        <v>1</v>
      </c>
      <c r="N327" s="5">
        <v>5.23</v>
      </c>
      <c r="O327" s="5">
        <f t="shared" si="42"/>
        <v>5.23</v>
      </c>
      <c r="P327" s="5">
        <f t="shared" si="43"/>
        <v>5.23</v>
      </c>
      <c r="Q327" s="9">
        <v>0</v>
      </c>
      <c r="R327" s="9">
        <f t="shared" si="44"/>
        <v>0</v>
      </c>
      <c r="S327" s="9">
        <v>0.38</v>
      </c>
      <c r="T327" s="9">
        <f t="shared" si="45"/>
        <v>0.38</v>
      </c>
      <c r="U327" s="16">
        <v>5.61</v>
      </c>
      <c r="V327" s="5">
        <f t="shared" si="46"/>
        <v>5.61</v>
      </c>
      <c r="W327" t="s">
        <v>21</v>
      </c>
      <c r="X327" t="str">
        <f t="shared" si="47"/>
        <v>Card</v>
      </c>
    </row>
    <row r="328" spans="1:24" x14ac:dyDescent="0.3">
      <c r="A328" s="3">
        <v>120326</v>
      </c>
      <c r="B328">
        <v>201</v>
      </c>
      <c r="C328" s="2">
        <v>45797</v>
      </c>
      <c r="D328" s="4">
        <v>0.44799768518518518</v>
      </c>
      <c r="E328" s="2">
        <v>45797</v>
      </c>
      <c r="F328" s="2" t="str">
        <f>TEXT(Table1[[#This Row],[Business_Day]],"dddd")</f>
        <v>Tuesday</v>
      </c>
      <c r="G328" t="s">
        <v>33</v>
      </c>
      <c r="H328" t="s">
        <v>19</v>
      </c>
      <c r="I328" t="str">
        <f t="shared" si="40"/>
        <v>Dine-In</v>
      </c>
      <c r="J328" t="s">
        <v>48</v>
      </c>
      <c r="K328" t="s">
        <v>58</v>
      </c>
      <c r="L328" t="str">
        <f t="shared" si="41"/>
        <v>Spicy</v>
      </c>
      <c r="M328" s="3">
        <v>1</v>
      </c>
      <c r="N328" s="5">
        <v>6.08</v>
      </c>
      <c r="O328" s="5">
        <f t="shared" si="42"/>
        <v>6.08</v>
      </c>
      <c r="P328" s="5">
        <f t="shared" si="43"/>
        <v>6.08</v>
      </c>
      <c r="Q328" s="9">
        <v>0</v>
      </c>
      <c r="R328" s="9">
        <f t="shared" si="44"/>
        <v>0</v>
      </c>
      <c r="S328" s="9">
        <v>0.4</v>
      </c>
      <c r="T328" s="9">
        <f t="shared" si="45"/>
        <v>0.4</v>
      </c>
      <c r="U328" s="16">
        <v>6.48</v>
      </c>
      <c r="V328" s="5">
        <f t="shared" si="46"/>
        <v>6.48</v>
      </c>
      <c r="W328" t="s">
        <v>17</v>
      </c>
      <c r="X328" t="str">
        <f t="shared" si="47"/>
        <v>Cash</v>
      </c>
    </row>
    <row r="329" spans="1:24" x14ac:dyDescent="0.3">
      <c r="A329" s="3">
        <v>120327</v>
      </c>
      <c r="B329">
        <v>202</v>
      </c>
      <c r="C329" s="2">
        <v>45790</v>
      </c>
      <c r="D329" s="4">
        <v>0.34456018518518516</v>
      </c>
      <c r="E329" s="2">
        <v>45790</v>
      </c>
      <c r="F329" s="2" t="str">
        <f>TEXT(Table1[[#This Row],[Business_Day]],"dddd")</f>
        <v>Tuesday</v>
      </c>
      <c r="G329" t="s">
        <v>36</v>
      </c>
      <c r="H329" t="s">
        <v>15</v>
      </c>
      <c r="I329" t="str">
        <f t="shared" si="40"/>
        <v>Drive-Thru</v>
      </c>
      <c r="J329" t="s">
        <v>43</v>
      </c>
      <c r="L329" t="str">
        <f t="shared" si="41"/>
        <v>No Modifier</v>
      </c>
      <c r="M329" s="3">
        <v>3</v>
      </c>
      <c r="N329" s="5">
        <v>4.75</v>
      </c>
      <c r="O329" s="5">
        <f t="shared" si="42"/>
        <v>4.75</v>
      </c>
      <c r="P329" s="5">
        <f t="shared" si="43"/>
        <v>14.25</v>
      </c>
      <c r="Q329" s="9">
        <v>0</v>
      </c>
      <c r="R329" s="9">
        <f t="shared" si="44"/>
        <v>0</v>
      </c>
      <c r="S329" s="9">
        <v>1.07</v>
      </c>
      <c r="T329" s="9">
        <f t="shared" si="45"/>
        <v>1.07</v>
      </c>
      <c r="U329" s="16">
        <v>15.32</v>
      </c>
      <c r="V329" s="5">
        <f t="shared" si="46"/>
        <v>15.32</v>
      </c>
      <c r="W329" t="s">
        <v>21</v>
      </c>
      <c r="X329" t="str">
        <f t="shared" si="47"/>
        <v>Card</v>
      </c>
    </row>
    <row r="330" spans="1:24" x14ac:dyDescent="0.3">
      <c r="A330" s="3">
        <v>120328</v>
      </c>
      <c r="B330">
        <v>402</v>
      </c>
      <c r="C330" s="2">
        <v>45809</v>
      </c>
      <c r="D330" s="4">
        <v>0.34281250000000002</v>
      </c>
      <c r="E330" s="2">
        <v>45809</v>
      </c>
      <c r="F330" s="2" t="str">
        <f>TEXT(Table1[[#This Row],[Business_Day]],"dddd")</f>
        <v>Sunday</v>
      </c>
      <c r="G330" t="s">
        <v>14</v>
      </c>
      <c r="I330" t="str">
        <f t="shared" si="40"/>
        <v>Unknown</v>
      </c>
      <c r="J330" t="s">
        <v>41</v>
      </c>
      <c r="L330" t="str">
        <f t="shared" si="41"/>
        <v>No Modifier</v>
      </c>
      <c r="M330" s="3">
        <v>1</v>
      </c>
      <c r="N330" s="5">
        <v>2.0099999999999998</v>
      </c>
      <c r="O330" s="5">
        <f t="shared" si="42"/>
        <v>2.0100000000000002</v>
      </c>
      <c r="P330" s="5">
        <f t="shared" si="43"/>
        <v>2.0100000000000002</v>
      </c>
      <c r="Q330" s="9">
        <v>0</v>
      </c>
      <c r="R330" s="9">
        <f t="shared" si="44"/>
        <v>0</v>
      </c>
      <c r="S330" s="9">
        <v>0.15</v>
      </c>
      <c r="T330" s="9">
        <f t="shared" si="45"/>
        <v>0.15</v>
      </c>
      <c r="U330" s="16">
        <v>2.16</v>
      </c>
      <c r="V330" s="5">
        <f t="shared" si="46"/>
        <v>2.16</v>
      </c>
      <c r="X330" t="str">
        <f t="shared" si="47"/>
        <v>Card</v>
      </c>
    </row>
    <row r="331" spans="1:24" x14ac:dyDescent="0.3">
      <c r="A331" s="3">
        <v>120329</v>
      </c>
      <c r="B331">
        <v>101</v>
      </c>
      <c r="C331" s="2">
        <v>45844</v>
      </c>
      <c r="D331" s="4">
        <v>0.15579861111111112</v>
      </c>
      <c r="E331" s="2">
        <v>45844</v>
      </c>
      <c r="F331" s="2" t="str">
        <f>TEXT(Table1[[#This Row],[Business_Day]],"dddd")</f>
        <v>Sunday</v>
      </c>
      <c r="G331" t="s">
        <v>28</v>
      </c>
      <c r="H331" t="s">
        <v>15</v>
      </c>
      <c r="I331" t="str">
        <f t="shared" si="40"/>
        <v>Drive-Thru</v>
      </c>
      <c r="J331" t="s">
        <v>32</v>
      </c>
      <c r="K331" t="s">
        <v>45</v>
      </c>
      <c r="L331" t="str">
        <f t="shared" si="41"/>
        <v>Sugar-Free Syrup</v>
      </c>
      <c r="M331" s="3">
        <v>1</v>
      </c>
      <c r="N331" s="5">
        <v>1.79</v>
      </c>
      <c r="O331" s="5">
        <f t="shared" si="42"/>
        <v>2.09</v>
      </c>
      <c r="P331" s="5">
        <f t="shared" si="43"/>
        <v>2.09</v>
      </c>
      <c r="Q331" s="9">
        <v>0</v>
      </c>
      <c r="R331" s="9">
        <f t="shared" si="44"/>
        <v>0</v>
      </c>
      <c r="S331" s="9">
        <v>0.14000000000000001</v>
      </c>
      <c r="T331" s="9">
        <f t="shared" si="45"/>
        <v>0.14000000000000001</v>
      </c>
      <c r="U331" s="16">
        <v>2.23</v>
      </c>
      <c r="V331" s="5">
        <f t="shared" si="46"/>
        <v>2.23</v>
      </c>
      <c r="X331" t="str">
        <f t="shared" si="47"/>
        <v>Card</v>
      </c>
    </row>
    <row r="332" spans="1:24" x14ac:dyDescent="0.3">
      <c r="A332" s="3">
        <v>120330</v>
      </c>
      <c r="B332">
        <v>501</v>
      </c>
      <c r="C332" s="2">
        <v>45833</v>
      </c>
      <c r="D332" s="4">
        <v>7.1747685185185192E-2</v>
      </c>
      <c r="E332" s="2">
        <v>45833</v>
      </c>
      <c r="F332" s="2" t="str">
        <f>TEXT(Table1[[#This Row],[Business_Day]],"dddd")</f>
        <v>Wednesday</v>
      </c>
      <c r="G332" t="s">
        <v>18</v>
      </c>
      <c r="H332" t="s">
        <v>22</v>
      </c>
      <c r="I332" t="str">
        <f t="shared" si="40"/>
        <v>Takeout</v>
      </c>
      <c r="J332" t="s">
        <v>32</v>
      </c>
      <c r="L332" t="str">
        <f t="shared" si="41"/>
        <v>No Modifier</v>
      </c>
      <c r="M332" s="3">
        <v>1</v>
      </c>
      <c r="N332" s="5">
        <v>1.74</v>
      </c>
      <c r="O332" s="5">
        <f t="shared" si="42"/>
        <v>1.74</v>
      </c>
      <c r="P332" s="5">
        <f t="shared" si="43"/>
        <v>1.74</v>
      </c>
      <c r="Q332" s="9">
        <v>0</v>
      </c>
      <c r="R332" s="9">
        <f t="shared" si="44"/>
        <v>0</v>
      </c>
      <c r="S332" s="9">
        <v>0.11</v>
      </c>
      <c r="T332" s="9">
        <f t="shared" si="45"/>
        <v>0.11</v>
      </c>
      <c r="U332" s="16">
        <v>1.85</v>
      </c>
      <c r="V332" s="5">
        <f t="shared" si="46"/>
        <v>1.85</v>
      </c>
      <c r="W332" t="s">
        <v>17</v>
      </c>
      <c r="X332" t="str">
        <f t="shared" si="47"/>
        <v>Cash</v>
      </c>
    </row>
    <row r="333" spans="1:24" x14ac:dyDescent="0.3">
      <c r="A333" s="3">
        <v>120331</v>
      </c>
      <c r="B333">
        <v>401</v>
      </c>
      <c r="C333" s="2">
        <v>45840</v>
      </c>
      <c r="D333" s="4">
        <v>0.22565972222222222</v>
      </c>
      <c r="E333" s="2">
        <v>45840</v>
      </c>
      <c r="F333" s="2" t="str">
        <f>TEXT(Table1[[#This Row],[Business_Day]],"dddd")</f>
        <v>Wednesday</v>
      </c>
      <c r="G333" t="s">
        <v>28</v>
      </c>
      <c r="H333" t="s">
        <v>19</v>
      </c>
      <c r="I333" t="str">
        <f t="shared" si="40"/>
        <v>Dine-In</v>
      </c>
      <c r="J333" t="s">
        <v>32</v>
      </c>
      <c r="L333" t="str">
        <f t="shared" si="41"/>
        <v>No Modifier</v>
      </c>
      <c r="M333" s="3">
        <v>2</v>
      </c>
      <c r="N333" s="5">
        <v>1.67</v>
      </c>
      <c r="O333" s="5">
        <f t="shared" si="42"/>
        <v>1.9700000000000002</v>
      </c>
      <c r="P333" s="5">
        <f t="shared" si="43"/>
        <v>3.9400000000000004</v>
      </c>
      <c r="Q333" s="9">
        <v>0</v>
      </c>
      <c r="R333" s="9">
        <f t="shared" si="44"/>
        <v>0</v>
      </c>
      <c r="S333" s="9">
        <v>0.28999999999999998</v>
      </c>
      <c r="T333" s="9">
        <f t="shared" si="45"/>
        <v>0.28999999999999998</v>
      </c>
      <c r="U333" s="16">
        <v>4.2300000000000004</v>
      </c>
      <c r="V333" s="5">
        <f t="shared" si="46"/>
        <v>4.2300000000000004</v>
      </c>
      <c r="W333" t="s">
        <v>17</v>
      </c>
      <c r="X333" t="str">
        <f t="shared" si="47"/>
        <v>Cash</v>
      </c>
    </row>
    <row r="334" spans="1:24" x14ac:dyDescent="0.3">
      <c r="A334" s="3">
        <v>120332</v>
      </c>
      <c r="B334">
        <v>202</v>
      </c>
      <c r="C334" s="2">
        <v>45772</v>
      </c>
      <c r="D334" s="4">
        <v>8.4050925925925932E-2</v>
      </c>
      <c r="E334" s="2">
        <v>45772</v>
      </c>
      <c r="F334" s="2" t="str">
        <f>TEXT(Table1[[#This Row],[Business_Day]],"dddd")</f>
        <v>Friday</v>
      </c>
      <c r="G334" t="s">
        <v>18</v>
      </c>
      <c r="H334" t="s">
        <v>19</v>
      </c>
      <c r="I334" t="str">
        <f t="shared" si="40"/>
        <v>Dine-In</v>
      </c>
      <c r="J334" t="s">
        <v>26</v>
      </c>
      <c r="L334" t="str">
        <f t="shared" si="41"/>
        <v>No Modifier</v>
      </c>
      <c r="M334" s="3">
        <v>1</v>
      </c>
      <c r="N334" s="5">
        <v>9.33</v>
      </c>
      <c r="O334" s="5">
        <f t="shared" si="42"/>
        <v>9.33</v>
      </c>
      <c r="P334" s="5">
        <f t="shared" si="43"/>
        <v>9.33</v>
      </c>
      <c r="Q334" s="9">
        <v>0</v>
      </c>
      <c r="R334" s="9">
        <f t="shared" si="44"/>
        <v>0</v>
      </c>
      <c r="S334" s="9">
        <v>0.89</v>
      </c>
      <c r="T334" s="9">
        <f t="shared" si="45"/>
        <v>0.89</v>
      </c>
      <c r="U334" s="16">
        <v>10.220000000000001</v>
      </c>
      <c r="V334" s="5">
        <f t="shared" si="46"/>
        <v>10.220000000000001</v>
      </c>
      <c r="W334" t="s">
        <v>21</v>
      </c>
      <c r="X334" t="str">
        <f t="shared" si="47"/>
        <v>Card</v>
      </c>
    </row>
    <row r="335" spans="1:24" x14ac:dyDescent="0.3">
      <c r="A335" s="3">
        <v>120333</v>
      </c>
      <c r="B335">
        <v>102</v>
      </c>
      <c r="C335" s="2">
        <v>45860</v>
      </c>
      <c r="D335" s="4">
        <v>0.36181712962962964</v>
      </c>
      <c r="E335" s="2">
        <v>45860</v>
      </c>
      <c r="F335" s="2" t="str">
        <f>TEXT(Table1[[#This Row],[Business_Day]],"dddd")</f>
        <v>Tuesday</v>
      </c>
      <c r="G335" t="s">
        <v>14</v>
      </c>
      <c r="H335" t="s">
        <v>22</v>
      </c>
      <c r="I335" t="str">
        <f t="shared" si="40"/>
        <v>Takeout</v>
      </c>
      <c r="J335" t="s">
        <v>24</v>
      </c>
      <c r="K335" t="s">
        <v>25</v>
      </c>
      <c r="L335" t="str">
        <f t="shared" si="41"/>
        <v>No Cheese</v>
      </c>
      <c r="M335" s="3">
        <v>1</v>
      </c>
      <c r="N335" s="5">
        <v>3.07</v>
      </c>
      <c r="O335" s="5">
        <f t="shared" si="42"/>
        <v>3.07</v>
      </c>
      <c r="P335" s="5">
        <f t="shared" si="43"/>
        <v>3.07</v>
      </c>
      <c r="Q335" s="9">
        <v>0</v>
      </c>
      <c r="R335" s="9">
        <f t="shared" si="44"/>
        <v>0</v>
      </c>
      <c r="S335" s="9">
        <v>0.23</v>
      </c>
      <c r="T335" s="9">
        <f t="shared" si="45"/>
        <v>0.23</v>
      </c>
      <c r="U335" s="16">
        <v>3.3</v>
      </c>
      <c r="V335" s="5">
        <f t="shared" si="46"/>
        <v>3.3</v>
      </c>
      <c r="W335" t="s">
        <v>31</v>
      </c>
      <c r="X335" t="str">
        <f t="shared" si="47"/>
        <v>MobilePay</v>
      </c>
    </row>
    <row r="336" spans="1:24" x14ac:dyDescent="0.3">
      <c r="A336" s="3">
        <v>120334</v>
      </c>
      <c r="B336">
        <v>102</v>
      </c>
      <c r="C336" s="2">
        <v>45802</v>
      </c>
      <c r="D336" s="4">
        <v>0.38476851851851851</v>
      </c>
      <c r="E336" s="2">
        <v>45802</v>
      </c>
      <c r="F336" s="2" t="str">
        <f>TEXT(Table1[[#This Row],[Business_Day]],"dddd")</f>
        <v>Sunday</v>
      </c>
      <c r="G336" t="s">
        <v>14</v>
      </c>
      <c r="H336" t="s">
        <v>15</v>
      </c>
      <c r="I336" t="str">
        <f t="shared" si="40"/>
        <v>Drive-Thru</v>
      </c>
      <c r="J336" t="s">
        <v>41</v>
      </c>
      <c r="L336" t="str">
        <f t="shared" si="41"/>
        <v>No Modifier</v>
      </c>
      <c r="M336" s="3">
        <v>1</v>
      </c>
      <c r="N336" s="5">
        <v>2.09</v>
      </c>
      <c r="O336" s="5">
        <f t="shared" si="42"/>
        <v>2.79</v>
      </c>
      <c r="P336" s="5">
        <f t="shared" si="43"/>
        <v>2.79</v>
      </c>
      <c r="Q336" s="9">
        <v>0</v>
      </c>
      <c r="R336" s="9">
        <f t="shared" si="44"/>
        <v>0</v>
      </c>
      <c r="S336" s="9">
        <v>0.27</v>
      </c>
      <c r="T336" s="9">
        <f t="shared" si="45"/>
        <v>0.27</v>
      </c>
      <c r="U336" s="16">
        <v>3.06</v>
      </c>
      <c r="V336" s="5">
        <f t="shared" si="46"/>
        <v>3.06</v>
      </c>
      <c r="W336" t="s">
        <v>21</v>
      </c>
      <c r="X336" t="str">
        <f t="shared" si="47"/>
        <v>Card</v>
      </c>
    </row>
    <row r="337" spans="1:24" x14ac:dyDescent="0.3">
      <c r="A337" s="3">
        <v>120335</v>
      </c>
      <c r="B337">
        <v>301</v>
      </c>
      <c r="C337" s="2">
        <v>45843</v>
      </c>
      <c r="D337" s="4">
        <v>0.28363425925925928</v>
      </c>
      <c r="E337" s="2">
        <v>45843</v>
      </c>
      <c r="F337" s="2" t="str">
        <f>TEXT(Table1[[#This Row],[Business_Day]],"dddd")</f>
        <v>Saturday</v>
      </c>
      <c r="G337" t="s">
        <v>14</v>
      </c>
      <c r="H337" t="s">
        <v>19</v>
      </c>
      <c r="I337" t="str">
        <f t="shared" si="40"/>
        <v>Dine-In</v>
      </c>
      <c r="J337" t="s">
        <v>24</v>
      </c>
      <c r="L337" t="str">
        <f t="shared" si="41"/>
        <v>No Modifier</v>
      </c>
      <c r="M337" s="3">
        <v>1</v>
      </c>
      <c r="N337" s="5">
        <v>3.2</v>
      </c>
      <c r="O337" s="5">
        <f t="shared" ca="1" si="42"/>
        <v>3.35</v>
      </c>
      <c r="P337" s="5">
        <f t="shared" ca="1" si="43"/>
        <v>3.35</v>
      </c>
      <c r="R337" s="9">
        <f t="shared" ca="1" si="44"/>
        <v>0.15</v>
      </c>
      <c r="S337" s="9">
        <v>0.27</v>
      </c>
      <c r="T337" s="9">
        <f t="shared" si="45"/>
        <v>0.27</v>
      </c>
      <c r="U337" s="16">
        <v>3.47</v>
      </c>
      <c r="V337" s="5">
        <f t="shared" si="46"/>
        <v>3.47</v>
      </c>
      <c r="X337" t="str">
        <f t="shared" si="47"/>
        <v>Card</v>
      </c>
    </row>
    <row r="338" spans="1:24" x14ac:dyDescent="0.3">
      <c r="A338" s="3">
        <v>120336</v>
      </c>
      <c r="B338">
        <v>102</v>
      </c>
      <c r="C338" s="2">
        <v>45803</v>
      </c>
      <c r="D338" s="4">
        <v>0.35189814814814813</v>
      </c>
      <c r="E338" s="2">
        <v>45803</v>
      </c>
      <c r="F338" s="2" t="str">
        <f>TEXT(Table1[[#This Row],[Business_Day]],"dddd")</f>
        <v>Monday</v>
      </c>
      <c r="G338" t="s">
        <v>36</v>
      </c>
      <c r="H338" t="s">
        <v>15</v>
      </c>
      <c r="I338" t="str">
        <f t="shared" si="40"/>
        <v>Drive-Thru</v>
      </c>
      <c r="J338" t="s">
        <v>26</v>
      </c>
      <c r="L338" t="str">
        <f t="shared" si="41"/>
        <v>No Modifier</v>
      </c>
      <c r="M338" s="3">
        <v>1</v>
      </c>
      <c r="N338" s="5">
        <v>8.8800000000000008</v>
      </c>
      <c r="O338" s="5">
        <f t="shared" si="42"/>
        <v>8.8800000000000008</v>
      </c>
      <c r="P338" s="5">
        <f t="shared" si="43"/>
        <v>8.8800000000000008</v>
      </c>
      <c r="Q338" s="9">
        <v>0</v>
      </c>
      <c r="R338" s="9">
        <f t="shared" si="44"/>
        <v>0</v>
      </c>
      <c r="S338" s="9">
        <v>0.75</v>
      </c>
      <c r="T338" s="9">
        <f t="shared" si="45"/>
        <v>0.75</v>
      </c>
      <c r="U338" s="16">
        <v>9.6300000000000008</v>
      </c>
      <c r="V338" s="5">
        <f t="shared" si="46"/>
        <v>9.6300000000000008</v>
      </c>
      <c r="W338" t="s">
        <v>17</v>
      </c>
      <c r="X338" t="str">
        <f t="shared" si="47"/>
        <v>Cash</v>
      </c>
    </row>
    <row r="339" spans="1:24" x14ac:dyDescent="0.3">
      <c r="A339" s="3">
        <v>120337</v>
      </c>
      <c r="B339">
        <v>501</v>
      </c>
      <c r="C339" s="2">
        <v>45798</v>
      </c>
      <c r="D339" s="4">
        <v>0.51557870370370373</v>
      </c>
      <c r="E339" s="2">
        <v>45798</v>
      </c>
      <c r="F339" s="2" t="str">
        <f>TEXT(Table1[[#This Row],[Business_Day]],"dddd")</f>
        <v>Wednesday</v>
      </c>
      <c r="G339" t="s">
        <v>33</v>
      </c>
      <c r="H339" t="s">
        <v>19</v>
      </c>
      <c r="I339" t="str">
        <f t="shared" si="40"/>
        <v>Dine-In</v>
      </c>
      <c r="J339" t="s">
        <v>43</v>
      </c>
      <c r="L339" t="str">
        <f t="shared" si="41"/>
        <v>No Modifier</v>
      </c>
      <c r="M339" s="3">
        <v>1</v>
      </c>
      <c r="N339" s="5">
        <v>4.38</v>
      </c>
      <c r="O339" s="5">
        <f t="shared" si="42"/>
        <v>4.38</v>
      </c>
      <c r="P339" s="5">
        <f t="shared" si="43"/>
        <v>4.38</v>
      </c>
      <c r="Q339" s="9">
        <v>0</v>
      </c>
      <c r="R339" s="9">
        <f t="shared" si="44"/>
        <v>0</v>
      </c>
      <c r="S339" s="9">
        <v>0.42</v>
      </c>
      <c r="T339" s="9">
        <f t="shared" si="45"/>
        <v>0.42</v>
      </c>
      <c r="U339" s="16">
        <v>4.8</v>
      </c>
      <c r="V339" s="5">
        <f t="shared" si="46"/>
        <v>4.8</v>
      </c>
      <c r="W339" t="s">
        <v>21</v>
      </c>
      <c r="X339" t="str">
        <f t="shared" si="47"/>
        <v>Card</v>
      </c>
    </row>
    <row r="340" spans="1:24" x14ac:dyDescent="0.3">
      <c r="A340" s="3">
        <v>120338</v>
      </c>
      <c r="B340">
        <v>102</v>
      </c>
      <c r="C340" s="2">
        <v>45791</v>
      </c>
      <c r="D340" s="4">
        <v>0.39665509259259257</v>
      </c>
      <c r="E340" s="2">
        <v>45791</v>
      </c>
      <c r="F340" s="2" t="str">
        <f>TEXT(Table1[[#This Row],[Business_Day]],"dddd")</f>
        <v>Wednesday</v>
      </c>
      <c r="G340" t="s">
        <v>36</v>
      </c>
      <c r="H340" t="s">
        <v>19</v>
      </c>
      <c r="I340" t="str">
        <f t="shared" si="40"/>
        <v>Dine-In</v>
      </c>
      <c r="J340" t="s">
        <v>43</v>
      </c>
      <c r="L340" t="str">
        <f t="shared" si="41"/>
        <v>No Modifier</v>
      </c>
      <c r="M340" s="3">
        <v>1</v>
      </c>
      <c r="N340" s="5">
        <v>4.63</v>
      </c>
      <c r="O340" s="5">
        <f t="shared" si="42"/>
        <v>4.63</v>
      </c>
      <c r="P340" s="5">
        <f t="shared" si="43"/>
        <v>4.63</v>
      </c>
      <c r="Q340" s="9">
        <v>0</v>
      </c>
      <c r="R340" s="9">
        <f t="shared" si="44"/>
        <v>0</v>
      </c>
      <c r="S340" s="9">
        <v>0.42</v>
      </c>
      <c r="T340" s="9">
        <f t="shared" si="45"/>
        <v>0.42</v>
      </c>
      <c r="U340" s="16">
        <v>5.05</v>
      </c>
      <c r="V340" s="5">
        <f t="shared" si="46"/>
        <v>5.05</v>
      </c>
      <c r="W340" t="s">
        <v>31</v>
      </c>
      <c r="X340" t="str">
        <f t="shared" si="47"/>
        <v>MobilePay</v>
      </c>
    </row>
    <row r="341" spans="1:24" x14ac:dyDescent="0.3">
      <c r="A341" s="3">
        <v>120339</v>
      </c>
      <c r="B341">
        <v>402</v>
      </c>
      <c r="C341" s="2">
        <v>45869</v>
      </c>
      <c r="D341" s="4">
        <v>0.53226851851851853</v>
      </c>
      <c r="E341" s="2">
        <v>45869</v>
      </c>
      <c r="F341" s="2" t="str">
        <f>TEXT(Table1[[#This Row],[Business_Day]],"dddd")</f>
        <v>Thursday</v>
      </c>
      <c r="G341" t="s">
        <v>18</v>
      </c>
      <c r="H341" t="s">
        <v>22</v>
      </c>
      <c r="I341" t="str">
        <f t="shared" si="40"/>
        <v>Takeout</v>
      </c>
      <c r="J341" t="s">
        <v>20</v>
      </c>
      <c r="L341" t="str">
        <f t="shared" si="41"/>
        <v>No Modifier</v>
      </c>
      <c r="M341" s="3">
        <v>1</v>
      </c>
      <c r="N341" s="5">
        <v>5.18</v>
      </c>
      <c r="O341" s="5">
        <f t="shared" si="42"/>
        <v>5.18</v>
      </c>
      <c r="P341" s="5">
        <f t="shared" si="43"/>
        <v>5.18</v>
      </c>
      <c r="Q341" s="9">
        <v>0</v>
      </c>
      <c r="R341" s="9">
        <f t="shared" si="44"/>
        <v>0</v>
      </c>
      <c r="S341" s="9">
        <v>0.38</v>
      </c>
      <c r="T341" s="9">
        <f t="shared" si="45"/>
        <v>0.38</v>
      </c>
      <c r="U341" s="16">
        <v>5.56</v>
      </c>
      <c r="V341" s="5">
        <f t="shared" si="46"/>
        <v>5.56</v>
      </c>
      <c r="W341" t="s">
        <v>21</v>
      </c>
      <c r="X341" t="str">
        <f t="shared" si="47"/>
        <v>Card</v>
      </c>
    </row>
    <row r="342" spans="1:24" x14ac:dyDescent="0.3">
      <c r="A342" s="3">
        <v>120340</v>
      </c>
      <c r="B342">
        <v>402</v>
      </c>
      <c r="C342" s="2">
        <v>45872</v>
      </c>
      <c r="D342" s="4">
        <v>0.17306712962962964</v>
      </c>
      <c r="E342" s="2">
        <v>45872</v>
      </c>
      <c r="F342" s="2" t="str">
        <f>TEXT(Table1[[#This Row],[Business_Day]],"dddd")</f>
        <v>Sunday</v>
      </c>
      <c r="G342" t="s">
        <v>28</v>
      </c>
      <c r="H342" t="s">
        <v>15</v>
      </c>
      <c r="I342" t="str">
        <f t="shared" si="40"/>
        <v>Drive-Thru</v>
      </c>
      <c r="J342" t="s">
        <v>30</v>
      </c>
      <c r="L342" t="str">
        <f t="shared" si="41"/>
        <v>No Modifier</v>
      </c>
      <c r="M342" s="3">
        <v>2</v>
      </c>
      <c r="N342" s="5">
        <v>2.91</v>
      </c>
      <c r="O342" s="5">
        <f t="shared" si="42"/>
        <v>2.9099999999999997</v>
      </c>
      <c r="P342" s="5">
        <f t="shared" si="43"/>
        <v>5.8199999999999994</v>
      </c>
      <c r="Q342" s="9">
        <v>0</v>
      </c>
      <c r="R342" s="9">
        <f t="shared" si="44"/>
        <v>0</v>
      </c>
      <c r="S342" s="9">
        <v>0.44</v>
      </c>
      <c r="T342" s="9">
        <f t="shared" si="45"/>
        <v>0.44</v>
      </c>
      <c r="U342" s="16">
        <v>6.26</v>
      </c>
      <c r="V342" s="5">
        <f t="shared" si="46"/>
        <v>6.26</v>
      </c>
      <c r="W342" t="s">
        <v>21</v>
      </c>
      <c r="X342" t="str">
        <f t="shared" si="47"/>
        <v>Card</v>
      </c>
    </row>
    <row r="343" spans="1:24" x14ac:dyDescent="0.3">
      <c r="A343" s="3">
        <v>120341</v>
      </c>
      <c r="B343">
        <v>402</v>
      </c>
      <c r="C343" s="2">
        <v>45857</v>
      </c>
      <c r="D343" s="4">
        <v>5.2037037037037034E-2</v>
      </c>
      <c r="E343" s="2">
        <v>45857</v>
      </c>
      <c r="F343" s="2" t="str">
        <f>TEXT(Table1[[#This Row],[Business_Day]],"dddd")</f>
        <v>Saturday</v>
      </c>
      <c r="G343" t="s">
        <v>18</v>
      </c>
      <c r="H343" t="s">
        <v>19</v>
      </c>
      <c r="I343" t="str">
        <f t="shared" si="40"/>
        <v>Dine-In</v>
      </c>
      <c r="J343" t="s">
        <v>59</v>
      </c>
      <c r="L343" t="str">
        <f t="shared" si="41"/>
        <v>No Modifier</v>
      </c>
      <c r="M343" s="3">
        <v>2</v>
      </c>
      <c r="N343" s="5">
        <v>10.11</v>
      </c>
      <c r="O343" s="5">
        <f t="shared" si="42"/>
        <v>10.11</v>
      </c>
      <c r="P343" s="5">
        <f t="shared" si="43"/>
        <v>20.22</v>
      </c>
      <c r="Q343" s="9">
        <v>0</v>
      </c>
      <c r="R343" s="9">
        <f t="shared" si="44"/>
        <v>0</v>
      </c>
      <c r="S343" s="9">
        <v>1.92</v>
      </c>
      <c r="T343" s="9">
        <f t="shared" si="45"/>
        <v>1.92</v>
      </c>
      <c r="U343" s="16">
        <v>22.14</v>
      </c>
      <c r="V343" s="5">
        <f t="shared" si="46"/>
        <v>22.14</v>
      </c>
      <c r="W343" t="s">
        <v>21</v>
      </c>
      <c r="X343" t="str">
        <f t="shared" si="47"/>
        <v>Card</v>
      </c>
    </row>
    <row r="344" spans="1:24" x14ac:dyDescent="0.3">
      <c r="A344" s="3">
        <v>120342</v>
      </c>
      <c r="B344">
        <v>501</v>
      </c>
      <c r="C344" s="2">
        <v>45819</v>
      </c>
      <c r="D344" s="4">
        <v>4.2199074074074076E-2</v>
      </c>
      <c r="E344" s="2">
        <v>45819</v>
      </c>
      <c r="F344" s="2" t="str">
        <f>TEXT(Table1[[#This Row],[Business_Day]],"dddd")</f>
        <v>Wednesday</v>
      </c>
      <c r="G344" t="s">
        <v>18</v>
      </c>
      <c r="H344" t="s">
        <v>22</v>
      </c>
      <c r="I344" t="str">
        <f t="shared" si="40"/>
        <v>Takeout</v>
      </c>
      <c r="J344" t="s">
        <v>20</v>
      </c>
      <c r="K344" t="s">
        <v>74</v>
      </c>
      <c r="L344" t="str">
        <f t="shared" si="41"/>
        <v>Add Bacon</v>
      </c>
      <c r="M344" s="3">
        <v>2</v>
      </c>
      <c r="N344" s="5">
        <v>5.48</v>
      </c>
      <c r="O344" s="5">
        <f t="shared" si="42"/>
        <v>6.4799999999999995</v>
      </c>
      <c r="P344" s="5">
        <f t="shared" si="43"/>
        <v>12.959999999999999</v>
      </c>
      <c r="Q344" s="9">
        <v>0</v>
      </c>
      <c r="R344" s="9">
        <f t="shared" si="44"/>
        <v>0</v>
      </c>
      <c r="S344" s="9">
        <v>0.91</v>
      </c>
      <c r="T344" s="9">
        <f t="shared" si="45"/>
        <v>0.91</v>
      </c>
      <c r="U344" s="16">
        <v>13.87</v>
      </c>
      <c r="V344" s="5">
        <f t="shared" si="46"/>
        <v>13.87</v>
      </c>
      <c r="W344" t="s">
        <v>31</v>
      </c>
      <c r="X344" t="str">
        <f t="shared" si="47"/>
        <v>MobilePay</v>
      </c>
    </row>
    <row r="345" spans="1:24" x14ac:dyDescent="0.3">
      <c r="A345" s="3">
        <v>120343</v>
      </c>
      <c r="B345">
        <v>403</v>
      </c>
      <c r="C345" s="2">
        <v>45811</v>
      </c>
      <c r="D345" s="4">
        <v>0.35475694444444444</v>
      </c>
      <c r="E345" s="2">
        <v>45811</v>
      </c>
      <c r="F345" s="2" t="str">
        <f>TEXT(Table1[[#This Row],[Business_Day]],"dddd")</f>
        <v>Tuesday</v>
      </c>
      <c r="G345" t="s">
        <v>14</v>
      </c>
      <c r="H345" t="s">
        <v>15</v>
      </c>
      <c r="I345" t="str">
        <f t="shared" si="40"/>
        <v>Drive-Thru</v>
      </c>
      <c r="J345" t="s">
        <v>75</v>
      </c>
      <c r="L345" t="str">
        <f t="shared" si="41"/>
        <v>No Modifier</v>
      </c>
      <c r="M345" s="3">
        <v>1</v>
      </c>
      <c r="N345" s="5">
        <v>3.61</v>
      </c>
      <c r="O345" s="5">
        <f t="shared" si="42"/>
        <v>3.6100000000000003</v>
      </c>
      <c r="P345" s="5">
        <f t="shared" si="43"/>
        <v>3.6100000000000003</v>
      </c>
      <c r="Q345" s="9">
        <v>0.72</v>
      </c>
      <c r="R345" s="9">
        <f t="shared" si="44"/>
        <v>0.72</v>
      </c>
      <c r="S345" s="9">
        <v>0.21</v>
      </c>
      <c r="T345" s="9">
        <f t="shared" si="45"/>
        <v>0.21</v>
      </c>
      <c r="U345" s="16">
        <v>3.1</v>
      </c>
      <c r="V345" s="5">
        <f t="shared" si="46"/>
        <v>3.1</v>
      </c>
      <c r="W345" t="s">
        <v>17</v>
      </c>
      <c r="X345" t="str">
        <f t="shared" si="47"/>
        <v>Cash</v>
      </c>
    </row>
    <row r="346" spans="1:24" x14ac:dyDescent="0.3">
      <c r="A346" s="3">
        <v>120344</v>
      </c>
      <c r="B346">
        <v>202</v>
      </c>
      <c r="C346" s="2">
        <v>45820</v>
      </c>
      <c r="D346" s="4">
        <v>0.40806712962962965</v>
      </c>
      <c r="E346" s="2">
        <v>45820</v>
      </c>
      <c r="F346" s="2" t="str">
        <f>TEXT(Table1[[#This Row],[Business_Day]],"dddd")</f>
        <v>Thursday</v>
      </c>
      <c r="G346" t="s">
        <v>14</v>
      </c>
      <c r="H346" t="s">
        <v>19</v>
      </c>
      <c r="I346" t="str">
        <f t="shared" si="40"/>
        <v>Dine-In</v>
      </c>
      <c r="J346" t="s">
        <v>41</v>
      </c>
      <c r="K346" t="s">
        <v>45</v>
      </c>
      <c r="L346" t="str">
        <f t="shared" si="41"/>
        <v>Sugar-Free Syrup</v>
      </c>
      <c r="M346" s="3">
        <v>1</v>
      </c>
      <c r="N346" s="5">
        <v>1.8</v>
      </c>
      <c r="O346" s="5">
        <f t="shared" si="42"/>
        <v>2.1</v>
      </c>
      <c r="P346" s="5">
        <f t="shared" si="43"/>
        <v>2.1</v>
      </c>
      <c r="Q346" s="9">
        <v>0</v>
      </c>
      <c r="R346" s="9">
        <f t="shared" si="44"/>
        <v>0</v>
      </c>
      <c r="S346" s="9">
        <v>0.19</v>
      </c>
      <c r="T346" s="9">
        <f t="shared" si="45"/>
        <v>0.19</v>
      </c>
      <c r="U346" s="16">
        <v>2.29</v>
      </c>
      <c r="V346" s="5">
        <f t="shared" si="46"/>
        <v>2.29</v>
      </c>
      <c r="X346" t="str">
        <f t="shared" si="47"/>
        <v>Card</v>
      </c>
    </row>
    <row r="347" spans="1:24" x14ac:dyDescent="0.3">
      <c r="A347" s="3">
        <v>120345</v>
      </c>
      <c r="B347">
        <v>403</v>
      </c>
      <c r="C347" s="2">
        <v>45824</v>
      </c>
      <c r="D347" s="4">
        <v>0.32267361111111109</v>
      </c>
      <c r="E347" s="2">
        <v>45824</v>
      </c>
      <c r="F347" s="2" t="str">
        <f>TEXT(Table1[[#This Row],[Business_Day]],"dddd")</f>
        <v>Monday</v>
      </c>
      <c r="G347" t="s">
        <v>14</v>
      </c>
      <c r="H347" t="s">
        <v>29</v>
      </c>
      <c r="I347" t="str">
        <f t="shared" si="40"/>
        <v>Delivery</v>
      </c>
      <c r="J347" t="s">
        <v>41</v>
      </c>
      <c r="L347" t="str">
        <f t="shared" si="41"/>
        <v>No Modifier</v>
      </c>
      <c r="M347" s="3">
        <v>2</v>
      </c>
      <c r="N347" s="5">
        <v>1.94</v>
      </c>
      <c r="O347" s="5">
        <f t="shared" si="42"/>
        <v>1.9400000000000002</v>
      </c>
      <c r="P347" s="5">
        <f t="shared" si="43"/>
        <v>3.8800000000000003</v>
      </c>
      <c r="Q347" s="9">
        <v>0</v>
      </c>
      <c r="R347" s="9">
        <f t="shared" si="44"/>
        <v>0</v>
      </c>
      <c r="S347" s="9">
        <v>0.23</v>
      </c>
      <c r="T347" s="9">
        <f t="shared" si="45"/>
        <v>0.23</v>
      </c>
      <c r="U347" s="16">
        <v>4.1100000000000003</v>
      </c>
      <c r="V347" s="5">
        <f t="shared" si="46"/>
        <v>4.1100000000000003</v>
      </c>
      <c r="W347" t="s">
        <v>31</v>
      </c>
      <c r="X347" t="str">
        <f t="shared" si="47"/>
        <v>MobilePay</v>
      </c>
    </row>
    <row r="348" spans="1:24" x14ac:dyDescent="0.3">
      <c r="A348" s="3">
        <v>120346</v>
      </c>
      <c r="B348">
        <v>402</v>
      </c>
      <c r="C348" s="2">
        <v>45832</v>
      </c>
      <c r="D348" s="4">
        <v>0.17478009259259258</v>
      </c>
      <c r="E348" s="2">
        <v>45832</v>
      </c>
      <c r="F348" s="2" t="str">
        <f>TEXT(Table1[[#This Row],[Business_Day]],"dddd")</f>
        <v>Tuesday</v>
      </c>
      <c r="G348" t="s">
        <v>28</v>
      </c>
      <c r="H348" t="s">
        <v>22</v>
      </c>
      <c r="I348" t="str">
        <f t="shared" si="40"/>
        <v>Takeout</v>
      </c>
      <c r="J348" t="s">
        <v>51</v>
      </c>
      <c r="L348" t="str">
        <f t="shared" si="41"/>
        <v>No Modifier</v>
      </c>
      <c r="M348" s="3">
        <v>3</v>
      </c>
      <c r="N348" s="5">
        <v>3.51</v>
      </c>
      <c r="O348" s="5">
        <f t="shared" si="42"/>
        <v>3.5100000000000002</v>
      </c>
      <c r="P348" s="5">
        <f t="shared" si="43"/>
        <v>10.530000000000001</v>
      </c>
      <c r="Q348" s="9">
        <v>0</v>
      </c>
      <c r="R348" s="9">
        <f t="shared" si="44"/>
        <v>0</v>
      </c>
      <c r="S348" s="9">
        <v>0.68</v>
      </c>
      <c r="T348" s="9">
        <f t="shared" si="45"/>
        <v>0.68</v>
      </c>
      <c r="U348" s="16">
        <v>11.21</v>
      </c>
      <c r="V348" s="5">
        <f t="shared" si="46"/>
        <v>11.21</v>
      </c>
      <c r="W348" t="s">
        <v>21</v>
      </c>
      <c r="X348" t="str">
        <f t="shared" si="47"/>
        <v>Card</v>
      </c>
    </row>
    <row r="349" spans="1:24" x14ac:dyDescent="0.3">
      <c r="A349" s="3">
        <v>120347</v>
      </c>
      <c r="B349">
        <v>201</v>
      </c>
      <c r="C349" s="2">
        <v>45764</v>
      </c>
      <c r="D349" s="4">
        <v>6.4386574074074068E-2</v>
      </c>
      <c r="E349" s="2">
        <v>45764</v>
      </c>
      <c r="F349" s="2" t="str">
        <f>TEXT(Table1[[#This Row],[Business_Day]],"dddd")</f>
        <v>Thursday</v>
      </c>
      <c r="G349" t="s">
        <v>18</v>
      </c>
      <c r="H349" t="s">
        <v>22</v>
      </c>
      <c r="I349" t="str">
        <f t="shared" si="40"/>
        <v>Takeout</v>
      </c>
      <c r="J349" t="s">
        <v>77</v>
      </c>
      <c r="K349" t="s">
        <v>73</v>
      </c>
      <c r="L349" t="str">
        <f t="shared" si="41"/>
        <v>Add Jalapenos</v>
      </c>
      <c r="M349" s="3">
        <v>1</v>
      </c>
      <c r="N349" s="5">
        <v>4.75</v>
      </c>
      <c r="O349" s="5">
        <f t="shared" si="42"/>
        <v>5.1499999999999995</v>
      </c>
      <c r="P349" s="5">
        <f t="shared" si="43"/>
        <v>5.1499999999999995</v>
      </c>
      <c r="Q349" s="9">
        <v>0</v>
      </c>
      <c r="R349" s="9">
        <f t="shared" si="44"/>
        <v>0</v>
      </c>
      <c r="S349" s="9">
        <v>0.49</v>
      </c>
      <c r="T349" s="9">
        <f t="shared" si="45"/>
        <v>0.49</v>
      </c>
      <c r="U349" s="16">
        <v>5.64</v>
      </c>
      <c r="V349" s="5">
        <f t="shared" si="46"/>
        <v>5.64</v>
      </c>
      <c r="W349" t="s">
        <v>21</v>
      </c>
      <c r="X349" t="str">
        <f t="shared" si="47"/>
        <v>Card</v>
      </c>
    </row>
    <row r="350" spans="1:24" x14ac:dyDescent="0.3">
      <c r="A350" s="3">
        <v>120348</v>
      </c>
      <c r="B350">
        <v>102</v>
      </c>
      <c r="C350" s="2">
        <v>45765</v>
      </c>
      <c r="D350" s="4">
        <v>0.46186342592592594</v>
      </c>
      <c r="E350" s="2">
        <v>45765</v>
      </c>
      <c r="F350" s="2" t="str">
        <f>TEXT(Table1[[#This Row],[Business_Day]],"dddd")</f>
        <v>Friday</v>
      </c>
      <c r="G350" t="s">
        <v>37</v>
      </c>
      <c r="H350" t="s">
        <v>22</v>
      </c>
      <c r="I350" t="str">
        <f t="shared" si="40"/>
        <v>Takeout</v>
      </c>
      <c r="J350" t="s">
        <v>68</v>
      </c>
      <c r="L350" t="str">
        <f t="shared" si="41"/>
        <v>No Modifier</v>
      </c>
      <c r="M350" s="3">
        <v>1</v>
      </c>
      <c r="N350" s="5">
        <v>3.56</v>
      </c>
      <c r="O350" s="5">
        <f t="shared" si="42"/>
        <v>3.56</v>
      </c>
      <c r="P350" s="5">
        <f t="shared" si="43"/>
        <v>3.56</v>
      </c>
      <c r="Q350" s="9">
        <v>0</v>
      </c>
      <c r="R350" s="9">
        <f t="shared" si="44"/>
        <v>0</v>
      </c>
      <c r="S350" s="9">
        <v>0.25</v>
      </c>
      <c r="T350" s="9">
        <f t="shared" si="45"/>
        <v>0.25</v>
      </c>
      <c r="U350" s="16">
        <v>3.81</v>
      </c>
      <c r="V350" s="5">
        <f t="shared" si="46"/>
        <v>3.81</v>
      </c>
      <c r="W350" t="s">
        <v>21</v>
      </c>
      <c r="X350" t="str">
        <f t="shared" si="47"/>
        <v>Card</v>
      </c>
    </row>
    <row r="351" spans="1:24" x14ac:dyDescent="0.3">
      <c r="A351" s="3">
        <v>120349</v>
      </c>
      <c r="B351">
        <v>403</v>
      </c>
      <c r="C351" s="2">
        <v>45818</v>
      </c>
      <c r="D351" s="4">
        <v>0.35171296296296295</v>
      </c>
      <c r="E351" s="2">
        <v>45818</v>
      </c>
      <c r="F351" s="2" t="str">
        <f>TEXT(Table1[[#This Row],[Business_Day]],"dddd")</f>
        <v>Tuesday</v>
      </c>
      <c r="G351" t="s">
        <v>36</v>
      </c>
      <c r="H351" t="s">
        <v>15</v>
      </c>
      <c r="I351" t="str">
        <f t="shared" si="40"/>
        <v>Drive-Thru</v>
      </c>
      <c r="J351" t="s">
        <v>20</v>
      </c>
      <c r="L351" t="str">
        <f t="shared" si="41"/>
        <v>No Modifier</v>
      </c>
      <c r="M351" s="3">
        <v>1</v>
      </c>
      <c r="N351" s="5">
        <v>5.31</v>
      </c>
      <c r="O351" s="5">
        <f t="shared" si="42"/>
        <v>5.31</v>
      </c>
      <c r="P351" s="5">
        <f t="shared" si="43"/>
        <v>5.31</v>
      </c>
      <c r="Q351" s="9">
        <v>0</v>
      </c>
      <c r="R351" s="9">
        <f t="shared" si="44"/>
        <v>0</v>
      </c>
      <c r="S351" s="9">
        <v>0.5</v>
      </c>
      <c r="T351" s="9">
        <f t="shared" si="45"/>
        <v>0.5</v>
      </c>
      <c r="U351" s="16">
        <v>5.81</v>
      </c>
      <c r="V351" s="5">
        <f t="shared" si="46"/>
        <v>5.81</v>
      </c>
      <c r="W351" t="s">
        <v>21</v>
      </c>
      <c r="X351" t="str">
        <f t="shared" si="47"/>
        <v>Card</v>
      </c>
    </row>
    <row r="352" spans="1:24" x14ac:dyDescent="0.3">
      <c r="A352" s="3">
        <v>120350</v>
      </c>
      <c r="B352">
        <v>501</v>
      </c>
      <c r="C352" s="2">
        <v>45811</v>
      </c>
      <c r="D352" s="4">
        <v>0.22811342592592593</v>
      </c>
      <c r="E352" s="2">
        <v>45811</v>
      </c>
      <c r="F352" s="2" t="str">
        <f>TEXT(Table1[[#This Row],[Business_Day]],"dddd")</f>
        <v>Tuesday</v>
      </c>
      <c r="G352" t="s">
        <v>28</v>
      </c>
      <c r="H352" t="s">
        <v>22</v>
      </c>
      <c r="I352" t="str">
        <f t="shared" si="40"/>
        <v>Takeout</v>
      </c>
      <c r="J352" t="s">
        <v>79</v>
      </c>
      <c r="L352" t="str">
        <f t="shared" si="41"/>
        <v>No Modifier</v>
      </c>
      <c r="M352" s="3">
        <v>1</v>
      </c>
      <c r="N352" s="5">
        <v>2.91</v>
      </c>
      <c r="O352" s="5">
        <f t="shared" si="42"/>
        <v>2.9099999999999997</v>
      </c>
      <c r="P352" s="5">
        <f t="shared" si="43"/>
        <v>2.9099999999999997</v>
      </c>
      <c r="Q352" s="9">
        <v>0</v>
      </c>
      <c r="R352" s="9">
        <f t="shared" si="44"/>
        <v>0</v>
      </c>
      <c r="S352" s="9">
        <v>0.22</v>
      </c>
      <c r="T352" s="9">
        <f t="shared" si="45"/>
        <v>0.22</v>
      </c>
      <c r="U352" s="16">
        <v>3.13</v>
      </c>
      <c r="V352" s="5">
        <f t="shared" si="46"/>
        <v>3.13</v>
      </c>
      <c r="W352" t="s">
        <v>21</v>
      </c>
      <c r="X352" t="str">
        <f t="shared" si="47"/>
        <v>Card</v>
      </c>
    </row>
    <row r="353" spans="1:24" x14ac:dyDescent="0.3">
      <c r="A353" s="3">
        <v>120351</v>
      </c>
      <c r="B353">
        <v>103</v>
      </c>
      <c r="C353" s="2">
        <v>45842</v>
      </c>
      <c r="D353" s="4">
        <v>0.29991898148148149</v>
      </c>
      <c r="E353" s="2">
        <v>45842</v>
      </c>
      <c r="F353" s="2" t="str">
        <f>TEXT(Table1[[#This Row],[Business_Day]],"dddd")</f>
        <v>Friday</v>
      </c>
      <c r="G353" t="s">
        <v>36</v>
      </c>
      <c r="H353" t="s">
        <v>29</v>
      </c>
      <c r="I353" t="str">
        <f t="shared" si="40"/>
        <v>Delivery</v>
      </c>
      <c r="J353" t="s">
        <v>59</v>
      </c>
      <c r="L353" t="str">
        <f t="shared" si="41"/>
        <v>No Modifier</v>
      </c>
      <c r="M353" s="3">
        <v>1</v>
      </c>
      <c r="N353" s="5">
        <v>10.73</v>
      </c>
      <c r="O353" s="5">
        <f t="shared" si="42"/>
        <v>10.73</v>
      </c>
      <c r="P353" s="5">
        <f t="shared" si="43"/>
        <v>10.73</v>
      </c>
      <c r="Q353" s="9">
        <v>0</v>
      </c>
      <c r="R353" s="9">
        <f t="shared" si="44"/>
        <v>0</v>
      </c>
      <c r="S353" s="9">
        <v>0.75</v>
      </c>
      <c r="T353" s="9">
        <f t="shared" si="45"/>
        <v>0.75</v>
      </c>
      <c r="U353" s="16">
        <v>11.48</v>
      </c>
      <c r="V353" s="5">
        <f t="shared" si="46"/>
        <v>11.48</v>
      </c>
      <c r="W353" t="s">
        <v>31</v>
      </c>
      <c r="X353" t="str">
        <f t="shared" si="47"/>
        <v>MobilePay</v>
      </c>
    </row>
    <row r="354" spans="1:24" x14ac:dyDescent="0.3">
      <c r="A354" s="3">
        <v>120352</v>
      </c>
      <c r="B354">
        <v>301</v>
      </c>
      <c r="C354" s="2">
        <v>45821</v>
      </c>
      <c r="D354" s="4">
        <v>0.38233796296296296</v>
      </c>
      <c r="E354" s="2">
        <v>45821</v>
      </c>
      <c r="F354" s="2" t="str">
        <f>TEXT(Table1[[#This Row],[Business_Day]],"dddd")</f>
        <v>Friday</v>
      </c>
      <c r="G354" t="s">
        <v>14</v>
      </c>
      <c r="H354" t="s">
        <v>22</v>
      </c>
      <c r="I354" t="str">
        <f t="shared" si="40"/>
        <v>Takeout</v>
      </c>
      <c r="J354" t="s">
        <v>39</v>
      </c>
      <c r="L354" t="str">
        <f t="shared" si="41"/>
        <v>No Modifier</v>
      </c>
      <c r="M354" s="3">
        <v>2</v>
      </c>
      <c r="N354" s="5">
        <v>3.25</v>
      </c>
      <c r="O354" s="5">
        <f t="shared" si="42"/>
        <v>3.25</v>
      </c>
      <c r="P354" s="5">
        <f t="shared" si="43"/>
        <v>6.5</v>
      </c>
      <c r="Q354" s="9">
        <v>0</v>
      </c>
      <c r="R354" s="9">
        <f t="shared" si="44"/>
        <v>0</v>
      </c>
      <c r="S354" s="9">
        <v>0.46</v>
      </c>
      <c r="T354" s="9">
        <f t="shared" si="45"/>
        <v>0.46</v>
      </c>
      <c r="U354" s="16">
        <v>6.96</v>
      </c>
      <c r="V354" s="5">
        <f t="shared" si="46"/>
        <v>6.96</v>
      </c>
      <c r="W354" t="s">
        <v>31</v>
      </c>
      <c r="X354" t="str">
        <f t="shared" si="47"/>
        <v>MobilePay</v>
      </c>
    </row>
    <row r="355" spans="1:24" x14ac:dyDescent="0.3">
      <c r="A355" s="3">
        <v>120353</v>
      </c>
      <c r="B355">
        <v>402</v>
      </c>
      <c r="C355" s="2">
        <v>45758</v>
      </c>
      <c r="D355" s="4">
        <v>0.32750000000000001</v>
      </c>
      <c r="E355" s="2">
        <v>45758</v>
      </c>
      <c r="F355" s="2" t="str">
        <f>TEXT(Table1[[#This Row],[Business_Day]],"dddd")</f>
        <v>Friday</v>
      </c>
      <c r="G355" t="s">
        <v>36</v>
      </c>
      <c r="H355" t="s">
        <v>15</v>
      </c>
      <c r="I355" t="str">
        <f t="shared" si="40"/>
        <v>Drive-Thru</v>
      </c>
      <c r="J355" t="s">
        <v>77</v>
      </c>
      <c r="L355" t="str">
        <f t="shared" si="41"/>
        <v>No Modifier</v>
      </c>
      <c r="M355" s="3">
        <v>1</v>
      </c>
      <c r="N355" s="5">
        <v>5.18</v>
      </c>
      <c r="O355" s="5">
        <f t="shared" si="42"/>
        <v>5.18</v>
      </c>
      <c r="P355" s="5">
        <f t="shared" si="43"/>
        <v>5.18</v>
      </c>
      <c r="Q355" s="9">
        <v>0.26</v>
      </c>
      <c r="R355" s="9">
        <f t="shared" si="44"/>
        <v>0.26</v>
      </c>
      <c r="S355" s="9">
        <v>0.37</v>
      </c>
      <c r="T355" s="9">
        <f t="shared" si="45"/>
        <v>0.37</v>
      </c>
      <c r="U355" s="16">
        <v>5.29</v>
      </c>
      <c r="V355" s="5">
        <f t="shared" si="46"/>
        <v>5.29</v>
      </c>
      <c r="W355" t="s">
        <v>31</v>
      </c>
      <c r="X355" t="str">
        <f t="shared" si="47"/>
        <v>MobilePay</v>
      </c>
    </row>
    <row r="356" spans="1:24" x14ac:dyDescent="0.3">
      <c r="A356" s="3">
        <v>120354</v>
      </c>
      <c r="B356">
        <v>501</v>
      </c>
      <c r="C356" s="2">
        <v>45804</v>
      </c>
      <c r="D356" s="4">
        <v>0.21863425925925925</v>
      </c>
      <c r="E356" s="2">
        <v>45804</v>
      </c>
      <c r="F356" s="2" t="str">
        <f>TEXT(Table1[[#This Row],[Business_Day]],"dddd")</f>
        <v>Tuesday</v>
      </c>
      <c r="G356" t="s">
        <v>28</v>
      </c>
      <c r="H356" t="s">
        <v>15</v>
      </c>
      <c r="I356" t="str">
        <f t="shared" si="40"/>
        <v>Drive-Thru</v>
      </c>
      <c r="J356" t="s">
        <v>68</v>
      </c>
      <c r="L356" t="str">
        <f t="shared" si="41"/>
        <v>No Modifier</v>
      </c>
      <c r="M356" s="3">
        <v>1</v>
      </c>
      <c r="N356" s="5">
        <v>3.74</v>
      </c>
      <c r="O356" s="5">
        <f t="shared" si="42"/>
        <v>3.74</v>
      </c>
      <c r="P356" s="5">
        <f t="shared" si="43"/>
        <v>3.74</v>
      </c>
      <c r="Q356" s="9">
        <v>0</v>
      </c>
      <c r="R356" s="9">
        <f t="shared" si="44"/>
        <v>0</v>
      </c>
      <c r="S356" s="9">
        <v>0.24</v>
      </c>
      <c r="T356" s="9">
        <f t="shared" si="45"/>
        <v>0.24</v>
      </c>
      <c r="U356" s="16">
        <v>3.98</v>
      </c>
      <c r="V356" s="5">
        <f t="shared" si="46"/>
        <v>3.98</v>
      </c>
      <c r="W356" t="s">
        <v>21</v>
      </c>
      <c r="X356" t="str">
        <f t="shared" si="47"/>
        <v>Card</v>
      </c>
    </row>
    <row r="357" spans="1:24" x14ac:dyDescent="0.3">
      <c r="A357" s="3">
        <v>120355</v>
      </c>
      <c r="B357">
        <v>101</v>
      </c>
      <c r="C357" s="2">
        <v>45832</v>
      </c>
      <c r="D357" s="4">
        <v>0.38177083333333334</v>
      </c>
      <c r="E357" s="2">
        <v>45832</v>
      </c>
      <c r="F357" s="2" t="str">
        <f>TEXT(Table1[[#This Row],[Business_Day]],"dddd")</f>
        <v>Tuesday</v>
      </c>
      <c r="G357" t="s">
        <v>36</v>
      </c>
      <c r="H357" t="s">
        <v>15</v>
      </c>
      <c r="I357" t="str">
        <f t="shared" si="40"/>
        <v>Drive-Thru</v>
      </c>
      <c r="J357" t="s">
        <v>55</v>
      </c>
      <c r="L357" t="str">
        <f t="shared" si="41"/>
        <v>No Modifier</v>
      </c>
      <c r="M357" s="3">
        <v>1</v>
      </c>
      <c r="N357" s="5">
        <v>7.99</v>
      </c>
      <c r="O357" s="5">
        <f t="shared" si="42"/>
        <v>7.99</v>
      </c>
      <c r="P357" s="5">
        <f t="shared" si="43"/>
        <v>7.99</v>
      </c>
      <c r="Q357" s="9">
        <v>0</v>
      </c>
      <c r="R357" s="9">
        <f t="shared" si="44"/>
        <v>0</v>
      </c>
      <c r="S357" s="9">
        <v>0.76</v>
      </c>
      <c r="T357" s="9">
        <f t="shared" si="45"/>
        <v>0.76</v>
      </c>
      <c r="U357" s="16">
        <v>8.75</v>
      </c>
      <c r="V357" s="5">
        <f t="shared" si="46"/>
        <v>8.75</v>
      </c>
      <c r="W357" t="s">
        <v>21</v>
      </c>
      <c r="X357" t="str">
        <f t="shared" si="47"/>
        <v>Card</v>
      </c>
    </row>
    <row r="358" spans="1:24" x14ac:dyDescent="0.3">
      <c r="A358" s="3">
        <v>120356</v>
      </c>
      <c r="B358">
        <v>202</v>
      </c>
      <c r="C358" s="2">
        <v>45785</v>
      </c>
      <c r="D358" s="4">
        <v>0.36593750000000003</v>
      </c>
      <c r="E358" s="2">
        <v>45785</v>
      </c>
      <c r="F358" s="2" t="str">
        <f>TEXT(Table1[[#This Row],[Business_Day]],"dddd")</f>
        <v>Thursday</v>
      </c>
      <c r="G358" t="s">
        <v>14</v>
      </c>
      <c r="H358" t="s">
        <v>22</v>
      </c>
      <c r="I358" t="str">
        <f t="shared" si="40"/>
        <v>Takeout</v>
      </c>
      <c r="J358" t="s">
        <v>75</v>
      </c>
      <c r="L358" t="str">
        <f t="shared" si="41"/>
        <v>No Modifier</v>
      </c>
      <c r="M358" s="3">
        <v>1</v>
      </c>
      <c r="N358" s="5">
        <v>3.74</v>
      </c>
      <c r="O358" s="5">
        <f t="shared" si="42"/>
        <v>3.7399999999999998</v>
      </c>
      <c r="P358" s="5">
        <f t="shared" si="43"/>
        <v>3.7399999999999998</v>
      </c>
      <c r="Q358" s="9">
        <v>0</v>
      </c>
      <c r="R358" s="9">
        <f t="shared" si="44"/>
        <v>0</v>
      </c>
      <c r="S358" s="9">
        <v>0.36</v>
      </c>
      <c r="T358" s="9">
        <f t="shared" si="45"/>
        <v>0.36</v>
      </c>
      <c r="U358" s="16">
        <v>4.0999999999999996</v>
      </c>
      <c r="V358" s="5">
        <f t="shared" si="46"/>
        <v>4.0999999999999996</v>
      </c>
      <c r="W358" t="s">
        <v>31</v>
      </c>
      <c r="X358" t="str">
        <f t="shared" si="47"/>
        <v>MobilePay</v>
      </c>
    </row>
    <row r="359" spans="1:24" x14ac:dyDescent="0.3">
      <c r="A359" s="3">
        <v>120357</v>
      </c>
      <c r="B359">
        <v>401</v>
      </c>
      <c r="C359" s="2">
        <v>45844</v>
      </c>
      <c r="D359" s="4">
        <v>0.17471064814814816</v>
      </c>
      <c r="E359" s="2">
        <v>45844</v>
      </c>
      <c r="F359" s="2" t="str">
        <f>TEXT(Table1[[#This Row],[Business_Day]],"dddd")</f>
        <v>Sunday</v>
      </c>
      <c r="G359" t="s">
        <v>28</v>
      </c>
      <c r="H359" t="s">
        <v>22</v>
      </c>
      <c r="I359" t="str">
        <f t="shared" si="40"/>
        <v>Takeout</v>
      </c>
      <c r="J359" t="s">
        <v>47</v>
      </c>
      <c r="L359" t="str">
        <f t="shared" si="41"/>
        <v>No Modifier</v>
      </c>
      <c r="M359" s="3">
        <v>2</v>
      </c>
      <c r="N359" s="5">
        <v>1.61</v>
      </c>
      <c r="O359" s="5">
        <f t="shared" si="42"/>
        <v>1.6099999999999999</v>
      </c>
      <c r="P359" s="5">
        <f t="shared" si="43"/>
        <v>3.2199999999999998</v>
      </c>
      <c r="Q359" s="9">
        <v>0</v>
      </c>
      <c r="R359" s="9">
        <f t="shared" si="44"/>
        <v>0</v>
      </c>
      <c r="S359" s="9">
        <v>0.28999999999999998</v>
      </c>
      <c r="T359" s="9">
        <f t="shared" si="45"/>
        <v>0.28999999999999998</v>
      </c>
      <c r="U359" s="16">
        <v>3.51</v>
      </c>
      <c r="V359" s="5">
        <f t="shared" si="46"/>
        <v>3.51</v>
      </c>
      <c r="W359" t="s">
        <v>17</v>
      </c>
      <c r="X359" t="str">
        <f t="shared" si="47"/>
        <v>Cash</v>
      </c>
    </row>
    <row r="360" spans="1:24" x14ac:dyDescent="0.3">
      <c r="A360" s="3">
        <v>120358</v>
      </c>
      <c r="B360">
        <v>402</v>
      </c>
      <c r="C360" s="2">
        <v>45777</v>
      </c>
      <c r="D360" s="4">
        <v>0.42310185185185184</v>
      </c>
      <c r="E360" s="2">
        <v>45777</v>
      </c>
      <c r="F360" s="2" t="str">
        <f>TEXT(Table1[[#This Row],[Business_Day]],"dddd")</f>
        <v>Wednesday</v>
      </c>
      <c r="G360" t="s">
        <v>37</v>
      </c>
      <c r="H360" t="s">
        <v>22</v>
      </c>
      <c r="I360" t="str">
        <f t="shared" si="40"/>
        <v>Takeout</v>
      </c>
      <c r="J360" t="s">
        <v>35</v>
      </c>
      <c r="L360" t="str">
        <f t="shared" si="41"/>
        <v>No Modifier</v>
      </c>
      <c r="M360" s="3">
        <v>1</v>
      </c>
      <c r="N360" s="5">
        <v>1.95</v>
      </c>
      <c r="O360" s="5">
        <f t="shared" si="42"/>
        <v>1.9499999999999997</v>
      </c>
      <c r="P360" s="5">
        <f t="shared" si="43"/>
        <v>1.9499999999999997</v>
      </c>
      <c r="Q360" s="9">
        <v>0</v>
      </c>
      <c r="R360" s="9">
        <f t="shared" si="44"/>
        <v>0</v>
      </c>
      <c r="S360" s="9">
        <v>0.14000000000000001</v>
      </c>
      <c r="T360" s="9">
        <f t="shared" si="45"/>
        <v>0.14000000000000001</v>
      </c>
      <c r="U360" s="16">
        <v>2.09</v>
      </c>
      <c r="V360" s="5">
        <f t="shared" si="46"/>
        <v>2.09</v>
      </c>
      <c r="W360" t="s">
        <v>17</v>
      </c>
      <c r="X360" t="str">
        <f t="shared" si="47"/>
        <v>Cash</v>
      </c>
    </row>
    <row r="361" spans="1:24" x14ac:dyDescent="0.3">
      <c r="A361" s="3">
        <v>120359</v>
      </c>
      <c r="B361">
        <v>102</v>
      </c>
      <c r="C361" s="2">
        <v>45832</v>
      </c>
      <c r="D361" s="4">
        <v>0.22958333333333333</v>
      </c>
      <c r="E361" s="2">
        <v>45832</v>
      </c>
      <c r="F361" s="2" t="str">
        <f>TEXT(Table1[[#This Row],[Business_Day]],"dddd")</f>
        <v>Tuesday</v>
      </c>
      <c r="G361" t="s">
        <v>28</v>
      </c>
      <c r="H361" t="s">
        <v>22</v>
      </c>
      <c r="I361" t="str">
        <f t="shared" si="40"/>
        <v>Takeout</v>
      </c>
      <c r="J361" t="s">
        <v>51</v>
      </c>
      <c r="K361" t="s">
        <v>23</v>
      </c>
      <c r="L361" t="str">
        <f t="shared" si="41"/>
        <v>Light Ice</v>
      </c>
      <c r="M361" s="3">
        <v>1</v>
      </c>
      <c r="N361" s="5">
        <v>3.71</v>
      </c>
      <c r="O361" s="5">
        <f t="shared" si="42"/>
        <v>3.71</v>
      </c>
      <c r="P361" s="5">
        <f t="shared" si="43"/>
        <v>3.71</v>
      </c>
      <c r="Q361" s="9">
        <v>0</v>
      </c>
      <c r="R361" s="9">
        <f t="shared" si="44"/>
        <v>0</v>
      </c>
      <c r="S361" s="9">
        <v>0.22</v>
      </c>
      <c r="T361" s="9">
        <f t="shared" si="45"/>
        <v>0.22</v>
      </c>
      <c r="U361" s="16">
        <v>3.93</v>
      </c>
      <c r="V361" s="5">
        <f t="shared" si="46"/>
        <v>3.93</v>
      </c>
      <c r="W361" t="s">
        <v>21</v>
      </c>
      <c r="X361" t="str">
        <f t="shared" si="47"/>
        <v>Card</v>
      </c>
    </row>
    <row r="362" spans="1:24" x14ac:dyDescent="0.3">
      <c r="A362" s="3">
        <v>120360</v>
      </c>
      <c r="B362">
        <v>103</v>
      </c>
      <c r="C362" s="2">
        <v>45872</v>
      </c>
      <c r="D362" s="4">
        <v>5.7939814814814812E-2</v>
      </c>
      <c r="E362" s="2">
        <v>45872</v>
      </c>
      <c r="F362" s="2" t="str">
        <f>TEXT(Table1[[#This Row],[Business_Day]],"dddd")</f>
        <v>Sunday</v>
      </c>
      <c r="G362" t="s">
        <v>18</v>
      </c>
      <c r="H362" t="s">
        <v>29</v>
      </c>
      <c r="I362" t="str">
        <f t="shared" si="40"/>
        <v>Delivery</v>
      </c>
      <c r="J362" t="s">
        <v>43</v>
      </c>
      <c r="L362" t="str">
        <f t="shared" si="41"/>
        <v>No Modifier</v>
      </c>
      <c r="M362" s="3">
        <v>1</v>
      </c>
      <c r="N362" s="5">
        <v>4.66</v>
      </c>
      <c r="O362" s="5">
        <f t="shared" si="42"/>
        <v>4.66</v>
      </c>
      <c r="P362" s="5">
        <f t="shared" si="43"/>
        <v>4.66</v>
      </c>
      <c r="Q362" s="9">
        <v>0.47</v>
      </c>
      <c r="R362" s="9">
        <f t="shared" si="44"/>
        <v>0.47</v>
      </c>
      <c r="S362" s="9">
        <v>0.28999999999999998</v>
      </c>
      <c r="T362" s="9">
        <f t="shared" si="45"/>
        <v>0.28999999999999998</v>
      </c>
      <c r="U362" s="16">
        <v>4.4800000000000004</v>
      </c>
      <c r="V362" s="5">
        <f t="shared" si="46"/>
        <v>4.4800000000000004</v>
      </c>
      <c r="W362" t="s">
        <v>62</v>
      </c>
      <c r="X362" t="str">
        <f t="shared" si="47"/>
        <v>GiftCard</v>
      </c>
    </row>
    <row r="363" spans="1:24" x14ac:dyDescent="0.3">
      <c r="A363" s="3">
        <v>120361</v>
      </c>
      <c r="B363">
        <v>202</v>
      </c>
      <c r="C363" s="2">
        <v>45789</v>
      </c>
      <c r="D363" s="4">
        <v>0.46289351851851851</v>
      </c>
      <c r="E363" s="2">
        <v>45789</v>
      </c>
      <c r="F363" s="2" t="str">
        <f>TEXT(Table1[[#This Row],[Business_Day]],"dddd")</f>
        <v>Monday</v>
      </c>
      <c r="G363" t="s">
        <v>37</v>
      </c>
      <c r="H363" t="s">
        <v>22</v>
      </c>
      <c r="I363" t="str">
        <f t="shared" si="40"/>
        <v>Takeout</v>
      </c>
      <c r="J363" t="s">
        <v>41</v>
      </c>
      <c r="L363" t="str">
        <f t="shared" si="41"/>
        <v>No Modifier</v>
      </c>
      <c r="M363" s="3">
        <v>1</v>
      </c>
      <c r="N363" s="5">
        <v>2.2000000000000002</v>
      </c>
      <c r="O363" s="5">
        <f t="shared" si="42"/>
        <v>2.2000000000000002</v>
      </c>
      <c r="P363" s="5">
        <f t="shared" si="43"/>
        <v>2.2000000000000002</v>
      </c>
      <c r="Q363" s="9">
        <v>0</v>
      </c>
      <c r="R363" s="9">
        <f t="shared" si="44"/>
        <v>0</v>
      </c>
      <c r="S363" s="9">
        <v>0.15</v>
      </c>
      <c r="T363" s="9">
        <f t="shared" si="45"/>
        <v>0.15</v>
      </c>
      <c r="U363" s="16">
        <v>2.35</v>
      </c>
      <c r="V363" s="5">
        <f t="shared" si="46"/>
        <v>2.35</v>
      </c>
      <c r="W363" t="s">
        <v>31</v>
      </c>
      <c r="X363" t="str">
        <f t="shared" si="47"/>
        <v>MobilePay</v>
      </c>
    </row>
    <row r="364" spans="1:24" x14ac:dyDescent="0.3">
      <c r="A364" s="3">
        <v>120362</v>
      </c>
      <c r="B364">
        <v>501</v>
      </c>
      <c r="C364" s="2">
        <v>45811</v>
      </c>
      <c r="D364" s="4">
        <v>0.23998842592592592</v>
      </c>
      <c r="E364" s="2">
        <v>45811</v>
      </c>
      <c r="F364" s="2" t="str">
        <f>TEXT(Table1[[#This Row],[Business_Day]],"dddd")</f>
        <v>Tuesday</v>
      </c>
      <c r="G364" t="s">
        <v>28</v>
      </c>
      <c r="H364" t="s">
        <v>29</v>
      </c>
      <c r="I364" t="str">
        <f t="shared" si="40"/>
        <v>Delivery</v>
      </c>
      <c r="J364" t="s">
        <v>30</v>
      </c>
      <c r="K364" t="s">
        <v>61</v>
      </c>
      <c r="L364" t="str">
        <f t="shared" si="41"/>
        <v>Large Size</v>
      </c>
      <c r="M364" s="3">
        <v>2</v>
      </c>
      <c r="N364" s="5">
        <v>3.11</v>
      </c>
      <c r="O364" s="5">
        <f t="shared" si="42"/>
        <v>3.71</v>
      </c>
      <c r="P364" s="5">
        <f t="shared" si="43"/>
        <v>7.42</v>
      </c>
      <c r="Q364" s="9">
        <v>0</v>
      </c>
      <c r="R364" s="9">
        <f t="shared" si="44"/>
        <v>0</v>
      </c>
      <c r="S364" s="9">
        <v>0.67</v>
      </c>
      <c r="T364" s="9">
        <f t="shared" si="45"/>
        <v>0.67</v>
      </c>
      <c r="U364" s="16">
        <v>8.09</v>
      </c>
      <c r="V364" s="5">
        <f t="shared" si="46"/>
        <v>8.09</v>
      </c>
      <c r="W364" t="s">
        <v>31</v>
      </c>
      <c r="X364" t="str">
        <f t="shared" si="47"/>
        <v>MobilePay</v>
      </c>
    </row>
    <row r="365" spans="1:24" x14ac:dyDescent="0.3">
      <c r="A365" s="3">
        <v>120363</v>
      </c>
      <c r="B365">
        <v>403</v>
      </c>
      <c r="C365" s="2">
        <v>45835</v>
      </c>
      <c r="D365" s="4">
        <v>0.32313657407407409</v>
      </c>
      <c r="E365" s="2">
        <v>45835</v>
      </c>
      <c r="F365" s="2" t="str">
        <f>TEXT(Table1[[#This Row],[Business_Day]],"dddd")</f>
        <v>Friday</v>
      </c>
      <c r="G365" t="s">
        <v>36</v>
      </c>
      <c r="H365" t="s">
        <v>19</v>
      </c>
      <c r="I365" t="str">
        <f t="shared" si="40"/>
        <v>Dine-In</v>
      </c>
      <c r="J365" t="s">
        <v>20</v>
      </c>
      <c r="L365" t="str">
        <f t="shared" si="41"/>
        <v>No Modifier</v>
      </c>
      <c r="M365" s="3">
        <v>1</v>
      </c>
      <c r="N365" s="5">
        <v>5.54</v>
      </c>
      <c r="O365" s="5">
        <f t="shared" si="42"/>
        <v>5.54</v>
      </c>
      <c r="P365" s="5">
        <f t="shared" si="43"/>
        <v>5.54</v>
      </c>
      <c r="Q365" s="9">
        <v>0</v>
      </c>
      <c r="R365" s="9">
        <f t="shared" si="44"/>
        <v>0</v>
      </c>
      <c r="S365" s="9">
        <v>0.4</v>
      </c>
      <c r="T365" s="9">
        <f t="shared" si="45"/>
        <v>0.4</v>
      </c>
      <c r="U365" s="16">
        <v>5.94</v>
      </c>
      <c r="V365" s="5">
        <f t="shared" si="46"/>
        <v>5.94</v>
      </c>
      <c r="W365" t="s">
        <v>31</v>
      </c>
      <c r="X365" t="str">
        <f t="shared" si="47"/>
        <v>MobilePay</v>
      </c>
    </row>
    <row r="366" spans="1:24" x14ac:dyDescent="0.3">
      <c r="A366" s="3">
        <v>120364</v>
      </c>
      <c r="B366">
        <v>402</v>
      </c>
      <c r="C366" s="2">
        <v>45873</v>
      </c>
      <c r="D366" s="4">
        <v>0.29585648148148147</v>
      </c>
      <c r="E366" s="2">
        <v>45873</v>
      </c>
      <c r="F366" s="2" t="str">
        <f>TEXT(Table1[[#This Row],[Business_Day]],"dddd")</f>
        <v>Monday</v>
      </c>
      <c r="G366" t="s">
        <v>36</v>
      </c>
      <c r="H366" t="s">
        <v>15</v>
      </c>
      <c r="I366" t="str">
        <f t="shared" si="40"/>
        <v>Drive-Thru</v>
      </c>
      <c r="J366" t="s">
        <v>43</v>
      </c>
      <c r="L366" t="str">
        <f t="shared" si="41"/>
        <v>No Modifier</v>
      </c>
      <c r="M366" s="3">
        <v>1</v>
      </c>
      <c r="N366" s="5">
        <v>4.72</v>
      </c>
      <c r="O366" s="5">
        <f t="shared" si="42"/>
        <v>4.72</v>
      </c>
      <c r="P366" s="5">
        <f t="shared" si="43"/>
        <v>4.72</v>
      </c>
      <c r="Q366" s="9">
        <v>0.24</v>
      </c>
      <c r="R366" s="9">
        <f t="shared" si="44"/>
        <v>0.24</v>
      </c>
      <c r="S366" s="9">
        <v>0.28999999999999998</v>
      </c>
      <c r="T366" s="9">
        <f t="shared" si="45"/>
        <v>0.28999999999999998</v>
      </c>
      <c r="U366" s="16">
        <v>4.7699999999999996</v>
      </c>
      <c r="V366" s="5">
        <f t="shared" si="46"/>
        <v>4.7699999999999996</v>
      </c>
      <c r="W366" t="s">
        <v>21</v>
      </c>
      <c r="X366" t="str">
        <f t="shared" si="47"/>
        <v>Card</v>
      </c>
    </row>
    <row r="367" spans="1:24" x14ac:dyDescent="0.3">
      <c r="A367" s="3">
        <v>120365</v>
      </c>
      <c r="B367">
        <v>301</v>
      </c>
      <c r="C367" s="2">
        <v>45860</v>
      </c>
      <c r="D367" s="4">
        <v>0.42890046296296297</v>
      </c>
      <c r="E367" s="2">
        <v>45860</v>
      </c>
      <c r="F367" s="2" t="str">
        <f>TEXT(Table1[[#This Row],[Business_Day]],"dddd")</f>
        <v>Tuesday</v>
      </c>
      <c r="G367" t="s">
        <v>14</v>
      </c>
      <c r="H367" t="s">
        <v>22</v>
      </c>
      <c r="I367" t="str">
        <f t="shared" si="40"/>
        <v>Takeout</v>
      </c>
      <c r="J367" t="s">
        <v>75</v>
      </c>
      <c r="K367" t="s">
        <v>25</v>
      </c>
      <c r="L367" t="str">
        <f t="shared" si="41"/>
        <v>No Cheese</v>
      </c>
      <c r="M367" s="3">
        <v>1</v>
      </c>
      <c r="N367" s="5">
        <v>3.64</v>
      </c>
      <c r="O367" s="5">
        <f t="shared" si="42"/>
        <v>3.64</v>
      </c>
      <c r="P367" s="5">
        <f t="shared" si="43"/>
        <v>3.64</v>
      </c>
      <c r="Q367" s="9">
        <v>0.18</v>
      </c>
      <c r="R367" s="9">
        <f t="shared" si="44"/>
        <v>0.18</v>
      </c>
      <c r="S367" s="9">
        <v>0.33</v>
      </c>
      <c r="T367" s="9">
        <f t="shared" si="45"/>
        <v>0.33</v>
      </c>
      <c r="U367" s="16">
        <v>3.79</v>
      </c>
      <c r="V367" s="5">
        <f t="shared" si="46"/>
        <v>3.79</v>
      </c>
      <c r="W367" t="s">
        <v>21</v>
      </c>
      <c r="X367" t="str">
        <f t="shared" si="47"/>
        <v>Card</v>
      </c>
    </row>
    <row r="368" spans="1:24" x14ac:dyDescent="0.3">
      <c r="A368" s="3">
        <v>120366</v>
      </c>
      <c r="B368">
        <v>102</v>
      </c>
      <c r="C368" s="2">
        <v>45761</v>
      </c>
      <c r="D368" s="4">
        <v>0.39148148148148149</v>
      </c>
      <c r="E368" s="2">
        <v>45761</v>
      </c>
      <c r="F368" s="2" t="str">
        <f>TEXT(Table1[[#This Row],[Business_Day]],"dddd")</f>
        <v>Monday</v>
      </c>
      <c r="G368" t="s">
        <v>36</v>
      </c>
      <c r="H368" t="s">
        <v>29</v>
      </c>
      <c r="I368" t="str">
        <f t="shared" si="40"/>
        <v>Delivery</v>
      </c>
      <c r="J368" t="s">
        <v>56</v>
      </c>
      <c r="L368" t="str">
        <f t="shared" si="41"/>
        <v>No Modifier</v>
      </c>
      <c r="M368" s="3">
        <v>1</v>
      </c>
      <c r="N368" s="5">
        <v>1.92</v>
      </c>
      <c r="O368" s="5">
        <f t="shared" si="42"/>
        <v>1.92</v>
      </c>
      <c r="P368" s="5">
        <f t="shared" si="43"/>
        <v>1.92</v>
      </c>
      <c r="Q368" s="9">
        <v>0</v>
      </c>
      <c r="R368" s="9">
        <f t="shared" si="44"/>
        <v>0</v>
      </c>
      <c r="S368" s="9">
        <v>0.14000000000000001</v>
      </c>
      <c r="T368" s="9">
        <f t="shared" si="45"/>
        <v>0.14000000000000001</v>
      </c>
      <c r="U368" s="16">
        <v>2.06</v>
      </c>
      <c r="V368" s="5">
        <f t="shared" si="46"/>
        <v>2.06</v>
      </c>
      <c r="W368" t="s">
        <v>21</v>
      </c>
      <c r="X368" t="str">
        <f t="shared" si="47"/>
        <v>Card</v>
      </c>
    </row>
    <row r="369" spans="1:24" x14ac:dyDescent="0.3">
      <c r="A369" s="3">
        <v>120367</v>
      </c>
      <c r="B369">
        <v>403</v>
      </c>
      <c r="C369" s="2">
        <v>45781</v>
      </c>
      <c r="D369" s="4">
        <v>0.323125</v>
      </c>
      <c r="E369" s="2">
        <v>45781</v>
      </c>
      <c r="F369" s="2" t="str">
        <f>TEXT(Table1[[#This Row],[Business_Day]],"dddd")</f>
        <v>Sunday</v>
      </c>
      <c r="G369" t="s">
        <v>14</v>
      </c>
      <c r="H369" t="s">
        <v>15</v>
      </c>
      <c r="I369" t="str">
        <f t="shared" si="40"/>
        <v>Drive-Thru</v>
      </c>
      <c r="J369" t="s">
        <v>39</v>
      </c>
      <c r="L369" t="str">
        <f t="shared" si="41"/>
        <v>No Modifier</v>
      </c>
      <c r="M369" s="3">
        <v>1</v>
      </c>
      <c r="N369" s="5">
        <v>3.04</v>
      </c>
      <c r="O369" s="5">
        <f t="shared" si="42"/>
        <v>3.04</v>
      </c>
      <c r="P369" s="5">
        <f t="shared" si="43"/>
        <v>3.04</v>
      </c>
      <c r="Q369" s="9">
        <v>0</v>
      </c>
      <c r="R369" s="9">
        <f t="shared" si="44"/>
        <v>0</v>
      </c>
      <c r="S369" s="9">
        <v>0.23</v>
      </c>
      <c r="T369" s="9">
        <f t="shared" si="45"/>
        <v>0.23</v>
      </c>
      <c r="U369" s="16">
        <v>3.27</v>
      </c>
      <c r="V369" s="5">
        <f t="shared" si="46"/>
        <v>3.27</v>
      </c>
      <c r="W369" t="s">
        <v>21</v>
      </c>
      <c r="X369" t="str">
        <f t="shared" si="47"/>
        <v>Card</v>
      </c>
    </row>
    <row r="370" spans="1:24" x14ac:dyDescent="0.3">
      <c r="A370" s="3">
        <v>120368</v>
      </c>
      <c r="B370">
        <v>401</v>
      </c>
      <c r="C370" s="2">
        <v>45870</v>
      </c>
      <c r="D370" s="4">
        <v>0.48846064814814816</v>
      </c>
      <c r="E370" s="2">
        <v>45870</v>
      </c>
      <c r="F370" s="2" t="str">
        <f>TEXT(Table1[[#This Row],[Business_Day]],"dddd")</f>
        <v>Friday</v>
      </c>
      <c r="G370" t="s">
        <v>37</v>
      </c>
      <c r="H370" t="s">
        <v>19</v>
      </c>
      <c r="I370" t="str">
        <f t="shared" si="40"/>
        <v>Dine-In</v>
      </c>
      <c r="J370" t="s">
        <v>64</v>
      </c>
      <c r="L370" t="str">
        <f t="shared" si="41"/>
        <v>No Modifier</v>
      </c>
      <c r="M370" s="3">
        <v>1</v>
      </c>
      <c r="N370" s="5">
        <v>1.55</v>
      </c>
      <c r="O370" s="5">
        <f t="shared" si="42"/>
        <v>1.5499999999999998</v>
      </c>
      <c r="P370" s="5">
        <f t="shared" si="43"/>
        <v>1.5499999999999998</v>
      </c>
      <c r="Q370" s="9">
        <v>0</v>
      </c>
      <c r="R370" s="9">
        <f t="shared" si="44"/>
        <v>0</v>
      </c>
      <c r="S370" s="9">
        <v>0.1</v>
      </c>
      <c r="T370" s="9">
        <f t="shared" si="45"/>
        <v>0.1</v>
      </c>
      <c r="U370" s="16">
        <v>1.65</v>
      </c>
      <c r="V370" s="5">
        <f t="shared" si="46"/>
        <v>1.65</v>
      </c>
      <c r="W370" t="s">
        <v>62</v>
      </c>
      <c r="X370" t="str">
        <f t="shared" si="47"/>
        <v>GiftCard</v>
      </c>
    </row>
    <row r="371" spans="1:24" x14ac:dyDescent="0.3">
      <c r="A371" s="3">
        <v>120369</v>
      </c>
      <c r="B371">
        <v>103</v>
      </c>
      <c r="C371" s="2">
        <v>45853</v>
      </c>
      <c r="D371" s="4">
        <v>0.3004398148148148</v>
      </c>
      <c r="E371" s="2">
        <v>45853</v>
      </c>
      <c r="F371" s="2" t="str">
        <f>TEXT(Table1[[#This Row],[Business_Day]],"dddd")</f>
        <v>Tuesday</v>
      </c>
      <c r="G371" t="s">
        <v>14</v>
      </c>
      <c r="H371" t="s">
        <v>15</v>
      </c>
      <c r="I371" t="str">
        <f t="shared" si="40"/>
        <v>Drive-Thru</v>
      </c>
      <c r="J371" t="s">
        <v>35</v>
      </c>
      <c r="K371" t="s">
        <v>46</v>
      </c>
      <c r="L371" t="str">
        <f t="shared" si="41"/>
        <v>Cinnamon</v>
      </c>
      <c r="M371" s="3">
        <v>1</v>
      </c>
      <c r="N371" s="5">
        <v>1.74</v>
      </c>
      <c r="O371" s="5">
        <f t="shared" si="42"/>
        <v>1.8399999999999999</v>
      </c>
      <c r="P371" s="5">
        <f t="shared" si="43"/>
        <v>1.8399999999999999</v>
      </c>
      <c r="Q371" s="9">
        <v>0</v>
      </c>
      <c r="R371" s="9">
        <f t="shared" si="44"/>
        <v>0</v>
      </c>
      <c r="S371" s="9">
        <v>0.14000000000000001</v>
      </c>
      <c r="T371" s="9">
        <f t="shared" si="45"/>
        <v>0.14000000000000001</v>
      </c>
      <c r="U371" s="16">
        <v>1.98</v>
      </c>
      <c r="V371" s="5">
        <f t="shared" si="46"/>
        <v>1.98</v>
      </c>
      <c r="W371" t="s">
        <v>21</v>
      </c>
      <c r="X371" t="str">
        <f t="shared" si="47"/>
        <v>Card</v>
      </c>
    </row>
    <row r="372" spans="1:24" x14ac:dyDescent="0.3">
      <c r="A372" s="3">
        <v>120370</v>
      </c>
      <c r="B372">
        <v>401</v>
      </c>
      <c r="C372" s="2">
        <v>45813</v>
      </c>
      <c r="D372" s="4">
        <v>0.50681712962962966</v>
      </c>
      <c r="E372" s="2">
        <v>45813</v>
      </c>
      <c r="F372" s="2" t="str">
        <f>TEXT(Table1[[#This Row],[Business_Day]],"dddd")</f>
        <v>Thursday</v>
      </c>
      <c r="G372" t="s">
        <v>33</v>
      </c>
      <c r="H372" t="s">
        <v>29</v>
      </c>
      <c r="I372" t="str">
        <f t="shared" si="40"/>
        <v>Delivery</v>
      </c>
      <c r="J372" t="s">
        <v>52</v>
      </c>
      <c r="L372" t="str">
        <f t="shared" si="41"/>
        <v>No Modifier</v>
      </c>
      <c r="M372" s="3">
        <v>3</v>
      </c>
      <c r="N372" s="5">
        <v>2.65</v>
      </c>
      <c r="O372" s="5">
        <f t="shared" si="42"/>
        <v>2.65</v>
      </c>
      <c r="P372" s="5">
        <f t="shared" si="43"/>
        <v>7.9499999999999993</v>
      </c>
      <c r="Q372" s="9">
        <v>0.4</v>
      </c>
      <c r="R372" s="9">
        <f t="shared" si="44"/>
        <v>0.4</v>
      </c>
      <c r="S372" s="9">
        <v>0.49</v>
      </c>
      <c r="T372" s="9">
        <f t="shared" si="45"/>
        <v>0.49</v>
      </c>
      <c r="U372" s="16">
        <v>8.0399999999999991</v>
      </c>
      <c r="V372" s="5">
        <f t="shared" si="46"/>
        <v>8.0399999999999991</v>
      </c>
      <c r="W372" t="s">
        <v>21</v>
      </c>
      <c r="X372" t="str">
        <f t="shared" si="47"/>
        <v>Card</v>
      </c>
    </row>
    <row r="373" spans="1:24" x14ac:dyDescent="0.3">
      <c r="A373" s="3">
        <v>120371</v>
      </c>
      <c r="B373">
        <v>202</v>
      </c>
      <c r="C373" s="2">
        <v>45866</v>
      </c>
      <c r="D373" s="4">
        <v>0.15472222222222223</v>
      </c>
      <c r="E373" s="2">
        <v>45866</v>
      </c>
      <c r="F373" s="2" t="str">
        <f>TEXT(Table1[[#This Row],[Business_Day]],"dddd")</f>
        <v>Monday</v>
      </c>
      <c r="G373" t="s">
        <v>28</v>
      </c>
      <c r="H373" t="s">
        <v>22</v>
      </c>
      <c r="I373" t="str">
        <f t="shared" si="40"/>
        <v>Takeout</v>
      </c>
      <c r="J373" t="s">
        <v>32</v>
      </c>
      <c r="L373" t="str">
        <f t="shared" si="41"/>
        <v>No Modifier</v>
      </c>
      <c r="M373" s="3">
        <v>1</v>
      </c>
      <c r="N373" s="5">
        <v>1.78</v>
      </c>
      <c r="O373" s="5">
        <f t="shared" si="42"/>
        <v>1.78</v>
      </c>
      <c r="P373" s="5">
        <f t="shared" si="43"/>
        <v>1.78</v>
      </c>
      <c r="Q373" s="9">
        <v>0</v>
      </c>
      <c r="R373" s="9">
        <f t="shared" si="44"/>
        <v>0</v>
      </c>
      <c r="S373" s="9">
        <v>0.17</v>
      </c>
      <c r="T373" s="9">
        <f t="shared" si="45"/>
        <v>0.17</v>
      </c>
      <c r="U373" s="16">
        <v>1.95</v>
      </c>
      <c r="V373" s="5">
        <f t="shared" si="46"/>
        <v>1.95</v>
      </c>
      <c r="W373" t="s">
        <v>21</v>
      </c>
      <c r="X373" t="str">
        <f t="shared" si="47"/>
        <v>Card</v>
      </c>
    </row>
    <row r="374" spans="1:24" x14ac:dyDescent="0.3">
      <c r="A374" s="3">
        <v>120372</v>
      </c>
      <c r="B374">
        <v>401</v>
      </c>
      <c r="C374" s="2">
        <v>45863</v>
      </c>
      <c r="D374" s="4">
        <v>0.39467592592592593</v>
      </c>
      <c r="E374" s="2">
        <v>45863</v>
      </c>
      <c r="F374" s="2" t="str">
        <f>TEXT(Table1[[#This Row],[Business_Day]],"dddd")</f>
        <v>Friday</v>
      </c>
      <c r="G374" t="s">
        <v>36</v>
      </c>
      <c r="H374" t="s">
        <v>15</v>
      </c>
      <c r="I374" t="str">
        <f t="shared" si="40"/>
        <v>Drive-Thru</v>
      </c>
      <c r="J374" t="s">
        <v>43</v>
      </c>
      <c r="L374" t="str">
        <f t="shared" si="41"/>
        <v>No Modifier</v>
      </c>
      <c r="M374" s="3">
        <v>1</v>
      </c>
      <c r="N374" s="5">
        <v>4.97</v>
      </c>
      <c r="O374" s="5">
        <f t="shared" si="42"/>
        <v>4.9700000000000006</v>
      </c>
      <c r="P374" s="5">
        <f t="shared" si="43"/>
        <v>4.9700000000000006</v>
      </c>
      <c r="Q374" s="9">
        <v>0</v>
      </c>
      <c r="R374" s="9">
        <f t="shared" si="44"/>
        <v>0</v>
      </c>
      <c r="S374" s="9">
        <v>0.35</v>
      </c>
      <c r="T374" s="9">
        <f t="shared" si="45"/>
        <v>0.35</v>
      </c>
      <c r="U374" s="16">
        <v>5.32</v>
      </c>
      <c r="V374" s="5">
        <f t="shared" si="46"/>
        <v>5.32</v>
      </c>
      <c r="W374" t="s">
        <v>21</v>
      </c>
      <c r="X374" t="str">
        <f t="shared" si="47"/>
        <v>Card</v>
      </c>
    </row>
    <row r="375" spans="1:24" x14ac:dyDescent="0.3">
      <c r="A375" s="3">
        <v>120373</v>
      </c>
      <c r="B375">
        <v>402</v>
      </c>
      <c r="C375" s="2">
        <v>45791</v>
      </c>
      <c r="D375" s="4">
        <v>0.23368055555555556</v>
      </c>
      <c r="E375" s="2">
        <v>45791</v>
      </c>
      <c r="F375" s="2" t="str">
        <f>TEXT(Table1[[#This Row],[Business_Day]],"dddd")</f>
        <v>Wednesday</v>
      </c>
      <c r="G375" t="s">
        <v>28</v>
      </c>
      <c r="H375" t="s">
        <v>22</v>
      </c>
      <c r="I375" t="str">
        <f t="shared" si="40"/>
        <v>Takeout</v>
      </c>
      <c r="J375" t="s">
        <v>32</v>
      </c>
      <c r="K375" t="s">
        <v>45</v>
      </c>
      <c r="L375" t="str">
        <f t="shared" si="41"/>
        <v>Sugar-Free Syrup</v>
      </c>
      <c r="M375" s="3">
        <v>1</v>
      </c>
      <c r="N375" s="5">
        <v>1.82</v>
      </c>
      <c r="O375" s="5">
        <f t="shared" si="42"/>
        <v>2.12</v>
      </c>
      <c r="P375" s="5">
        <f t="shared" si="43"/>
        <v>2.12</v>
      </c>
      <c r="Q375" s="9">
        <v>0</v>
      </c>
      <c r="R375" s="9">
        <f t="shared" si="44"/>
        <v>0</v>
      </c>
      <c r="S375" s="9">
        <v>0.17</v>
      </c>
      <c r="T375" s="9">
        <f t="shared" si="45"/>
        <v>0.17</v>
      </c>
      <c r="U375" s="16">
        <v>2.29</v>
      </c>
      <c r="V375" s="5">
        <f t="shared" si="46"/>
        <v>2.29</v>
      </c>
      <c r="W375" t="s">
        <v>31</v>
      </c>
      <c r="X375" t="str">
        <f t="shared" si="47"/>
        <v>MobilePay</v>
      </c>
    </row>
    <row r="376" spans="1:24" x14ac:dyDescent="0.3">
      <c r="A376" s="3">
        <v>120374</v>
      </c>
      <c r="B376">
        <v>301</v>
      </c>
      <c r="C376" s="2">
        <v>45784</v>
      </c>
      <c r="D376" s="4">
        <v>0.49232638888888891</v>
      </c>
      <c r="E376" s="2">
        <v>45784</v>
      </c>
      <c r="F376" s="2" t="str">
        <f>TEXT(Table1[[#This Row],[Business_Day]],"dddd")</f>
        <v>Wednesday</v>
      </c>
      <c r="G376" t="s">
        <v>18</v>
      </c>
      <c r="H376" t="s">
        <v>29</v>
      </c>
      <c r="I376" t="str">
        <f t="shared" si="40"/>
        <v>Delivery</v>
      </c>
      <c r="J376" t="s">
        <v>55</v>
      </c>
      <c r="L376" t="str">
        <f t="shared" si="41"/>
        <v>No Modifier</v>
      </c>
      <c r="M376" s="3">
        <v>1</v>
      </c>
      <c r="N376" s="5">
        <v>9.57</v>
      </c>
      <c r="O376" s="5">
        <f t="shared" si="42"/>
        <v>9.57</v>
      </c>
      <c r="P376" s="5">
        <f t="shared" si="43"/>
        <v>9.57</v>
      </c>
      <c r="Q376" s="9">
        <v>0.96</v>
      </c>
      <c r="R376" s="9">
        <f t="shared" si="44"/>
        <v>0.96</v>
      </c>
      <c r="S376" s="9">
        <v>0.62</v>
      </c>
      <c r="T376" s="9">
        <f t="shared" si="45"/>
        <v>0.62</v>
      </c>
      <c r="U376" s="16">
        <v>9.23</v>
      </c>
      <c r="V376" s="5">
        <f t="shared" si="46"/>
        <v>9.23</v>
      </c>
      <c r="W376" t="s">
        <v>21</v>
      </c>
      <c r="X376" t="str">
        <f t="shared" si="47"/>
        <v>Card</v>
      </c>
    </row>
    <row r="377" spans="1:24" x14ac:dyDescent="0.3">
      <c r="A377" s="3">
        <v>120375</v>
      </c>
      <c r="B377">
        <v>102</v>
      </c>
      <c r="C377" s="2">
        <v>45876</v>
      </c>
      <c r="D377" s="4">
        <v>4.3391203703703703E-2</v>
      </c>
      <c r="E377" s="2">
        <v>45876</v>
      </c>
      <c r="F377" s="2" t="str">
        <f>TEXT(Table1[[#This Row],[Business_Day]],"dddd")</f>
        <v>Thursday</v>
      </c>
      <c r="G377" t="s">
        <v>18</v>
      </c>
      <c r="H377" t="s">
        <v>29</v>
      </c>
      <c r="I377" t="str">
        <f t="shared" si="40"/>
        <v>Delivery</v>
      </c>
      <c r="J377" t="s">
        <v>55</v>
      </c>
      <c r="L377" t="str">
        <f t="shared" si="41"/>
        <v>No Modifier</v>
      </c>
      <c r="M377" s="3">
        <v>1</v>
      </c>
      <c r="N377" s="5">
        <v>8.11</v>
      </c>
      <c r="O377" s="5">
        <f t="shared" si="42"/>
        <v>8.11</v>
      </c>
      <c r="P377" s="5">
        <f t="shared" si="43"/>
        <v>8.11</v>
      </c>
      <c r="Q377" s="9">
        <v>0</v>
      </c>
      <c r="R377" s="9">
        <f t="shared" si="44"/>
        <v>0</v>
      </c>
      <c r="S377" s="9">
        <v>0.49</v>
      </c>
      <c r="T377" s="9">
        <f t="shared" si="45"/>
        <v>0.49</v>
      </c>
      <c r="U377" s="16">
        <v>8.6</v>
      </c>
      <c r="V377" s="5">
        <f t="shared" si="46"/>
        <v>8.6</v>
      </c>
      <c r="W377" t="s">
        <v>21</v>
      </c>
      <c r="X377" t="str">
        <f t="shared" si="47"/>
        <v>Card</v>
      </c>
    </row>
    <row r="378" spans="1:24" x14ac:dyDescent="0.3">
      <c r="A378" s="3">
        <v>120376</v>
      </c>
      <c r="B378">
        <v>102</v>
      </c>
      <c r="C378" s="2">
        <v>45852</v>
      </c>
      <c r="D378" s="4">
        <v>0.18856481481481482</v>
      </c>
      <c r="E378" s="2">
        <v>45852</v>
      </c>
      <c r="F378" s="2" t="str">
        <f>TEXT(Table1[[#This Row],[Business_Day]],"dddd")</f>
        <v>Monday</v>
      </c>
      <c r="G378" t="s">
        <v>28</v>
      </c>
      <c r="H378" t="s">
        <v>15</v>
      </c>
      <c r="I378" t="str">
        <f t="shared" si="40"/>
        <v>Drive-Thru</v>
      </c>
      <c r="J378" t="s">
        <v>60</v>
      </c>
      <c r="L378" t="str">
        <f t="shared" si="41"/>
        <v>No Modifier</v>
      </c>
      <c r="M378" s="3">
        <v>3</v>
      </c>
      <c r="N378" s="5">
        <v>5.28</v>
      </c>
      <c r="O378" s="5">
        <f t="shared" si="42"/>
        <v>5.28</v>
      </c>
      <c r="P378" s="5">
        <f t="shared" si="43"/>
        <v>15.84</v>
      </c>
      <c r="Q378" s="9">
        <v>0</v>
      </c>
      <c r="R378" s="9">
        <f t="shared" si="44"/>
        <v>0</v>
      </c>
      <c r="S378" s="9">
        <v>1.03</v>
      </c>
      <c r="T378" s="9">
        <f t="shared" si="45"/>
        <v>1.03</v>
      </c>
      <c r="U378" s="16">
        <v>16.87</v>
      </c>
      <c r="V378" s="5">
        <f t="shared" si="46"/>
        <v>16.87</v>
      </c>
      <c r="W378" t="s">
        <v>17</v>
      </c>
      <c r="X378" t="str">
        <f t="shared" si="47"/>
        <v>Cash</v>
      </c>
    </row>
    <row r="379" spans="1:24" x14ac:dyDescent="0.3">
      <c r="A379" s="3">
        <v>120377</v>
      </c>
      <c r="B379">
        <v>401</v>
      </c>
      <c r="C379" s="2">
        <v>45799</v>
      </c>
      <c r="D379" s="4">
        <v>0.28187499999999999</v>
      </c>
      <c r="E379" s="2">
        <v>45799</v>
      </c>
      <c r="F379" s="2" t="str">
        <f>TEXT(Table1[[#This Row],[Business_Day]],"dddd")</f>
        <v>Thursday</v>
      </c>
      <c r="G379" t="s">
        <v>36</v>
      </c>
      <c r="H379" t="s">
        <v>29</v>
      </c>
      <c r="I379" t="str">
        <f t="shared" si="40"/>
        <v>Delivery</v>
      </c>
      <c r="J379" t="s">
        <v>48</v>
      </c>
      <c r="K379" t="s">
        <v>73</v>
      </c>
      <c r="L379" t="str">
        <f t="shared" si="41"/>
        <v>Add Jalapenos</v>
      </c>
      <c r="M379" s="3">
        <v>1</v>
      </c>
      <c r="N379" s="5">
        <v>5.71</v>
      </c>
      <c r="O379" s="5">
        <f t="shared" si="42"/>
        <v>6.1099999999999994</v>
      </c>
      <c r="P379" s="5">
        <f t="shared" si="43"/>
        <v>6.1099999999999994</v>
      </c>
      <c r="Q379" s="9">
        <v>0</v>
      </c>
      <c r="R379" s="9">
        <f t="shared" si="44"/>
        <v>0</v>
      </c>
      <c r="S379" s="9">
        <v>0.4</v>
      </c>
      <c r="T379" s="9">
        <f t="shared" si="45"/>
        <v>0.4</v>
      </c>
      <c r="U379" s="16">
        <v>6.51</v>
      </c>
      <c r="V379" s="5">
        <f t="shared" si="46"/>
        <v>6.51</v>
      </c>
      <c r="W379" t="s">
        <v>21</v>
      </c>
      <c r="X379" t="str">
        <f t="shared" si="47"/>
        <v>Card</v>
      </c>
    </row>
    <row r="380" spans="1:24" x14ac:dyDescent="0.3">
      <c r="A380" s="3">
        <v>120378</v>
      </c>
      <c r="B380">
        <v>201</v>
      </c>
      <c r="C380" s="2">
        <v>45846</v>
      </c>
      <c r="D380" s="4">
        <v>0.11305555555555556</v>
      </c>
      <c r="E380" s="2">
        <v>45846</v>
      </c>
      <c r="F380" s="2" t="str">
        <f>TEXT(Table1[[#This Row],[Business_Day]],"dddd")</f>
        <v>Tuesday</v>
      </c>
      <c r="G380" t="s">
        <v>18</v>
      </c>
      <c r="H380" t="s">
        <v>22</v>
      </c>
      <c r="I380" t="str">
        <f t="shared" si="40"/>
        <v>Takeout</v>
      </c>
      <c r="J380" t="s">
        <v>57</v>
      </c>
      <c r="K380" t="s">
        <v>54</v>
      </c>
      <c r="L380" t="str">
        <f t="shared" si="41"/>
        <v>No Onions</v>
      </c>
      <c r="M380" s="3">
        <v>1</v>
      </c>
      <c r="N380" s="5">
        <v>10.08</v>
      </c>
      <c r="O380" s="5">
        <f t="shared" si="42"/>
        <v>10.08</v>
      </c>
      <c r="P380" s="5">
        <f t="shared" si="43"/>
        <v>10.08</v>
      </c>
      <c r="Q380" s="9">
        <v>0</v>
      </c>
      <c r="R380" s="9">
        <f t="shared" si="44"/>
        <v>0</v>
      </c>
      <c r="S380" s="9">
        <v>0.91</v>
      </c>
      <c r="T380" s="9">
        <f t="shared" si="45"/>
        <v>0.91</v>
      </c>
      <c r="U380" s="16">
        <v>10.99</v>
      </c>
      <c r="V380" s="5">
        <f t="shared" si="46"/>
        <v>10.99</v>
      </c>
      <c r="W380" t="s">
        <v>31</v>
      </c>
      <c r="X380" t="str">
        <f t="shared" si="47"/>
        <v>MobilePay</v>
      </c>
    </row>
    <row r="381" spans="1:24" x14ac:dyDescent="0.3">
      <c r="A381" s="3">
        <v>120379</v>
      </c>
      <c r="B381">
        <v>501</v>
      </c>
      <c r="C381" s="2">
        <v>45871</v>
      </c>
      <c r="D381" s="4">
        <v>0.30797453703703703</v>
      </c>
      <c r="E381" s="2">
        <v>45871</v>
      </c>
      <c r="F381" s="2" t="str">
        <f>TEXT(Table1[[#This Row],[Business_Day]],"dddd")</f>
        <v>Saturday</v>
      </c>
      <c r="G381" t="s">
        <v>36</v>
      </c>
      <c r="H381" t="s">
        <v>19</v>
      </c>
      <c r="I381" t="str">
        <f t="shared" si="40"/>
        <v>Dine-In</v>
      </c>
      <c r="J381" t="s">
        <v>26</v>
      </c>
      <c r="L381" t="str">
        <f t="shared" si="41"/>
        <v>No Modifier</v>
      </c>
      <c r="M381" s="3">
        <v>1</v>
      </c>
      <c r="N381" s="5">
        <v>8.89</v>
      </c>
      <c r="O381" s="5">
        <f t="shared" si="42"/>
        <v>8.89</v>
      </c>
      <c r="P381" s="5">
        <f t="shared" si="43"/>
        <v>8.89</v>
      </c>
      <c r="Q381" s="9">
        <v>0</v>
      </c>
      <c r="R381" s="9">
        <f t="shared" si="44"/>
        <v>0</v>
      </c>
      <c r="S381" s="9">
        <v>0.57999999999999996</v>
      </c>
      <c r="T381" s="9">
        <f t="shared" si="45"/>
        <v>0.57999999999999996</v>
      </c>
      <c r="U381" s="16">
        <v>9.4700000000000006</v>
      </c>
      <c r="V381" s="5">
        <f t="shared" si="46"/>
        <v>9.4700000000000006</v>
      </c>
      <c r="W381" t="s">
        <v>21</v>
      </c>
      <c r="X381" t="str">
        <f t="shared" si="47"/>
        <v>Card</v>
      </c>
    </row>
    <row r="382" spans="1:24" x14ac:dyDescent="0.3">
      <c r="A382" s="3">
        <v>120380</v>
      </c>
      <c r="B382">
        <v>501</v>
      </c>
      <c r="C382" s="2">
        <v>45848</v>
      </c>
      <c r="D382" s="4">
        <v>0.42305555555555557</v>
      </c>
      <c r="E382" s="2">
        <v>45848</v>
      </c>
      <c r="F382" s="2" t="str">
        <f>TEXT(Table1[[#This Row],[Business_Day]],"dddd")</f>
        <v>Thursday</v>
      </c>
      <c r="G382" t="s">
        <v>37</v>
      </c>
      <c r="H382" t="s">
        <v>19</v>
      </c>
      <c r="I382" t="str">
        <f t="shared" si="40"/>
        <v>Dine-In</v>
      </c>
      <c r="J382" t="s">
        <v>70</v>
      </c>
      <c r="L382" t="str">
        <f t="shared" si="41"/>
        <v>No Modifier</v>
      </c>
      <c r="M382" s="3">
        <v>1</v>
      </c>
      <c r="N382" s="5">
        <v>3.03</v>
      </c>
      <c r="O382" s="5">
        <f t="shared" si="42"/>
        <v>3.33</v>
      </c>
      <c r="P382" s="5">
        <f t="shared" si="43"/>
        <v>3.33</v>
      </c>
      <c r="Q382" s="9">
        <v>0</v>
      </c>
      <c r="R382" s="9">
        <f t="shared" si="44"/>
        <v>0</v>
      </c>
      <c r="S382" s="9">
        <v>0.24</v>
      </c>
      <c r="T382" s="9">
        <f t="shared" si="45"/>
        <v>0.24</v>
      </c>
      <c r="U382" s="16">
        <v>3.57</v>
      </c>
      <c r="V382" s="5">
        <f t="shared" si="46"/>
        <v>3.57</v>
      </c>
      <c r="W382" t="s">
        <v>31</v>
      </c>
      <c r="X382" t="str">
        <f t="shared" si="47"/>
        <v>MobilePay</v>
      </c>
    </row>
    <row r="383" spans="1:24" x14ac:dyDescent="0.3">
      <c r="A383" s="3">
        <v>120381</v>
      </c>
      <c r="B383">
        <v>103</v>
      </c>
      <c r="C383" s="2">
        <v>45873</v>
      </c>
      <c r="D383" s="4">
        <v>0.23043981481481482</v>
      </c>
      <c r="E383" s="2">
        <v>45873</v>
      </c>
      <c r="F383" s="2" t="str">
        <f>TEXT(Table1[[#This Row],[Business_Day]],"dddd")</f>
        <v>Monday</v>
      </c>
      <c r="G383" t="s">
        <v>28</v>
      </c>
      <c r="H383" t="s">
        <v>19</v>
      </c>
      <c r="I383" t="str">
        <f t="shared" si="40"/>
        <v>Dine-In</v>
      </c>
      <c r="J383" t="s">
        <v>68</v>
      </c>
      <c r="L383" t="str">
        <f t="shared" si="41"/>
        <v>No Modifier</v>
      </c>
      <c r="M383" s="3">
        <v>2</v>
      </c>
      <c r="N383" s="5">
        <v>3.59</v>
      </c>
      <c r="O383" s="5">
        <f t="shared" si="42"/>
        <v>3.59</v>
      </c>
      <c r="P383" s="5">
        <f t="shared" si="43"/>
        <v>7.18</v>
      </c>
      <c r="Q383" s="9">
        <v>0</v>
      </c>
      <c r="R383" s="9">
        <f t="shared" si="44"/>
        <v>0</v>
      </c>
      <c r="S383" s="9">
        <v>0.61</v>
      </c>
      <c r="T383" s="9">
        <f t="shared" si="45"/>
        <v>0.61</v>
      </c>
      <c r="U383" s="16">
        <v>7.79</v>
      </c>
      <c r="V383" s="5">
        <f t="shared" si="46"/>
        <v>7.79</v>
      </c>
      <c r="W383" t="s">
        <v>31</v>
      </c>
      <c r="X383" t="str">
        <f t="shared" si="47"/>
        <v>MobilePay</v>
      </c>
    </row>
    <row r="384" spans="1:24" x14ac:dyDescent="0.3">
      <c r="A384" s="3">
        <v>120382</v>
      </c>
      <c r="B384">
        <v>103</v>
      </c>
      <c r="C384" s="2">
        <v>45805</v>
      </c>
      <c r="D384" s="4">
        <v>0.44006944444444446</v>
      </c>
      <c r="E384" s="2">
        <v>45805</v>
      </c>
      <c r="F384" s="2" t="str">
        <f>TEXT(Table1[[#This Row],[Business_Day]],"dddd")</f>
        <v>Wednesday</v>
      </c>
      <c r="G384" t="s">
        <v>37</v>
      </c>
      <c r="H384" t="s">
        <v>15</v>
      </c>
      <c r="I384" t="str">
        <f t="shared" si="40"/>
        <v>Drive-Thru</v>
      </c>
      <c r="J384" t="s">
        <v>68</v>
      </c>
      <c r="L384" t="str">
        <f t="shared" si="41"/>
        <v>No Modifier</v>
      </c>
      <c r="M384" s="3">
        <v>2</v>
      </c>
      <c r="N384" s="5">
        <v>3.21</v>
      </c>
      <c r="O384" s="5">
        <f t="shared" si="42"/>
        <v>3.21</v>
      </c>
      <c r="P384" s="5">
        <f t="shared" si="43"/>
        <v>6.42</v>
      </c>
      <c r="Q384" s="9">
        <v>0</v>
      </c>
      <c r="R384" s="9">
        <f t="shared" si="44"/>
        <v>0</v>
      </c>
      <c r="S384" s="9">
        <v>0.42</v>
      </c>
      <c r="T384" s="9">
        <f t="shared" si="45"/>
        <v>0.42</v>
      </c>
      <c r="U384" s="16">
        <v>6.84</v>
      </c>
      <c r="V384" s="5">
        <f t="shared" si="46"/>
        <v>6.84</v>
      </c>
      <c r="W384" t="s">
        <v>31</v>
      </c>
      <c r="X384" t="str">
        <f t="shared" si="47"/>
        <v>MobilePay</v>
      </c>
    </row>
    <row r="385" spans="1:24" x14ac:dyDescent="0.3">
      <c r="A385" s="3">
        <v>120383</v>
      </c>
      <c r="B385">
        <v>201</v>
      </c>
      <c r="C385" s="2">
        <v>45851</v>
      </c>
      <c r="D385" s="4">
        <v>0.29596064814814815</v>
      </c>
      <c r="E385" s="2">
        <v>45851</v>
      </c>
      <c r="F385" s="2" t="str">
        <f>TEXT(Table1[[#This Row],[Business_Day]],"dddd")</f>
        <v>Sunday</v>
      </c>
      <c r="G385" t="s">
        <v>36</v>
      </c>
      <c r="H385" t="s">
        <v>19</v>
      </c>
      <c r="I385" t="str">
        <f t="shared" si="40"/>
        <v>Dine-In</v>
      </c>
      <c r="J385" t="s">
        <v>55</v>
      </c>
      <c r="L385" t="str">
        <f t="shared" si="41"/>
        <v>No Modifier</v>
      </c>
      <c r="M385" s="3">
        <v>1</v>
      </c>
      <c r="N385" s="5">
        <v>8.23</v>
      </c>
      <c r="O385" s="5">
        <f t="shared" si="42"/>
        <v>8.23</v>
      </c>
      <c r="P385" s="5">
        <f t="shared" si="43"/>
        <v>8.23</v>
      </c>
      <c r="Q385" s="9">
        <v>0</v>
      </c>
      <c r="R385" s="9">
        <f t="shared" si="44"/>
        <v>0</v>
      </c>
      <c r="S385" s="9">
        <v>0.53</v>
      </c>
      <c r="T385" s="9">
        <f t="shared" si="45"/>
        <v>0.53</v>
      </c>
      <c r="U385" s="16">
        <v>8.76</v>
      </c>
      <c r="V385" s="5">
        <f t="shared" si="46"/>
        <v>8.76</v>
      </c>
      <c r="W385" t="s">
        <v>21</v>
      </c>
      <c r="X385" t="str">
        <f t="shared" si="47"/>
        <v>Card</v>
      </c>
    </row>
    <row r="386" spans="1:24" x14ac:dyDescent="0.3">
      <c r="A386" s="3">
        <v>120384</v>
      </c>
      <c r="B386">
        <v>103</v>
      </c>
      <c r="C386" s="2">
        <v>45787</v>
      </c>
      <c r="D386" s="4">
        <v>7.7997685185185184E-2</v>
      </c>
      <c r="E386" s="2">
        <v>45787</v>
      </c>
      <c r="F386" s="2" t="str">
        <f>TEXT(Table1[[#This Row],[Business_Day]],"dddd")</f>
        <v>Saturday</v>
      </c>
      <c r="G386" t="s">
        <v>18</v>
      </c>
      <c r="H386" t="s">
        <v>19</v>
      </c>
      <c r="I386" t="str">
        <f t="shared" si="40"/>
        <v>Dine-In</v>
      </c>
      <c r="J386" t="s">
        <v>57</v>
      </c>
      <c r="K386" t="s">
        <v>49</v>
      </c>
      <c r="L386" t="str">
        <f t="shared" si="41"/>
        <v>No Pickles</v>
      </c>
      <c r="M386" s="3">
        <v>1</v>
      </c>
      <c r="N386" s="5">
        <v>8.61</v>
      </c>
      <c r="O386" s="5">
        <f t="shared" si="42"/>
        <v>8.6100000000000012</v>
      </c>
      <c r="P386" s="5">
        <f t="shared" si="43"/>
        <v>8.6100000000000012</v>
      </c>
      <c r="Q386" s="9">
        <v>0</v>
      </c>
      <c r="R386" s="9">
        <f t="shared" si="44"/>
        <v>0</v>
      </c>
      <c r="S386" s="9">
        <v>0.62</v>
      </c>
      <c r="T386" s="9">
        <f t="shared" si="45"/>
        <v>0.62</v>
      </c>
      <c r="U386" s="16">
        <v>9.23</v>
      </c>
      <c r="V386" s="5">
        <f t="shared" si="46"/>
        <v>9.23</v>
      </c>
      <c r="W386" t="s">
        <v>62</v>
      </c>
      <c r="X386" t="str">
        <f t="shared" si="47"/>
        <v>GiftCard</v>
      </c>
    </row>
    <row r="387" spans="1:24" x14ac:dyDescent="0.3">
      <c r="A387" s="3">
        <v>120385</v>
      </c>
      <c r="B387">
        <v>102</v>
      </c>
      <c r="C387" s="2">
        <v>45848</v>
      </c>
      <c r="D387" s="4">
        <v>0.1</v>
      </c>
      <c r="E387" s="2">
        <v>45848</v>
      </c>
      <c r="F387" s="2" t="str">
        <f>TEXT(Table1[[#This Row],[Business_Day]],"dddd")</f>
        <v>Thursday</v>
      </c>
      <c r="G387" t="s">
        <v>18</v>
      </c>
      <c r="H387" t="s">
        <v>15</v>
      </c>
      <c r="I387" t="str">
        <f t="shared" ref="I387:I450" si="48">IF(H387="","Unknown",H387)</f>
        <v>Drive-Thru</v>
      </c>
      <c r="J387" t="s">
        <v>32</v>
      </c>
      <c r="L387" t="str">
        <f t="shared" ref="L387:L450" si="49">IF(K387="","No Modifier",K387)</f>
        <v>No Modifier</v>
      </c>
      <c r="M387" s="3">
        <v>1</v>
      </c>
      <c r="N387" s="5">
        <v>1.75</v>
      </c>
      <c r="O387" s="5">
        <f t="shared" ref="O387:O450" si="50">(V387-T387+R387)/M387</f>
        <v>1.75</v>
      </c>
      <c r="P387" s="5">
        <f t="shared" ref="P387:P450" si="51">PRODUCT(M387,O387)</f>
        <v>1.75</v>
      </c>
      <c r="Q387" s="9">
        <v>0</v>
      </c>
      <c r="R387" s="9">
        <f t="shared" ref="R387:R450" si="52">IF(ISBLANK(Q387),ROUND((M387*O387)+T387-V387,2),Q387)</f>
        <v>0</v>
      </c>
      <c r="S387" s="9">
        <v>0.13</v>
      </c>
      <c r="T387" s="9">
        <f t="shared" ref="T387:T450" si="53">IF(S387="",V387-P387+R387,S387)</f>
        <v>0.13</v>
      </c>
      <c r="U387" s="16">
        <v>1.88</v>
      </c>
      <c r="V387" s="5">
        <f t="shared" ref="V387:V450" si="54">IF(U387="",(M387*O387)-R387+T387,U387)</f>
        <v>1.88</v>
      </c>
      <c r="W387" t="s">
        <v>21</v>
      </c>
      <c r="X387" t="str">
        <f t="shared" ref="X387:X450" si="55">IF(W387="","Card",W387)</f>
        <v>Card</v>
      </c>
    </row>
    <row r="388" spans="1:24" x14ac:dyDescent="0.3">
      <c r="A388" s="3">
        <v>120386</v>
      </c>
      <c r="B388">
        <v>401</v>
      </c>
      <c r="C388" s="2">
        <v>45843</v>
      </c>
      <c r="D388" s="4">
        <v>0.28667824074074072</v>
      </c>
      <c r="E388" s="2">
        <v>45843</v>
      </c>
      <c r="F388" s="2" t="str">
        <f>TEXT(Table1[[#This Row],[Business_Day]],"dddd")</f>
        <v>Saturday</v>
      </c>
      <c r="G388" t="s">
        <v>36</v>
      </c>
      <c r="H388" t="s">
        <v>15</v>
      </c>
      <c r="I388" t="str">
        <f t="shared" si="48"/>
        <v>Drive-Thru</v>
      </c>
      <c r="J388" t="s">
        <v>55</v>
      </c>
      <c r="L388" t="str">
        <f t="shared" si="49"/>
        <v>No Modifier</v>
      </c>
      <c r="M388" s="3">
        <v>1</v>
      </c>
      <c r="N388" s="5">
        <v>8.66</v>
      </c>
      <c r="O388" s="5">
        <f t="shared" si="50"/>
        <v>8.66</v>
      </c>
      <c r="P388" s="5">
        <f t="shared" si="51"/>
        <v>8.66</v>
      </c>
      <c r="Q388" s="9">
        <v>0</v>
      </c>
      <c r="R388" s="9">
        <f t="shared" si="52"/>
        <v>0</v>
      </c>
      <c r="S388" s="9">
        <v>0.56000000000000005</v>
      </c>
      <c r="T388" s="9">
        <f t="shared" si="53"/>
        <v>0.56000000000000005</v>
      </c>
      <c r="U388" s="16">
        <v>9.2200000000000006</v>
      </c>
      <c r="V388" s="5">
        <f t="shared" si="54"/>
        <v>9.2200000000000006</v>
      </c>
      <c r="W388" t="s">
        <v>21</v>
      </c>
      <c r="X388" t="str">
        <f t="shared" si="55"/>
        <v>Card</v>
      </c>
    </row>
    <row r="389" spans="1:24" x14ac:dyDescent="0.3">
      <c r="A389" s="3">
        <v>120387</v>
      </c>
      <c r="B389">
        <v>403</v>
      </c>
      <c r="C389" s="2">
        <v>45820</v>
      </c>
      <c r="D389" s="4">
        <v>0.28336805555555555</v>
      </c>
      <c r="E389" s="2">
        <v>45820</v>
      </c>
      <c r="F389" s="2" t="str">
        <f>TEXT(Table1[[#This Row],[Business_Day]],"dddd")</f>
        <v>Thursday</v>
      </c>
      <c r="G389" t="s">
        <v>36</v>
      </c>
      <c r="H389" t="s">
        <v>29</v>
      </c>
      <c r="I389" t="str">
        <f t="shared" si="48"/>
        <v>Delivery</v>
      </c>
      <c r="J389" t="s">
        <v>55</v>
      </c>
      <c r="L389" t="str">
        <f t="shared" si="49"/>
        <v>No Modifier</v>
      </c>
      <c r="M389" s="3">
        <v>1</v>
      </c>
      <c r="N389" s="5">
        <v>9.43</v>
      </c>
      <c r="O389" s="5">
        <f t="shared" si="50"/>
        <v>9.43</v>
      </c>
      <c r="P389" s="5">
        <f t="shared" si="51"/>
        <v>9.43</v>
      </c>
      <c r="Q389" s="9">
        <v>0</v>
      </c>
      <c r="R389" s="9">
        <f t="shared" si="52"/>
        <v>0</v>
      </c>
      <c r="S389" s="9">
        <v>0.71</v>
      </c>
      <c r="T389" s="9">
        <f t="shared" si="53"/>
        <v>0.71</v>
      </c>
      <c r="U389" s="16">
        <v>10.14</v>
      </c>
      <c r="V389" s="5">
        <f t="shared" si="54"/>
        <v>10.14</v>
      </c>
      <c r="W389" t="s">
        <v>21</v>
      </c>
      <c r="X389" t="str">
        <f t="shared" si="55"/>
        <v>Card</v>
      </c>
    </row>
    <row r="390" spans="1:24" x14ac:dyDescent="0.3">
      <c r="A390" s="3">
        <v>120388</v>
      </c>
      <c r="B390">
        <v>103</v>
      </c>
      <c r="C390" s="2">
        <v>45791</v>
      </c>
      <c r="D390" s="4">
        <v>0.40995370370370371</v>
      </c>
      <c r="E390" s="2">
        <v>45791</v>
      </c>
      <c r="F390" s="2" t="str">
        <f>TEXT(Table1[[#This Row],[Business_Day]],"dddd")</f>
        <v>Wednesday</v>
      </c>
      <c r="G390" t="s">
        <v>36</v>
      </c>
      <c r="H390" t="s">
        <v>22</v>
      </c>
      <c r="I390" t="str">
        <f t="shared" si="48"/>
        <v>Takeout</v>
      </c>
      <c r="J390" t="s">
        <v>27</v>
      </c>
      <c r="L390" t="str">
        <f t="shared" si="49"/>
        <v>No Modifier</v>
      </c>
      <c r="M390" s="3">
        <v>1</v>
      </c>
      <c r="N390" s="5">
        <v>6.14</v>
      </c>
      <c r="O390" s="5">
        <f t="shared" si="50"/>
        <v>6.14</v>
      </c>
      <c r="P390" s="5">
        <f t="shared" si="51"/>
        <v>6.14</v>
      </c>
      <c r="Q390" s="9">
        <v>0</v>
      </c>
      <c r="R390" s="9">
        <f t="shared" si="52"/>
        <v>0</v>
      </c>
      <c r="S390" s="9">
        <v>0.46</v>
      </c>
      <c r="T390" s="9">
        <f t="shared" si="53"/>
        <v>0.46</v>
      </c>
      <c r="U390" s="16">
        <v>6.6</v>
      </c>
      <c r="V390" s="5">
        <f t="shared" si="54"/>
        <v>6.6</v>
      </c>
      <c r="W390" t="s">
        <v>31</v>
      </c>
      <c r="X390" t="str">
        <f t="shared" si="55"/>
        <v>MobilePay</v>
      </c>
    </row>
    <row r="391" spans="1:24" x14ac:dyDescent="0.3">
      <c r="A391" s="3">
        <v>120389</v>
      </c>
      <c r="B391">
        <v>501</v>
      </c>
      <c r="C391" s="2">
        <v>45876</v>
      </c>
      <c r="D391" s="4">
        <v>0.45700231481481479</v>
      </c>
      <c r="E391" s="2">
        <v>45876</v>
      </c>
      <c r="F391" s="2" t="str">
        <f>TEXT(Table1[[#This Row],[Business_Day]],"dddd")</f>
        <v>Thursday</v>
      </c>
      <c r="G391" t="s">
        <v>37</v>
      </c>
      <c r="H391" t="s">
        <v>15</v>
      </c>
      <c r="I391" t="str">
        <f t="shared" si="48"/>
        <v>Drive-Thru</v>
      </c>
      <c r="J391" t="s">
        <v>24</v>
      </c>
      <c r="L391" t="str">
        <f t="shared" si="49"/>
        <v>No Modifier</v>
      </c>
      <c r="M391" s="3">
        <v>1</v>
      </c>
      <c r="N391" s="5">
        <v>3.1</v>
      </c>
      <c r="O391" s="5">
        <f t="shared" si="50"/>
        <v>3.1</v>
      </c>
      <c r="P391" s="5">
        <f t="shared" si="51"/>
        <v>3.1</v>
      </c>
      <c r="Q391" s="9">
        <v>0</v>
      </c>
      <c r="R391" s="9">
        <f t="shared" si="52"/>
        <v>0</v>
      </c>
      <c r="S391" s="9">
        <v>0.23</v>
      </c>
      <c r="T391" s="9">
        <f t="shared" si="53"/>
        <v>0.23</v>
      </c>
      <c r="U391" s="16">
        <v>3.33</v>
      </c>
      <c r="V391" s="5">
        <f t="shared" si="54"/>
        <v>3.33</v>
      </c>
      <c r="W391" t="s">
        <v>21</v>
      </c>
      <c r="X391" t="str">
        <f t="shared" si="55"/>
        <v>Card</v>
      </c>
    </row>
    <row r="392" spans="1:24" x14ac:dyDescent="0.3">
      <c r="A392" s="3">
        <v>120390</v>
      </c>
      <c r="B392">
        <v>403</v>
      </c>
      <c r="C392" s="2">
        <v>45761</v>
      </c>
      <c r="D392" s="4">
        <v>0.11994212962962963</v>
      </c>
      <c r="E392" s="2">
        <v>45761</v>
      </c>
      <c r="F392" s="2" t="str">
        <f>TEXT(Table1[[#This Row],[Business_Day]],"dddd")</f>
        <v>Monday</v>
      </c>
      <c r="G392" t="s">
        <v>18</v>
      </c>
      <c r="H392" t="s">
        <v>22</v>
      </c>
      <c r="I392" t="str">
        <f t="shared" si="48"/>
        <v>Takeout</v>
      </c>
      <c r="J392" t="s">
        <v>20</v>
      </c>
      <c r="K392" t="s">
        <v>72</v>
      </c>
      <c r="L392" t="str">
        <f t="shared" si="49"/>
        <v>Gluten-Free Bun</v>
      </c>
      <c r="M392" s="3">
        <v>1</v>
      </c>
      <c r="N392" s="5">
        <v>5.0599999999999996</v>
      </c>
      <c r="O392" s="5">
        <f t="shared" si="50"/>
        <v>6.0600000000000005</v>
      </c>
      <c r="P392" s="5">
        <f t="shared" si="51"/>
        <v>6.0600000000000005</v>
      </c>
      <c r="Q392" s="9">
        <v>0</v>
      </c>
      <c r="R392" s="9">
        <f t="shared" si="52"/>
        <v>0</v>
      </c>
      <c r="S392" s="9">
        <v>0.42</v>
      </c>
      <c r="T392" s="9">
        <f t="shared" si="53"/>
        <v>0.42</v>
      </c>
      <c r="U392" s="16">
        <v>6.48</v>
      </c>
      <c r="V392" s="5">
        <f t="shared" si="54"/>
        <v>6.48</v>
      </c>
      <c r="W392" t="s">
        <v>21</v>
      </c>
      <c r="X392" t="str">
        <f t="shared" si="55"/>
        <v>Card</v>
      </c>
    </row>
    <row r="393" spans="1:24" x14ac:dyDescent="0.3">
      <c r="A393" s="3">
        <v>120391</v>
      </c>
      <c r="B393">
        <v>201</v>
      </c>
      <c r="C393" s="2">
        <v>45826</v>
      </c>
      <c r="D393" s="4">
        <v>0.50090277777777781</v>
      </c>
      <c r="E393" s="2">
        <v>45826</v>
      </c>
      <c r="F393" s="2" t="str">
        <f>TEXT(Table1[[#This Row],[Business_Day]],"dddd")</f>
        <v>Wednesday</v>
      </c>
      <c r="G393" t="s">
        <v>18</v>
      </c>
      <c r="H393" t="s">
        <v>15</v>
      </c>
      <c r="I393" t="str">
        <f t="shared" si="48"/>
        <v>Drive-Thru</v>
      </c>
      <c r="J393" t="s">
        <v>55</v>
      </c>
      <c r="L393" t="str">
        <f t="shared" si="49"/>
        <v>No Modifier</v>
      </c>
      <c r="M393" s="3">
        <v>1</v>
      </c>
      <c r="N393" s="5">
        <v>8.74</v>
      </c>
      <c r="O393" s="5">
        <f t="shared" si="50"/>
        <v>8.74</v>
      </c>
      <c r="P393" s="5">
        <f t="shared" si="51"/>
        <v>8.74</v>
      </c>
      <c r="Q393" s="9">
        <v>0</v>
      </c>
      <c r="R393" s="9">
        <f t="shared" si="52"/>
        <v>0</v>
      </c>
      <c r="S393" s="9">
        <v>0.56999999999999995</v>
      </c>
      <c r="T393" s="9">
        <f t="shared" si="53"/>
        <v>0.56999999999999995</v>
      </c>
      <c r="U393" s="16">
        <v>9.31</v>
      </c>
      <c r="V393" s="5">
        <f t="shared" si="54"/>
        <v>9.31</v>
      </c>
      <c r="W393" t="s">
        <v>21</v>
      </c>
      <c r="X393" t="str">
        <f t="shared" si="55"/>
        <v>Card</v>
      </c>
    </row>
    <row r="394" spans="1:24" x14ac:dyDescent="0.3">
      <c r="A394" s="3">
        <v>120392</v>
      </c>
      <c r="B394">
        <v>401</v>
      </c>
      <c r="C394" s="2">
        <v>45784</v>
      </c>
      <c r="D394" s="4">
        <v>0.33618055555555554</v>
      </c>
      <c r="E394" s="2">
        <v>45784</v>
      </c>
      <c r="F394" s="2" t="str">
        <f>TEXT(Table1[[#This Row],[Business_Day]],"dddd")</f>
        <v>Wednesday</v>
      </c>
      <c r="G394" t="s">
        <v>36</v>
      </c>
      <c r="H394" t="s">
        <v>29</v>
      </c>
      <c r="I394" t="str">
        <f t="shared" si="48"/>
        <v>Delivery</v>
      </c>
      <c r="J394" t="s">
        <v>30</v>
      </c>
      <c r="L394" t="str">
        <f t="shared" si="49"/>
        <v>No Modifier</v>
      </c>
      <c r="M394" s="3">
        <v>4</v>
      </c>
      <c r="N394" s="5">
        <v>2.77</v>
      </c>
      <c r="O394" s="5">
        <f t="shared" si="50"/>
        <v>2.77</v>
      </c>
      <c r="P394" s="5">
        <f t="shared" si="51"/>
        <v>11.08</v>
      </c>
      <c r="Q394" s="9">
        <v>0</v>
      </c>
      <c r="R394" s="9">
        <f t="shared" si="52"/>
        <v>0</v>
      </c>
      <c r="S394" s="9">
        <v>0.66</v>
      </c>
      <c r="T394" s="9">
        <f t="shared" si="53"/>
        <v>0.66</v>
      </c>
      <c r="U394" s="16">
        <v>11.74</v>
      </c>
      <c r="V394" s="5">
        <f t="shared" si="54"/>
        <v>11.74</v>
      </c>
      <c r="W394" t="s">
        <v>21</v>
      </c>
      <c r="X394" t="str">
        <f t="shared" si="55"/>
        <v>Card</v>
      </c>
    </row>
    <row r="395" spans="1:24" x14ac:dyDescent="0.3">
      <c r="A395" s="3">
        <v>120393</v>
      </c>
      <c r="B395">
        <v>103</v>
      </c>
      <c r="C395" s="2">
        <v>45807</v>
      </c>
      <c r="D395" s="4">
        <v>0.44248842592592591</v>
      </c>
      <c r="E395" s="2">
        <v>45807</v>
      </c>
      <c r="F395" s="2" t="str">
        <f>TEXT(Table1[[#This Row],[Business_Day]],"dddd")</f>
        <v>Friday</v>
      </c>
      <c r="G395" t="s">
        <v>33</v>
      </c>
      <c r="H395" t="s">
        <v>22</v>
      </c>
      <c r="I395" t="str">
        <f t="shared" si="48"/>
        <v>Takeout</v>
      </c>
      <c r="J395" t="s">
        <v>51</v>
      </c>
      <c r="L395" t="str">
        <f t="shared" si="49"/>
        <v>No Modifier</v>
      </c>
      <c r="M395" s="3">
        <v>1</v>
      </c>
      <c r="N395" s="5">
        <v>4.5999999999999996</v>
      </c>
      <c r="O395" s="5">
        <f t="shared" si="50"/>
        <v>4.6000000000000005</v>
      </c>
      <c r="P395" s="5">
        <f t="shared" si="51"/>
        <v>4.6000000000000005</v>
      </c>
      <c r="Q395" s="9">
        <v>0</v>
      </c>
      <c r="R395" s="9">
        <f t="shared" si="52"/>
        <v>0</v>
      </c>
      <c r="S395" s="9">
        <v>0.39</v>
      </c>
      <c r="T395" s="9">
        <f t="shared" si="53"/>
        <v>0.39</v>
      </c>
      <c r="U395" s="16">
        <v>4.99</v>
      </c>
      <c r="V395" s="5">
        <f t="shared" si="54"/>
        <v>4.99</v>
      </c>
      <c r="W395" t="s">
        <v>17</v>
      </c>
      <c r="X395" t="str">
        <f t="shared" si="55"/>
        <v>Cash</v>
      </c>
    </row>
    <row r="396" spans="1:24" x14ac:dyDescent="0.3">
      <c r="A396" s="3">
        <v>120394</v>
      </c>
      <c r="B396">
        <v>202</v>
      </c>
      <c r="C396" s="2">
        <v>45760</v>
      </c>
      <c r="D396" s="4">
        <v>0.38815972222222223</v>
      </c>
      <c r="E396" s="2">
        <v>45760</v>
      </c>
      <c r="F396" s="2" t="str">
        <f>TEXT(Table1[[#This Row],[Business_Day]],"dddd")</f>
        <v>Sunday</v>
      </c>
      <c r="G396" t="s">
        <v>36</v>
      </c>
      <c r="H396" t="s">
        <v>15</v>
      </c>
      <c r="I396" t="str">
        <f t="shared" si="48"/>
        <v>Drive-Thru</v>
      </c>
      <c r="J396" t="s">
        <v>59</v>
      </c>
      <c r="L396" t="str">
        <f t="shared" si="49"/>
        <v>No Modifier</v>
      </c>
      <c r="M396" s="3">
        <v>1</v>
      </c>
      <c r="N396" s="5">
        <v>10.58</v>
      </c>
      <c r="O396" s="5">
        <f t="shared" si="50"/>
        <v>10.58</v>
      </c>
      <c r="P396" s="5">
        <f t="shared" si="51"/>
        <v>10.58</v>
      </c>
      <c r="Q396" s="9">
        <v>0</v>
      </c>
      <c r="R396" s="9">
        <f t="shared" si="52"/>
        <v>0</v>
      </c>
      <c r="S396" s="9">
        <v>0.85</v>
      </c>
      <c r="T396" s="9">
        <f t="shared" si="53"/>
        <v>0.85</v>
      </c>
      <c r="U396" s="16">
        <v>11.43</v>
      </c>
      <c r="V396" s="5">
        <f t="shared" si="54"/>
        <v>11.43</v>
      </c>
      <c r="W396" t="s">
        <v>17</v>
      </c>
      <c r="X396" t="str">
        <f t="shared" si="55"/>
        <v>Cash</v>
      </c>
    </row>
    <row r="397" spans="1:24" x14ac:dyDescent="0.3">
      <c r="A397" s="3">
        <v>120395</v>
      </c>
      <c r="B397">
        <v>402</v>
      </c>
      <c r="C397" s="2">
        <v>45859</v>
      </c>
      <c r="D397" s="4">
        <v>0.21818287037037037</v>
      </c>
      <c r="E397" s="2">
        <v>45859</v>
      </c>
      <c r="F397" s="2" t="str">
        <f>TEXT(Table1[[#This Row],[Business_Day]],"dddd")</f>
        <v>Monday</v>
      </c>
      <c r="G397" t="s">
        <v>14</v>
      </c>
      <c r="H397" t="s">
        <v>19</v>
      </c>
      <c r="I397" t="str">
        <f t="shared" si="48"/>
        <v>Dine-In</v>
      </c>
      <c r="J397" t="s">
        <v>41</v>
      </c>
      <c r="K397" t="s">
        <v>45</v>
      </c>
      <c r="L397" t="str">
        <f t="shared" si="49"/>
        <v>Sugar-Free Syrup</v>
      </c>
      <c r="M397" s="3">
        <v>1</v>
      </c>
      <c r="N397" s="5">
        <v>1.8</v>
      </c>
      <c r="O397" s="5">
        <f t="shared" si="50"/>
        <v>2.0999999999999996</v>
      </c>
      <c r="P397" s="5">
        <f t="shared" si="51"/>
        <v>2.0999999999999996</v>
      </c>
      <c r="Q397" s="9">
        <v>0</v>
      </c>
      <c r="R397" s="9">
        <f t="shared" si="52"/>
        <v>0</v>
      </c>
      <c r="S397" s="9">
        <v>0.2</v>
      </c>
      <c r="T397" s="9">
        <f t="shared" si="53"/>
        <v>0.2</v>
      </c>
      <c r="U397" s="16">
        <v>2.2999999999999998</v>
      </c>
      <c r="V397" s="5">
        <f t="shared" si="54"/>
        <v>2.2999999999999998</v>
      </c>
      <c r="W397" t="s">
        <v>21</v>
      </c>
      <c r="X397" t="str">
        <f t="shared" si="55"/>
        <v>Card</v>
      </c>
    </row>
    <row r="398" spans="1:24" x14ac:dyDescent="0.3">
      <c r="A398" s="3">
        <v>120396</v>
      </c>
      <c r="B398">
        <v>102</v>
      </c>
      <c r="C398" s="2">
        <v>45842</v>
      </c>
      <c r="D398" s="4">
        <v>0.45358796296296294</v>
      </c>
      <c r="E398" s="2">
        <v>45842</v>
      </c>
      <c r="F398" s="2" t="str">
        <f>TEXT(Table1[[#This Row],[Business_Day]],"dddd")</f>
        <v>Friday</v>
      </c>
      <c r="G398" t="s">
        <v>37</v>
      </c>
      <c r="H398" t="s">
        <v>29</v>
      </c>
      <c r="I398" t="str">
        <f t="shared" si="48"/>
        <v>Delivery</v>
      </c>
      <c r="J398" t="s">
        <v>32</v>
      </c>
      <c r="K398" t="s">
        <v>23</v>
      </c>
      <c r="L398" t="str">
        <f t="shared" si="49"/>
        <v>Light Ice</v>
      </c>
      <c r="M398" s="3">
        <v>1</v>
      </c>
      <c r="N398" s="5">
        <v>1.6</v>
      </c>
      <c r="O398" s="5">
        <f t="shared" si="50"/>
        <v>1.6</v>
      </c>
      <c r="P398" s="5">
        <f t="shared" si="51"/>
        <v>1.6</v>
      </c>
      <c r="Q398" s="9">
        <v>0</v>
      </c>
      <c r="R398" s="9">
        <f t="shared" si="52"/>
        <v>0</v>
      </c>
      <c r="S398" s="9">
        <v>0.15</v>
      </c>
      <c r="T398" s="9">
        <f t="shared" si="53"/>
        <v>0.15</v>
      </c>
      <c r="U398" s="16">
        <v>1.75</v>
      </c>
      <c r="V398" s="5">
        <f t="shared" si="54"/>
        <v>1.75</v>
      </c>
      <c r="W398" t="s">
        <v>31</v>
      </c>
      <c r="X398" t="str">
        <f t="shared" si="55"/>
        <v>MobilePay</v>
      </c>
    </row>
    <row r="399" spans="1:24" x14ac:dyDescent="0.3">
      <c r="A399" s="3">
        <v>120397</v>
      </c>
      <c r="B399">
        <v>102</v>
      </c>
      <c r="C399" s="2">
        <v>45875</v>
      </c>
      <c r="D399" s="4">
        <v>0.36369212962962966</v>
      </c>
      <c r="E399" s="2">
        <v>45875</v>
      </c>
      <c r="F399" s="2" t="str">
        <f>TEXT(Table1[[#This Row],[Business_Day]],"dddd")</f>
        <v>Wednesday</v>
      </c>
      <c r="G399" t="s">
        <v>36</v>
      </c>
      <c r="H399" t="s">
        <v>19</v>
      </c>
      <c r="I399" t="str">
        <f t="shared" si="48"/>
        <v>Dine-In</v>
      </c>
      <c r="J399" t="s">
        <v>30</v>
      </c>
      <c r="L399" t="str">
        <f t="shared" si="49"/>
        <v>No Modifier</v>
      </c>
      <c r="M399" s="3">
        <v>1</v>
      </c>
      <c r="N399" s="5">
        <v>3.52</v>
      </c>
      <c r="O399" s="5">
        <f t="shared" ca="1" si="50"/>
        <v>2.9699999999999998</v>
      </c>
      <c r="P399" s="5">
        <f t="shared" ca="1" si="51"/>
        <v>2.9699999999999998</v>
      </c>
      <c r="R399" s="9">
        <f t="shared" ca="1" si="52"/>
        <v>0.15</v>
      </c>
      <c r="S399" s="9">
        <v>0.25</v>
      </c>
      <c r="T399" s="9">
        <f t="shared" si="53"/>
        <v>0.25</v>
      </c>
      <c r="U399" s="16">
        <v>3.07</v>
      </c>
      <c r="V399" s="5">
        <f t="shared" si="54"/>
        <v>3.07</v>
      </c>
      <c r="W399" t="s">
        <v>21</v>
      </c>
      <c r="X399" t="str">
        <f t="shared" si="55"/>
        <v>Card</v>
      </c>
    </row>
    <row r="400" spans="1:24" x14ac:dyDescent="0.3">
      <c r="A400" s="3">
        <v>120398</v>
      </c>
      <c r="B400">
        <v>501</v>
      </c>
      <c r="C400" s="2">
        <v>45837</v>
      </c>
      <c r="D400" s="4">
        <v>0.4679976851851852</v>
      </c>
      <c r="E400" s="2">
        <v>45837</v>
      </c>
      <c r="F400" s="2" t="str">
        <f>TEXT(Table1[[#This Row],[Business_Day]],"dddd")</f>
        <v>Sunday</v>
      </c>
      <c r="G400" t="s">
        <v>33</v>
      </c>
      <c r="H400" t="s">
        <v>19</v>
      </c>
      <c r="I400" t="str">
        <f t="shared" si="48"/>
        <v>Dine-In</v>
      </c>
      <c r="J400" t="s">
        <v>20</v>
      </c>
      <c r="L400" t="str">
        <f t="shared" si="49"/>
        <v>No Modifier</v>
      </c>
      <c r="M400" s="3">
        <v>1</v>
      </c>
      <c r="N400" s="5">
        <v>5.35</v>
      </c>
      <c r="O400" s="5">
        <f t="shared" si="50"/>
        <v>5.35</v>
      </c>
      <c r="P400" s="5">
        <f t="shared" si="51"/>
        <v>5.35</v>
      </c>
      <c r="Q400" s="9">
        <v>0</v>
      </c>
      <c r="R400" s="9">
        <f t="shared" si="52"/>
        <v>0</v>
      </c>
      <c r="S400" s="9">
        <v>0.45</v>
      </c>
      <c r="T400" s="9">
        <f t="shared" si="53"/>
        <v>0.45</v>
      </c>
      <c r="U400" s="16">
        <v>5.8</v>
      </c>
      <c r="V400" s="5">
        <f t="shared" si="54"/>
        <v>5.8</v>
      </c>
      <c r="W400" t="s">
        <v>17</v>
      </c>
      <c r="X400" t="str">
        <f t="shared" si="55"/>
        <v>Cash</v>
      </c>
    </row>
    <row r="401" spans="1:24" x14ac:dyDescent="0.3">
      <c r="A401" s="3">
        <v>120399</v>
      </c>
      <c r="B401">
        <v>101</v>
      </c>
      <c r="C401" s="2">
        <v>45858</v>
      </c>
      <c r="D401" s="4">
        <v>0.40931712962962963</v>
      </c>
      <c r="E401" s="2">
        <v>45858</v>
      </c>
      <c r="F401" s="2" t="str">
        <f>TEXT(Table1[[#This Row],[Business_Day]],"dddd")</f>
        <v>Sunday</v>
      </c>
      <c r="G401" t="s">
        <v>36</v>
      </c>
      <c r="H401" t="s">
        <v>19</v>
      </c>
      <c r="I401" t="str">
        <f t="shared" si="48"/>
        <v>Dine-In</v>
      </c>
      <c r="J401" t="s">
        <v>26</v>
      </c>
      <c r="L401" t="str">
        <f t="shared" si="49"/>
        <v>No Modifier</v>
      </c>
      <c r="M401" s="3">
        <v>1</v>
      </c>
      <c r="N401" s="5">
        <v>9.91</v>
      </c>
      <c r="O401" s="5">
        <f t="shared" si="50"/>
        <v>9.91</v>
      </c>
      <c r="P401" s="5">
        <f t="shared" si="51"/>
        <v>9.91</v>
      </c>
      <c r="Q401" s="9">
        <v>0</v>
      </c>
      <c r="R401" s="9">
        <f t="shared" si="52"/>
        <v>0</v>
      </c>
      <c r="S401" s="9">
        <v>0.74</v>
      </c>
      <c r="T401" s="9">
        <f t="shared" si="53"/>
        <v>0.74</v>
      </c>
      <c r="U401" s="16">
        <v>10.65</v>
      </c>
      <c r="V401" s="5">
        <f t="shared" si="54"/>
        <v>10.65</v>
      </c>
      <c r="W401" t="s">
        <v>31</v>
      </c>
      <c r="X401" t="str">
        <f t="shared" si="55"/>
        <v>MobilePay</v>
      </c>
    </row>
    <row r="402" spans="1:24" x14ac:dyDescent="0.3">
      <c r="A402" s="3">
        <v>120400</v>
      </c>
      <c r="B402">
        <v>201</v>
      </c>
      <c r="C402" s="2">
        <v>45765</v>
      </c>
      <c r="D402" s="4">
        <v>0.10436342592592593</v>
      </c>
      <c r="E402" s="2">
        <v>45765</v>
      </c>
      <c r="F402" s="2" t="str">
        <f>TEXT(Table1[[#This Row],[Business_Day]],"dddd")</f>
        <v>Friday</v>
      </c>
      <c r="G402" t="s">
        <v>18</v>
      </c>
      <c r="H402" t="s">
        <v>22</v>
      </c>
      <c r="I402" t="str">
        <f t="shared" si="48"/>
        <v>Takeout</v>
      </c>
      <c r="J402" t="s">
        <v>59</v>
      </c>
      <c r="L402" t="str">
        <f t="shared" si="49"/>
        <v>No Modifier</v>
      </c>
      <c r="M402" s="3">
        <v>1</v>
      </c>
      <c r="N402" s="5">
        <v>9.19</v>
      </c>
      <c r="O402" s="5">
        <f t="shared" si="50"/>
        <v>9.1900000000000013</v>
      </c>
      <c r="P402" s="5">
        <f t="shared" si="51"/>
        <v>9.1900000000000013</v>
      </c>
      <c r="Q402" s="9">
        <v>0</v>
      </c>
      <c r="R402" s="9">
        <f t="shared" si="52"/>
        <v>0</v>
      </c>
      <c r="S402" s="9">
        <v>0.78</v>
      </c>
      <c r="T402" s="9">
        <f t="shared" si="53"/>
        <v>0.78</v>
      </c>
      <c r="U402" s="16">
        <v>9.9700000000000006</v>
      </c>
      <c r="V402" s="5">
        <f t="shared" si="54"/>
        <v>9.9700000000000006</v>
      </c>
      <c r="W402" t="s">
        <v>21</v>
      </c>
      <c r="X402" t="str">
        <f t="shared" si="55"/>
        <v>Card</v>
      </c>
    </row>
    <row r="403" spans="1:24" x14ac:dyDescent="0.3">
      <c r="A403" s="3">
        <v>120401</v>
      </c>
      <c r="B403">
        <v>103</v>
      </c>
      <c r="C403" s="2">
        <v>45811</v>
      </c>
      <c r="D403" s="4">
        <v>0.26283564814814814</v>
      </c>
      <c r="E403" s="2">
        <v>45811</v>
      </c>
      <c r="F403" s="2" t="str">
        <f>TEXT(Table1[[#This Row],[Business_Day]],"dddd")</f>
        <v>Tuesday</v>
      </c>
      <c r="G403" t="s">
        <v>36</v>
      </c>
      <c r="H403" t="s">
        <v>22</v>
      </c>
      <c r="I403" t="str">
        <f t="shared" si="48"/>
        <v>Takeout</v>
      </c>
      <c r="J403" t="s">
        <v>55</v>
      </c>
      <c r="L403" t="str">
        <f t="shared" si="49"/>
        <v>No Modifier</v>
      </c>
      <c r="M403" s="3">
        <v>1</v>
      </c>
      <c r="N403" s="5">
        <v>8.19</v>
      </c>
      <c r="O403" s="5">
        <f t="shared" si="50"/>
        <v>8.19</v>
      </c>
      <c r="P403" s="5">
        <f t="shared" si="51"/>
        <v>8.19</v>
      </c>
      <c r="Q403" s="9">
        <v>0</v>
      </c>
      <c r="R403" s="9">
        <f t="shared" si="52"/>
        <v>0</v>
      </c>
      <c r="S403" s="9">
        <v>0.59</v>
      </c>
      <c r="T403" s="9">
        <f t="shared" si="53"/>
        <v>0.59</v>
      </c>
      <c r="U403" s="16">
        <v>8.7799999999999994</v>
      </c>
      <c r="V403" s="5">
        <f t="shared" si="54"/>
        <v>8.7799999999999994</v>
      </c>
      <c r="W403" t="s">
        <v>31</v>
      </c>
      <c r="X403" t="str">
        <f t="shared" si="55"/>
        <v>MobilePay</v>
      </c>
    </row>
    <row r="404" spans="1:24" x14ac:dyDescent="0.3">
      <c r="A404" s="3">
        <v>120402</v>
      </c>
      <c r="B404">
        <v>102</v>
      </c>
      <c r="C404" s="2">
        <v>45826</v>
      </c>
      <c r="D404" s="4">
        <v>0.47895833333333332</v>
      </c>
      <c r="E404" s="2">
        <v>45826</v>
      </c>
      <c r="F404" s="2" t="str">
        <f>TEXT(Table1[[#This Row],[Business_Day]],"dddd")</f>
        <v>Wednesday</v>
      </c>
      <c r="G404" t="s">
        <v>18</v>
      </c>
      <c r="H404" t="s">
        <v>15</v>
      </c>
      <c r="I404" t="str">
        <f t="shared" si="48"/>
        <v>Drive-Thru</v>
      </c>
      <c r="J404" t="s">
        <v>48</v>
      </c>
      <c r="L404" t="str">
        <f t="shared" si="49"/>
        <v>No Modifier</v>
      </c>
      <c r="M404" s="3">
        <v>1</v>
      </c>
      <c r="N404" s="5">
        <v>5.64</v>
      </c>
      <c r="O404" s="5">
        <f t="shared" si="50"/>
        <v>6.04</v>
      </c>
      <c r="P404" s="5">
        <f t="shared" si="51"/>
        <v>6.04</v>
      </c>
      <c r="Q404" s="9">
        <v>0</v>
      </c>
      <c r="R404" s="9">
        <f t="shared" si="52"/>
        <v>0</v>
      </c>
      <c r="S404" s="9">
        <v>0.54</v>
      </c>
      <c r="T404" s="9">
        <f t="shared" si="53"/>
        <v>0.54</v>
      </c>
      <c r="U404" s="16">
        <v>6.58</v>
      </c>
      <c r="V404" s="5">
        <f t="shared" si="54"/>
        <v>6.58</v>
      </c>
      <c r="W404" t="s">
        <v>17</v>
      </c>
      <c r="X404" t="str">
        <f t="shared" si="55"/>
        <v>Cash</v>
      </c>
    </row>
    <row r="405" spans="1:24" x14ac:dyDescent="0.3">
      <c r="A405" s="3">
        <v>120403</v>
      </c>
      <c r="B405">
        <v>202</v>
      </c>
      <c r="C405" s="2">
        <v>45786</v>
      </c>
      <c r="D405" s="4">
        <v>0.11715277777777777</v>
      </c>
      <c r="E405" s="2">
        <v>45786</v>
      </c>
      <c r="F405" s="2" t="str">
        <f>TEXT(Table1[[#This Row],[Business_Day]],"dddd")</f>
        <v>Friday</v>
      </c>
      <c r="G405" t="s">
        <v>18</v>
      </c>
      <c r="H405" t="s">
        <v>22</v>
      </c>
      <c r="I405" t="str">
        <f t="shared" si="48"/>
        <v>Takeout</v>
      </c>
      <c r="J405" t="s">
        <v>48</v>
      </c>
      <c r="K405" t="s">
        <v>54</v>
      </c>
      <c r="L405" t="str">
        <f t="shared" si="49"/>
        <v>No Onions</v>
      </c>
      <c r="M405" s="3">
        <v>1</v>
      </c>
      <c r="N405" s="5">
        <v>5.66</v>
      </c>
      <c r="O405" s="5">
        <f t="shared" ca="1" si="50"/>
        <v>4.9600000000000009</v>
      </c>
      <c r="P405" s="5">
        <f t="shared" ca="1" si="51"/>
        <v>4.9600000000000009</v>
      </c>
      <c r="R405" s="9">
        <f t="shared" ca="1" si="52"/>
        <v>0.15</v>
      </c>
      <c r="S405" s="9">
        <v>0.31</v>
      </c>
      <c r="T405" s="9">
        <f t="shared" si="53"/>
        <v>0.31</v>
      </c>
      <c r="U405" s="16">
        <v>5.12</v>
      </c>
      <c r="V405" s="5">
        <f t="shared" si="54"/>
        <v>5.12</v>
      </c>
      <c r="X405" t="str">
        <f t="shared" si="55"/>
        <v>Card</v>
      </c>
    </row>
    <row r="406" spans="1:24" x14ac:dyDescent="0.3">
      <c r="A406" s="3">
        <v>120404</v>
      </c>
      <c r="B406">
        <v>402</v>
      </c>
      <c r="C406" s="2">
        <v>45767</v>
      </c>
      <c r="D406" s="4">
        <v>0.24141203703703704</v>
      </c>
      <c r="E406" s="2">
        <v>45767</v>
      </c>
      <c r="F406" s="2" t="str">
        <f>TEXT(Table1[[#This Row],[Business_Day]],"dddd")</f>
        <v>Sunday</v>
      </c>
      <c r="G406" t="s">
        <v>28</v>
      </c>
      <c r="H406" t="s">
        <v>29</v>
      </c>
      <c r="I406" t="str">
        <f t="shared" si="48"/>
        <v>Delivery</v>
      </c>
      <c r="J406" t="s">
        <v>79</v>
      </c>
      <c r="L406" t="str">
        <f t="shared" si="49"/>
        <v>No Modifier</v>
      </c>
      <c r="M406" s="3">
        <v>1</v>
      </c>
      <c r="N406" s="5">
        <v>2.74</v>
      </c>
      <c r="O406" s="5">
        <f t="shared" si="50"/>
        <v>2.74</v>
      </c>
      <c r="P406" s="5">
        <f t="shared" si="51"/>
        <v>2.74</v>
      </c>
      <c r="Q406" s="9">
        <v>0</v>
      </c>
      <c r="R406" s="9">
        <f t="shared" si="52"/>
        <v>0</v>
      </c>
      <c r="S406" s="9">
        <v>0.23</v>
      </c>
      <c r="T406" s="9">
        <f t="shared" si="53"/>
        <v>0.23</v>
      </c>
      <c r="U406" s="16">
        <v>2.97</v>
      </c>
      <c r="V406" s="5">
        <f t="shared" si="54"/>
        <v>2.97</v>
      </c>
      <c r="W406" t="s">
        <v>21</v>
      </c>
      <c r="X406" t="str">
        <f t="shared" si="55"/>
        <v>Card</v>
      </c>
    </row>
    <row r="407" spans="1:24" x14ac:dyDescent="0.3">
      <c r="A407" s="3">
        <v>120405</v>
      </c>
      <c r="B407">
        <v>201</v>
      </c>
      <c r="C407" s="2">
        <v>45852</v>
      </c>
      <c r="D407" s="4">
        <v>0.40357638888888892</v>
      </c>
      <c r="E407" s="2">
        <v>45852</v>
      </c>
      <c r="F407" s="2" t="str">
        <f>TEXT(Table1[[#This Row],[Business_Day]],"dddd")</f>
        <v>Monday</v>
      </c>
      <c r="G407" t="s">
        <v>36</v>
      </c>
      <c r="H407" t="s">
        <v>29</v>
      </c>
      <c r="I407" t="str">
        <f t="shared" si="48"/>
        <v>Delivery</v>
      </c>
      <c r="J407" t="s">
        <v>57</v>
      </c>
      <c r="K407" t="s">
        <v>74</v>
      </c>
      <c r="L407" t="str">
        <f t="shared" si="49"/>
        <v>Add Bacon</v>
      </c>
      <c r="M407" s="3">
        <v>1</v>
      </c>
      <c r="N407" s="5">
        <v>9.3000000000000007</v>
      </c>
      <c r="O407" s="5">
        <f t="shared" si="50"/>
        <v>10.299999999999999</v>
      </c>
      <c r="P407" s="5">
        <f t="shared" si="51"/>
        <v>10.299999999999999</v>
      </c>
      <c r="Q407" s="9">
        <v>0</v>
      </c>
      <c r="R407" s="9">
        <f t="shared" si="52"/>
        <v>0</v>
      </c>
      <c r="S407" s="9">
        <v>0.72</v>
      </c>
      <c r="T407" s="9">
        <f t="shared" si="53"/>
        <v>0.72</v>
      </c>
      <c r="U407" s="16">
        <v>11.02</v>
      </c>
      <c r="V407" s="5">
        <f t="shared" si="54"/>
        <v>11.02</v>
      </c>
      <c r="W407" t="s">
        <v>21</v>
      </c>
      <c r="X407" t="str">
        <f t="shared" si="55"/>
        <v>Card</v>
      </c>
    </row>
    <row r="408" spans="1:24" x14ac:dyDescent="0.3">
      <c r="A408" s="3">
        <v>120406</v>
      </c>
      <c r="B408">
        <v>402</v>
      </c>
      <c r="C408" s="2">
        <v>45768</v>
      </c>
      <c r="D408" s="4">
        <v>0.10920138888888889</v>
      </c>
      <c r="E408" s="2">
        <v>45768</v>
      </c>
      <c r="F408" s="2" t="str">
        <f>TEXT(Table1[[#This Row],[Business_Day]],"dddd")</f>
        <v>Monday</v>
      </c>
      <c r="G408" t="s">
        <v>18</v>
      </c>
      <c r="H408" t="s">
        <v>19</v>
      </c>
      <c r="I408" t="str">
        <f t="shared" si="48"/>
        <v>Dine-In</v>
      </c>
      <c r="J408" t="s">
        <v>52</v>
      </c>
      <c r="L408" t="str">
        <f t="shared" si="49"/>
        <v>No Modifier</v>
      </c>
      <c r="M408" s="3">
        <v>1</v>
      </c>
      <c r="N408" s="5">
        <v>2.34</v>
      </c>
      <c r="O408" s="5">
        <f t="shared" si="50"/>
        <v>2.34</v>
      </c>
      <c r="P408" s="5">
        <f t="shared" si="51"/>
        <v>2.34</v>
      </c>
      <c r="Q408" s="9">
        <v>0</v>
      </c>
      <c r="R408" s="9">
        <f t="shared" si="52"/>
        <v>0</v>
      </c>
      <c r="S408" s="9">
        <v>0.2</v>
      </c>
      <c r="T408" s="9">
        <f t="shared" si="53"/>
        <v>0.2</v>
      </c>
      <c r="U408" s="16">
        <v>2.54</v>
      </c>
      <c r="V408" s="5">
        <f t="shared" si="54"/>
        <v>2.54</v>
      </c>
      <c r="W408" t="s">
        <v>17</v>
      </c>
      <c r="X408" t="str">
        <f t="shared" si="55"/>
        <v>Cash</v>
      </c>
    </row>
    <row r="409" spans="1:24" x14ac:dyDescent="0.3">
      <c r="A409" s="3">
        <v>120407</v>
      </c>
      <c r="B409">
        <v>202</v>
      </c>
      <c r="C409" s="2">
        <v>45827</v>
      </c>
      <c r="D409" s="4">
        <v>0.35598379629629628</v>
      </c>
      <c r="E409" s="2">
        <v>45827</v>
      </c>
      <c r="F409" s="2" t="str">
        <f>TEXT(Table1[[#This Row],[Business_Day]],"dddd")</f>
        <v>Thursday</v>
      </c>
      <c r="G409" t="s">
        <v>14</v>
      </c>
      <c r="H409" t="s">
        <v>15</v>
      </c>
      <c r="I409" t="str">
        <f t="shared" si="48"/>
        <v>Drive-Thru</v>
      </c>
      <c r="J409" t="s">
        <v>16</v>
      </c>
      <c r="K409" t="s">
        <v>23</v>
      </c>
      <c r="L409" t="str">
        <f t="shared" si="49"/>
        <v>Light Ice</v>
      </c>
      <c r="M409" s="3">
        <v>1</v>
      </c>
      <c r="N409" s="5">
        <v>1.43</v>
      </c>
      <c r="O409" s="5">
        <f t="shared" si="50"/>
        <v>1.4300000000000002</v>
      </c>
      <c r="P409" s="5">
        <f t="shared" si="51"/>
        <v>1.4300000000000002</v>
      </c>
      <c r="Q409" s="9">
        <v>0</v>
      </c>
      <c r="R409" s="9">
        <f t="shared" si="52"/>
        <v>0</v>
      </c>
      <c r="S409" s="9">
        <v>0.12</v>
      </c>
      <c r="T409" s="9">
        <f t="shared" si="53"/>
        <v>0.12</v>
      </c>
      <c r="U409" s="16">
        <v>1.55</v>
      </c>
      <c r="V409" s="5">
        <f t="shared" si="54"/>
        <v>1.55</v>
      </c>
      <c r="W409" t="s">
        <v>31</v>
      </c>
      <c r="X409" t="str">
        <f t="shared" si="55"/>
        <v>MobilePay</v>
      </c>
    </row>
    <row r="410" spans="1:24" x14ac:dyDescent="0.3">
      <c r="A410" s="3">
        <v>120408</v>
      </c>
      <c r="B410">
        <v>102</v>
      </c>
      <c r="C410" s="2">
        <v>45758</v>
      </c>
      <c r="D410" s="4">
        <v>6.1620370370370367E-2</v>
      </c>
      <c r="E410" s="2">
        <v>45758</v>
      </c>
      <c r="F410" s="2" t="str">
        <f>TEXT(Table1[[#This Row],[Business_Day]],"dddd")</f>
        <v>Friday</v>
      </c>
      <c r="G410" t="s">
        <v>18</v>
      </c>
      <c r="H410" t="s">
        <v>22</v>
      </c>
      <c r="I410" t="str">
        <f t="shared" si="48"/>
        <v>Takeout</v>
      </c>
      <c r="J410" t="s">
        <v>26</v>
      </c>
      <c r="L410" t="str">
        <f t="shared" si="49"/>
        <v>No Modifier</v>
      </c>
      <c r="M410" s="3">
        <v>1</v>
      </c>
      <c r="N410" s="5">
        <v>9.35</v>
      </c>
      <c r="O410" s="5">
        <f t="shared" si="50"/>
        <v>9.35</v>
      </c>
      <c r="P410" s="5">
        <f t="shared" si="51"/>
        <v>9.35</v>
      </c>
      <c r="Q410" s="9">
        <v>0</v>
      </c>
      <c r="R410" s="9">
        <f t="shared" si="52"/>
        <v>0</v>
      </c>
      <c r="S410" s="9">
        <v>0.75</v>
      </c>
      <c r="T410" s="9">
        <f t="shared" si="53"/>
        <v>0.75</v>
      </c>
      <c r="U410" s="16">
        <v>10.1</v>
      </c>
      <c r="V410" s="5">
        <f t="shared" si="54"/>
        <v>10.1</v>
      </c>
      <c r="W410" t="s">
        <v>21</v>
      </c>
      <c r="X410" t="str">
        <f t="shared" si="55"/>
        <v>Card</v>
      </c>
    </row>
    <row r="411" spans="1:24" x14ac:dyDescent="0.3">
      <c r="A411" s="3">
        <v>120409</v>
      </c>
      <c r="B411">
        <v>401</v>
      </c>
      <c r="C411" s="2">
        <v>45772</v>
      </c>
      <c r="D411" s="4">
        <v>0.53506944444444449</v>
      </c>
      <c r="E411" s="2">
        <v>45772</v>
      </c>
      <c r="F411" s="2" t="str">
        <f>TEXT(Table1[[#This Row],[Business_Day]],"dddd")</f>
        <v>Friday</v>
      </c>
      <c r="G411" t="s">
        <v>33</v>
      </c>
      <c r="H411" t="s">
        <v>15</v>
      </c>
      <c r="I411" t="str">
        <f t="shared" si="48"/>
        <v>Drive-Thru</v>
      </c>
      <c r="J411" t="s">
        <v>30</v>
      </c>
      <c r="L411" t="str">
        <f t="shared" si="49"/>
        <v>No Modifier</v>
      </c>
      <c r="M411" s="3">
        <v>2</v>
      </c>
      <c r="N411" s="5">
        <v>3.29</v>
      </c>
      <c r="O411" s="5">
        <f t="shared" si="50"/>
        <v>3.29</v>
      </c>
      <c r="P411" s="5">
        <f t="shared" si="51"/>
        <v>6.58</v>
      </c>
      <c r="Q411" s="9">
        <v>0</v>
      </c>
      <c r="R411" s="9">
        <f t="shared" si="52"/>
        <v>0</v>
      </c>
      <c r="S411" s="9">
        <v>0.46</v>
      </c>
      <c r="T411" s="9">
        <f t="shared" si="53"/>
        <v>0.46</v>
      </c>
      <c r="U411" s="16">
        <v>7.04</v>
      </c>
      <c r="V411" s="5">
        <f t="shared" si="54"/>
        <v>7.04</v>
      </c>
      <c r="W411" t="s">
        <v>17</v>
      </c>
      <c r="X411" t="str">
        <f t="shared" si="55"/>
        <v>Cash</v>
      </c>
    </row>
    <row r="412" spans="1:24" x14ac:dyDescent="0.3">
      <c r="A412" s="3">
        <v>120410</v>
      </c>
      <c r="B412">
        <v>402</v>
      </c>
      <c r="C412" s="2">
        <v>45852</v>
      </c>
      <c r="D412" s="4">
        <v>0.45928240740740739</v>
      </c>
      <c r="E412" s="2">
        <v>45852</v>
      </c>
      <c r="F412" s="2" t="str">
        <f>TEXT(Table1[[#This Row],[Business_Day]],"dddd")</f>
        <v>Monday</v>
      </c>
      <c r="G412" t="s">
        <v>18</v>
      </c>
      <c r="H412" t="s">
        <v>15</v>
      </c>
      <c r="I412" t="str">
        <f t="shared" si="48"/>
        <v>Drive-Thru</v>
      </c>
      <c r="J412" t="s">
        <v>27</v>
      </c>
      <c r="L412" t="str">
        <f t="shared" si="49"/>
        <v>No Modifier</v>
      </c>
      <c r="M412" s="3">
        <v>2</v>
      </c>
      <c r="N412" s="5">
        <v>6.04</v>
      </c>
      <c r="O412" s="5">
        <f t="shared" si="50"/>
        <v>6.04</v>
      </c>
      <c r="P412" s="5">
        <f t="shared" si="51"/>
        <v>12.08</v>
      </c>
      <c r="Q412" s="9">
        <v>0.6</v>
      </c>
      <c r="R412" s="9">
        <f t="shared" si="52"/>
        <v>0.6</v>
      </c>
      <c r="S412" s="9">
        <v>0.92</v>
      </c>
      <c r="T412" s="9">
        <f t="shared" si="53"/>
        <v>0.92</v>
      </c>
      <c r="U412" s="16">
        <v>12.4</v>
      </c>
      <c r="V412" s="5">
        <f t="shared" si="54"/>
        <v>12.4</v>
      </c>
      <c r="W412" t="s">
        <v>21</v>
      </c>
      <c r="X412" t="str">
        <f t="shared" si="55"/>
        <v>Card</v>
      </c>
    </row>
    <row r="413" spans="1:24" x14ac:dyDescent="0.3">
      <c r="A413" s="3">
        <v>120411</v>
      </c>
      <c r="B413">
        <v>301</v>
      </c>
      <c r="C413" s="2">
        <v>45780</v>
      </c>
      <c r="D413" s="4">
        <v>0.28467592592592594</v>
      </c>
      <c r="E413" s="2">
        <v>45780</v>
      </c>
      <c r="F413" s="2" t="str">
        <f>TEXT(Table1[[#This Row],[Business_Day]],"dddd")</f>
        <v>Saturday</v>
      </c>
      <c r="G413" t="s">
        <v>36</v>
      </c>
      <c r="H413" t="s">
        <v>29</v>
      </c>
      <c r="I413" t="str">
        <f t="shared" si="48"/>
        <v>Delivery</v>
      </c>
      <c r="J413" t="s">
        <v>52</v>
      </c>
      <c r="K413" t="s">
        <v>61</v>
      </c>
      <c r="L413" t="str">
        <f t="shared" si="49"/>
        <v>Large Size</v>
      </c>
      <c r="M413" s="3">
        <v>2</v>
      </c>
      <c r="N413" s="5">
        <v>2.3199999999999998</v>
      </c>
      <c r="O413" s="5">
        <f t="shared" si="50"/>
        <v>2.92</v>
      </c>
      <c r="P413" s="5">
        <f t="shared" si="51"/>
        <v>5.84</v>
      </c>
      <c r="Q413" s="9">
        <v>0</v>
      </c>
      <c r="R413" s="9">
        <f t="shared" si="52"/>
        <v>0</v>
      </c>
      <c r="S413" s="9">
        <v>0.53</v>
      </c>
      <c r="T413" s="9">
        <f t="shared" si="53"/>
        <v>0.53</v>
      </c>
      <c r="U413" s="16">
        <v>6.37</v>
      </c>
      <c r="V413" s="5">
        <f t="shared" si="54"/>
        <v>6.37</v>
      </c>
      <c r="W413" t="s">
        <v>31</v>
      </c>
      <c r="X413" t="str">
        <f t="shared" si="55"/>
        <v>MobilePay</v>
      </c>
    </row>
    <row r="414" spans="1:24" x14ac:dyDescent="0.3">
      <c r="A414" s="3">
        <v>120412</v>
      </c>
      <c r="B414">
        <v>501</v>
      </c>
      <c r="C414" s="2">
        <v>45865</v>
      </c>
      <c r="D414" s="4">
        <v>0.27229166666666665</v>
      </c>
      <c r="E414" s="2">
        <v>45865</v>
      </c>
      <c r="F414" s="2" t="str">
        <f>TEXT(Table1[[#This Row],[Business_Day]],"dddd")</f>
        <v>Sunday</v>
      </c>
      <c r="G414" t="s">
        <v>36</v>
      </c>
      <c r="H414" t="s">
        <v>19</v>
      </c>
      <c r="I414" t="str">
        <f t="shared" si="48"/>
        <v>Dine-In</v>
      </c>
      <c r="J414" t="s">
        <v>20</v>
      </c>
      <c r="K414" t="s">
        <v>72</v>
      </c>
      <c r="L414" t="str">
        <f t="shared" si="49"/>
        <v>Gluten-Free Bun</v>
      </c>
      <c r="M414" s="3">
        <v>1</v>
      </c>
      <c r="N414" s="5">
        <v>4.83</v>
      </c>
      <c r="O414" s="5">
        <f t="shared" si="50"/>
        <v>5.83</v>
      </c>
      <c r="P414" s="5">
        <f t="shared" si="51"/>
        <v>5.83</v>
      </c>
      <c r="Q414" s="9">
        <v>0</v>
      </c>
      <c r="R414" s="9">
        <f t="shared" si="52"/>
        <v>0</v>
      </c>
      <c r="S414" s="9">
        <v>0.52</v>
      </c>
      <c r="T414" s="9">
        <f t="shared" si="53"/>
        <v>0.52</v>
      </c>
      <c r="U414" s="16">
        <v>6.35</v>
      </c>
      <c r="V414" s="5">
        <f t="shared" si="54"/>
        <v>6.35</v>
      </c>
      <c r="W414" t="s">
        <v>21</v>
      </c>
      <c r="X414" t="str">
        <f t="shared" si="55"/>
        <v>Card</v>
      </c>
    </row>
    <row r="415" spans="1:24" x14ac:dyDescent="0.3">
      <c r="A415" s="3">
        <v>120413</v>
      </c>
      <c r="B415">
        <v>201</v>
      </c>
      <c r="C415" s="2">
        <v>45825</v>
      </c>
      <c r="D415" s="4">
        <v>0.46936342592592595</v>
      </c>
      <c r="E415" s="2">
        <v>45825</v>
      </c>
      <c r="F415" s="2" t="str">
        <f>TEXT(Table1[[#This Row],[Business_Day]],"dddd")</f>
        <v>Tuesday</v>
      </c>
      <c r="G415" t="s">
        <v>18</v>
      </c>
      <c r="H415" t="s">
        <v>15</v>
      </c>
      <c r="I415" t="str">
        <f t="shared" si="48"/>
        <v>Drive-Thru</v>
      </c>
      <c r="J415" t="s">
        <v>55</v>
      </c>
      <c r="L415" t="str">
        <f t="shared" si="49"/>
        <v>No Modifier</v>
      </c>
      <c r="M415" s="3">
        <v>1</v>
      </c>
      <c r="N415" s="5">
        <v>9.1300000000000008</v>
      </c>
      <c r="O415" s="5">
        <f t="shared" si="50"/>
        <v>9.129999999999999</v>
      </c>
      <c r="P415" s="5">
        <f t="shared" si="51"/>
        <v>9.129999999999999</v>
      </c>
      <c r="Q415" s="9">
        <v>0</v>
      </c>
      <c r="R415" s="9">
        <f t="shared" si="52"/>
        <v>0</v>
      </c>
      <c r="S415" s="9">
        <v>0.73</v>
      </c>
      <c r="T415" s="9">
        <f t="shared" si="53"/>
        <v>0.73</v>
      </c>
      <c r="U415" s="16">
        <v>9.86</v>
      </c>
      <c r="V415" s="5">
        <f t="shared" si="54"/>
        <v>9.86</v>
      </c>
      <c r="W415" t="s">
        <v>21</v>
      </c>
      <c r="X415" t="str">
        <f t="shared" si="55"/>
        <v>Card</v>
      </c>
    </row>
    <row r="416" spans="1:24" x14ac:dyDescent="0.3">
      <c r="A416" s="3">
        <v>120414</v>
      </c>
      <c r="B416">
        <v>103</v>
      </c>
      <c r="C416" s="2">
        <v>45826</v>
      </c>
      <c r="D416" s="4">
        <v>0.41491898148148149</v>
      </c>
      <c r="E416" s="2">
        <v>45826</v>
      </c>
      <c r="F416" s="2" t="str">
        <f>TEXT(Table1[[#This Row],[Business_Day]],"dddd")</f>
        <v>Wednesday</v>
      </c>
      <c r="G416" t="s">
        <v>36</v>
      </c>
      <c r="H416" t="s">
        <v>15</v>
      </c>
      <c r="I416" t="str">
        <f t="shared" si="48"/>
        <v>Drive-Thru</v>
      </c>
      <c r="J416" t="s">
        <v>26</v>
      </c>
      <c r="L416" t="str">
        <f t="shared" si="49"/>
        <v>No Modifier</v>
      </c>
      <c r="M416" s="3">
        <v>1</v>
      </c>
      <c r="N416" s="5">
        <v>9.4600000000000009</v>
      </c>
      <c r="O416" s="5">
        <f t="shared" si="50"/>
        <v>9.4599999999999991</v>
      </c>
      <c r="P416" s="5">
        <f t="shared" si="51"/>
        <v>9.4599999999999991</v>
      </c>
      <c r="Q416" s="9">
        <v>0</v>
      </c>
      <c r="R416" s="9">
        <f t="shared" si="52"/>
        <v>0</v>
      </c>
      <c r="S416" s="9">
        <v>0.9</v>
      </c>
      <c r="T416" s="9">
        <f t="shared" si="53"/>
        <v>0.9</v>
      </c>
      <c r="U416" s="16">
        <v>10.36</v>
      </c>
      <c r="V416" s="5">
        <f t="shared" si="54"/>
        <v>10.36</v>
      </c>
      <c r="W416" t="s">
        <v>21</v>
      </c>
      <c r="X416" t="str">
        <f t="shared" si="55"/>
        <v>Card</v>
      </c>
    </row>
    <row r="417" spans="1:24" x14ac:dyDescent="0.3">
      <c r="A417" s="3">
        <v>120415</v>
      </c>
      <c r="B417">
        <v>101</v>
      </c>
      <c r="C417" s="2">
        <v>45874</v>
      </c>
      <c r="D417" s="4">
        <v>0.54</v>
      </c>
      <c r="E417" s="2">
        <v>45874</v>
      </c>
      <c r="F417" s="2" t="str">
        <f>TEXT(Table1[[#This Row],[Business_Day]],"dddd")</f>
        <v>Tuesday</v>
      </c>
      <c r="G417" t="s">
        <v>18</v>
      </c>
      <c r="H417" t="s">
        <v>19</v>
      </c>
      <c r="I417" t="str">
        <f t="shared" si="48"/>
        <v>Dine-In</v>
      </c>
      <c r="J417" t="s">
        <v>26</v>
      </c>
      <c r="L417" t="str">
        <f t="shared" si="49"/>
        <v>No Modifier</v>
      </c>
      <c r="M417" s="3">
        <v>1</v>
      </c>
      <c r="N417" s="5">
        <v>8.92</v>
      </c>
      <c r="O417" s="5">
        <f t="shared" si="50"/>
        <v>8.92</v>
      </c>
      <c r="P417" s="5">
        <f t="shared" si="51"/>
        <v>8.92</v>
      </c>
      <c r="Q417" s="9">
        <v>0</v>
      </c>
      <c r="R417" s="9">
        <f t="shared" si="52"/>
        <v>0</v>
      </c>
      <c r="S417" s="9">
        <v>0.76</v>
      </c>
      <c r="T417" s="9">
        <f t="shared" si="53"/>
        <v>0.76</v>
      </c>
      <c r="U417" s="16">
        <v>9.68</v>
      </c>
      <c r="V417" s="5">
        <f t="shared" si="54"/>
        <v>9.68</v>
      </c>
      <c r="W417" t="s">
        <v>17</v>
      </c>
      <c r="X417" t="str">
        <f t="shared" si="55"/>
        <v>Cash</v>
      </c>
    </row>
    <row r="418" spans="1:24" x14ac:dyDescent="0.3">
      <c r="A418" s="3">
        <v>120416</v>
      </c>
      <c r="B418">
        <v>301</v>
      </c>
      <c r="C418" s="2">
        <v>45843</v>
      </c>
      <c r="D418" s="4">
        <v>0.40275462962962966</v>
      </c>
      <c r="E418" s="2">
        <v>45843</v>
      </c>
      <c r="F418" s="2" t="str">
        <f>TEXT(Table1[[#This Row],[Business_Day]],"dddd")</f>
        <v>Saturday</v>
      </c>
      <c r="G418" t="s">
        <v>14</v>
      </c>
      <c r="H418" t="s">
        <v>19</v>
      </c>
      <c r="I418" t="str">
        <f t="shared" si="48"/>
        <v>Dine-In</v>
      </c>
      <c r="J418" t="s">
        <v>67</v>
      </c>
      <c r="K418" t="s">
        <v>46</v>
      </c>
      <c r="L418" t="str">
        <f t="shared" si="49"/>
        <v>Cinnamon</v>
      </c>
      <c r="M418" s="3">
        <v>1</v>
      </c>
      <c r="N418" s="5">
        <v>5.51</v>
      </c>
      <c r="O418" s="5">
        <f t="shared" si="50"/>
        <v>5.6099999999999994</v>
      </c>
      <c r="P418" s="5">
        <f t="shared" si="51"/>
        <v>5.6099999999999994</v>
      </c>
      <c r="Q418" s="9">
        <v>0</v>
      </c>
      <c r="R418" s="9">
        <f t="shared" si="52"/>
        <v>0</v>
      </c>
      <c r="S418" s="9">
        <v>0.48</v>
      </c>
      <c r="T418" s="9">
        <f t="shared" si="53"/>
        <v>0.48</v>
      </c>
      <c r="U418" s="16">
        <v>6.09</v>
      </c>
      <c r="V418" s="5">
        <f t="shared" si="54"/>
        <v>6.09</v>
      </c>
      <c r="W418" t="s">
        <v>21</v>
      </c>
      <c r="X418" t="str">
        <f t="shared" si="55"/>
        <v>Card</v>
      </c>
    </row>
    <row r="419" spans="1:24" x14ac:dyDescent="0.3">
      <c r="A419" s="3">
        <v>120417</v>
      </c>
      <c r="B419">
        <v>103</v>
      </c>
      <c r="C419" s="2">
        <v>45809</v>
      </c>
      <c r="D419" s="4">
        <v>5.0752314814814813E-2</v>
      </c>
      <c r="E419" s="2">
        <v>45809</v>
      </c>
      <c r="F419" s="2" t="str">
        <f>TEXT(Table1[[#This Row],[Business_Day]],"dddd")</f>
        <v>Sunday</v>
      </c>
      <c r="G419" t="s">
        <v>18</v>
      </c>
      <c r="H419" t="s">
        <v>22</v>
      </c>
      <c r="I419" t="str">
        <f t="shared" si="48"/>
        <v>Takeout</v>
      </c>
      <c r="J419" t="s">
        <v>48</v>
      </c>
      <c r="K419" t="s">
        <v>49</v>
      </c>
      <c r="L419" t="str">
        <f t="shared" si="49"/>
        <v>No Pickles</v>
      </c>
      <c r="M419" s="3">
        <v>1</v>
      </c>
      <c r="N419" s="5">
        <v>5.68</v>
      </c>
      <c r="O419" s="5">
        <f t="shared" si="50"/>
        <v>5.6800000000000006</v>
      </c>
      <c r="P419" s="5">
        <f t="shared" si="51"/>
        <v>5.6800000000000006</v>
      </c>
      <c r="Q419" s="9">
        <v>0</v>
      </c>
      <c r="R419" s="9">
        <f t="shared" si="52"/>
        <v>0</v>
      </c>
      <c r="S419" s="9">
        <v>0.43</v>
      </c>
      <c r="T419" s="9">
        <f t="shared" si="53"/>
        <v>0.43</v>
      </c>
      <c r="U419" s="16">
        <v>6.11</v>
      </c>
      <c r="V419" s="5">
        <f t="shared" si="54"/>
        <v>6.11</v>
      </c>
      <c r="W419" t="s">
        <v>21</v>
      </c>
      <c r="X419" t="str">
        <f t="shared" si="55"/>
        <v>Card</v>
      </c>
    </row>
    <row r="420" spans="1:24" x14ac:dyDescent="0.3">
      <c r="A420" s="3">
        <v>120418</v>
      </c>
      <c r="B420">
        <v>101</v>
      </c>
      <c r="C420" s="2">
        <v>45845</v>
      </c>
      <c r="D420" s="4">
        <v>0.33822916666666669</v>
      </c>
      <c r="E420" s="2">
        <v>45845</v>
      </c>
      <c r="F420" s="2" t="str">
        <f>TEXT(Table1[[#This Row],[Business_Day]],"dddd")</f>
        <v>Monday</v>
      </c>
      <c r="G420" t="s">
        <v>36</v>
      </c>
      <c r="H420" t="s">
        <v>15</v>
      </c>
      <c r="I420" t="str">
        <f t="shared" si="48"/>
        <v>Drive-Thru</v>
      </c>
      <c r="J420" t="s">
        <v>55</v>
      </c>
      <c r="L420" t="str">
        <f t="shared" si="49"/>
        <v>No Modifier</v>
      </c>
      <c r="M420" s="3">
        <v>1</v>
      </c>
      <c r="N420" s="5">
        <v>9.08</v>
      </c>
      <c r="O420" s="5">
        <f t="shared" si="50"/>
        <v>9.08</v>
      </c>
      <c r="P420" s="5">
        <f t="shared" si="51"/>
        <v>9.08</v>
      </c>
      <c r="Q420" s="9">
        <v>0</v>
      </c>
      <c r="R420" s="9">
        <f t="shared" si="52"/>
        <v>0</v>
      </c>
      <c r="S420" s="9">
        <v>0.66</v>
      </c>
      <c r="T420" s="9">
        <f t="shared" si="53"/>
        <v>0.66</v>
      </c>
      <c r="U420" s="16">
        <v>9.74</v>
      </c>
      <c r="V420" s="5">
        <f t="shared" si="54"/>
        <v>9.74</v>
      </c>
      <c r="W420" t="s">
        <v>31</v>
      </c>
      <c r="X420" t="str">
        <f t="shared" si="55"/>
        <v>MobilePay</v>
      </c>
    </row>
    <row r="421" spans="1:24" x14ac:dyDescent="0.3">
      <c r="A421" s="3">
        <v>120419</v>
      </c>
      <c r="B421">
        <v>403</v>
      </c>
      <c r="C421" s="2">
        <v>45849</v>
      </c>
      <c r="D421" s="4">
        <v>0.34673611111111113</v>
      </c>
      <c r="E421" s="2">
        <v>45849</v>
      </c>
      <c r="F421" s="2" t="str">
        <f>TEXT(Table1[[#This Row],[Business_Day]],"dddd")</f>
        <v>Friday</v>
      </c>
      <c r="G421" t="s">
        <v>36</v>
      </c>
      <c r="H421" t="s">
        <v>29</v>
      </c>
      <c r="I421" t="str">
        <f t="shared" si="48"/>
        <v>Delivery</v>
      </c>
      <c r="J421" t="s">
        <v>57</v>
      </c>
      <c r="L421" t="str">
        <f t="shared" si="49"/>
        <v>No Modifier</v>
      </c>
      <c r="M421" s="3">
        <v>1</v>
      </c>
      <c r="N421" s="5">
        <v>9.02</v>
      </c>
      <c r="O421" s="5">
        <f t="shared" si="50"/>
        <v>9.02</v>
      </c>
      <c r="P421" s="5">
        <f t="shared" si="51"/>
        <v>9.02</v>
      </c>
      <c r="Q421" s="9">
        <v>0</v>
      </c>
      <c r="R421" s="9">
        <f t="shared" si="52"/>
        <v>0</v>
      </c>
      <c r="S421" s="9">
        <v>0.59</v>
      </c>
      <c r="T421" s="9">
        <f t="shared" si="53"/>
        <v>0.59</v>
      </c>
      <c r="U421" s="16">
        <v>9.61</v>
      </c>
      <c r="V421" s="5">
        <f t="shared" si="54"/>
        <v>9.61</v>
      </c>
      <c r="W421" t="s">
        <v>31</v>
      </c>
      <c r="X421" t="str">
        <f t="shared" si="55"/>
        <v>MobilePay</v>
      </c>
    </row>
    <row r="422" spans="1:24" x14ac:dyDescent="0.3">
      <c r="A422" s="3">
        <v>120420</v>
      </c>
      <c r="B422">
        <v>401</v>
      </c>
      <c r="C422" s="2">
        <v>45868</v>
      </c>
      <c r="D422" s="4">
        <v>0.25239583333333332</v>
      </c>
      <c r="E422" s="2">
        <v>45868</v>
      </c>
      <c r="F422" s="2" t="str">
        <f>TEXT(Table1[[#This Row],[Business_Day]],"dddd")</f>
        <v>Wednesday</v>
      </c>
      <c r="G422" t="s">
        <v>36</v>
      </c>
      <c r="H422" t="s">
        <v>15</v>
      </c>
      <c r="I422" t="str">
        <f t="shared" si="48"/>
        <v>Drive-Thru</v>
      </c>
      <c r="J422" t="s">
        <v>55</v>
      </c>
      <c r="L422" t="str">
        <f t="shared" si="49"/>
        <v>No Modifier</v>
      </c>
      <c r="M422" s="3">
        <v>1</v>
      </c>
      <c r="N422" s="5">
        <v>9.52</v>
      </c>
      <c r="O422" s="5">
        <f t="shared" si="50"/>
        <v>9.52</v>
      </c>
      <c r="P422" s="5">
        <f t="shared" si="51"/>
        <v>9.52</v>
      </c>
      <c r="Q422" s="9">
        <v>0</v>
      </c>
      <c r="R422" s="9">
        <f t="shared" si="52"/>
        <v>0</v>
      </c>
      <c r="S422" s="9">
        <v>0.9</v>
      </c>
      <c r="T422" s="9">
        <f t="shared" si="53"/>
        <v>0.9</v>
      </c>
      <c r="U422" s="16">
        <v>10.42</v>
      </c>
      <c r="V422" s="5">
        <f t="shared" si="54"/>
        <v>10.42</v>
      </c>
      <c r="W422" t="s">
        <v>21</v>
      </c>
      <c r="X422" t="str">
        <f t="shared" si="55"/>
        <v>Card</v>
      </c>
    </row>
    <row r="423" spans="1:24" x14ac:dyDescent="0.3">
      <c r="A423" s="3">
        <v>120421</v>
      </c>
      <c r="B423">
        <v>402</v>
      </c>
      <c r="C423" s="2">
        <v>45825</v>
      </c>
      <c r="D423" s="4">
        <v>0.29828703703703702</v>
      </c>
      <c r="E423" s="2">
        <v>45825</v>
      </c>
      <c r="F423" s="2" t="str">
        <f>TEXT(Table1[[#This Row],[Business_Day]],"dddd")</f>
        <v>Tuesday</v>
      </c>
      <c r="G423" t="s">
        <v>36</v>
      </c>
      <c r="H423" t="s">
        <v>19</v>
      </c>
      <c r="I423" t="str">
        <f t="shared" si="48"/>
        <v>Dine-In</v>
      </c>
      <c r="J423" t="s">
        <v>27</v>
      </c>
      <c r="L423" t="str">
        <f t="shared" si="49"/>
        <v>No Modifier</v>
      </c>
      <c r="M423" s="3">
        <v>2</v>
      </c>
      <c r="N423" s="5">
        <v>6.47</v>
      </c>
      <c r="O423" s="5">
        <f t="shared" si="50"/>
        <v>6.4700000000000006</v>
      </c>
      <c r="P423" s="5">
        <f t="shared" si="51"/>
        <v>12.940000000000001</v>
      </c>
      <c r="Q423" s="9">
        <v>0</v>
      </c>
      <c r="R423" s="9">
        <f t="shared" si="52"/>
        <v>0</v>
      </c>
      <c r="S423" s="9">
        <v>0.94</v>
      </c>
      <c r="T423" s="9">
        <f t="shared" si="53"/>
        <v>0.94</v>
      </c>
      <c r="U423" s="16">
        <v>13.88</v>
      </c>
      <c r="V423" s="5">
        <f t="shared" si="54"/>
        <v>13.88</v>
      </c>
      <c r="W423" t="s">
        <v>17</v>
      </c>
      <c r="X423" t="str">
        <f t="shared" si="55"/>
        <v>Cash</v>
      </c>
    </row>
    <row r="424" spans="1:24" x14ac:dyDescent="0.3">
      <c r="A424" s="3">
        <v>120422</v>
      </c>
      <c r="B424">
        <v>102</v>
      </c>
      <c r="C424" s="2">
        <v>45826</v>
      </c>
      <c r="D424" s="4">
        <v>0.13012731481481482</v>
      </c>
      <c r="E424" s="2">
        <v>45826</v>
      </c>
      <c r="F424" s="2" t="str">
        <f>TEXT(Table1[[#This Row],[Business_Day]],"dddd")</f>
        <v>Wednesday</v>
      </c>
      <c r="G424" t="s">
        <v>28</v>
      </c>
      <c r="H424" t="s">
        <v>22</v>
      </c>
      <c r="I424" t="str">
        <f t="shared" si="48"/>
        <v>Takeout</v>
      </c>
      <c r="J424" t="s">
        <v>60</v>
      </c>
      <c r="L424" t="str">
        <f t="shared" si="49"/>
        <v>No Modifier</v>
      </c>
      <c r="M424" s="3">
        <v>4</v>
      </c>
      <c r="N424" s="5">
        <v>4.91</v>
      </c>
      <c r="O424" s="5">
        <f t="shared" si="50"/>
        <v>4.91</v>
      </c>
      <c r="P424" s="5">
        <f t="shared" si="51"/>
        <v>19.64</v>
      </c>
      <c r="Q424" s="9">
        <v>0</v>
      </c>
      <c r="R424" s="9">
        <f t="shared" si="52"/>
        <v>0</v>
      </c>
      <c r="S424" s="9">
        <v>1.77</v>
      </c>
      <c r="T424" s="9">
        <f t="shared" si="53"/>
        <v>1.77</v>
      </c>
      <c r="U424" s="16">
        <v>21.41</v>
      </c>
      <c r="V424" s="5">
        <f t="shared" si="54"/>
        <v>21.41</v>
      </c>
      <c r="W424" t="s">
        <v>21</v>
      </c>
      <c r="X424" t="str">
        <f t="shared" si="55"/>
        <v>Card</v>
      </c>
    </row>
    <row r="425" spans="1:24" x14ac:dyDescent="0.3">
      <c r="A425" s="3">
        <v>120423</v>
      </c>
      <c r="B425">
        <v>202</v>
      </c>
      <c r="C425" s="2">
        <v>45851</v>
      </c>
      <c r="D425" s="4">
        <v>0.32832175925925927</v>
      </c>
      <c r="E425" s="2">
        <v>45851</v>
      </c>
      <c r="F425" s="2" t="str">
        <f>TEXT(Table1[[#This Row],[Business_Day]],"dddd")</f>
        <v>Sunday</v>
      </c>
      <c r="G425" t="s">
        <v>36</v>
      </c>
      <c r="H425" t="s">
        <v>22</v>
      </c>
      <c r="I425" t="str">
        <f t="shared" si="48"/>
        <v>Takeout</v>
      </c>
      <c r="J425" t="s">
        <v>77</v>
      </c>
      <c r="K425" t="s">
        <v>34</v>
      </c>
      <c r="L425" t="str">
        <f t="shared" si="49"/>
        <v>Extra Sauce</v>
      </c>
      <c r="M425" s="3">
        <v>1</v>
      </c>
      <c r="N425" s="5">
        <v>5.58</v>
      </c>
      <c r="O425" s="5">
        <f t="shared" si="50"/>
        <v>5.83</v>
      </c>
      <c r="P425" s="5">
        <f t="shared" si="51"/>
        <v>5.83</v>
      </c>
      <c r="Q425" s="9">
        <v>0</v>
      </c>
      <c r="R425" s="9">
        <f t="shared" si="52"/>
        <v>0</v>
      </c>
      <c r="S425" s="9">
        <v>0.52</v>
      </c>
      <c r="T425" s="9">
        <f t="shared" si="53"/>
        <v>0.52</v>
      </c>
      <c r="U425" s="16">
        <v>6.35</v>
      </c>
      <c r="V425" s="5">
        <f t="shared" si="54"/>
        <v>6.35</v>
      </c>
      <c r="W425" t="s">
        <v>21</v>
      </c>
      <c r="X425" t="str">
        <f t="shared" si="55"/>
        <v>Card</v>
      </c>
    </row>
    <row r="426" spans="1:24" x14ac:dyDescent="0.3">
      <c r="A426" s="3">
        <v>120424</v>
      </c>
      <c r="B426">
        <v>103</v>
      </c>
      <c r="C426" s="2">
        <v>45820</v>
      </c>
      <c r="D426" s="4">
        <v>0.11282407407407408</v>
      </c>
      <c r="E426" s="2">
        <v>45820</v>
      </c>
      <c r="F426" s="2" t="str">
        <f>TEXT(Table1[[#This Row],[Business_Day]],"dddd")</f>
        <v>Thursday</v>
      </c>
      <c r="G426" t="s">
        <v>18</v>
      </c>
      <c r="H426" t="s">
        <v>19</v>
      </c>
      <c r="I426" t="str">
        <f t="shared" si="48"/>
        <v>Dine-In</v>
      </c>
      <c r="J426" t="s">
        <v>43</v>
      </c>
      <c r="L426" t="str">
        <f t="shared" si="49"/>
        <v>No Modifier</v>
      </c>
      <c r="M426" s="3">
        <v>1</v>
      </c>
      <c r="N426" s="5">
        <v>4.71</v>
      </c>
      <c r="O426" s="5">
        <f t="shared" si="50"/>
        <v>4.71</v>
      </c>
      <c r="P426" s="5">
        <f t="shared" si="51"/>
        <v>4.71</v>
      </c>
      <c r="Q426" s="9">
        <v>0</v>
      </c>
      <c r="R426" s="9">
        <f t="shared" si="52"/>
        <v>0</v>
      </c>
      <c r="S426" s="9">
        <v>0.4</v>
      </c>
      <c r="T426" s="9">
        <f t="shared" si="53"/>
        <v>0.4</v>
      </c>
      <c r="U426" s="16">
        <v>5.1100000000000003</v>
      </c>
      <c r="V426" s="5">
        <f t="shared" si="54"/>
        <v>5.1100000000000003</v>
      </c>
      <c r="W426" t="s">
        <v>17</v>
      </c>
      <c r="X426" t="str">
        <f t="shared" si="55"/>
        <v>Cash</v>
      </c>
    </row>
    <row r="427" spans="1:24" x14ac:dyDescent="0.3">
      <c r="A427" s="3">
        <v>120425</v>
      </c>
      <c r="B427">
        <v>102</v>
      </c>
      <c r="C427" s="2">
        <v>45788</v>
      </c>
      <c r="D427" s="4">
        <v>0.27546296296296297</v>
      </c>
      <c r="E427" s="2">
        <v>45788</v>
      </c>
      <c r="F427" s="2" t="str">
        <f>TEXT(Table1[[#This Row],[Business_Day]],"dddd")</f>
        <v>Sunday</v>
      </c>
      <c r="G427" t="s">
        <v>36</v>
      </c>
      <c r="H427" t="s">
        <v>15</v>
      </c>
      <c r="I427" t="str">
        <f t="shared" si="48"/>
        <v>Drive-Thru</v>
      </c>
      <c r="J427" t="s">
        <v>57</v>
      </c>
      <c r="L427" t="str">
        <f t="shared" si="49"/>
        <v>No Modifier</v>
      </c>
      <c r="M427" s="3">
        <v>1</v>
      </c>
      <c r="N427" s="5">
        <v>9.67</v>
      </c>
      <c r="O427" s="5">
        <f t="shared" si="50"/>
        <v>9.67</v>
      </c>
      <c r="P427" s="5">
        <f t="shared" si="51"/>
        <v>9.67</v>
      </c>
      <c r="Q427" s="9">
        <v>0</v>
      </c>
      <c r="R427" s="9">
        <f t="shared" si="52"/>
        <v>0</v>
      </c>
      <c r="S427" s="9">
        <v>0.92</v>
      </c>
      <c r="T427" s="9">
        <f t="shared" si="53"/>
        <v>0.92</v>
      </c>
      <c r="U427" s="16">
        <v>10.59</v>
      </c>
      <c r="V427" s="5">
        <f t="shared" si="54"/>
        <v>10.59</v>
      </c>
      <c r="W427" t="s">
        <v>17</v>
      </c>
      <c r="X427" t="str">
        <f t="shared" si="55"/>
        <v>Cash</v>
      </c>
    </row>
    <row r="428" spans="1:24" x14ac:dyDescent="0.3">
      <c r="A428" s="3">
        <v>120426</v>
      </c>
      <c r="B428">
        <v>101</v>
      </c>
      <c r="C428" s="2">
        <v>45759</v>
      </c>
      <c r="D428" s="4">
        <v>0.38265046296296296</v>
      </c>
      <c r="E428" s="2">
        <v>45759</v>
      </c>
      <c r="F428" s="2" t="str">
        <f>TEXT(Table1[[#This Row],[Business_Day]],"dddd")</f>
        <v>Saturday</v>
      </c>
      <c r="G428" t="s">
        <v>14</v>
      </c>
      <c r="H428" t="s">
        <v>22</v>
      </c>
      <c r="I428" t="str">
        <f t="shared" si="48"/>
        <v>Takeout</v>
      </c>
      <c r="J428" t="s">
        <v>70</v>
      </c>
      <c r="K428" t="s">
        <v>42</v>
      </c>
      <c r="L428" t="str">
        <f t="shared" si="49"/>
        <v>Oat Milk</v>
      </c>
      <c r="M428" s="3">
        <v>1</v>
      </c>
      <c r="N428" s="5">
        <v>3</v>
      </c>
      <c r="O428" s="5">
        <f t="shared" si="50"/>
        <v>3.7</v>
      </c>
      <c r="P428" s="5">
        <f t="shared" si="51"/>
        <v>3.7</v>
      </c>
      <c r="Q428" s="9">
        <v>0</v>
      </c>
      <c r="R428" s="9">
        <f t="shared" si="52"/>
        <v>0</v>
      </c>
      <c r="S428" s="9">
        <v>0.3</v>
      </c>
      <c r="T428" s="9">
        <f t="shared" si="53"/>
        <v>0.3</v>
      </c>
      <c r="U428" s="16">
        <v>4</v>
      </c>
      <c r="V428" s="5">
        <f t="shared" si="54"/>
        <v>4</v>
      </c>
      <c r="W428" t="s">
        <v>21</v>
      </c>
      <c r="X428" t="str">
        <f t="shared" si="55"/>
        <v>Card</v>
      </c>
    </row>
    <row r="429" spans="1:24" x14ac:dyDescent="0.3">
      <c r="A429" s="3">
        <v>120427</v>
      </c>
      <c r="B429">
        <v>401</v>
      </c>
      <c r="C429" s="2">
        <v>45811</v>
      </c>
      <c r="D429" s="4">
        <v>0.30851851851851853</v>
      </c>
      <c r="E429" s="2">
        <v>45811</v>
      </c>
      <c r="F429" s="2" t="str">
        <f>TEXT(Table1[[#This Row],[Business_Day]],"dddd")</f>
        <v>Tuesday</v>
      </c>
      <c r="G429" t="s">
        <v>14</v>
      </c>
      <c r="H429" t="s">
        <v>19</v>
      </c>
      <c r="I429" t="str">
        <f t="shared" si="48"/>
        <v>Dine-In</v>
      </c>
      <c r="J429" t="s">
        <v>75</v>
      </c>
      <c r="L429" t="str">
        <f t="shared" si="49"/>
        <v>No Modifier</v>
      </c>
      <c r="M429" s="3">
        <v>1</v>
      </c>
      <c r="N429" s="5">
        <v>3.91</v>
      </c>
      <c r="O429" s="5">
        <f t="shared" si="50"/>
        <v>3.9099999999999997</v>
      </c>
      <c r="P429" s="5">
        <f t="shared" si="51"/>
        <v>3.9099999999999997</v>
      </c>
      <c r="Q429" s="9">
        <v>0</v>
      </c>
      <c r="R429" s="9">
        <f t="shared" si="52"/>
        <v>0</v>
      </c>
      <c r="S429" s="9">
        <v>0.27</v>
      </c>
      <c r="T429" s="9">
        <f t="shared" si="53"/>
        <v>0.27</v>
      </c>
      <c r="U429" s="16">
        <v>4.18</v>
      </c>
      <c r="V429" s="5">
        <f t="shared" si="54"/>
        <v>4.18</v>
      </c>
      <c r="W429" t="s">
        <v>62</v>
      </c>
      <c r="X429" t="str">
        <f t="shared" si="55"/>
        <v>GiftCard</v>
      </c>
    </row>
    <row r="430" spans="1:24" x14ac:dyDescent="0.3">
      <c r="A430" s="3">
        <v>120428</v>
      </c>
      <c r="B430">
        <v>101</v>
      </c>
      <c r="C430" s="2">
        <v>45840</v>
      </c>
      <c r="D430" s="4">
        <v>0.37939814814814815</v>
      </c>
      <c r="E430" s="2">
        <v>45840</v>
      </c>
      <c r="F430" s="2" t="str">
        <f>TEXT(Table1[[#This Row],[Business_Day]],"dddd")</f>
        <v>Wednesday</v>
      </c>
      <c r="G430" t="s">
        <v>36</v>
      </c>
      <c r="H430" t="s">
        <v>19</v>
      </c>
      <c r="I430" t="str">
        <f t="shared" si="48"/>
        <v>Dine-In</v>
      </c>
      <c r="J430" t="s">
        <v>48</v>
      </c>
      <c r="K430" t="s">
        <v>50</v>
      </c>
      <c r="L430" t="str">
        <f t="shared" si="49"/>
        <v>Extra Cheese</v>
      </c>
      <c r="M430" s="3">
        <v>1</v>
      </c>
      <c r="N430" s="5">
        <v>6.05</v>
      </c>
      <c r="O430" s="5">
        <f t="shared" si="50"/>
        <v>6.55</v>
      </c>
      <c r="P430" s="5">
        <f t="shared" si="51"/>
        <v>6.55</v>
      </c>
      <c r="Q430" s="9">
        <v>0</v>
      </c>
      <c r="R430" s="9">
        <f t="shared" si="52"/>
        <v>0</v>
      </c>
      <c r="S430" s="9">
        <v>0.47</v>
      </c>
      <c r="T430" s="9">
        <f t="shared" si="53"/>
        <v>0.47</v>
      </c>
      <c r="U430" s="16">
        <v>7.02</v>
      </c>
      <c r="V430" s="5">
        <f t="shared" si="54"/>
        <v>7.02</v>
      </c>
      <c r="W430" t="s">
        <v>31</v>
      </c>
      <c r="X430" t="str">
        <f t="shared" si="55"/>
        <v>MobilePay</v>
      </c>
    </row>
    <row r="431" spans="1:24" x14ac:dyDescent="0.3">
      <c r="A431" s="3">
        <v>120429</v>
      </c>
      <c r="B431">
        <v>402</v>
      </c>
      <c r="C431" s="2">
        <v>45870</v>
      </c>
      <c r="D431" s="4">
        <v>8.4328703703703697E-2</v>
      </c>
      <c r="E431" s="2">
        <v>45870</v>
      </c>
      <c r="F431" s="2" t="str">
        <f>TEXT(Table1[[#This Row],[Business_Day]],"dddd")</f>
        <v>Friday</v>
      </c>
      <c r="G431" t="s">
        <v>18</v>
      </c>
      <c r="H431" t="s">
        <v>29</v>
      </c>
      <c r="I431" t="str">
        <f t="shared" si="48"/>
        <v>Delivery</v>
      </c>
      <c r="J431" t="s">
        <v>43</v>
      </c>
      <c r="L431" t="str">
        <f t="shared" si="49"/>
        <v>No Modifier</v>
      </c>
      <c r="M431" s="3">
        <v>1</v>
      </c>
      <c r="N431" s="5">
        <v>3.9</v>
      </c>
      <c r="O431" s="5">
        <f t="shared" si="50"/>
        <v>3.8999999999999995</v>
      </c>
      <c r="P431" s="5">
        <f t="shared" si="51"/>
        <v>3.8999999999999995</v>
      </c>
      <c r="Q431" s="9">
        <v>0</v>
      </c>
      <c r="R431" s="9">
        <f t="shared" si="52"/>
        <v>0</v>
      </c>
      <c r="S431" s="9">
        <v>0.37</v>
      </c>
      <c r="T431" s="9">
        <f t="shared" si="53"/>
        <v>0.37</v>
      </c>
      <c r="U431" s="16">
        <v>4.2699999999999996</v>
      </c>
      <c r="V431" s="5">
        <f t="shared" si="54"/>
        <v>4.2699999999999996</v>
      </c>
      <c r="W431" t="s">
        <v>31</v>
      </c>
      <c r="X431" t="str">
        <f t="shared" si="55"/>
        <v>MobilePay</v>
      </c>
    </row>
    <row r="432" spans="1:24" x14ac:dyDescent="0.3">
      <c r="A432" s="3">
        <v>120430</v>
      </c>
      <c r="B432">
        <v>403</v>
      </c>
      <c r="C432" s="2">
        <v>45860</v>
      </c>
      <c r="D432" s="4">
        <v>0.48206018518518517</v>
      </c>
      <c r="E432" s="2">
        <v>45860</v>
      </c>
      <c r="F432" s="2" t="str">
        <f>TEXT(Table1[[#This Row],[Business_Day]],"dddd")</f>
        <v>Tuesday</v>
      </c>
      <c r="G432" t="s">
        <v>37</v>
      </c>
      <c r="H432" t="s">
        <v>15</v>
      </c>
      <c r="I432" t="str">
        <f t="shared" si="48"/>
        <v>Drive-Thru</v>
      </c>
      <c r="J432" t="s">
        <v>16</v>
      </c>
      <c r="K432" t="s">
        <v>45</v>
      </c>
      <c r="L432" t="str">
        <f t="shared" si="49"/>
        <v>Sugar-Free Syrup</v>
      </c>
      <c r="M432" s="3">
        <v>1</v>
      </c>
      <c r="N432" s="5">
        <v>1.34</v>
      </c>
      <c r="O432" s="5">
        <f t="shared" si="50"/>
        <v>1.6400000000000001</v>
      </c>
      <c r="P432" s="5">
        <f t="shared" si="51"/>
        <v>1.6400000000000001</v>
      </c>
      <c r="Q432" s="9">
        <v>0</v>
      </c>
      <c r="R432" s="9">
        <f t="shared" si="52"/>
        <v>0</v>
      </c>
      <c r="S432" s="9">
        <v>0.12</v>
      </c>
      <c r="T432" s="9">
        <f t="shared" si="53"/>
        <v>0.12</v>
      </c>
      <c r="U432" s="16">
        <v>1.76</v>
      </c>
      <c r="V432" s="5">
        <f t="shared" si="54"/>
        <v>1.76</v>
      </c>
      <c r="W432" t="s">
        <v>21</v>
      </c>
      <c r="X432" t="str">
        <f t="shared" si="55"/>
        <v>Card</v>
      </c>
    </row>
    <row r="433" spans="1:24" x14ac:dyDescent="0.3">
      <c r="A433" s="3">
        <v>120431</v>
      </c>
      <c r="B433">
        <v>202</v>
      </c>
      <c r="C433" s="2">
        <v>45830</v>
      </c>
      <c r="D433" s="4">
        <v>0.37060185185185185</v>
      </c>
      <c r="E433" s="2">
        <v>45830</v>
      </c>
      <c r="F433" s="2" t="str">
        <f>TEXT(Table1[[#This Row],[Business_Day]],"dddd")</f>
        <v>Sunday</v>
      </c>
      <c r="G433" t="s">
        <v>36</v>
      </c>
      <c r="H433" t="s">
        <v>19</v>
      </c>
      <c r="I433" t="str">
        <f t="shared" si="48"/>
        <v>Dine-In</v>
      </c>
      <c r="J433" t="s">
        <v>48</v>
      </c>
      <c r="L433" t="str">
        <f t="shared" si="49"/>
        <v>No Modifier</v>
      </c>
      <c r="M433" s="3">
        <v>1</v>
      </c>
      <c r="N433" s="5">
        <v>4.8600000000000003</v>
      </c>
      <c r="O433" s="5">
        <f t="shared" si="50"/>
        <v>4.8600000000000003</v>
      </c>
      <c r="P433" s="5">
        <f t="shared" si="51"/>
        <v>4.8600000000000003</v>
      </c>
      <c r="Q433" s="9">
        <v>0.24</v>
      </c>
      <c r="R433" s="9">
        <f t="shared" si="52"/>
        <v>0.24</v>
      </c>
      <c r="S433" s="9">
        <v>0.39</v>
      </c>
      <c r="T433" s="9">
        <f t="shared" si="53"/>
        <v>0.39</v>
      </c>
      <c r="U433" s="16">
        <v>5.01</v>
      </c>
      <c r="V433" s="5">
        <f t="shared" si="54"/>
        <v>5.01</v>
      </c>
      <c r="W433" t="s">
        <v>31</v>
      </c>
      <c r="X433" t="str">
        <f t="shared" si="55"/>
        <v>MobilePay</v>
      </c>
    </row>
    <row r="434" spans="1:24" x14ac:dyDescent="0.3">
      <c r="A434" s="3">
        <v>120432</v>
      </c>
      <c r="B434">
        <v>201</v>
      </c>
      <c r="C434" s="2">
        <v>45776</v>
      </c>
      <c r="D434" s="4">
        <v>0.20605324074074075</v>
      </c>
      <c r="E434" s="2">
        <v>45776</v>
      </c>
      <c r="F434" s="2" t="str">
        <f>TEXT(Table1[[#This Row],[Business_Day]],"dddd")</f>
        <v>Tuesday</v>
      </c>
      <c r="G434" t="s">
        <v>28</v>
      </c>
      <c r="H434" t="s">
        <v>15</v>
      </c>
      <c r="I434" t="str">
        <f t="shared" si="48"/>
        <v>Drive-Thru</v>
      </c>
      <c r="J434" t="s">
        <v>47</v>
      </c>
      <c r="K434" t="s">
        <v>81</v>
      </c>
      <c r="L434" t="str">
        <f t="shared" si="49"/>
        <v>Chocolate Topping</v>
      </c>
      <c r="M434" s="3">
        <v>1</v>
      </c>
      <c r="N434" s="5">
        <v>1.61</v>
      </c>
      <c r="O434" s="5">
        <f t="shared" si="50"/>
        <v>2.11</v>
      </c>
      <c r="P434" s="5">
        <f t="shared" si="51"/>
        <v>2.11</v>
      </c>
      <c r="Q434" s="9">
        <v>0</v>
      </c>
      <c r="R434" s="9">
        <f t="shared" si="52"/>
        <v>0</v>
      </c>
      <c r="S434" s="9">
        <v>0.17</v>
      </c>
      <c r="T434" s="9">
        <f t="shared" si="53"/>
        <v>0.17</v>
      </c>
      <c r="U434" s="16">
        <v>2.2799999999999998</v>
      </c>
      <c r="V434" s="5">
        <f t="shared" si="54"/>
        <v>2.2799999999999998</v>
      </c>
      <c r="W434" t="s">
        <v>17</v>
      </c>
      <c r="X434" t="str">
        <f t="shared" si="55"/>
        <v>Cash</v>
      </c>
    </row>
    <row r="435" spans="1:24" x14ac:dyDescent="0.3">
      <c r="A435" s="3">
        <v>120433</v>
      </c>
      <c r="B435">
        <v>101</v>
      </c>
      <c r="C435" s="2">
        <v>45878</v>
      </c>
      <c r="D435" s="4">
        <v>0.15498842592592593</v>
      </c>
      <c r="E435" s="2">
        <v>45878</v>
      </c>
      <c r="F435" s="2" t="str">
        <f>TEXT(Table1[[#This Row],[Business_Day]],"dddd")</f>
        <v>Saturday</v>
      </c>
      <c r="G435" t="s">
        <v>28</v>
      </c>
      <c r="H435" t="s">
        <v>22</v>
      </c>
      <c r="I435" t="str">
        <f t="shared" si="48"/>
        <v>Takeout</v>
      </c>
      <c r="J435" t="s">
        <v>51</v>
      </c>
      <c r="K435" t="s">
        <v>46</v>
      </c>
      <c r="L435" t="str">
        <f t="shared" si="49"/>
        <v>Cinnamon</v>
      </c>
      <c r="M435" s="3">
        <v>1</v>
      </c>
      <c r="N435" s="5">
        <v>4.2300000000000004</v>
      </c>
      <c r="O435" s="5">
        <f t="shared" si="50"/>
        <v>4.33</v>
      </c>
      <c r="P435" s="5">
        <f t="shared" si="51"/>
        <v>4.33</v>
      </c>
      <c r="Q435" s="9">
        <v>0</v>
      </c>
      <c r="R435" s="9">
        <f t="shared" si="52"/>
        <v>0</v>
      </c>
      <c r="S435" s="9">
        <v>0.28000000000000003</v>
      </c>
      <c r="T435" s="9">
        <f t="shared" si="53"/>
        <v>0.28000000000000003</v>
      </c>
      <c r="U435" s="16">
        <v>4.6100000000000003</v>
      </c>
      <c r="V435" s="5">
        <f t="shared" si="54"/>
        <v>4.6100000000000003</v>
      </c>
      <c r="W435" t="s">
        <v>31</v>
      </c>
      <c r="X435" t="str">
        <f t="shared" si="55"/>
        <v>MobilePay</v>
      </c>
    </row>
    <row r="436" spans="1:24" x14ac:dyDescent="0.3">
      <c r="A436" s="3">
        <v>120434</v>
      </c>
      <c r="B436">
        <v>401</v>
      </c>
      <c r="C436" s="2">
        <v>45833</v>
      </c>
      <c r="D436" s="4">
        <v>0.38325231481481481</v>
      </c>
      <c r="E436" s="2">
        <v>45833</v>
      </c>
      <c r="F436" s="2" t="str">
        <f>TEXT(Table1[[#This Row],[Business_Day]],"dddd")</f>
        <v>Wednesday</v>
      </c>
      <c r="G436" t="s">
        <v>36</v>
      </c>
      <c r="H436" t="s">
        <v>15</v>
      </c>
      <c r="I436" t="str">
        <f t="shared" si="48"/>
        <v>Drive-Thru</v>
      </c>
      <c r="J436" t="s">
        <v>43</v>
      </c>
      <c r="L436" t="str">
        <f t="shared" si="49"/>
        <v>No Modifier</v>
      </c>
      <c r="M436" s="3">
        <v>2</v>
      </c>
      <c r="N436" s="5">
        <v>4.99</v>
      </c>
      <c r="O436" s="5">
        <f t="shared" si="50"/>
        <v>4.9899999999999993</v>
      </c>
      <c r="P436" s="5">
        <f t="shared" si="51"/>
        <v>9.9799999999999986</v>
      </c>
      <c r="Q436" s="9">
        <v>0</v>
      </c>
      <c r="R436" s="9">
        <f t="shared" si="52"/>
        <v>0</v>
      </c>
      <c r="S436" s="9">
        <v>0.72</v>
      </c>
      <c r="T436" s="9">
        <f t="shared" si="53"/>
        <v>0.72</v>
      </c>
      <c r="U436" s="16">
        <v>10.7</v>
      </c>
      <c r="V436" s="5">
        <f t="shared" si="54"/>
        <v>10.7</v>
      </c>
      <c r="W436" t="s">
        <v>17</v>
      </c>
      <c r="X436" t="str">
        <f t="shared" si="55"/>
        <v>Cash</v>
      </c>
    </row>
    <row r="437" spans="1:24" x14ac:dyDescent="0.3">
      <c r="A437" s="3">
        <v>120435</v>
      </c>
      <c r="B437">
        <v>501</v>
      </c>
      <c r="C437" s="2">
        <v>45775</v>
      </c>
      <c r="D437" s="4">
        <v>0.2182175925925926</v>
      </c>
      <c r="E437" s="2">
        <v>45775</v>
      </c>
      <c r="F437" s="2" t="str">
        <f>TEXT(Table1[[#This Row],[Business_Day]],"dddd")</f>
        <v>Monday</v>
      </c>
      <c r="G437" t="s">
        <v>28</v>
      </c>
      <c r="H437" t="s">
        <v>15</v>
      </c>
      <c r="I437" t="str">
        <f t="shared" si="48"/>
        <v>Drive-Thru</v>
      </c>
      <c r="J437" t="s">
        <v>68</v>
      </c>
      <c r="L437" t="str">
        <f t="shared" si="49"/>
        <v>No Modifier</v>
      </c>
      <c r="M437" s="3">
        <v>2</v>
      </c>
      <c r="N437" s="5">
        <v>3.76</v>
      </c>
      <c r="O437" s="5">
        <f t="shared" si="50"/>
        <v>3.76</v>
      </c>
      <c r="P437" s="5">
        <f t="shared" si="51"/>
        <v>7.52</v>
      </c>
      <c r="Q437" s="9">
        <v>0</v>
      </c>
      <c r="R437" s="9">
        <f t="shared" si="52"/>
        <v>0</v>
      </c>
      <c r="S437" s="9">
        <v>0.45</v>
      </c>
      <c r="T437" s="9">
        <f t="shared" si="53"/>
        <v>0.45</v>
      </c>
      <c r="U437" s="16">
        <v>7.97</v>
      </c>
      <c r="V437" s="5">
        <f t="shared" si="54"/>
        <v>7.97</v>
      </c>
      <c r="W437" t="s">
        <v>62</v>
      </c>
      <c r="X437" t="str">
        <f t="shared" si="55"/>
        <v>GiftCard</v>
      </c>
    </row>
    <row r="438" spans="1:24" x14ac:dyDescent="0.3">
      <c r="A438" s="3">
        <v>120436</v>
      </c>
      <c r="B438">
        <v>402</v>
      </c>
      <c r="C438" s="2">
        <v>45854</v>
      </c>
      <c r="D438" s="4">
        <v>0.44972222222222225</v>
      </c>
      <c r="E438" s="2">
        <v>45854</v>
      </c>
      <c r="F438" s="2" t="str">
        <f>TEXT(Table1[[#This Row],[Business_Day]],"dddd")</f>
        <v>Wednesday</v>
      </c>
      <c r="G438" t="s">
        <v>14</v>
      </c>
      <c r="H438" t="s">
        <v>15</v>
      </c>
      <c r="I438" t="str">
        <f t="shared" si="48"/>
        <v>Drive-Thru</v>
      </c>
      <c r="J438" t="s">
        <v>24</v>
      </c>
      <c r="K438" t="s">
        <v>44</v>
      </c>
      <c r="L438" t="str">
        <f t="shared" si="49"/>
        <v>Extra Egg</v>
      </c>
      <c r="M438" s="3">
        <v>1</v>
      </c>
      <c r="N438" s="5">
        <v>3.65</v>
      </c>
      <c r="O438" s="5">
        <f t="shared" si="50"/>
        <v>4.6500000000000004</v>
      </c>
      <c r="P438" s="5">
        <f t="shared" si="51"/>
        <v>4.6500000000000004</v>
      </c>
      <c r="Q438" s="9">
        <v>0</v>
      </c>
      <c r="R438" s="9">
        <f t="shared" si="52"/>
        <v>0</v>
      </c>
      <c r="S438" s="9">
        <v>0.34</v>
      </c>
      <c r="T438" s="9">
        <f t="shared" si="53"/>
        <v>0.34</v>
      </c>
      <c r="U438" s="16">
        <v>4.99</v>
      </c>
      <c r="V438" s="5">
        <f t="shared" si="54"/>
        <v>4.99</v>
      </c>
      <c r="W438" t="s">
        <v>17</v>
      </c>
      <c r="X438" t="str">
        <f t="shared" si="55"/>
        <v>Cash</v>
      </c>
    </row>
    <row r="439" spans="1:24" x14ac:dyDescent="0.3">
      <c r="A439" s="3">
        <v>120437</v>
      </c>
      <c r="B439">
        <v>403</v>
      </c>
      <c r="C439" s="2">
        <v>45791</v>
      </c>
      <c r="D439" s="4">
        <v>0.24755787037037036</v>
      </c>
      <c r="E439" s="2">
        <v>45791</v>
      </c>
      <c r="F439" s="2" t="str">
        <f>TEXT(Table1[[#This Row],[Business_Day]],"dddd")</f>
        <v>Wednesday</v>
      </c>
      <c r="G439" t="s">
        <v>28</v>
      </c>
      <c r="H439" t="s">
        <v>19</v>
      </c>
      <c r="I439" t="str">
        <f t="shared" si="48"/>
        <v>Dine-In</v>
      </c>
      <c r="J439" t="s">
        <v>51</v>
      </c>
      <c r="L439" t="str">
        <f t="shared" si="49"/>
        <v>No Modifier</v>
      </c>
      <c r="M439" s="3">
        <v>1</v>
      </c>
      <c r="N439" s="5">
        <v>3.53</v>
      </c>
      <c r="O439" s="5">
        <f t="shared" si="50"/>
        <v>4.2299999999999995</v>
      </c>
      <c r="P439" s="5">
        <f t="shared" si="51"/>
        <v>4.2299999999999995</v>
      </c>
      <c r="Q439" s="9">
        <v>0</v>
      </c>
      <c r="R439" s="9">
        <f t="shared" si="52"/>
        <v>0</v>
      </c>
      <c r="S439" s="9">
        <v>0.32</v>
      </c>
      <c r="T439" s="9">
        <f t="shared" si="53"/>
        <v>0.32</v>
      </c>
      <c r="U439" s="16">
        <v>4.55</v>
      </c>
      <c r="V439" s="5">
        <f t="shared" si="54"/>
        <v>4.55</v>
      </c>
      <c r="W439" t="s">
        <v>21</v>
      </c>
      <c r="X439" t="str">
        <f t="shared" si="55"/>
        <v>Card</v>
      </c>
    </row>
    <row r="440" spans="1:24" x14ac:dyDescent="0.3">
      <c r="A440" s="3">
        <v>120438</v>
      </c>
      <c r="B440">
        <v>201</v>
      </c>
      <c r="C440" s="2">
        <v>45761</v>
      </c>
      <c r="D440" s="4">
        <v>0.35726851851851854</v>
      </c>
      <c r="E440" s="2">
        <v>45761</v>
      </c>
      <c r="F440" s="2" t="str">
        <f>TEXT(Table1[[#This Row],[Business_Day]],"dddd")</f>
        <v>Monday</v>
      </c>
      <c r="G440" t="s">
        <v>14</v>
      </c>
      <c r="H440" t="s">
        <v>22</v>
      </c>
      <c r="I440" t="str">
        <f t="shared" si="48"/>
        <v>Takeout</v>
      </c>
      <c r="J440" t="s">
        <v>39</v>
      </c>
      <c r="K440" t="s">
        <v>44</v>
      </c>
      <c r="L440" t="str">
        <f t="shared" si="49"/>
        <v>Extra Egg</v>
      </c>
      <c r="M440" s="3">
        <v>3</v>
      </c>
      <c r="N440" s="5">
        <v>2.61</v>
      </c>
      <c r="O440" s="5">
        <f t="shared" si="50"/>
        <v>3.61</v>
      </c>
      <c r="P440" s="5">
        <f t="shared" si="51"/>
        <v>10.83</v>
      </c>
      <c r="Q440" s="9">
        <v>0</v>
      </c>
      <c r="R440" s="9">
        <f t="shared" si="52"/>
        <v>0</v>
      </c>
      <c r="S440" s="9">
        <v>0.92</v>
      </c>
      <c r="T440" s="9">
        <f t="shared" si="53"/>
        <v>0.92</v>
      </c>
      <c r="U440" s="16">
        <v>11.75</v>
      </c>
      <c r="V440" s="5">
        <f t="shared" si="54"/>
        <v>11.75</v>
      </c>
      <c r="W440" t="s">
        <v>21</v>
      </c>
      <c r="X440" t="str">
        <f t="shared" si="55"/>
        <v>Card</v>
      </c>
    </row>
    <row r="441" spans="1:24" x14ac:dyDescent="0.3">
      <c r="A441" s="3">
        <v>120439</v>
      </c>
      <c r="B441">
        <v>102</v>
      </c>
      <c r="C441" s="2">
        <v>45823</v>
      </c>
      <c r="D441" s="4">
        <v>0.23461805555555557</v>
      </c>
      <c r="E441" s="2">
        <v>45823</v>
      </c>
      <c r="F441" s="2" t="str">
        <f>TEXT(Table1[[#This Row],[Business_Day]],"dddd")</f>
        <v>Sunday</v>
      </c>
      <c r="G441" t="s">
        <v>14</v>
      </c>
      <c r="H441" t="s">
        <v>15</v>
      </c>
      <c r="I441" t="str">
        <f t="shared" si="48"/>
        <v>Drive-Thru</v>
      </c>
      <c r="J441" t="s">
        <v>35</v>
      </c>
      <c r="L441" t="str">
        <f t="shared" si="49"/>
        <v>No Modifier</v>
      </c>
      <c r="M441" s="3">
        <v>1</v>
      </c>
      <c r="N441" s="5">
        <v>1.88</v>
      </c>
      <c r="O441" s="5">
        <f t="shared" si="50"/>
        <v>1.88</v>
      </c>
      <c r="P441" s="5">
        <f t="shared" si="51"/>
        <v>1.88</v>
      </c>
      <c r="Q441" s="9">
        <v>0</v>
      </c>
      <c r="R441" s="9">
        <f t="shared" si="52"/>
        <v>0</v>
      </c>
      <c r="S441" s="9">
        <v>0.11</v>
      </c>
      <c r="T441" s="9">
        <f t="shared" si="53"/>
        <v>0.11</v>
      </c>
      <c r="U441" s="16">
        <v>1.99</v>
      </c>
      <c r="V441" s="5">
        <f t="shared" si="54"/>
        <v>1.99</v>
      </c>
      <c r="W441" t="s">
        <v>21</v>
      </c>
      <c r="X441" t="str">
        <f t="shared" si="55"/>
        <v>Card</v>
      </c>
    </row>
    <row r="442" spans="1:24" x14ac:dyDescent="0.3">
      <c r="A442" s="3">
        <v>120440</v>
      </c>
      <c r="B442">
        <v>402</v>
      </c>
      <c r="C442" s="2">
        <v>45798</v>
      </c>
      <c r="D442" s="4">
        <v>0.40077546296296296</v>
      </c>
      <c r="E442" s="2">
        <v>45798</v>
      </c>
      <c r="F442" s="2" t="str">
        <f>TEXT(Table1[[#This Row],[Business_Day]],"dddd")</f>
        <v>Wednesday</v>
      </c>
      <c r="G442" t="s">
        <v>36</v>
      </c>
      <c r="H442" t="s">
        <v>19</v>
      </c>
      <c r="I442" t="str">
        <f t="shared" si="48"/>
        <v>Dine-In</v>
      </c>
      <c r="J442" t="s">
        <v>43</v>
      </c>
      <c r="L442" t="str">
        <f t="shared" si="49"/>
        <v>No Modifier</v>
      </c>
      <c r="M442" s="3">
        <v>2</v>
      </c>
      <c r="N442" s="5">
        <v>4.62</v>
      </c>
      <c r="O442" s="5">
        <f t="shared" si="50"/>
        <v>4.62</v>
      </c>
      <c r="P442" s="5">
        <f t="shared" si="51"/>
        <v>9.24</v>
      </c>
      <c r="Q442" s="9">
        <v>0.92</v>
      </c>
      <c r="R442" s="9">
        <f t="shared" si="52"/>
        <v>0.92</v>
      </c>
      <c r="S442" s="9">
        <v>0.5</v>
      </c>
      <c r="T442" s="9">
        <f t="shared" si="53"/>
        <v>0.5</v>
      </c>
      <c r="U442" s="16">
        <v>8.82</v>
      </c>
      <c r="V442" s="5">
        <f t="shared" si="54"/>
        <v>8.82</v>
      </c>
      <c r="W442" t="s">
        <v>21</v>
      </c>
      <c r="X442" t="str">
        <f t="shared" si="55"/>
        <v>Card</v>
      </c>
    </row>
    <row r="443" spans="1:24" x14ac:dyDescent="0.3">
      <c r="A443" s="3">
        <v>120441</v>
      </c>
      <c r="B443">
        <v>101</v>
      </c>
      <c r="C443" s="2">
        <v>45841</v>
      </c>
      <c r="D443" s="4">
        <v>0.10076388888888889</v>
      </c>
      <c r="E443" s="2">
        <v>45841</v>
      </c>
      <c r="F443" s="2" t="str">
        <f>TEXT(Table1[[#This Row],[Business_Day]],"dddd")</f>
        <v>Thursday</v>
      </c>
      <c r="G443" t="s">
        <v>18</v>
      </c>
      <c r="H443" t="s">
        <v>29</v>
      </c>
      <c r="I443" t="str">
        <f t="shared" si="48"/>
        <v>Delivery</v>
      </c>
      <c r="J443" t="s">
        <v>30</v>
      </c>
      <c r="K443" t="s">
        <v>61</v>
      </c>
      <c r="L443" t="str">
        <f t="shared" si="49"/>
        <v>Large Size</v>
      </c>
      <c r="M443" s="3">
        <v>1</v>
      </c>
      <c r="N443" s="5">
        <v>3.13</v>
      </c>
      <c r="O443" s="5">
        <f t="shared" si="50"/>
        <v>3.73</v>
      </c>
      <c r="P443" s="5">
        <f t="shared" si="51"/>
        <v>3.73</v>
      </c>
      <c r="Q443" s="9">
        <v>0</v>
      </c>
      <c r="R443" s="9">
        <f t="shared" si="52"/>
        <v>0</v>
      </c>
      <c r="S443" s="9">
        <v>0.32</v>
      </c>
      <c r="T443" s="9">
        <f t="shared" si="53"/>
        <v>0.32</v>
      </c>
      <c r="U443" s="16">
        <v>4.05</v>
      </c>
      <c r="V443" s="5">
        <f t="shared" si="54"/>
        <v>4.05</v>
      </c>
      <c r="W443" t="s">
        <v>21</v>
      </c>
      <c r="X443" t="str">
        <f t="shared" si="55"/>
        <v>Card</v>
      </c>
    </row>
    <row r="444" spans="1:24" x14ac:dyDescent="0.3">
      <c r="A444" s="3">
        <v>120442</v>
      </c>
      <c r="B444">
        <v>402</v>
      </c>
      <c r="C444" s="2">
        <v>45803</v>
      </c>
      <c r="D444" s="4">
        <v>0.50423611111111111</v>
      </c>
      <c r="E444" s="2">
        <v>45803</v>
      </c>
      <c r="F444" s="2" t="str">
        <f>TEXT(Table1[[#This Row],[Business_Day]],"dddd")</f>
        <v>Monday</v>
      </c>
      <c r="G444" t="s">
        <v>18</v>
      </c>
      <c r="H444" t="s">
        <v>19</v>
      </c>
      <c r="I444" t="str">
        <f t="shared" si="48"/>
        <v>Dine-In</v>
      </c>
      <c r="J444" t="s">
        <v>57</v>
      </c>
      <c r="K444" t="s">
        <v>58</v>
      </c>
      <c r="L444" t="str">
        <f t="shared" si="49"/>
        <v>Spicy</v>
      </c>
      <c r="M444" s="3">
        <v>1</v>
      </c>
      <c r="N444" s="5">
        <v>7.96</v>
      </c>
      <c r="O444" s="5">
        <f t="shared" si="50"/>
        <v>7.96</v>
      </c>
      <c r="P444" s="5">
        <f t="shared" si="51"/>
        <v>7.96</v>
      </c>
      <c r="Q444" s="9">
        <v>0</v>
      </c>
      <c r="R444" s="9">
        <f t="shared" si="52"/>
        <v>0</v>
      </c>
      <c r="S444" s="9">
        <v>0.64</v>
      </c>
      <c r="T444" s="9">
        <f t="shared" si="53"/>
        <v>0.64</v>
      </c>
      <c r="U444" s="16">
        <v>8.6</v>
      </c>
      <c r="V444" s="5">
        <f t="shared" si="54"/>
        <v>8.6</v>
      </c>
      <c r="W444" t="s">
        <v>17</v>
      </c>
      <c r="X444" t="str">
        <f t="shared" si="55"/>
        <v>Cash</v>
      </c>
    </row>
    <row r="445" spans="1:24" x14ac:dyDescent="0.3">
      <c r="A445" s="3">
        <v>120443</v>
      </c>
      <c r="B445">
        <v>101</v>
      </c>
      <c r="C445" s="2">
        <v>45804</v>
      </c>
      <c r="D445" s="4">
        <v>0.35603009259259261</v>
      </c>
      <c r="E445" s="2">
        <v>45804</v>
      </c>
      <c r="F445" s="2" t="str">
        <f>TEXT(Table1[[#This Row],[Business_Day]],"dddd")</f>
        <v>Tuesday</v>
      </c>
      <c r="G445" t="s">
        <v>14</v>
      </c>
      <c r="H445" t="s">
        <v>15</v>
      </c>
      <c r="I445" t="str">
        <f t="shared" si="48"/>
        <v>Drive-Thru</v>
      </c>
      <c r="J445" t="s">
        <v>16</v>
      </c>
      <c r="K445" t="s">
        <v>23</v>
      </c>
      <c r="L445" t="str">
        <f t="shared" si="49"/>
        <v>Light Ice</v>
      </c>
      <c r="M445" s="3">
        <v>1</v>
      </c>
      <c r="N445" s="5">
        <v>1.43</v>
      </c>
      <c r="O445" s="5">
        <f t="shared" si="50"/>
        <v>1.43</v>
      </c>
      <c r="P445" s="5">
        <f t="shared" si="51"/>
        <v>1.43</v>
      </c>
      <c r="Q445" s="9">
        <v>0</v>
      </c>
      <c r="R445" s="9">
        <f t="shared" si="52"/>
        <v>0</v>
      </c>
      <c r="S445" s="9">
        <v>0.11</v>
      </c>
      <c r="T445" s="9">
        <f t="shared" si="53"/>
        <v>0.11</v>
      </c>
      <c r="U445" s="16">
        <v>1.54</v>
      </c>
      <c r="V445" s="5">
        <f t="shared" si="54"/>
        <v>1.54</v>
      </c>
      <c r="X445" t="str">
        <f t="shared" si="55"/>
        <v>Card</v>
      </c>
    </row>
    <row r="446" spans="1:24" x14ac:dyDescent="0.3">
      <c r="A446" s="3">
        <v>120444</v>
      </c>
      <c r="B446">
        <v>403</v>
      </c>
      <c r="C446" s="2">
        <v>45807</v>
      </c>
      <c r="D446" s="4">
        <v>0.26900462962962962</v>
      </c>
      <c r="E446" s="2">
        <v>45807</v>
      </c>
      <c r="F446" s="2" t="str">
        <f>TEXT(Table1[[#This Row],[Business_Day]],"dddd")</f>
        <v>Friday</v>
      </c>
      <c r="G446" t="s">
        <v>36</v>
      </c>
      <c r="H446" t="s">
        <v>19</v>
      </c>
      <c r="I446" t="str">
        <f t="shared" si="48"/>
        <v>Dine-In</v>
      </c>
      <c r="J446" t="s">
        <v>52</v>
      </c>
      <c r="K446" t="s">
        <v>63</v>
      </c>
      <c r="L446" t="str">
        <f t="shared" si="49"/>
        <v>No Sauce</v>
      </c>
      <c r="M446" s="3">
        <v>1</v>
      </c>
      <c r="N446" s="5">
        <v>2.27</v>
      </c>
      <c r="O446" s="5">
        <f t="shared" si="50"/>
        <v>2.27</v>
      </c>
      <c r="P446" s="5">
        <f t="shared" si="51"/>
        <v>2.27</v>
      </c>
      <c r="Q446" s="9">
        <v>0</v>
      </c>
      <c r="R446" s="9">
        <f t="shared" si="52"/>
        <v>0</v>
      </c>
      <c r="S446" s="9">
        <v>0.2</v>
      </c>
      <c r="T446" s="9">
        <f t="shared" si="53"/>
        <v>0.2</v>
      </c>
      <c r="U446" s="16">
        <v>2.4700000000000002</v>
      </c>
      <c r="V446" s="5">
        <f t="shared" si="54"/>
        <v>2.4700000000000002</v>
      </c>
      <c r="W446" t="s">
        <v>21</v>
      </c>
      <c r="X446" t="str">
        <f t="shared" si="55"/>
        <v>Card</v>
      </c>
    </row>
    <row r="447" spans="1:24" x14ac:dyDescent="0.3">
      <c r="A447" s="3">
        <v>120445</v>
      </c>
      <c r="B447">
        <v>401</v>
      </c>
      <c r="C447" s="2">
        <v>45865</v>
      </c>
      <c r="D447" s="4">
        <v>0.12280092592592592</v>
      </c>
      <c r="E447" s="2">
        <v>45865</v>
      </c>
      <c r="F447" s="2" t="str">
        <f>TEXT(Table1[[#This Row],[Business_Day]],"dddd")</f>
        <v>Sunday</v>
      </c>
      <c r="G447" t="s">
        <v>18</v>
      </c>
      <c r="H447" t="s">
        <v>15</v>
      </c>
      <c r="I447" t="str">
        <f t="shared" si="48"/>
        <v>Drive-Thru</v>
      </c>
      <c r="J447" t="s">
        <v>60</v>
      </c>
      <c r="L447" t="str">
        <f t="shared" si="49"/>
        <v>No Modifier</v>
      </c>
      <c r="M447" s="3">
        <v>2</v>
      </c>
      <c r="N447" s="5">
        <v>5.21</v>
      </c>
      <c r="O447" s="5">
        <f t="shared" si="50"/>
        <v>5.21</v>
      </c>
      <c r="P447" s="5">
        <f t="shared" si="51"/>
        <v>10.42</v>
      </c>
      <c r="Q447" s="9">
        <v>0</v>
      </c>
      <c r="R447" s="9">
        <f t="shared" si="52"/>
        <v>0</v>
      </c>
      <c r="S447" s="9">
        <v>0.76</v>
      </c>
      <c r="T447" s="9">
        <f t="shared" si="53"/>
        <v>0.76</v>
      </c>
      <c r="U447" s="16">
        <v>11.18</v>
      </c>
      <c r="V447" s="5">
        <f t="shared" si="54"/>
        <v>11.18</v>
      </c>
      <c r="W447" t="s">
        <v>21</v>
      </c>
      <c r="X447" t="str">
        <f t="shared" si="55"/>
        <v>Card</v>
      </c>
    </row>
    <row r="448" spans="1:24" x14ac:dyDescent="0.3">
      <c r="A448" s="3">
        <v>120446</v>
      </c>
      <c r="B448">
        <v>201</v>
      </c>
      <c r="C448" s="2">
        <v>45773</v>
      </c>
      <c r="D448" s="4">
        <v>0.47430555555555554</v>
      </c>
      <c r="E448" s="2">
        <v>45773</v>
      </c>
      <c r="F448" s="2" t="str">
        <f>TEXT(Table1[[#This Row],[Business_Day]],"dddd")</f>
        <v>Saturday</v>
      </c>
      <c r="G448" t="s">
        <v>18</v>
      </c>
      <c r="H448" t="s">
        <v>19</v>
      </c>
      <c r="I448" t="str">
        <f t="shared" si="48"/>
        <v>Dine-In</v>
      </c>
      <c r="J448" t="s">
        <v>27</v>
      </c>
      <c r="L448" t="str">
        <f t="shared" si="49"/>
        <v>No Modifier</v>
      </c>
      <c r="M448" s="3">
        <v>1</v>
      </c>
      <c r="N448" s="5">
        <v>5.89</v>
      </c>
      <c r="O448" s="5">
        <f t="shared" si="50"/>
        <v>5.8900000000000006</v>
      </c>
      <c r="P448" s="5">
        <f t="shared" si="51"/>
        <v>5.8900000000000006</v>
      </c>
      <c r="Q448" s="9">
        <v>0</v>
      </c>
      <c r="R448" s="9">
        <f t="shared" si="52"/>
        <v>0</v>
      </c>
      <c r="S448" s="9">
        <v>0.47</v>
      </c>
      <c r="T448" s="9">
        <f t="shared" si="53"/>
        <v>0.47</v>
      </c>
      <c r="U448" s="16">
        <v>6.36</v>
      </c>
      <c r="V448" s="5">
        <f t="shared" si="54"/>
        <v>6.36</v>
      </c>
      <c r="W448" t="s">
        <v>21</v>
      </c>
      <c r="X448" t="str">
        <f t="shared" si="55"/>
        <v>Card</v>
      </c>
    </row>
    <row r="449" spans="1:24" x14ac:dyDescent="0.3">
      <c r="A449" s="3">
        <v>120447</v>
      </c>
      <c r="B449">
        <v>103</v>
      </c>
      <c r="C449" s="2">
        <v>45808</v>
      </c>
      <c r="D449" s="4">
        <v>0.50777777777777777</v>
      </c>
      <c r="E449" s="2">
        <v>45808</v>
      </c>
      <c r="F449" s="2" t="str">
        <f>TEXT(Table1[[#This Row],[Business_Day]],"dddd")</f>
        <v>Saturday</v>
      </c>
      <c r="G449" t="s">
        <v>18</v>
      </c>
      <c r="H449" t="s">
        <v>19</v>
      </c>
      <c r="I449" t="str">
        <f t="shared" si="48"/>
        <v>Dine-In</v>
      </c>
      <c r="J449" t="s">
        <v>60</v>
      </c>
      <c r="L449" t="str">
        <f t="shared" si="49"/>
        <v>No Modifier</v>
      </c>
      <c r="M449" s="3">
        <v>2</v>
      </c>
      <c r="N449" s="5">
        <v>4.68</v>
      </c>
      <c r="O449" s="5">
        <f t="shared" si="50"/>
        <v>4.6800000000000006</v>
      </c>
      <c r="P449" s="5">
        <f t="shared" si="51"/>
        <v>9.3600000000000012</v>
      </c>
      <c r="Q449" s="9">
        <v>0</v>
      </c>
      <c r="R449" s="9">
        <f t="shared" si="52"/>
        <v>0</v>
      </c>
      <c r="S449" s="9">
        <v>0.61</v>
      </c>
      <c r="T449" s="9">
        <f t="shared" si="53"/>
        <v>0.61</v>
      </c>
      <c r="U449" s="16">
        <v>9.9700000000000006</v>
      </c>
      <c r="V449" s="5">
        <f t="shared" si="54"/>
        <v>9.9700000000000006</v>
      </c>
      <c r="W449" t="s">
        <v>31</v>
      </c>
      <c r="X449" t="str">
        <f t="shared" si="55"/>
        <v>MobilePay</v>
      </c>
    </row>
    <row r="450" spans="1:24" x14ac:dyDescent="0.3">
      <c r="A450" s="3">
        <v>120448</v>
      </c>
      <c r="B450">
        <v>103</v>
      </c>
      <c r="C450" s="2">
        <v>45776</v>
      </c>
      <c r="D450" s="4">
        <v>8.1076388888888892E-2</v>
      </c>
      <c r="E450" s="2">
        <v>45776</v>
      </c>
      <c r="F450" s="2" t="str">
        <f>TEXT(Table1[[#This Row],[Business_Day]],"dddd")</f>
        <v>Tuesday</v>
      </c>
      <c r="G450" t="s">
        <v>33</v>
      </c>
      <c r="H450" t="s">
        <v>19</v>
      </c>
      <c r="I450" t="str">
        <f t="shared" si="48"/>
        <v>Dine-In</v>
      </c>
      <c r="J450" t="s">
        <v>51</v>
      </c>
      <c r="K450" t="s">
        <v>45</v>
      </c>
      <c r="L450" t="str">
        <f t="shared" si="49"/>
        <v>Sugar-Free Syrup</v>
      </c>
      <c r="M450" s="3">
        <v>1</v>
      </c>
      <c r="N450" s="5">
        <v>3.82</v>
      </c>
      <c r="O450" s="5">
        <f t="shared" si="50"/>
        <v>4.12</v>
      </c>
      <c r="P450" s="5">
        <f t="shared" si="51"/>
        <v>4.12</v>
      </c>
      <c r="Q450" s="9">
        <v>0</v>
      </c>
      <c r="R450" s="9">
        <f t="shared" si="52"/>
        <v>0</v>
      </c>
      <c r="S450" s="9">
        <v>0.33</v>
      </c>
      <c r="T450" s="9">
        <f t="shared" si="53"/>
        <v>0.33</v>
      </c>
      <c r="U450" s="16">
        <v>4.45</v>
      </c>
      <c r="V450" s="5">
        <f t="shared" si="54"/>
        <v>4.45</v>
      </c>
      <c r="W450" t="s">
        <v>21</v>
      </c>
      <c r="X450" t="str">
        <f t="shared" si="55"/>
        <v>Card</v>
      </c>
    </row>
    <row r="451" spans="1:24" x14ac:dyDescent="0.3">
      <c r="A451" s="3">
        <v>120449</v>
      </c>
      <c r="B451">
        <v>201</v>
      </c>
      <c r="C451" s="2">
        <v>45841</v>
      </c>
      <c r="D451" s="4">
        <v>0.30572916666666666</v>
      </c>
      <c r="E451" s="2">
        <v>45841</v>
      </c>
      <c r="F451" s="2" t="str">
        <f>TEXT(Table1[[#This Row],[Business_Day]],"dddd")</f>
        <v>Thursday</v>
      </c>
      <c r="G451" t="s">
        <v>36</v>
      </c>
      <c r="H451" t="s">
        <v>19</v>
      </c>
      <c r="I451" t="str">
        <f t="shared" ref="I451:I514" si="56">IF(H451="","Unknown",H451)</f>
        <v>Dine-In</v>
      </c>
      <c r="J451" t="s">
        <v>52</v>
      </c>
      <c r="L451" t="str">
        <f t="shared" ref="L451:L514" si="57">IF(K451="","No Modifier",K451)</f>
        <v>No Modifier</v>
      </c>
      <c r="M451" s="3">
        <v>1</v>
      </c>
      <c r="N451" s="5">
        <v>2.34</v>
      </c>
      <c r="O451" s="5">
        <f t="shared" ref="O451:O514" si="58">(V451-T451+R451)/M451</f>
        <v>2.5900000000000003</v>
      </c>
      <c r="P451" s="5">
        <f t="shared" ref="P451:P514" si="59">PRODUCT(M451,O451)</f>
        <v>2.5900000000000003</v>
      </c>
      <c r="Q451" s="9">
        <v>0.52</v>
      </c>
      <c r="R451" s="9">
        <f t="shared" ref="R451:R514" si="60">IF(ISBLANK(Q451),ROUND((M451*O451)+T451-V451,2),Q451)</f>
        <v>0.52</v>
      </c>
      <c r="S451" s="9">
        <v>0.13</v>
      </c>
      <c r="T451" s="9">
        <f t="shared" ref="T451:T514" si="61">IF(S451="",V451-P451+R451,S451)</f>
        <v>0.13</v>
      </c>
      <c r="U451" s="16">
        <v>2.2000000000000002</v>
      </c>
      <c r="V451" s="5">
        <f t="shared" ref="V451:V514" si="62">IF(U451="",(M451*O451)-R451+T451,U451)</f>
        <v>2.2000000000000002</v>
      </c>
      <c r="W451" t="s">
        <v>31</v>
      </c>
      <c r="X451" t="str">
        <f t="shared" ref="X451:X514" si="63">IF(W451="","Card",W451)</f>
        <v>MobilePay</v>
      </c>
    </row>
    <row r="452" spans="1:24" x14ac:dyDescent="0.3">
      <c r="A452" s="3">
        <v>120450</v>
      </c>
      <c r="B452">
        <v>403</v>
      </c>
      <c r="C452" s="2">
        <v>45837</v>
      </c>
      <c r="D452" s="4">
        <v>6.5092592592592591E-2</v>
      </c>
      <c r="E452" s="2">
        <v>45837</v>
      </c>
      <c r="F452" s="2" t="str">
        <f>TEXT(Table1[[#This Row],[Business_Day]],"dddd")</f>
        <v>Sunday</v>
      </c>
      <c r="G452" t="s">
        <v>18</v>
      </c>
      <c r="H452" t="s">
        <v>22</v>
      </c>
      <c r="I452" t="str">
        <f t="shared" si="56"/>
        <v>Takeout</v>
      </c>
      <c r="J452" t="s">
        <v>55</v>
      </c>
      <c r="L452" t="str">
        <f t="shared" si="57"/>
        <v>No Modifier</v>
      </c>
      <c r="M452" s="3">
        <v>1</v>
      </c>
      <c r="N452" s="5">
        <v>8.4600000000000009</v>
      </c>
      <c r="O452" s="5">
        <f t="shared" si="58"/>
        <v>8.4600000000000009</v>
      </c>
      <c r="P452" s="5">
        <f t="shared" si="59"/>
        <v>8.4600000000000009</v>
      </c>
      <c r="Q452" s="9">
        <v>0</v>
      </c>
      <c r="R452" s="9">
        <f t="shared" si="60"/>
        <v>0</v>
      </c>
      <c r="S452" s="9">
        <v>0.51</v>
      </c>
      <c r="T452" s="9">
        <f t="shared" si="61"/>
        <v>0.51</v>
      </c>
      <c r="U452" s="16">
        <v>8.9700000000000006</v>
      </c>
      <c r="V452" s="5">
        <f t="shared" si="62"/>
        <v>8.9700000000000006</v>
      </c>
      <c r="W452" t="s">
        <v>62</v>
      </c>
      <c r="X452" t="str">
        <f t="shared" si="63"/>
        <v>GiftCard</v>
      </c>
    </row>
    <row r="453" spans="1:24" x14ac:dyDescent="0.3">
      <c r="A453" s="3">
        <v>120451</v>
      </c>
      <c r="B453">
        <v>401</v>
      </c>
      <c r="C453" s="2">
        <v>45805</v>
      </c>
      <c r="D453" s="4">
        <v>0.33325231481481482</v>
      </c>
      <c r="E453" s="2">
        <v>45805</v>
      </c>
      <c r="F453" s="2" t="str">
        <f>TEXT(Table1[[#This Row],[Business_Day]],"dddd")</f>
        <v>Wednesday</v>
      </c>
      <c r="G453" t="s">
        <v>36</v>
      </c>
      <c r="H453" t="s">
        <v>22</v>
      </c>
      <c r="I453" t="str">
        <f t="shared" si="56"/>
        <v>Takeout</v>
      </c>
      <c r="J453" t="s">
        <v>27</v>
      </c>
      <c r="L453" t="str">
        <f t="shared" si="57"/>
        <v>No Modifier</v>
      </c>
      <c r="M453" s="3">
        <v>1</v>
      </c>
      <c r="N453" s="5">
        <v>6.14</v>
      </c>
      <c r="O453" s="5">
        <f t="shared" si="58"/>
        <v>6.14</v>
      </c>
      <c r="P453" s="5">
        <f t="shared" si="59"/>
        <v>6.14</v>
      </c>
      <c r="Q453" s="9">
        <v>0</v>
      </c>
      <c r="R453" s="9">
        <f t="shared" si="60"/>
        <v>0</v>
      </c>
      <c r="S453" s="9">
        <v>0.37</v>
      </c>
      <c r="T453" s="9">
        <f t="shared" si="61"/>
        <v>0.37</v>
      </c>
      <c r="U453" s="16">
        <v>6.51</v>
      </c>
      <c r="V453" s="5">
        <f t="shared" si="62"/>
        <v>6.51</v>
      </c>
      <c r="W453" t="s">
        <v>17</v>
      </c>
      <c r="X453" t="str">
        <f t="shared" si="63"/>
        <v>Cash</v>
      </c>
    </row>
    <row r="454" spans="1:24" x14ac:dyDescent="0.3">
      <c r="A454" s="3">
        <v>120452</v>
      </c>
      <c r="B454">
        <v>402</v>
      </c>
      <c r="C454" s="2">
        <v>45830</v>
      </c>
      <c r="D454" s="4">
        <v>0.46629629629629632</v>
      </c>
      <c r="E454" s="2">
        <v>45830</v>
      </c>
      <c r="F454" s="2" t="str">
        <f>TEXT(Table1[[#This Row],[Business_Day]],"dddd")</f>
        <v>Sunday</v>
      </c>
      <c r="G454" t="s">
        <v>18</v>
      </c>
      <c r="H454" t="s">
        <v>19</v>
      </c>
      <c r="I454" t="str">
        <f t="shared" si="56"/>
        <v>Dine-In</v>
      </c>
      <c r="J454" t="s">
        <v>48</v>
      </c>
      <c r="L454" t="str">
        <f t="shared" si="57"/>
        <v>No Modifier</v>
      </c>
      <c r="M454" s="3">
        <v>2</v>
      </c>
      <c r="N454" s="5">
        <v>5.26</v>
      </c>
      <c r="O454" s="5">
        <f t="shared" si="58"/>
        <v>5.26</v>
      </c>
      <c r="P454" s="5">
        <f t="shared" si="59"/>
        <v>10.52</v>
      </c>
      <c r="Q454" s="9">
        <v>0</v>
      </c>
      <c r="R454" s="9">
        <f t="shared" si="60"/>
        <v>0</v>
      </c>
      <c r="S454" s="9">
        <v>0.68</v>
      </c>
      <c r="T454" s="9">
        <f t="shared" si="61"/>
        <v>0.68</v>
      </c>
      <c r="U454" s="16">
        <v>11.2</v>
      </c>
      <c r="V454" s="5">
        <f t="shared" si="62"/>
        <v>11.2</v>
      </c>
      <c r="W454" t="s">
        <v>17</v>
      </c>
      <c r="X454" t="str">
        <f t="shared" si="63"/>
        <v>Cash</v>
      </c>
    </row>
    <row r="455" spans="1:24" x14ac:dyDescent="0.3">
      <c r="A455" s="3">
        <v>120453</v>
      </c>
      <c r="B455">
        <v>201</v>
      </c>
      <c r="C455" s="2">
        <v>45792</v>
      </c>
      <c r="D455" s="4">
        <v>5.2997685185185182E-2</v>
      </c>
      <c r="E455" s="2">
        <v>45792</v>
      </c>
      <c r="F455" s="2" t="str">
        <f>TEXT(Table1[[#This Row],[Business_Day]],"dddd")</f>
        <v>Thursday</v>
      </c>
      <c r="G455" t="s">
        <v>18</v>
      </c>
      <c r="H455" t="s">
        <v>15</v>
      </c>
      <c r="I455" t="str">
        <f t="shared" si="56"/>
        <v>Drive-Thru</v>
      </c>
      <c r="J455" t="s">
        <v>52</v>
      </c>
      <c r="L455" t="str">
        <f t="shared" si="57"/>
        <v>No Modifier</v>
      </c>
      <c r="M455" s="3">
        <v>1</v>
      </c>
      <c r="N455" s="5">
        <v>2.78</v>
      </c>
      <c r="O455" s="5">
        <f t="shared" si="58"/>
        <v>2.7800000000000002</v>
      </c>
      <c r="P455" s="5">
        <f t="shared" si="59"/>
        <v>2.7800000000000002</v>
      </c>
      <c r="Q455" s="9">
        <v>0</v>
      </c>
      <c r="R455" s="9">
        <f t="shared" si="60"/>
        <v>0</v>
      </c>
      <c r="S455" s="9">
        <v>0.26</v>
      </c>
      <c r="T455" s="9">
        <f t="shared" si="61"/>
        <v>0.26</v>
      </c>
      <c r="U455" s="16">
        <v>3.04</v>
      </c>
      <c r="V455" s="5">
        <f t="shared" si="62"/>
        <v>3.04</v>
      </c>
      <c r="X455" t="str">
        <f t="shared" si="63"/>
        <v>Card</v>
      </c>
    </row>
    <row r="456" spans="1:24" x14ac:dyDescent="0.3">
      <c r="A456" s="3">
        <v>120454</v>
      </c>
      <c r="B456">
        <v>401</v>
      </c>
      <c r="C456" s="2">
        <v>45773</v>
      </c>
      <c r="D456" s="4">
        <v>0.43797453703703704</v>
      </c>
      <c r="E456" s="2">
        <v>45773</v>
      </c>
      <c r="F456" s="2" t="str">
        <f>TEXT(Table1[[#This Row],[Business_Day]],"dddd")</f>
        <v>Saturday</v>
      </c>
      <c r="G456" t="s">
        <v>33</v>
      </c>
      <c r="H456" t="s">
        <v>15</v>
      </c>
      <c r="I456" t="str">
        <f t="shared" si="56"/>
        <v>Drive-Thru</v>
      </c>
      <c r="J456" t="s">
        <v>27</v>
      </c>
      <c r="L456" t="str">
        <f t="shared" si="57"/>
        <v>No Modifier</v>
      </c>
      <c r="M456" s="3">
        <v>1</v>
      </c>
      <c r="N456" s="5">
        <v>5.52</v>
      </c>
      <c r="O456" s="5">
        <f t="shared" si="58"/>
        <v>5.52</v>
      </c>
      <c r="P456" s="5">
        <f t="shared" si="59"/>
        <v>5.52</v>
      </c>
      <c r="Q456" s="9">
        <v>0</v>
      </c>
      <c r="R456" s="9">
        <f t="shared" si="60"/>
        <v>0</v>
      </c>
      <c r="S456" s="9">
        <v>0.5</v>
      </c>
      <c r="T456" s="9">
        <f t="shared" si="61"/>
        <v>0.5</v>
      </c>
      <c r="U456" s="16">
        <v>6.02</v>
      </c>
      <c r="V456" s="5">
        <f t="shared" si="62"/>
        <v>6.02</v>
      </c>
      <c r="W456" t="s">
        <v>17</v>
      </c>
      <c r="X456" t="str">
        <f t="shared" si="63"/>
        <v>Cash</v>
      </c>
    </row>
    <row r="457" spans="1:24" x14ac:dyDescent="0.3">
      <c r="A457" s="3">
        <v>120455</v>
      </c>
      <c r="B457">
        <v>301</v>
      </c>
      <c r="C457" s="2">
        <v>45838</v>
      </c>
      <c r="D457" s="4">
        <v>0.3109837962962963</v>
      </c>
      <c r="E457" s="2">
        <v>45838</v>
      </c>
      <c r="F457" s="2" t="str">
        <f>TEXT(Table1[[#This Row],[Business_Day]],"dddd")</f>
        <v>Monday</v>
      </c>
      <c r="G457" t="s">
        <v>36</v>
      </c>
      <c r="H457" t="s">
        <v>15</v>
      </c>
      <c r="I457" t="str">
        <f t="shared" si="56"/>
        <v>Drive-Thru</v>
      </c>
      <c r="J457" t="s">
        <v>55</v>
      </c>
      <c r="L457" t="str">
        <f t="shared" si="57"/>
        <v>No Modifier</v>
      </c>
      <c r="M457" s="3">
        <v>1</v>
      </c>
      <c r="N457" s="5">
        <v>8.09</v>
      </c>
      <c r="O457" s="5">
        <f t="shared" si="58"/>
        <v>8.09</v>
      </c>
      <c r="P457" s="5">
        <f t="shared" si="59"/>
        <v>8.09</v>
      </c>
      <c r="Q457" s="9">
        <v>0</v>
      </c>
      <c r="R457" s="9">
        <f t="shared" si="60"/>
        <v>0</v>
      </c>
      <c r="S457" s="9">
        <v>0.56999999999999995</v>
      </c>
      <c r="T457" s="9">
        <f t="shared" si="61"/>
        <v>0.56999999999999995</v>
      </c>
      <c r="U457" s="16">
        <v>8.66</v>
      </c>
      <c r="V457" s="5">
        <f t="shared" si="62"/>
        <v>8.66</v>
      </c>
      <c r="W457" t="s">
        <v>21</v>
      </c>
      <c r="X457" t="str">
        <f t="shared" si="63"/>
        <v>Card</v>
      </c>
    </row>
    <row r="458" spans="1:24" x14ac:dyDescent="0.3">
      <c r="A458" s="3">
        <v>120456</v>
      </c>
      <c r="B458">
        <v>201</v>
      </c>
      <c r="C458" s="2">
        <v>45791</v>
      </c>
      <c r="D458" s="4">
        <v>0.11723379629629629</v>
      </c>
      <c r="E458" s="2">
        <v>45791</v>
      </c>
      <c r="F458" s="2" t="str">
        <f>TEXT(Table1[[#This Row],[Business_Day]],"dddd")</f>
        <v>Wednesday</v>
      </c>
      <c r="G458" t="s">
        <v>18</v>
      </c>
      <c r="H458" t="s">
        <v>29</v>
      </c>
      <c r="I458" t="str">
        <f t="shared" si="56"/>
        <v>Delivery</v>
      </c>
      <c r="J458" t="s">
        <v>57</v>
      </c>
      <c r="K458" t="s">
        <v>49</v>
      </c>
      <c r="L458" t="str">
        <f t="shared" si="57"/>
        <v>No Pickles</v>
      </c>
      <c r="M458" s="3">
        <v>2</v>
      </c>
      <c r="N458" s="5">
        <v>8.94</v>
      </c>
      <c r="O458" s="5">
        <f t="shared" si="58"/>
        <v>8.94</v>
      </c>
      <c r="P458" s="5">
        <f t="shared" si="59"/>
        <v>17.88</v>
      </c>
      <c r="Q458" s="9">
        <v>0</v>
      </c>
      <c r="R458" s="9">
        <f t="shared" si="60"/>
        <v>0</v>
      </c>
      <c r="S458" s="9">
        <v>1.43</v>
      </c>
      <c r="T458" s="9">
        <f t="shared" si="61"/>
        <v>1.43</v>
      </c>
      <c r="U458" s="16">
        <v>19.309999999999999</v>
      </c>
      <c r="V458" s="5">
        <f t="shared" si="62"/>
        <v>19.309999999999999</v>
      </c>
      <c r="W458" t="s">
        <v>21</v>
      </c>
      <c r="X458" t="str">
        <f t="shared" si="63"/>
        <v>Card</v>
      </c>
    </row>
    <row r="459" spans="1:24" x14ac:dyDescent="0.3">
      <c r="A459" s="3">
        <v>120457</v>
      </c>
      <c r="B459">
        <v>401</v>
      </c>
      <c r="C459" s="2">
        <v>45828</v>
      </c>
      <c r="D459" s="4">
        <v>0.44055555555555553</v>
      </c>
      <c r="E459" s="2">
        <v>45828</v>
      </c>
      <c r="F459" s="2" t="str">
        <f>TEXT(Table1[[#This Row],[Business_Day]],"dddd")</f>
        <v>Friday</v>
      </c>
      <c r="G459" t="s">
        <v>37</v>
      </c>
      <c r="H459" t="s">
        <v>19</v>
      </c>
      <c r="I459" t="str">
        <f t="shared" si="56"/>
        <v>Dine-In</v>
      </c>
      <c r="J459" t="s">
        <v>32</v>
      </c>
      <c r="L459" t="str">
        <f t="shared" si="57"/>
        <v>No Modifier</v>
      </c>
      <c r="M459" s="3">
        <v>1</v>
      </c>
      <c r="N459" s="5">
        <v>1.65</v>
      </c>
      <c r="O459" s="5">
        <f t="shared" si="58"/>
        <v>1.6500000000000001</v>
      </c>
      <c r="P459" s="5">
        <f t="shared" si="59"/>
        <v>1.6500000000000001</v>
      </c>
      <c r="Q459" s="9">
        <v>0</v>
      </c>
      <c r="R459" s="9">
        <f t="shared" si="60"/>
        <v>0</v>
      </c>
      <c r="S459" s="9">
        <v>0.16</v>
      </c>
      <c r="T459" s="9">
        <f t="shared" si="61"/>
        <v>0.16</v>
      </c>
      <c r="U459" s="16">
        <v>1.81</v>
      </c>
      <c r="V459" s="5">
        <f t="shared" si="62"/>
        <v>1.81</v>
      </c>
      <c r="W459" t="s">
        <v>21</v>
      </c>
      <c r="X459" t="str">
        <f t="shared" si="63"/>
        <v>Card</v>
      </c>
    </row>
    <row r="460" spans="1:24" x14ac:dyDescent="0.3">
      <c r="A460" s="3">
        <v>120458</v>
      </c>
      <c r="B460">
        <v>401</v>
      </c>
      <c r="C460" s="2">
        <v>45849</v>
      </c>
      <c r="D460" s="4">
        <v>7.121527777777778E-2</v>
      </c>
      <c r="E460" s="2">
        <v>45849</v>
      </c>
      <c r="F460" s="2" t="str">
        <f>TEXT(Table1[[#This Row],[Business_Day]],"dddd")</f>
        <v>Friday</v>
      </c>
      <c r="G460" t="s">
        <v>18</v>
      </c>
      <c r="H460" t="s">
        <v>19</v>
      </c>
      <c r="I460" t="str">
        <f t="shared" si="56"/>
        <v>Dine-In</v>
      </c>
      <c r="J460" t="s">
        <v>55</v>
      </c>
      <c r="L460" t="str">
        <f t="shared" si="57"/>
        <v>No Modifier</v>
      </c>
      <c r="M460" s="3">
        <v>2</v>
      </c>
      <c r="N460" s="5">
        <v>8.2100000000000009</v>
      </c>
      <c r="O460" s="5">
        <f t="shared" si="58"/>
        <v>8.2100000000000009</v>
      </c>
      <c r="P460" s="5">
        <f t="shared" si="59"/>
        <v>16.420000000000002</v>
      </c>
      <c r="Q460" s="9">
        <v>0</v>
      </c>
      <c r="R460" s="9">
        <f t="shared" si="60"/>
        <v>0</v>
      </c>
      <c r="S460" s="9">
        <v>1.1499999999999999</v>
      </c>
      <c r="T460" s="9">
        <f t="shared" si="61"/>
        <v>1.1499999999999999</v>
      </c>
      <c r="U460" s="16">
        <v>17.57</v>
      </c>
      <c r="V460" s="5">
        <f t="shared" si="62"/>
        <v>17.57</v>
      </c>
      <c r="W460" t="s">
        <v>21</v>
      </c>
      <c r="X460" t="str">
        <f t="shared" si="63"/>
        <v>Card</v>
      </c>
    </row>
    <row r="461" spans="1:24" x14ac:dyDescent="0.3">
      <c r="A461" s="3">
        <v>120459</v>
      </c>
      <c r="B461">
        <v>201</v>
      </c>
      <c r="C461" s="2">
        <v>45852</v>
      </c>
      <c r="D461" s="4">
        <v>0.31101851851851853</v>
      </c>
      <c r="E461" s="2">
        <v>45852</v>
      </c>
      <c r="F461" s="2" t="str">
        <f>TEXT(Table1[[#This Row],[Business_Day]],"dddd")</f>
        <v>Monday</v>
      </c>
      <c r="G461" t="s">
        <v>14</v>
      </c>
      <c r="H461" t="s">
        <v>15</v>
      </c>
      <c r="I461" t="str">
        <f t="shared" si="56"/>
        <v>Drive-Thru</v>
      </c>
      <c r="J461" t="s">
        <v>67</v>
      </c>
      <c r="K461" t="s">
        <v>25</v>
      </c>
      <c r="L461" t="str">
        <f t="shared" si="57"/>
        <v>No Cheese</v>
      </c>
      <c r="M461" s="3">
        <v>1</v>
      </c>
      <c r="N461" s="5">
        <v>4.59</v>
      </c>
      <c r="O461" s="5">
        <f t="shared" si="58"/>
        <v>4.59</v>
      </c>
      <c r="P461" s="5">
        <f t="shared" si="59"/>
        <v>4.59</v>
      </c>
      <c r="Q461" s="9">
        <v>0</v>
      </c>
      <c r="R461" s="9">
        <f t="shared" si="60"/>
        <v>0</v>
      </c>
      <c r="S461" s="9">
        <v>0.34</v>
      </c>
      <c r="T461" s="9">
        <f t="shared" si="61"/>
        <v>0.34</v>
      </c>
      <c r="U461" s="16">
        <v>4.93</v>
      </c>
      <c r="V461" s="5">
        <f t="shared" si="62"/>
        <v>4.93</v>
      </c>
      <c r="W461" t="s">
        <v>21</v>
      </c>
      <c r="X461" t="str">
        <f t="shared" si="63"/>
        <v>Card</v>
      </c>
    </row>
    <row r="462" spans="1:24" x14ac:dyDescent="0.3">
      <c r="A462" s="3">
        <v>120460</v>
      </c>
      <c r="B462">
        <v>201</v>
      </c>
      <c r="C462" s="2">
        <v>45762</v>
      </c>
      <c r="D462" s="4">
        <v>0.10380787037037037</v>
      </c>
      <c r="E462" s="2">
        <v>45762</v>
      </c>
      <c r="F462" s="2" t="str">
        <f>TEXT(Table1[[#This Row],[Business_Day]],"dddd")</f>
        <v>Tuesday</v>
      </c>
      <c r="G462" t="s">
        <v>18</v>
      </c>
      <c r="H462" t="s">
        <v>22</v>
      </c>
      <c r="I462" t="str">
        <f t="shared" si="56"/>
        <v>Takeout</v>
      </c>
      <c r="J462" t="s">
        <v>48</v>
      </c>
      <c r="K462" t="s">
        <v>65</v>
      </c>
      <c r="L462" t="str">
        <f t="shared" si="57"/>
        <v>Extra Patty</v>
      </c>
      <c r="M462" s="3">
        <v>1</v>
      </c>
      <c r="N462" s="5">
        <v>6.39</v>
      </c>
      <c r="O462" s="5">
        <f t="shared" si="58"/>
        <v>8.3899999999999988</v>
      </c>
      <c r="P462" s="5">
        <f t="shared" si="59"/>
        <v>8.3899999999999988</v>
      </c>
      <c r="Q462" s="9">
        <v>0</v>
      </c>
      <c r="R462" s="9">
        <f t="shared" si="60"/>
        <v>0</v>
      </c>
      <c r="S462" s="9">
        <v>0.63</v>
      </c>
      <c r="T462" s="9">
        <f t="shared" si="61"/>
        <v>0.63</v>
      </c>
      <c r="U462" s="16">
        <v>9.02</v>
      </c>
      <c r="V462" s="5">
        <f t="shared" si="62"/>
        <v>9.02</v>
      </c>
      <c r="W462" t="s">
        <v>17</v>
      </c>
      <c r="X462" t="str">
        <f t="shared" si="63"/>
        <v>Cash</v>
      </c>
    </row>
    <row r="463" spans="1:24" x14ac:dyDescent="0.3">
      <c r="A463" s="3">
        <v>120461</v>
      </c>
      <c r="B463">
        <v>501</v>
      </c>
      <c r="C463" s="2">
        <v>45820</v>
      </c>
      <c r="D463" s="4">
        <v>0.41576388888888888</v>
      </c>
      <c r="E463" s="2">
        <v>45820</v>
      </c>
      <c r="F463" s="2" t="str">
        <f>TEXT(Table1[[#This Row],[Business_Day]],"dddd")</f>
        <v>Thursday</v>
      </c>
      <c r="G463" t="s">
        <v>36</v>
      </c>
      <c r="H463" t="s">
        <v>19</v>
      </c>
      <c r="I463" t="str">
        <f t="shared" si="56"/>
        <v>Dine-In</v>
      </c>
      <c r="J463" t="s">
        <v>55</v>
      </c>
      <c r="L463" t="str">
        <f t="shared" si="57"/>
        <v>No Modifier</v>
      </c>
      <c r="M463" s="3">
        <v>1</v>
      </c>
      <c r="N463" s="5">
        <v>8.51</v>
      </c>
      <c r="O463" s="5">
        <f t="shared" si="58"/>
        <v>8.51</v>
      </c>
      <c r="P463" s="5">
        <f t="shared" si="59"/>
        <v>8.51</v>
      </c>
      <c r="Q463" s="9">
        <v>0</v>
      </c>
      <c r="R463" s="9">
        <f t="shared" si="60"/>
        <v>0</v>
      </c>
      <c r="S463" s="9">
        <v>0.64</v>
      </c>
      <c r="T463" s="9">
        <f t="shared" si="61"/>
        <v>0.64</v>
      </c>
      <c r="U463" s="16">
        <v>9.15</v>
      </c>
      <c r="V463" s="5">
        <f t="shared" si="62"/>
        <v>9.15</v>
      </c>
      <c r="W463" t="s">
        <v>17</v>
      </c>
      <c r="X463" t="str">
        <f t="shared" si="63"/>
        <v>Cash</v>
      </c>
    </row>
    <row r="464" spans="1:24" x14ac:dyDescent="0.3">
      <c r="A464" s="3">
        <v>120462</v>
      </c>
      <c r="B464">
        <v>201</v>
      </c>
      <c r="C464" s="2">
        <v>45826</v>
      </c>
      <c r="D464" s="4">
        <v>0.26601851851851854</v>
      </c>
      <c r="E464" s="2">
        <v>45826</v>
      </c>
      <c r="F464" s="2" t="str">
        <f>TEXT(Table1[[#This Row],[Business_Day]],"dddd")</f>
        <v>Wednesday</v>
      </c>
      <c r="G464" t="s">
        <v>36</v>
      </c>
      <c r="H464" t="s">
        <v>15</v>
      </c>
      <c r="I464" t="str">
        <f t="shared" si="56"/>
        <v>Drive-Thru</v>
      </c>
      <c r="J464" t="s">
        <v>59</v>
      </c>
      <c r="L464" t="str">
        <f t="shared" si="57"/>
        <v>No Modifier</v>
      </c>
      <c r="M464" s="3">
        <v>1</v>
      </c>
      <c r="N464" s="5">
        <v>9.64</v>
      </c>
      <c r="O464" s="5">
        <f t="shared" si="58"/>
        <v>9.64</v>
      </c>
      <c r="P464" s="5">
        <f t="shared" si="59"/>
        <v>9.64</v>
      </c>
      <c r="Q464" s="9">
        <v>0</v>
      </c>
      <c r="R464" s="9">
        <f t="shared" si="60"/>
        <v>0</v>
      </c>
      <c r="S464" s="9">
        <v>0.57999999999999996</v>
      </c>
      <c r="T464" s="9">
        <f t="shared" si="61"/>
        <v>0.57999999999999996</v>
      </c>
      <c r="U464" s="16">
        <v>10.220000000000001</v>
      </c>
      <c r="V464" s="5">
        <f t="shared" si="62"/>
        <v>10.220000000000001</v>
      </c>
      <c r="W464" t="s">
        <v>21</v>
      </c>
      <c r="X464" t="str">
        <f t="shared" si="63"/>
        <v>Card</v>
      </c>
    </row>
    <row r="465" spans="1:24" x14ac:dyDescent="0.3">
      <c r="A465" s="3">
        <v>120463</v>
      </c>
      <c r="B465">
        <v>401</v>
      </c>
      <c r="C465" s="2">
        <v>45828</v>
      </c>
      <c r="D465" s="4">
        <v>0.25018518518518518</v>
      </c>
      <c r="E465" s="2">
        <v>45828</v>
      </c>
      <c r="F465" s="2" t="str">
        <f>TEXT(Table1[[#This Row],[Business_Day]],"dddd")</f>
        <v>Friday</v>
      </c>
      <c r="G465" t="s">
        <v>36</v>
      </c>
      <c r="H465" t="s">
        <v>19</v>
      </c>
      <c r="I465" t="str">
        <f t="shared" si="56"/>
        <v>Dine-In</v>
      </c>
      <c r="J465" t="s">
        <v>77</v>
      </c>
      <c r="L465" t="str">
        <f t="shared" si="57"/>
        <v>No Modifier</v>
      </c>
      <c r="M465" s="3">
        <v>1</v>
      </c>
      <c r="N465" s="5">
        <v>5.31</v>
      </c>
      <c r="O465" s="5">
        <f t="shared" si="58"/>
        <v>7.3100000000000005</v>
      </c>
      <c r="P465" s="5">
        <f t="shared" si="59"/>
        <v>7.3100000000000005</v>
      </c>
      <c r="Q465" s="9">
        <v>0.73</v>
      </c>
      <c r="R465" s="9">
        <f t="shared" si="60"/>
        <v>0.73</v>
      </c>
      <c r="S465" s="9">
        <v>0.59</v>
      </c>
      <c r="T465" s="9">
        <f t="shared" si="61"/>
        <v>0.59</v>
      </c>
      <c r="U465" s="16">
        <v>7.17</v>
      </c>
      <c r="V465" s="5">
        <f t="shared" si="62"/>
        <v>7.17</v>
      </c>
      <c r="W465" t="s">
        <v>31</v>
      </c>
      <c r="X465" t="str">
        <f t="shared" si="63"/>
        <v>MobilePay</v>
      </c>
    </row>
    <row r="466" spans="1:24" x14ac:dyDescent="0.3">
      <c r="A466" s="3">
        <v>120464</v>
      </c>
      <c r="B466">
        <v>102</v>
      </c>
      <c r="C466" s="2">
        <v>45863</v>
      </c>
      <c r="D466" s="4">
        <v>0.40792824074074074</v>
      </c>
      <c r="E466" s="2">
        <v>45863</v>
      </c>
      <c r="F466" s="2" t="str">
        <f>TEXT(Table1[[#This Row],[Business_Day]],"dddd")</f>
        <v>Friday</v>
      </c>
      <c r="G466" t="s">
        <v>14</v>
      </c>
      <c r="H466" t="s">
        <v>19</v>
      </c>
      <c r="I466" t="str">
        <f t="shared" si="56"/>
        <v>Dine-In</v>
      </c>
      <c r="J466" t="s">
        <v>24</v>
      </c>
      <c r="L466" t="str">
        <f t="shared" si="57"/>
        <v>No Modifier</v>
      </c>
      <c r="M466" s="3">
        <v>1</v>
      </c>
      <c r="N466" s="5">
        <v>3.21</v>
      </c>
      <c r="O466" s="5">
        <f t="shared" si="58"/>
        <v>3.21</v>
      </c>
      <c r="P466" s="5">
        <f t="shared" si="59"/>
        <v>3.21</v>
      </c>
      <c r="Q466" s="9">
        <v>0</v>
      </c>
      <c r="R466" s="9">
        <f t="shared" si="60"/>
        <v>0</v>
      </c>
      <c r="S466" s="9">
        <v>0.19</v>
      </c>
      <c r="T466" s="9">
        <f t="shared" si="61"/>
        <v>0.19</v>
      </c>
      <c r="U466" s="16">
        <v>3.4</v>
      </c>
      <c r="V466" s="5">
        <f t="shared" si="62"/>
        <v>3.4</v>
      </c>
      <c r="W466" t="s">
        <v>17</v>
      </c>
      <c r="X466" t="str">
        <f t="shared" si="63"/>
        <v>Cash</v>
      </c>
    </row>
    <row r="467" spans="1:24" x14ac:dyDescent="0.3">
      <c r="A467" s="3">
        <v>120465</v>
      </c>
      <c r="B467">
        <v>403</v>
      </c>
      <c r="C467" s="2">
        <v>45787</v>
      </c>
      <c r="D467" s="4">
        <v>0.2479861111111111</v>
      </c>
      <c r="E467" s="2">
        <v>45787</v>
      </c>
      <c r="F467" s="2" t="str">
        <f>TEXT(Table1[[#This Row],[Business_Day]],"dddd")</f>
        <v>Saturday</v>
      </c>
      <c r="G467" t="s">
        <v>28</v>
      </c>
      <c r="H467" t="s">
        <v>22</v>
      </c>
      <c r="I467" t="str">
        <f t="shared" si="56"/>
        <v>Takeout</v>
      </c>
      <c r="J467" t="s">
        <v>68</v>
      </c>
      <c r="L467" t="str">
        <f t="shared" si="57"/>
        <v>No Modifier</v>
      </c>
      <c r="M467" s="3">
        <v>2</v>
      </c>
      <c r="N467" s="5">
        <v>3.68</v>
      </c>
      <c r="O467" s="5">
        <f t="shared" si="58"/>
        <v>3.6799999999999997</v>
      </c>
      <c r="P467" s="5">
        <f t="shared" si="59"/>
        <v>7.3599999999999994</v>
      </c>
      <c r="Q467" s="9">
        <v>0</v>
      </c>
      <c r="R467" s="9">
        <f t="shared" si="60"/>
        <v>0</v>
      </c>
      <c r="S467" s="9">
        <v>0.53</v>
      </c>
      <c r="T467" s="9">
        <f t="shared" si="61"/>
        <v>0.53</v>
      </c>
      <c r="U467" s="16">
        <v>7.89</v>
      </c>
      <c r="V467" s="5">
        <f t="shared" si="62"/>
        <v>7.89</v>
      </c>
      <c r="W467" t="s">
        <v>21</v>
      </c>
      <c r="X467" t="str">
        <f t="shared" si="63"/>
        <v>Card</v>
      </c>
    </row>
    <row r="468" spans="1:24" x14ac:dyDescent="0.3">
      <c r="A468" s="3">
        <v>120466</v>
      </c>
      <c r="B468">
        <v>301</v>
      </c>
      <c r="C468" s="2">
        <v>45791</v>
      </c>
      <c r="D468" s="4">
        <v>0.26037037037037036</v>
      </c>
      <c r="E468" s="2">
        <v>45791</v>
      </c>
      <c r="F468" s="2" t="str">
        <f>TEXT(Table1[[#This Row],[Business_Day]],"dddd")</f>
        <v>Wednesday</v>
      </c>
      <c r="G468" t="s">
        <v>36</v>
      </c>
      <c r="H468" t="s">
        <v>19</v>
      </c>
      <c r="I468" t="str">
        <f t="shared" si="56"/>
        <v>Dine-In</v>
      </c>
      <c r="J468" t="s">
        <v>26</v>
      </c>
      <c r="L468" t="str">
        <f t="shared" si="57"/>
        <v>No Modifier</v>
      </c>
      <c r="M468" s="3">
        <v>1</v>
      </c>
      <c r="N468" s="5">
        <v>9.6</v>
      </c>
      <c r="O468" s="5">
        <f t="shared" si="58"/>
        <v>9.6</v>
      </c>
      <c r="P468" s="5">
        <f t="shared" si="59"/>
        <v>9.6</v>
      </c>
      <c r="Q468" s="9">
        <v>0</v>
      </c>
      <c r="R468" s="9">
        <f t="shared" si="60"/>
        <v>0</v>
      </c>
      <c r="S468" s="9">
        <v>0.77</v>
      </c>
      <c r="T468" s="9">
        <f t="shared" si="61"/>
        <v>0.77</v>
      </c>
      <c r="U468" s="16">
        <v>10.37</v>
      </c>
      <c r="V468" s="5">
        <f t="shared" si="62"/>
        <v>10.37</v>
      </c>
      <c r="W468" t="s">
        <v>31</v>
      </c>
      <c r="X468" t="str">
        <f t="shared" si="63"/>
        <v>MobilePay</v>
      </c>
    </row>
    <row r="469" spans="1:24" x14ac:dyDescent="0.3">
      <c r="A469" s="3">
        <v>120467</v>
      </c>
      <c r="B469">
        <v>401</v>
      </c>
      <c r="C469" s="2">
        <v>45851</v>
      </c>
      <c r="D469" s="4">
        <v>0.22384259259259259</v>
      </c>
      <c r="E469" s="2">
        <v>45851</v>
      </c>
      <c r="F469" s="2" t="str">
        <f>TEXT(Table1[[#This Row],[Business_Day]],"dddd")</f>
        <v>Sunday</v>
      </c>
      <c r="G469" t="s">
        <v>14</v>
      </c>
      <c r="H469" t="s">
        <v>19</v>
      </c>
      <c r="I469" t="str">
        <f t="shared" si="56"/>
        <v>Dine-In</v>
      </c>
      <c r="J469" t="s">
        <v>39</v>
      </c>
      <c r="K469" t="s">
        <v>46</v>
      </c>
      <c r="L469" t="str">
        <f t="shared" si="57"/>
        <v>Cinnamon</v>
      </c>
      <c r="M469" s="3">
        <v>1</v>
      </c>
      <c r="N469" s="5">
        <v>3.23</v>
      </c>
      <c r="O469" s="5">
        <f t="shared" si="58"/>
        <v>3.33</v>
      </c>
      <c r="P469" s="5">
        <f t="shared" si="59"/>
        <v>3.33</v>
      </c>
      <c r="Q469" s="9">
        <v>0</v>
      </c>
      <c r="R469" s="9">
        <f t="shared" si="60"/>
        <v>0</v>
      </c>
      <c r="S469" s="9">
        <v>0.25</v>
      </c>
      <c r="T469" s="9">
        <f t="shared" si="61"/>
        <v>0.25</v>
      </c>
      <c r="U469" s="16">
        <v>3.58</v>
      </c>
      <c r="V469" s="5">
        <f t="shared" si="62"/>
        <v>3.58</v>
      </c>
      <c r="W469" t="s">
        <v>21</v>
      </c>
      <c r="X469" t="str">
        <f t="shared" si="63"/>
        <v>Card</v>
      </c>
    </row>
    <row r="470" spans="1:24" x14ac:dyDescent="0.3">
      <c r="A470" s="3">
        <v>120468</v>
      </c>
      <c r="B470">
        <v>501</v>
      </c>
      <c r="C470" s="2">
        <v>45865</v>
      </c>
      <c r="D470" s="4">
        <v>0.51118055555555553</v>
      </c>
      <c r="E470" s="2">
        <v>45865</v>
      </c>
      <c r="F470" s="2" t="str">
        <f>TEXT(Table1[[#This Row],[Business_Day]],"dddd")</f>
        <v>Sunday</v>
      </c>
      <c r="G470" t="s">
        <v>18</v>
      </c>
      <c r="H470" t="s">
        <v>22</v>
      </c>
      <c r="I470" t="str">
        <f t="shared" si="56"/>
        <v>Takeout</v>
      </c>
      <c r="J470" t="s">
        <v>26</v>
      </c>
      <c r="L470" t="str">
        <f t="shared" si="57"/>
        <v>No Modifier</v>
      </c>
      <c r="M470" s="3">
        <v>3</v>
      </c>
      <c r="N470" s="5">
        <v>9.02</v>
      </c>
      <c r="O470" s="5">
        <f t="shared" si="58"/>
        <v>9.02</v>
      </c>
      <c r="P470" s="5">
        <f t="shared" si="59"/>
        <v>27.06</v>
      </c>
      <c r="Q470" s="9">
        <v>0</v>
      </c>
      <c r="R470" s="9">
        <f t="shared" si="60"/>
        <v>0</v>
      </c>
      <c r="S470" s="9">
        <v>2.16</v>
      </c>
      <c r="T470" s="9">
        <f t="shared" si="61"/>
        <v>2.16</v>
      </c>
      <c r="U470" s="16">
        <v>29.22</v>
      </c>
      <c r="V470" s="5">
        <f t="shared" si="62"/>
        <v>29.22</v>
      </c>
      <c r="W470" t="s">
        <v>62</v>
      </c>
      <c r="X470" t="str">
        <f t="shared" si="63"/>
        <v>GiftCard</v>
      </c>
    </row>
    <row r="471" spans="1:24" x14ac:dyDescent="0.3">
      <c r="A471" s="3">
        <v>120469</v>
      </c>
      <c r="B471">
        <v>102</v>
      </c>
      <c r="C471" s="2">
        <v>45801</v>
      </c>
      <c r="D471" s="4">
        <v>0.10037037037037037</v>
      </c>
      <c r="E471" s="2">
        <v>45801</v>
      </c>
      <c r="F471" s="2" t="str">
        <f>TEXT(Table1[[#This Row],[Business_Day]],"dddd")</f>
        <v>Saturday</v>
      </c>
      <c r="G471" t="s">
        <v>18</v>
      </c>
      <c r="H471" t="s">
        <v>29</v>
      </c>
      <c r="I471" t="str">
        <f t="shared" si="56"/>
        <v>Delivery</v>
      </c>
      <c r="J471" t="s">
        <v>57</v>
      </c>
      <c r="K471" t="s">
        <v>74</v>
      </c>
      <c r="L471" t="str">
        <f t="shared" si="57"/>
        <v>Add Bacon</v>
      </c>
      <c r="M471" s="3">
        <v>1</v>
      </c>
      <c r="N471" s="5">
        <v>8.6999999999999993</v>
      </c>
      <c r="O471" s="5">
        <f t="shared" si="58"/>
        <v>9.6999999999999993</v>
      </c>
      <c r="P471" s="5">
        <f t="shared" si="59"/>
        <v>9.6999999999999993</v>
      </c>
      <c r="Q471" s="9">
        <v>0</v>
      </c>
      <c r="R471" s="9">
        <f t="shared" si="60"/>
        <v>0</v>
      </c>
      <c r="S471" s="9">
        <v>0.63</v>
      </c>
      <c r="T471" s="9">
        <f t="shared" si="61"/>
        <v>0.63</v>
      </c>
      <c r="U471" s="16">
        <v>10.33</v>
      </c>
      <c r="V471" s="5">
        <f t="shared" si="62"/>
        <v>10.33</v>
      </c>
      <c r="W471" t="s">
        <v>21</v>
      </c>
      <c r="X471" t="str">
        <f t="shared" si="63"/>
        <v>Card</v>
      </c>
    </row>
    <row r="472" spans="1:24" x14ac:dyDescent="0.3">
      <c r="A472" s="3">
        <v>120470</v>
      </c>
      <c r="B472">
        <v>301</v>
      </c>
      <c r="C472" s="2">
        <v>45853</v>
      </c>
      <c r="D472" s="4">
        <v>0.51681712962962967</v>
      </c>
      <c r="E472" s="2">
        <v>45853</v>
      </c>
      <c r="F472" s="2" t="str">
        <f>TEXT(Table1[[#This Row],[Business_Day]],"dddd")</f>
        <v>Tuesday</v>
      </c>
      <c r="G472" t="s">
        <v>18</v>
      </c>
      <c r="H472" t="s">
        <v>29</v>
      </c>
      <c r="I472" t="str">
        <f t="shared" si="56"/>
        <v>Delivery</v>
      </c>
      <c r="J472" t="s">
        <v>26</v>
      </c>
      <c r="L472" t="str">
        <f t="shared" si="57"/>
        <v>No Modifier</v>
      </c>
      <c r="M472" s="3">
        <v>1</v>
      </c>
      <c r="N472" s="5">
        <v>9.15</v>
      </c>
      <c r="O472" s="5">
        <f t="shared" si="58"/>
        <v>9.1499999999999986</v>
      </c>
      <c r="P472" s="5">
        <f t="shared" si="59"/>
        <v>9.1499999999999986</v>
      </c>
      <c r="Q472" s="9">
        <v>0</v>
      </c>
      <c r="R472" s="9">
        <f t="shared" si="60"/>
        <v>0</v>
      </c>
      <c r="S472" s="9">
        <v>0.64</v>
      </c>
      <c r="T472" s="9">
        <f t="shared" si="61"/>
        <v>0.64</v>
      </c>
      <c r="U472" s="16">
        <v>9.7899999999999991</v>
      </c>
      <c r="V472" s="5">
        <f t="shared" si="62"/>
        <v>9.7899999999999991</v>
      </c>
      <c r="W472" t="s">
        <v>21</v>
      </c>
      <c r="X472" t="str">
        <f t="shared" si="63"/>
        <v>Card</v>
      </c>
    </row>
    <row r="473" spans="1:24" x14ac:dyDescent="0.3">
      <c r="A473" s="3">
        <v>120471</v>
      </c>
      <c r="B473">
        <v>202</v>
      </c>
      <c r="C473" s="2">
        <v>45849</v>
      </c>
      <c r="D473" s="4">
        <v>0.34809027777777779</v>
      </c>
      <c r="E473" s="2">
        <v>45849</v>
      </c>
      <c r="F473" s="2" t="str">
        <f>TEXT(Table1[[#This Row],[Business_Day]],"dddd")</f>
        <v>Friday</v>
      </c>
      <c r="G473" t="s">
        <v>36</v>
      </c>
      <c r="H473" t="s">
        <v>19</v>
      </c>
      <c r="I473" t="str">
        <f t="shared" si="56"/>
        <v>Dine-In</v>
      </c>
      <c r="J473" t="s">
        <v>30</v>
      </c>
      <c r="K473" t="s">
        <v>53</v>
      </c>
      <c r="L473" t="str">
        <f t="shared" si="57"/>
        <v>Small Size</v>
      </c>
      <c r="M473" s="3">
        <v>1</v>
      </c>
      <c r="N473" s="5">
        <v>2.4900000000000002</v>
      </c>
      <c r="O473" s="5">
        <f t="shared" si="58"/>
        <v>2.19</v>
      </c>
      <c r="P473" s="5">
        <f t="shared" si="59"/>
        <v>2.19</v>
      </c>
      <c r="Q473" s="9">
        <v>0</v>
      </c>
      <c r="R473" s="9">
        <f t="shared" si="60"/>
        <v>0</v>
      </c>
      <c r="S473" s="9">
        <v>0.18</v>
      </c>
      <c r="T473" s="9">
        <f t="shared" si="61"/>
        <v>0.18</v>
      </c>
      <c r="U473" s="16">
        <v>2.37</v>
      </c>
      <c r="V473" s="5">
        <f t="shared" si="62"/>
        <v>2.37</v>
      </c>
      <c r="W473" t="s">
        <v>21</v>
      </c>
      <c r="X473" t="str">
        <f t="shared" si="63"/>
        <v>Card</v>
      </c>
    </row>
    <row r="474" spans="1:24" x14ac:dyDescent="0.3">
      <c r="A474" s="3">
        <v>120472</v>
      </c>
      <c r="B474">
        <v>101</v>
      </c>
      <c r="C474" s="2">
        <v>45860</v>
      </c>
      <c r="D474" s="4">
        <v>0.13061342592592592</v>
      </c>
      <c r="E474" s="2">
        <v>45860</v>
      </c>
      <c r="F474" s="2" t="str">
        <f>TEXT(Table1[[#This Row],[Business_Day]],"dddd")</f>
        <v>Tuesday</v>
      </c>
      <c r="G474" t="s">
        <v>28</v>
      </c>
      <c r="H474" t="s">
        <v>19</v>
      </c>
      <c r="I474" t="str">
        <f t="shared" si="56"/>
        <v>Dine-In</v>
      </c>
      <c r="J474" t="s">
        <v>79</v>
      </c>
      <c r="L474" t="str">
        <f t="shared" si="57"/>
        <v>No Modifier</v>
      </c>
      <c r="M474" s="3">
        <v>1</v>
      </c>
      <c r="N474" s="5">
        <v>2.5099999999999998</v>
      </c>
      <c r="O474" s="5">
        <f t="shared" si="58"/>
        <v>2.5100000000000002</v>
      </c>
      <c r="P474" s="5">
        <f t="shared" si="59"/>
        <v>2.5100000000000002</v>
      </c>
      <c r="Q474" s="9">
        <v>0</v>
      </c>
      <c r="R474" s="9">
        <f t="shared" si="60"/>
        <v>0</v>
      </c>
      <c r="S474" s="9">
        <v>0.23</v>
      </c>
      <c r="T474" s="9">
        <f t="shared" si="61"/>
        <v>0.23</v>
      </c>
      <c r="U474" s="16">
        <v>2.74</v>
      </c>
      <c r="V474" s="5">
        <f t="shared" si="62"/>
        <v>2.74</v>
      </c>
      <c r="W474" t="s">
        <v>21</v>
      </c>
      <c r="X474" t="str">
        <f t="shared" si="63"/>
        <v>Card</v>
      </c>
    </row>
    <row r="475" spans="1:24" x14ac:dyDescent="0.3">
      <c r="A475" s="3">
        <v>120473</v>
      </c>
      <c r="B475">
        <v>202</v>
      </c>
      <c r="C475" s="2">
        <v>45797</v>
      </c>
      <c r="D475" s="4">
        <v>0.13744212962962962</v>
      </c>
      <c r="E475" s="2">
        <v>45797</v>
      </c>
      <c r="F475" s="2" t="str">
        <f>TEXT(Table1[[#This Row],[Business_Day]],"dddd")</f>
        <v>Tuesday</v>
      </c>
      <c r="G475" t="s">
        <v>28</v>
      </c>
      <c r="H475" t="s">
        <v>29</v>
      </c>
      <c r="I475" t="str">
        <f t="shared" si="56"/>
        <v>Delivery</v>
      </c>
      <c r="J475" t="s">
        <v>47</v>
      </c>
      <c r="K475" t="s">
        <v>69</v>
      </c>
      <c r="L475" t="str">
        <f t="shared" si="57"/>
        <v>Caramel Topping</v>
      </c>
      <c r="M475" s="3">
        <v>1</v>
      </c>
      <c r="N475" s="5">
        <v>1.8</v>
      </c>
      <c r="O475" s="5">
        <f t="shared" ca="1" si="58"/>
        <v>2.4499999999999997</v>
      </c>
      <c r="P475" s="5">
        <f t="shared" ca="1" si="59"/>
        <v>2.4499999999999997</v>
      </c>
      <c r="R475" s="9">
        <f t="shared" ca="1" si="60"/>
        <v>0.15</v>
      </c>
      <c r="S475" s="9">
        <v>0.2</v>
      </c>
      <c r="T475" s="9">
        <f t="shared" si="61"/>
        <v>0.2</v>
      </c>
      <c r="U475" s="16">
        <v>2.5</v>
      </c>
      <c r="V475" s="5">
        <f t="shared" si="62"/>
        <v>2.5</v>
      </c>
      <c r="W475" t="s">
        <v>21</v>
      </c>
      <c r="X475" t="str">
        <f t="shared" si="63"/>
        <v>Card</v>
      </c>
    </row>
    <row r="476" spans="1:24" x14ac:dyDescent="0.3">
      <c r="A476" s="3">
        <v>120474</v>
      </c>
      <c r="B476">
        <v>102</v>
      </c>
      <c r="C476" s="2">
        <v>45761</v>
      </c>
      <c r="D476" s="4">
        <v>0.36011574074074076</v>
      </c>
      <c r="E476" s="2">
        <v>45761</v>
      </c>
      <c r="F476" s="2" t="str">
        <f>TEXT(Table1[[#This Row],[Business_Day]],"dddd")</f>
        <v>Monday</v>
      </c>
      <c r="G476" t="s">
        <v>36</v>
      </c>
      <c r="H476" t="s">
        <v>19</v>
      </c>
      <c r="I476" t="str">
        <f t="shared" si="56"/>
        <v>Dine-In</v>
      </c>
      <c r="J476" t="s">
        <v>48</v>
      </c>
      <c r="L476" t="str">
        <f t="shared" si="57"/>
        <v>No Modifier</v>
      </c>
      <c r="M476" s="3">
        <v>1</v>
      </c>
      <c r="N476" s="5">
        <v>6.27</v>
      </c>
      <c r="O476" s="5">
        <f t="shared" si="58"/>
        <v>8.27</v>
      </c>
      <c r="P476" s="5">
        <f t="shared" si="59"/>
        <v>8.27</v>
      </c>
      <c r="Q476" s="9">
        <v>0</v>
      </c>
      <c r="R476" s="9">
        <f t="shared" si="60"/>
        <v>0</v>
      </c>
      <c r="S476" s="9">
        <v>0.74</v>
      </c>
      <c r="T476" s="9">
        <f t="shared" si="61"/>
        <v>0.74</v>
      </c>
      <c r="U476" s="16">
        <v>9.01</v>
      </c>
      <c r="V476" s="5">
        <f t="shared" si="62"/>
        <v>9.01</v>
      </c>
      <c r="W476" t="s">
        <v>17</v>
      </c>
      <c r="X476" t="str">
        <f t="shared" si="63"/>
        <v>Cash</v>
      </c>
    </row>
    <row r="477" spans="1:24" x14ac:dyDescent="0.3">
      <c r="A477" s="3">
        <v>120475</v>
      </c>
      <c r="B477">
        <v>101</v>
      </c>
      <c r="C477" s="2">
        <v>45785</v>
      </c>
      <c r="D477" s="4">
        <v>0.35515046296296299</v>
      </c>
      <c r="E477" s="2">
        <v>45785</v>
      </c>
      <c r="F477" s="2" t="str">
        <f>TEXT(Table1[[#This Row],[Business_Day]],"dddd")</f>
        <v>Thursday</v>
      </c>
      <c r="G477" t="s">
        <v>36</v>
      </c>
      <c r="H477" t="s">
        <v>15</v>
      </c>
      <c r="I477" t="str">
        <f t="shared" si="56"/>
        <v>Drive-Thru</v>
      </c>
      <c r="J477" t="s">
        <v>56</v>
      </c>
      <c r="K477" t="s">
        <v>45</v>
      </c>
      <c r="L477" t="str">
        <f t="shared" si="57"/>
        <v>Sugar-Free Syrup</v>
      </c>
      <c r="M477" s="3">
        <v>1</v>
      </c>
      <c r="N477" s="5">
        <v>1.86</v>
      </c>
      <c r="O477" s="5">
        <f t="shared" si="58"/>
        <v>2.1599999999999997</v>
      </c>
      <c r="P477" s="5">
        <f t="shared" si="59"/>
        <v>2.1599999999999997</v>
      </c>
      <c r="Q477" s="9">
        <v>0</v>
      </c>
      <c r="R477" s="9">
        <f t="shared" si="60"/>
        <v>0</v>
      </c>
      <c r="S477" s="9">
        <v>0.14000000000000001</v>
      </c>
      <c r="T477" s="9">
        <f t="shared" si="61"/>
        <v>0.14000000000000001</v>
      </c>
      <c r="U477" s="16">
        <v>2.2999999999999998</v>
      </c>
      <c r="V477" s="5">
        <f t="shared" si="62"/>
        <v>2.2999999999999998</v>
      </c>
      <c r="W477" t="s">
        <v>31</v>
      </c>
      <c r="X477" t="str">
        <f t="shared" si="63"/>
        <v>MobilePay</v>
      </c>
    </row>
    <row r="478" spans="1:24" x14ac:dyDescent="0.3">
      <c r="A478" s="3">
        <v>120476</v>
      </c>
      <c r="B478">
        <v>201</v>
      </c>
      <c r="C478" s="2">
        <v>45846</v>
      </c>
      <c r="D478" s="4">
        <v>0.35607638888888887</v>
      </c>
      <c r="E478" s="2">
        <v>45846</v>
      </c>
      <c r="F478" s="2" t="str">
        <f>TEXT(Table1[[#This Row],[Business_Day]],"dddd")</f>
        <v>Tuesday</v>
      </c>
      <c r="G478" t="s">
        <v>36</v>
      </c>
      <c r="H478" t="s">
        <v>22</v>
      </c>
      <c r="I478" t="str">
        <f t="shared" si="56"/>
        <v>Takeout</v>
      </c>
      <c r="J478" t="s">
        <v>26</v>
      </c>
      <c r="L478" t="str">
        <f t="shared" si="57"/>
        <v>No Modifier</v>
      </c>
      <c r="M478" s="3">
        <v>2</v>
      </c>
      <c r="N478" s="5">
        <v>9.58</v>
      </c>
      <c r="O478" s="5">
        <f t="shared" si="58"/>
        <v>9.58</v>
      </c>
      <c r="P478" s="5">
        <f t="shared" si="59"/>
        <v>19.16</v>
      </c>
      <c r="Q478" s="9">
        <v>0</v>
      </c>
      <c r="R478" s="9">
        <f t="shared" si="60"/>
        <v>0</v>
      </c>
      <c r="S478" s="9">
        <v>1.39</v>
      </c>
      <c r="T478" s="9">
        <f t="shared" si="61"/>
        <v>1.39</v>
      </c>
      <c r="U478" s="16">
        <v>20.55</v>
      </c>
      <c r="V478" s="5">
        <f t="shared" si="62"/>
        <v>20.55</v>
      </c>
      <c r="W478" t="s">
        <v>17</v>
      </c>
      <c r="X478" t="str">
        <f t="shared" si="63"/>
        <v>Cash</v>
      </c>
    </row>
    <row r="479" spans="1:24" x14ac:dyDescent="0.3">
      <c r="A479" s="3">
        <v>120477</v>
      </c>
      <c r="B479">
        <v>103</v>
      </c>
      <c r="C479" s="2">
        <v>45820</v>
      </c>
      <c r="D479" s="4">
        <v>0.4279513888888889</v>
      </c>
      <c r="E479" s="2">
        <v>45820</v>
      </c>
      <c r="F479" s="2" t="str">
        <f>TEXT(Table1[[#This Row],[Business_Day]],"dddd")</f>
        <v>Thursday</v>
      </c>
      <c r="G479" t="s">
        <v>37</v>
      </c>
      <c r="H479" t="s">
        <v>22</v>
      </c>
      <c r="I479" t="str">
        <f t="shared" si="56"/>
        <v>Takeout</v>
      </c>
      <c r="J479" t="s">
        <v>80</v>
      </c>
      <c r="L479" t="str">
        <f t="shared" si="57"/>
        <v>No Modifier</v>
      </c>
      <c r="M479" s="3">
        <v>1</v>
      </c>
      <c r="N479" s="5">
        <v>1.93</v>
      </c>
      <c r="O479" s="5">
        <f t="shared" si="58"/>
        <v>1.93</v>
      </c>
      <c r="P479" s="5">
        <f t="shared" si="59"/>
        <v>1.93</v>
      </c>
      <c r="Q479" s="9">
        <v>0</v>
      </c>
      <c r="R479" s="9">
        <f t="shared" si="60"/>
        <v>0</v>
      </c>
      <c r="S479" s="9">
        <v>0.16</v>
      </c>
      <c r="T479" s="9">
        <f t="shared" si="61"/>
        <v>0.16</v>
      </c>
      <c r="U479" s="16">
        <v>2.09</v>
      </c>
      <c r="V479" s="5">
        <f t="shared" si="62"/>
        <v>2.09</v>
      </c>
      <c r="W479" t="s">
        <v>62</v>
      </c>
      <c r="X479" t="str">
        <f t="shared" si="63"/>
        <v>GiftCard</v>
      </c>
    </row>
    <row r="480" spans="1:24" x14ac:dyDescent="0.3">
      <c r="A480" s="3">
        <v>120478</v>
      </c>
      <c r="B480">
        <v>401</v>
      </c>
      <c r="C480" s="2">
        <v>45824</v>
      </c>
      <c r="D480" s="4">
        <v>0.32244212962962965</v>
      </c>
      <c r="E480" s="2">
        <v>45824</v>
      </c>
      <c r="F480" s="2" t="str">
        <f>TEXT(Table1[[#This Row],[Business_Day]],"dddd")</f>
        <v>Monday</v>
      </c>
      <c r="G480" t="s">
        <v>14</v>
      </c>
      <c r="H480" t="s">
        <v>29</v>
      </c>
      <c r="I480" t="str">
        <f t="shared" si="56"/>
        <v>Delivery</v>
      </c>
      <c r="J480" t="s">
        <v>16</v>
      </c>
      <c r="L480" t="str">
        <f t="shared" si="57"/>
        <v>No Modifier</v>
      </c>
      <c r="M480" s="3">
        <v>1</v>
      </c>
      <c r="N480" s="5">
        <v>1.69</v>
      </c>
      <c r="O480" s="5">
        <f t="shared" si="58"/>
        <v>2.3899999999999997</v>
      </c>
      <c r="P480" s="5">
        <f t="shared" si="59"/>
        <v>2.3899999999999997</v>
      </c>
      <c r="Q480" s="9">
        <v>0</v>
      </c>
      <c r="R480" s="9">
        <f t="shared" si="60"/>
        <v>0</v>
      </c>
      <c r="S480" s="9">
        <v>0.16</v>
      </c>
      <c r="T480" s="9">
        <f t="shared" si="61"/>
        <v>0.16</v>
      </c>
      <c r="U480" s="16">
        <v>2.5499999999999998</v>
      </c>
      <c r="V480" s="5">
        <f t="shared" si="62"/>
        <v>2.5499999999999998</v>
      </c>
      <c r="W480" t="s">
        <v>21</v>
      </c>
      <c r="X480" t="str">
        <f t="shared" si="63"/>
        <v>Card</v>
      </c>
    </row>
    <row r="481" spans="1:24" x14ac:dyDescent="0.3">
      <c r="A481" s="3">
        <v>120479</v>
      </c>
      <c r="B481">
        <v>201</v>
      </c>
      <c r="C481" s="2">
        <v>45828</v>
      </c>
      <c r="D481" s="4">
        <v>0.33344907407407409</v>
      </c>
      <c r="E481" s="2">
        <v>45828</v>
      </c>
      <c r="F481" s="2" t="str">
        <f>TEXT(Table1[[#This Row],[Business_Day]],"dddd")</f>
        <v>Friday</v>
      </c>
      <c r="G481" t="s">
        <v>36</v>
      </c>
      <c r="H481" t="s">
        <v>15</v>
      </c>
      <c r="I481" t="str">
        <f t="shared" si="56"/>
        <v>Drive-Thru</v>
      </c>
      <c r="J481" t="s">
        <v>43</v>
      </c>
      <c r="L481" t="str">
        <f t="shared" si="57"/>
        <v>No Modifier</v>
      </c>
      <c r="M481" s="3">
        <v>1</v>
      </c>
      <c r="N481" s="5">
        <v>4.8600000000000003</v>
      </c>
      <c r="O481" s="5">
        <f t="shared" si="58"/>
        <v>4.8599999999999994</v>
      </c>
      <c r="P481" s="5">
        <f t="shared" si="59"/>
        <v>4.8599999999999994</v>
      </c>
      <c r="Q481" s="9">
        <v>0</v>
      </c>
      <c r="R481" s="9">
        <f t="shared" si="60"/>
        <v>0</v>
      </c>
      <c r="S481" s="9">
        <v>0.41</v>
      </c>
      <c r="T481" s="9">
        <f t="shared" si="61"/>
        <v>0.41</v>
      </c>
      <c r="U481" s="16">
        <v>5.27</v>
      </c>
      <c r="V481" s="5">
        <f t="shared" si="62"/>
        <v>5.27</v>
      </c>
      <c r="W481" t="s">
        <v>21</v>
      </c>
      <c r="X481" t="str">
        <f t="shared" si="63"/>
        <v>Card</v>
      </c>
    </row>
    <row r="482" spans="1:24" x14ac:dyDescent="0.3">
      <c r="A482" s="3">
        <v>120480</v>
      </c>
      <c r="B482">
        <v>102</v>
      </c>
      <c r="C482" s="2">
        <v>45774</v>
      </c>
      <c r="D482" s="4">
        <v>0.50777777777777777</v>
      </c>
      <c r="E482" s="2">
        <v>45774</v>
      </c>
      <c r="F482" s="2" t="str">
        <f>TEXT(Table1[[#This Row],[Business_Day]],"dddd")</f>
        <v>Sunday</v>
      </c>
      <c r="G482" t="s">
        <v>18</v>
      </c>
      <c r="H482" t="s">
        <v>19</v>
      </c>
      <c r="I482" t="str">
        <f t="shared" si="56"/>
        <v>Dine-In</v>
      </c>
      <c r="J482" t="s">
        <v>59</v>
      </c>
      <c r="L482" t="str">
        <f t="shared" si="57"/>
        <v>No Modifier</v>
      </c>
      <c r="M482" s="3">
        <v>2</v>
      </c>
      <c r="N482" s="5">
        <v>9.93</v>
      </c>
      <c r="O482" s="5">
        <f t="shared" si="58"/>
        <v>9.93</v>
      </c>
      <c r="P482" s="5">
        <f t="shared" si="59"/>
        <v>19.86</v>
      </c>
      <c r="Q482" s="9">
        <v>0</v>
      </c>
      <c r="R482" s="9">
        <f t="shared" si="60"/>
        <v>0</v>
      </c>
      <c r="S482" s="9">
        <v>1.29</v>
      </c>
      <c r="T482" s="9">
        <f t="shared" si="61"/>
        <v>1.29</v>
      </c>
      <c r="U482" s="16">
        <v>21.15</v>
      </c>
      <c r="V482" s="5">
        <f t="shared" si="62"/>
        <v>21.15</v>
      </c>
      <c r="W482" t="s">
        <v>21</v>
      </c>
      <c r="X482" t="str">
        <f t="shared" si="63"/>
        <v>Card</v>
      </c>
    </row>
    <row r="483" spans="1:24" x14ac:dyDescent="0.3">
      <c r="A483" s="3">
        <v>120481</v>
      </c>
      <c r="B483">
        <v>301</v>
      </c>
      <c r="C483" s="2">
        <v>45848</v>
      </c>
      <c r="D483" s="4">
        <v>0.3553587962962963</v>
      </c>
      <c r="E483" s="2">
        <v>45848</v>
      </c>
      <c r="F483" s="2" t="str">
        <f>TEXT(Table1[[#This Row],[Business_Day]],"dddd")</f>
        <v>Thursday</v>
      </c>
      <c r="G483" t="s">
        <v>14</v>
      </c>
      <c r="H483" t="s">
        <v>15</v>
      </c>
      <c r="I483" t="str">
        <f t="shared" si="56"/>
        <v>Drive-Thru</v>
      </c>
      <c r="J483" t="s">
        <v>35</v>
      </c>
      <c r="K483" t="s">
        <v>44</v>
      </c>
      <c r="L483" t="str">
        <f t="shared" si="57"/>
        <v>Extra Egg</v>
      </c>
      <c r="M483" s="3">
        <v>1</v>
      </c>
      <c r="N483" s="5">
        <v>1.7</v>
      </c>
      <c r="O483" s="5">
        <f t="shared" si="58"/>
        <v>2.6999999999999997</v>
      </c>
      <c r="P483" s="5">
        <f t="shared" si="59"/>
        <v>2.6999999999999997</v>
      </c>
      <c r="Q483" s="9">
        <v>0</v>
      </c>
      <c r="R483" s="9">
        <f t="shared" si="60"/>
        <v>0</v>
      </c>
      <c r="S483" s="9">
        <v>0.16</v>
      </c>
      <c r="T483" s="9">
        <f t="shared" si="61"/>
        <v>0.16</v>
      </c>
      <c r="U483" s="16">
        <v>2.86</v>
      </c>
      <c r="V483" s="5">
        <f t="shared" si="62"/>
        <v>2.86</v>
      </c>
      <c r="W483" t="s">
        <v>21</v>
      </c>
      <c r="X483" t="str">
        <f t="shared" si="63"/>
        <v>Card</v>
      </c>
    </row>
    <row r="484" spans="1:24" x14ac:dyDescent="0.3">
      <c r="A484" s="3">
        <v>120482</v>
      </c>
      <c r="B484">
        <v>301</v>
      </c>
      <c r="C484" s="2">
        <v>45835</v>
      </c>
      <c r="D484" s="4">
        <v>0.19717592592592592</v>
      </c>
      <c r="E484" s="2">
        <v>45835</v>
      </c>
      <c r="F484" s="2" t="str">
        <f>TEXT(Table1[[#This Row],[Business_Day]],"dddd")</f>
        <v>Friday</v>
      </c>
      <c r="G484" t="s">
        <v>28</v>
      </c>
      <c r="H484" t="s">
        <v>22</v>
      </c>
      <c r="I484" t="str">
        <f t="shared" si="56"/>
        <v>Takeout</v>
      </c>
      <c r="J484" t="s">
        <v>52</v>
      </c>
      <c r="K484" t="s">
        <v>34</v>
      </c>
      <c r="L484" t="str">
        <f t="shared" si="57"/>
        <v>Extra Sauce</v>
      </c>
      <c r="M484" s="3">
        <v>1</v>
      </c>
      <c r="N484" s="5">
        <v>2.1800000000000002</v>
      </c>
      <c r="O484" s="5">
        <f t="shared" si="58"/>
        <v>2.4300000000000002</v>
      </c>
      <c r="P484" s="5">
        <f t="shared" si="59"/>
        <v>2.4300000000000002</v>
      </c>
      <c r="Q484" s="9">
        <v>0.36</v>
      </c>
      <c r="R484" s="9">
        <f t="shared" si="60"/>
        <v>0.36</v>
      </c>
      <c r="S484" s="9">
        <v>0.17</v>
      </c>
      <c r="T484" s="9">
        <f t="shared" si="61"/>
        <v>0.17</v>
      </c>
      <c r="U484" s="16">
        <v>2.2400000000000002</v>
      </c>
      <c r="V484" s="5">
        <f t="shared" si="62"/>
        <v>2.2400000000000002</v>
      </c>
      <c r="X484" t="str">
        <f t="shared" si="63"/>
        <v>Card</v>
      </c>
    </row>
    <row r="485" spans="1:24" x14ac:dyDescent="0.3">
      <c r="A485" s="3">
        <v>120483</v>
      </c>
      <c r="B485">
        <v>103</v>
      </c>
      <c r="C485" s="2">
        <v>45863</v>
      </c>
      <c r="D485" s="4">
        <v>0.38731481481481483</v>
      </c>
      <c r="E485" s="2">
        <v>45863</v>
      </c>
      <c r="F485" s="2" t="str">
        <f>TEXT(Table1[[#This Row],[Business_Day]],"dddd")</f>
        <v>Friday</v>
      </c>
      <c r="G485" t="s">
        <v>14</v>
      </c>
      <c r="H485" t="s">
        <v>15</v>
      </c>
      <c r="I485" t="str">
        <f t="shared" si="56"/>
        <v>Drive-Thru</v>
      </c>
      <c r="J485" t="s">
        <v>75</v>
      </c>
      <c r="K485" t="s">
        <v>46</v>
      </c>
      <c r="L485" t="str">
        <f t="shared" si="57"/>
        <v>Cinnamon</v>
      </c>
      <c r="M485" s="3">
        <v>1</v>
      </c>
      <c r="N485" s="5">
        <v>3.79</v>
      </c>
      <c r="O485" s="5">
        <f t="shared" ca="1" si="58"/>
        <v>4.04</v>
      </c>
      <c r="P485" s="5">
        <f t="shared" ca="1" si="59"/>
        <v>4.04</v>
      </c>
      <c r="R485" s="9">
        <f t="shared" ca="1" si="60"/>
        <v>0.15</v>
      </c>
      <c r="S485" s="9">
        <v>0.23</v>
      </c>
      <c r="T485" s="9">
        <f t="shared" si="61"/>
        <v>0.23</v>
      </c>
      <c r="U485" s="16">
        <v>4.12</v>
      </c>
      <c r="V485" s="5">
        <f t="shared" si="62"/>
        <v>4.12</v>
      </c>
      <c r="W485" t="s">
        <v>21</v>
      </c>
      <c r="X485" t="str">
        <f t="shared" si="63"/>
        <v>Card</v>
      </c>
    </row>
    <row r="486" spans="1:24" x14ac:dyDescent="0.3">
      <c r="A486" s="3">
        <v>120484</v>
      </c>
      <c r="B486">
        <v>101</v>
      </c>
      <c r="C486" s="2">
        <v>45784</v>
      </c>
      <c r="D486" s="4">
        <v>0.5301851851851852</v>
      </c>
      <c r="E486" s="2">
        <v>45784</v>
      </c>
      <c r="F486" s="2" t="str">
        <f>TEXT(Table1[[#This Row],[Business_Day]],"dddd")</f>
        <v>Wednesday</v>
      </c>
      <c r="G486" t="s">
        <v>33</v>
      </c>
      <c r="H486" t="s">
        <v>22</v>
      </c>
      <c r="I486" t="str">
        <f t="shared" si="56"/>
        <v>Takeout</v>
      </c>
      <c r="J486" t="s">
        <v>30</v>
      </c>
      <c r="K486" t="s">
        <v>63</v>
      </c>
      <c r="L486" t="str">
        <f t="shared" si="57"/>
        <v>No Sauce</v>
      </c>
      <c r="M486" s="3">
        <v>1</v>
      </c>
      <c r="N486" s="5">
        <v>2.93</v>
      </c>
      <c r="O486" s="5">
        <f t="shared" si="58"/>
        <v>2.9299999999999997</v>
      </c>
      <c r="P486" s="5">
        <f t="shared" si="59"/>
        <v>2.9299999999999997</v>
      </c>
      <c r="Q486" s="9">
        <v>0</v>
      </c>
      <c r="R486" s="9">
        <f t="shared" si="60"/>
        <v>0</v>
      </c>
      <c r="S486" s="9">
        <v>0.26</v>
      </c>
      <c r="T486" s="9">
        <f t="shared" si="61"/>
        <v>0.26</v>
      </c>
      <c r="U486" s="16">
        <v>3.19</v>
      </c>
      <c r="V486" s="5">
        <f t="shared" si="62"/>
        <v>3.19</v>
      </c>
      <c r="W486" t="s">
        <v>21</v>
      </c>
      <c r="X486" t="str">
        <f t="shared" si="63"/>
        <v>Card</v>
      </c>
    </row>
    <row r="487" spans="1:24" x14ac:dyDescent="0.3">
      <c r="A487" s="3">
        <v>120485</v>
      </c>
      <c r="B487">
        <v>201</v>
      </c>
      <c r="C487" s="2">
        <v>45767</v>
      </c>
      <c r="D487" s="4">
        <v>0.25591435185185185</v>
      </c>
      <c r="E487" s="2">
        <v>45767</v>
      </c>
      <c r="F487" s="2" t="str">
        <f>TEXT(Table1[[#This Row],[Business_Day]],"dddd")</f>
        <v>Sunday</v>
      </c>
      <c r="G487" t="s">
        <v>36</v>
      </c>
      <c r="H487" t="s">
        <v>15</v>
      </c>
      <c r="I487" t="str">
        <f t="shared" si="56"/>
        <v>Drive-Thru</v>
      </c>
      <c r="J487" t="s">
        <v>26</v>
      </c>
      <c r="L487" t="str">
        <f t="shared" si="57"/>
        <v>No Modifier</v>
      </c>
      <c r="M487" s="3">
        <v>2</v>
      </c>
      <c r="N487" s="5">
        <v>8.58</v>
      </c>
      <c r="O487" s="5">
        <f t="shared" si="58"/>
        <v>8.58</v>
      </c>
      <c r="P487" s="5">
        <f t="shared" si="59"/>
        <v>17.16</v>
      </c>
      <c r="Q487" s="9">
        <v>0</v>
      </c>
      <c r="R487" s="9">
        <f t="shared" si="60"/>
        <v>0</v>
      </c>
      <c r="S487" s="9">
        <v>1.54</v>
      </c>
      <c r="T487" s="9">
        <f t="shared" si="61"/>
        <v>1.54</v>
      </c>
      <c r="U487" s="16">
        <v>18.7</v>
      </c>
      <c r="V487" s="5">
        <f t="shared" si="62"/>
        <v>18.7</v>
      </c>
      <c r="W487" t="s">
        <v>21</v>
      </c>
      <c r="X487" t="str">
        <f t="shared" si="63"/>
        <v>Card</v>
      </c>
    </row>
    <row r="488" spans="1:24" x14ac:dyDescent="0.3">
      <c r="A488" s="3">
        <v>120486</v>
      </c>
      <c r="B488">
        <v>102</v>
      </c>
      <c r="C488" s="2">
        <v>45787</v>
      </c>
      <c r="D488" s="4">
        <v>0.21596064814814814</v>
      </c>
      <c r="E488" s="2">
        <v>45787</v>
      </c>
      <c r="F488" s="2" t="str">
        <f>TEXT(Table1[[#This Row],[Business_Day]],"dddd")</f>
        <v>Saturday</v>
      </c>
      <c r="G488" t="s">
        <v>14</v>
      </c>
      <c r="H488" t="s">
        <v>15</v>
      </c>
      <c r="I488" t="str">
        <f t="shared" si="56"/>
        <v>Drive-Thru</v>
      </c>
      <c r="J488" t="s">
        <v>41</v>
      </c>
      <c r="L488" t="str">
        <f t="shared" si="57"/>
        <v>No Modifier</v>
      </c>
      <c r="M488" s="3">
        <v>1</v>
      </c>
      <c r="N488" s="5">
        <v>1.76</v>
      </c>
      <c r="O488" s="5">
        <f t="shared" si="58"/>
        <v>1.76</v>
      </c>
      <c r="P488" s="5">
        <f t="shared" si="59"/>
        <v>1.76</v>
      </c>
      <c r="Q488" s="9">
        <v>0</v>
      </c>
      <c r="R488" s="9">
        <f t="shared" si="60"/>
        <v>0</v>
      </c>
      <c r="S488" s="9">
        <v>0.11</v>
      </c>
      <c r="T488" s="9">
        <f t="shared" si="61"/>
        <v>0.11</v>
      </c>
      <c r="U488" s="16">
        <v>1.87</v>
      </c>
      <c r="V488" s="5">
        <f t="shared" si="62"/>
        <v>1.87</v>
      </c>
      <c r="W488" t="s">
        <v>31</v>
      </c>
      <c r="X488" t="str">
        <f t="shared" si="63"/>
        <v>MobilePay</v>
      </c>
    </row>
    <row r="489" spans="1:24" x14ac:dyDescent="0.3">
      <c r="A489" s="3">
        <v>120487</v>
      </c>
      <c r="B489">
        <v>301</v>
      </c>
      <c r="C489" s="2">
        <v>45759</v>
      </c>
      <c r="D489" s="4">
        <v>0.27871527777777777</v>
      </c>
      <c r="E489" s="2">
        <v>45759</v>
      </c>
      <c r="F489" s="2" t="str">
        <f>TEXT(Table1[[#This Row],[Business_Day]],"dddd")</f>
        <v>Saturday</v>
      </c>
      <c r="G489" t="s">
        <v>36</v>
      </c>
      <c r="H489" t="s">
        <v>22</v>
      </c>
      <c r="I489" t="str">
        <f t="shared" si="56"/>
        <v>Takeout</v>
      </c>
      <c r="J489" t="s">
        <v>26</v>
      </c>
      <c r="L489" t="str">
        <f t="shared" si="57"/>
        <v>No Modifier</v>
      </c>
      <c r="M489" s="3">
        <v>1</v>
      </c>
      <c r="N489" s="5">
        <v>8.75</v>
      </c>
      <c r="O489" s="5">
        <f t="shared" si="58"/>
        <v>8.75</v>
      </c>
      <c r="P489" s="5">
        <f t="shared" si="59"/>
        <v>8.75</v>
      </c>
      <c r="Q489" s="9">
        <v>0</v>
      </c>
      <c r="R489" s="9">
        <f t="shared" si="60"/>
        <v>0</v>
      </c>
      <c r="S489" s="9">
        <v>0.74</v>
      </c>
      <c r="T489" s="9">
        <f t="shared" si="61"/>
        <v>0.74</v>
      </c>
      <c r="U489" s="16">
        <v>9.49</v>
      </c>
      <c r="V489" s="5">
        <f t="shared" si="62"/>
        <v>9.49</v>
      </c>
      <c r="W489" t="s">
        <v>17</v>
      </c>
      <c r="X489" t="str">
        <f t="shared" si="63"/>
        <v>Cash</v>
      </c>
    </row>
    <row r="490" spans="1:24" x14ac:dyDescent="0.3">
      <c r="A490" s="3">
        <v>120488</v>
      </c>
      <c r="B490">
        <v>501</v>
      </c>
      <c r="C490" s="2">
        <v>45783</v>
      </c>
      <c r="D490" s="4">
        <v>0.27526620370370369</v>
      </c>
      <c r="E490" s="2">
        <v>45783</v>
      </c>
      <c r="F490" s="2" t="str">
        <f>TEXT(Table1[[#This Row],[Business_Day]],"dddd")</f>
        <v>Tuesday</v>
      </c>
      <c r="G490" t="s">
        <v>36</v>
      </c>
      <c r="H490" t="s">
        <v>19</v>
      </c>
      <c r="I490" t="str">
        <f t="shared" si="56"/>
        <v>Dine-In</v>
      </c>
      <c r="J490" t="s">
        <v>55</v>
      </c>
      <c r="L490" t="str">
        <f t="shared" si="57"/>
        <v>No Modifier</v>
      </c>
      <c r="M490" s="3">
        <v>1</v>
      </c>
      <c r="N490" s="5">
        <v>9.33</v>
      </c>
      <c r="O490" s="5">
        <f t="shared" si="58"/>
        <v>9.33</v>
      </c>
      <c r="P490" s="5">
        <f t="shared" si="59"/>
        <v>9.33</v>
      </c>
      <c r="Q490" s="9">
        <v>0</v>
      </c>
      <c r="R490" s="9">
        <f t="shared" si="60"/>
        <v>0</v>
      </c>
      <c r="S490" s="9">
        <v>0.68</v>
      </c>
      <c r="T490" s="9">
        <f t="shared" si="61"/>
        <v>0.68</v>
      </c>
      <c r="U490" s="16">
        <v>10.01</v>
      </c>
      <c r="V490" s="5">
        <f t="shared" si="62"/>
        <v>10.01</v>
      </c>
      <c r="W490" t="s">
        <v>21</v>
      </c>
      <c r="X490" t="str">
        <f t="shared" si="63"/>
        <v>Card</v>
      </c>
    </row>
    <row r="491" spans="1:24" x14ac:dyDescent="0.3">
      <c r="A491" s="3">
        <v>120489</v>
      </c>
      <c r="B491">
        <v>103</v>
      </c>
      <c r="C491" s="2">
        <v>45801</v>
      </c>
      <c r="D491" s="4">
        <v>0.50445601851851851</v>
      </c>
      <c r="E491" s="2">
        <v>45801</v>
      </c>
      <c r="F491" s="2" t="str">
        <f>TEXT(Table1[[#This Row],[Business_Day]],"dddd")</f>
        <v>Saturday</v>
      </c>
      <c r="G491" t="s">
        <v>18</v>
      </c>
      <c r="H491" t="s">
        <v>19</v>
      </c>
      <c r="I491" t="str">
        <f t="shared" si="56"/>
        <v>Dine-In</v>
      </c>
      <c r="J491" t="s">
        <v>48</v>
      </c>
      <c r="L491" t="str">
        <f t="shared" si="57"/>
        <v>No Modifier</v>
      </c>
      <c r="M491" s="3">
        <v>2</v>
      </c>
      <c r="N491" s="5">
        <v>5.98</v>
      </c>
      <c r="O491" s="5">
        <f t="shared" si="58"/>
        <v>6.98</v>
      </c>
      <c r="P491" s="5">
        <f t="shared" si="59"/>
        <v>13.96</v>
      </c>
      <c r="Q491" s="9">
        <v>0</v>
      </c>
      <c r="R491" s="9">
        <f t="shared" si="60"/>
        <v>0</v>
      </c>
      <c r="S491" s="9">
        <v>1.26</v>
      </c>
      <c r="T491" s="9">
        <f t="shared" si="61"/>
        <v>1.26</v>
      </c>
      <c r="U491" s="16">
        <v>15.22</v>
      </c>
      <c r="V491" s="5">
        <f t="shared" si="62"/>
        <v>15.22</v>
      </c>
      <c r="W491" t="s">
        <v>31</v>
      </c>
      <c r="X491" t="str">
        <f t="shared" si="63"/>
        <v>MobilePay</v>
      </c>
    </row>
    <row r="492" spans="1:24" x14ac:dyDescent="0.3">
      <c r="A492" s="3">
        <v>120490</v>
      </c>
      <c r="B492">
        <v>101</v>
      </c>
      <c r="C492" s="2">
        <v>45839</v>
      </c>
      <c r="D492" s="4">
        <v>0.23896990740740739</v>
      </c>
      <c r="E492" s="2">
        <v>45839</v>
      </c>
      <c r="F492" s="2" t="str">
        <f>TEXT(Table1[[#This Row],[Business_Day]],"dddd")</f>
        <v>Tuesday</v>
      </c>
      <c r="G492" t="s">
        <v>28</v>
      </c>
      <c r="H492" t="s">
        <v>19</v>
      </c>
      <c r="I492" t="str">
        <f t="shared" si="56"/>
        <v>Dine-In</v>
      </c>
      <c r="J492" t="s">
        <v>56</v>
      </c>
      <c r="L492" t="str">
        <f t="shared" si="57"/>
        <v>No Modifier</v>
      </c>
      <c r="M492" s="3">
        <v>1</v>
      </c>
      <c r="N492" s="5">
        <v>1.89</v>
      </c>
      <c r="O492" s="5">
        <f t="shared" si="58"/>
        <v>1.89</v>
      </c>
      <c r="P492" s="5">
        <f t="shared" si="59"/>
        <v>1.89</v>
      </c>
      <c r="Q492" s="9">
        <v>0</v>
      </c>
      <c r="R492" s="9">
        <f t="shared" si="60"/>
        <v>0</v>
      </c>
      <c r="S492" s="9">
        <v>0.16</v>
      </c>
      <c r="T492" s="9">
        <f t="shared" si="61"/>
        <v>0.16</v>
      </c>
      <c r="U492" s="16">
        <v>2.0499999999999998</v>
      </c>
      <c r="V492" s="5">
        <f t="shared" si="62"/>
        <v>2.0499999999999998</v>
      </c>
      <c r="W492" t="s">
        <v>31</v>
      </c>
      <c r="X492" t="str">
        <f t="shared" si="63"/>
        <v>MobilePay</v>
      </c>
    </row>
    <row r="493" spans="1:24" x14ac:dyDescent="0.3">
      <c r="A493" s="3">
        <v>120491</v>
      </c>
      <c r="B493">
        <v>201</v>
      </c>
      <c r="C493" s="2">
        <v>45872</v>
      </c>
      <c r="D493" s="4">
        <v>0.32952546296296298</v>
      </c>
      <c r="E493" s="2">
        <v>45872</v>
      </c>
      <c r="F493" s="2" t="str">
        <f>TEXT(Table1[[#This Row],[Business_Day]],"dddd")</f>
        <v>Sunday</v>
      </c>
      <c r="G493" t="s">
        <v>36</v>
      </c>
      <c r="H493" t="s">
        <v>15</v>
      </c>
      <c r="I493" t="str">
        <f t="shared" si="56"/>
        <v>Drive-Thru</v>
      </c>
      <c r="J493" t="s">
        <v>59</v>
      </c>
      <c r="L493" t="str">
        <f t="shared" si="57"/>
        <v>No Modifier</v>
      </c>
      <c r="M493" s="3">
        <v>1</v>
      </c>
      <c r="N493" s="5">
        <v>10.73</v>
      </c>
      <c r="O493" s="5">
        <f t="shared" si="58"/>
        <v>10.73</v>
      </c>
      <c r="P493" s="5">
        <f t="shared" si="59"/>
        <v>10.73</v>
      </c>
      <c r="Q493" s="9">
        <v>2.15</v>
      </c>
      <c r="R493" s="9">
        <f t="shared" si="60"/>
        <v>2.15</v>
      </c>
      <c r="S493" s="9">
        <v>0.69</v>
      </c>
      <c r="T493" s="9">
        <f t="shared" si="61"/>
        <v>0.69</v>
      </c>
      <c r="U493" s="16">
        <v>9.27</v>
      </c>
      <c r="V493" s="5">
        <f t="shared" si="62"/>
        <v>9.27</v>
      </c>
      <c r="W493" t="s">
        <v>21</v>
      </c>
      <c r="X493" t="str">
        <f t="shared" si="63"/>
        <v>Card</v>
      </c>
    </row>
    <row r="494" spans="1:24" x14ac:dyDescent="0.3">
      <c r="A494" s="3">
        <v>120492</v>
      </c>
      <c r="B494">
        <v>202</v>
      </c>
      <c r="C494" s="2">
        <v>45760</v>
      </c>
      <c r="D494" s="4">
        <v>0.53118055555555554</v>
      </c>
      <c r="E494" s="2">
        <v>45760</v>
      </c>
      <c r="F494" s="2" t="str">
        <f>TEXT(Table1[[#This Row],[Business_Day]],"dddd")</f>
        <v>Sunday</v>
      </c>
      <c r="G494" t="s">
        <v>18</v>
      </c>
      <c r="H494" t="s">
        <v>22</v>
      </c>
      <c r="I494" t="str">
        <f t="shared" si="56"/>
        <v>Takeout</v>
      </c>
      <c r="J494" t="s">
        <v>48</v>
      </c>
      <c r="K494" t="s">
        <v>49</v>
      </c>
      <c r="L494" t="str">
        <f t="shared" si="57"/>
        <v>No Pickles</v>
      </c>
      <c r="M494" s="3">
        <v>2</v>
      </c>
      <c r="N494" s="5">
        <v>5.67</v>
      </c>
      <c r="O494" s="5">
        <f t="shared" si="58"/>
        <v>5.67</v>
      </c>
      <c r="P494" s="5">
        <f t="shared" si="59"/>
        <v>11.34</v>
      </c>
      <c r="Q494" s="9">
        <v>0</v>
      </c>
      <c r="R494" s="9">
        <f t="shared" si="60"/>
        <v>0</v>
      </c>
      <c r="S494" s="9">
        <v>1.02</v>
      </c>
      <c r="T494" s="9">
        <f t="shared" si="61"/>
        <v>1.02</v>
      </c>
      <c r="U494" s="16">
        <v>12.36</v>
      </c>
      <c r="V494" s="5">
        <f t="shared" si="62"/>
        <v>12.36</v>
      </c>
      <c r="W494" t="s">
        <v>21</v>
      </c>
      <c r="X494" t="str">
        <f t="shared" si="63"/>
        <v>Card</v>
      </c>
    </row>
    <row r="495" spans="1:24" x14ac:dyDescent="0.3">
      <c r="A495" s="3">
        <v>120493</v>
      </c>
      <c r="B495">
        <v>201</v>
      </c>
      <c r="C495" s="2">
        <v>45783</v>
      </c>
      <c r="D495" s="4">
        <v>0.44978009259259261</v>
      </c>
      <c r="E495" s="2">
        <v>45783</v>
      </c>
      <c r="F495" s="2" t="str">
        <f>TEXT(Table1[[#This Row],[Business_Day]],"dddd")</f>
        <v>Tuesday</v>
      </c>
      <c r="G495" t="s">
        <v>37</v>
      </c>
      <c r="H495" t="s">
        <v>19</v>
      </c>
      <c r="I495" t="str">
        <f t="shared" si="56"/>
        <v>Dine-In</v>
      </c>
      <c r="J495" t="s">
        <v>32</v>
      </c>
      <c r="K495" t="s">
        <v>23</v>
      </c>
      <c r="L495" t="str">
        <f t="shared" si="57"/>
        <v>Light Ice</v>
      </c>
      <c r="M495" s="3">
        <v>1</v>
      </c>
      <c r="N495" s="5">
        <v>1.67</v>
      </c>
      <c r="O495" s="5">
        <f t="shared" si="58"/>
        <v>1.67</v>
      </c>
      <c r="P495" s="5">
        <f t="shared" si="59"/>
        <v>1.67</v>
      </c>
      <c r="Q495" s="9">
        <v>0</v>
      </c>
      <c r="R495" s="9">
        <f t="shared" si="60"/>
        <v>0</v>
      </c>
      <c r="S495" s="9">
        <v>0.12</v>
      </c>
      <c r="T495" s="9">
        <f t="shared" si="61"/>
        <v>0.12</v>
      </c>
      <c r="U495" s="16">
        <v>1.79</v>
      </c>
      <c r="V495" s="5">
        <f t="shared" si="62"/>
        <v>1.79</v>
      </c>
      <c r="W495" t="s">
        <v>17</v>
      </c>
      <c r="X495" t="str">
        <f t="shared" si="63"/>
        <v>Cash</v>
      </c>
    </row>
    <row r="496" spans="1:24" x14ac:dyDescent="0.3">
      <c r="A496" s="3">
        <v>120494</v>
      </c>
      <c r="B496">
        <v>403</v>
      </c>
      <c r="C496" s="2">
        <v>45803</v>
      </c>
      <c r="D496" s="4">
        <v>0.17337962962962963</v>
      </c>
      <c r="E496" s="2">
        <v>45803</v>
      </c>
      <c r="F496" s="2" t="str">
        <f>TEXT(Table1[[#This Row],[Business_Day]],"dddd")</f>
        <v>Monday</v>
      </c>
      <c r="G496" t="s">
        <v>28</v>
      </c>
      <c r="H496" t="s">
        <v>29</v>
      </c>
      <c r="I496" t="str">
        <f t="shared" si="56"/>
        <v>Delivery</v>
      </c>
      <c r="J496" t="s">
        <v>60</v>
      </c>
      <c r="L496" t="str">
        <f t="shared" si="57"/>
        <v>No Modifier</v>
      </c>
      <c r="M496" s="3">
        <v>1</v>
      </c>
      <c r="N496" s="5">
        <v>5.5</v>
      </c>
      <c r="O496" s="5">
        <f t="shared" si="58"/>
        <v>5.5</v>
      </c>
      <c r="P496" s="5">
        <f t="shared" si="59"/>
        <v>5.5</v>
      </c>
      <c r="Q496" s="9">
        <v>0</v>
      </c>
      <c r="R496" s="9">
        <f t="shared" si="60"/>
        <v>0</v>
      </c>
      <c r="S496" s="9">
        <v>0.38</v>
      </c>
      <c r="T496" s="9">
        <f t="shared" si="61"/>
        <v>0.38</v>
      </c>
      <c r="U496" s="16">
        <v>5.88</v>
      </c>
      <c r="V496" s="5">
        <f t="shared" si="62"/>
        <v>5.88</v>
      </c>
      <c r="W496" t="s">
        <v>21</v>
      </c>
      <c r="X496" t="str">
        <f t="shared" si="63"/>
        <v>Card</v>
      </c>
    </row>
    <row r="497" spans="1:24" x14ac:dyDescent="0.3">
      <c r="A497" s="3">
        <v>120495</v>
      </c>
      <c r="B497">
        <v>402</v>
      </c>
      <c r="C497" s="2">
        <v>45795</v>
      </c>
      <c r="D497" s="4">
        <v>0.38726851851851851</v>
      </c>
      <c r="E497" s="2">
        <v>45795</v>
      </c>
      <c r="F497" s="2" t="str">
        <f>TEXT(Table1[[#This Row],[Business_Day]],"dddd")</f>
        <v>Sunday</v>
      </c>
      <c r="G497" t="s">
        <v>36</v>
      </c>
      <c r="H497" t="s">
        <v>29</v>
      </c>
      <c r="I497" t="str">
        <f t="shared" si="56"/>
        <v>Delivery</v>
      </c>
      <c r="J497" t="s">
        <v>27</v>
      </c>
      <c r="L497" t="str">
        <f t="shared" si="57"/>
        <v>No Modifier</v>
      </c>
      <c r="M497" s="3">
        <v>1</v>
      </c>
      <c r="N497" s="5">
        <v>5.96</v>
      </c>
      <c r="O497" s="5">
        <f t="shared" si="58"/>
        <v>5.96</v>
      </c>
      <c r="P497" s="5">
        <f t="shared" si="59"/>
        <v>5.96</v>
      </c>
      <c r="Q497" s="9">
        <v>0</v>
      </c>
      <c r="R497" s="9">
        <f t="shared" si="60"/>
        <v>0</v>
      </c>
      <c r="S497" s="9">
        <v>0.56999999999999995</v>
      </c>
      <c r="T497" s="9">
        <f t="shared" si="61"/>
        <v>0.56999999999999995</v>
      </c>
      <c r="U497" s="16">
        <v>6.53</v>
      </c>
      <c r="V497" s="5">
        <f t="shared" si="62"/>
        <v>6.53</v>
      </c>
      <c r="W497" t="s">
        <v>21</v>
      </c>
      <c r="X497" t="str">
        <f t="shared" si="63"/>
        <v>Card</v>
      </c>
    </row>
    <row r="498" spans="1:24" x14ac:dyDescent="0.3">
      <c r="A498" s="3">
        <v>120496</v>
      </c>
      <c r="B498">
        <v>102</v>
      </c>
      <c r="C498" s="2">
        <v>45855</v>
      </c>
      <c r="D498" s="4">
        <v>0.39630787037037035</v>
      </c>
      <c r="E498" s="2">
        <v>45855</v>
      </c>
      <c r="F498" s="2" t="str">
        <f>TEXT(Table1[[#This Row],[Business_Day]],"dddd")</f>
        <v>Thursday</v>
      </c>
      <c r="G498" t="s">
        <v>36</v>
      </c>
      <c r="H498" t="s">
        <v>29</v>
      </c>
      <c r="I498" t="str">
        <f t="shared" si="56"/>
        <v>Delivery</v>
      </c>
      <c r="J498" t="s">
        <v>27</v>
      </c>
      <c r="L498" t="str">
        <f t="shared" si="57"/>
        <v>No Modifier</v>
      </c>
      <c r="M498" s="3">
        <v>1</v>
      </c>
      <c r="N498" s="5">
        <v>5.31</v>
      </c>
      <c r="O498" s="5">
        <f t="shared" si="58"/>
        <v>5.31</v>
      </c>
      <c r="P498" s="5">
        <f t="shared" si="59"/>
        <v>5.31</v>
      </c>
      <c r="Q498" s="9">
        <v>0</v>
      </c>
      <c r="R498" s="9">
        <f t="shared" si="60"/>
        <v>0</v>
      </c>
      <c r="S498" s="9">
        <v>0.5</v>
      </c>
      <c r="T498" s="9">
        <f t="shared" si="61"/>
        <v>0.5</v>
      </c>
      <c r="U498" s="16">
        <v>5.81</v>
      </c>
      <c r="V498" s="5">
        <f t="shared" si="62"/>
        <v>5.81</v>
      </c>
      <c r="W498" t="s">
        <v>21</v>
      </c>
      <c r="X498" t="str">
        <f t="shared" si="63"/>
        <v>Card</v>
      </c>
    </row>
    <row r="499" spans="1:24" x14ac:dyDescent="0.3">
      <c r="A499" s="3">
        <v>120497</v>
      </c>
      <c r="B499">
        <v>403</v>
      </c>
      <c r="C499" s="2">
        <v>45812</v>
      </c>
      <c r="D499" s="4">
        <v>0.49222222222222223</v>
      </c>
      <c r="E499" s="2">
        <v>45812</v>
      </c>
      <c r="F499" s="2" t="str">
        <f>TEXT(Table1[[#This Row],[Business_Day]],"dddd")</f>
        <v>Wednesday</v>
      </c>
      <c r="G499" t="s">
        <v>18</v>
      </c>
      <c r="H499" t="s">
        <v>19</v>
      </c>
      <c r="I499" t="str">
        <f t="shared" si="56"/>
        <v>Dine-In</v>
      </c>
      <c r="J499" t="s">
        <v>27</v>
      </c>
      <c r="L499" t="str">
        <f t="shared" si="57"/>
        <v>No Modifier</v>
      </c>
      <c r="M499" s="3">
        <v>1</v>
      </c>
      <c r="N499" s="5">
        <v>5.66</v>
      </c>
      <c r="O499" s="5">
        <f t="shared" si="58"/>
        <v>5.6599999999999993</v>
      </c>
      <c r="P499" s="5">
        <f t="shared" si="59"/>
        <v>5.6599999999999993</v>
      </c>
      <c r="Q499" s="9">
        <v>1.1299999999999999</v>
      </c>
      <c r="R499" s="9">
        <f t="shared" si="60"/>
        <v>1.1299999999999999</v>
      </c>
      <c r="S499" s="9">
        <v>0.36</v>
      </c>
      <c r="T499" s="9">
        <f t="shared" si="61"/>
        <v>0.36</v>
      </c>
      <c r="U499" s="16">
        <v>4.8899999999999997</v>
      </c>
      <c r="V499" s="5">
        <f t="shared" si="62"/>
        <v>4.8899999999999997</v>
      </c>
      <c r="W499" t="s">
        <v>17</v>
      </c>
      <c r="X499" t="str">
        <f t="shared" si="63"/>
        <v>Cash</v>
      </c>
    </row>
    <row r="500" spans="1:24" x14ac:dyDescent="0.3">
      <c r="A500" s="3">
        <v>120498</v>
      </c>
      <c r="B500">
        <v>101</v>
      </c>
      <c r="C500" s="2">
        <v>45863</v>
      </c>
      <c r="D500" s="4">
        <v>0.38846064814814812</v>
      </c>
      <c r="E500" s="2">
        <v>45863</v>
      </c>
      <c r="F500" s="2" t="str">
        <f>TEXT(Table1[[#This Row],[Business_Day]],"dddd")</f>
        <v>Friday</v>
      </c>
      <c r="G500" t="s">
        <v>14</v>
      </c>
      <c r="H500" t="s">
        <v>15</v>
      </c>
      <c r="I500" t="str">
        <f t="shared" si="56"/>
        <v>Drive-Thru</v>
      </c>
      <c r="J500" t="s">
        <v>52</v>
      </c>
      <c r="K500" t="s">
        <v>53</v>
      </c>
      <c r="L500" t="str">
        <f t="shared" si="57"/>
        <v>Small Size</v>
      </c>
      <c r="M500" s="3">
        <v>1</v>
      </c>
      <c r="N500" s="5">
        <v>2.39</v>
      </c>
      <c r="O500" s="5">
        <f t="shared" si="58"/>
        <v>2.09</v>
      </c>
      <c r="P500" s="5">
        <f t="shared" si="59"/>
        <v>2.09</v>
      </c>
      <c r="Q500" s="9">
        <v>0</v>
      </c>
      <c r="R500" s="9">
        <f t="shared" si="60"/>
        <v>0</v>
      </c>
      <c r="S500" s="9">
        <v>0.2</v>
      </c>
      <c r="T500" s="9">
        <f t="shared" si="61"/>
        <v>0.2</v>
      </c>
      <c r="U500" s="16">
        <v>2.29</v>
      </c>
      <c r="V500" s="5">
        <f t="shared" si="62"/>
        <v>2.29</v>
      </c>
      <c r="W500" t="s">
        <v>21</v>
      </c>
      <c r="X500" t="str">
        <f t="shared" si="63"/>
        <v>Card</v>
      </c>
    </row>
    <row r="501" spans="1:24" x14ac:dyDescent="0.3">
      <c r="A501" s="3">
        <v>120499</v>
      </c>
      <c r="B501">
        <v>301</v>
      </c>
      <c r="C501" s="2">
        <v>45833</v>
      </c>
      <c r="D501" s="4">
        <v>0.53062500000000001</v>
      </c>
      <c r="E501" s="2">
        <v>45833</v>
      </c>
      <c r="F501" s="2" t="str">
        <f>TEXT(Table1[[#This Row],[Business_Day]],"dddd")</f>
        <v>Wednesday</v>
      </c>
      <c r="G501" t="s">
        <v>18</v>
      </c>
      <c r="H501" t="s">
        <v>29</v>
      </c>
      <c r="I501" t="str">
        <f t="shared" si="56"/>
        <v>Delivery</v>
      </c>
      <c r="J501" t="s">
        <v>43</v>
      </c>
      <c r="L501" t="str">
        <f t="shared" si="57"/>
        <v>No Modifier</v>
      </c>
      <c r="M501" s="3">
        <v>2</v>
      </c>
      <c r="N501" s="5">
        <v>4.03</v>
      </c>
      <c r="O501" s="5">
        <f t="shared" si="58"/>
        <v>4.0299999999999994</v>
      </c>
      <c r="P501" s="5">
        <f t="shared" si="59"/>
        <v>8.0599999999999987</v>
      </c>
      <c r="Q501" s="9">
        <v>0</v>
      </c>
      <c r="R501" s="9">
        <f t="shared" si="60"/>
        <v>0</v>
      </c>
      <c r="S501" s="9">
        <v>0.56000000000000005</v>
      </c>
      <c r="T501" s="9">
        <f t="shared" si="61"/>
        <v>0.56000000000000005</v>
      </c>
      <c r="U501" s="16">
        <v>8.6199999999999992</v>
      </c>
      <c r="V501" s="5">
        <f t="shared" si="62"/>
        <v>8.6199999999999992</v>
      </c>
      <c r="W501" t="s">
        <v>21</v>
      </c>
      <c r="X501" t="str">
        <f t="shared" si="63"/>
        <v>Card</v>
      </c>
    </row>
    <row r="502" spans="1:24" x14ac:dyDescent="0.3">
      <c r="A502" s="3">
        <v>120500</v>
      </c>
      <c r="B502">
        <v>102</v>
      </c>
      <c r="C502" s="2">
        <v>45845</v>
      </c>
      <c r="D502" s="4">
        <v>0.11246527777777778</v>
      </c>
      <c r="E502" s="2">
        <v>45845</v>
      </c>
      <c r="F502" s="2" t="str">
        <f>TEXT(Table1[[#This Row],[Business_Day]],"dddd")</f>
        <v>Monday</v>
      </c>
      <c r="G502" t="s">
        <v>18</v>
      </c>
      <c r="H502" t="s">
        <v>19</v>
      </c>
      <c r="I502" t="str">
        <f t="shared" si="56"/>
        <v>Dine-In</v>
      </c>
      <c r="J502" t="s">
        <v>60</v>
      </c>
      <c r="L502" t="str">
        <f t="shared" si="57"/>
        <v>No Modifier</v>
      </c>
      <c r="M502" s="3">
        <v>3</v>
      </c>
      <c r="N502" s="5">
        <v>5.3</v>
      </c>
      <c r="O502" s="5">
        <f t="shared" si="58"/>
        <v>5.3</v>
      </c>
      <c r="P502" s="5">
        <f t="shared" si="59"/>
        <v>15.899999999999999</v>
      </c>
      <c r="Q502" s="9">
        <v>0</v>
      </c>
      <c r="R502" s="9">
        <f t="shared" si="60"/>
        <v>0</v>
      </c>
      <c r="S502" s="9">
        <v>1.1499999999999999</v>
      </c>
      <c r="T502" s="9">
        <f t="shared" si="61"/>
        <v>1.1499999999999999</v>
      </c>
      <c r="U502" s="16">
        <v>17.05</v>
      </c>
      <c r="V502" s="5">
        <f t="shared" si="62"/>
        <v>17.05</v>
      </c>
      <c r="W502" t="s">
        <v>21</v>
      </c>
      <c r="X502" t="str">
        <f t="shared" si="63"/>
        <v>Card</v>
      </c>
    </row>
    <row r="503" spans="1:24" x14ac:dyDescent="0.3">
      <c r="A503" s="3">
        <v>120501</v>
      </c>
      <c r="B503">
        <v>301</v>
      </c>
      <c r="C503" s="2">
        <v>45796</v>
      </c>
      <c r="D503" s="4">
        <v>0.23483796296296297</v>
      </c>
      <c r="E503" s="2">
        <v>45796</v>
      </c>
      <c r="F503" s="2" t="str">
        <f>TEXT(Table1[[#This Row],[Business_Day]],"dddd")</f>
        <v>Monday</v>
      </c>
      <c r="G503" t="s">
        <v>28</v>
      </c>
      <c r="H503" t="s">
        <v>22</v>
      </c>
      <c r="I503" t="str">
        <f t="shared" si="56"/>
        <v>Takeout</v>
      </c>
      <c r="J503" t="s">
        <v>47</v>
      </c>
      <c r="L503" t="str">
        <f t="shared" si="57"/>
        <v>No Modifier</v>
      </c>
      <c r="M503" s="3">
        <v>2</v>
      </c>
      <c r="N503" s="5">
        <v>1.86</v>
      </c>
      <c r="O503" s="5">
        <f t="shared" si="58"/>
        <v>2.3600000000000003</v>
      </c>
      <c r="P503" s="5">
        <f t="shared" si="59"/>
        <v>4.7200000000000006</v>
      </c>
      <c r="Q503" s="9">
        <v>0</v>
      </c>
      <c r="R503" s="9">
        <f t="shared" si="60"/>
        <v>0</v>
      </c>
      <c r="S503" s="9">
        <v>0.35</v>
      </c>
      <c r="T503" s="9">
        <f t="shared" si="61"/>
        <v>0.35</v>
      </c>
      <c r="U503" s="16">
        <v>5.07</v>
      </c>
      <c r="V503" s="5">
        <f t="shared" si="62"/>
        <v>5.07</v>
      </c>
      <c r="W503" t="s">
        <v>21</v>
      </c>
      <c r="X503" t="str">
        <f t="shared" si="63"/>
        <v>Card</v>
      </c>
    </row>
    <row r="504" spans="1:24" x14ac:dyDescent="0.3">
      <c r="A504" s="3">
        <v>120502</v>
      </c>
      <c r="B504">
        <v>301</v>
      </c>
      <c r="C504" s="2">
        <v>45779</v>
      </c>
      <c r="D504" s="4">
        <v>0.34021990740740743</v>
      </c>
      <c r="E504" s="2">
        <v>45779</v>
      </c>
      <c r="F504" s="2" t="str">
        <f>TEXT(Table1[[#This Row],[Business_Day]],"dddd")</f>
        <v>Friday</v>
      </c>
      <c r="G504" t="s">
        <v>36</v>
      </c>
      <c r="H504" t="s">
        <v>15</v>
      </c>
      <c r="I504" t="str">
        <f t="shared" si="56"/>
        <v>Drive-Thru</v>
      </c>
      <c r="J504" t="s">
        <v>27</v>
      </c>
      <c r="L504" t="str">
        <f t="shared" si="57"/>
        <v>No Modifier</v>
      </c>
      <c r="M504" s="3">
        <v>1</v>
      </c>
      <c r="N504" s="5">
        <v>5.16</v>
      </c>
      <c r="O504" s="5">
        <f t="shared" si="58"/>
        <v>5.16</v>
      </c>
      <c r="P504" s="5">
        <f t="shared" si="59"/>
        <v>5.16</v>
      </c>
      <c r="Q504" s="9">
        <v>0</v>
      </c>
      <c r="R504" s="9">
        <f t="shared" si="60"/>
        <v>0</v>
      </c>
      <c r="S504" s="9">
        <v>0.34</v>
      </c>
      <c r="T504" s="9">
        <f t="shared" si="61"/>
        <v>0.34</v>
      </c>
      <c r="U504" s="16">
        <v>5.5</v>
      </c>
      <c r="V504" s="5">
        <f t="shared" si="62"/>
        <v>5.5</v>
      </c>
      <c r="W504" t="s">
        <v>21</v>
      </c>
      <c r="X504" t="str">
        <f t="shared" si="63"/>
        <v>Card</v>
      </c>
    </row>
    <row r="505" spans="1:24" x14ac:dyDescent="0.3">
      <c r="A505" s="3">
        <v>120503</v>
      </c>
      <c r="B505">
        <v>403</v>
      </c>
      <c r="C505" s="2">
        <v>45805</v>
      </c>
      <c r="D505" s="4">
        <v>6.6168981481481481E-2</v>
      </c>
      <c r="E505" s="2">
        <v>45805</v>
      </c>
      <c r="F505" s="2" t="str">
        <f>TEXT(Table1[[#This Row],[Business_Day]],"dddd")</f>
        <v>Wednesday</v>
      </c>
      <c r="G505" t="s">
        <v>18</v>
      </c>
      <c r="H505" t="s">
        <v>29</v>
      </c>
      <c r="I505" t="str">
        <f t="shared" si="56"/>
        <v>Delivery</v>
      </c>
      <c r="J505" t="s">
        <v>20</v>
      </c>
      <c r="K505" t="s">
        <v>34</v>
      </c>
      <c r="L505" t="str">
        <f t="shared" si="57"/>
        <v>Extra Sauce</v>
      </c>
      <c r="M505" s="3">
        <v>1</v>
      </c>
      <c r="N505" s="5">
        <v>5.6</v>
      </c>
      <c r="O505" s="5">
        <f t="shared" si="58"/>
        <v>5.85</v>
      </c>
      <c r="P505" s="5">
        <f t="shared" si="59"/>
        <v>5.85</v>
      </c>
      <c r="Q505" s="9">
        <v>0</v>
      </c>
      <c r="R505" s="9">
        <f t="shared" si="60"/>
        <v>0</v>
      </c>
      <c r="S505" s="9">
        <v>0.56000000000000005</v>
      </c>
      <c r="T505" s="9">
        <f t="shared" si="61"/>
        <v>0.56000000000000005</v>
      </c>
      <c r="U505" s="16">
        <v>6.41</v>
      </c>
      <c r="V505" s="5">
        <f t="shared" si="62"/>
        <v>6.41</v>
      </c>
      <c r="W505" t="s">
        <v>31</v>
      </c>
      <c r="X505" t="str">
        <f t="shared" si="63"/>
        <v>MobilePay</v>
      </c>
    </row>
    <row r="506" spans="1:24" x14ac:dyDescent="0.3">
      <c r="A506" s="3">
        <v>120504</v>
      </c>
      <c r="B506">
        <v>403</v>
      </c>
      <c r="C506" s="2">
        <v>45794</v>
      </c>
      <c r="D506" s="4">
        <v>0.29819444444444443</v>
      </c>
      <c r="E506" s="2">
        <v>45794</v>
      </c>
      <c r="F506" s="2" t="str">
        <f>TEXT(Table1[[#This Row],[Business_Day]],"dddd")</f>
        <v>Saturday</v>
      </c>
      <c r="G506" t="s">
        <v>36</v>
      </c>
      <c r="H506" t="s">
        <v>29</v>
      </c>
      <c r="I506" t="str">
        <f t="shared" si="56"/>
        <v>Delivery</v>
      </c>
      <c r="J506" t="s">
        <v>30</v>
      </c>
      <c r="K506" t="s">
        <v>63</v>
      </c>
      <c r="L506" t="str">
        <f t="shared" si="57"/>
        <v>No Sauce</v>
      </c>
      <c r="M506" s="3">
        <v>2</v>
      </c>
      <c r="N506" s="5">
        <v>2.96</v>
      </c>
      <c r="O506" s="5">
        <f t="shared" si="58"/>
        <v>2.96</v>
      </c>
      <c r="P506" s="5">
        <f t="shared" si="59"/>
        <v>5.92</v>
      </c>
      <c r="Q506" s="9">
        <v>0</v>
      </c>
      <c r="R506" s="9">
        <f t="shared" si="60"/>
        <v>0</v>
      </c>
      <c r="S506" s="9">
        <v>0.5</v>
      </c>
      <c r="T506" s="9">
        <f t="shared" si="61"/>
        <v>0.5</v>
      </c>
      <c r="U506" s="16">
        <v>6.42</v>
      </c>
      <c r="V506" s="5">
        <f t="shared" si="62"/>
        <v>6.42</v>
      </c>
      <c r="W506" t="s">
        <v>21</v>
      </c>
      <c r="X506" t="str">
        <f t="shared" si="63"/>
        <v>Card</v>
      </c>
    </row>
    <row r="507" spans="1:24" x14ac:dyDescent="0.3">
      <c r="A507" s="3">
        <v>120505</v>
      </c>
      <c r="B507">
        <v>202</v>
      </c>
      <c r="C507" s="2">
        <v>45812</v>
      </c>
      <c r="D507" s="4">
        <v>0.47199074074074077</v>
      </c>
      <c r="E507" s="2">
        <v>45812</v>
      </c>
      <c r="F507" s="2" t="str">
        <f>TEXT(Table1[[#This Row],[Business_Day]],"dddd")</f>
        <v>Wednesday</v>
      </c>
      <c r="G507" t="s">
        <v>33</v>
      </c>
      <c r="H507" t="s">
        <v>15</v>
      </c>
      <c r="I507" t="str">
        <f t="shared" si="56"/>
        <v>Drive-Thru</v>
      </c>
      <c r="J507" t="s">
        <v>48</v>
      </c>
      <c r="L507" t="str">
        <f t="shared" si="57"/>
        <v>No Modifier</v>
      </c>
      <c r="M507" s="3">
        <v>1</v>
      </c>
      <c r="N507" s="5">
        <v>5.45</v>
      </c>
      <c r="O507" s="5">
        <f t="shared" si="58"/>
        <v>5.4499999999999993</v>
      </c>
      <c r="P507" s="5">
        <f t="shared" si="59"/>
        <v>5.4499999999999993</v>
      </c>
      <c r="Q507" s="9">
        <v>0.55000000000000004</v>
      </c>
      <c r="R507" s="9">
        <f t="shared" si="60"/>
        <v>0.55000000000000004</v>
      </c>
      <c r="S507" s="9">
        <v>0.32</v>
      </c>
      <c r="T507" s="9">
        <f t="shared" si="61"/>
        <v>0.32</v>
      </c>
      <c r="U507" s="16">
        <v>5.22</v>
      </c>
      <c r="V507" s="5">
        <f t="shared" si="62"/>
        <v>5.22</v>
      </c>
      <c r="W507" t="s">
        <v>31</v>
      </c>
      <c r="X507" t="str">
        <f t="shared" si="63"/>
        <v>MobilePay</v>
      </c>
    </row>
    <row r="508" spans="1:24" x14ac:dyDescent="0.3">
      <c r="A508" s="3">
        <v>120506</v>
      </c>
      <c r="B508">
        <v>101</v>
      </c>
      <c r="C508" s="2">
        <v>45824</v>
      </c>
      <c r="D508" s="4">
        <v>0.47952546296296295</v>
      </c>
      <c r="E508" s="2">
        <v>45824</v>
      </c>
      <c r="F508" s="2" t="str">
        <f>TEXT(Table1[[#This Row],[Business_Day]],"dddd")</f>
        <v>Monday</v>
      </c>
      <c r="G508" t="s">
        <v>33</v>
      </c>
      <c r="H508" t="s">
        <v>15</v>
      </c>
      <c r="I508" t="str">
        <f t="shared" si="56"/>
        <v>Drive-Thru</v>
      </c>
      <c r="J508" t="s">
        <v>16</v>
      </c>
      <c r="K508" t="s">
        <v>45</v>
      </c>
      <c r="L508" t="str">
        <f t="shared" si="57"/>
        <v>Sugar-Free Syrup</v>
      </c>
      <c r="M508" s="3">
        <v>1</v>
      </c>
      <c r="N508" s="5">
        <v>1.39</v>
      </c>
      <c r="O508" s="5">
        <f t="shared" si="58"/>
        <v>1.69</v>
      </c>
      <c r="P508" s="5">
        <f t="shared" si="59"/>
        <v>1.69</v>
      </c>
      <c r="Q508" s="9">
        <v>0</v>
      </c>
      <c r="R508" s="9">
        <f t="shared" si="60"/>
        <v>0</v>
      </c>
      <c r="S508" s="9">
        <v>0.1</v>
      </c>
      <c r="T508" s="9">
        <f t="shared" si="61"/>
        <v>0.1</v>
      </c>
      <c r="U508" s="16">
        <v>1.79</v>
      </c>
      <c r="V508" s="5">
        <f t="shared" si="62"/>
        <v>1.79</v>
      </c>
      <c r="W508" t="s">
        <v>62</v>
      </c>
      <c r="X508" t="str">
        <f t="shared" si="63"/>
        <v>GiftCard</v>
      </c>
    </row>
    <row r="509" spans="1:24" x14ac:dyDescent="0.3">
      <c r="A509" s="3">
        <v>120507</v>
      </c>
      <c r="B509">
        <v>403</v>
      </c>
      <c r="C509" s="2">
        <v>45873</v>
      </c>
      <c r="D509" s="4">
        <v>0.22789351851851852</v>
      </c>
      <c r="E509" s="2">
        <v>45873</v>
      </c>
      <c r="F509" s="2" t="str">
        <f>TEXT(Table1[[#This Row],[Business_Day]],"dddd")</f>
        <v>Monday</v>
      </c>
      <c r="G509" t="s">
        <v>28</v>
      </c>
      <c r="H509" t="s">
        <v>29</v>
      </c>
      <c r="I509" t="str">
        <f t="shared" si="56"/>
        <v>Delivery</v>
      </c>
      <c r="J509" t="s">
        <v>32</v>
      </c>
      <c r="L509" t="str">
        <f t="shared" si="57"/>
        <v>No Modifier</v>
      </c>
      <c r="M509" s="3">
        <v>1</v>
      </c>
      <c r="N509" s="5">
        <v>1.67</v>
      </c>
      <c r="O509" s="5">
        <f t="shared" si="58"/>
        <v>1.6700000000000002</v>
      </c>
      <c r="P509" s="5">
        <f t="shared" si="59"/>
        <v>1.6700000000000002</v>
      </c>
      <c r="Q509" s="9">
        <v>0</v>
      </c>
      <c r="R509" s="9">
        <f t="shared" si="60"/>
        <v>0</v>
      </c>
      <c r="S509" s="9">
        <v>0.16</v>
      </c>
      <c r="T509" s="9">
        <f t="shared" si="61"/>
        <v>0.16</v>
      </c>
      <c r="U509" s="16">
        <v>1.83</v>
      </c>
      <c r="V509" s="5">
        <f t="shared" si="62"/>
        <v>1.83</v>
      </c>
      <c r="W509" t="s">
        <v>31</v>
      </c>
      <c r="X509" t="str">
        <f t="shared" si="63"/>
        <v>MobilePay</v>
      </c>
    </row>
    <row r="510" spans="1:24" x14ac:dyDescent="0.3">
      <c r="A510" s="3">
        <v>120508</v>
      </c>
      <c r="B510">
        <v>301</v>
      </c>
      <c r="C510" s="2">
        <v>45847</v>
      </c>
      <c r="D510" s="4">
        <v>0.26271990740740742</v>
      </c>
      <c r="E510" s="2">
        <v>45847</v>
      </c>
      <c r="F510" s="2" t="str">
        <f>TEXT(Table1[[#This Row],[Business_Day]],"dddd")</f>
        <v>Wednesday</v>
      </c>
      <c r="G510" t="s">
        <v>36</v>
      </c>
      <c r="H510" t="s">
        <v>22</v>
      </c>
      <c r="I510" t="str">
        <f t="shared" si="56"/>
        <v>Takeout</v>
      </c>
      <c r="J510" t="s">
        <v>43</v>
      </c>
      <c r="L510" t="str">
        <f t="shared" si="57"/>
        <v>No Modifier</v>
      </c>
      <c r="M510" s="3">
        <v>1</v>
      </c>
      <c r="N510" s="5">
        <v>4.51</v>
      </c>
      <c r="O510" s="5">
        <f t="shared" si="58"/>
        <v>4.5100000000000007</v>
      </c>
      <c r="P510" s="5">
        <f t="shared" si="59"/>
        <v>4.5100000000000007</v>
      </c>
      <c r="Q510" s="9">
        <v>0</v>
      </c>
      <c r="R510" s="9">
        <f t="shared" si="60"/>
        <v>0</v>
      </c>
      <c r="S510" s="9">
        <v>0.43</v>
      </c>
      <c r="T510" s="9">
        <f t="shared" si="61"/>
        <v>0.43</v>
      </c>
      <c r="U510" s="16">
        <v>4.9400000000000004</v>
      </c>
      <c r="V510" s="5">
        <f t="shared" si="62"/>
        <v>4.9400000000000004</v>
      </c>
      <c r="W510" t="s">
        <v>21</v>
      </c>
      <c r="X510" t="str">
        <f t="shared" si="63"/>
        <v>Card</v>
      </c>
    </row>
    <row r="511" spans="1:24" x14ac:dyDescent="0.3">
      <c r="A511" s="3">
        <v>120509</v>
      </c>
      <c r="B511">
        <v>301</v>
      </c>
      <c r="C511" s="2">
        <v>45820</v>
      </c>
      <c r="D511" s="4">
        <v>0.30511574074074072</v>
      </c>
      <c r="E511" s="2">
        <v>45820</v>
      </c>
      <c r="F511" s="2" t="str">
        <f>TEXT(Table1[[#This Row],[Business_Day]],"dddd")</f>
        <v>Thursday</v>
      </c>
      <c r="G511" t="s">
        <v>14</v>
      </c>
      <c r="I511" t="str">
        <f t="shared" si="56"/>
        <v>Unknown</v>
      </c>
      <c r="J511" t="s">
        <v>41</v>
      </c>
      <c r="K511" t="s">
        <v>76</v>
      </c>
      <c r="L511" t="str">
        <f t="shared" si="57"/>
        <v>No Ice</v>
      </c>
      <c r="M511" s="3">
        <v>1</v>
      </c>
      <c r="N511" s="5">
        <v>1.72</v>
      </c>
      <c r="O511" s="5">
        <f t="shared" si="58"/>
        <v>1.72</v>
      </c>
      <c r="P511" s="5">
        <f t="shared" si="59"/>
        <v>1.72</v>
      </c>
      <c r="Q511" s="9">
        <v>0</v>
      </c>
      <c r="R511" s="9">
        <f t="shared" si="60"/>
        <v>0</v>
      </c>
      <c r="S511" s="9">
        <v>0.11</v>
      </c>
      <c r="T511" s="9">
        <f t="shared" si="61"/>
        <v>0.11</v>
      </c>
      <c r="U511" s="16">
        <v>1.83</v>
      </c>
      <c r="V511" s="5">
        <f t="shared" si="62"/>
        <v>1.83</v>
      </c>
      <c r="W511" t="s">
        <v>21</v>
      </c>
      <c r="X511" t="str">
        <f t="shared" si="63"/>
        <v>Card</v>
      </c>
    </row>
    <row r="512" spans="1:24" x14ac:dyDescent="0.3">
      <c r="A512" s="3">
        <v>120510</v>
      </c>
      <c r="B512">
        <v>202</v>
      </c>
      <c r="C512" s="2">
        <v>45828</v>
      </c>
      <c r="D512" s="4">
        <v>0.47179398148148149</v>
      </c>
      <c r="E512" s="2">
        <v>45828</v>
      </c>
      <c r="F512" s="2" t="str">
        <f>TEXT(Table1[[#This Row],[Business_Day]],"dddd")</f>
        <v>Friday</v>
      </c>
      <c r="G512" t="s">
        <v>37</v>
      </c>
      <c r="H512" t="s">
        <v>22</v>
      </c>
      <c r="I512" t="str">
        <f t="shared" si="56"/>
        <v>Takeout</v>
      </c>
      <c r="J512" t="s">
        <v>79</v>
      </c>
      <c r="L512" t="str">
        <f t="shared" si="57"/>
        <v>No Modifier</v>
      </c>
      <c r="M512" s="3">
        <v>1</v>
      </c>
      <c r="N512" s="5">
        <v>2.9</v>
      </c>
      <c r="O512" s="5">
        <f t="shared" ca="1" si="58"/>
        <v>1.3299999999999998</v>
      </c>
      <c r="P512" s="5">
        <f t="shared" ca="1" si="59"/>
        <v>1.3299999999999998</v>
      </c>
      <c r="Q512" s="9">
        <v>0</v>
      </c>
      <c r="R512" s="9">
        <f t="shared" si="60"/>
        <v>0</v>
      </c>
      <c r="T512" s="9">
        <f t="shared" ca="1" si="61"/>
        <v>0.10000000000000009</v>
      </c>
      <c r="V512" s="5">
        <f t="shared" ca="1" si="62"/>
        <v>1.43</v>
      </c>
      <c r="W512" t="s">
        <v>21</v>
      </c>
      <c r="X512" t="str">
        <f t="shared" si="63"/>
        <v>Card</v>
      </c>
    </row>
    <row r="513" spans="1:24" x14ac:dyDescent="0.3">
      <c r="A513" s="3">
        <v>120511</v>
      </c>
      <c r="B513">
        <v>202</v>
      </c>
      <c r="C513" s="2">
        <v>45828</v>
      </c>
      <c r="D513" s="4">
        <v>0.36621527777777779</v>
      </c>
      <c r="E513" s="2">
        <v>45828</v>
      </c>
      <c r="F513" s="2" t="str">
        <f>TEXT(Table1[[#This Row],[Business_Day]],"dddd")</f>
        <v>Friday</v>
      </c>
      <c r="G513" t="s">
        <v>14</v>
      </c>
      <c r="H513" t="s">
        <v>15</v>
      </c>
      <c r="I513" t="str">
        <f t="shared" si="56"/>
        <v>Drive-Thru</v>
      </c>
      <c r="J513" t="s">
        <v>35</v>
      </c>
      <c r="K513" t="s">
        <v>40</v>
      </c>
      <c r="L513" t="str">
        <f t="shared" si="57"/>
        <v>Sausage Patty</v>
      </c>
      <c r="M513" s="3">
        <v>1</v>
      </c>
      <c r="N513" s="5">
        <v>1.88</v>
      </c>
      <c r="O513" s="5">
        <f t="shared" si="58"/>
        <v>3.08</v>
      </c>
      <c r="P513" s="5">
        <f t="shared" si="59"/>
        <v>3.08</v>
      </c>
      <c r="Q513" s="9">
        <v>0</v>
      </c>
      <c r="R513" s="9">
        <f t="shared" si="60"/>
        <v>0</v>
      </c>
      <c r="S513" s="9">
        <v>0.28000000000000003</v>
      </c>
      <c r="T513" s="9">
        <f t="shared" si="61"/>
        <v>0.28000000000000003</v>
      </c>
      <c r="U513" s="16">
        <v>3.36</v>
      </c>
      <c r="V513" s="5">
        <f t="shared" si="62"/>
        <v>3.36</v>
      </c>
      <c r="W513" t="s">
        <v>21</v>
      </c>
      <c r="X513" t="str">
        <f t="shared" si="63"/>
        <v>Card</v>
      </c>
    </row>
    <row r="514" spans="1:24" x14ac:dyDescent="0.3">
      <c r="A514" s="3">
        <v>120512</v>
      </c>
      <c r="B514">
        <v>403</v>
      </c>
      <c r="C514" s="2">
        <v>45784</v>
      </c>
      <c r="D514" s="4">
        <v>0.38063657407407409</v>
      </c>
      <c r="E514" s="2">
        <v>45784</v>
      </c>
      <c r="F514" s="2" t="str">
        <f>TEXT(Table1[[#This Row],[Business_Day]],"dddd")</f>
        <v>Wednesday</v>
      </c>
      <c r="G514" t="s">
        <v>36</v>
      </c>
      <c r="H514" t="s">
        <v>15</v>
      </c>
      <c r="I514" t="str">
        <f t="shared" si="56"/>
        <v>Drive-Thru</v>
      </c>
      <c r="J514" t="s">
        <v>27</v>
      </c>
      <c r="L514" t="str">
        <f t="shared" si="57"/>
        <v>No Modifier</v>
      </c>
      <c r="M514" s="3">
        <v>1</v>
      </c>
      <c r="N514" s="5">
        <v>5.64</v>
      </c>
      <c r="O514" s="5">
        <f t="shared" si="58"/>
        <v>5.6400000000000006</v>
      </c>
      <c r="P514" s="5">
        <f t="shared" si="59"/>
        <v>5.6400000000000006</v>
      </c>
      <c r="Q514" s="9">
        <v>0</v>
      </c>
      <c r="R514" s="9">
        <f t="shared" si="60"/>
        <v>0</v>
      </c>
      <c r="S514" s="9">
        <v>0.34</v>
      </c>
      <c r="T514" s="9">
        <f t="shared" si="61"/>
        <v>0.34</v>
      </c>
      <c r="U514" s="16">
        <v>5.98</v>
      </c>
      <c r="V514" s="5">
        <f t="shared" si="62"/>
        <v>5.98</v>
      </c>
      <c r="W514" t="s">
        <v>17</v>
      </c>
      <c r="X514" t="str">
        <f t="shared" si="63"/>
        <v>Cash</v>
      </c>
    </row>
    <row r="515" spans="1:24" x14ac:dyDescent="0.3">
      <c r="A515" s="3">
        <v>120513</v>
      </c>
      <c r="B515">
        <v>202</v>
      </c>
      <c r="C515" s="2">
        <v>45868</v>
      </c>
      <c r="D515" s="4">
        <v>9.420138888888889E-2</v>
      </c>
      <c r="E515" s="2">
        <v>45868</v>
      </c>
      <c r="F515" s="2" t="str">
        <f>TEXT(Table1[[#This Row],[Business_Day]],"dddd")</f>
        <v>Wednesday</v>
      </c>
      <c r="G515" t="s">
        <v>18</v>
      </c>
      <c r="H515" t="s">
        <v>19</v>
      </c>
      <c r="I515" t="str">
        <f t="shared" ref="I515:I578" si="64">IF(H515="","Unknown",H515)</f>
        <v>Dine-In</v>
      </c>
      <c r="J515" t="s">
        <v>20</v>
      </c>
      <c r="K515" t="s">
        <v>72</v>
      </c>
      <c r="L515" t="str">
        <f t="shared" ref="L515:L578" si="65">IF(K515="","No Modifier",K515)</f>
        <v>Gluten-Free Bun</v>
      </c>
      <c r="M515" s="3">
        <v>3</v>
      </c>
      <c r="N515" s="5">
        <v>5.0599999999999996</v>
      </c>
      <c r="O515" s="5">
        <f t="shared" ref="O515:O578" si="66">(V515-T515+R515)/M515</f>
        <v>6.06</v>
      </c>
      <c r="P515" s="5">
        <f t="shared" ref="P515:P578" si="67">PRODUCT(M515,O515)</f>
        <v>18.18</v>
      </c>
      <c r="Q515" s="9">
        <v>0</v>
      </c>
      <c r="R515" s="9">
        <f t="shared" ref="R515:R578" si="68">IF(ISBLANK(Q515),ROUND((M515*O515)+T515-V515,2),Q515)</f>
        <v>0</v>
      </c>
      <c r="S515" s="9">
        <v>1.55</v>
      </c>
      <c r="T515" s="9">
        <f t="shared" ref="T515:T578" si="69">IF(S515="",V515-P515+R515,S515)</f>
        <v>1.55</v>
      </c>
      <c r="U515" s="16">
        <v>19.73</v>
      </c>
      <c r="V515" s="5">
        <f t="shared" ref="V515:V578" si="70">IF(U515="",(M515*O515)-R515+T515,U515)</f>
        <v>19.73</v>
      </c>
      <c r="W515" t="s">
        <v>21</v>
      </c>
      <c r="X515" t="str">
        <f t="shared" ref="X515:X578" si="71">IF(W515="","Card",W515)</f>
        <v>Card</v>
      </c>
    </row>
    <row r="516" spans="1:24" x14ac:dyDescent="0.3">
      <c r="A516" s="3">
        <v>120514</v>
      </c>
      <c r="B516">
        <v>103</v>
      </c>
      <c r="C516" s="2">
        <v>45769</v>
      </c>
      <c r="D516" s="4">
        <v>0.42646990740740742</v>
      </c>
      <c r="E516" s="2">
        <v>45769</v>
      </c>
      <c r="F516" s="2" t="str">
        <f>TEXT(Table1[[#This Row],[Business_Day]],"dddd")</f>
        <v>Tuesday</v>
      </c>
      <c r="G516" t="s">
        <v>37</v>
      </c>
      <c r="H516" t="s">
        <v>19</v>
      </c>
      <c r="I516" t="str">
        <f t="shared" si="64"/>
        <v>Dine-In</v>
      </c>
      <c r="J516" t="s">
        <v>68</v>
      </c>
      <c r="L516" t="str">
        <f t="shared" si="65"/>
        <v>No Modifier</v>
      </c>
      <c r="M516" s="3">
        <v>1</v>
      </c>
      <c r="N516" s="5">
        <v>3.6</v>
      </c>
      <c r="O516" s="5">
        <f t="shared" si="66"/>
        <v>3.6</v>
      </c>
      <c r="P516" s="5">
        <f t="shared" si="67"/>
        <v>3.6</v>
      </c>
      <c r="Q516" s="9">
        <v>0</v>
      </c>
      <c r="R516" s="9">
        <f t="shared" si="68"/>
        <v>0</v>
      </c>
      <c r="S516" s="9">
        <v>0.23</v>
      </c>
      <c r="T516" s="9">
        <f t="shared" si="69"/>
        <v>0.23</v>
      </c>
      <c r="U516" s="16">
        <v>3.83</v>
      </c>
      <c r="V516" s="5">
        <f t="shared" si="70"/>
        <v>3.83</v>
      </c>
      <c r="W516" t="s">
        <v>21</v>
      </c>
      <c r="X516" t="str">
        <f t="shared" si="71"/>
        <v>Card</v>
      </c>
    </row>
    <row r="517" spans="1:24" x14ac:dyDescent="0.3">
      <c r="A517" s="3">
        <v>120515</v>
      </c>
      <c r="B517">
        <v>201</v>
      </c>
      <c r="C517" s="2">
        <v>45817</v>
      </c>
      <c r="D517" s="4">
        <v>0.48086805555555556</v>
      </c>
      <c r="E517" s="2">
        <v>45817</v>
      </c>
      <c r="F517" s="2" t="str">
        <f>TEXT(Table1[[#This Row],[Business_Day]],"dddd")</f>
        <v>Monday</v>
      </c>
      <c r="G517" t="s">
        <v>18</v>
      </c>
      <c r="H517" t="s">
        <v>29</v>
      </c>
      <c r="I517" t="str">
        <f t="shared" si="64"/>
        <v>Delivery</v>
      </c>
      <c r="J517" t="s">
        <v>20</v>
      </c>
      <c r="L517" t="str">
        <f t="shared" si="65"/>
        <v>No Modifier</v>
      </c>
      <c r="M517" s="3">
        <v>1</v>
      </c>
      <c r="N517" s="5">
        <v>5.67</v>
      </c>
      <c r="O517" s="5">
        <f t="shared" ca="1" si="66"/>
        <v>1.3299999999999998</v>
      </c>
      <c r="P517" s="5">
        <f t="shared" ca="1" si="67"/>
        <v>1.3299999999999998</v>
      </c>
      <c r="Q517" s="9">
        <v>0</v>
      </c>
      <c r="R517" s="9">
        <f t="shared" si="68"/>
        <v>0</v>
      </c>
      <c r="T517" s="9">
        <f t="shared" ca="1" si="69"/>
        <v>0.10000000000000009</v>
      </c>
      <c r="V517" s="5">
        <f t="shared" ca="1" si="70"/>
        <v>1.43</v>
      </c>
      <c r="W517" t="s">
        <v>21</v>
      </c>
      <c r="X517" t="str">
        <f t="shared" si="71"/>
        <v>Card</v>
      </c>
    </row>
    <row r="518" spans="1:24" x14ac:dyDescent="0.3">
      <c r="A518" s="3">
        <v>120516</v>
      </c>
      <c r="B518">
        <v>202</v>
      </c>
      <c r="C518" s="2">
        <v>45866</v>
      </c>
      <c r="D518" s="4">
        <v>0.38282407407407409</v>
      </c>
      <c r="E518" s="2">
        <v>45866</v>
      </c>
      <c r="F518" s="2" t="str">
        <f>TEXT(Table1[[#This Row],[Business_Day]],"dddd")</f>
        <v>Monday</v>
      </c>
      <c r="G518" t="s">
        <v>36</v>
      </c>
      <c r="H518" t="s">
        <v>15</v>
      </c>
      <c r="I518" t="str">
        <f t="shared" si="64"/>
        <v>Drive-Thru</v>
      </c>
      <c r="J518" t="s">
        <v>48</v>
      </c>
      <c r="L518" t="str">
        <f t="shared" si="65"/>
        <v>No Modifier</v>
      </c>
      <c r="M518" s="3">
        <v>1</v>
      </c>
      <c r="N518" s="5">
        <v>5.83</v>
      </c>
      <c r="O518" s="5">
        <f t="shared" si="66"/>
        <v>5.83</v>
      </c>
      <c r="P518" s="5">
        <f t="shared" si="67"/>
        <v>5.83</v>
      </c>
      <c r="Q518" s="9">
        <v>0</v>
      </c>
      <c r="R518" s="9">
        <f t="shared" si="68"/>
        <v>0</v>
      </c>
      <c r="S518" s="9">
        <v>0.41</v>
      </c>
      <c r="T518" s="9">
        <f t="shared" si="69"/>
        <v>0.41</v>
      </c>
      <c r="U518" s="16">
        <v>6.24</v>
      </c>
      <c r="V518" s="5">
        <f t="shared" si="70"/>
        <v>6.24</v>
      </c>
      <c r="W518" t="s">
        <v>21</v>
      </c>
      <c r="X518" t="str">
        <f t="shared" si="71"/>
        <v>Card</v>
      </c>
    </row>
    <row r="519" spans="1:24" x14ac:dyDescent="0.3">
      <c r="A519" s="3">
        <v>120517</v>
      </c>
      <c r="B519">
        <v>301</v>
      </c>
      <c r="C519" s="2">
        <v>45843</v>
      </c>
      <c r="D519" s="4">
        <v>0.44263888888888892</v>
      </c>
      <c r="E519" s="2">
        <v>45843</v>
      </c>
      <c r="F519" s="2" t="str">
        <f>TEXT(Table1[[#This Row],[Business_Day]],"dddd")</f>
        <v>Saturday</v>
      </c>
      <c r="G519" t="s">
        <v>37</v>
      </c>
      <c r="H519" t="s">
        <v>19</v>
      </c>
      <c r="I519" t="str">
        <f t="shared" si="64"/>
        <v>Dine-In</v>
      </c>
      <c r="J519" t="s">
        <v>35</v>
      </c>
      <c r="K519" t="s">
        <v>44</v>
      </c>
      <c r="L519" t="str">
        <f t="shared" si="65"/>
        <v>Extra Egg</v>
      </c>
      <c r="M519" s="3">
        <v>1</v>
      </c>
      <c r="N519" s="5">
        <v>1.69</v>
      </c>
      <c r="O519" s="5">
        <f t="shared" si="66"/>
        <v>2.69</v>
      </c>
      <c r="P519" s="5">
        <f t="shared" si="67"/>
        <v>2.69</v>
      </c>
      <c r="Q519" s="9">
        <v>0</v>
      </c>
      <c r="R519" s="9">
        <f t="shared" si="68"/>
        <v>0</v>
      </c>
      <c r="S519" s="9">
        <v>0.2</v>
      </c>
      <c r="T519" s="9">
        <f t="shared" si="69"/>
        <v>0.2</v>
      </c>
      <c r="U519" s="16">
        <v>2.89</v>
      </c>
      <c r="V519" s="5">
        <f t="shared" si="70"/>
        <v>2.89</v>
      </c>
      <c r="W519" t="s">
        <v>21</v>
      </c>
      <c r="X519" t="str">
        <f t="shared" si="71"/>
        <v>Card</v>
      </c>
    </row>
    <row r="520" spans="1:24" x14ac:dyDescent="0.3">
      <c r="A520" s="3">
        <v>120518</v>
      </c>
      <c r="B520">
        <v>202</v>
      </c>
      <c r="C520" s="2">
        <v>45781</v>
      </c>
      <c r="D520" s="4">
        <v>0.31581018518518517</v>
      </c>
      <c r="E520" s="2">
        <v>45781</v>
      </c>
      <c r="F520" s="2" t="str">
        <f>TEXT(Table1[[#This Row],[Business_Day]],"dddd")</f>
        <v>Sunday</v>
      </c>
      <c r="G520" t="s">
        <v>36</v>
      </c>
      <c r="H520" t="s">
        <v>19</v>
      </c>
      <c r="I520" t="str">
        <f t="shared" si="64"/>
        <v>Dine-In</v>
      </c>
      <c r="J520" t="s">
        <v>55</v>
      </c>
      <c r="L520" t="str">
        <f t="shared" si="65"/>
        <v>No Modifier</v>
      </c>
      <c r="M520" s="3">
        <v>2</v>
      </c>
      <c r="N520" s="5">
        <v>8.5399999999999991</v>
      </c>
      <c r="O520" s="5">
        <f t="shared" si="66"/>
        <v>8.5399999999999991</v>
      </c>
      <c r="P520" s="5">
        <f t="shared" si="67"/>
        <v>17.079999999999998</v>
      </c>
      <c r="Q520" s="9">
        <v>0</v>
      </c>
      <c r="R520" s="9">
        <f t="shared" si="68"/>
        <v>0</v>
      </c>
      <c r="S520" s="9">
        <v>1.62</v>
      </c>
      <c r="T520" s="9">
        <f t="shared" si="69"/>
        <v>1.62</v>
      </c>
      <c r="U520" s="16">
        <v>18.7</v>
      </c>
      <c r="V520" s="5">
        <f t="shared" si="70"/>
        <v>18.7</v>
      </c>
      <c r="W520" t="s">
        <v>21</v>
      </c>
      <c r="X520" t="str">
        <f t="shared" si="71"/>
        <v>Card</v>
      </c>
    </row>
    <row r="521" spans="1:24" x14ac:dyDescent="0.3">
      <c r="A521" s="3">
        <v>120519</v>
      </c>
      <c r="B521">
        <v>102</v>
      </c>
      <c r="C521" s="2">
        <v>45811</v>
      </c>
      <c r="D521" s="4">
        <v>0.4657175925925926</v>
      </c>
      <c r="E521" s="2">
        <v>45811</v>
      </c>
      <c r="F521" s="2" t="str">
        <f>TEXT(Table1[[#This Row],[Business_Day]],"dddd")</f>
        <v>Tuesday</v>
      </c>
      <c r="G521" t="s">
        <v>18</v>
      </c>
      <c r="H521" t="s">
        <v>19</v>
      </c>
      <c r="I521" t="str">
        <f t="shared" si="64"/>
        <v>Dine-In</v>
      </c>
      <c r="J521" t="s">
        <v>48</v>
      </c>
      <c r="K521" t="s">
        <v>49</v>
      </c>
      <c r="L521" t="str">
        <f t="shared" si="65"/>
        <v>No Pickles</v>
      </c>
      <c r="M521" s="3">
        <v>1</v>
      </c>
      <c r="N521" s="5">
        <v>5.93</v>
      </c>
      <c r="O521" s="5">
        <f t="shared" si="66"/>
        <v>5.93</v>
      </c>
      <c r="P521" s="5">
        <f t="shared" si="67"/>
        <v>5.93</v>
      </c>
      <c r="Q521" s="9">
        <v>0</v>
      </c>
      <c r="R521" s="9">
        <f t="shared" si="68"/>
        <v>0</v>
      </c>
      <c r="S521" s="9">
        <v>0.5</v>
      </c>
      <c r="T521" s="9">
        <f t="shared" si="69"/>
        <v>0.5</v>
      </c>
      <c r="U521" s="16">
        <v>6.43</v>
      </c>
      <c r="V521" s="5">
        <f t="shared" si="70"/>
        <v>6.43</v>
      </c>
      <c r="W521" t="s">
        <v>62</v>
      </c>
      <c r="X521" t="str">
        <f t="shared" si="71"/>
        <v>GiftCard</v>
      </c>
    </row>
    <row r="522" spans="1:24" x14ac:dyDescent="0.3">
      <c r="A522" s="3">
        <v>120520</v>
      </c>
      <c r="B522">
        <v>403</v>
      </c>
      <c r="C522" s="2">
        <v>45779</v>
      </c>
      <c r="D522" s="4">
        <v>0.10113425925925926</v>
      </c>
      <c r="E522" s="2">
        <v>45779</v>
      </c>
      <c r="F522" s="2" t="str">
        <f>TEXT(Table1[[#This Row],[Business_Day]],"dddd")</f>
        <v>Friday</v>
      </c>
      <c r="G522" t="s">
        <v>18</v>
      </c>
      <c r="H522" t="s">
        <v>19</v>
      </c>
      <c r="I522" t="str">
        <f t="shared" si="64"/>
        <v>Dine-In</v>
      </c>
      <c r="J522" t="s">
        <v>20</v>
      </c>
      <c r="L522" t="str">
        <f t="shared" si="65"/>
        <v>No Modifier</v>
      </c>
      <c r="M522" s="3">
        <v>1</v>
      </c>
      <c r="N522" s="5">
        <v>4.78</v>
      </c>
      <c r="O522" s="5">
        <f t="shared" si="66"/>
        <v>4.78</v>
      </c>
      <c r="P522" s="5">
        <f t="shared" si="67"/>
        <v>4.78</v>
      </c>
      <c r="Q522" s="9">
        <v>0</v>
      </c>
      <c r="R522" s="9">
        <f t="shared" si="68"/>
        <v>0</v>
      </c>
      <c r="S522" s="9">
        <v>0.45</v>
      </c>
      <c r="T522" s="9">
        <f t="shared" si="69"/>
        <v>0.45</v>
      </c>
      <c r="U522" s="16">
        <v>5.23</v>
      </c>
      <c r="V522" s="5">
        <f t="shared" si="70"/>
        <v>5.23</v>
      </c>
      <c r="W522" t="s">
        <v>21</v>
      </c>
      <c r="X522" t="str">
        <f t="shared" si="71"/>
        <v>Card</v>
      </c>
    </row>
    <row r="523" spans="1:24" x14ac:dyDescent="0.3">
      <c r="A523" s="3">
        <v>120521</v>
      </c>
      <c r="B523">
        <v>202</v>
      </c>
      <c r="C523" s="2">
        <v>45857</v>
      </c>
      <c r="D523" s="4">
        <v>0.50178240740740743</v>
      </c>
      <c r="E523" s="2">
        <v>45857</v>
      </c>
      <c r="F523" s="2" t="str">
        <f>TEXT(Table1[[#This Row],[Business_Day]],"dddd")</f>
        <v>Saturday</v>
      </c>
      <c r="G523" t="s">
        <v>18</v>
      </c>
      <c r="I523" t="str">
        <f t="shared" si="64"/>
        <v>Unknown</v>
      </c>
      <c r="J523" t="s">
        <v>27</v>
      </c>
      <c r="L523" t="str">
        <f t="shared" si="65"/>
        <v>No Modifier</v>
      </c>
      <c r="M523" s="3">
        <v>2</v>
      </c>
      <c r="N523" s="5">
        <v>5.97</v>
      </c>
      <c r="O523" s="5">
        <f t="shared" si="66"/>
        <v>5.97</v>
      </c>
      <c r="P523" s="5">
        <f t="shared" si="67"/>
        <v>11.94</v>
      </c>
      <c r="Q523" s="9">
        <v>0</v>
      </c>
      <c r="R523" s="9">
        <f t="shared" si="68"/>
        <v>0</v>
      </c>
      <c r="S523" s="9">
        <v>0.72</v>
      </c>
      <c r="T523" s="9">
        <f t="shared" si="69"/>
        <v>0.72</v>
      </c>
      <c r="U523" s="16">
        <v>12.66</v>
      </c>
      <c r="V523" s="5">
        <f t="shared" si="70"/>
        <v>12.66</v>
      </c>
      <c r="W523" t="s">
        <v>21</v>
      </c>
      <c r="X523" t="str">
        <f t="shared" si="71"/>
        <v>Card</v>
      </c>
    </row>
    <row r="524" spans="1:24" x14ac:dyDescent="0.3">
      <c r="A524" s="3">
        <v>120522</v>
      </c>
      <c r="B524">
        <v>301</v>
      </c>
      <c r="C524" s="2">
        <v>45831</v>
      </c>
      <c r="D524" s="4">
        <v>0.17065972222222223</v>
      </c>
      <c r="E524" s="2">
        <v>45831</v>
      </c>
      <c r="F524" s="2" t="str">
        <f>TEXT(Table1[[#This Row],[Business_Day]],"dddd")</f>
        <v>Monday</v>
      </c>
      <c r="G524" t="s">
        <v>28</v>
      </c>
      <c r="H524" t="s">
        <v>15</v>
      </c>
      <c r="I524" t="str">
        <f t="shared" si="64"/>
        <v>Drive-Thru</v>
      </c>
      <c r="J524" t="s">
        <v>60</v>
      </c>
      <c r="L524" t="str">
        <f t="shared" si="65"/>
        <v>No Modifier</v>
      </c>
      <c r="M524" s="3">
        <v>1</v>
      </c>
      <c r="N524" s="5">
        <v>4.7699999999999996</v>
      </c>
      <c r="O524" s="5">
        <f t="shared" si="66"/>
        <v>4.7699999999999996</v>
      </c>
      <c r="P524" s="5">
        <f t="shared" si="67"/>
        <v>4.7699999999999996</v>
      </c>
      <c r="Q524" s="9">
        <v>0</v>
      </c>
      <c r="R524" s="9">
        <f t="shared" si="68"/>
        <v>0</v>
      </c>
      <c r="S524" s="9">
        <v>0.28999999999999998</v>
      </c>
      <c r="T524" s="9">
        <f t="shared" si="69"/>
        <v>0.28999999999999998</v>
      </c>
      <c r="U524" s="16">
        <v>5.0599999999999996</v>
      </c>
      <c r="V524" s="5">
        <f t="shared" si="70"/>
        <v>5.0599999999999996</v>
      </c>
      <c r="W524" t="s">
        <v>21</v>
      </c>
      <c r="X524" t="str">
        <f t="shared" si="71"/>
        <v>Card</v>
      </c>
    </row>
    <row r="525" spans="1:24" x14ac:dyDescent="0.3">
      <c r="A525" s="3">
        <v>120523</v>
      </c>
      <c r="B525">
        <v>403</v>
      </c>
      <c r="C525" s="2">
        <v>45767</v>
      </c>
      <c r="D525" s="4">
        <v>0.21303240740740742</v>
      </c>
      <c r="E525" s="2">
        <v>45767</v>
      </c>
      <c r="F525" s="2" t="str">
        <f>TEXT(Table1[[#This Row],[Business_Day]],"dddd")</f>
        <v>Sunday</v>
      </c>
      <c r="G525" t="s">
        <v>28</v>
      </c>
      <c r="H525" t="s">
        <v>29</v>
      </c>
      <c r="I525" t="str">
        <f t="shared" si="64"/>
        <v>Delivery</v>
      </c>
      <c r="J525" t="s">
        <v>51</v>
      </c>
      <c r="K525" t="s">
        <v>46</v>
      </c>
      <c r="L525" t="str">
        <f t="shared" si="65"/>
        <v>Cinnamon</v>
      </c>
      <c r="M525" s="3">
        <v>1</v>
      </c>
      <c r="N525" s="5">
        <v>4.18</v>
      </c>
      <c r="O525" s="5">
        <f t="shared" si="66"/>
        <v>4.28</v>
      </c>
      <c r="P525" s="5">
        <f t="shared" si="67"/>
        <v>4.28</v>
      </c>
      <c r="Q525" s="9">
        <v>0</v>
      </c>
      <c r="R525" s="9">
        <f t="shared" si="68"/>
        <v>0</v>
      </c>
      <c r="S525" s="9">
        <v>0.34</v>
      </c>
      <c r="T525" s="9">
        <f t="shared" si="69"/>
        <v>0.34</v>
      </c>
      <c r="U525" s="16">
        <v>4.62</v>
      </c>
      <c r="V525" s="5">
        <f t="shared" si="70"/>
        <v>4.62</v>
      </c>
      <c r="W525" t="s">
        <v>21</v>
      </c>
      <c r="X525" t="str">
        <f t="shared" si="71"/>
        <v>Card</v>
      </c>
    </row>
    <row r="526" spans="1:24" x14ac:dyDescent="0.3">
      <c r="A526" s="3">
        <v>120524</v>
      </c>
      <c r="B526">
        <v>201</v>
      </c>
      <c r="C526" s="2">
        <v>45823</v>
      </c>
      <c r="D526" s="4">
        <v>0.34024305555555556</v>
      </c>
      <c r="E526" s="2">
        <v>45823</v>
      </c>
      <c r="F526" s="2" t="str">
        <f>TEXT(Table1[[#This Row],[Business_Day]],"dddd")</f>
        <v>Sunday</v>
      </c>
      <c r="G526" t="s">
        <v>36</v>
      </c>
      <c r="H526" t="s">
        <v>22</v>
      </c>
      <c r="I526" t="str">
        <f t="shared" si="64"/>
        <v>Takeout</v>
      </c>
      <c r="J526" t="s">
        <v>55</v>
      </c>
      <c r="L526" t="str">
        <f t="shared" si="65"/>
        <v>No Modifier</v>
      </c>
      <c r="M526" s="3">
        <v>1</v>
      </c>
      <c r="N526" s="5">
        <v>8.11</v>
      </c>
      <c r="O526" s="5">
        <f t="shared" si="66"/>
        <v>8.11</v>
      </c>
      <c r="P526" s="5">
        <f t="shared" si="67"/>
        <v>8.11</v>
      </c>
      <c r="Q526" s="9">
        <v>0</v>
      </c>
      <c r="R526" s="9">
        <f t="shared" si="68"/>
        <v>0</v>
      </c>
      <c r="S526" s="9">
        <v>0.56999999999999995</v>
      </c>
      <c r="T526" s="9">
        <f t="shared" si="69"/>
        <v>0.56999999999999995</v>
      </c>
      <c r="U526" s="16">
        <v>8.68</v>
      </c>
      <c r="V526" s="5">
        <f t="shared" si="70"/>
        <v>8.68</v>
      </c>
      <c r="W526" t="s">
        <v>21</v>
      </c>
      <c r="X526" t="str">
        <f t="shared" si="71"/>
        <v>Card</v>
      </c>
    </row>
    <row r="527" spans="1:24" x14ac:dyDescent="0.3">
      <c r="A527" s="3">
        <v>120525</v>
      </c>
      <c r="B527">
        <v>501</v>
      </c>
      <c r="C527" s="2">
        <v>45860</v>
      </c>
      <c r="D527" s="4">
        <v>0.43559027777777776</v>
      </c>
      <c r="E527" s="2">
        <v>45860</v>
      </c>
      <c r="F527" s="2" t="str">
        <f>TEXT(Table1[[#This Row],[Business_Day]],"dddd")</f>
        <v>Tuesday</v>
      </c>
      <c r="G527" t="s">
        <v>37</v>
      </c>
      <c r="H527" t="s">
        <v>22</v>
      </c>
      <c r="I527" t="str">
        <f t="shared" si="64"/>
        <v>Takeout</v>
      </c>
      <c r="J527" t="s">
        <v>16</v>
      </c>
      <c r="K527" t="s">
        <v>23</v>
      </c>
      <c r="L527" t="str">
        <f t="shared" si="65"/>
        <v>Light Ice</v>
      </c>
      <c r="M527" s="3">
        <v>1</v>
      </c>
      <c r="N527" s="5">
        <v>1.29</v>
      </c>
      <c r="O527" s="5">
        <f t="shared" si="66"/>
        <v>1.29</v>
      </c>
      <c r="P527" s="5">
        <f t="shared" si="67"/>
        <v>1.29</v>
      </c>
      <c r="Q527" s="9">
        <v>0</v>
      </c>
      <c r="R527" s="9">
        <f t="shared" si="68"/>
        <v>0</v>
      </c>
      <c r="S527" s="9">
        <v>0.08</v>
      </c>
      <c r="T527" s="9">
        <f t="shared" si="69"/>
        <v>0.08</v>
      </c>
      <c r="U527" s="16">
        <v>1.37</v>
      </c>
      <c r="V527" s="5">
        <f t="shared" si="70"/>
        <v>1.37</v>
      </c>
      <c r="W527" t="s">
        <v>17</v>
      </c>
      <c r="X527" t="str">
        <f t="shared" si="71"/>
        <v>Cash</v>
      </c>
    </row>
    <row r="528" spans="1:24" x14ac:dyDescent="0.3">
      <c r="A528" s="3">
        <v>120526</v>
      </c>
      <c r="B528">
        <v>101</v>
      </c>
      <c r="C528" s="2">
        <v>45780</v>
      </c>
      <c r="D528" s="4">
        <v>0.22024305555555557</v>
      </c>
      <c r="E528" s="2">
        <v>45780</v>
      </c>
      <c r="F528" s="2" t="str">
        <f>TEXT(Table1[[#This Row],[Business_Day]],"dddd")</f>
        <v>Saturday</v>
      </c>
      <c r="G528" t="s">
        <v>14</v>
      </c>
      <c r="H528" t="s">
        <v>15</v>
      </c>
      <c r="I528" t="str">
        <f t="shared" si="64"/>
        <v>Drive-Thru</v>
      </c>
      <c r="J528" t="s">
        <v>41</v>
      </c>
      <c r="L528" t="str">
        <f t="shared" si="65"/>
        <v>No Modifier</v>
      </c>
      <c r="M528" s="3">
        <v>1</v>
      </c>
      <c r="N528" s="5">
        <v>1.56</v>
      </c>
      <c r="O528" s="5">
        <f t="shared" si="66"/>
        <v>1.56</v>
      </c>
      <c r="P528" s="5">
        <f t="shared" si="67"/>
        <v>1.56</v>
      </c>
      <c r="Q528" s="9">
        <v>0</v>
      </c>
      <c r="R528" s="9">
        <f t="shared" si="68"/>
        <v>0</v>
      </c>
      <c r="S528" s="9">
        <v>0.12</v>
      </c>
      <c r="T528" s="9">
        <f t="shared" si="69"/>
        <v>0.12</v>
      </c>
      <c r="U528" s="16">
        <v>1.68</v>
      </c>
      <c r="V528" s="5">
        <f t="shared" si="70"/>
        <v>1.68</v>
      </c>
      <c r="W528" t="s">
        <v>21</v>
      </c>
      <c r="X528" t="str">
        <f t="shared" si="71"/>
        <v>Card</v>
      </c>
    </row>
    <row r="529" spans="1:24" x14ac:dyDescent="0.3">
      <c r="A529" s="3">
        <v>120527</v>
      </c>
      <c r="B529">
        <v>103</v>
      </c>
      <c r="C529" s="2">
        <v>45817</v>
      </c>
      <c r="D529" s="4">
        <v>0.51045138888888886</v>
      </c>
      <c r="E529" s="2">
        <v>45817</v>
      </c>
      <c r="F529" s="2" t="str">
        <f>TEXT(Table1[[#This Row],[Business_Day]],"dddd")</f>
        <v>Monday</v>
      </c>
      <c r="G529" t="s">
        <v>18</v>
      </c>
      <c r="H529" t="s">
        <v>22</v>
      </c>
      <c r="I529" t="str">
        <f t="shared" si="64"/>
        <v>Takeout</v>
      </c>
      <c r="J529" t="s">
        <v>57</v>
      </c>
      <c r="L529" t="str">
        <f t="shared" si="65"/>
        <v>No Modifier</v>
      </c>
      <c r="M529" s="3">
        <v>1</v>
      </c>
      <c r="N529" s="5">
        <v>9.01</v>
      </c>
      <c r="O529" s="5">
        <f t="shared" si="66"/>
        <v>9.01</v>
      </c>
      <c r="P529" s="5">
        <f t="shared" si="67"/>
        <v>9.01</v>
      </c>
      <c r="Q529" s="9">
        <v>0</v>
      </c>
      <c r="R529" s="9">
        <f t="shared" si="68"/>
        <v>0</v>
      </c>
      <c r="S529" s="9">
        <v>0.59</v>
      </c>
      <c r="T529" s="9">
        <f t="shared" si="69"/>
        <v>0.59</v>
      </c>
      <c r="U529" s="16">
        <v>9.6</v>
      </c>
      <c r="V529" s="5">
        <f t="shared" si="70"/>
        <v>9.6</v>
      </c>
      <c r="W529" t="s">
        <v>21</v>
      </c>
      <c r="X529" t="str">
        <f t="shared" si="71"/>
        <v>Card</v>
      </c>
    </row>
    <row r="530" spans="1:24" x14ac:dyDescent="0.3">
      <c r="A530" s="3">
        <v>120528</v>
      </c>
      <c r="B530">
        <v>401</v>
      </c>
      <c r="C530" s="2">
        <v>45833</v>
      </c>
      <c r="D530" s="4">
        <v>5.2060185185185189E-2</v>
      </c>
      <c r="E530" s="2">
        <v>45833</v>
      </c>
      <c r="F530" s="2" t="str">
        <f>TEXT(Table1[[#This Row],[Business_Day]],"dddd")</f>
        <v>Wednesday</v>
      </c>
      <c r="G530" t="s">
        <v>18</v>
      </c>
      <c r="H530" t="s">
        <v>15</v>
      </c>
      <c r="I530" t="str">
        <f t="shared" si="64"/>
        <v>Drive-Thru</v>
      </c>
      <c r="J530" t="s">
        <v>30</v>
      </c>
      <c r="L530" t="str">
        <f t="shared" si="65"/>
        <v>No Modifier</v>
      </c>
      <c r="M530" s="3">
        <v>1</v>
      </c>
      <c r="N530" s="5">
        <v>3.21</v>
      </c>
      <c r="O530" s="5">
        <f t="shared" si="66"/>
        <v>3.8099999999999996</v>
      </c>
      <c r="P530" s="5">
        <f t="shared" si="67"/>
        <v>3.8099999999999996</v>
      </c>
      <c r="Q530" s="9">
        <v>0</v>
      </c>
      <c r="R530" s="9">
        <f t="shared" si="68"/>
        <v>0</v>
      </c>
      <c r="S530" s="9">
        <v>0.28000000000000003</v>
      </c>
      <c r="T530" s="9">
        <f t="shared" si="69"/>
        <v>0.28000000000000003</v>
      </c>
      <c r="U530" s="16">
        <v>4.09</v>
      </c>
      <c r="V530" s="5">
        <f t="shared" si="70"/>
        <v>4.09</v>
      </c>
      <c r="W530" t="s">
        <v>21</v>
      </c>
      <c r="X530" t="str">
        <f t="shared" si="71"/>
        <v>Card</v>
      </c>
    </row>
    <row r="531" spans="1:24" x14ac:dyDescent="0.3">
      <c r="A531" s="3">
        <v>120529</v>
      </c>
      <c r="B531">
        <v>102</v>
      </c>
      <c r="C531" s="2">
        <v>45801</v>
      </c>
      <c r="D531" s="4">
        <v>0.29961805555555554</v>
      </c>
      <c r="E531" s="2">
        <v>45801</v>
      </c>
      <c r="F531" s="2" t="str">
        <f>TEXT(Table1[[#This Row],[Business_Day]],"dddd")</f>
        <v>Saturday</v>
      </c>
      <c r="G531" t="s">
        <v>36</v>
      </c>
      <c r="H531" t="s">
        <v>22</v>
      </c>
      <c r="I531" t="str">
        <f t="shared" si="64"/>
        <v>Takeout</v>
      </c>
      <c r="J531" t="s">
        <v>26</v>
      </c>
      <c r="L531" t="str">
        <f t="shared" si="65"/>
        <v>No Modifier</v>
      </c>
      <c r="M531" s="3">
        <v>1</v>
      </c>
      <c r="N531" s="5">
        <v>8.84</v>
      </c>
      <c r="O531" s="5">
        <f t="shared" si="66"/>
        <v>8.84</v>
      </c>
      <c r="P531" s="5">
        <f t="shared" si="67"/>
        <v>8.84</v>
      </c>
      <c r="Q531" s="9">
        <v>0</v>
      </c>
      <c r="R531" s="9">
        <f t="shared" si="68"/>
        <v>0</v>
      </c>
      <c r="S531" s="9">
        <v>0.66</v>
      </c>
      <c r="T531" s="9">
        <f t="shared" si="69"/>
        <v>0.66</v>
      </c>
      <c r="U531" s="16">
        <v>9.5</v>
      </c>
      <c r="V531" s="5">
        <f t="shared" si="70"/>
        <v>9.5</v>
      </c>
      <c r="W531" t="s">
        <v>17</v>
      </c>
      <c r="X531" t="str">
        <f t="shared" si="71"/>
        <v>Cash</v>
      </c>
    </row>
    <row r="532" spans="1:24" x14ac:dyDescent="0.3">
      <c r="A532" s="3">
        <v>120530</v>
      </c>
      <c r="B532">
        <v>102</v>
      </c>
      <c r="C532" s="2">
        <v>45768</v>
      </c>
      <c r="D532" s="4">
        <v>0.32616898148148149</v>
      </c>
      <c r="E532" s="2">
        <v>45768</v>
      </c>
      <c r="F532" s="2" t="str">
        <f>TEXT(Table1[[#This Row],[Business_Day]],"dddd")</f>
        <v>Monday</v>
      </c>
      <c r="G532" t="s">
        <v>36</v>
      </c>
      <c r="H532" t="s">
        <v>19</v>
      </c>
      <c r="I532" t="str">
        <f t="shared" si="64"/>
        <v>Dine-In</v>
      </c>
      <c r="J532" t="s">
        <v>55</v>
      </c>
      <c r="L532" t="str">
        <f t="shared" si="65"/>
        <v>No Modifier</v>
      </c>
      <c r="M532" s="3">
        <v>3</v>
      </c>
      <c r="N532" s="5">
        <v>8.81</v>
      </c>
      <c r="O532" s="5">
        <f t="shared" si="66"/>
        <v>8.81</v>
      </c>
      <c r="P532" s="5">
        <f t="shared" si="67"/>
        <v>26.43</v>
      </c>
      <c r="Q532" s="9">
        <v>0</v>
      </c>
      <c r="R532" s="9">
        <f t="shared" si="68"/>
        <v>0</v>
      </c>
      <c r="S532" s="9">
        <v>1.72</v>
      </c>
      <c r="T532" s="9">
        <f t="shared" si="69"/>
        <v>1.72</v>
      </c>
      <c r="U532" s="16">
        <v>28.15</v>
      </c>
      <c r="V532" s="5">
        <f t="shared" si="70"/>
        <v>28.15</v>
      </c>
      <c r="W532" t="s">
        <v>21</v>
      </c>
      <c r="X532" t="str">
        <f t="shared" si="71"/>
        <v>Card</v>
      </c>
    </row>
    <row r="533" spans="1:24" x14ac:dyDescent="0.3">
      <c r="A533" s="3">
        <v>120531</v>
      </c>
      <c r="B533">
        <v>103</v>
      </c>
      <c r="C533" s="2">
        <v>45833</v>
      </c>
      <c r="D533" s="4">
        <v>0.35517361111111112</v>
      </c>
      <c r="E533" s="2">
        <v>45833</v>
      </c>
      <c r="F533" s="2" t="str">
        <f>TEXT(Table1[[#This Row],[Business_Day]],"dddd")</f>
        <v>Wednesday</v>
      </c>
      <c r="G533" t="s">
        <v>36</v>
      </c>
      <c r="H533" t="s">
        <v>22</v>
      </c>
      <c r="I533" t="str">
        <f t="shared" si="64"/>
        <v>Takeout</v>
      </c>
      <c r="J533" t="s">
        <v>57</v>
      </c>
      <c r="K533" t="s">
        <v>54</v>
      </c>
      <c r="L533" t="str">
        <f t="shared" si="65"/>
        <v>No Onions</v>
      </c>
      <c r="M533" s="3">
        <v>1</v>
      </c>
      <c r="N533" s="5">
        <v>8.16</v>
      </c>
      <c r="O533" s="5">
        <f t="shared" si="66"/>
        <v>8.16</v>
      </c>
      <c r="P533" s="5">
        <f t="shared" si="67"/>
        <v>8.16</v>
      </c>
      <c r="Q533" s="9">
        <v>0</v>
      </c>
      <c r="R533" s="9">
        <f t="shared" si="68"/>
        <v>0</v>
      </c>
      <c r="S533" s="9">
        <v>0.59</v>
      </c>
      <c r="T533" s="9">
        <f t="shared" si="69"/>
        <v>0.59</v>
      </c>
      <c r="U533" s="16">
        <v>8.75</v>
      </c>
      <c r="V533" s="5">
        <f t="shared" si="70"/>
        <v>8.75</v>
      </c>
      <c r="W533" t="s">
        <v>62</v>
      </c>
      <c r="X533" t="str">
        <f t="shared" si="71"/>
        <v>GiftCard</v>
      </c>
    </row>
    <row r="534" spans="1:24" x14ac:dyDescent="0.3">
      <c r="A534" s="3">
        <v>120532</v>
      </c>
      <c r="B534">
        <v>201</v>
      </c>
      <c r="C534" s="2">
        <v>45804</v>
      </c>
      <c r="D534" s="4">
        <v>0.10666666666666667</v>
      </c>
      <c r="E534" s="2">
        <v>45804</v>
      </c>
      <c r="F534" s="2" t="str">
        <f>TEXT(Table1[[#This Row],[Business_Day]],"dddd")</f>
        <v>Tuesday</v>
      </c>
      <c r="G534" t="s">
        <v>18</v>
      </c>
      <c r="H534" t="s">
        <v>15</v>
      </c>
      <c r="I534" t="str">
        <f t="shared" si="64"/>
        <v>Drive-Thru</v>
      </c>
      <c r="J534" t="s">
        <v>20</v>
      </c>
      <c r="L534" t="str">
        <f t="shared" si="65"/>
        <v>No Modifier</v>
      </c>
      <c r="M534" s="3">
        <v>1</v>
      </c>
      <c r="N534" s="5">
        <v>5.37</v>
      </c>
      <c r="O534" s="5">
        <f t="shared" si="66"/>
        <v>5.37</v>
      </c>
      <c r="P534" s="5">
        <f t="shared" si="67"/>
        <v>5.37</v>
      </c>
      <c r="Q534" s="9">
        <v>0</v>
      </c>
      <c r="R534" s="9">
        <f t="shared" si="68"/>
        <v>0</v>
      </c>
      <c r="S534" s="9">
        <v>0.32</v>
      </c>
      <c r="T534" s="9">
        <f t="shared" si="69"/>
        <v>0.32</v>
      </c>
      <c r="U534" s="16">
        <v>5.69</v>
      </c>
      <c r="V534" s="5">
        <f t="shared" si="70"/>
        <v>5.69</v>
      </c>
      <c r="W534" t="s">
        <v>17</v>
      </c>
      <c r="X534" t="str">
        <f t="shared" si="71"/>
        <v>Cash</v>
      </c>
    </row>
    <row r="535" spans="1:24" x14ac:dyDescent="0.3">
      <c r="A535" s="3">
        <v>120533</v>
      </c>
      <c r="B535">
        <v>301</v>
      </c>
      <c r="C535" s="2">
        <v>45768</v>
      </c>
      <c r="D535" s="4">
        <v>0.30450231481481482</v>
      </c>
      <c r="E535" s="2">
        <v>45768</v>
      </c>
      <c r="F535" s="2" t="str">
        <f>TEXT(Table1[[#This Row],[Business_Day]],"dddd")</f>
        <v>Monday</v>
      </c>
      <c r="G535" t="s">
        <v>36</v>
      </c>
      <c r="H535" t="s">
        <v>19</v>
      </c>
      <c r="I535" t="str">
        <f t="shared" si="64"/>
        <v>Dine-In</v>
      </c>
      <c r="J535" t="s">
        <v>56</v>
      </c>
      <c r="L535" t="str">
        <f t="shared" si="65"/>
        <v>No Modifier</v>
      </c>
      <c r="M535" s="3">
        <v>1</v>
      </c>
      <c r="N535" s="5">
        <v>1.73</v>
      </c>
      <c r="O535" s="5">
        <f t="shared" si="66"/>
        <v>1.73</v>
      </c>
      <c r="P535" s="5">
        <f t="shared" si="67"/>
        <v>1.73</v>
      </c>
      <c r="Q535" s="9">
        <v>0</v>
      </c>
      <c r="R535" s="9">
        <f t="shared" si="68"/>
        <v>0</v>
      </c>
      <c r="S535" s="9">
        <v>0.12</v>
      </c>
      <c r="T535" s="9">
        <f t="shared" si="69"/>
        <v>0.12</v>
      </c>
      <c r="U535" s="16">
        <v>1.85</v>
      </c>
      <c r="V535" s="5">
        <f t="shared" si="70"/>
        <v>1.85</v>
      </c>
      <c r="W535" t="s">
        <v>31</v>
      </c>
      <c r="X535" t="str">
        <f t="shared" si="71"/>
        <v>MobilePay</v>
      </c>
    </row>
    <row r="536" spans="1:24" x14ac:dyDescent="0.3">
      <c r="A536" s="3">
        <v>120534</v>
      </c>
      <c r="B536">
        <v>401</v>
      </c>
      <c r="C536" s="2">
        <v>45789</v>
      </c>
      <c r="D536" s="4">
        <v>0.48792824074074076</v>
      </c>
      <c r="E536" s="2">
        <v>45789</v>
      </c>
      <c r="F536" s="2" t="str">
        <f>TEXT(Table1[[#This Row],[Business_Day]],"dddd")</f>
        <v>Monday</v>
      </c>
      <c r="G536" t="s">
        <v>18</v>
      </c>
      <c r="H536" t="s">
        <v>19</v>
      </c>
      <c r="I536" t="str">
        <f t="shared" si="64"/>
        <v>Dine-In</v>
      </c>
      <c r="J536" t="s">
        <v>30</v>
      </c>
      <c r="L536" t="str">
        <f t="shared" si="65"/>
        <v>No Modifier</v>
      </c>
      <c r="M536" s="3">
        <v>1</v>
      </c>
      <c r="N536" s="5">
        <v>2.96</v>
      </c>
      <c r="O536" s="5">
        <f t="shared" si="66"/>
        <v>2.96</v>
      </c>
      <c r="P536" s="5">
        <f t="shared" si="67"/>
        <v>2.96</v>
      </c>
      <c r="Q536" s="9">
        <v>0.15</v>
      </c>
      <c r="R536" s="9">
        <f t="shared" si="68"/>
        <v>0.15</v>
      </c>
      <c r="S536" s="9">
        <v>0.17</v>
      </c>
      <c r="T536" s="9">
        <f t="shared" si="69"/>
        <v>0.17</v>
      </c>
      <c r="U536" s="16">
        <v>2.98</v>
      </c>
      <c r="V536" s="5">
        <f t="shared" si="70"/>
        <v>2.98</v>
      </c>
      <c r="W536" t="s">
        <v>31</v>
      </c>
      <c r="X536" t="str">
        <f t="shared" si="71"/>
        <v>MobilePay</v>
      </c>
    </row>
    <row r="537" spans="1:24" x14ac:dyDescent="0.3">
      <c r="A537" s="3">
        <v>120535</v>
      </c>
      <c r="B537">
        <v>403</v>
      </c>
      <c r="C537" s="2">
        <v>45840</v>
      </c>
      <c r="D537" s="4">
        <v>0.18525462962962963</v>
      </c>
      <c r="E537" s="2">
        <v>45840</v>
      </c>
      <c r="F537" s="2" t="str">
        <f>TEXT(Table1[[#This Row],[Business_Day]],"dddd")</f>
        <v>Wednesday</v>
      </c>
      <c r="G537" t="s">
        <v>28</v>
      </c>
      <c r="H537" t="s">
        <v>22</v>
      </c>
      <c r="I537" t="str">
        <f t="shared" si="64"/>
        <v>Takeout</v>
      </c>
      <c r="J537" t="s">
        <v>51</v>
      </c>
      <c r="L537" t="str">
        <f t="shared" si="65"/>
        <v>No Modifier</v>
      </c>
      <c r="M537" s="3">
        <v>1</v>
      </c>
      <c r="N537" s="5">
        <v>4.01</v>
      </c>
      <c r="O537" s="5">
        <f t="shared" si="66"/>
        <v>4.01</v>
      </c>
      <c r="P537" s="5">
        <f t="shared" si="67"/>
        <v>4.01</v>
      </c>
      <c r="Q537" s="9">
        <v>0</v>
      </c>
      <c r="R537" s="9">
        <f t="shared" si="68"/>
        <v>0</v>
      </c>
      <c r="S537" s="9">
        <v>0.24</v>
      </c>
      <c r="T537" s="9">
        <f t="shared" si="69"/>
        <v>0.24</v>
      </c>
      <c r="U537" s="16">
        <v>4.25</v>
      </c>
      <c r="V537" s="5">
        <f t="shared" si="70"/>
        <v>4.25</v>
      </c>
      <c r="W537" t="s">
        <v>17</v>
      </c>
      <c r="X537" t="str">
        <f t="shared" si="71"/>
        <v>Cash</v>
      </c>
    </row>
    <row r="538" spans="1:24" x14ac:dyDescent="0.3">
      <c r="A538" s="3">
        <v>120536</v>
      </c>
      <c r="B538">
        <v>402</v>
      </c>
      <c r="C538" s="2">
        <v>45772</v>
      </c>
      <c r="D538" s="4">
        <v>8.2361111111111107E-2</v>
      </c>
      <c r="E538" s="2">
        <v>45772</v>
      </c>
      <c r="F538" s="2" t="str">
        <f>TEXT(Table1[[#This Row],[Business_Day]],"dddd")</f>
        <v>Friday</v>
      </c>
      <c r="G538" t="s">
        <v>18</v>
      </c>
      <c r="H538" t="s">
        <v>22</v>
      </c>
      <c r="I538" t="str">
        <f t="shared" si="64"/>
        <v>Takeout</v>
      </c>
      <c r="J538" t="s">
        <v>55</v>
      </c>
      <c r="L538" t="str">
        <f t="shared" si="65"/>
        <v>No Modifier</v>
      </c>
      <c r="M538" s="3">
        <v>3</v>
      </c>
      <c r="N538" s="5">
        <v>8.06</v>
      </c>
      <c r="O538" s="5">
        <f t="shared" si="66"/>
        <v>8.06</v>
      </c>
      <c r="P538" s="5">
        <f t="shared" si="67"/>
        <v>24.18</v>
      </c>
      <c r="Q538" s="9">
        <v>0</v>
      </c>
      <c r="R538" s="9">
        <f t="shared" si="68"/>
        <v>0</v>
      </c>
      <c r="S538" s="9">
        <v>1.69</v>
      </c>
      <c r="T538" s="9">
        <f t="shared" si="69"/>
        <v>1.69</v>
      </c>
      <c r="U538" s="16">
        <v>25.87</v>
      </c>
      <c r="V538" s="5">
        <f t="shared" si="70"/>
        <v>25.87</v>
      </c>
      <c r="W538" t="s">
        <v>17</v>
      </c>
      <c r="X538" t="str">
        <f t="shared" si="71"/>
        <v>Cash</v>
      </c>
    </row>
    <row r="539" spans="1:24" x14ac:dyDescent="0.3">
      <c r="A539" s="3">
        <v>120537</v>
      </c>
      <c r="B539">
        <v>403</v>
      </c>
      <c r="C539" s="2">
        <v>45869</v>
      </c>
      <c r="D539" s="4">
        <v>0.22881944444444444</v>
      </c>
      <c r="E539" s="2">
        <v>45869</v>
      </c>
      <c r="F539" s="2" t="str">
        <f>TEXT(Table1[[#This Row],[Business_Day]],"dddd")</f>
        <v>Thursday</v>
      </c>
      <c r="G539" t="s">
        <v>28</v>
      </c>
      <c r="H539" t="s">
        <v>22</v>
      </c>
      <c r="I539" t="str">
        <f t="shared" si="64"/>
        <v>Takeout</v>
      </c>
      <c r="J539" t="s">
        <v>79</v>
      </c>
      <c r="L539" t="str">
        <f t="shared" si="65"/>
        <v>No Modifier</v>
      </c>
      <c r="M539" s="3">
        <v>1</v>
      </c>
      <c r="N539" s="5">
        <v>2.76</v>
      </c>
      <c r="O539" s="5">
        <f t="shared" si="66"/>
        <v>2.76</v>
      </c>
      <c r="P539" s="5">
        <f t="shared" si="67"/>
        <v>2.76</v>
      </c>
      <c r="Q539" s="9">
        <v>0</v>
      </c>
      <c r="R539" s="9">
        <f t="shared" si="68"/>
        <v>0</v>
      </c>
      <c r="S539" s="9">
        <v>0.2</v>
      </c>
      <c r="T539" s="9">
        <f t="shared" si="69"/>
        <v>0.2</v>
      </c>
      <c r="U539" s="16">
        <v>2.96</v>
      </c>
      <c r="V539" s="5">
        <f t="shared" si="70"/>
        <v>2.96</v>
      </c>
      <c r="W539" t="s">
        <v>17</v>
      </c>
      <c r="X539" t="str">
        <f t="shared" si="71"/>
        <v>Cash</v>
      </c>
    </row>
    <row r="540" spans="1:24" x14ac:dyDescent="0.3">
      <c r="A540" s="3">
        <v>120538</v>
      </c>
      <c r="B540">
        <v>201</v>
      </c>
      <c r="C540" s="2">
        <v>45809</v>
      </c>
      <c r="D540" s="4">
        <v>0.46126157407407409</v>
      </c>
      <c r="E540" s="2">
        <v>45809</v>
      </c>
      <c r="F540" s="2" t="str">
        <f>TEXT(Table1[[#This Row],[Business_Day]],"dddd")</f>
        <v>Sunday</v>
      </c>
      <c r="G540" t="s">
        <v>18</v>
      </c>
      <c r="H540" t="s">
        <v>22</v>
      </c>
      <c r="I540" t="str">
        <f t="shared" si="64"/>
        <v>Takeout</v>
      </c>
      <c r="J540" t="s">
        <v>48</v>
      </c>
      <c r="L540" t="str">
        <f t="shared" si="65"/>
        <v>No Modifier</v>
      </c>
      <c r="M540" s="3">
        <v>1</v>
      </c>
      <c r="N540" s="5">
        <v>6.03</v>
      </c>
      <c r="O540" s="5">
        <f t="shared" ca="1" si="66"/>
        <v>5.8800000000000008</v>
      </c>
      <c r="P540" s="5">
        <f t="shared" ca="1" si="67"/>
        <v>5.8800000000000008</v>
      </c>
      <c r="R540" s="9">
        <f t="shared" ca="1" si="68"/>
        <v>0.15</v>
      </c>
      <c r="S540" s="9">
        <v>0.52</v>
      </c>
      <c r="T540" s="9">
        <f t="shared" si="69"/>
        <v>0.52</v>
      </c>
      <c r="U540" s="16">
        <v>6.25</v>
      </c>
      <c r="V540" s="5">
        <f t="shared" si="70"/>
        <v>6.25</v>
      </c>
      <c r="W540" t="s">
        <v>17</v>
      </c>
      <c r="X540" t="str">
        <f t="shared" si="71"/>
        <v>Cash</v>
      </c>
    </row>
    <row r="541" spans="1:24" x14ac:dyDescent="0.3">
      <c r="A541" s="3">
        <v>120539</v>
      </c>
      <c r="B541">
        <v>202</v>
      </c>
      <c r="C541" s="2">
        <v>45814</v>
      </c>
      <c r="D541" s="4">
        <v>0.4727777777777778</v>
      </c>
      <c r="E541" s="2">
        <v>45814</v>
      </c>
      <c r="F541" s="2" t="str">
        <f>TEXT(Table1[[#This Row],[Business_Day]],"dddd")</f>
        <v>Friday</v>
      </c>
      <c r="G541" t="s">
        <v>33</v>
      </c>
      <c r="H541" t="s">
        <v>29</v>
      </c>
      <c r="I541" t="str">
        <f t="shared" si="64"/>
        <v>Delivery</v>
      </c>
      <c r="J541" t="s">
        <v>27</v>
      </c>
      <c r="L541" t="str">
        <f t="shared" si="65"/>
        <v>No Modifier</v>
      </c>
      <c r="M541" s="3">
        <v>1</v>
      </c>
      <c r="N541" s="5">
        <v>5.5</v>
      </c>
      <c r="O541" s="5">
        <f t="shared" si="66"/>
        <v>5.5</v>
      </c>
      <c r="P541" s="5">
        <f t="shared" si="67"/>
        <v>5.5</v>
      </c>
      <c r="Q541" s="9">
        <v>0</v>
      </c>
      <c r="R541" s="9">
        <f t="shared" si="68"/>
        <v>0</v>
      </c>
      <c r="S541" s="9">
        <v>0.52</v>
      </c>
      <c r="T541" s="9">
        <f t="shared" si="69"/>
        <v>0.52</v>
      </c>
      <c r="U541" s="16">
        <v>6.02</v>
      </c>
      <c r="V541" s="5">
        <f t="shared" si="70"/>
        <v>6.02</v>
      </c>
      <c r="W541" t="s">
        <v>21</v>
      </c>
      <c r="X541" t="str">
        <f t="shared" si="71"/>
        <v>Card</v>
      </c>
    </row>
    <row r="542" spans="1:24" x14ac:dyDescent="0.3">
      <c r="A542" s="3">
        <v>120540</v>
      </c>
      <c r="B542">
        <v>501</v>
      </c>
      <c r="C542" s="2">
        <v>45874</v>
      </c>
      <c r="D542" s="4">
        <v>0.34038194444444442</v>
      </c>
      <c r="E542" s="2">
        <v>45874</v>
      </c>
      <c r="F542" s="2" t="str">
        <f>TEXT(Table1[[#This Row],[Business_Day]],"dddd")</f>
        <v>Tuesday</v>
      </c>
      <c r="G542" t="s">
        <v>36</v>
      </c>
      <c r="H542" t="s">
        <v>29</v>
      </c>
      <c r="I542" t="str">
        <f t="shared" si="64"/>
        <v>Delivery</v>
      </c>
      <c r="J542" t="s">
        <v>57</v>
      </c>
      <c r="K542" t="s">
        <v>74</v>
      </c>
      <c r="L542" t="str">
        <f t="shared" si="65"/>
        <v>Add Bacon</v>
      </c>
      <c r="M542" s="3">
        <v>2</v>
      </c>
      <c r="N542" s="5">
        <v>9.41</v>
      </c>
      <c r="O542" s="5">
        <f t="shared" si="66"/>
        <v>10.41</v>
      </c>
      <c r="P542" s="5">
        <f t="shared" si="67"/>
        <v>20.82</v>
      </c>
      <c r="Q542" s="9">
        <v>0</v>
      </c>
      <c r="R542" s="9">
        <f t="shared" si="68"/>
        <v>0</v>
      </c>
      <c r="S542" s="9">
        <v>1.46</v>
      </c>
      <c r="T542" s="9">
        <f t="shared" si="69"/>
        <v>1.46</v>
      </c>
      <c r="U542" s="16">
        <v>22.28</v>
      </c>
      <c r="V542" s="5">
        <f t="shared" si="70"/>
        <v>22.28</v>
      </c>
      <c r="W542" t="s">
        <v>21</v>
      </c>
      <c r="X542" t="str">
        <f t="shared" si="71"/>
        <v>Card</v>
      </c>
    </row>
    <row r="543" spans="1:24" x14ac:dyDescent="0.3">
      <c r="A543" s="3">
        <v>120541</v>
      </c>
      <c r="B543">
        <v>403</v>
      </c>
      <c r="C543" s="2">
        <v>45835</v>
      </c>
      <c r="D543" s="4">
        <v>0.4098148148148148</v>
      </c>
      <c r="E543" s="2">
        <v>45835</v>
      </c>
      <c r="F543" s="2" t="str">
        <f>TEXT(Table1[[#This Row],[Business_Day]],"dddd")</f>
        <v>Friday</v>
      </c>
      <c r="G543" t="s">
        <v>36</v>
      </c>
      <c r="H543" t="s">
        <v>22</v>
      </c>
      <c r="I543" t="str">
        <f t="shared" si="64"/>
        <v>Takeout</v>
      </c>
      <c r="J543" t="s">
        <v>52</v>
      </c>
      <c r="K543" t="s">
        <v>34</v>
      </c>
      <c r="L543" t="str">
        <f t="shared" si="65"/>
        <v>Extra Sauce</v>
      </c>
      <c r="M543" s="3">
        <v>1</v>
      </c>
      <c r="N543" s="5">
        <v>2.3199999999999998</v>
      </c>
      <c r="O543" s="5">
        <f t="shared" si="66"/>
        <v>2.5700000000000003</v>
      </c>
      <c r="P543" s="5">
        <f t="shared" si="67"/>
        <v>2.5700000000000003</v>
      </c>
      <c r="Q543" s="9">
        <v>0</v>
      </c>
      <c r="R543" s="9">
        <f t="shared" si="68"/>
        <v>0</v>
      </c>
      <c r="S543" s="9">
        <v>0.17</v>
      </c>
      <c r="T543" s="9">
        <f t="shared" si="69"/>
        <v>0.17</v>
      </c>
      <c r="U543" s="16">
        <v>2.74</v>
      </c>
      <c r="V543" s="5">
        <f t="shared" si="70"/>
        <v>2.74</v>
      </c>
      <c r="W543" t="s">
        <v>21</v>
      </c>
      <c r="X543" t="str">
        <f t="shared" si="71"/>
        <v>Card</v>
      </c>
    </row>
    <row r="544" spans="1:24" x14ac:dyDescent="0.3">
      <c r="A544" s="3">
        <v>120542</v>
      </c>
      <c r="B544">
        <v>202</v>
      </c>
      <c r="C544" s="2">
        <v>45776</v>
      </c>
      <c r="D544" s="4">
        <v>0.47993055555555558</v>
      </c>
      <c r="E544" s="2">
        <v>45776</v>
      </c>
      <c r="F544" s="2" t="str">
        <f>TEXT(Table1[[#This Row],[Business_Day]],"dddd")</f>
        <v>Tuesday</v>
      </c>
      <c r="G544" t="s">
        <v>18</v>
      </c>
      <c r="H544" t="s">
        <v>22</v>
      </c>
      <c r="I544" t="str">
        <f t="shared" si="64"/>
        <v>Takeout</v>
      </c>
      <c r="J544" t="s">
        <v>48</v>
      </c>
      <c r="L544" t="str">
        <f t="shared" si="65"/>
        <v>No Modifier</v>
      </c>
      <c r="M544" s="3">
        <v>1</v>
      </c>
      <c r="N544" s="5">
        <v>5.84</v>
      </c>
      <c r="O544" s="5">
        <f t="shared" si="66"/>
        <v>5.84</v>
      </c>
      <c r="P544" s="5">
        <f t="shared" si="67"/>
        <v>5.84</v>
      </c>
      <c r="Q544" s="9">
        <v>0</v>
      </c>
      <c r="R544" s="9">
        <f t="shared" si="68"/>
        <v>0</v>
      </c>
      <c r="S544" s="9">
        <v>0.38</v>
      </c>
      <c r="T544" s="9">
        <f t="shared" si="69"/>
        <v>0.38</v>
      </c>
      <c r="U544" s="16">
        <v>6.22</v>
      </c>
      <c r="V544" s="5">
        <f t="shared" si="70"/>
        <v>6.22</v>
      </c>
      <c r="W544" t="s">
        <v>21</v>
      </c>
      <c r="X544" t="str">
        <f t="shared" si="71"/>
        <v>Card</v>
      </c>
    </row>
    <row r="545" spans="1:24" x14ac:dyDescent="0.3">
      <c r="A545" s="3">
        <v>120543</v>
      </c>
      <c r="B545">
        <v>402</v>
      </c>
      <c r="C545" s="2">
        <v>45861</v>
      </c>
      <c r="D545" s="4">
        <v>0.15035879629629631</v>
      </c>
      <c r="E545" s="2">
        <v>45861</v>
      </c>
      <c r="F545" s="2" t="str">
        <f>TEXT(Table1[[#This Row],[Business_Day]],"dddd")</f>
        <v>Wednesday</v>
      </c>
      <c r="G545" t="s">
        <v>28</v>
      </c>
      <c r="H545" t="s">
        <v>19</v>
      </c>
      <c r="I545" t="str">
        <f t="shared" si="64"/>
        <v>Dine-In</v>
      </c>
      <c r="J545" t="s">
        <v>30</v>
      </c>
      <c r="K545" t="s">
        <v>53</v>
      </c>
      <c r="L545" t="str">
        <f t="shared" si="65"/>
        <v>Small Size</v>
      </c>
      <c r="M545" s="3">
        <v>1</v>
      </c>
      <c r="N545" s="5">
        <v>3.55</v>
      </c>
      <c r="O545" s="5">
        <f t="shared" si="66"/>
        <v>3.25</v>
      </c>
      <c r="P545" s="5">
        <f t="shared" si="67"/>
        <v>3.25</v>
      </c>
      <c r="Q545" s="9">
        <v>0</v>
      </c>
      <c r="R545" s="9">
        <f t="shared" si="68"/>
        <v>0</v>
      </c>
      <c r="S545" s="9">
        <v>0.26</v>
      </c>
      <c r="T545" s="9">
        <f t="shared" si="69"/>
        <v>0.26</v>
      </c>
      <c r="U545" s="16">
        <v>3.51</v>
      </c>
      <c r="V545" s="5">
        <f t="shared" si="70"/>
        <v>3.51</v>
      </c>
      <c r="W545" t="s">
        <v>31</v>
      </c>
      <c r="X545" t="str">
        <f t="shared" si="71"/>
        <v>MobilePay</v>
      </c>
    </row>
    <row r="546" spans="1:24" x14ac:dyDescent="0.3">
      <c r="A546" s="3">
        <v>120544</v>
      </c>
      <c r="B546">
        <v>101</v>
      </c>
      <c r="C546" s="2">
        <v>45796</v>
      </c>
      <c r="D546" s="4">
        <v>0.1582175925925926</v>
      </c>
      <c r="E546" s="2">
        <v>45796</v>
      </c>
      <c r="F546" s="2" t="str">
        <f>TEXT(Table1[[#This Row],[Business_Day]],"dddd")</f>
        <v>Monday</v>
      </c>
      <c r="G546" t="s">
        <v>28</v>
      </c>
      <c r="H546" t="s">
        <v>19</v>
      </c>
      <c r="I546" t="str">
        <f t="shared" si="64"/>
        <v>Dine-In</v>
      </c>
      <c r="J546" t="s">
        <v>68</v>
      </c>
      <c r="L546" t="str">
        <f t="shared" si="65"/>
        <v>No Modifier</v>
      </c>
      <c r="M546" s="3">
        <v>1</v>
      </c>
      <c r="N546" s="5">
        <v>3.12</v>
      </c>
      <c r="O546" s="5">
        <f t="shared" si="66"/>
        <v>3.12</v>
      </c>
      <c r="P546" s="5">
        <f t="shared" si="67"/>
        <v>3.12</v>
      </c>
      <c r="Q546" s="9">
        <v>0</v>
      </c>
      <c r="R546" s="9">
        <f t="shared" si="68"/>
        <v>0</v>
      </c>
      <c r="S546" s="9">
        <v>0.27</v>
      </c>
      <c r="T546" s="9">
        <f t="shared" si="69"/>
        <v>0.27</v>
      </c>
      <c r="U546" s="16">
        <v>3.39</v>
      </c>
      <c r="V546" s="5">
        <f t="shared" si="70"/>
        <v>3.39</v>
      </c>
      <c r="W546" t="s">
        <v>31</v>
      </c>
      <c r="X546" t="str">
        <f t="shared" si="71"/>
        <v>MobilePay</v>
      </c>
    </row>
    <row r="547" spans="1:24" x14ac:dyDescent="0.3">
      <c r="A547" s="3">
        <v>120545</v>
      </c>
      <c r="B547">
        <v>402</v>
      </c>
      <c r="C547" s="2">
        <v>45763</v>
      </c>
      <c r="D547" s="4">
        <v>0.1708912037037037</v>
      </c>
      <c r="E547" s="2">
        <v>45763</v>
      </c>
      <c r="F547" s="2" t="str">
        <f>TEXT(Table1[[#This Row],[Business_Day]],"dddd")</f>
        <v>Wednesday</v>
      </c>
      <c r="G547" t="s">
        <v>28</v>
      </c>
      <c r="H547" t="s">
        <v>19</v>
      </c>
      <c r="I547" t="str">
        <f t="shared" si="64"/>
        <v>Dine-In</v>
      </c>
      <c r="J547" t="s">
        <v>47</v>
      </c>
      <c r="K547" t="s">
        <v>81</v>
      </c>
      <c r="L547" t="str">
        <f t="shared" si="65"/>
        <v>Chocolate Topping</v>
      </c>
      <c r="M547" s="3">
        <v>1</v>
      </c>
      <c r="N547" s="5">
        <v>1.55</v>
      </c>
      <c r="O547" s="5">
        <f t="shared" si="66"/>
        <v>2.0499999999999998</v>
      </c>
      <c r="P547" s="5">
        <f t="shared" si="67"/>
        <v>2.0499999999999998</v>
      </c>
      <c r="Q547" s="9">
        <v>0</v>
      </c>
      <c r="R547" s="9">
        <f t="shared" si="68"/>
        <v>0</v>
      </c>
      <c r="S547" s="9">
        <v>0.16</v>
      </c>
      <c r="T547" s="9">
        <f t="shared" si="69"/>
        <v>0.16</v>
      </c>
      <c r="U547" s="16">
        <v>2.21</v>
      </c>
      <c r="V547" s="5">
        <f t="shared" si="70"/>
        <v>2.21</v>
      </c>
      <c r="W547" t="s">
        <v>21</v>
      </c>
      <c r="X547" t="str">
        <f t="shared" si="71"/>
        <v>Card</v>
      </c>
    </row>
    <row r="548" spans="1:24" x14ac:dyDescent="0.3">
      <c r="A548" s="3">
        <v>120546</v>
      </c>
      <c r="B548">
        <v>402</v>
      </c>
      <c r="C548" s="2">
        <v>45859</v>
      </c>
      <c r="D548" s="4">
        <v>0.34004629629629629</v>
      </c>
      <c r="E548" s="2">
        <v>45859</v>
      </c>
      <c r="F548" s="2" t="str">
        <f>TEXT(Table1[[#This Row],[Business_Day]],"dddd")</f>
        <v>Monday</v>
      </c>
      <c r="G548" t="s">
        <v>14</v>
      </c>
      <c r="H548" t="s">
        <v>19</v>
      </c>
      <c r="I548" t="str">
        <f t="shared" si="64"/>
        <v>Dine-In</v>
      </c>
      <c r="J548" t="s">
        <v>38</v>
      </c>
      <c r="K548" t="s">
        <v>69</v>
      </c>
      <c r="L548" t="str">
        <f t="shared" si="65"/>
        <v>Caramel Topping</v>
      </c>
      <c r="M548" s="3">
        <v>2</v>
      </c>
      <c r="N548" s="5">
        <v>1.67</v>
      </c>
      <c r="O548" s="5">
        <f t="shared" si="66"/>
        <v>2.17</v>
      </c>
      <c r="P548" s="5">
        <f t="shared" si="67"/>
        <v>4.34</v>
      </c>
      <c r="Q548" s="9">
        <v>0</v>
      </c>
      <c r="R548" s="9">
        <f t="shared" si="68"/>
        <v>0</v>
      </c>
      <c r="S548" s="9">
        <v>0.37</v>
      </c>
      <c r="T548" s="9">
        <f t="shared" si="69"/>
        <v>0.37</v>
      </c>
      <c r="U548" s="16">
        <v>4.71</v>
      </c>
      <c r="V548" s="5">
        <f t="shared" si="70"/>
        <v>4.71</v>
      </c>
      <c r="W548" t="s">
        <v>17</v>
      </c>
      <c r="X548" t="str">
        <f t="shared" si="71"/>
        <v>Cash</v>
      </c>
    </row>
    <row r="549" spans="1:24" x14ac:dyDescent="0.3">
      <c r="A549" s="3">
        <v>120547</v>
      </c>
      <c r="B549">
        <v>401</v>
      </c>
      <c r="C549" s="2">
        <v>45797</v>
      </c>
      <c r="D549" s="4">
        <v>0.42024305555555558</v>
      </c>
      <c r="E549" s="2">
        <v>45797</v>
      </c>
      <c r="F549" s="2" t="str">
        <f>TEXT(Table1[[#This Row],[Business_Day]],"dddd")</f>
        <v>Tuesday</v>
      </c>
      <c r="G549" t="s">
        <v>37</v>
      </c>
      <c r="H549" t="s">
        <v>19</v>
      </c>
      <c r="I549" t="str">
        <f t="shared" si="64"/>
        <v>Dine-In</v>
      </c>
      <c r="J549" t="s">
        <v>70</v>
      </c>
      <c r="K549" t="s">
        <v>45</v>
      </c>
      <c r="L549" t="str">
        <f t="shared" si="65"/>
        <v>Sugar-Free Syrup</v>
      </c>
      <c r="M549" s="3">
        <v>1</v>
      </c>
      <c r="N549" s="5">
        <v>3.19</v>
      </c>
      <c r="O549" s="5">
        <f t="shared" si="66"/>
        <v>3.49</v>
      </c>
      <c r="P549" s="5">
        <f t="shared" si="67"/>
        <v>3.49</v>
      </c>
      <c r="Q549" s="9">
        <v>0</v>
      </c>
      <c r="R549" s="9">
        <f t="shared" si="68"/>
        <v>0</v>
      </c>
      <c r="S549" s="9">
        <v>0.26</v>
      </c>
      <c r="T549" s="9">
        <f t="shared" si="69"/>
        <v>0.26</v>
      </c>
      <c r="U549" s="16">
        <v>3.75</v>
      </c>
      <c r="V549" s="5">
        <f t="shared" si="70"/>
        <v>3.75</v>
      </c>
      <c r="W549" t="s">
        <v>21</v>
      </c>
      <c r="X549" t="str">
        <f t="shared" si="71"/>
        <v>Card</v>
      </c>
    </row>
    <row r="550" spans="1:24" x14ac:dyDescent="0.3">
      <c r="A550" s="3">
        <v>120548</v>
      </c>
      <c r="B550">
        <v>202</v>
      </c>
      <c r="C550" s="2">
        <v>45834</v>
      </c>
      <c r="D550" s="4">
        <v>0.35451388888888891</v>
      </c>
      <c r="E550" s="2">
        <v>45834</v>
      </c>
      <c r="F550" s="2" t="str">
        <f>TEXT(Table1[[#This Row],[Business_Day]],"dddd")</f>
        <v>Thursday</v>
      </c>
      <c r="G550" t="s">
        <v>14</v>
      </c>
      <c r="H550" t="s">
        <v>29</v>
      </c>
      <c r="I550" t="str">
        <f t="shared" si="64"/>
        <v>Delivery</v>
      </c>
      <c r="J550" t="s">
        <v>52</v>
      </c>
      <c r="L550" t="str">
        <f t="shared" si="65"/>
        <v>No Modifier</v>
      </c>
      <c r="M550" s="3">
        <v>2</v>
      </c>
      <c r="N550" s="5">
        <v>2.75</v>
      </c>
      <c r="O550" s="5">
        <f t="shared" si="66"/>
        <v>3</v>
      </c>
      <c r="P550" s="5">
        <f t="shared" si="67"/>
        <v>6</v>
      </c>
      <c r="Q550" s="9">
        <v>0</v>
      </c>
      <c r="R550" s="9">
        <f t="shared" si="68"/>
        <v>0</v>
      </c>
      <c r="S550" s="9">
        <v>0.43</v>
      </c>
      <c r="T550" s="9">
        <f t="shared" si="69"/>
        <v>0.43</v>
      </c>
      <c r="U550" s="16">
        <v>6.43</v>
      </c>
      <c r="V550" s="5">
        <f t="shared" si="70"/>
        <v>6.43</v>
      </c>
      <c r="W550" t="s">
        <v>31</v>
      </c>
      <c r="X550" t="str">
        <f t="shared" si="71"/>
        <v>MobilePay</v>
      </c>
    </row>
    <row r="551" spans="1:24" x14ac:dyDescent="0.3">
      <c r="A551" s="3">
        <v>120549</v>
      </c>
      <c r="B551">
        <v>301</v>
      </c>
      <c r="C551" s="2">
        <v>45764</v>
      </c>
      <c r="D551" s="4">
        <v>0.37440972222222224</v>
      </c>
      <c r="E551" s="2">
        <v>45764</v>
      </c>
      <c r="F551" s="2" t="str">
        <f>TEXT(Table1[[#This Row],[Business_Day]],"dddd")</f>
        <v>Thursday</v>
      </c>
      <c r="G551" t="s">
        <v>14</v>
      </c>
      <c r="H551" t="s">
        <v>22</v>
      </c>
      <c r="I551" t="str">
        <f t="shared" si="64"/>
        <v>Takeout</v>
      </c>
      <c r="J551" t="s">
        <v>41</v>
      </c>
      <c r="K551" t="s">
        <v>66</v>
      </c>
      <c r="L551" t="str">
        <f t="shared" si="65"/>
        <v>Extra Ice</v>
      </c>
      <c r="M551" s="3">
        <v>1</v>
      </c>
      <c r="N551" s="5">
        <v>1.77</v>
      </c>
      <c r="O551" s="5">
        <f t="shared" si="66"/>
        <v>1.77</v>
      </c>
      <c r="P551" s="5">
        <f t="shared" si="67"/>
        <v>1.77</v>
      </c>
      <c r="Q551" s="9">
        <v>0.35</v>
      </c>
      <c r="R551" s="9">
        <f t="shared" si="68"/>
        <v>0.35</v>
      </c>
      <c r="S551" s="9">
        <v>0.1</v>
      </c>
      <c r="T551" s="9">
        <f t="shared" si="69"/>
        <v>0.1</v>
      </c>
      <c r="U551" s="16">
        <v>1.52</v>
      </c>
      <c r="V551" s="5">
        <f t="shared" si="70"/>
        <v>1.52</v>
      </c>
      <c r="W551" t="s">
        <v>21</v>
      </c>
      <c r="X551" t="str">
        <f t="shared" si="71"/>
        <v>Card</v>
      </c>
    </row>
    <row r="552" spans="1:24" x14ac:dyDescent="0.3">
      <c r="A552" s="3">
        <v>120550</v>
      </c>
      <c r="B552">
        <v>201</v>
      </c>
      <c r="C552" s="2">
        <v>45809</v>
      </c>
      <c r="D552" s="4">
        <v>0.52666666666666662</v>
      </c>
      <c r="E552" s="2">
        <v>45809</v>
      </c>
      <c r="F552" s="2" t="str">
        <f>TEXT(Table1[[#This Row],[Business_Day]],"dddd")</f>
        <v>Sunday</v>
      </c>
      <c r="G552" t="s">
        <v>18</v>
      </c>
      <c r="H552" t="s">
        <v>19</v>
      </c>
      <c r="I552" t="str">
        <f t="shared" si="64"/>
        <v>Dine-In</v>
      </c>
      <c r="J552" t="s">
        <v>20</v>
      </c>
      <c r="K552" t="s">
        <v>49</v>
      </c>
      <c r="L552" t="str">
        <f t="shared" si="65"/>
        <v>No Pickles</v>
      </c>
      <c r="M552" s="3">
        <v>1</v>
      </c>
      <c r="N552" s="5">
        <v>5.42</v>
      </c>
      <c r="O552" s="5">
        <f t="shared" si="66"/>
        <v>5.42</v>
      </c>
      <c r="P552" s="5">
        <f t="shared" si="67"/>
        <v>5.42</v>
      </c>
      <c r="Q552" s="9">
        <v>0</v>
      </c>
      <c r="R552" s="9">
        <f t="shared" si="68"/>
        <v>0</v>
      </c>
      <c r="S552" s="9">
        <v>0.41</v>
      </c>
      <c r="T552" s="9">
        <f t="shared" si="69"/>
        <v>0.41</v>
      </c>
      <c r="U552" s="16">
        <v>5.83</v>
      </c>
      <c r="V552" s="5">
        <f t="shared" si="70"/>
        <v>5.83</v>
      </c>
      <c r="W552" t="s">
        <v>21</v>
      </c>
      <c r="X552" t="str">
        <f t="shared" si="71"/>
        <v>Card</v>
      </c>
    </row>
    <row r="553" spans="1:24" x14ac:dyDescent="0.3">
      <c r="A553" s="3">
        <v>120551</v>
      </c>
      <c r="B553">
        <v>402</v>
      </c>
      <c r="C553" s="2">
        <v>45833</v>
      </c>
      <c r="D553" s="4">
        <v>7.8865740740740736E-2</v>
      </c>
      <c r="E553" s="2">
        <v>45833</v>
      </c>
      <c r="F553" s="2" t="str">
        <f>TEXT(Table1[[#This Row],[Business_Day]],"dddd")</f>
        <v>Wednesday</v>
      </c>
      <c r="G553" t="s">
        <v>18</v>
      </c>
      <c r="H553" t="s">
        <v>22</v>
      </c>
      <c r="I553" t="str">
        <f t="shared" si="64"/>
        <v>Takeout</v>
      </c>
      <c r="J553" t="s">
        <v>48</v>
      </c>
      <c r="K553" t="s">
        <v>65</v>
      </c>
      <c r="L553" t="str">
        <f t="shared" si="65"/>
        <v>Extra Patty</v>
      </c>
      <c r="M553" s="3">
        <v>1</v>
      </c>
      <c r="N553" s="5">
        <v>5.58</v>
      </c>
      <c r="O553" s="5">
        <f t="shared" si="66"/>
        <v>7.5799999999999992</v>
      </c>
      <c r="P553" s="5">
        <f t="shared" si="67"/>
        <v>7.5799999999999992</v>
      </c>
      <c r="Q553" s="9">
        <v>0</v>
      </c>
      <c r="R553" s="9">
        <f t="shared" si="68"/>
        <v>0</v>
      </c>
      <c r="S553" s="9">
        <v>0.53</v>
      </c>
      <c r="T553" s="9">
        <f t="shared" si="69"/>
        <v>0.53</v>
      </c>
      <c r="U553" s="16">
        <v>8.11</v>
      </c>
      <c r="V553" s="5">
        <f t="shared" si="70"/>
        <v>8.11</v>
      </c>
      <c r="W553" t="s">
        <v>62</v>
      </c>
      <c r="X553" t="str">
        <f t="shared" si="71"/>
        <v>GiftCard</v>
      </c>
    </row>
    <row r="554" spans="1:24" x14ac:dyDescent="0.3">
      <c r="A554" s="3">
        <v>120552</v>
      </c>
      <c r="B554">
        <v>202</v>
      </c>
      <c r="C554" s="2">
        <v>45758</v>
      </c>
      <c r="D554" s="4">
        <v>0.25406250000000002</v>
      </c>
      <c r="E554" s="2">
        <v>45758</v>
      </c>
      <c r="F554" s="2" t="str">
        <f>TEXT(Table1[[#This Row],[Business_Day]],"dddd")</f>
        <v>Friday</v>
      </c>
      <c r="G554" t="s">
        <v>36</v>
      </c>
      <c r="H554" t="s">
        <v>15</v>
      </c>
      <c r="I554" t="str">
        <f t="shared" si="64"/>
        <v>Drive-Thru</v>
      </c>
      <c r="J554" t="s">
        <v>43</v>
      </c>
      <c r="L554" t="str">
        <f t="shared" si="65"/>
        <v>No Modifier</v>
      </c>
      <c r="M554" s="3">
        <v>1</v>
      </c>
      <c r="N554" s="5">
        <v>4.88</v>
      </c>
      <c r="O554" s="5">
        <f t="shared" si="66"/>
        <v>4.88</v>
      </c>
      <c r="P554" s="5">
        <f t="shared" si="67"/>
        <v>4.88</v>
      </c>
      <c r="Q554" s="9">
        <v>0</v>
      </c>
      <c r="R554" s="9">
        <f t="shared" si="68"/>
        <v>0</v>
      </c>
      <c r="S554" s="9">
        <v>0.46</v>
      </c>
      <c r="T554" s="9">
        <f t="shared" si="69"/>
        <v>0.46</v>
      </c>
      <c r="U554" s="16">
        <v>5.34</v>
      </c>
      <c r="V554" s="5">
        <f t="shared" si="70"/>
        <v>5.34</v>
      </c>
      <c r="W554" t="s">
        <v>21</v>
      </c>
      <c r="X554" t="str">
        <f t="shared" si="71"/>
        <v>Card</v>
      </c>
    </row>
    <row r="555" spans="1:24" x14ac:dyDescent="0.3">
      <c r="A555" s="3">
        <v>120553</v>
      </c>
      <c r="B555">
        <v>401</v>
      </c>
      <c r="C555" s="2">
        <v>45779</v>
      </c>
      <c r="D555" s="4">
        <v>0.48291666666666666</v>
      </c>
      <c r="E555" s="2">
        <v>45779</v>
      </c>
      <c r="F555" s="2" t="str">
        <f>TEXT(Table1[[#This Row],[Business_Day]],"dddd")</f>
        <v>Friday</v>
      </c>
      <c r="G555" t="s">
        <v>37</v>
      </c>
      <c r="H555" t="s">
        <v>19</v>
      </c>
      <c r="I555" t="str">
        <f t="shared" si="64"/>
        <v>Dine-In</v>
      </c>
      <c r="J555" t="s">
        <v>68</v>
      </c>
      <c r="L555" t="str">
        <f t="shared" si="65"/>
        <v>No Modifier</v>
      </c>
      <c r="M555" s="3">
        <v>2</v>
      </c>
      <c r="N555" s="5">
        <v>3.8</v>
      </c>
      <c r="O555" s="5">
        <f t="shared" si="66"/>
        <v>3.8</v>
      </c>
      <c r="P555" s="5">
        <f t="shared" si="67"/>
        <v>7.6</v>
      </c>
      <c r="Q555" s="9">
        <v>0</v>
      </c>
      <c r="R555" s="9">
        <f t="shared" si="68"/>
        <v>0</v>
      </c>
      <c r="S555" s="9">
        <v>0.65</v>
      </c>
      <c r="T555" s="9">
        <f t="shared" si="69"/>
        <v>0.65</v>
      </c>
      <c r="U555" s="16">
        <v>8.25</v>
      </c>
      <c r="V555" s="5">
        <f t="shared" si="70"/>
        <v>8.25</v>
      </c>
      <c r="W555" t="s">
        <v>31</v>
      </c>
      <c r="X555" t="str">
        <f t="shared" si="71"/>
        <v>MobilePay</v>
      </c>
    </row>
    <row r="556" spans="1:24" x14ac:dyDescent="0.3">
      <c r="A556" s="3">
        <v>120554</v>
      </c>
      <c r="B556">
        <v>202</v>
      </c>
      <c r="C556" s="2">
        <v>45763</v>
      </c>
      <c r="D556" s="4">
        <v>0.11336805555555556</v>
      </c>
      <c r="E556" s="2">
        <v>45763</v>
      </c>
      <c r="F556" s="2" t="str">
        <f>TEXT(Table1[[#This Row],[Business_Day]],"dddd")</f>
        <v>Wednesday</v>
      </c>
      <c r="G556" t="s">
        <v>18</v>
      </c>
      <c r="H556" t="s">
        <v>19</v>
      </c>
      <c r="I556" t="str">
        <f t="shared" si="64"/>
        <v>Dine-In</v>
      </c>
      <c r="J556" t="s">
        <v>43</v>
      </c>
      <c r="L556" t="str">
        <f t="shared" si="65"/>
        <v>No Modifier</v>
      </c>
      <c r="M556" s="3">
        <v>1</v>
      </c>
      <c r="N556" s="5">
        <v>4.5999999999999996</v>
      </c>
      <c r="O556" s="5">
        <f t="shared" si="66"/>
        <v>4.5999999999999996</v>
      </c>
      <c r="P556" s="5">
        <f t="shared" si="67"/>
        <v>4.5999999999999996</v>
      </c>
      <c r="Q556" s="9">
        <v>0</v>
      </c>
      <c r="R556" s="9">
        <f t="shared" si="68"/>
        <v>0</v>
      </c>
      <c r="S556" s="9">
        <v>0.44</v>
      </c>
      <c r="T556" s="9">
        <f t="shared" si="69"/>
        <v>0.44</v>
      </c>
      <c r="U556" s="16">
        <v>5.04</v>
      </c>
      <c r="V556" s="5">
        <f t="shared" si="70"/>
        <v>5.04</v>
      </c>
      <c r="W556" t="s">
        <v>31</v>
      </c>
      <c r="X556" t="str">
        <f t="shared" si="71"/>
        <v>MobilePay</v>
      </c>
    </row>
    <row r="557" spans="1:24" x14ac:dyDescent="0.3">
      <c r="A557" s="3">
        <v>120555</v>
      </c>
      <c r="B557">
        <v>201</v>
      </c>
      <c r="C557" s="2">
        <v>45828</v>
      </c>
      <c r="D557" s="4">
        <v>0.52755787037037039</v>
      </c>
      <c r="E557" s="2">
        <v>45828</v>
      </c>
      <c r="F557" s="2" t="str">
        <f>TEXT(Table1[[#This Row],[Business_Day]],"dddd")</f>
        <v>Friday</v>
      </c>
      <c r="G557" t="s">
        <v>18</v>
      </c>
      <c r="H557" t="s">
        <v>22</v>
      </c>
      <c r="I557" t="str">
        <f t="shared" si="64"/>
        <v>Takeout</v>
      </c>
      <c r="J557" t="s">
        <v>60</v>
      </c>
      <c r="L557" t="str">
        <f t="shared" si="65"/>
        <v>No Modifier</v>
      </c>
      <c r="M557" s="3">
        <v>3</v>
      </c>
      <c r="N557" s="5">
        <v>4.8499999999999996</v>
      </c>
      <c r="O557" s="5">
        <f t="shared" si="66"/>
        <v>4.8500000000000005</v>
      </c>
      <c r="P557" s="5">
        <f t="shared" si="67"/>
        <v>14.55</v>
      </c>
      <c r="Q557" s="9">
        <v>0</v>
      </c>
      <c r="R557" s="9">
        <f t="shared" si="68"/>
        <v>0</v>
      </c>
      <c r="S557" s="9">
        <v>1.02</v>
      </c>
      <c r="T557" s="9">
        <f t="shared" si="69"/>
        <v>1.02</v>
      </c>
      <c r="U557" s="16">
        <v>15.57</v>
      </c>
      <c r="V557" s="5">
        <f t="shared" si="70"/>
        <v>15.57</v>
      </c>
      <c r="W557" t="s">
        <v>21</v>
      </c>
      <c r="X557" t="str">
        <f t="shared" si="71"/>
        <v>Card</v>
      </c>
    </row>
    <row r="558" spans="1:24" x14ac:dyDescent="0.3">
      <c r="A558" s="3">
        <v>120556</v>
      </c>
      <c r="B558">
        <v>103</v>
      </c>
      <c r="C558" s="2">
        <v>45798</v>
      </c>
      <c r="D558" s="4">
        <v>0.12069444444444444</v>
      </c>
      <c r="E558" s="2">
        <v>45798</v>
      </c>
      <c r="F558" s="2" t="str">
        <f>TEXT(Table1[[#This Row],[Business_Day]],"dddd")</f>
        <v>Wednesday</v>
      </c>
      <c r="G558" t="s">
        <v>18</v>
      </c>
      <c r="H558" t="s">
        <v>29</v>
      </c>
      <c r="I558" t="str">
        <f t="shared" si="64"/>
        <v>Delivery</v>
      </c>
      <c r="J558" t="s">
        <v>57</v>
      </c>
      <c r="L558" t="str">
        <f t="shared" si="65"/>
        <v>No Modifier</v>
      </c>
      <c r="M558" s="3">
        <v>1</v>
      </c>
      <c r="N558" s="5">
        <v>8.75</v>
      </c>
      <c r="O558" s="5">
        <f t="shared" si="66"/>
        <v>9.75</v>
      </c>
      <c r="P558" s="5">
        <f t="shared" si="67"/>
        <v>9.75</v>
      </c>
      <c r="Q558" s="9">
        <v>0.49</v>
      </c>
      <c r="R558" s="9">
        <f t="shared" si="68"/>
        <v>0.49</v>
      </c>
      <c r="S558" s="9">
        <v>0.65</v>
      </c>
      <c r="T558" s="9">
        <f t="shared" si="69"/>
        <v>0.65</v>
      </c>
      <c r="U558" s="16">
        <v>9.91</v>
      </c>
      <c r="V558" s="5">
        <f t="shared" si="70"/>
        <v>9.91</v>
      </c>
      <c r="W558" t="s">
        <v>21</v>
      </c>
      <c r="X558" t="str">
        <f t="shared" si="71"/>
        <v>Card</v>
      </c>
    </row>
    <row r="559" spans="1:24" x14ac:dyDescent="0.3">
      <c r="A559" s="3">
        <v>120557</v>
      </c>
      <c r="B559">
        <v>103</v>
      </c>
      <c r="C559" s="2">
        <v>45797</v>
      </c>
      <c r="D559" s="4">
        <v>0.5078125</v>
      </c>
      <c r="E559" s="2">
        <v>45797</v>
      </c>
      <c r="F559" s="2" t="str">
        <f>TEXT(Table1[[#This Row],[Business_Day]],"dddd")</f>
        <v>Tuesday</v>
      </c>
      <c r="G559" t="s">
        <v>33</v>
      </c>
      <c r="H559" t="s">
        <v>15</v>
      </c>
      <c r="I559" t="str">
        <f t="shared" si="64"/>
        <v>Drive-Thru</v>
      </c>
      <c r="J559" t="s">
        <v>27</v>
      </c>
      <c r="L559" t="str">
        <f t="shared" si="65"/>
        <v>No Modifier</v>
      </c>
      <c r="M559" s="3">
        <v>1</v>
      </c>
      <c r="N559" s="5">
        <v>5.56</v>
      </c>
      <c r="O559" s="5">
        <f t="shared" si="66"/>
        <v>5.5600000000000005</v>
      </c>
      <c r="P559" s="5">
        <f t="shared" si="67"/>
        <v>5.5600000000000005</v>
      </c>
      <c r="Q559" s="9">
        <v>0</v>
      </c>
      <c r="R559" s="9">
        <f t="shared" si="68"/>
        <v>0</v>
      </c>
      <c r="S559" s="9">
        <v>0.47</v>
      </c>
      <c r="T559" s="9">
        <f t="shared" si="69"/>
        <v>0.47</v>
      </c>
      <c r="U559" s="16">
        <v>6.03</v>
      </c>
      <c r="V559" s="5">
        <f t="shared" si="70"/>
        <v>6.03</v>
      </c>
      <c r="W559" t="s">
        <v>21</v>
      </c>
      <c r="X559" t="str">
        <f t="shared" si="71"/>
        <v>Card</v>
      </c>
    </row>
    <row r="560" spans="1:24" x14ac:dyDescent="0.3">
      <c r="A560" s="3">
        <v>120558</v>
      </c>
      <c r="B560">
        <v>501</v>
      </c>
      <c r="C560" s="2">
        <v>45864</v>
      </c>
      <c r="D560" s="4">
        <v>0.41641203703703705</v>
      </c>
      <c r="E560" s="2">
        <v>45864</v>
      </c>
      <c r="F560" s="2" t="str">
        <f>TEXT(Table1[[#This Row],[Business_Day]],"dddd")</f>
        <v>Saturday</v>
      </c>
      <c r="G560" t="s">
        <v>36</v>
      </c>
      <c r="H560" t="s">
        <v>19</v>
      </c>
      <c r="I560" t="str">
        <f t="shared" si="64"/>
        <v>Dine-In</v>
      </c>
      <c r="J560" t="s">
        <v>48</v>
      </c>
      <c r="L560" t="str">
        <f t="shared" si="65"/>
        <v>No Modifier</v>
      </c>
      <c r="M560" s="3">
        <v>1</v>
      </c>
      <c r="N560" s="5">
        <v>5.79</v>
      </c>
      <c r="O560" s="5">
        <f t="shared" si="66"/>
        <v>5.79</v>
      </c>
      <c r="P560" s="5">
        <f t="shared" si="67"/>
        <v>5.79</v>
      </c>
      <c r="Q560" s="9">
        <v>0</v>
      </c>
      <c r="R560" s="9">
        <f t="shared" si="68"/>
        <v>0</v>
      </c>
      <c r="S560" s="9">
        <v>0.42</v>
      </c>
      <c r="T560" s="9">
        <f t="shared" si="69"/>
        <v>0.42</v>
      </c>
      <c r="U560" s="16">
        <v>6.21</v>
      </c>
      <c r="V560" s="5">
        <f t="shared" si="70"/>
        <v>6.21</v>
      </c>
      <c r="W560" t="s">
        <v>21</v>
      </c>
      <c r="X560" t="str">
        <f t="shared" si="71"/>
        <v>Card</v>
      </c>
    </row>
    <row r="561" spans="1:24" x14ac:dyDescent="0.3">
      <c r="A561" s="3">
        <v>120559</v>
      </c>
      <c r="B561">
        <v>102</v>
      </c>
      <c r="C561" s="2">
        <v>45825</v>
      </c>
      <c r="D561" s="4">
        <v>0.49745370370370373</v>
      </c>
      <c r="E561" s="2">
        <v>45825</v>
      </c>
      <c r="F561" s="2" t="str">
        <f>TEXT(Table1[[#This Row],[Business_Day]],"dddd")</f>
        <v>Tuesday</v>
      </c>
      <c r="G561" t="s">
        <v>37</v>
      </c>
      <c r="H561" t="s">
        <v>22</v>
      </c>
      <c r="I561" t="str">
        <f t="shared" si="64"/>
        <v>Takeout</v>
      </c>
      <c r="J561" t="s">
        <v>41</v>
      </c>
      <c r="L561" t="str">
        <f t="shared" si="65"/>
        <v>No Modifier</v>
      </c>
      <c r="M561" s="3">
        <v>2</v>
      </c>
      <c r="N561" s="5">
        <v>1.81</v>
      </c>
      <c r="O561" s="5">
        <f t="shared" si="66"/>
        <v>1.8099999999999998</v>
      </c>
      <c r="P561" s="5">
        <f t="shared" si="67"/>
        <v>3.6199999999999997</v>
      </c>
      <c r="Q561" s="9">
        <v>0</v>
      </c>
      <c r="R561" s="9">
        <f t="shared" si="68"/>
        <v>0</v>
      </c>
      <c r="S561" s="9">
        <v>0.22</v>
      </c>
      <c r="T561" s="9">
        <f t="shared" si="69"/>
        <v>0.22</v>
      </c>
      <c r="U561" s="16">
        <v>3.84</v>
      </c>
      <c r="V561" s="5">
        <f t="shared" si="70"/>
        <v>3.84</v>
      </c>
      <c r="W561" t="s">
        <v>21</v>
      </c>
      <c r="X561" t="str">
        <f t="shared" si="71"/>
        <v>Card</v>
      </c>
    </row>
    <row r="562" spans="1:24" x14ac:dyDescent="0.3">
      <c r="A562" s="3">
        <v>120560</v>
      </c>
      <c r="B562">
        <v>101</v>
      </c>
      <c r="C562" s="2">
        <v>45784</v>
      </c>
      <c r="D562" s="4">
        <v>0.33271990740740742</v>
      </c>
      <c r="E562" s="2">
        <v>45784</v>
      </c>
      <c r="F562" s="2" t="str">
        <f>TEXT(Table1[[#This Row],[Business_Day]],"dddd")</f>
        <v>Wednesday</v>
      </c>
      <c r="G562" t="s">
        <v>14</v>
      </c>
      <c r="H562" t="s">
        <v>19</v>
      </c>
      <c r="I562" t="str">
        <f t="shared" si="64"/>
        <v>Dine-In</v>
      </c>
      <c r="J562" t="s">
        <v>24</v>
      </c>
      <c r="L562" t="str">
        <f t="shared" si="65"/>
        <v>No Modifier</v>
      </c>
      <c r="M562" s="3">
        <v>1</v>
      </c>
      <c r="N562" s="5">
        <v>3.31</v>
      </c>
      <c r="O562" s="5">
        <f t="shared" si="66"/>
        <v>3.3099999999999996</v>
      </c>
      <c r="P562" s="5">
        <f t="shared" si="67"/>
        <v>3.3099999999999996</v>
      </c>
      <c r="Q562" s="9">
        <v>0</v>
      </c>
      <c r="R562" s="9">
        <f t="shared" si="68"/>
        <v>0</v>
      </c>
      <c r="S562" s="9">
        <v>0.24</v>
      </c>
      <c r="T562" s="9">
        <f t="shared" si="69"/>
        <v>0.24</v>
      </c>
      <c r="U562" s="16">
        <v>3.55</v>
      </c>
      <c r="V562" s="5">
        <f t="shared" si="70"/>
        <v>3.55</v>
      </c>
      <c r="W562" t="s">
        <v>21</v>
      </c>
      <c r="X562" t="str">
        <f t="shared" si="71"/>
        <v>Card</v>
      </c>
    </row>
    <row r="563" spans="1:24" x14ac:dyDescent="0.3">
      <c r="A563" s="3">
        <v>120561</v>
      </c>
      <c r="B563">
        <v>202</v>
      </c>
      <c r="C563" s="2">
        <v>45867</v>
      </c>
      <c r="D563" s="4">
        <v>7.3321759259259253E-2</v>
      </c>
      <c r="E563" s="2">
        <v>45867</v>
      </c>
      <c r="F563" s="2" t="str">
        <f>TEXT(Table1[[#This Row],[Business_Day]],"dddd")</f>
        <v>Tuesday</v>
      </c>
      <c r="G563" t="s">
        <v>18</v>
      </c>
      <c r="H563" t="s">
        <v>29</v>
      </c>
      <c r="I563" t="str">
        <f t="shared" si="64"/>
        <v>Delivery</v>
      </c>
      <c r="J563" t="s">
        <v>52</v>
      </c>
      <c r="K563" t="s">
        <v>34</v>
      </c>
      <c r="L563" t="str">
        <f t="shared" si="65"/>
        <v>Extra Sauce</v>
      </c>
      <c r="M563" s="3">
        <v>3</v>
      </c>
      <c r="N563" s="5">
        <v>3.23</v>
      </c>
      <c r="O563" s="5">
        <f t="shared" si="66"/>
        <v>3.48</v>
      </c>
      <c r="P563" s="5">
        <f t="shared" si="67"/>
        <v>10.44</v>
      </c>
      <c r="Q563" s="9">
        <v>0</v>
      </c>
      <c r="R563" s="9">
        <f t="shared" si="68"/>
        <v>0</v>
      </c>
      <c r="S563" s="9">
        <v>0.76</v>
      </c>
      <c r="T563" s="9">
        <f t="shared" si="69"/>
        <v>0.76</v>
      </c>
      <c r="U563" s="16">
        <v>11.2</v>
      </c>
      <c r="V563" s="5">
        <f t="shared" si="70"/>
        <v>11.2</v>
      </c>
      <c r="W563" t="s">
        <v>21</v>
      </c>
      <c r="X563" t="str">
        <f t="shared" si="71"/>
        <v>Card</v>
      </c>
    </row>
    <row r="564" spans="1:24" x14ac:dyDescent="0.3">
      <c r="A564" s="3">
        <v>120562</v>
      </c>
      <c r="B564">
        <v>501</v>
      </c>
      <c r="C564" s="2">
        <v>45777</v>
      </c>
      <c r="D564" s="4">
        <v>0.53230324074074076</v>
      </c>
      <c r="E564" s="2">
        <v>45777</v>
      </c>
      <c r="F564" s="2" t="str">
        <f>TEXT(Table1[[#This Row],[Business_Day]],"dddd")</f>
        <v>Wednesday</v>
      </c>
      <c r="G564" t="s">
        <v>18</v>
      </c>
      <c r="H564" t="s">
        <v>22</v>
      </c>
      <c r="I564" t="str">
        <f t="shared" si="64"/>
        <v>Takeout</v>
      </c>
      <c r="J564" t="s">
        <v>57</v>
      </c>
      <c r="L564" t="str">
        <f t="shared" si="65"/>
        <v>No Modifier</v>
      </c>
      <c r="M564" s="3">
        <v>1</v>
      </c>
      <c r="N564" s="5">
        <v>9.43</v>
      </c>
      <c r="O564" s="5">
        <f t="shared" si="66"/>
        <v>9.43</v>
      </c>
      <c r="P564" s="5">
        <f t="shared" si="67"/>
        <v>9.43</v>
      </c>
      <c r="Q564" s="9">
        <v>0</v>
      </c>
      <c r="R564" s="9">
        <f t="shared" si="68"/>
        <v>0</v>
      </c>
      <c r="S564" s="9">
        <v>0.8</v>
      </c>
      <c r="T564" s="9">
        <f t="shared" si="69"/>
        <v>0.8</v>
      </c>
      <c r="U564" s="16">
        <v>10.23</v>
      </c>
      <c r="V564" s="5">
        <f t="shared" si="70"/>
        <v>10.23</v>
      </c>
      <c r="W564" t="s">
        <v>21</v>
      </c>
      <c r="X564" t="str">
        <f t="shared" si="71"/>
        <v>Card</v>
      </c>
    </row>
    <row r="565" spans="1:24" x14ac:dyDescent="0.3">
      <c r="A565" s="3">
        <v>120563</v>
      </c>
      <c r="B565">
        <v>103</v>
      </c>
      <c r="C565" s="2">
        <v>45813</v>
      </c>
      <c r="D565" s="4">
        <v>0.35932870370370368</v>
      </c>
      <c r="E565" s="2">
        <v>45813</v>
      </c>
      <c r="F565" s="2" t="str">
        <f>TEXT(Table1[[#This Row],[Business_Day]],"dddd")</f>
        <v>Thursday</v>
      </c>
      <c r="G565" t="s">
        <v>36</v>
      </c>
      <c r="H565" t="s">
        <v>19</v>
      </c>
      <c r="I565" t="str">
        <f t="shared" si="64"/>
        <v>Dine-In</v>
      </c>
      <c r="J565" t="s">
        <v>57</v>
      </c>
      <c r="K565" t="s">
        <v>63</v>
      </c>
      <c r="L565" t="str">
        <f t="shared" si="65"/>
        <v>No Sauce</v>
      </c>
      <c r="M565" s="3">
        <v>1</v>
      </c>
      <c r="N565" s="5">
        <v>8.83</v>
      </c>
      <c r="O565" s="5">
        <f t="shared" si="66"/>
        <v>8.8299999999999983</v>
      </c>
      <c r="P565" s="5">
        <f t="shared" si="67"/>
        <v>8.8299999999999983</v>
      </c>
      <c r="Q565" s="9">
        <v>0</v>
      </c>
      <c r="R565" s="9">
        <f t="shared" si="68"/>
        <v>0</v>
      </c>
      <c r="S565" s="9">
        <v>0.71</v>
      </c>
      <c r="T565" s="9">
        <f t="shared" si="69"/>
        <v>0.71</v>
      </c>
      <c r="U565" s="16">
        <v>9.5399999999999991</v>
      </c>
      <c r="V565" s="5">
        <f t="shared" si="70"/>
        <v>9.5399999999999991</v>
      </c>
      <c r="W565" t="s">
        <v>31</v>
      </c>
      <c r="X565" t="str">
        <f t="shared" si="71"/>
        <v>MobilePay</v>
      </c>
    </row>
    <row r="566" spans="1:24" x14ac:dyDescent="0.3">
      <c r="A566" s="3">
        <v>120564</v>
      </c>
      <c r="B566">
        <v>103</v>
      </c>
      <c r="C566" s="2">
        <v>45863</v>
      </c>
      <c r="D566" s="4">
        <v>0.26439814814814816</v>
      </c>
      <c r="E566" s="2">
        <v>45863</v>
      </c>
      <c r="F566" s="2" t="str">
        <f>TEXT(Table1[[#This Row],[Business_Day]],"dddd")</f>
        <v>Friday</v>
      </c>
      <c r="G566" t="s">
        <v>36</v>
      </c>
      <c r="H566" t="s">
        <v>19</v>
      </c>
      <c r="I566" t="str">
        <f t="shared" si="64"/>
        <v>Dine-In</v>
      </c>
      <c r="J566" t="s">
        <v>55</v>
      </c>
      <c r="L566" t="str">
        <f t="shared" si="65"/>
        <v>No Modifier</v>
      </c>
      <c r="M566" s="3">
        <v>2</v>
      </c>
      <c r="N566" s="5">
        <v>9.09</v>
      </c>
      <c r="O566" s="5">
        <f t="shared" si="66"/>
        <v>9.09</v>
      </c>
      <c r="P566" s="5">
        <f t="shared" si="67"/>
        <v>18.18</v>
      </c>
      <c r="Q566" s="9">
        <v>0</v>
      </c>
      <c r="R566" s="9">
        <f t="shared" si="68"/>
        <v>0</v>
      </c>
      <c r="S566" s="9">
        <v>1.55</v>
      </c>
      <c r="T566" s="9">
        <f t="shared" si="69"/>
        <v>1.55</v>
      </c>
      <c r="U566" s="16">
        <v>19.73</v>
      </c>
      <c r="V566" s="5">
        <f t="shared" si="70"/>
        <v>19.73</v>
      </c>
      <c r="W566" t="s">
        <v>21</v>
      </c>
      <c r="X566" t="str">
        <f t="shared" si="71"/>
        <v>Card</v>
      </c>
    </row>
    <row r="567" spans="1:24" x14ac:dyDescent="0.3">
      <c r="A567" s="3">
        <v>120565</v>
      </c>
      <c r="B567">
        <v>102</v>
      </c>
      <c r="C567" s="2">
        <v>45796</v>
      </c>
      <c r="D567" s="4">
        <v>0.19708333333333333</v>
      </c>
      <c r="E567" s="2">
        <v>45796</v>
      </c>
      <c r="F567" s="2" t="str">
        <f>TEXT(Table1[[#This Row],[Business_Day]],"dddd")</f>
        <v>Monday</v>
      </c>
      <c r="G567" t="s">
        <v>28</v>
      </c>
      <c r="H567" t="s">
        <v>22</v>
      </c>
      <c r="I567" t="str">
        <f t="shared" si="64"/>
        <v>Takeout</v>
      </c>
      <c r="J567" t="s">
        <v>60</v>
      </c>
      <c r="L567" t="str">
        <f t="shared" si="65"/>
        <v>No Modifier</v>
      </c>
      <c r="M567" s="3">
        <v>1</v>
      </c>
      <c r="N567" s="5">
        <v>4.8499999999999996</v>
      </c>
      <c r="O567" s="5">
        <f t="shared" si="66"/>
        <v>4.8499999999999996</v>
      </c>
      <c r="P567" s="5">
        <f t="shared" si="67"/>
        <v>4.8499999999999996</v>
      </c>
      <c r="Q567" s="9">
        <v>0.73</v>
      </c>
      <c r="R567" s="9">
        <f t="shared" si="68"/>
        <v>0.73</v>
      </c>
      <c r="S567" s="9">
        <v>0.35</v>
      </c>
      <c r="T567" s="9">
        <f t="shared" si="69"/>
        <v>0.35</v>
      </c>
      <c r="U567" s="16">
        <v>4.47</v>
      </c>
      <c r="V567" s="5">
        <f t="shared" si="70"/>
        <v>4.47</v>
      </c>
      <c r="W567" t="s">
        <v>31</v>
      </c>
      <c r="X567" t="str">
        <f t="shared" si="71"/>
        <v>MobilePay</v>
      </c>
    </row>
    <row r="568" spans="1:24" x14ac:dyDescent="0.3">
      <c r="A568" s="3">
        <v>120566</v>
      </c>
      <c r="B568">
        <v>101</v>
      </c>
      <c r="C568" s="2">
        <v>45796</v>
      </c>
      <c r="D568" s="4">
        <v>0.49894675925925924</v>
      </c>
      <c r="E568" s="2">
        <v>45796</v>
      </c>
      <c r="F568" s="2" t="str">
        <f>TEXT(Table1[[#This Row],[Business_Day]],"dddd")</f>
        <v>Monday</v>
      </c>
      <c r="G568" t="s">
        <v>18</v>
      </c>
      <c r="H568" t="s">
        <v>19</v>
      </c>
      <c r="I568" t="str">
        <f t="shared" si="64"/>
        <v>Dine-In</v>
      </c>
      <c r="J568" t="s">
        <v>77</v>
      </c>
      <c r="K568" t="s">
        <v>73</v>
      </c>
      <c r="L568" t="str">
        <f t="shared" si="65"/>
        <v>Add Jalapenos</v>
      </c>
      <c r="M568" s="3">
        <v>1</v>
      </c>
      <c r="N568" s="5">
        <v>4.53</v>
      </c>
      <c r="O568" s="5">
        <f t="shared" si="66"/>
        <v>4.93</v>
      </c>
      <c r="P568" s="5">
        <f t="shared" si="67"/>
        <v>4.93</v>
      </c>
      <c r="Q568" s="9">
        <v>0</v>
      </c>
      <c r="R568" s="9">
        <f t="shared" si="68"/>
        <v>0</v>
      </c>
      <c r="S568" s="9">
        <v>0.32</v>
      </c>
      <c r="T568" s="9">
        <f t="shared" si="69"/>
        <v>0.32</v>
      </c>
      <c r="U568" s="16">
        <v>5.25</v>
      </c>
      <c r="V568" s="5">
        <f t="shared" si="70"/>
        <v>5.25</v>
      </c>
      <c r="W568" t="s">
        <v>31</v>
      </c>
      <c r="X568" t="str">
        <f t="shared" si="71"/>
        <v>MobilePay</v>
      </c>
    </row>
    <row r="569" spans="1:24" x14ac:dyDescent="0.3">
      <c r="A569" s="3">
        <v>120567</v>
      </c>
      <c r="B569">
        <v>301</v>
      </c>
      <c r="C569" s="2">
        <v>45807</v>
      </c>
      <c r="D569" s="4">
        <v>6.3645833333333332E-2</v>
      </c>
      <c r="E569" s="2">
        <v>45807</v>
      </c>
      <c r="F569" s="2" t="str">
        <f>TEXT(Table1[[#This Row],[Business_Day]],"dddd")</f>
        <v>Friday</v>
      </c>
      <c r="G569" t="s">
        <v>18</v>
      </c>
      <c r="H569" t="s">
        <v>19</v>
      </c>
      <c r="I569" t="str">
        <f t="shared" si="64"/>
        <v>Dine-In</v>
      </c>
      <c r="J569" t="s">
        <v>56</v>
      </c>
      <c r="K569" t="s">
        <v>71</v>
      </c>
      <c r="L569" t="str">
        <f t="shared" si="65"/>
        <v>Almond Milk</v>
      </c>
      <c r="M569" s="3">
        <v>2</v>
      </c>
      <c r="N569" s="5">
        <v>1.76</v>
      </c>
      <c r="O569" s="5">
        <f t="shared" si="66"/>
        <v>2.46</v>
      </c>
      <c r="P569" s="5">
        <f t="shared" si="67"/>
        <v>4.92</v>
      </c>
      <c r="Q569" s="9">
        <v>0</v>
      </c>
      <c r="R569" s="9">
        <f t="shared" si="68"/>
        <v>0</v>
      </c>
      <c r="S569" s="9">
        <v>0.39</v>
      </c>
      <c r="T569" s="9">
        <f t="shared" si="69"/>
        <v>0.39</v>
      </c>
      <c r="U569" s="16">
        <v>5.31</v>
      </c>
      <c r="V569" s="5">
        <f t="shared" si="70"/>
        <v>5.31</v>
      </c>
      <c r="W569" t="s">
        <v>21</v>
      </c>
      <c r="X569" t="str">
        <f t="shared" si="71"/>
        <v>Card</v>
      </c>
    </row>
    <row r="570" spans="1:24" x14ac:dyDescent="0.3">
      <c r="A570" s="3">
        <v>120568</v>
      </c>
      <c r="B570">
        <v>301</v>
      </c>
      <c r="C570" s="2">
        <v>45786</v>
      </c>
      <c r="D570" s="4">
        <v>0.38483796296296297</v>
      </c>
      <c r="E570" s="2">
        <v>45786</v>
      </c>
      <c r="F570" s="2" t="str">
        <f>TEXT(Table1[[#This Row],[Business_Day]],"dddd")</f>
        <v>Friday</v>
      </c>
      <c r="G570" t="s">
        <v>36</v>
      </c>
      <c r="H570" t="s">
        <v>19</v>
      </c>
      <c r="I570" t="str">
        <f t="shared" si="64"/>
        <v>Dine-In</v>
      </c>
      <c r="J570" t="s">
        <v>59</v>
      </c>
      <c r="L570" t="str">
        <f t="shared" si="65"/>
        <v>No Modifier</v>
      </c>
      <c r="M570" s="3">
        <v>1</v>
      </c>
      <c r="N570" s="5">
        <v>9.0500000000000007</v>
      </c>
      <c r="O570" s="5">
        <f t="shared" si="66"/>
        <v>9.0499999999999989</v>
      </c>
      <c r="P570" s="5">
        <f t="shared" si="67"/>
        <v>9.0499999999999989</v>
      </c>
      <c r="Q570" s="9">
        <v>0.45</v>
      </c>
      <c r="R570" s="9">
        <f t="shared" si="68"/>
        <v>0.45</v>
      </c>
      <c r="S570" s="9">
        <v>0.65</v>
      </c>
      <c r="T570" s="9">
        <f t="shared" si="69"/>
        <v>0.65</v>
      </c>
      <c r="U570" s="16">
        <v>9.25</v>
      </c>
      <c r="V570" s="5">
        <f t="shared" si="70"/>
        <v>9.25</v>
      </c>
      <c r="W570" t="s">
        <v>17</v>
      </c>
      <c r="X570" t="str">
        <f t="shared" si="71"/>
        <v>Cash</v>
      </c>
    </row>
    <row r="571" spans="1:24" x14ac:dyDescent="0.3">
      <c r="A571" s="3">
        <v>120569</v>
      </c>
      <c r="B571">
        <v>501</v>
      </c>
      <c r="C571" s="2">
        <v>45830</v>
      </c>
      <c r="D571" s="4">
        <v>0.36400462962962965</v>
      </c>
      <c r="E571" s="2">
        <v>45830</v>
      </c>
      <c r="F571" s="2" t="str">
        <f>TEXT(Table1[[#This Row],[Business_Day]],"dddd")</f>
        <v>Sunday</v>
      </c>
      <c r="G571" t="s">
        <v>36</v>
      </c>
      <c r="H571" t="s">
        <v>15</v>
      </c>
      <c r="I571" t="str">
        <f t="shared" si="64"/>
        <v>Drive-Thru</v>
      </c>
      <c r="J571" t="s">
        <v>27</v>
      </c>
      <c r="L571" t="str">
        <f t="shared" si="65"/>
        <v>No Modifier</v>
      </c>
      <c r="M571" s="3">
        <v>1</v>
      </c>
      <c r="N571" s="5">
        <v>5.59</v>
      </c>
      <c r="O571" s="5">
        <f t="shared" si="66"/>
        <v>5.59</v>
      </c>
      <c r="P571" s="5">
        <f t="shared" si="67"/>
        <v>5.59</v>
      </c>
      <c r="Q571" s="9">
        <v>0</v>
      </c>
      <c r="R571" s="9">
        <f t="shared" si="68"/>
        <v>0</v>
      </c>
      <c r="S571" s="9">
        <v>0.48</v>
      </c>
      <c r="T571" s="9">
        <f t="shared" si="69"/>
        <v>0.48</v>
      </c>
      <c r="U571" s="16">
        <v>6.07</v>
      </c>
      <c r="V571" s="5">
        <f t="shared" si="70"/>
        <v>6.07</v>
      </c>
      <c r="W571" t="s">
        <v>21</v>
      </c>
      <c r="X571" t="str">
        <f t="shared" si="71"/>
        <v>Card</v>
      </c>
    </row>
    <row r="572" spans="1:24" x14ac:dyDescent="0.3">
      <c r="A572" s="3">
        <v>120570</v>
      </c>
      <c r="B572">
        <v>402</v>
      </c>
      <c r="C572" s="2">
        <v>45837</v>
      </c>
      <c r="D572" s="4">
        <v>5.1446759259259262E-2</v>
      </c>
      <c r="E572" s="2">
        <v>45837</v>
      </c>
      <c r="F572" s="2" t="str">
        <f>TEXT(Table1[[#This Row],[Business_Day]],"dddd")</f>
        <v>Sunday</v>
      </c>
      <c r="G572" t="s">
        <v>33</v>
      </c>
      <c r="H572" t="s">
        <v>22</v>
      </c>
      <c r="I572" t="str">
        <f t="shared" si="64"/>
        <v>Takeout</v>
      </c>
      <c r="J572" t="s">
        <v>43</v>
      </c>
      <c r="L572" t="str">
        <f t="shared" si="65"/>
        <v>No Modifier</v>
      </c>
      <c r="M572" s="3">
        <v>2</v>
      </c>
      <c r="N572" s="5">
        <v>4.5</v>
      </c>
      <c r="O572" s="5">
        <f t="shared" si="66"/>
        <v>4.5</v>
      </c>
      <c r="P572" s="5">
        <f t="shared" si="67"/>
        <v>9</v>
      </c>
      <c r="Q572" s="9">
        <v>0</v>
      </c>
      <c r="R572" s="9">
        <f t="shared" si="68"/>
        <v>0</v>
      </c>
      <c r="S572" s="9">
        <v>0.65</v>
      </c>
      <c r="T572" s="9">
        <f t="shared" si="69"/>
        <v>0.65</v>
      </c>
      <c r="U572" s="16">
        <v>9.65</v>
      </c>
      <c r="V572" s="5">
        <f t="shared" si="70"/>
        <v>9.65</v>
      </c>
      <c r="W572" t="s">
        <v>21</v>
      </c>
      <c r="X572" t="str">
        <f t="shared" si="71"/>
        <v>Card</v>
      </c>
    </row>
    <row r="573" spans="1:24" x14ac:dyDescent="0.3">
      <c r="A573" s="3">
        <v>120571</v>
      </c>
      <c r="B573">
        <v>402</v>
      </c>
      <c r="C573" s="2">
        <v>45854</v>
      </c>
      <c r="D573" s="4">
        <v>0.37940972222222225</v>
      </c>
      <c r="E573" s="2">
        <v>45854</v>
      </c>
      <c r="F573" s="2" t="str">
        <f>TEXT(Table1[[#This Row],[Business_Day]],"dddd")</f>
        <v>Wednesday</v>
      </c>
      <c r="G573" t="s">
        <v>36</v>
      </c>
      <c r="H573" t="s">
        <v>19</v>
      </c>
      <c r="I573" t="str">
        <f t="shared" si="64"/>
        <v>Dine-In</v>
      </c>
      <c r="J573" t="s">
        <v>57</v>
      </c>
      <c r="L573" t="str">
        <f t="shared" si="65"/>
        <v>No Modifier</v>
      </c>
      <c r="M573" s="3">
        <v>1</v>
      </c>
      <c r="N573" s="5">
        <v>9.83</v>
      </c>
      <c r="O573" s="5">
        <f t="shared" si="66"/>
        <v>10.83</v>
      </c>
      <c r="P573" s="5">
        <f t="shared" si="67"/>
        <v>10.83</v>
      </c>
      <c r="Q573" s="9">
        <v>0</v>
      </c>
      <c r="R573" s="9">
        <f t="shared" si="68"/>
        <v>0</v>
      </c>
      <c r="S573" s="9">
        <v>1.03</v>
      </c>
      <c r="T573" s="9">
        <f t="shared" si="69"/>
        <v>1.03</v>
      </c>
      <c r="U573" s="16">
        <v>11.86</v>
      </c>
      <c r="V573" s="5">
        <f t="shared" si="70"/>
        <v>11.86</v>
      </c>
      <c r="W573" t="s">
        <v>17</v>
      </c>
      <c r="X573" t="str">
        <f t="shared" si="71"/>
        <v>Cash</v>
      </c>
    </row>
    <row r="574" spans="1:24" x14ac:dyDescent="0.3">
      <c r="A574" s="3">
        <v>120572</v>
      </c>
      <c r="B574">
        <v>501</v>
      </c>
      <c r="C574" s="2">
        <v>45779</v>
      </c>
      <c r="D574" s="4">
        <v>9.1712962962962968E-2</v>
      </c>
      <c r="E574" s="2">
        <v>45779</v>
      </c>
      <c r="F574" s="2" t="str">
        <f>TEXT(Table1[[#This Row],[Business_Day]],"dddd")</f>
        <v>Friday</v>
      </c>
      <c r="G574" t="s">
        <v>18</v>
      </c>
      <c r="H574" t="s">
        <v>19</v>
      </c>
      <c r="I574" t="str">
        <f t="shared" si="64"/>
        <v>Dine-In</v>
      </c>
      <c r="J574" t="s">
        <v>48</v>
      </c>
      <c r="K574" t="s">
        <v>50</v>
      </c>
      <c r="L574" t="str">
        <f t="shared" si="65"/>
        <v>Extra Cheese</v>
      </c>
      <c r="M574" s="3">
        <v>1</v>
      </c>
      <c r="N574" s="5">
        <v>5.77</v>
      </c>
      <c r="O574" s="5">
        <f t="shared" si="66"/>
        <v>6.27</v>
      </c>
      <c r="P574" s="5">
        <f t="shared" si="67"/>
        <v>6.27</v>
      </c>
      <c r="Q574" s="9">
        <v>0</v>
      </c>
      <c r="R574" s="9">
        <f t="shared" si="68"/>
        <v>0</v>
      </c>
      <c r="S574" s="9">
        <v>0.41</v>
      </c>
      <c r="T574" s="9">
        <f t="shared" si="69"/>
        <v>0.41</v>
      </c>
      <c r="U574" s="16">
        <v>6.68</v>
      </c>
      <c r="V574" s="5">
        <f t="shared" si="70"/>
        <v>6.68</v>
      </c>
      <c r="W574" t="s">
        <v>21</v>
      </c>
      <c r="X574" t="str">
        <f t="shared" si="71"/>
        <v>Card</v>
      </c>
    </row>
    <row r="575" spans="1:24" x14ac:dyDescent="0.3">
      <c r="A575" s="3">
        <v>120573</v>
      </c>
      <c r="B575">
        <v>402</v>
      </c>
      <c r="C575" s="2">
        <v>45863</v>
      </c>
      <c r="D575" s="4">
        <v>0.47392361111111109</v>
      </c>
      <c r="E575" s="2">
        <v>45863</v>
      </c>
      <c r="F575" s="2" t="str">
        <f>TEXT(Table1[[#This Row],[Business_Day]],"dddd")</f>
        <v>Friday</v>
      </c>
      <c r="G575" t="s">
        <v>18</v>
      </c>
      <c r="H575" t="s">
        <v>19</v>
      </c>
      <c r="I575" t="str">
        <f t="shared" si="64"/>
        <v>Dine-In</v>
      </c>
      <c r="J575" t="s">
        <v>55</v>
      </c>
      <c r="L575" t="str">
        <f t="shared" si="65"/>
        <v>No Modifier</v>
      </c>
      <c r="M575" s="3">
        <v>1</v>
      </c>
      <c r="N575" s="5">
        <v>8.3800000000000008</v>
      </c>
      <c r="O575" s="5">
        <f t="shared" si="66"/>
        <v>8.3800000000000008</v>
      </c>
      <c r="P575" s="5">
        <f t="shared" si="67"/>
        <v>8.3800000000000008</v>
      </c>
      <c r="Q575" s="9">
        <v>0</v>
      </c>
      <c r="R575" s="9">
        <f t="shared" si="68"/>
        <v>0</v>
      </c>
      <c r="S575" s="9">
        <v>0.5</v>
      </c>
      <c r="T575" s="9">
        <f t="shared" si="69"/>
        <v>0.5</v>
      </c>
      <c r="U575" s="16">
        <v>8.8800000000000008</v>
      </c>
      <c r="V575" s="5">
        <f t="shared" si="70"/>
        <v>8.8800000000000008</v>
      </c>
      <c r="W575" t="s">
        <v>21</v>
      </c>
      <c r="X575" t="str">
        <f t="shared" si="71"/>
        <v>Card</v>
      </c>
    </row>
    <row r="576" spans="1:24" x14ac:dyDescent="0.3">
      <c r="A576" s="3">
        <v>120574</v>
      </c>
      <c r="B576">
        <v>501</v>
      </c>
      <c r="C576" s="2">
        <v>45801</v>
      </c>
      <c r="D576" s="4">
        <v>0.4815625</v>
      </c>
      <c r="E576" s="2">
        <v>45801</v>
      </c>
      <c r="F576" s="2" t="str">
        <f>TEXT(Table1[[#This Row],[Business_Day]],"dddd")</f>
        <v>Saturday</v>
      </c>
      <c r="G576" t="s">
        <v>37</v>
      </c>
      <c r="H576" t="s">
        <v>19</v>
      </c>
      <c r="I576" t="str">
        <f t="shared" si="64"/>
        <v>Dine-In</v>
      </c>
      <c r="J576" t="s">
        <v>70</v>
      </c>
      <c r="L576" t="str">
        <f t="shared" si="65"/>
        <v>No Modifier</v>
      </c>
      <c r="M576" s="3">
        <v>1</v>
      </c>
      <c r="N576" s="5">
        <v>3.45</v>
      </c>
      <c r="O576" s="5">
        <f t="shared" si="66"/>
        <v>3.45</v>
      </c>
      <c r="P576" s="5">
        <f t="shared" si="67"/>
        <v>3.45</v>
      </c>
      <c r="Q576" s="9">
        <v>0</v>
      </c>
      <c r="R576" s="9">
        <f t="shared" si="68"/>
        <v>0</v>
      </c>
      <c r="S576" s="9">
        <v>0.26</v>
      </c>
      <c r="T576" s="9">
        <f t="shared" si="69"/>
        <v>0.26</v>
      </c>
      <c r="U576" s="16">
        <v>3.71</v>
      </c>
      <c r="V576" s="5">
        <f t="shared" si="70"/>
        <v>3.71</v>
      </c>
      <c r="W576" t="s">
        <v>21</v>
      </c>
      <c r="X576" t="str">
        <f t="shared" si="71"/>
        <v>Card</v>
      </c>
    </row>
    <row r="577" spans="1:24" x14ac:dyDescent="0.3">
      <c r="A577" s="3">
        <v>120575</v>
      </c>
      <c r="B577">
        <v>401</v>
      </c>
      <c r="C577" s="2">
        <v>45866</v>
      </c>
      <c r="D577" s="4">
        <v>0.53254629629629635</v>
      </c>
      <c r="E577" s="2">
        <v>45866</v>
      </c>
      <c r="F577" s="2" t="str">
        <f>TEXT(Table1[[#This Row],[Business_Day]],"dddd")</f>
        <v>Monday</v>
      </c>
      <c r="G577" t="s">
        <v>18</v>
      </c>
      <c r="H577" t="s">
        <v>15</v>
      </c>
      <c r="I577" t="str">
        <f t="shared" si="64"/>
        <v>Drive-Thru</v>
      </c>
      <c r="J577" t="s">
        <v>20</v>
      </c>
      <c r="K577" t="s">
        <v>63</v>
      </c>
      <c r="L577" t="str">
        <f t="shared" si="65"/>
        <v>No Sauce</v>
      </c>
      <c r="M577" s="3">
        <v>1</v>
      </c>
      <c r="N577" s="5">
        <v>4.58</v>
      </c>
      <c r="O577" s="5">
        <f t="shared" si="66"/>
        <v>4.58</v>
      </c>
      <c r="P577" s="5">
        <f t="shared" si="67"/>
        <v>4.58</v>
      </c>
      <c r="Q577" s="9">
        <v>0</v>
      </c>
      <c r="R577" s="9">
        <f t="shared" si="68"/>
        <v>0</v>
      </c>
      <c r="S577" s="9">
        <v>0.34</v>
      </c>
      <c r="T577" s="9">
        <f t="shared" si="69"/>
        <v>0.34</v>
      </c>
      <c r="U577" s="16">
        <v>4.92</v>
      </c>
      <c r="V577" s="5">
        <f t="shared" si="70"/>
        <v>4.92</v>
      </c>
      <c r="W577" t="s">
        <v>21</v>
      </c>
      <c r="X577" t="str">
        <f t="shared" si="71"/>
        <v>Card</v>
      </c>
    </row>
    <row r="578" spans="1:24" x14ac:dyDescent="0.3">
      <c r="A578" s="3">
        <v>120576</v>
      </c>
      <c r="B578">
        <v>202</v>
      </c>
      <c r="C578" s="2">
        <v>45790</v>
      </c>
      <c r="D578" s="4">
        <v>0.2988425925925926</v>
      </c>
      <c r="E578" s="2">
        <v>45790</v>
      </c>
      <c r="F578" s="2" t="str">
        <f>TEXT(Table1[[#This Row],[Business_Day]],"dddd")</f>
        <v>Tuesday</v>
      </c>
      <c r="G578" t="s">
        <v>36</v>
      </c>
      <c r="H578" t="s">
        <v>29</v>
      </c>
      <c r="I578" t="str">
        <f t="shared" si="64"/>
        <v>Delivery</v>
      </c>
      <c r="J578" t="s">
        <v>77</v>
      </c>
      <c r="L578" t="str">
        <f t="shared" si="65"/>
        <v>No Modifier</v>
      </c>
      <c r="M578" s="3">
        <v>1</v>
      </c>
      <c r="N578" s="5">
        <v>5.32</v>
      </c>
      <c r="O578" s="5">
        <f t="shared" si="66"/>
        <v>5.3199999999999994</v>
      </c>
      <c r="P578" s="5">
        <f t="shared" si="67"/>
        <v>5.3199999999999994</v>
      </c>
      <c r="Q578" s="9">
        <v>0</v>
      </c>
      <c r="R578" s="9">
        <f t="shared" si="68"/>
        <v>0</v>
      </c>
      <c r="S578" s="9">
        <v>0.32</v>
      </c>
      <c r="T578" s="9">
        <f t="shared" si="69"/>
        <v>0.32</v>
      </c>
      <c r="U578" s="16">
        <v>5.64</v>
      </c>
      <c r="V578" s="5">
        <f t="shared" si="70"/>
        <v>5.64</v>
      </c>
      <c r="W578" t="s">
        <v>21</v>
      </c>
      <c r="X578" t="str">
        <f t="shared" si="71"/>
        <v>Card</v>
      </c>
    </row>
    <row r="579" spans="1:24" x14ac:dyDescent="0.3">
      <c r="A579" s="3">
        <v>120577</v>
      </c>
      <c r="B579">
        <v>501</v>
      </c>
      <c r="C579" s="2">
        <v>45818</v>
      </c>
      <c r="D579" s="4">
        <v>0.48049768518518521</v>
      </c>
      <c r="E579" s="2">
        <v>45818</v>
      </c>
      <c r="F579" s="2" t="str">
        <f>TEXT(Table1[[#This Row],[Business_Day]],"dddd")</f>
        <v>Tuesday</v>
      </c>
      <c r="G579" t="s">
        <v>18</v>
      </c>
      <c r="H579" t="s">
        <v>19</v>
      </c>
      <c r="I579" t="str">
        <f t="shared" ref="I579:I642" si="72">IF(H579="","Unknown",H579)</f>
        <v>Dine-In</v>
      </c>
      <c r="J579" t="s">
        <v>52</v>
      </c>
      <c r="K579" t="s">
        <v>63</v>
      </c>
      <c r="L579" t="str">
        <f t="shared" ref="L579:L642" si="73">IF(K579="","No Modifier",K579)</f>
        <v>No Sauce</v>
      </c>
      <c r="M579" s="3">
        <v>2</v>
      </c>
      <c r="N579" s="5">
        <v>2.86</v>
      </c>
      <c r="O579" s="5">
        <f t="shared" ref="O579:O642" si="74">(V579-T579+R579)/M579</f>
        <v>2.86</v>
      </c>
      <c r="P579" s="5">
        <f t="shared" ref="P579:P642" si="75">PRODUCT(M579,O579)</f>
        <v>5.72</v>
      </c>
      <c r="Q579" s="9">
        <v>0</v>
      </c>
      <c r="R579" s="9">
        <f t="shared" ref="R579:R642" si="76">IF(ISBLANK(Q579),ROUND((M579*O579)+T579-V579,2),Q579)</f>
        <v>0</v>
      </c>
      <c r="S579" s="9">
        <v>0.4</v>
      </c>
      <c r="T579" s="9">
        <f t="shared" ref="T579:T642" si="77">IF(S579="",V579-P579+R579,S579)</f>
        <v>0.4</v>
      </c>
      <c r="U579" s="16">
        <v>6.12</v>
      </c>
      <c r="V579" s="5">
        <f t="shared" ref="V579:V642" si="78">IF(U579="",(M579*O579)-R579+T579,U579)</f>
        <v>6.12</v>
      </c>
      <c r="W579" t="s">
        <v>21</v>
      </c>
      <c r="X579" t="str">
        <f t="shared" ref="X579:X642" si="79">IF(W579="","Card",W579)</f>
        <v>Card</v>
      </c>
    </row>
    <row r="580" spans="1:24" x14ac:dyDescent="0.3">
      <c r="A580" s="3">
        <v>120578</v>
      </c>
      <c r="B580">
        <v>402</v>
      </c>
      <c r="C580" s="2">
        <v>45809</v>
      </c>
      <c r="D580" s="4">
        <v>0.3628587962962963</v>
      </c>
      <c r="E580" s="2">
        <v>45809</v>
      </c>
      <c r="F580" s="2" t="str">
        <f>TEXT(Table1[[#This Row],[Business_Day]],"dddd")</f>
        <v>Sunday</v>
      </c>
      <c r="G580" t="s">
        <v>36</v>
      </c>
      <c r="H580" t="s">
        <v>19</v>
      </c>
      <c r="I580" t="str">
        <f t="shared" si="72"/>
        <v>Dine-In</v>
      </c>
      <c r="J580" t="s">
        <v>59</v>
      </c>
      <c r="L580" t="str">
        <f t="shared" si="73"/>
        <v>No Modifier</v>
      </c>
      <c r="M580" s="3">
        <v>1</v>
      </c>
      <c r="N580" s="5">
        <v>9.25</v>
      </c>
      <c r="O580" s="5">
        <f t="shared" si="74"/>
        <v>9.25</v>
      </c>
      <c r="P580" s="5">
        <f t="shared" si="75"/>
        <v>9.25</v>
      </c>
      <c r="Q580" s="9">
        <v>0</v>
      </c>
      <c r="R580" s="9">
        <f t="shared" si="76"/>
        <v>0</v>
      </c>
      <c r="S580" s="9">
        <v>0.83</v>
      </c>
      <c r="T580" s="9">
        <f t="shared" si="77"/>
        <v>0.83</v>
      </c>
      <c r="U580" s="16">
        <v>10.08</v>
      </c>
      <c r="V580" s="5">
        <f t="shared" si="78"/>
        <v>10.08</v>
      </c>
      <c r="W580" t="s">
        <v>21</v>
      </c>
      <c r="X580" t="str">
        <f t="shared" si="79"/>
        <v>Card</v>
      </c>
    </row>
    <row r="581" spans="1:24" x14ac:dyDescent="0.3">
      <c r="A581" s="3">
        <v>120579</v>
      </c>
      <c r="B581">
        <v>201</v>
      </c>
      <c r="C581" s="2">
        <v>45860</v>
      </c>
      <c r="D581" s="4">
        <v>0.18820601851851851</v>
      </c>
      <c r="E581" s="2">
        <v>45860</v>
      </c>
      <c r="F581" s="2" t="str">
        <f>TEXT(Table1[[#This Row],[Business_Day]],"dddd")</f>
        <v>Tuesday</v>
      </c>
      <c r="G581" t="s">
        <v>28</v>
      </c>
      <c r="H581" t="s">
        <v>19</v>
      </c>
      <c r="I581" t="str">
        <f t="shared" si="72"/>
        <v>Dine-In</v>
      </c>
      <c r="J581" t="s">
        <v>47</v>
      </c>
      <c r="K581" t="s">
        <v>46</v>
      </c>
      <c r="L581" t="str">
        <f t="shared" si="73"/>
        <v>Cinnamon</v>
      </c>
      <c r="M581" s="3">
        <v>1</v>
      </c>
      <c r="N581" s="5">
        <v>1.77</v>
      </c>
      <c r="O581" s="5">
        <f t="shared" si="74"/>
        <v>1.8699999999999999</v>
      </c>
      <c r="P581" s="5">
        <f t="shared" si="75"/>
        <v>1.8699999999999999</v>
      </c>
      <c r="Q581" s="9">
        <v>0</v>
      </c>
      <c r="R581" s="9">
        <f t="shared" si="76"/>
        <v>0</v>
      </c>
      <c r="S581" s="9">
        <v>0.16</v>
      </c>
      <c r="T581" s="9">
        <f t="shared" si="77"/>
        <v>0.16</v>
      </c>
      <c r="U581" s="16">
        <v>2.0299999999999998</v>
      </c>
      <c r="V581" s="5">
        <f t="shared" si="78"/>
        <v>2.0299999999999998</v>
      </c>
      <c r="W581" t="s">
        <v>17</v>
      </c>
      <c r="X581" t="str">
        <f t="shared" si="79"/>
        <v>Cash</v>
      </c>
    </row>
    <row r="582" spans="1:24" x14ac:dyDescent="0.3">
      <c r="A582" s="3">
        <v>120580</v>
      </c>
      <c r="B582">
        <v>402</v>
      </c>
      <c r="C582" s="2">
        <v>45766</v>
      </c>
      <c r="D582" s="4">
        <v>0.47011574074074075</v>
      </c>
      <c r="E582" s="2">
        <v>45766</v>
      </c>
      <c r="F582" s="2" t="str">
        <f>TEXT(Table1[[#This Row],[Business_Day]],"dddd")</f>
        <v>Saturday</v>
      </c>
      <c r="G582" t="s">
        <v>33</v>
      </c>
      <c r="H582" t="s">
        <v>15</v>
      </c>
      <c r="I582" t="str">
        <f t="shared" si="72"/>
        <v>Drive-Thru</v>
      </c>
      <c r="J582" t="s">
        <v>48</v>
      </c>
      <c r="K582" t="s">
        <v>72</v>
      </c>
      <c r="L582" t="str">
        <f t="shared" si="73"/>
        <v>Gluten-Free Bun</v>
      </c>
      <c r="M582" s="3">
        <v>1</v>
      </c>
      <c r="N582" s="5">
        <v>5.77</v>
      </c>
      <c r="O582" s="5">
        <f t="shared" si="74"/>
        <v>6.77</v>
      </c>
      <c r="P582" s="5">
        <f t="shared" si="75"/>
        <v>6.77</v>
      </c>
      <c r="Q582" s="9">
        <v>1.02</v>
      </c>
      <c r="R582" s="9">
        <f t="shared" si="76"/>
        <v>1.02</v>
      </c>
      <c r="S582" s="9">
        <v>0.37</v>
      </c>
      <c r="T582" s="9">
        <f t="shared" si="77"/>
        <v>0.37</v>
      </c>
      <c r="U582" s="16">
        <v>6.12</v>
      </c>
      <c r="V582" s="5">
        <f t="shared" si="78"/>
        <v>6.12</v>
      </c>
      <c r="W582" t="s">
        <v>31</v>
      </c>
      <c r="X582" t="str">
        <f t="shared" si="79"/>
        <v>MobilePay</v>
      </c>
    </row>
    <row r="583" spans="1:24" x14ac:dyDescent="0.3">
      <c r="A583" s="3">
        <v>120581</v>
      </c>
      <c r="B583">
        <v>101</v>
      </c>
      <c r="C583" s="2">
        <v>45791</v>
      </c>
      <c r="D583" s="4">
        <v>0.52063657407407404</v>
      </c>
      <c r="E583" s="2">
        <v>45791</v>
      </c>
      <c r="F583" s="2" t="str">
        <f>TEXT(Table1[[#This Row],[Business_Day]],"dddd")</f>
        <v>Wednesday</v>
      </c>
      <c r="G583" t="s">
        <v>18</v>
      </c>
      <c r="H583" t="s">
        <v>19</v>
      </c>
      <c r="I583" t="str">
        <f t="shared" si="72"/>
        <v>Dine-In</v>
      </c>
      <c r="J583" t="s">
        <v>57</v>
      </c>
      <c r="K583" t="s">
        <v>72</v>
      </c>
      <c r="L583" t="str">
        <f t="shared" si="73"/>
        <v>Gluten-Free Bun</v>
      </c>
      <c r="M583" s="3">
        <v>1</v>
      </c>
      <c r="N583" s="5">
        <v>8.7799999999999994</v>
      </c>
      <c r="O583" s="5">
        <f t="shared" si="74"/>
        <v>9.7800000000000011</v>
      </c>
      <c r="P583" s="5">
        <f t="shared" si="75"/>
        <v>9.7800000000000011</v>
      </c>
      <c r="Q583" s="9">
        <v>1.47</v>
      </c>
      <c r="R583" s="9">
        <f t="shared" si="76"/>
        <v>1.47</v>
      </c>
      <c r="S583" s="9">
        <v>0.5</v>
      </c>
      <c r="T583" s="9">
        <f t="shared" si="77"/>
        <v>0.5</v>
      </c>
      <c r="U583" s="16">
        <v>8.81</v>
      </c>
      <c r="V583" s="5">
        <f t="shared" si="78"/>
        <v>8.81</v>
      </c>
      <c r="W583" t="s">
        <v>62</v>
      </c>
      <c r="X583" t="str">
        <f t="shared" si="79"/>
        <v>GiftCard</v>
      </c>
    </row>
    <row r="584" spans="1:24" x14ac:dyDescent="0.3">
      <c r="A584" s="3">
        <v>120582</v>
      </c>
      <c r="B584">
        <v>101</v>
      </c>
      <c r="C584" s="2">
        <v>45794</v>
      </c>
      <c r="D584" s="4">
        <v>0.46060185185185187</v>
      </c>
      <c r="E584" s="2">
        <v>45794</v>
      </c>
      <c r="F584" s="2" t="str">
        <f>TEXT(Table1[[#This Row],[Business_Day]],"dddd")</f>
        <v>Saturday</v>
      </c>
      <c r="G584" t="s">
        <v>18</v>
      </c>
      <c r="H584" t="s">
        <v>19</v>
      </c>
      <c r="I584" t="str">
        <f t="shared" si="72"/>
        <v>Dine-In</v>
      </c>
      <c r="J584" t="s">
        <v>59</v>
      </c>
      <c r="L584" t="str">
        <f t="shared" si="73"/>
        <v>No Modifier</v>
      </c>
      <c r="M584" s="3">
        <v>2</v>
      </c>
      <c r="N584" s="5">
        <v>10.31</v>
      </c>
      <c r="O584" s="5">
        <f t="shared" si="74"/>
        <v>10.31</v>
      </c>
      <c r="P584" s="5">
        <f t="shared" si="75"/>
        <v>20.62</v>
      </c>
      <c r="Q584" s="9">
        <v>0</v>
      </c>
      <c r="R584" s="9">
        <f t="shared" si="76"/>
        <v>0</v>
      </c>
      <c r="S584" s="9">
        <v>1.34</v>
      </c>
      <c r="T584" s="9">
        <f t="shared" si="77"/>
        <v>1.34</v>
      </c>
      <c r="U584" s="16">
        <v>21.96</v>
      </c>
      <c r="V584" s="5">
        <f t="shared" si="78"/>
        <v>21.96</v>
      </c>
      <c r="W584" t="s">
        <v>31</v>
      </c>
      <c r="X584" t="str">
        <f t="shared" si="79"/>
        <v>MobilePay</v>
      </c>
    </row>
    <row r="585" spans="1:24" x14ac:dyDescent="0.3">
      <c r="A585" s="3">
        <v>120583</v>
      </c>
      <c r="B585">
        <v>202</v>
      </c>
      <c r="C585" s="2">
        <v>45818</v>
      </c>
      <c r="D585" s="4">
        <v>0.46934027777777776</v>
      </c>
      <c r="E585" s="2">
        <v>45818</v>
      </c>
      <c r="F585" s="2" t="str">
        <f>TEXT(Table1[[#This Row],[Business_Day]],"dddd")</f>
        <v>Tuesday</v>
      </c>
      <c r="G585" t="s">
        <v>37</v>
      </c>
      <c r="H585" t="s">
        <v>29</v>
      </c>
      <c r="I585" t="str">
        <f t="shared" si="72"/>
        <v>Delivery</v>
      </c>
      <c r="J585" t="s">
        <v>16</v>
      </c>
      <c r="K585" t="s">
        <v>66</v>
      </c>
      <c r="L585" t="str">
        <f t="shared" si="73"/>
        <v>Extra Ice</v>
      </c>
      <c r="M585" s="3">
        <v>2</v>
      </c>
      <c r="N585" s="5">
        <v>1.63</v>
      </c>
      <c r="O585" s="5">
        <f t="shared" si="74"/>
        <v>1.6300000000000001</v>
      </c>
      <c r="P585" s="5">
        <f t="shared" si="75"/>
        <v>3.2600000000000002</v>
      </c>
      <c r="Q585" s="9">
        <v>0</v>
      </c>
      <c r="R585" s="9">
        <f t="shared" si="76"/>
        <v>0</v>
      </c>
      <c r="S585" s="9">
        <v>0.23</v>
      </c>
      <c r="T585" s="9">
        <f t="shared" si="77"/>
        <v>0.23</v>
      </c>
      <c r="U585" s="16">
        <v>3.49</v>
      </c>
      <c r="V585" s="5">
        <f t="shared" si="78"/>
        <v>3.49</v>
      </c>
      <c r="W585" t="s">
        <v>21</v>
      </c>
      <c r="X585" t="str">
        <f t="shared" si="79"/>
        <v>Card</v>
      </c>
    </row>
    <row r="586" spans="1:24" x14ac:dyDescent="0.3">
      <c r="A586" s="3">
        <v>120584</v>
      </c>
      <c r="B586">
        <v>201</v>
      </c>
      <c r="C586" s="2">
        <v>45825</v>
      </c>
      <c r="D586" s="4">
        <v>0.43008101851851854</v>
      </c>
      <c r="E586" s="2">
        <v>45825</v>
      </c>
      <c r="F586" s="2" t="str">
        <f>TEXT(Table1[[#This Row],[Business_Day]],"dddd")</f>
        <v>Tuesday</v>
      </c>
      <c r="G586" t="s">
        <v>37</v>
      </c>
      <c r="H586" t="s">
        <v>19</v>
      </c>
      <c r="I586" t="str">
        <f t="shared" si="72"/>
        <v>Dine-In</v>
      </c>
      <c r="J586" t="s">
        <v>35</v>
      </c>
      <c r="L586" t="str">
        <f t="shared" si="73"/>
        <v>No Modifier</v>
      </c>
      <c r="M586" s="3">
        <v>1</v>
      </c>
      <c r="N586" s="5">
        <v>1.93</v>
      </c>
      <c r="O586" s="5">
        <f t="shared" si="74"/>
        <v>2.0300000000000002</v>
      </c>
      <c r="P586" s="5">
        <f t="shared" si="75"/>
        <v>2.0300000000000002</v>
      </c>
      <c r="Q586" s="9">
        <v>0</v>
      </c>
      <c r="R586" s="9">
        <f t="shared" si="76"/>
        <v>0</v>
      </c>
      <c r="S586" s="9">
        <v>0.13</v>
      </c>
      <c r="T586" s="9">
        <f t="shared" si="77"/>
        <v>0.13</v>
      </c>
      <c r="U586" s="16">
        <v>2.16</v>
      </c>
      <c r="V586" s="5">
        <f t="shared" si="78"/>
        <v>2.16</v>
      </c>
      <c r="W586" t="s">
        <v>17</v>
      </c>
      <c r="X586" t="str">
        <f t="shared" si="79"/>
        <v>Cash</v>
      </c>
    </row>
    <row r="587" spans="1:24" x14ac:dyDescent="0.3">
      <c r="A587" s="3">
        <v>120585</v>
      </c>
      <c r="B587">
        <v>402</v>
      </c>
      <c r="C587" s="2">
        <v>45819</v>
      </c>
      <c r="D587" s="4">
        <v>0.10172453703703704</v>
      </c>
      <c r="E587" s="2">
        <v>45819</v>
      </c>
      <c r="F587" s="2" t="str">
        <f>TEXT(Table1[[#This Row],[Business_Day]],"dddd")</f>
        <v>Wednesday</v>
      </c>
      <c r="G587" t="s">
        <v>18</v>
      </c>
      <c r="H587" t="s">
        <v>19</v>
      </c>
      <c r="I587" t="str">
        <f t="shared" si="72"/>
        <v>Dine-In</v>
      </c>
      <c r="J587" t="s">
        <v>32</v>
      </c>
      <c r="K587" t="s">
        <v>23</v>
      </c>
      <c r="L587" t="str">
        <f t="shared" si="73"/>
        <v>Light Ice</v>
      </c>
      <c r="M587" s="3">
        <v>1</v>
      </c>
      <c r="N587" s="5">
        <v>1.76</v>
      </c>
      <c r="O587" s="5">
        <f t="shared" si="74"/>
        <v>1.7599999999999998</v>
      </c>
      <c r="P587" s="5">
        <f t="shared" si="75"/>
        <v>1.7599999999999998</v>
      </c>
      <c r="Q587" s="9">
        <v>0</v>
      </c>
      <c r="R587" s="9">
        <f t="shared" si="76"/>
        <v>0</v>
      </c>
      <c r="S587" s="9">
        <v>0.13</v>
      </c>
      <c r="T587" s="9">
        <f t="shared" si="77"/>
        <v>0.13</v>
      </c>
      <c r="U587" s="16">
        <v>1.89</v>
      </c>
      <c r="V587" s="5">
        <f t="shared" si="78"/>
        <v>1.89</v>
      </c>
      <c r="W587" t="s">
        <v>17</v>
      </c>
      <c r="X587" t="str">
        <f t="shared" si="79"/>
        <v>Cash</v>
      </c>
    </row>
    <row r="588" spans="1:24" x14ac:dyDescent="0.3">
      <c r="A588" s="3">
        <v>120586</v>
      </c>
      <c r="B588">
        <v>101</v>
      </c>
      <c r="C588" s="2">
        <v>45828</v>
      </c>
      <c r="D588" s="4">
        <v>0.30951388888888887</v>
      </c>
      <c r="E588" s="2">
        <v>45828</v>
      </c>
      <c r="F588" s="2" t="str">
        <f>TEXT(Table1[[#This Row],[Business_Day]],"dddd")</f>
        <v>Friday</v>
      </c>
      <c r="G588" t="s">
        <v>36</v>
      </c>
      <c r="H588" t="s">
        <v>19</v>
      </c>
      <c r="I588" t="str">
        <f t="shared" si="72"/>
        <v>Dine-In</v>
      </c>
      <c r="J588" t="s">
        <v>52</v>
      </c>
      <c r="K588" t="s">
        <v>61</v>
      </c>
      <c r="L588" t="str">
        <f t="shared" si="73"/>
        <v>Large Size</v>
      </c>
      <c r="M588" s="3">
        <v>1</v>
      </c>
      <c r="N588" s="5">
        <v>2.5099999999999998</v>
      </c>
      <c r="O588" s="5">
        <f t="shared" si="74"/>
        <v>3.11</v>
      </c>
      <c r="P588" s="5">
        <f t="shared" si="75"/>
        <v>3.11</v>
      </c>
      <c r="Q588" s="9">
        <v>0</v>
      </c>
      <c r="R588" s="9">
        <f t="shared" si="76"/>
        <v>0</v>
      </c>
      <c r="S588" s="9">
        <v>0.2</v>
      </c>
      <c r="T588" s="9">
        <f t="shared" si="77"/>
        <v>0.2</v>
      </c>
      <c r="U588" s="16">
        <v>3.31</v>
      </c>
      <c r="V588" s="5">
        <f t="shared" si="78"/>
        <v>3.31</v>
      </c>
      <c r="W588" t="s">
        <v>31</v>
      </c>
      <c r="X588" t="str">
        <f t="shared" si="79"/>
        <v>MobilePay</v>
      </c>
    </row>
    <row r="589" spans="1:24" x14ac:dyDescent="0.3">
      <c r="A589" s="3">
        <v>120587</v>
      </c>
      <c r="B589">
        <v>101</v>
      </c>
      <c r="C589" s="2">
        <v>45804</v>
      </c>
      <c r="D589" s="4">
        <v>0.43943287037037038</v>
      </c>
      <c r="E589" s="2">
        <v>45804</v>
      </c>
      <c r="F589" s="2" t="str">
        <f>TEXT(Table1[[#This Row],[Business_Day]],"dddd")</f>
        <v>Tuesday</v>
      </c>
      <c r="G589" t="s">
        <v>14</v>
      </c>
      <c r="H589" t="s">
        <v>15</v>
      </c>
      <c r="I589" t="str">
        <f t="shared" si="72"/>
        <v>Drive-Thru</v>
      </c>
      <c r="J589" t="s">
        <v>75</v>
      </c>
      <c r="K589" t="s">
        <v>46</v>
      </c>
      <c r="L589" t="str">
        <f t="shared" si="73"/>
        <v>Cinnamon</v>
      </c>
      <c r="M589" s="3">
        <v>1</v>
      </c>
      <c r="N589" s="5">
        <v>3.53</v>
      </c>
      <c r="O589" s="5">
        <f t="shared" ca="1" si="74"/>
        <v>3.78</v>
      </c>
      <c r="P589" s="5">
        <f t="shared" ca="1" si="75"/>
        <v>3.78</v>
      </c>
      <c r="R589" s="9">
        <f t="shared" ca="1" si="76"/>
        <v>0.15</v>
      </c>
      <c r="S589" s="9">
        <v>0.25</v>
      </c>
      <c r="T589" s="9">
        <f t="shared" si="77"/>
        <v>0.25</v>
      </c>
      <c r="U589" s="16">
        <v>3.88</v>
      </c>
      <c r="V589" s="5">
        <f t="shared" si="78"/>
        <v>3.88</v>
      </c>
      <c r="W589" t="s">
        <v>17</v>
      </c>
      <c r="X589" t="str">
        <f t="shared" si="79"/>
        <v>Cash</v>
      </c>
    </row>
    <row r="590" spans="1:24" x14ac:dyDescent="0.3">
      <c r="A590" s="3">
        <v>120588</v>
      </c>
      <c r="B590">
        <v>201</v>
      </c>
      <c r="C590" s="2">
        <v>45878</v>
      </c>
      <c r="D590" s="4">
        <v>0.27703703703703703</v>
      </c>
      <c r="E590" s="2">
        <v>45878</v>
      </c>
      <c r="F590" s="2" t="str">
        <f>TEXT(Table1[[#This Row],[Business_Day]],"dddd")</f>
        <v>Saturday</v>
      </c>
      <c r="G590" t="s">
        <v>14</v>
      </c>
      <c r="H590" t="s">
        <v>19</v>
      </c>
      <c r="I590" t="str">
        <f t="shared" si="72"/>
        <v>Dine-In</v>
      </c>
      <c r="J590" t="s">
        <v>35</v>
      </c>
      <c r="K590" t="s">
        <v>46</v>
      </c>
      <c r="L590" t="str">
        <f t="shared" si="73"/>
        <v>Cinnamon</v>
      </c>
      <c r="M590" s="3">
        <v>1</v>
      </c>
      <c r="N590" s="5">
        <v>2.06</v>
      </c>
      <c r="O590" s="5">
        <f t="shared" si="74"/>
        <v>2.1599999999999997</v>
      </c>
      <c r="P590" s="5">
        <f t="shared" si="75"/>
        <v>2.1599999999999997</v>
      </c>
      <c r="Q590" s="9">
        <v>0</v>
      </c>
      <c r="R590" s="9">
        <f t="shared" si="76"/>
        <v>0</v>
      </c>
      <c r="S590" s="9">
        <v>0.16</v>
      </c>
      <c r="T590" s="9">
        <f t="shared" si="77"/>
        <v>0.16</v>
      </c>
      <c r="U590" s="16">
        <v>2.3199999999999998</v>
      </c>
      <c r="V590" s="5">
        <f t="shared" si="78"/>
        <v>2.3199999999999998</v>
      </c>
      <c r="W590" t="s">
        <v>21</v>
      </c>
      <c r="X590" t="str">
        <f t="shared" si="79"/>
        <v>Card</v>
      </c>
    </row>
    <row r="591" spans="1:24" x14ac:dyDescent="0.3">
      <c r="A591" s="3">
        <v>120589</v>
      </c>
      <c r="B591">
        <v>501</v>
      </c>
      <c r="C591" s="2">
        <v>45769</v>
      </c>
      <c r="D591" s="4">
        <v>0.23549768518518518</v>
      </c>
      <c r="E591" s="2">
        <v>45769</v>
      </c>
      <c r="F591" s="2" t="str">
        <f>TEXT(Table1[[#This Row],[Business_Day]],"dddd")</f>
        <v>Tuesday</v>
      </c>
      <c r="G591" t="s">
        <v>28</v>
      </c>
      <c r="H591" t="s">
        <v>22</v>
      </c>
      <c r="I591" t="str">
        <f t="shared" si="72"/>
        <v>Takeout</v>
      </c>
      <c r="J591" t="s">
        <v>60</v>
      </c>
      <c r="L591" t="str">
        <f t="shared" si="73"/>
        <v>No Modifier</v>
      </c>
      <c r="M591" s="3">
        <v>2</v>
      </c>
      <c r="N591" s="5">
        <v>4.7</v>
      </c>
      <c r="O591" s="5">
        <f t="shared" si="74"/>
        <v>4.6999999999999993</v>
      </c>
      <c r="P591" s="5">
        <f t="shared" si="75"/>
        <v>9.3999999999999986</v>
      </c>
      <c r="Q591" s="9">
        <v>0</v>
      </c>
      <c r="R591" s="9">
        <f t="shared" si="76"/>
        <v>0</v>
      </c>
      <c r="S591" s="9">
        <v>0.89</v>
      </c>
      <c r="T591" s="9">
        <f t="shared" si="77"/>
        <v>0.89</v>
      </c>
      <c r="U591" s="16">
        <v>10.29</v>
      </c>
      <c r="V591" s="5">
        <f t="shared" si="78"/>
        <v>10.29</v>
      </c>
      <c r="W591" t="s">
        <v>17</v>
      </c>
      <c r="X591" t="str">
        <f t="shared" si="79"/>
        <v>Cash</v>
      </c>
    </row>
    <row r="592" spans="1:24" x14ac:dyDescent="0.3">
      <c r="A592" s="3">
        <v>120590</v>
      </c>
      <c r="B592">
        <v>301</v>
      </c>
      <c r="C592" s="2">
        <v>45828</v>
      </c>
      <c r="D592" s="4">
        <v>0.1978125</v>
      </c>
      <c r="E592" s="2">
        <v>45828</v>
      </c>
      <c r="F592" s="2" t="str">
        <f>TEXT(Table1[[#This Row],[Business_Day]],"dddd")</f>
        <v>Friday</v>
      </c>
      <c r="G592" t="s">
        <v>28</v>
      </c>
      <c r="H592" t="s">
        <v>19</v>
      </c>
      <c r="I592" t="str">
        <f t="shared" si="72"/>
        <v>Dine-In</v>
      </c>
      <c r="J592" t="s">
        <v>30</v>
      </c>
      <c r="L592" t="str">
        <f t="shared" si="73"/>
        <v>No Modifier</v>
      </c>
      <c r="M592" s="3">
        <v>1</v>
      </c>
      <c r="N592" s="5">
        <v>3.16</v>
      </c>
      <c r="O592" s="5">
        <f t="shared" si="74"/>
        <v>3.16</v>
      </c>
      <c r="P592" s="5">
        <f t="shared" si="75"/>
        <v>3.16</v>
      </c>
      <c r="Q592" s="9">
        <v>0</v>
      </c>
      <c r="R592" s="9">
        <f t="shared" si="76"/>
        <v>0</v>
      </c>
      <c r="S592" s="9">
        <v>0.19</v>
      </c>
      <c r="T592" s="9">
        <f t="shared" si="77"/>
        <v>0.19</v>
      </c>
      <c r="U592" s="16">
        <v>3.35</v>
      </c>
      <c r="V592" s="5">
        <f t="shared" si="78"/>
        <v>3.35</v>
      </c>
      <c r="W592" t="s">
        <v>21</v>
      </c>
      <c r="X592" t="str">
        <f t="shared" si="79"/>
        <v>Card</v>
      </c>
    </row>
    <row r="593" spans="1:24" x14ac:dyDescent="0.3">
      <c r="A593" s="3">
        <v>120591</v>
      </c>
      <c r="B593">
        <v>301</v>
      </c>
      <c r="C593" s="2">
        <v>45819</v>
      </c>
      <c r="D593" s="4">
        <v>5.347222222222222E-2</v>
      </c>
      <c r="E593" s="2">
        <v>45819</v>
      </c>
      <c r="F593" s="2" t="str">
        <f>TEXT(Table1[[#This Row],[Business_Day]],"dddd")</f>
        <v>Wednesday</v>
      </c>
      <c r="G593" t="s">
        <v>33</v>
      </c>
      <c r="H593" t="s">
        <v>15</v>
      </c>
      <c r="I593" t="str">
        <f t="shared" si="72"/>
        <v>Drive-Thru</v>
      </c>
      <c r="J593" t="s">
        <v>78</v>
      </c>
      <c r="L593" t="str">
        <f t="shared" si="73"/>
        <v>No Modifier</v>
      </c>
      <c r="M593" s="3">
        <v>3</v>
      </c>
      <c r="N593" s="5">
        <v>1.94</v>
      </c>
      <c r="O593" s="5">
        <f t="shared" si="74"/>
        <v>1.9400000000000002</v>
      </c>
      <c r="P593" s="5">
        <f t="shared" si="75"/>
        <v>5.82</v>
      </c>
      <c r="Q593" s="9">
        <v>0</v>
      </c>
      <c r="R593" s="9">
        <f t="shared" si="76"/>
        <v>0</v>
      </c>
      <c r="S593" s="9">
        <v>0.55000000000000004</v>
      </c>
      <c r="T593" s="9">
        <f t="shared" si="77"/>
        <v>0.55000000000000004</v>
      </c>
      <c r="U593" s="16">
        <v>6.37</v>
      </c>
      <c r="V593" s="5">
        <f t="shared" si="78"/>
        <v>6.37</v>
      </c>
      <c r="W593" t="s">
        <v>21</v>
      </c>
      <c r="X593" t="str">
        <f t="shared" si="79"/>
        <v>Card</v>
      </c>
    </row>
    <row r="594" spans="1:24" x14ac:dyDescent="0.3">
      <c r="A594" s="3">
        <v>120592</v>
      </c>
      <c r="B594">
        <v>103</v>
      </c>
      <c r="C594" s="2">
        <v>45781</v>
      </c>
      <c r="D594" s="4">
        <v>0.49959490740740742</v>
      </c>
      <c r="E594" s="2">
        <v>45781</v>
      </c>
      <c r="F594" s="2" t="str">
        <f>TEXT(Table1[[#This Row],[Business_Day]],"dddd")</f>
        <v>Sunday</v>
      </c>
      <c r="G594" t="s">
        <v>37</v>
      </c>
      <c r="H594" t="s">
        <v>19</v>
      </c>
      <c r="I594" t="str">
        <f t="shared" si="72"/>
        <v>Dine-In</v>
      </c>
      <c r="J594" t="s">
        <v>64</v>
      </c>
      <c r="K594" t="s">
        <v>42</v>
      </c>
      <c r="L594" t="str">
        <f t="shared" si="73"/>
        <v>Oat Milk</v>
      </c>
      <c r="M594" s="3">
        <v>2</v>
      </c>
      <c r="N594" s="5">
        <v>1.58</v>
      </c>
      <c r="O594" s="5">
        <f t="shared" si="74"/>
        <v>2.2800000000000002</v>
      </c>
      <c r="P594" s="5">
        <f t="shared" si="75"/>
        <v>4.5600000000000005</v>
      </c>
      <c r="Q594" s="9">
        <v>0</v>
      </c>
      <c r="R594" s="9">
        <f t="shared" si="76"/>
        <v>0</v>
      </c>
      <c r="S594" s="9">
        <v>0.43</v>
      </c>
      <c r="T594" s="9">
        <f t="shared" si="77"/>
        <v>0.43</v>
      </c>
      <c r="U594" s="16">
        <v>4.99</v>
      </c>
      <c r="V594" s="5">
        <f t="shared" si="78"/>
        <v>4.99</v>
      </c>
      <c r="W594" t="s">
        <v>31</v>
      </c>
      <c r="X594" t="str">
        <f t="shared" si="79"/>
        <v>MobilePay</v>
      </c>
    </row>
    <row r="595" spans="1:24" x14ac:dyDescent="0.3">
      <c r="A595" s="3">
        <v>120593</v>
      </c>
      <c r="B595">
        <v>301</v>
      </c>
      <c r="C595" s="2">
        <v>45772</v>
      </c>
      <c r="D595" s="4">
        <v>0.16946759259259259</v>
      </c>
      <c r="E595" s="2">
        <v>45772</v>
      </c>
      <c r="F595" s="2" t="str">
        <f>TEXT(Table1[[#This Row],[Business_Day]],"dddd")</f>
        <v>Friday</v>
      </c>
      <c r="G595" t="s">
        <v>28</v>
      </c>
      <c r="H595" t="s">
        <v>19</v>
      </c>
      <c r="I595" t="str">
        <f t="shared" si="72"/>
        <v>Dine-In</v>
      </c>
      <c r="J595" t="s">
        <v>52</v>
      </c>
      <c r="K595" t="s">
        <v>34</v>
      </c>
      <c r="L595" t="str">
        <f t="shared" si="73"/>
        <v>Extra Sauce</v>
      </c>
      <c r="M595" s="3">
        <v>3</v>
      </c>
      <c r="N595" s="5">
        <v>2.73</v>
      </c>
      <c r="O595" s="5">
        <f t="shared" si="74"/>
        <v>2.98</v>
      </c>
      <c r="P595" s="5">
        <f t="shared" si="75"/>
        <v>8.94</v>
      </c>
      <c r="Q595" s="9">
        <v>0</v>
      </c>
      <c r="R595" s="9">
        <f t="shared" si="76"/>
        <v>0</v>
      </c>
      <c r="S595" s="9">
        <v>0.65</v>
      </c>
      <c r="T595" s="9">
        <f t="shared" si="77"/>
        <v>0.65</v>
      </c>
      <c r="U595" s="16">
        <v>9.59</v>
      </c>
      <c r="V595" s="5">
        <f t="shared" si="78"/>
        <v>9.59</v>
      </c>
      <c r="W595" t="s">
        <v>17</v>
      </c>
      <c r="X595" t="str">
        <f t="shared" si="79"/>
        <v>Cash</v>
      </c>
    </row>
    <row r="596" spans="1:24" x14ac:dyDescent="0.3">
      <c r="A596" s="3">
        <v>120594</v>
      </c>
      <c r="B596">
        <v>103</v>
      </c>
      <c r="C596" s="2">
        <v>45829</v>
      </c>
      <c r="D596" s="4">
        <v>0.41601851851851851</v>
      </c>
      <c r="E596" s="2">
        <v>45829</v>
      </c>
      <c r="F596" s="2" t="str">
        <f>TEXT(Table1[[#This Row],[Business_Day]],"dddd")</f>
        <v>Saturday</v>
      </c>
      <c r="G596" t="s">
        <v>36</v>
      </c>
      <c r="H596" t="s">
        <v>19</v>
      </c>
      <c r="I596" t="str">
        <f t="shared" si="72"/>
        <v>Dine-In</v>
      </c>
      <c r="J596" t="s">
        <v>43</v>
      </c>
      <c r="L596" t="str">
        <f t="shared" si="73"/>
        <v>No Modifier</v>
      </c>
      <c r="M596" s="3">
        <v>1</v>
      </c>
      <c r="N596" s="5">
        <v>4.84</v>
      </c>
      <c r="O596" s="5">
        <f t="shared" si="74"/>
        <v>4.84</v>
      </c>
      <c r="P596" s="5">
        <f t="shared" si="75"/>
        <v>4.84</v>
      </c>
      <c r="Q596" s="9">
        <v>0</v>
      </c>
      <c r="R596" s="9">
        <f t="shared" si="76"/>
        <v>0</v>
      </c>
      <c r="S596" s="9">
        <v>0.28999999999999998</v>
      </c>
      <c r="T596" s="9">
        <f t="shared" si="77"/>
        <v>0.28999999999999998</v>
      </c>
      <c r="U596" s="16">
        <v>5.13</v>
      </c>
      <c r="V596" s="5">
        <f t="shared" si="78"/>
        <v>5.13</v>
      </c>
      <c r="W596" t="s">
        <v>21</v>
      </c>
      <c r="X596" t="str">
        <f t="shared" si="79"/>
        <v>Card</v>
      </c>
    </row>
    <row r="597" spans="1:24" x14ac:dyDescent="0.3">
      <c r="A597" s="3">
        <v>120595</v>
      </c>
      <c r="B597">
        <v>501</v>
      </c>
      <c r="C597" s="2">
        <v>45853</v>
      </c>
      <c r="D597" s="4">
        <v>6.3518518518518516E-2</v>
      </c>
      <c r="E597" s="2">
        <v>45853</v>
      </c>
      <c r="F597" s="2" t="str">
        <f>TEXT(Table1[[#This Row],[Business_Day]],"dddd")</f>
        <v>Tuesday</v>
      </c>
      <c r="G597" t="s">
        <v>18</v>
      </c>
      <c r="H597" t="s">
        <v>29</v>
      </c>
      <c r="I597" t="str">
        <f t="shared" si="72"/>
        <v>Delivery</v>
      </c>
      <c r="J597" t="s">
        <v>59</v>
      </c>
      <c r="L597" t="str">
        <f t="shared" si="73"/>
        <v>No Modifier</v>
      </c>
      <c r="M597" s="3">
        <v>1</v>
      </c>
      <c r="N597" s="5">
        <v>9.73</v>
      </c>
      <c r="O597" s="5">
        <f t="shared" si="74"/>
        <v>9.7299999999999986</v>
      </c>
      <c r="P597" s="5">
        <f t="shared" si="75"/>
        <v>9.7299999999999986</v>
      </c>
      <c r="Q597" s="9">
        <v>0</v>
      </c>
      <c r="R597" s="9">
        <f t="shared" si="76"/>
        <v>0</v>
      </c>
      <c r="S597" s="9">
        <v>0.63</v>
      </c>
      <c r="T597" s="9">
        <f t="shared" si="77"/>
        <v>0.63</v>
      </c>
      <c r="U597" s="16">
        <v>10.36</v>
      </c>
      <c r="V597" s="5">
        <f t="shared" si="78"/>
        <v>10.36</v>
      </c>
      <c r="W597" t="s">
        <v>21</v>
      </c>
      <c r="X597" t="str">
        <f t="shared" si="79"/>
        <v>Card</v>
      </c>
    </row>
    <row r="598" spans="1:24" x14ac:dyDescent="0.3">
      <c r="A598" s="3">
        <v>120596</v>
      </c>
      <c r="B598">
        <v>101</v>
      </c>
      <c r="C598" s="2">
        <v>45826</v>
      </c>
      <c r="D598" s="4">
        <v>0.47304398148148147</v>
      </c>
      <c r="E598" s="2">
        <v>45826</v>
      </c>
      <c r="F598" s="2" t="str">
        <f>TEXT(Table1[[#This Row],[Business_Day]],"dddd")</f>
        <v>Wednesday</v>
      </c>
      <c r="G598" t="s">
        <v>18</v>
      </c>
      <c r="H598" t="s">
        <v>29</v>
      </c>
      <c r="I598" t="str">
        <f t="shared" si="72"/>
        <v>Delivery</v>
      </c>
      <c r="J598" t="s">
        <v>26</v>
      </c>
      <c r="L598" t="str">
        <f t="shared" si="73"/>
        <v>No Modifier</v>
      </c>
      <c r="M598" s="3">
        <v>1</v>
      </c>
      <c r="N598" s="5">
        <v>9.16</v>
      </c>
      <c r="O598" s="5">
        <f t="shared" si="74"/>
        <v>9.16</v>
      </c>
      <c r="P598" s="5">
        <f t="shared" si="75"/>
        <v>9.16</v>
      </c>
      <c r="Q598" s="9">
        <v>0</v>
      </c>
      <c r="R598" s="9">
        <f t="shared" si="76"/>
        <v>0</v>
      </c>
      <c r="S598" s="9">
        <v>0.82</v>
      </c>
      <c r="T598" s="9">
        <f t="shared" si="77"/>
        <v>0.82</v>
      </c>
      <c r="U598" s="16">
        <v>9.98</v>
      </c>
      <c r="V598" s="5">
        <f t="shared" si="78"/>
        <v>9.98</v>
      </c>
      <c r="W598" t="s">
        <v>62</v>
      </c>
      <c r="X598" t="str">
        <f t="shared" si="79"/>
        <v>GiftCard</v>
      </c>
    </row>
    <row r="599" spans="1:24" x14ac:dyDescent="0.3">
      <c r="A599" s="3">
        <v>120597</v>
      </c>
      <c r="B599">
        <v>402</v>
      </c>
      <c r="C599" s="2">
        <v>45830</v>
      </c>
      <c r="D599" s="4">
        <v>0.4833912037037037</v>
      </c>
      <c r="E599" s="2">
        <v>45830</v>
      </c>
      <c r="F599" s="2" t="str">
        <f>TEXT(Table1[[#This Row],[Business_Day]],"dddd")</f>
        <v>Sunday</v>
      </c>
      <c r="G599" t="s">
        <v>18</v>
      </c>
      <c r="H599" t="s">
        <v>19</v>
      </c>
      <c r="I599" t="str">
        <f t="shared" si="72"/>
        <v>Dine-In</v>
      </c>
      <c r="J599" t="s">
        <v>27</v>
      </c>
      <c r="L599" t="str">
        <f t="shared" si="73"/>
        <v>No Modifier</v>
      </c>
      <c r="M599" s="3">
        <v>1</v>
      </c>
      <c r="N599" s="5">
        <v>5.33</v>
      </c>
      <c r="O599" s="5">
        <f t="shared" si="74"/>
        <v>5.33</v>
      </c>
      <c r="P599" s="5">
        <f t="shared" si="75"/>
        <v>5.33</v>
      </c>
      <c r="Q599" s="9">
        <v>0</v>
      </c>
      <c r="R599" s="9">
        <f t="shared" si="76"/>
        <v>0</v>
      </c>
      <c r="S599" s="9">
        <v>0.32</v>
      </c>
      <c r="T599" s="9">
        <f t="shared" si="77"/>
        <v>0.32</v>
      </c>
      <c r="U599" s="16">
        <v>5.65</v>
      </c>
      <c r="V599" s="5">
        <f t="shared" si="78"/>
        <v>5.65</v>
      </c>
      <c r="W599" t="s">
        <v>21</v>
      </c>
      <c r="X599" t="str">
        <f t="shared" si="79"/>
        <v>Card</v>
      </c>
    </row>
    <row r="600" spans="1:24" x14ac:dyDescent="0.3">
      <c r="A600" s="3">
        <v>120598</v>
      </c>
      <c r="B600">
        <v>102</v>
      </c>
      <c r="C600" s="2">
        <v>45858</v>
      </c>
      <c r="D600" s="4">
        <v>0.33650462962962963</v>
      </c>
      <c r="E600" s="2">
        <v>45858</v>
      </c>
      <c r="F600" s="2" t="str">
        <f>TEXT(Table1[[#This Row],[Business_Day]],"dddd")</f>
        <v>Sunday</v>
      </c>
      <c r="G600" t="s">
        <v>36</v>
      </c>
      <c r="H600" t="s">
        <v>29</v>
      </c>
      <c r="I600" t="str">
        <f t="shared" si="72"/>
        <v>Delivery</v>
      </c>
      <c r="J600" t="s">
        <v>30</v>
      </c>
      <c r="K600" t="s">
        <v>34</v>
      </c>
      <c r="L600" t="str">
        <f t="shared" si="73"/>
        <v>Extra Sauce</v>
      </c>
      <c r="M600" s="3">
        <v>1</v>
      </c>
      <c r="N600" s="5">
        <v>3.01</v>
      </c>
      <c r="O600" s="5">
        <f t="shared" si="74"/>
        <v>3.2600000000000002</v>
      </c>
      <c r="P600" s="5">
        <f t="shared" si="75"/>
        <v>3.2600000000000002</v>
      </c>
      <c r="Q600" s="9">
        <v>0</v>
      </c>
      <c r="R600" s="9">
        <f t="shared" si="76"/>
        <v>0</v>
      </c>
      <c r="S600" s="9">
        <v>0.21</v>
      </c>
      <c r="T600" s="9">
        <f t="shared" si="77"/>
        <v>0.21</v>
      </c>
      <c r="U600" s="16">
        <v>3.47</v>
      </c>
      <c r="V600" s="5">
        <f t="shared" si="78"/>
        <v>3.47</v>
      </c>
      <c r="W600" t="s">
        <v>31</v>
      </c>
      <c r="X600" t="str">
        <f t="shared" si="79"/>
        <v>MobilePay</v>
      </c>
    </row>
    <row r="601" spans="1:24" x14ac:dyDescent="0.3">
      <c r="A601" s="3">
        <v>120599</v>
      </c>
      <c r="B601">
        <v>401</v>
      </c>
      <c r="C601" s="2">
        <v>45836</v>
      </c>
      <c r="D601" s="4">
        <v>0.42237268518518517</v>
      </c>
      <c r="E601" s="2">
        <v>45836</v>
      </c>
      <c r="F601" s="2" t="str">
        <f>TEXT(Table1[[#This Row],[Business_Day]],"dddd")</f>
        <v>Saturday</v>
      </c>
      <c r="G601" t="s">
        <v>37</v>
      </c>
      <c r="H601" t="s">
        <v>22</v>
      </c>
      <c r="I601" t="str">
        <f t="shared" si="72"/>
        <v>Takeout</v>
      </c>
      <c r="J601" t="s">
        <v>68</v>
      </c>
      <c r="L601" t="str">
        <f t="shared" si="73"/>
        <v>No Modifier</v>
      </c>
      <c r="M601" s="3">
        <v>2</v>
      </c>
      <c r="N601" s="5">
        <v>3.83</v>
      </c>
      <c r="O601" s="5">
        <f t="shared" si="74"/>
        <v>3.83</v>
      </c>
      <c r="P601" s="5">
        <f t="shared" si="75"/>
        <v>7.66</v>
      </c>
      <c r="Q601" s="9">
        <v>0</v>
      </c>
      <c r="R601" s="9">
        <f t="shared" si="76"/>
        <v>0</v>
      </c>
      <c r="S601" s="9">
        <v>0.5</v>
      </c>
      <c r="T601" s="9">
        <f t="shared" si="77"/>
        <v>0.5</v>
      </c>
      <c r="U601" s="16">
        <v>8.16</v>
      </c>
      <c r="V601" s="5">
        <f t="shared" si="78"/>
        <v>8.16</v>
      </c>
      <c r="W601" t="s">
        <v>17</v>
      </c>
      <c r="X601" t="str">
        <f t="shared" si="79"/>
        <v>Cash</v>
      </c>
    </row>
    <row r="602" spans="1:24" x14ac:dyDescent="0.3">
      <c r="A602" s="3">
        <v>120600</v>
      </c>
      <c r="B602">
        <v>301</v>
      </c>
      <c r="C602" s="2">
        <v>45825</v>
      </c>
      <c r="D602" s="4">
        <v>0.45596064814814813</v>
      </c>
      <c r="E602" s="2">
        <v>45825</v>
      </c>
      <c r="F602" s="2" t="str">
        <f>TEXT(Table1[[#This Row],[Business_Day]],"dddd")</f>
        <v>Tuesday</v>
      </c>
      <c r="G602" t="s">
        <v>33</v>
      </c>
      <c r="H602" t="s">
        <v>29</v>
      </c>
      <c r="I602" t="str">
        <f t="shared" si="72"/>
        <v>Delivery</v>
      </c>
      <c r="J602" t="s">
        <v>30</v>
      </c>
      <c r="L602" t="str">
        <f t="shared" si="73"/>
        <v>No Modifier</v>
      </c>
      <c r="M602" s="3">
        <v>1</v>
      </c>
      <c r="N602" s="5">
        <v>3.35</v>
      </c>
      <c r="O602" s="5">
        <f t="shared" si="74"/>
        <v>3.35</v>
      </c>
      <c r="P602" s="5">
        <f t="shared" si="75"/>
        <v>3.35</v>
      </c>
      <c r="Q602" s="9">
        <v>0</v>
      </c>
      <c r="R602" s="9">
        <f t="shared" si="76"/>
        <v>0</v>
      </c>
      <c r="S602" s="9">
        <v>0.27</v>
      </c>
      <c r="T602" s="9">
        <f t="shared" si="77"/>
        <v>0.27</v>
      </c>
      <c r="U602" s="16">
        <v>3.62</v>
      </c>
      <c r="V602" s="5">
        <f t="shared" si="78"/>
        <v>3.62</v>
      </c>
      <c r="W602" t="s">
        <v>21</v>
      </c>
      <c r="X602" t="str">
        <f t="shared" si="79"/>
        <v>Card</v>
      </c>
    </row>
    <row r="603" spans="1:24" x14ac:dyDescent="0.3">
      <c r="A603" s="3">
        <v>120601</v>
      </c>
      <c r="B603">
        <v>101</v>
      </c>
      <c r="C603" s="2">
        <v>45778</v>
      </c>
      <c r="D603" s="4">
        <v>0.27405092592592595</v>
      </c>
      <c r="E603" s="2">
        <v>45778</v>
      </c>
      <c r="F603" s="2" t="str">
        <f>TEXT(Table1[[#This Row],[Business_Day]],"dddd")</f>
        <v>Thursday</v>
      </c>
      <c r="G603" t="s">
        <v>14</v>
      </c>
      <c r="H603" t="s">
        <v>15</v>
      </c>
      <c r="I603" t="str">
        <f t="shared" si="72"/>
        <v>Drive-Thru</v>
      </c>
      <c r="J603" t="s">
        <v>41</v>
      </c>
      <c r="K603" t="s">
        <v>76</v>
      </c>
      <c r="L603" t="str">
        <f t="shared" si="73"/>
        <v>No Ice</v>
      </c>
      <c r="M603" s="3">
        <v>1</v>
      </c>
      <c r="N603" s="5">
        <v>1.71</v>
      </c>
      <c r="O603" s="5">
        <f t="shared" si="74"/>
        <v>1.71</v>
      </c>
      <c r="P603" s="5">
        <f t="shared" si="75"/>
        <v>1.71</v>
      </c>
      <c r="Q603" s="9">
        <v>0</v>
      </c>
      <c r="R603" s="9">
        <f t="shared" si="76"/>
        <v>0</v>
      </c>
      <c r="S603" s="9">
        <v>0.12</v>
      </c>
      <c r="T603" s="9">
        <f t="shared" si="77"/>
        <v>0.12</v>
      </c>
      <c r="U603" s="16">
        <v>1.83</v>
      </c>
      <c r="V603" s="5">
        <f t="shared" si="78"/>
        <v>1.83</v>
      </c>
      <c r="W603" t="s">
        <v>17</v>
      </c>
      <c r="X603" t="str">
        <f t="shared" si="79"/>
        <v>Cash</v>
      </c>
    </row>
    <row r="604" spans="1:24" x14ac:dyDescent="0.3">
      <c r="A604" s="3">
        <v>120602</v>
      </c>
      <c r="B604">
        <v>301</v>
      </c>
      <c r="C604" s="2">
        <v>45835</v>
      </c>
      <c r="D604" s="4">
        <v>0.12364583333333333</v>
      </c>
      <c r="E604" s="2">
        <v>45835</v>
      </c>
      <c r="F604" s="2" t="str">
        <f>TEXT(Table1[[#This Row],[Business_Day]],"dddd")</f>
        <v>Friday</v>
      </c>
      <c r="G604" t="s">
        <v>18</v>
      </c>
      <c r="H604" t="s">
        <v>19</v>
      </c>
      <c r="I604" t="str">
        <f t="shared" si="72"/>
        <v>Dine-In</v>
      </c>
      <c r="J604" t="s">
        <v>43</v>
      </c>
      <c r="L604" t="str">
        <f t="shared" si="73"/>
        <v>No Modifier</v>
      </c>
      <c r="M604" s="3">
        <v>1</v>
      </c>
      <c r="N604" s="5">
        <v>4.78</v>
      </c>
      <c r="O604" s="5">
        <f t="shared" si="74"/>
        <v>4.78</v>
      </c>
      <c r="P604" s="5">
        <f t="shared" si="75"/>
        <v>4.78</v>
      </c>
      <c r="Q604" s="9">
        <v>0</v>
      </c>
      <c r="R604" s="9">
        <f t="shared" si="76"/>
        <v>0</v>
      </c>
      <c r="S604" s="9">
        <v>0.45</v>
      </c>
      <c r="T604" s="9">
        <f t="shared" si="77"/>
        <v>0.45</v>
      </c>
      <c r="U604" s="16">
        <v>5.23</v>
      </c>
      <c r="V604" s="5">
        <f t="shared" si="78"/>
        <v>5.23</v>
      </c>
      <c r="W604" t="s">
        <v>21</v>
      </c>
      <c r="X604" t="str">
        <f t="shared" si="79"/>
        <v>Card</v>
      </c>
    </row>
    <row r="605" spans="1:24" x14ac:dyDescent="0.3">
      <c r="A605" s="3">
        <v>120603</v>
      </c>
      <c r="B605">
        <v>102</v>
      </c>
      <c r="C605" s="2">
        <v>45822</v>
      </c>
      <c r="D605" s="4">
        <v>0.26252314814814814</v>
      </c>
      <c r="E605" s="2">
        <v>45822</v>
      </c>
      <c r="F605" s="2" t="str">
        <f>TEXT(Table1[[#This Row],[Business_Day]],"dddd")</f>
        <v>Saturday</v>
      </c>
      <c r="G605" t="s">
        <v>14</v>
      </c>
      <c r="H605" t="s">
        <v>22</v>
      </c>
      <c r="I605" t="str">
        <f t="shared" si="72"/>
        <v>Takeout</v>
      </c>
      <c r="J605" t="s">
        <v>16</v>
      </c>
      <c r="K605" t="s">
        <v>23</v>
      </c>
      <c r="L605" t="str">
        <f t="shared" si="73"/>
        <v>Light Ice</v>
      </c>
      <c r="M605" s="3">
        <v>1</v>
      </c>
      <c r="N605" s="5">
        <v>1.55</v>
      </c>
      <c r="O605" s="5">
        <f t="shared" si="74"/>
        <v>1.5499999999999998</v>
      </c>
      <c r="P605" s="5">
        <f t="shared" si="75"/>
        <v>1.5499999999999998</v>
      </c>
      <c r="Q605" s="9">
        <v>0</v>
      </c>
      <c r="R605" s="9">
        <f t="shared" si="76"/>
        <v>0</v>
      </c>
      <c r="S605" s="9">
        <v>0.1</v>
      </c>
      <c r="T605" s="9">
        <f t="shared" si="77"/>
        <v>0.1</v>
      </c>
      <c r="U605" s="16">
        <v>1.65</v>
      </c>
      <c r="V605" s="5">
        <f t="shared" si="78"/>
        <v>1.65</v>
      </c>
      <c r="W605" t="s">
        <v>17</v>
      </c>
      <c r="X605" t="str">
        <f t="shared" si="79"/>
        <v>Cash</v>
      </c>
    </row>
    <row r="606" spans="1:24" x14ac:dyDescent="0.3">
      <c r="A606" s="3">
        <v>120604</v>
      </c>
      <c r="B606">
        <v>301</v>
      </c>
      <c r="C606" s="2">
        <v>45769</v>
      </c>
      <c r="D606" s="4">
        <v>0.31163194444444442</v>
      </c>
      <c r="E606" s="2">
        <v>45769</v>
      </c>
      <c r="F606" s="2" t="str">
        <f>TEXT(Table1[[#This Row],[Business_Day]],"dddd")</f>
        <v>Tuesday</v>
      </c>
      <c r="G606" t="s">
        <v>36</v>
      </c>
      <c r="H606" t="s">
        <v>19</v>
      </c>
      <c r="I606" t="str">
        <f t="shared" si="72"/>
        <v>Dine-In</v>
      </c>
      <c r="J606" t="s">
        <v>57</v>
      </c>
      <c r="K606" t="s">
        <v>74</v>
      </c>
      <c r="L606" t="str">
        <f t="shared" si="73"/>
        <v>Add Bacon</v>
      </c>
      <c r="M606" s="3">
        <v>1</v>
      </c>
      <c r="N606" s="5">
        <v>9.1999999999999993</v>
      </c>
      <c r="O606" s="5">
        <f t="shared" si="74"/>
        <v>10.199999999999999</v>
      </c>
      <c r="P606" s="5">
        <f t="shared" si="75"/>
        <v>10.199999999999999</v>
      </c>
      <c r="Q606" s="9">
        <v>0</v>
      </c>
      <c r="R606" s="9">
        <f t="shared" si="76"/>
        <v>0</v>
      </c>
      <c r="S606" s="9">
        <v>0.97</v>
      </c>
      <c r="T606" s="9">
        <f t="shared" si="77"/>
        <v>0.97</v>
      </c>
      <c r="U606" s="16">
        <v>11.17</v>
      </c>
      <c r="V606" s="5">
        <f t="shared" si="78"/>
        <v>11.17</v>
      </c>
      <c r="W606" t="s">
        <v>21</v>
      </c>
      <c r="X606" t="str">
        <f t="shared" si="79"/>
        <v>Card</v>
      </c>
    </row>
    <row r="607" spans="1:24" x14ac:dyDescent="0.3">
      <c r="A607" s="3">
        <v>120605</v>
      </c>
      <c r="B607">
        <v>202</v>
      </c>
      <c r="C607" s="2">
        <v>45762</v>
      </c>
      <c r="D607" s="4">
        <v>0.28718749999999998</v>
      </c>
      <c r="E607" s="2">
        <v>45762</v>
      </c>
      <c r="F607" s="2" t="str">
        <f>TEXT(Table1[[#This Row],[Business_Day]],"dddd")</f>
        <v>Tuesday</v>
      </c>
      <c r="G607" t="s">
        <v>14</v>
      </c>
      <c r="H607" t="s">
        <v>19</v>
      </c>
      <c r="I607" t="str">
        <f t="shared" si="72"/>
        <v>Dine-In</v>
      </c>
      <c r="J607" t="s">
        <v>35</v>
      </c>
      <c r="K607" t="s">
        <v>25</v>
      </c>
      <c r="L607" t="str">
        <f t="shared" si="73"/>
        <v>No Cheese</v>
      </c>
      <c r="M607" s="3">
        <v>1</v>
      </c>
      <c r="N607" s="5">
        <v>2.27</v>
      </c>
      <c r="O607" s="5">
        <f t="shared" si="74"/>
        <v>2.27</v>
      </c>
      <c r="P607" s="5">
        <f t="shared" si="75"/>
        <v>2.27</v>
      </c>
      <c r="Q607" s="9">
        <v>0</v>
      </c>
      <c r="R607" s="9">
        <f t="shared" si="76"/>
        <v>0</v>
      </c>
      <c r="S607" s="9">
        <v>0.2</v>
      </c>
      <c r="T607" s="9">
        <f t="shared" si="77"/>
        <v>0.2</v>
      </c>
      <c r="U607" s="16">
        <v>2.4700000000000002</v>
      </c>
      <c r="V607" s="5">
        <f t="shared" si="78"/>
        <v>2.4700000000000002</v>
      </c>
      <c r="W607" t="s">
        <v>17</v>
      </c>
      <c r="X607" t="str">
        <f t="shared" si="79"/>
        <v>Cash</v>
      </c>
    </row>
    <row r="608" spans="1:24" x14ac:dyDescent="0.3">
      <c r="A608" s="3">
        <v>120606</v>
      </c>
      <c r="B608">
        <v>202</v>
      </c>
      <c r="C608" s="2">
        <v>45840</v>
      </c>
      <c r="D608" s="4">
        <v>0.1272800925925926</v>
      </c>
      <c r="E608" s="2">
        <v>45840</v>
      </c>
      <c r="F608" s="2" t="str">
        <f>TEXT(Table1[[#This Row],[Business_Day]],"dddd")</f>
        <v>Wednesday</v>
      </c>
      <c r="G608" t="s">
        <v>28</v>
      </c>
      <c r="H608" t="s">
        <v>15</v>
      </c>
      <c r="I608" t="str">
        <f t="shared" si="72"/>
        <v>Drive-Thru</v>
      </c>
      <c r="J608" t="s">
        <v>68</v>
      </c>
      <c r="L608" t="str">
        <f t="shared" si="73"/>
        <v>No Modifier</v>
      </c>
      <c r="M608" s="3">
        <v>1</v>
      </c>
      <c r="N608" s="5">
        <v>3.55</v>
      </c>
      <c r="O608" s="5">
        <f t="shared" si="74"/>
        <v>3.5500000000000003</v>
      </c>
      <c r="P608" s="5">
        <f t="shared" si="75"/>
        <v>3.5500000000000003</v>
      </c>
      <c r="Q608" s="9">
        <v>0</v>
      </c>
      <c r="R608" s="9">
        <f t="shared" si="76"/>
        <v>0</v>
      </c>
      <c r="S608" s="9">
        <v>0.3</v>
      </c>
      <c r="T608" s="9">
        <f t="shared" si="77"/>
        <v>0.3</v>
      </c>
      <c r="U608" s="16">
        <v>3.85</v>
      </c>
      <c r="V608" s="5">
        <f t="shared" si="78"/>
        <v>3.85</v>
      </c>
      <c r="W608" t="s">
        <v>21</v>
      </c>
      <c r="X608" t="str">
        <f t="shared" si="79"/>
        <v>Card</v>
      </c>
    </row>
    <row r="609" spans="1:24" x14ac:dyDescent="0.3">
      <c r="A609" s="3">
        <v>120607</v>
      </c>
      <c r="B609">
        <v>301</v>
      </c>
      <c r="C609" s="2">
        <v>45762</v>
      </c>
      <c r="D609" s="4">
        <v>0.37491898148148151</v>
      </c>
      <c r="E609" s="2">
        <v>45762</v>
      </c>
      <c r="F609" s="2" t="str">
        <f>TEXT(Table1[[#This Row],[Business_Day]],"dddd")</f>
        <v>Tuesday</v>
      </c>
      <c r="G609" t="s">
        <v>36</v>
      </c>
      <c r="H609" t="s">
        <v>15</v>
      </c>
      <c r="I609" t="str">
        <f t="shared" si="72"/>
        <v>Drive-Thru</v>
      </c>
      <c r="J609" t="s">
        <v>57</v>
      </c>
      <c r="K609" t="s">
        <v>63</v>
      </c>
      <c r="L609" t="str">
        <f t="shared" si="73"/>
        <v>No Sauce</v>
      </c>
      <c r="M609" s="3">
        <v>1</v>
      </c>
      <c r="N609" s="5">
        <v>8.3699999999999992</v>
      </c>
      <c r="O609" s="5">
        <f t="shared" si="74"/>
        <v>8.370000000000001</v>
      </c>
      <c r="P609" s="5">
        <f t="shared" si="75"/>
        <v>8.370000000000001</v>
      </c>
      <c r="Q609" s="9">
        <v>0</v>
      </c>
      <c r="R609" s="9">
        <f t="shared" si="76"/>
        <v>0</v>
      </c>
      <c r="S609" s="9">
        <v>0.71</v>
      </c>
      <c r="T609" s="9">
        <f t="shared" si="77"/>
        <v>0.71</v>
      </c>
      <c r="U609" s="16">
        <v>9.08</v>
      </c>
      <c r="V609" s="5">
        <f t="shared" si="78"/>
        <v>9.08</v>
      </c>
      <c r="W609" t="s">
        <v>17</v>
      </c>
      <c r="X609" t="str">
        <f t="shared" si="79"/>
        <v>Cash</v>
      </c>
    </row>
    <row r="610" spans="1:24" x14ac:dyDescent="0.3">
      <c r="A610" s="3">
        <v>120608</v>
      </c>
      <c r="B610">
        <v>202</v>
      </c>
      <c r="C610" s="2">
        <v>45758</v>
      </c>
      <c r="D610" s="4">
        <v>0.39416666666666667</v>
      </c>
      <c r="E610" s="2">
        <v>45758</v>
      </c>
      <c r="F610" s="2" t="str">
        <f>TEXT(Table1[[#This Row],[Business_Day]],"dddd")</f>
        <v>Friday</v>
      </c>
      <c r="G610" t="s">
        <v>36</v>
      </c>
      <c r="H610" t="s">
        <v>29</v>
      </c>
      <c r="I610" t="str">
        <f t="shared" si="72"/>
        <v>Delivery</v>
      </c>
      <c r="J610" t="s">
        <v>48</v>
      </c>
      <c r="K610" t="s">
        <v>65</v>
      </c>
      <c r="L610" t="str">
        <f t="shared" si="73"/>
        <v>Extra Patty</v>
      </c>
      <c r="M610" s="3">
        <v>1</v>
      </c>
      <c r="N610" s="5">
        <v>4.96</v>
      </c>
      <c r="O610" s="5">
        <f t="shared" si="74"/>
        <v>6.96</v>
      </c>
      <c r="P610" s="5">
        <f t="shared" si="75"/>
        <v>6.96</v>
      </c>
      <c r="Q610" s="9">
        <v>0</v>
      </c>
      <c r="R610" s="9">
        <f t="shared" si="76"/>
        <v>0</v>
      </c>
      <c r="S610" s="9">
        <v>0.49</v>
      </c>
      <c r="T610" s="9">
        <f t="shared" si="77"/>
        <v>0.49</v>
      </c>
      <c r="U610" s="16">
        <v>7.45</v>
      </c>
      <c r="V610" s="5">
        <f t="shared" si="78"/>
        <v>7.45</v>
      </c>
      <c r="W610" t="s">
        <v>31</v>
      </c>
      <c r="X610" t="str">
        <f t="shared" si="79"/>
        <v>MobilePay</v>
      </c>
    </row>
    <row r="611" spans="1:24" x14ac:dyDescent="0.3">
      <c r="A611" s="3">
        <v>120609</v>
      </c>
      <c r="B611">
        <v>403</v>
      </c>
      <c r="C611" s="2">
        <v>45805</v>
      </c>
      <c r="D611" s="4">
        <v>8.5173611111111117E-2</v>
      </c>
      <c r="E611" s="2">
        <v>45805</v>
      </c>
      <c r="F611" s="2" t="str">
        <f>TEXT(Table1[[#This Row],[Business_Day]],"dddd")</f>
        <v>Wednesday</v>
      </c>
      <c r="G611" t="s">
        <v>18</v>
      </c>
      <c r="I611" t="str">
        <f t="shared" si="72"/>
        <v>Unknown</v>
      </c>
      <c r="J611" t="s">
        <v>20</v>
      </c>
      <c r="K611" t="s">
        <v>58</v>
      </c>
      <c r="L611" t="str">
        <f t="shared" si="73"/>
        <v>Spicy</v>
      </c>
      <c r="M611" s="3">
        <v>1</v>
      </c>
      <c r="N611" s="5">
        <v>5.94</v>
      </c>
      <c r="O611" s="5">
        <f t="shared" ca="1" si="74"/>
        <v>6.09</v>
      </c>
      <c r="P611" s="5">
        <f t="shared" ca="1" si="75"/>
        <v>6.09</v>
      </c>
      <c r="R611" s="9">
        <f t="shared" ca="1" si="76"/>
        <v>0.15</v>
      </c>
      <c r="S611" s="9">
        <v>0.48</v>
      </c>
      <c r="T611" s="9">
        <f t="shared" si="77"/>
        <v>0.48</v>
      </c>
      <c r="U611" s="16">
        <v>6.42</v>
      </c>
      <c r="V611" s="5">
        <f t="shared" si="78"/>
        <v>6.42</v>
      </c>
      <c r="W611" t="s">
        <v>21</v>
      </c>
      <c r="X611" t="str">
        <f t="shared" si="79"/>
        <v>Card</v>
      </c>
    </row>
    <row r="612" spans="1:24" x14ac:dyDescent="0.3">
      <c r="A612" s="3">
        <v>120610</v>
      </c>
      <c r="B612">
        <v>101</v>
      </c>
      <c r="C612" s="2">
        <v>45817</v>
      </c>
      <c r="D612" s="4">
        <v>0.47642361111111109</v>
      </c>
      <c r="E612" s="2">
        <v>45817</v>
      </c>
      <c r="F612" s="2" t="str">
        <f>TEXT(Table1[[#This Row],[Business_Day]],"dddd")</f>
        <v>Monday</v>
      </c>
      <c r="G612" t="s">
        <v>33</v>
      </c>
      <c r="H612" t="s">
        <v>15</v>
      </c>
      <c r="I612" t="str">
        <f t="shared" si="72"/>
        <v>Drive-Thru</v>
      </c>
      <c r="J612" t="s">
        <v>16</v>
      </c>
      <c r="K612" t="s">
        <v>76</v>
      </c>
      <c r="L612" t="str">
        <f t="shared" si="73"/>
        <v>No Ice</v>
      </c>
      <c r="M612" s="3">
        <v>1</v>
      </c>
      <c r="N612" s="5">
        <v>1.49</v>
      </c>
      <c r="O612" s="5">
        <f t="shared" si="74"/>
        <v>1.49</v>
      </c>
      <c r="P612" s="5">
        <f t="shared" si="75"/>
        <v>1.49</v>
      </c>
      <c r="Q612" s="9">
        <v>0</v>
      </c>
      <c r="R612" s="9">
        <f t="shared" si="76"/>
        <v>0</v>
      </c>
      <c r="S612" s="9">
        <v>0.11</v>
      </c>
      <c r="T612" s="9">
        <f t="shared" si="77"/>
        <v>0.11</v>
      </c>
      <c r="U612" s="16">
        <v>1.6</v>
      </c>
      <c r="V612" s="5">
        <f t="shared" si="78"/>
        <v>1.6</v>
      </c>
      <c r="W612" t="s">
        <v>21</v>
      </c>
      <c r="X612" t="str">
        <f t="shared" si="79"/>
        <v>Card</v>
      </c>
    </row>
    <row r="613" spans="1:24" x14ac:dyDescent="0.3">
      <c r="A613" s="3">
        <v>120611</v>
      </c>
      <c r="B613">
        <v>101</v>
      </c>
      <c r="C613" s="2">
        <v>45795</v>
      </c>
      <c r="D613" s="4">
        <v>0.42480324074074072</v>
      </c>
      <c r="E613" s="2">
        <v>45795</v>
      </c>
      <c r="F613" s="2" t="str">
        <f>TEXT(Table1[[#This Row],[Business_Day]],"dddd")</f>
        <v>Sunday</v>
      </c>
      <c r="G613" t="s">
        <v>37</v>
      </c>
      <c r="H613" t="s">
        <v>22</v>
      </c>
      <c r="I613" t="str">
        <f t="shared" si="72"/>
        <v>Takeout</v>
      </c>
      <c r="J613" t="s">
        <v>70</v>
      </c>
      <c r="K613" t="s">
        <v>23</v>
      </c>
      <c r="L613" t="str">
        <f t="shared" si="73"/>
        <v>Light Ice</v>
      </c>
      <c r="M613" s="3">
        <v>1</v>
      </c>
      <c r="N613" s="5">
        <v>3.23</v>
      </c>
      <c r="O613" s="5">
        <f t="shared" si="74"/>
        <v>3.2300000000000004</v>
      </c>
      <c r="P613" s="5">
        <f t="shared" si="75"/>
        <v>3.2300000000000004</v>
      </c>
      <c r="Q613" s="9">
        <v>0</v>
      </c>
      <c r="R613" s="9">
        <f t="shared" si="76"/>
        <v>0</v>
      </c>
      <c r="S613" s="9">
        <v>0.24</v>
      </c>
      <c r="T613" s="9">
        <f t="shared" si="77"/>
        <v>0.24</v>
      </c>
      <c r="U613" s="16">
        <v>3.47</v>
      </c>
      <c r="V613" s="5">
        <f t="shared" si="78"/>
        <v>3.47</v>
      </c>
      <c r="X613" t="str">
        <f t="shared" si="79"/>
        <v>Card</v>
      </c>
    </row>
    <row r="614" spans="1:24" x14ac:dyDescent="0.3">
      <c r="A614" s="3">
        <v>120612</v>
      </c>
      <c r="B614">
        <v>101</v>
      </c>
      <c r="C614" s="2">
        <v>45834</v>
      </c>
      <c r="D614" s="4">
        <v>0.12814814814814815</v>
      </c>
      <c r="E614" s="2">
        <v>45834</v>
      </c>
      <c r="F614" s="2" t="str">
        <f>TEXT(Table1[[#This Row],[Business_Day]],"dddd")</f>
        <v>Thursday</v>
      </c>
      <c r="G614" t="s">
        <v>28</v>
      </c>
      <c r="H614" t="s">
        <v>22</v>
      </c>
      <c r="I614" t="str">
        <f t="shared" si="72"/>
        <v>Takeout</v>
      </c>
      <c r="J614" t="s">
        <v>52</v>
      </c>
      <c r="L614" t="str">
        <f t="shared" si="73"/>
        <v>No Modifier</v>
      </c>
      <c r="M614" s="3">
        <v>1</v>
      </c>
      <c r="N614" s="5">
        <v>2.72</v>
      </c>
      <c r="O614" s="5">
        <f t="shared" si="74"/>
        <v>2.72</v>
      </c>
      <c r="P614" s="5">
        <f t="shared" si="75"/>
        <v>2.72</v>
      </c>
      <c r="Q614" s="9">
        <v>0</v>
      </c>
      <c r="R614" s="9">
        <f t="shared" si="76"/>
        <v>0</v>
      </c>
      <c r="S614" s="9">
        <v>0.23</v>
      </c>
      <c r="T614" s="9">
        <f t="shared" si="77"/>
        <v>0.23</v>
      </c>
      <c r="U614" s="16">
        <v>2.95</v>
      </c>
      <c r="V614" s="5">
        <f t="shared" si="78"/>
        <v>2.95</v>
      </c>
      <c r="W614" t="s">
        <v>17</v>
      </c>
      <c r="X614" t="str">
        <f t="shared" si="79"/>
        <v>Cash</v>
      </c>
    </row>
    <row r="615" spans="1:24" x14ac:dyDescent="0.3">
      <c r="A615" s="3">
        <v>120613</v>
      </c>
      <c r="B615">
        <v>301</v>
      </c>
      <c r="C615" s="2">
        <v>45826</v>
      </c>
      <c r="D615" s="4">
        <v>6.2708333333333338E-2</v>
      </c>
      <c r="E615" s="2">
        <v>45826</v>
      </c>
      <c r="F615" s="2" t="str">
        <f>TEXT(Table1[[#This Row],[Business_Day]],"dddd")</f>
        <v>Wednesday</v>
      </c>
      <c r="G615" t="s">
        <v>18</v>
      </c>
      <c r="H615" t="s">
        <v>29</v>
      </c>
      <c r="I615" t="str">
        <f t="shared" si="72"/>
        <v>Delivery</v>
      </c>
      <c r="J615" t="s">
        <v>43</v>
      </c>
      <c r="L615" t="str">
        <f t="shared" si="73"/>
        <v>No Modifier</v>
      </c>
      <c r="M615" s="3">
        <v>2</v>
      </c>
      <c r="N615" s="5">
        <v>4.1100000000000003</v>
      </c>
      <c r="O615" s="5">
        <f t="shared" si="74"/>
        <v>4.1100000000000003</v>
      </c>
      <c r="P615" s="5">
        <f t="shared" si="75"/>
        <v>8.2200000000000006</v>
      </c>
      <c r="Q615" s="9">
        <v>0.82</v>
      </c>
      <c r="R615" s="9">
        <f t="shared" si="76"/>
        <v>0.82</v>
      </c>
      <c r="S615" s="9">
        <v>0.59</v>
      </c>
      <c r="T615" s="9">
        <f t="shared" si="77"/>
        <v>0.59</v>
      </c>
      <c r="U615" s="16">
        <v>7.99</v>
      </c>
      <c r="V615" s="5">
        <f t="shared" si="78"/>
        <v>7.99</v>
      </c>
      <c r="W615" t="s">
        <v>21</v>
      </c>
      <c r="X615" t="str">
        <f t="shared" si="79"/>
        <v>Card</v>
      </c>
    </row>
    <row r="616" spans="1:24" x14ac:dyDescent="0.3">
      <c r="A616" s="3">
        <v>120614</v>
      </c>
      <c r="B616">
        <v>201</v>
      </c>
      <c r="C616" s="2">
        <v>45804</v>
      </c>
      <c r="D616" s="4">
        <v>0.48803240740740739</v>
      </c>
      <c r="E616" s="2">
        <v>45804</v>
      </c>
      <c r="F616" s="2" t="str">
        <f>TEXT(Table1[[#This Row],[Business_Day]],"dddd")</f>
        <v>Tuesday</v>
      </c>
      <c r="G616" t="s">
        <v>18</v>
      </c>
      <c r="H616" t="s">
        <v>19</v>
      </c>
      <c r="I616" t="str">
        <f t="shared" si="72"/>
        <v>Dine-In</v>
      </c>
      <c r="J616" t="s">
        <v>57</v>
      </c>
      <c r="K616" t="s">
        <v>74</v>
      </c>
      <c r="L616" t="str">
        <f t="shared" si="73"/>
        <v>Add Bacon</v>
      </c>
      <c r="M616" s="3">
        <v>1</v>
      </c>
      <c r="N616" s="5">
        <v>10.210000000000001</v>
      </c>
      <c r="O616" s="5">
        <f t="shared" si="74"/>
        <v>11.209999999999999</v>
      </c>
      <c r="P616" s="5">
        <f t="shared" si="75"/>
        <v>11.209999999999999</v>
      </c>
      <c r="Q616" s="9">
        <v>0</v>
      </c>
      <c r="R616" s="9">
        <f t="shared" si="76"/>
        <v>0</v>
      </c>
      <c r="S616" s="9">
        <v>1.06</v>
      </c>
      <c r="T616" s="9">
        <f t="shared" si="77"/>
        <v>1.06</v>
      </c>
      <c r="U616" s="16">
        <v>12.27</v>
      </c>
      <c r="V616" s="5">
        <f t="shared" si="78"/>
        <v>12.27</v>
      </c>
      <c r="W616" t="s">
        <v>31</v>
      </c>
      <c r="X616" t="str">
        <f t="shared" si="79"/>
        <v>MobilePay</v>
      </c>
    </row>
    <row r="617" spans="1:24" x14ac:dyDescent="0.3">
      <c r="A617" s="3">
        <v>120615</v>
      </c>
      <c r="B617">
        <v>501</v>
      </c>
      <c r="C617" s="2">
        <v>45811</v>
      </c>
      <c r="D617" s="4">
        <v>9.7418981481481481E-2</v>
      </c>
      <c r="E617" s="2">
        <v>45811</v>
      </c>
      <c r="F617" s="2" t="str">
        <f>TEXT(Table1[[#This Row],[Business_Day]],"dddd")</f>
        <v>Tuesday</v>
      </c>
      <c r="G617" t="s">
        <v>18</v>
      </c>
      <c r="H617" t="s">
        <v>19</v>
      </c>
      <c r="I617" t="str">
        <f t="shared" si="72"/>
        <v>Dine-In</v>
      </c>
      <c r="J617" t="s">
        <v>60</v>
      </c>
      <c r="L617" t="str">
        <f t="shared" si="73"/>
        <v>No Modifier</v>
      </c>
      <c r="M617" s="3">
        <v>2</v>
      </c>
      <c r="N617" s="5">
        <v>5.03</v>
      </c>
      <c r="O617" s="5">
        <f t="shared" si="74"/>
        <v>5.0299999999999994</v>
      </c>
      <c r="P617" s="5">
        <f t="shared" si="75"/>
        <v>10.059999999999999</v>
      </c>
      <c r="Q617" s="9">
        <v>0</v>
      </c>
      <c r="R617" s="9">
        <f t="shared" si="76"/>
        <v>0</v>
      </c>
      <c r="S617" s="9">
        <v>0.73</v>
      </c>
      <c r="T617" s="9">
        <f t="shared" si="77"/>
        <v>0.73</v>
      </c>
      <c r="U617" s="16">
        <v>10.79</v>
      </c>
      <c r="V617" s="5">
        <f t="shared" si="78"/>
        <v>10.79</v>
      </c>
      <c r="W617" t="s">
        <v>17</v>
      </c>
      <c r="X617" t="str">
        <f t="shared" si="79"/>
        <v>Cash</v>
      </c>
    </row>
    <row r="618" spans="1:24" x14ac:dyDescent="0.3">
      <c r="A618" s="3">
        <v>120616</v>
      </c>
      <c r="B618">
        <v>401</v>
      </c>
      <c r="C618" s="2">
        <v>45833</v>
      </c>
      <c r="D618" s="4">
        <v>0.49887731481481479</v>
      </c>
      <c r="E618" s="2">
        <v>45833</v>
      </c>
      <c r="F618" s="2" t="str">
        <f>TEXT(Table1[[#This Row],[Business_Day]],"dddd")</f>
        <v>Wednesday</v>
      </c>
      <c r="G618" t="s">
        <v>18</v>
      </c>
      <c r="H618" t="s">
        <v>29</v>
      </c>
      <c r="I618" t="str">
        <f t="shared" si="72"/>
        <v>Delivery</v>
      </c>
      <c r="J618" t="s">
        <v>55</v>
      </c>
      <c r="L618" t="str">
        <f t="shared" si="73"/>
        <v>No Modifier</v>
      </c>
      <c r="M618" s="3">
        <v>1</v>
      </c>
      <c r="N618" s="5">
        <v>8.5399999999999991</v>
      </c>
      <c r="O618" s="5">
        <f t="shared" si="74"/>
        <v>8.5400000000000009</v>
      </c>
      <c r="P618" s="5">
        <f t="shared" si="75"/>
        <v>8.5400000000000009</v>
      </c>
      <c r="Q618" s="9">
        <v>0</v>
      </c>
      <c r="R618" s="9">
        <f t="shared" si="76"/>
        <v>0</v>
      </c>
      <c r="S618" s="9">
        <v>0.6</v>
      </c>
      <c r="T618" s="9">
        <f t="shared" si="77"/>
        <v>0.6</v>
      </c>
      <c r="U618" s="16">
        <v>9.14</v>
      </c>
      <c r="V618" s="5">
        <f t="shared" si="78"/>
        <v>9.14</v>
      </c>
      <c r="W618" t="s">
        <v>21</v>
      </c>
      <c r="X618" t="str">
        <f t="shared" si="79"/>
        <v>Card</v>
      </c>
    </row>
    <row r="619" spans="1:24" x14ac:dyDescent="0.3">
      <c r="A619" s="3">
        <v>120617</v>
      </c>
      <c r="B619">
        <v>501</v>
      </c>
      <c r="C619" s="2">
        <v>45842</v>
      </c>
      <c r="D619" s="4">
        <v>0.47230324074074076</v>
      </c>
      <c r="E619" s="2">
        <v>45842</v>
      </c>
      <c r="F619" s="2" t="str">
        <f>TEXT(Table1[[#This Row],[Business_Day]],"dddd")</f>
        <v>Friday</v>
      </c>
      <c r="G619" t="s">
        <v>37</v>
      </c>
      <c r="H619" t="s">
        <v>19</v>
      </c>
      <c r="I619" t="str">
        <f t="shared" si="72"/>
        <v>Dine-In</v>
      </c>
      <c r="J619" t="s">
        <v>68</v>
      </c>
      <c r="L619" t="str">
        <f t="shared" si="73"/>
        <v>No Modifier</v>
      </c>
      <c r="M619" s="3">
        <v>1</v>
      </c>
      <c r="N619" s="5">
        <v>3.92</v>
      </c>
      <c r="O619" s="5">
        <f t="shared" si="74"/>
        <v>3.9200000000000004</v>
      </c>
      <c r="P619" s="5">
        <f t="shared" si="75"/>
        <v>3.9200000000000004</v>
      </c>
      <c r="Q619" s="9">
        <v>0</v>
      </c>
      <c r="R619" s="9">
        <f t="shared" si="76"/>
        <v>0</v>
      </c>
      <c r="S619" s="9">
        <v>0.27</v>
      </c>
      <c r="T619" s="9">
        <f t="shared" si="77"/>
        <v>0.27</v>
      </c>
      <c r="U619" s="16">
        <v>4.1900000000000004</v>
      </c>
      <c r="V619" s="5">
        <f t="shared" si="78"/>
        <v>4.1900000000000004</v>
      </c>
      <c r="X619" t="str">
        <f t="shared" si="79"/>
        <v>Card</v>
      </c>
    </row>
    <row r="620" spans="1:24" x14ac:dyDescent="0.3">
      <c r="A620" s="3">
        <v>120618</v>
      </c>
      <c r="B620">
        <v>402</v>
      </c>
      <c r="C620" s="2">
        <v>45862</v>
      </c>
      <c r="D620" s="4">
        <v>0.28711805555555553</v>
      </c>
      <c r="E620" s="2">
        <v>45862</v>
      </c>
      <c r="F620" s="2" t="str">
        <f>TEXT(Table1[[#This Row],[Business_Day]],"dddd")</f>
        <v>Thursday</v>
      </c>
      <c r="G620" t="s">
        <v>36</v>
      </c>
      <c r="H620" t="s">
        <v>19</v>
      </c>
      <c r="I620" t="str">
        <f t="shared" si="72"/>
        <v>Dine-In</v>
      </c>
      <c r="J620" t="s">
        <v>43</v>
      </c>
      <c r="L620" t="str">
        <f t="shared" si="73"/>
        <v>No Modifier</v>
      </c>
      <c r="M620" s="3">
        <v>1</v>
      </c>
      <c r="N620" s="5">
        <v>4.6500000000000004</v>
      </c>
      <c r="O620" s="5">
        <f t="shared" si="74"/>
        <v>4.6499999999999995</v>
      </c>
      <c r="P620" s="5">
        <f t="shared" si="75"/>
        <v>4.6499999999999995</v>
      </c>
      <c r="Q620" s="9">
        <v>0</v>
      </c>
      <c r="R620" s="9">
        <f t="shared" si="76"/>
        <v>0</v>
      </c>
      <c r="S620" s="9">
        <v>0.4</v>
      </c>
      <c r="T620" s="9">
        <f t="shared" si="77"/>
        <v>0.4</v>
      </c>
      <c r="U620" s="16">
        <v>5.05</v>
      </c>
      <c r="V620" s="5">
        <f t="shared" si="78"/>
        <v>5.05</v>
      </c>
      <c r="W620" t="s">
        <v>21</v>
      </c>
      <c r="X620" t="str">
        <f t="shared" si="79"/>
        <v>Card</v>
      </c>
    </row>
    <row r="621" spans="1:24" x14ac:dyDescent="0.3">
      <c r="A621" s="3">
        <v>120619</v>
      </c>
      <c r="B621">
        <v>301</v>
      </c>
      <c r="C621" s="2">
        <v>45800</v>
      </c>
      <c r="D621" s="4">
        <v>0.1569675925925926</v>
      </c>
      <c r="E621" s="2">
        <v>45800</v>
      </c>
      <c r="F621" s="2" t="str">
        <f>TEXT(Table1[[#This Row],[Business_Day]],"dddd")</f>
        <v>Friday</v>
      </c>
      <c r="G621" t="s">
        <v>28</v>
      </c>
      <c r="H621" t="s">
        <v>19</v>
      </c>
      <c r="I621" t="str">
        <f t="shared" si="72"/>
        <v>Dine-In</v>
      </c>
      <c r="J621" t="s">
        <v>47</v>
      </c>
      <c r="K621" t="s">
        <v>46</v>
      </c>
      <c r="L621" t="str">
        <f t="shared" si="73"/>
        <v>Cinnamon</v>
      </c>
      <c r="M621" s="3">
        <v>1</v>
      </c>
      <c r="N621" s="5">
        <v>1.67</v>
      </c>
      <c r="O621" s="5">
        <f t="shared" si="74"/>
        <v>1.77</v>
      </c>
      <c r="P621" s="5">
        <f t="shared" si="75"/>
        <v>1.77</v>
      </c>
      <c r="Q621" s="9">
        <v>0</v>
      </c>
      <c r="R621" s="9">
        <f t="shared" si="76"/>
        <v>0</v>
      </c>
      <c r="S621" s="9">
        <v>0.13</v>
      </c>
      <c r="T621" s="9">
        <f t="shared" si="77"/>
        <v>0.13</v>
      </c>
      <c r="U621" s="16">
        <v>1.9</v>
      </c>
      <c r="V621" s="5">
        <f t="shared" si="78"/>
        <v>1.9</v>
      </c>
      <c r="W621" t="s">
        <v>31</v>
      </c>
      <c r="X621" t="str">
        <f t="shared" si="79"/>
        <v>MobilePay</v>
      </c>
    </row>
    <row r="622" spans="1:24" x14ac:dyDescent="0.3">
      <c r="A622" s="3">
        <v>120620</v>
      </c>
      <c r="B622">
        <v>403</v>
      </c>
      <c r="C622" s="2">
        <v>45764</v>
      </c>
      <c r="D622" s="4">
        <v>0.23445601851851852</v>
      </c>
      <c r="E622" s="2">
        <v>45764</v>
      </c>
      <c r="F622" s="2" t="str">
        <f>TEXT(Table1[[#This Row],[Business_Day]],"dddd")</f>
        <v>Thursday</v>
      </c>
      <c r="G622" t="s">
        <v>14</v>
      </c>
      <c r="H622" t="s">
        <v>22</v>
      </c>
      <c r="I622" t="str">
        <f t="shared" si="72"/>
        <v>Takeout</v>
      </c>
      <c r="J622" t="s">
        <v>39</v>
      </c>
      <c r="K622" t="s">
        <v>40</v>
      </c>
      <c r="L622" t="str">
        <f t="shared" si="73"/>
        <v>Sausage Patty</v>
      </c>
      <c r="M622" s="3">
        <v>2</v>
      </c>
      <c r="N622" s="5">
        <v>2.84</v>
      </c>
      <c r="O622" s="5">
        <f t="shared" si="74"/>
        <v>4.04</v>
      </c>
      <c r="P622" s="5">
        <f t="shared" si="75"/>
        <v>8.08</v>
      </c>
      <c r="Q622" s="9">
        <v>1.21</v>
      </c>
      <c r="R622" s="9">
        <f t="shared" si="76"/>
        <v>1.21</v>
      </c>
      <c r="S622" s="9">
        <v>0.62</v>
      </c>
      <c r="T622" s="9">
        <f t="shared" si="77"/>
        <v>0.62</v>
      </c>
      <c r="U622" s="16">
        <v>7.49</v>
      </c>
      <c r="V622" s="5">
        <f t="shared" si="78"/>
        <v>7.49</v>
      </c>
      <c r="W622" t="s">
        <v>17</v>
      </c>
      <c r="X622" t="str">
        <f t="shared" si="79"/>
        <v>Cash</v>
      </c>
    </row>
    <row r="623" spans="1:24" x14ac:dyDescent="0.3">
      <c r="A623" s="3">
        <v>120621</v>
      </c>
      <c r="B623">
        <v>401</v>
      </c>
      <c r="C623" s="2">
        <v>45829</v>
      </c>
      <c r="D623" s="4">
        <v>7.5127314814814813E-2</v>
      </c>
      <c r="E623" s="2">
        <v>45829</v>
      </c>
      <c r="F623" s="2" t="str">
        <f>TEXT(Table1[[#This Row],[Business_Day]],"dddd")</f>
        <v>Saturday</v>
      </c>
      <c r="G623" t="s">
        <v>18</v>
      </c>
      <c r="H623" t="s">
        <v>15</v>
      </c>
      <c r="I623" t="str">
        <f t="shared" si="72"/>
        <v>Drive-Thru</v>
      </c>
      <c r="J623" t="s">
        <v>60</v>
      </c>
      <c r="L623" t="str">
        <f t="shared" si="73"/>
        <v>No Modifier</v>
      </c>
      <c r="M623" s="3">
        <v>2</v>
      </c>
      <c r="N623" s="5">
        <v>5.15</v>
      </c>
      <c r="O623" s="5">
        <f t="shared" si="74"/>
        <v>5.15</v>
      </c>
      <c r="P623" s="5">
        <f t="shared" si="75"/>
        <v>10.3</v>
      </c>
      <c r="Q623" s="9">
        <v>0</v>
      </c>
      <c r="R623" s="9">
        <f t="shared" si="76"/>
        <v>0</v>
      </c>
      <c r="S623" s="9">
        <v>0.77</v>
      </c>
      <c r="T623" s="9">
        <f t="shared" si="77"/>
        <v>0.77</v>
      </c>
      <c r="U623" s="16">
        <v>11.07</v>
      </c>
      <c r="V623" s="5">
        <f t="shared" si="78"/>
        <v>11.07</v>
      </c>
      <c r="W623" t="s">
        <v>21</v>
      </c>
      <c r="X623" t="str">
        <f t="shared" si="79"/>
        <v>Card</v>
      </c>
    </row>
    <row r="624" spans="1:24" x14ac:dyDescent="0.3">
      <c r="A624" s="3">
        <v>120622</v>
      </c>
      <c r="B624">
        <v>202</v>
      </c>
      <c r="C624" s="2">
        <v>45850</v>
      </c>
      <c r="D624" s="4">
        <v>0.51317129629629632</v>
      </c>
      <c r="E624" s="2">
        <v>45850</v>
      </c>
      <c r="F624" s="2" t="str">
        <f>TEXT(Table1[[#This Row],[Business_Day]],"dddd")</f>
        <v>Saturday</v>
      </c>
      <c r="G624" t="s">
        <v>18</v>
      </c>
      <c r="H624" t="s">
        <v>19</v>
      </c>
      <c r="I624" t="str">
        <f t="shared" si="72"/>
        <v>Dine-In</v>
      </c>
      <c r="J624" t="s">
        <v>27</v>
      </c>
      <c r="L624" t="str">
        <f t="shared" si="73"/>
        <v>No Modifier</v>
      </c>
      <c r="M624" s="3">
        <v>1</v>
      </c>
      <c r="N624" s="5">
        <v>6.52</v>
      </c>
      <c r="O624" s="5">
        <f t="shared" si="74"/>
        <v>6.5200000000000005</v>
      </c>
      <c r="P624" s="5">
        <f t="shared" si="75"/>
        <v>6.5200000000000005</v>
      </c>
      <c r="Q624" s="9">
        <v>0.65</v>
      </c>
      <c r="R624" s="9">
        <f t="shared" si="76"/>
        <v>0.65</v>
      </c>
      <c r="S624" s="9">
        <v>0.35</v>
      </c>
      <c r="T624" s="9">
        <f t="shared" si="77"/>
        <v>0.35</v>
      </c>
      <c r="U624" s="16">
        <v>6.22</v>
      </c>
      <c r="V624" s="5">
        <f t="shared" si="78"/>
        <v>6.22</v>
      </c>
      <c r="W624" t="s">
        <v>17</v>
      </c>
      <c r="X624" t="str">
        <f t="shared" si="79"/>
        <v>Cash</v>
      </c>
    </row>
    <row r="625" spans="1:24" x14ac:dyDescent="0.3">
      <c r="A625" s="3">
        <v>120623</v>
      </c>
      <c r="B625">
        <v>402</v>
      </c>
      <c r="C625" s="2">
        <v>45875</v>
      </c>
      <c r="D625" s="4">
        <v>0.34256944444444443</v>
      </c>
      <c r="E625" s="2">
        <v>45875</v>
      </c>
      <c r="F625" s="2" t="str">
        <f>TEXT(Table1[[#This Row],[Business_Day]],"dddd")</f>
        <v>Wednesday</v>
      </c>
      <c r="G625" t="s">
        <v>36</v>
      </c>
      <c r="H625" t="s">
        <v>15</v>
      </c>
      <c r="I625" t="str">
        <f t="shared" si="72"/>
        <v>Drive-Thru</v>
      </c>
      <c r="J625" t="s">
        <v>26</v>
      </c>
      <c r="L625" t="str">
        <f t="shared" si="73"/>
        <v>No Modifier</v>
      </c>
      <c r="M625" s="3">
        <v>2</v>
      </c>
      <c r="N625" s="5">
        <v>9.9600000000000009</v>
      </c>
      <c r="O625" s="5">
        <f t="shared" si="74"/>
        <v>9.9600000000000009</v>
      </c>
      <c r="P625" s="5">
        <f t="shared" si="75"/>
        <v>19.920000000000002</v>
      </c>
      <c r="Q625" s="9">
        <v>0</v>
      </c>
      <c r="R625" s="9">
        <f t="shared" si="76"/>
        <v>0</v>
      </c>
      <c r="S625" s="9">
        <v>1.29</v>
      </c>
      <c r="T625" s="9">
        <f t="shared" si="77"/>
        <v>1.29</v>
      </c>
      <c r="U625" s="16">
        <v>21.21</v>
      </c>
      <c r="V625" s="5">
        <f t="shared" si="78"/>
        <v>21.21</v>
      </c>
      <c r="W625" t="s">
        <v>21</v>
      </c>
      <c r="X625" t="str">
        <f t="shared" si="79"/>
        <v>Card</v>
      </c>
    </row>
    <row r="626" spans="1:24" x14ac:dyDescent="0.3">
      <c r="A626" s="3">
        <v>120624</v>
      </c>
      <c r="B626">
        <v>102</v>
      </c>
      <c r="C626" s="2">
        <v>45843</v>
      </c>
      <c r="D626" s="4">
        <v>0.26586805555555554</v>
      </c>
      <c r="E626" s="2">
        <v>45843</v>
      </c>
      <c r="F626" s="2" t="str">
        <f>TEXT(Table1[[#This Row],[Business_Day]],"dddd")</f>
        <v>Saturday</v>
      </c>
      <c r="G626" t="s">
        <v>36</v>
      </c>
      <c r="H626" t="s">
        <v>19</v>
      </c>
      <c r="I626" t="str">
        <f t="shared" si="72"/>
        <v>Dine-In</v>
      </c>
      <c r="J626" t="s">
        <v>26</v>
      </c>
      <c r="L626" t="str">
        <f t="shared" si="73"/>
        <v>No Modifier</v>
      </c>
      <c r="M626" s="3">
        <v>1</v>
      </c>
      <c r="N626" s="5">
        <v>10.09</v>
      </c>
      <c r="O626" s="5">
        <f t="shared" si="74"/>
        <v>10.09</v>
      </c>
      <c r="P626" s="5">
        <f t="shared" si="75"/>
        <v>10.09</v>
      </c>
      <c r="Q626" s="9">
        <v>0</v>
      </c>
      <c r="R626" s="9">
        <f t="shared" si="76"/>
        <v>0</v>
      </c>
      <c r="S626" s="9">
        <v>0.96</v>
      </c>
      <c r="T626" s="9">
        <f t="shared" si="77"/>
        <v>0.96</v>
      </c>
      <c r="U626" s="16">
        <v>11.05</v>
      </c>
      <c r="V626" s="5">
        <f t="shared" si="78"/>
        <v>11.05</v>
      </c>
      <c r="W626" t="s">
        <v>31</v>
      </c>
      <c r="X626" t="str">
        <f t="shared" si="79"/>
        <v>MobilePay</v>
      </c>
    </row>
    <row r="627" spans="1:24" x14ac:dyDescent="0.3">
      <c r="A627" s="3">
        <v>120625</v>
      </c>
      <c r="B627">
        <v>102</v>
      </c>
      <c r="C627" s="2">
        <v>45777</v>
      </c>
      <c r="D627" s="4">
        <v>0.34228009259259257</v>
      </c>
      <c r="E627" s="2">
        <v>45777</v>
      </c>
      <c r="F627" s="2" t="str">
        <f>TEXT(Table1[[#This Row],[Business_Day]],"dddd")</f>
        <v>Wednesday</v>
      </c>
      <c r="G627" t="s">
        <v>36</v>
      </c>
      <c r="H627" t="s">
        <v>29</v>
      </c>
      <c r="I627" t="str">
        <f t="shared" si="72"/>
        <v>Delivery</v>
      </c>
      <c r="J627" t="s">
        <v>57</v>
      </c>
      <c r="K627" t="s">
        <v>49</v>
      </c>
      <c r="L627" t="str">
        <f t="shared" si="73"/>
        <v>No Pickles</v>
      </c>
      <c r="M627" s="3">
        <v>1</v>
      </c>
      <c r="N627" s="5">
        <v>8.73</v>
      </c>
      <c r="O627" s="5">
        <f t="shared" si="74"/>
        <v>8.7299999999999986</v>
      </c>
      <c r="P627" s="5">
        <f t="shared" si="75"/>
        <v>8.7299999999999986</v>
      </c>
      <c r="Q627" s="9">
        <v>0</v>
      </c>
      <c r="R627" s="9">
        <f t="shared" si="76"/>
        <v>0</v>
      </c>
      <c r="S627" s="9">
        <v>0.63</v>
      </c>
      <c r="T627" s="9">
        <f t="shared" si="77"/>
        <v>0.63</v>
      </c>
      <c r="U627" s="16">
        <v>9.36</v>
      </c>
      <c r="V627" s="5">
        <f t="shared" si="78"/>
        <v>9.36</v>
      </c>
      <c r="W627" t="s">
        <v>31</v>
      </c>
      <c r="X627" t="str">
        <f t="shared" si="79"/>
        <v>MobilePay</v>
      </c>
    </row>
    <row r="628" spans="1:24" x14ac:dyDescent="0.3">
      <c r="A628" s="3">
        <v>120626</v>
      </c>
      <c r="B628">
        <v>202</v>
      </c>
      <c r="C628" s="2">
        <v>45797</v>
      </c>
      <c r="D628" s="4">
        <v>0.231875</v>
      </c>
      <c r="E628" s="2">
        <v>45797</v>
      </c>
      <c r="F628" s="2" t="str">
        <f>TEXT(Table1[[#This Row],[Business_Day]],"dddd")</f>
        <v>Tuesday</v>
      </c>
      <c r="G628" t="s">
        <v>14</v>
      </c>
      <c r="H628" t="s">
        <v>15</v>
      </c>
      <c r="I628" t="str">
        <f t="shared" si="72"/>
        <v>Drive-Thru</v>
      </c>
      <c r="J628" t="s">
        <v>39</v>
      </c>
      <c r="K628" t="s">
        <v>25</v>
      </c>
      <c r="L628" t="str">
        <f t="shared" si="73"/>
        <v>No Cheese</v>
      </c>
      <c r="M628" s="3">
        <v>1</v>
      </c>
      <c r="N628" s="5">
        <v>2.79</v>
      </c>
      <c r="O628" s="5">
        <f t="shared" si="74"/>
        <v>2.7899999999999996</v>
      </c>
      <c r="P628" s="5">
        <f t="shared" si="75"/>
        <v>2.7899999999999996</v>
      </c>
      <c r="Q628" s="9">
        <v>0.42</v>
      </c>
      <c r="R628" s="9">
        <f t="shared" si="76"/>
        <v>0.42</v>
      </c>
      <c r="S628" s="9">
        <v>0.2</v>
      </c>
      <c r="T628" s="9">
        <f t="shared" si="77"/>
        <v>0.2</v>
      </c>
      <c r="U628" s="16">
        <v>2.57</v>
      </c>
      <c r="V628" s="5">
        <f t="shared" si="78"/>
        <v>2.57</v>
      </c>
      <c r="W628" t="s">
        <v>21</v>
      </c>
      <c r="X628" t="str">
        <f t="shared" si="79"/>
        <v>Card</v>
      </c>
    </row>
    <row r="629" spans="1:24" x14ac:dyDescent="0.3">
      <c r="A629" s="3">
        <v>120627</v>
      </c>
      <c r="B629">
        <v>202</v>
      </c>
      <c r="C629" s="2">
        <v>45766</v>
      </c>
      <c r="D629" s="4">
        <v>0.3628587962962963</v>
      </c>
      <c r="E629" s="2">
        <v>45766</v>
      </c>
      <c r="F629" s="2" t="str">
        <f>TEXT(Table1[[#This Row],[Business_Day]],"dddd")</f>
        <v>Saturday</v>
      </c>
      <c r="G629" t="s">
        <v>36</v>
      </c>
      <c r="H629" t="s">
        <v>22</v>
      </c>
      <c r="I629" t="str">
        <f t="shared" si="72"/>
        <v>Takeout</v>
      </c>
      <c r="J629" t="s">
        <v>57</v>
      </c>
      <c r="K629" t="s">
        <v>72</v>
      </c>
      <c r="L629" t="str">
        <f t="shared" si="73"/>
        <v>Gluten-Free Bun</v>
      </c>
      <c r="M629" s="3">
        <v>1</v>
      </c>
      <c r="N629" s="5">
        <v>8.93</v>
      </c>
      <c r="O629" s="5">
        <f t="shared" si="74"/>
        <v>9.93</v>
      </c>
      <c r="P629" s="5">
        <f t="shared" si="75"/>
        <v>9.93</v>
      </c>
      <c r="Q629" s="9">
        <v>0</v>
      </c>
      <c r="R629" s="9">
        <f t="shared" si="76"/>
        <v>0</v>
      </c>
      <c r="S629" s="9">
        <v>0.74</v>
      </c>
      <c r="T629" s="9">
        <f t="shared" si="77"/>
        <v>0.74</v>
      </c>
      <c r="U629" s="16">
        <v>10.67</v>
      </c>
      <c r="V629" s="5">
        <f t="shared" si="78"/>
        <v>10.67</v>
      </c>
      <c r="W629" t="s">
        <v>17</v>
      </c>
      <c r="X629" t="str">
        <f t="shared" si="79"/>
        <v>Cash</v>
      </c>
    </row>
    <row r="630" spans="1:24" x14ac:dyDescent="0.3">
      <c r="A630" s="3">
        <v>120628</v>
      </c>
      <c r="B630">
        <v>301</v>
      </c>
      <c r="C630" s="2">
        <v>45834</v>
      </c>
      <c r="D630" s="4">
        <v>0.22621527777777778</v>
      </c>
      <c r="E630" s="2">
        <v>45834</v>
      </c>
      <c r="F630" s="2" t="str">
        <f>TEXT(Table1[[#This Row],[Business_Day]],"dddd")</f>
        <v>Thursday</v>
      </c>
      <c r="G630" t="s">
        <v>28</v>
      </c>
      <c r="H630" t="s">
        <v>19</v>
      </c>
      <c r="I630" t="str">
        <f t="shared" si="72"/>
        <v>Dine-In</v>
      </c>
      <c r="J630" t="s">
        <v>80</v>
      </c>
      <c r="K630" t="s">
        <v>46</v>
      </c>
      <c r="L630" t="str">
        <f t="shared" si="73"/>
        <v>Cinnamon</v>
      </c>
      <c r="M630" s="3">
        <v>1</v>
      </c>
      <c r="N630" s="5">
        <v>1.9</v>
      </c>
      <c r="O630" s="5">
        <f t="shared" si="74"/>
        <v>2</v>
      </c>
      <c r="P630" s="5">
        <f t="shared" si="75"/>
        <v>2</v>
      </c>
      <c r="Q630" s="9">
        <v>0</v>
      </c>
      <c r="R630" s="9">
        <f t="shared" si="76"/>
        <v>0</v>
      </c>
      <c r="S630" s="9">
        <v>0.15</v>
      </c>
      <c r="T630" s="9">
        <f t="shared" si="77"/>
        <v>0.15</v>
      </c>
      <c r="U630" s="16">
        <v>2.15</v>
      </c>
      <c r="V630" s="5">
        <f t="shared" si="78"/>
        <v>2.15</v>
      </c>
      <c r="W630" t="s">
        <v>31</v>
      </c>
      <c r="X630" t="str">
        <f t="shared" si="79"/>
        <v>MobilePay</v>
      </c>
    </row>
    <row r="631" spans="1:24" x14ac:dyDescent="0.3">
      <c r="A631" s="3">
        <v>120629</v>
      </c>
      <c r="B631">
        <v>301</v>
      </c>
      <c r="C631" s="2">
        <v>45838</v>
      </c>
      <c r="D631" s="4">
        <v>0.47628472222222223</v>
      </c>
      <c r="E631" s="2">
        <v>45838</v>
      </c>
      <c r="F631" s="2" t="str">
        <f>TEXT(Table1[[#This Row],[Business_Day]],"dddd")</f>
        <v>Monday</v>
      </c>
      <c r="G631" t="s">
        <v>37</v>
      </c>
      <c r="H631" t="s">
        <v>22</v>
      </c>
      <c r="I631" t="str">
        <f t="shared" si="72"/>
        <v>Takeout</v>
      </c>
      <c r="J631" t="s">
        <v>47</v>
      </c>
      <c r="L631" t="str">
        <f t="shared" si="73"/>
        <v>No Modifier</v>
      </c>
      <c r="M631" s="3">
        <v>1</v>
      </c>
      <c r="N631" s="5">
        <v>1.77</v>
      </c>
      <c r="O631" s="5">
        <f t="shared" si="74"/>
        <v>1.7699999999999998</v>
      </c>
      <c r="P631" s="5">
        <f t="shared" si="75"/>
        <v>1.7699999999999998</v>
      </c>
      <c r="Q631" s="9">
        <v>0</v>
      </c>
      <c r="R631" s="9">
        <f t="shared" si="76"/>
        <v>0</v>
      </c>
      <c r="S631" s="9">
        <v>0.11</v>
      </c>
      <c r="T631" s="9">
        <f t="shared" si="77"/>
        <v>0.11</v>
      </c>
      <c r="U631" s="16">
        <v>1.88</v>
      </c>
      <c r="V631" s="5">
        <f t="shared" si="78"/>
        <v>1.88</v>
      </c>
      <c r="W631" t="s">
        <v>21</v>
      </c>
      <c r="X631" t="str">
        <f t="shared" si="79"/>
        <v>Card</v>
      </c>
    </row>
    <row r="632" spans="1:24" x14ac:dyDescent="0.3">
      <c r="A632" s="3">
        <v>120630</v>
      </c>
      <c r="B632">
        <v>102</v>
      </c>
      <c r="C632" s="2">
        <v>45800</v>
      </c>
      <c r="D632" s="4">
        <v>0.50599537037037035</v>
      </c>
      <c r="E632" s="2">
        <v>45800</v>
      </c>
      <c r="F632" s="2" t="str">
        <f>TEXT(Table1[[#This Row],[Business_Day]],"dddd")</f>
        <v>Friday</v>
      </c>
      <c r="G632" t="s">
        <v>33</v>
      </c>
      <c r="H632" t="s">
        <v>15</v>
      </c>
      <c r="I632" t="str">
        <f t="shared" si="72"/>
        <v>Drive-Thru</v>
      </c>
      <c r="J632" t="s">
        <v>43</v>
      </c>
      <c r="L632" t="str">
        <f t="shared" si="73"/>
        <v>No Modifier</v>
      </c>
      <c r="M632" s="3">
        <v>1</v>
      </c>
      <c r="N632" s="5">
        <v>3.93</v>
      </c>
      <c r="O632" s="5">
        <f t="shared" si="74"/>
        <v>3.93</v>
      </c>
      <c r="P632" s="5">
        <f t="shared" si="75"/>
        <v>3.93</v>
      </c>
      <c r="Q632" s="9">
        <v>0</v>
      </c>
      <c r="R632" s="9">
        <f t="shared" si="76"/>
        <v>0</v>
      </c>
      <c r="S632" s="9">
        <v>0.31</v>
      </c>
      <c r="T632" s="9">
        <f t="shared" si="77"/>
        <v>0.31</v>
      </c>
      <c r="U632" s="16">
        <v>4.24</v>
      </c>
      <c r="V632" s="5">
        <f t="shared" si="78"/>
        <v>4.24</v>
      </c>
      <c r="W632" t="s">
        <v>62</v>
      </c>
      <c r="X632" t="str">
        <f t="shared" si="79"/>
        <v>GiftCard</v>
      </c>
    </row>
    <row r="633" spans="1:24" x14ac:dyDescent="0.3">
      <c r="A633" s="3">
        <v>120631</v>
      </c>
      <c r="B633">
        <v>201</v>
      </c>
      <c r="C633" s="2">
        <v>45771</v>
      </c>
      <c r="D633" s="4">
        <v>8.038194444444445E-2</v>
      </c>
      <c r="E633" s="2">
        <v>45771</v>
      </c>
      <c r="F633" s="2" t="str">
        <f>TEXT(Table1[[#This Row],[Business_Day]],"dddd")</f>
        <v>Thursday</v>
      </c>
      <c r="G633" t="s">
        <v>33</v>
      </c>
      <c r="H633" t="s">
        <v>22</v>
      </c>
      <c r="I633" t="str">
        <f t="shared" si="72"/>
        <v>Takeout</v>
      </c>
      <c r="J633" t="s">
        <v>51</v>
      </c>
      <c r="L633" t="str">
        <f t="shared" si="73"/>
        <v>No Modifier</v>
      </c>
      <c r="M633" s="3">
        <v>1</v>
      </c>
      <c r="N633" s="5">
        <v>4.5</v>
      </c>
      <c r="O633" s="5">
        <f t="shared" si="74"/>
        <v>4.5</v>
      </c>
      <c r="P633" s="5">
        <f t="shared" si="75"/>
        <v>4.5</v>
      </c>
      <c r="Q633" s="9">
        <v>0</v>
      </c>
      <c r="R633" s="9">
        <f t="shared" si="76"/>
        <v>0</v>
      </c>
      <c r="S633" s="9">
        <v>0.27</v>
      </c>
      <c r="T633" s="9">
        <f t="shared" si="77"/>
        <v>0.27</v>
      </c>
      <c r="U633" s="16">
        <v>4.7699999999999996</v>
      </c>
      <c r="V633" s="5">
        <f t="shared" si="78"/>
        <v>4.7699999999999996</v>
      </c>
      <c r="W633" t="s">
        <v>31</v>
      </c>
      <c r="X633" t="str">
        <f t="shared" si="79"/>
        <v>MobilePay</v>
      </c>
    </row>
    <row r="634" spans="1:24" x14ac:dyDescent="0.3">
      <c r="A634" s="3">
        <v>120632</v>
      </c>
      <c r="B634">
        <v>402</v>
      </c>
      <c r="C634" s="2">
        <v>45842</v>
      </c>
      <c r="D634" s="4">
        <v>0.29252314814814817</v>
      </c>
      <c r="E634" s="2">
        <v>45842</v>
      </c>
      <c r="F634" s="2" t="str">
        <f>TEXT(Table1[[#This Row],[Business_Day]],"dddd")</f>
        <v>Friday</v>
      </c>
      <c r="G634" t="s">
        <v>14</v>
      </c>
      <c r="H634" t="s">
        <v>15</v>
      </c>
      <c r="I634" t="str">
        <f t="shared" si="72"/>
        <v>Drive-Thru</v>
      </c>
      <c r="J634" t="s">
        <v>24</v>
      </c>
      <c r="K634" t="s">
        <v>46</v>
      </c>
      <c r="L634" t="str">
        <f t="shared" si="73"/>
        <v>Cinnamon</v>
      </c>
      <c r="M634" s="3">
        <v>1</v>
      </c>
      <c r="N634" s="5">
        <v>3.2</v>
      </c>
      <c r="O634" s="5">
        <f t="shared" si="74"/>
        <v>3.3</v>
      </c>
      <c r="P634" s="5">
        <f t="shared" si="75"/>
        <v>3.3</v>
      </c>
      <c r="Q634" s="9">
        <v>0</v>
      </c>
      <c r="R634" s="9">
        <f t="shared" si="76"/>
        <v>0</v>
      </c>
      <c r="S634" s="9">
        <v>0.25</v>
      </c>
      <c r="T634" s="9">
        <f t="shared" si="77"/>
        <v>0.25</v>
      </c>
      <c r="U634" s="16">
        <v>3.55</v>
      </c>
      <c r="V634" s="5">
        <f t="shared" si="78"/>
        <v>3.55</v>
      </c>
      <c r="W634" t="s">
        <v>17</v>
      </c>
      <c r="X634" t="str">
        <f t="shared" si="79"/>
        <v>Cash</v>
      </c>
    </row>
    <row r="635" spans="1:24" x14ac:dyDescent="0.3">
      <c r="A635" s="3">
        <v>120633</v>
      </c>
      <c r="B635">
        <v>101</v>
      </c>
      <c r="C635" s="2">
        <v>45772</v>
      </c>
      <c r="D635" s="4">
        <v>0.40206018518518516</v>
      </c>
      <c r="E635" s="2">
        <v>45772</v>
      </c>
      <c r="F635" s="2" t="str">
        <f>TEXT(Table1[[#This Row],[Business_Day]],"dddd")</f>
        <v>Friday</v>
      </c>
      <c r="G635" t="s">
        <v>14</v>
      </c>
      <c r="H635" t="s">
        <v>19</v>
      </c>
      <c r="I635" t="str">
        <f t="shared" si="72"/>
        <v>Dine-In</v>
      </c>
      <c r="J635" t="s">
        <v>41</v>
      </c>
      <c r="L635" t="str">
        <f t="shared" si="73"/>
        <v>No Modifier</v>
      </c>
      <c r="M635" s="3">
        <v>1</v>
      </c>
      <c r="N635" s="5">
        <v>1.8</v>
      </c>
      <c r="O635" s="5">
        <f t="shared" si="74"/>
        <v>1.7999999999999998</v>
      </c>
      <c r="P635" s="5">
        <f t="shared" si="75"/>
        <v>1.7999999999999998</v>
      </c>
      <c r="Q635" s="9">
        <v>0</v>
      </c>
      <c r="R635" s="9">
        <f t="shared" si="76"/>
        <v>0</v>
      </c>
      <c r="S635" s="9">
        <v>0.14000000000000001</v>
      </c>
      <c r="T635" s="9">
        <f t="shared" si="77"/>
        <v>0.14000000000000001</v>
      </c>
      <c r="U635" s="16">
        <v>1.94</v>
      </c>
      <c r="V635" s="5">
        <f t="shared" si="78"/>
        <v>1.94</v>
      </c>
      <c r="W635" t="s">
        <v>17</v>
      </c>
      <c r="X635" t="str">
        <f t="shared" si="79"/>
        <v>Cash</v>
      </c>
    </row>
    <row r="636" spans="1:24" x14ac:dyDescent="0.3">
      <c r="A636" s="3">
        <v>120634</v>
      </c>
      <c r="B636">
        <v>501</v>
      </c>
      <c r="C636" s="2">
        <v>45841</v>
      </c>
      <c r="D636" s="4">
        <v>8.6967592592592596E-2</v>
      </c>
      <c r="E636" s="2">
        <v>45841</v>
      </c>
      <c r="F636" s="2" t="str">
        <f>TEXT(Table1[[#This Row],[Business_Day]],"dddd")</f>
        <v>Thursday</v>
      </c>
      <c r="G636" t="s">
        <v>18</v>
      </c>
      <c r="H636" t="s">
        <v>15</v>
      </c>
      <c r="I636" t="str">
        <f t="shared" si="72"/>
        <v>Drive-Thru</v>
      </c>
      <c r="J636" t="s">
        <v>55</v>
      </c>
      <c r="L636" t="str">
        <f t="shared" si="73"/>
        <v>No Modifier</v>
      </c>
      <c r="M636" s="3">
        <v>1</v>
      </c>
      <c r="N636" s="5">
        <v>7.98</v>
      </c>
      <c r="O636" s="5">
        <f t="shared" si="74"/>
        <v>7.98</v>
      </c>
      <c r="P636" s="5">
        <f t="shared" si="75"/>
        <v>7.98</v>
      </c>
      <c r="Q636" s="9">
        <v>0</v>
      </c>
      <c r="R636" s="9">
        <f t="shared" si="76"/>
        <v>0</v>
      </c>
      <c r="S636" s="9">
        <v>0.48</v>
      </c>
      <c r="T636" s="9">
        <f t="shared" si="77"/>
        <v>0.48</v>
      </c>
      <c r="U636" s="16">
        <v>8.4600000000000009</v>
      </c>
      <c r="V636" s="5">
        <f t="shared" si="78"/>
        <v>8.4600000000000009</v>
      </c>
      <c r="W636" t="s">
        <v>21</v>
      </c>
      <c r="X636" t="str">
        <f t="shared" si="79"/>
        <v>Card</v>
      </c>
    </row>
    <row r="637" spans="1:24" x14ac:dyDescent="0.3">
      <c r="A637" s="3">
        <v>120635</v>
      </c>
      <c r="B637">
        <v>402</v>
      </c>
      <c r="C637" s="2">
        <v>45875</v>
      </c>
      <c r="D637" s="4">
        <v>0.49252314814814813</v>
      </c>
      <c r="E637" s="2">
        <v>45875</v>
      </c>
      <c r="F637" s="2" t="str">
        <f>TEXT(Table1[[#This Row],[Business_Day]],"dddd")</f>
        <v>Wednesday</v>
      </c>
      <c r="G637" t="s">
        <v>37</v>
      </c>
      <c r="H637" t="s">
        <v>22</v>
      </c>
      <c r="I637" t="str">
        <f t="shared" si="72"/>
        <v>Takeout</v>
      </c>
      <c r="J637" t="s">
        <v>41</v>
      </c>
      <c r="L637" t="str">
        <f t="shared" si="73"/>
        <v>No Modifier</v>
      </c>
      <c r="M637" s="3">
        <v>1</v>
      </c>
      <c r="N637" s="5">
        <v>1.56</v>
      </c>
      <c r="O637" s="5">
        <f t="shared" si="74"/>
        <v>1.5599999999999998</v>
      </c>
      <c r="P637" s="5">
        <f t="shared" si="75"/>
        <v>1.5599999999999998</v>
      </c>
      <c r="Q637" s="9">
        <v>0</v>
      </c>
      <c r="R637" s="9">
        <f t="shared" si="76"/>
        <v>0</v>
      </c>
      <c r="S637" s="9">
        <v>0.1</v>
      </c>
      <c r="T637" s="9">
        <f t="shared" si="77"/>
        <v>0.1</v>
      </c>
      <c r="U637" s="16">
        <v>1.66</v>
      </c>
      <c r="V637" s="5">
        <f t="shared" si="78"/>
        <v>1.66</v>
      </c>
      <c r="W637" t="s">
        <v>21</v>
      </c>
      <c r="X637" t="str">
        <f t="shared" si="79"/>
        <v>Card</v>
      </c>
    </row>
    <row r="638" spans="1:24" x14ac:dyDescent="0.3">
      <c r="A638" s="3">
        <v>120636</v>
      </c>
      <c r="B638">
        <v>103</v>
      </c>
      <c r="C638" s="2">
        <v>45771</v>
      </c>
      <c r="D638" s="4">
        <v>0.10678240740740741</v>
      </c>
      <c r="E638" s="2">
        <v>45771</v>
      </c>
      <c r="F638" s="2" t="str">
        <f>TEXT(Table1[[#This Row],[Business_Day]],"dddd")</f>
        <v>Thursday</v>
      </c>
      <c r="G638" t="s">
        <v>18</v>
      </c>
      <c r="H638" t="s">
        <v>15</v>
      </c>
      <c r="I638" t="str">
        <f t="shared" si="72"/>
        <v>Drive-Thru</v>
      </c>
      <c r="J638" t="s">
        <v>43</v>
      </c>
      <c r="L638" t="str">
        <f t="shared" si="73"/>
        <v>No Modifier</v>
      </c>
      <c r="M638" s="3">
        <v>1</v>
      </c>
      <c r="N638" s="5">
        <v>4.76</v>
      </c>
      <c r="O638" s="5">
        <f t="shared" si="74"/>
        <v>4.76</v>
      </c>
      <c r="P638" s="5">
        <f t="shared" si="75"/>
        <v>4.76</v>
      </c>
      <c r="Q638" s="9">
        <v>0</v>
      </c>
      <c r="R638" s="9">
        <f t="shared" si="76"/>
        <v>0</v>
      </c>
      <c r="S638" s="9">
        <v>0.33</v>
      </c>
      <c r="T638" s="9">
        <f t="shared" si="77"/>
        <v>0.33</v>
      </c>
      <c r="U638" s="16">
        <v>5.09</v>
      </c>
      <c r="V638" s="5">
        <f t="shared" si="78"/>
        <v>5.09</v>
      </c>
      <c r="W638" t="s">
        <v>17</v>
      </c>
      <c r="X638" t="str">
        <f t="shared" si="79"/>
        <v>Cash</v>
      </c>
    </row>
    <row r="639" spans="1:24" x14ac:dyDescent="0.3">
      <c r="A639" s="3">
        <v>120637</v>
      </c>
      <c r="B639">
        <v>201</v>
      </c>
      <c r="C639" s="2">
        <v>45777</v>
      </c>
      <c r="D639" s="4">
        <v>0.3989699074074074</v>
      </c>
      <c r="E639" s="2">
        <v>45777</v>
      </c>
      <c r="F639" s="2" t="str">
        <f>TEXT(Table1[[#This Row],[Business_Day]],"dddd")</f>
        <v>Wednesday</v>
      </c>
      <c r="G639" t="s">
        <v>36</v>
      </c>
      <c r="H639" t="s">
        <v>19</v>
      </c>
      <c r="I639" t="str">
        <f t="shared" si="72"/>
        <v>Dine-In</v>
      </c>
      <c r="J639" t="s">
        <v>77</v>
      </c>
      <c r="K639" t="s">
        <v>73</v>
      </c>
      <c r="L639" t="str">
        <f t="shared" si="73"/>
        <v>Add Jalapenos</v>
      </c>
      <c r="M639" s="3">
        <v>1</v>
      </c>
      <c r="N639" s="5">
        <v>5.27</v>
      </c>
      <c r="O639" s="5">
        <f t="shared" si="74"/>
        <v>5.67</v>
      </c>
      <c r="P639" s="5">
        <f t="shared" si="75"/>
        <v>5.67</v>
      </c>
      <c r="Q639" s="9">
        <v>0</v>
      </c>
      <c r="R639" s="9">
        <f t="shared" si="76"/>
        <v>0</v>
      </c>
      <c r="S639" s="9">
        <v>0.37</v>
      </c>
      <c r="T639" s="9">
        <f t="shared" si="77"/>
        <v>0.37</v>
      </c>
      <c r="U639" s="16">
        <v>6.04</v>
      </c>
      <c r="V639" s="5">
        <f t="shared" si="78"/>
        <v>6.04</v>
      </c>
      <c r="W639" t="s">
        <v>17</v>
      </c>
      <c r="X639" t="str">
        <f t="shared" si="79"/>
        <v>Cash</v>
      </c>
    </row>
    <row r="640" spans="1:24" x14ac:dyDescent="0.3">
      <c r="A640" s="3">
        <v>120638</v>
      </c>
      <c r="B640">
        <v>403</v>
      </c>
      <c r="C640" s="2">
        <v>45857</v>
      </c>
      <c r="D640" s="4">
        <v>0.3117476851851852</v>
      </c>
      <c r="E640" s="2">
        <v>45857</v>
      </c>
      <c r="F640" s="2" t="str">
        <f>TEXT(Table1[[#This Row],[Business_Day]],"dddd")</f>
        <v>Saturday</v>
      </c>
      <c r="G640" t="s">
        <v>36</v>
      </c>
      <c r="H640" t="s">
        <v>15</v>
      </c>
      <c r="I640" t="str">
        <f t="shared" si="72"/>
        <v>Drive-Thru</v>
      </c>
      <c r="J640" t="s">
        <v>55</v>
      </c>
      <c r="L640" t="str">
        <f t="shared" si="73"/>
        <v>No Modifier</v>
      </c>
      <c r="M640" s="3">
        <v>1</v>
      </c>
      <c r="N640" s="5">
        <v>7.85</v>
      </c>
      <c r="O640" s="5">
        <f t="shared" si="74"/>
        <v>7.85</v>
      </c>
      <c r="P640" s="5">
        <f t="shared" si="75"/>
        <v>7.85</v>
      </c>
      <c r="Q640" s="9">
        <v>0</v>
      </c>
      <c r="R640" s="9">
        <f t="shared" si="76"/>
        <v>0</v>
      </c>
      <c r="S640" s="9">
        <v>0.75</v>
      </c>
      <c r="T640" s="9">
        <f t="shared" si="77"/>
        <v>0.75</v>
      </c>
      <c r="U640" s="16">
        <v>8.6</v>
      </c>
      <c r="V640" s="5">
        <f t="shared" si="78"/>
        <v>8.6</v>
      </c>
      <c r="X640" t="str">
        <f t="shared" si="79"/>
        <v>Card</v>
      </c>
    </row>
    <row r="641" spans="1:24" x14ac:dyDescent="0.3">
      <c r="A641" s="3">
        <v>120639</v>
      </c>
      <c r="B641">
        <v>202</v>
      </c>
      <c r="C641" s="2">
        <v>45800</v>
      </c>
      <c r="D641" s="4">
        <v>6.7141203703703703E-2</v>
      </c>
      <c r="E641" s="2">
        <v>45800</v>
      </c>
      <c r="F641" s="2" t="str">
        <f>TEXT(Table1[[#This Row],[Business_Day]],"dddd")</f>
        <v>Friday</v>
      </c>
      <c r="G641" t="s">
        <v>18</v>
      </c>
      <c r="H641" t="s">
        <v>19</v>
      </c>
      <c r="I641" t="str">
        <f t="shared" si="72"/>
        <v>Dine-In</v>
      </c>
      <c r="J641" t="s">
        <v>26</v>
      </c>
      <c r="L641" t="str">
        <f t="shared" si="73"/>
        <v>No Modifier</v>
      </c>
      <c r="M641" s="3">
        <v>2</v>
      </c>
      <c r="N641" s="5">
        <v>8.64</v>
      </c>
      <c r="O641" s="5">
        <f t="shared" si="74"/>
        <v>8.6399999999999988</v>
      </c>
      <c r="P641" s="5">
        <f t="shared" si="75"/>
        <v>17.279999999999998</v>
      </c>
      <c r="Q641" s="9">
        <v>0</v>
      </c>
      <c r="R641" s="9">
        <f t="shared" si="76"/>
        <v>0</v>
      </c>
      <c r="S641" s="9">
        <v>1.3</v>
      </c>
      <c r="T641" s="9">
        <f t="shared" si="77"/>
        <v>1.3</v>
      </c>
      <c r="U641" s="16">
        <v>18.579999999999998</v>
      </c>
      <c r="V641" s="5">
        <f t="shared" si="78"/>
        <v>18.579999999999998</v>
      </c>
      <c r="W641" t="s">
        <v>21</v>
      </c>
      <c r="X641" t="str">
        <f t="shared" si="79"/>
        <v>Card</v>
      </c>
    </row>
    <row r="642" spans="1:24" x14ac:dyDescent="0.3">
      <c r="A642" s="3">
        <v>120640</v>
      </c>
      <c r="B642">
        <v>103</v>
      </c>
      <c r="C642" s="2">
        <v>45787</v>
      </c>
      <c r="D642" s="4">
        <v>0.33356481481481481</v>
      </c>
      <c r="E642" s="2">
        <v>45787</v>
      </c>
      <c r="F642" s="2" t="str">
        <f>TEXT(Table1[[#This Row],[Business_Day]],"dddd")</f>
        <v>Saturday</v>
      </c>
      <c r="G642" t="s">
        <v>14</v>
      </c>
      <c r="H642" t="s">
        <v>22</v>
      </c>
      <c r="I642" t="str">
        <f t="shared" si="72"/>
        <v>Takeout</v>
      </c>
      <c r="J642" t="s">
        <v>24</v>
      </c>
      <c r="K642" t="s">
        <v>40</v>
      </c>
      <c r="L642" t="str">
        <f t="shared" si="73"/>
        <v>Sausage Patty</v>
      </c>
      <c r="M642" s="3">
        <v>1</v>
      </c>
      <c r="N642" s="5">
        <v>3.16</v>
      </c>
      <c r="O642" s="5">
        <f t="shared" si="74"/>
        <v>4.3599999999999994</v>
      </c>
      <c r="P642" s="5">
        <f t="shared" si="75"/>
        <v>4.3599999999999994</v>
      </c>
      <c r="Q642" s="9">
        <v>0</v>
      </c>
      <c r="R642" s="9">
        <f t="shared" si="76"/>
        <v>0</v>
      </c>
      <c r="S642" s="9">
        <v>0.28000000000000003</v>
      </c>
      <c r="T642" s="9">
        <f t="shared" si="77"/>
        <v>0.28000000000000003</v>
      </c>
      <c r="U642" s="16">
        <v>4.6399999999999997</v>
      </c>
      <c r="V642" s="5">
        <f t="shared" si="78"/>
        <v>4.6399999999999997</v>
      </c>
      <c r="W642" t="s">
        <v>21</v>
      </c>
      <c r="X642" t="str">
        <f t="shared" si="79"/>
        <v>Card</v>
      </c>
    </row>
    <row r="643" spans="1:24" x14ac:dyDescent="0.3">
      <c r="A643" s="3">
        <v>120641</v>
      </c>
      <c r="B643">
        <v>301</v>
      </c>
      <c r="C643" s="2">
        <v>45765</v>
      </c>
      <c r="D643" s="4">
        <v>0.14074074074074075</v>
      </c>
      <c r="E643" s="2">
        <v>45765</v>
      </c>
      <c r="F643" s="2" t="str">
        <f>TEXT(Table1[[#This Row],[Business_Day]],"dddd")</f>
        <v>Friday</v>
      </c>
      <c r="G643" t="s">
        <v>28</v>
      </c>
      <c r="H643" t="s">
        <v>19</v>
      </c>
      <c r="I643" t="str">
        <f t="shared" ref="I643:I706" si="80">IF(H643="","Unknown",H643)</f>
        <v>Dine-In</v>
      </c>
      <c r="J643" t="s">
        <v>52</v>
      </c>
      <c r="K643" t="s">
        <v>34</v>
      </c>
      <c r="L643" t="str">
        <f t="shared" ref="L643:L706" si="81">IF(K643="","No Modifier",K643)</f>
        <v>Extra Sauce</v>
      </c>
      <c r="M643" s="3">
        <v>1</v>
      </c>
      <c r="N643" s="5">
        <v>3.11</v>
      </c>
      <c r="O643" s="5">
        <f t="shared" ref="O643:O706" si="82">(V643-T643+R643)/M643</f>
        <v>3.36</v>
      </c>
      <c r="P643" s="5">
        <f t="shared" ref="P643:P706" si="83">PRODUCT(M643,O643)</f>
        <v>3.36</v>
      </c>
      <c r="Q643" s="9">
        <v>0</v>
      </c>
      <c r="R643" s="9">
        <f t="shared" ref="R643:R706" si="84">IF(ISBLANK(Q643),ROUND((M643*O643)+T643-V643,2),Q643)</f>
        <v>0</v>
      </c>
      <c r="S643" s="9">
        <v>0.28999999999999998</v>
      </c>
      <c r="T643" s="9">
        <f t="shared" ref="T643:T706" si="85">IF(S643="",V643-P643+R643,S643)</f>
        <v>0.28999999999999998</v>
      </c>
      <c r="U643" s="16">
        <v>3.65</v>
      </c>
      <c r="V643" s="5">
        <f t="shared" ref="V643:V706" si="86">IF(U643="",(M643*O643)-R643+T643,U643)</f>
        <v>3.65</v>
      </c>
      <c r="W643" t="s">
        <v>21</v>
      </c>
      <c r="X643" t="str">
        <f t="shared" ref="X643:X706" si="87">IF(W643="","Card",W643)</f>
        <v>Card</v>
      </c>
    </row>
    <row r="644" spans="1:24" x14ac:dyDescent="0.3">
      <c r="A644" s="3">
        <v>120642</v>
      </c>
      <c r="B644">
        <v>102</v>
      </c>
      <c r="C644" s="2">
        <v>45843</v>
      </c>
      <c r="D644" s="4">
        <v>0.30319444444444443</v>
      </c>
      <c r="E644" s="2">
        <v>45843</v>
      </c>
      <c r="F644" s="2" t="str">
        <f>TEXT(Table1[[#This Row],[Business_Day]],"dddd")</f>
        <v>Saturday</v>
      </c>
      <c r="G644" t="s">
        <v>36</v>
      </c>
      <c r="H644" t="s">
        <v>19</v>
      </c>
      <c r="I644" t="str">
        <f t="shared" si="80"/>
        <v>Dine-In</v>
      </c>
      <c r="J644" t="s">
        <v>57</v>
      </c>
      <c r="K644" t="s">
        <v>63</v>
      </c>
      <c r="L644" t="str">
        <f t="shared" si="81"/>
        <v>No Sauce</v>
      </c>
      <c r="M644" s="3">
        <v>1</v>
      </c>
      <c r="N644" s="5">
        <v>8.86</v>
      </c>
      <c r="O644" s="5">
        <f t="shared" si="82"/>
        <v>8.86</v>
      </c>
      <c r="P644" s="5">
        <f t="shared" si="83"/>
        <v>8.86</v>
      </c>
      <c r="Q644" s="9">
        <v>0</v>
      </c>
      <c r="R644" s="9">
        <f t="shared" si="84"/>
        <v>0</v>
      </c>
      <c r="S644" s="9">
        <v>0.66</v>
      </c>
      <c r="T644" s="9">
        <f t="shared" si="85"/>
        <v>0.66</v>
      </c>
      <c r="U644" s="16">
        <v>9.52</v>
      </c>
      <c r="V644" s="5">
        <f t="shared" si="86"/>
        <v>9.52</v>
      </c>
      <c r="W644" t="s">
        <v>31</v>
      </c>
      <c r="X644" t="str">
        <f t="shared" si="87"/>
        <v>MobilePay</v>
      </c>
    </row>
    <row r="645" spans="1:24" x14ac:dyDescent="0.3">
      <c r="A645" s="3">
        <v>120643</v>
      </c>
      <c r="B645">
        <v>101</v>
      </c>
      <c r="C645" s="2">
        <v>45851</v>
      </c>
      <c r="D645" s="4">
        <v>0.2915625</v>
      </c>
      <c r="E645" s="2">
        <v>45851</v>
      </c>
      <c r="F645" s="2" t="str">
        <f>TEXT(Table1[[#This Row],[Business_Day]],"dddd")</f>
        <v>Sunday</v>
      </c>
      <c r="G645" t="s">
        <v>36</v>
      </c>
      <c r="H645" t="s">
        <v>29</v>
      </c>
      <c r="I645" t="str">
        <f t="shared" si="80"/>
        <v>Delivery</v>
      </c>
      <c r="J645" t="s">
        <v>55</v>
      </c>
      <c r="L645" t="str">
        <f t="shared" si="81"/>
        <v>No Modifier</v>
      </c>
      <c r="M645" s="3">
        <v>1</v>
      </c>
      <c r="N645" s="5">
        <v>7.74</v>
      </c>
      <c r="O645" s="5">
        <f t="shared" si="82"/>
        <v>7.7399999999999993</v>
      </c>
      <c r="P645" s="5">
        <f t="shared" si="83"/>
        <v>7.7399999999999993</v>
      </c>
      <c r="Q645" s="9">
        <v>0</v>
      </c>
      <c r="R645" s="9">
        <f t="shared" si="84"/>
        <v>0</v>
      </c>
      <c r="S645" s="9">
        <v>0.54</v>
      </c>
      <c r="T645" s="9">
        <f t="shared" si="85"/>
        <v>0.54</v>
      </c>
      <c r="U645" s="16">
        <v>8.2799999999999994</v>
      </c>
      <c r="V645" s="5">
        <f t="shared" si="86"/>
        <v>8.2799999999999994</v>
      </c>
      <c r="W645" t="s">
        <v>21</v>
      </c>
      <c r="X645" t="str">
        <f t="shared" si="87"/>
        <v>Card</v>
      </c>
    </row>
    <row r="646" spans="1:24" x14ac:dyDescent="0.3">
      <c r="A646" s="3">
        <v>120644</v>
      </c>
      <c r="B646">
        <v>102</v>
      </c>
      <c r="C646" s="2">
        <v>45828</v>
      </c>
      <c r="D646" s="4">
        <v>0.4926388888888889</v>
      </c>
      <c r="E646" s="2">
        <v>45828</v>
      </c>
      <c r="F646" s="2" t="str">
        <f>TEXT(Table1[[#This Row],[Business_Day]],"dddd")</f>
        <v>Friday</v>
      </c>
      <c r="G646" t="s">
        <v>37</v>
      </c>
      <c r="H646" t="s">
        <v>29</v>
      </c>
      <c r="I646" t="str">
        <f t="shared" si="80"/>
        <v>Delivery</v>
      </c>
      <c r="J646" t="s">
        <v>79</v>
      </c>
      <c r="L646" t="str">
        <f t="shared" si="81"/>
        <v>No Modifier</v>
      </c>
      <c r="M646" s="3">
        <v>1</v>
      </c>
      <c r="N646" s="5">
        <v>2.79</v>
      </c>
      <c r="O646" s="5">
        <f t="shared" si="82"/>
        <v>2.79</v>
      </c>
      <c r="P646" s="5">
        <f t="shared" si="83"/>
        <v>2.79</v>
      </c>
      <c r="Q646" s="9">
        <v>0</v>
      </c>
      <c r="R646" s="9">
        <f t="shared" si="84"/>
        <v>0</v>
      </c>
      <c r="S646" s="9">
        <v>0.2</v>
      </c>
      <c r="T646" s="9">
        <f t="shared" si="85"/>
        <v>0.2</v>
      </c>
      <c r="U646" s="16">
        <v>2.99</v>
      </c>
      <c r="V646" s="5">
        <f t="shared" si="86"/>
        <v>2.99</v>
      </c>
      <c r="W646" t="s">
        <v>21</v>
      </c>
      <c r="X646" t="str">
        <f t="shared" si="87"/>
        <v>Card</v>
      </c>
    </row>
    <row r="647" spans="1:24" x14ac:dyDescent="0.3">
      <c r="A647" s="3">
        <v>120645</v>
      </c>
      <c r="B647">
        <v>403</v>
      </c>
      <c r="C647" s="2">
        <v>45790</v>
      </c>
      <c r="D647" s="4">
        <v>7.1608796296296295E-2</v>
      </c>
      <c r="E647" s="2">
        <v>45790</v>
      </c>
      <c r="F647" s="2" t="str">
        <f>TEXT(Table1[[#This Row],[Business_Day]],"dddd")</f>
        <v>Tuesday</v>
      </c>
      <c r="G647" t="s">
        <v>18</v>
      </c>
      <c r="H647" t="s">
        <v>22</v>
      </c>
      <c r="I647" t="str">
        <f t="shared" si="80"/>
        <v>Takeout</v>
      </c>
      <c r="J647" t="s">
        <v>48</v>
      </c>
      <c r="L647" t="str">
        <f t="shared" si="81"/>
        <v>No Modifier</v>
      </c>
      <c r="M647" s="3">
        <v>1</v>
      </c>
      <c r="N647" s="5">
        <v>5.54</v>
      </c>
      <c r="O647" s="5">
        <f t="shared" si="82"/>
        <v>5.54</v>
      </c>
      <c r="P647" s="5">
        <f t="shared" si="83"/>
        <v>5.54</v>
      </c>
      <c r="Q647" s="9">
        <v>0</v>
      </c>
      <c r="R647" s="9">
        <f t="shared" si="84"/>
        <v>0</v>
      </c>
      <c r="S647" s="9">
        <v>0.44</v>
      </c>
      <c r="T647" s="9">
        <f t="shared" si="85"/>
        <v>0.44</v>
      </c>
      <c r="U647" s="16">
        <v>5.98</v>
      </c>
      <c r="V647" s="5">
        <f t="shared" si="86"/>
        <v>5.98</v>
      </c>
      <c r="W647" t="s">
        <v>21</v>
      </c>
      <c r="X647" t="str">
        <f t="shared" si="87"/>
        <v>Card</v>
      </c>
    </row>
    <row r="648" spans="1:24" x14ac:dyDescent="0.3">
      <c r="A648" s="3">
        <v>120646</v>
      </c>
      <c r="B648">
        <v>401</v>
      </c>
      <c r="C648" s="2">
        <v>45759</v>
      </c>
      <c r="D648" s="4">
        <v>0.46699074074074076</v>
      </c>
      <c r="E648" s="2">
        <v>45759</v>
      </c>
      <c r="F648" s="2" t="str">
        <f>TEXT(Table1[[#This Row],[Business_Day]],"dddd")</f>
        <v>Saturday</v>
      </c>
      <c r="G648" t="s">
        <v>18</v>
      </c>
      <c r="H648" t="s">
        <v>22</v>
      </c>
      <c r="I648" t="str">
        <f t="shared" si="80"/>
        <v>Takeout</v>
      </c>
      <c r="J648" t="s">
        <v>57</v>
      </c>
      <c r="L648" t="str">
        <f t="shared" si="81"/>
        <v>No Modifier</v>
      </c>
      <c r="M648" s="3">
        <v>2</v>
      </c>
      <c r="N648" s="5">
        <v>7.64</v>
      </c>
      <c r="O648" s="5">
        <f t="shared" si="82"/>
        <v>7.6400000000000006</v>
      </c>
      <c r="P648" s="5">
        <f t="shared" si="83"/>
        <v>15.280000000000001</v>
      </c>
      <c r="Q648" s="9">
        <v>0</v>
      </c>
      <c r="R648" s="9">
        <f t="shared" si="84"/>
        <v>0</v>
      </c>
      <c r="S648" s="9">
        <v>1.45</v>
      </c>
      <c r="T648" s="9">
        <f t="shared" si="85"/>
        <v>1.45</v>
      </c>
      <c r="U648" s="16">
        <v>16.73</v>
      </c>
      <c r="V648" s="5">
        <f t="shared" si="86"/>
        <v>16.73</v>
      </c>
      <c r="W648" t="s">
        <v>21</v>
      </c>
      <c r="X648" t="str">
        <f t="shared" si="87"/>
        <v>Card</v>
      </c>
    </row>
    <row r="649" spans="1:24" x14ac:dyDescent="0.3">
      <c r="A649" s="3">
        <v>120647</v>
      </c>
      <c r="B649">
        <v>101</v>
      </c>
      <c r="C649" s="2">
        <v>45788</v>
      </c>
      <c r="D649" s="4">
        <v>0.51226851851851851</v>
      </c>
      <c r="E649" s="2">
        <v>45788</v>
      </c>
      <c r="F649" s="2" t="str">
        <f>TEXT(Table1[[#This Row],[Business_Day]],"dddd")</f>
        <v>Sunday</v>
      </c>
      <c r="G649" t="s">
        <v>33</v>
      </c>
      <c r="H649" t="s">
        <v>19</v>
      </c>
      <c r="I649" t="str">
        <f t="shared" si="80"/>
        <v>Dine-In</v>
      </c>
      <c r="J649" t="s">
        <v>43</v>
      </c>
      <c r="L649" t="str">
        <f t="shared" si="81"/>
        <v>No Modifier</v>
      </c>
      <c r="M649" s="3">
        <v>1</v>
      </c>
      <c r="N649" s="5">
        <v>4.47</v>
      </c>
      <c r="O649" s="5">
        <f t="shared" si="82"/>
        <v>4.47</v>
      </c>
      <c r="P649" s="5">
        <f t="shared" si="83"/>
        <v>4.47</v>
      </c>
      <c r="Q649" s="9">
        <v>0</v>
      </c>
      <c r="R649" s="9">
        <f t="shared" si="84"/>
        <v>0</v>
      </c>
      <c r="S649" s="9">
        <v>0.4</v>
      </c>
      <c r="T649" s="9">
        <f t="shared" si="85"/>
        <v>0.4</v>
      </c>
      <c r="U649" s="16">
        <v>4.87</v>
      </c>
      <c r="V649" s="5">
        <f t="shared" si="86"/>
        <v>4.87</v>
      </c>
      <c r="W649" t="s">
        <v>17</v>
      </c>
      <c r="X649" t="str">
        <f t="shared" si="87"/>
        <v>Cash</v>
      </c>
    </row>
    <row r="650" spans="1:24" x14ac:dyDescent="0.3">
      <c r="A650" s="3">
        <v>120648</v>
      </c>
      <c r="B650">
        <v>101</v>
      </c>
      <c r="C650" s="2">
        <v>45800</v>
      </c>
      <c r="D650" s="4">
        <v>0.53179398148148149</v>
      </c>
      <c r="E650" s="2">
        <v>45800</v>
      </c>
      <c r="F650" s="2" t="str">
        <f>TEXT(Table1[[#This Row],[Business_Day]],"dddd")</f>
        <v>Friday</v>
      </c>
      <c r="G650" t="s">
        <v>18</v>
      </c>
      <c r="H650" t="s">
        <v>19</v>
      </c>
      <c r="I650" t="str">
        <f t="shared" si="80"/>
        <v>Dine-In</v>
      </c>
      <c r="J650" t="s">
        <v>43</v>
      </c>
      <c r="L650" t="str">
        <f t="shared" si="81"/>
        <v>No Modifier</v>
      </c>
      <c r="M650" s="3">
        <v>1</v>
      </c>
      <c r="N650" s="5">
        <v>4.41</v>
      </c>
      <c r="O650" s="5">
        <f t="shared" si="82"/>
        <v>4.41</v>
      </c>
      <c r="P650" s="5">
        <f t="shared" si="83"/>
        <v>4.41</v>
      </c>
      <c r="Q650" s="9">
        <v>0</v>
      </c>
      <c r="R650" s="9">
        <f t="shared" si="84"/>
        <v>0</v>
      </c>
      <c r="S650" s="9">
        <v>0.26</v>
      </c>
      <c r="T650" s="9">
        <f t="shared" si="85"/>
        <v>0.26</v>
      </c>
      <c r="U650" s="16">
        <v>4.67</v>
      </c>
      <c r="V650" s="5">
        <f t="shared" si="86"/>
        <v>4.67</v>
      </c>
      <c r="W650" t="s">
        <v>31</v>
      </c>
      <c r="X650" t="str">
        <f t="shared" si="87"/>
        <v>MobilePay</v>
      </c>
    </row>
    <row r="651" spans="1:24" x14ac:dyDescent="0.3">
      <c r="A651" s="3">
        <v>120649</v>
      </c>
      <c r="B651">
        <v>101</v>
      </c>
      <c r="C651" s="2">
        <v>45792</v>
      </c>
      <c r="D651" s="4">
        <v>8.1770833333333334E-2</v>
      </c>
      <c r="E651" s="2">
        <v>45792</v>
      </c>
      <c r="F651" s="2" t="str">
        <f>TEXT(Table1[[#This Row],[Business_Day]],"dddd")</f>
        <v>Thursday</v>
      </c>
      <c r="G651" t="s">
        <v>18</v>
      </c>
      <c r="H651" t="s">
        <v>19</v>
      </c>
      <c r="I651" t="str">
        <f t="shared" si="80"/>
        <v>Dine-In</v>
      </c>
      <c r="J651" t="s">
        <v>26</v>
      </c>
      <c r="L651" t="str">
        <f t="shared" si="81"/>
        <v>No Modifier</v>
      </c>
      <c r="M651" s="3">
        <v>1</v>
      </c>
      <c r="N651" s="5">
        <v>9.64</v>
      </c>
      <c r="O651" s="5">
        <f t="shared" si="82"/>
        <v>9.64</v>
      </c>
      <c r="P651" s="5">
        <f t="shared" si="83"/>
        <v>9.64</v>
      </c>
      <c r="Q651" s="9">
        <v>0</v>
      </c>
      <c r="R651" s="9">
        <f t="shared" si="84"/>
        <v>0</v>
      </c>
      <c r="S651" s="9">
        <v>0.82</v>
      </c>
      <c r="T651" s="9">
        <f t="shared" si="85"/>
        <v>0.82</v>
      </c>
      <c r="U651" s="16">
        <v>10.46</v>
      </c>
      <c r="V651" s="5">
        <f t="shared" si="86"/>
        <v>10.46</v>
      </c>
      <c r="W651" t="s">
        <v>62</v>
      </c>
      <c r="X651" t="str">
        <f t="shared" si="87"/>
        <v>GiftCard</v>
      </c>
    </row>
    <row r="652" spans="1:24" x14ac:dyDescent="0.3">
      <c r="A652" s="3">
        <v>120650</v>
      </c>
      <c r="B652">
        <v>202</v>
      </c>
      <c r="C652" s="2">
        <v>45822</v>
      </c>
      <c r="D652" s="4">
        <v>0.22057870370370369</v>
      </c>
      <c r="E652" s="2">
        <v>45822</v>
      </c>
      <c r="F652" s="2" t="str">
        <f>TEXT(Table1[[#This Row],[Business_Day]],"dddd")</f>
        <v>Saturday</v>
      </c>
      <c r="G652" t="s">
        <v>14</v>
      </c>
      <c r="H652" t="s">
        <v>19</v>
      </c>
      <c r="I652" t="str">
        <f t="shared" si="80"/>
        <v>Dine-In</v>
      </c>
      <c r="J652" t="s">
        <v>24</v>
      </c>
      <c r="K652" t="s">
        <v>44</v>
      </c>
      <c r="L652" t="str">
        <f t="shared" si="81"/>
        <v>Extra Egg</v>
      </c>
      <c r="M652" s="3">
        <v>1</v>
      </c>
      <c r="N652" s="5">
        <v>3.7</v>
      </c>
      <c r="O652" s="5">
        <f t="shared" si="82"/>
        <v>4.7</v>
      </c>
      <c r="P652" s="5">
        <f t="shared" si="83"/>
        <v>4.7</v>
      </c>
      <c r="Q652" s="9">
        <v>0</v>
      </c>
      <c r="R652" s="9">
        <f t="shared" si="84"/>
        <v>0</v>
      </c>
      <c r="S652" s="9">
        <v>0.31</v>
      </c>
      <c r="T652" s="9">
        <f t="shared" si="85"/>
        <v>0.31</v>
      </c>
      <c r="U652" s="16">
        <v>5.01</v>
      </c>
      <c r="V652" s="5">
        <f t="shared" si="86"/>
        <v>5.01</v>
      </c>
      <c r="W652" t="s">
        <v>21</v>
      </c>
      <c r="X652" t="str">
        <f t="shared" si="87"/>
        <v>Card</v>
      </c>
    </row>
    <row r="653" spans="1:24" x14ac:dyDescent="0.3">
      <c r="A653" s="3">
        <v>120651</v>
      </c>
      <c r="B653">
        <v>102</v>
      </c>
      <c r="C653" s="2">
        <v>45855</v>
      </c>
      <c r="D653" s="4">
        <v>0.25787037037037036</v>
      </c>
      <c r="E653" s="2">
        <v>45855</v>
      </c>
      <c r="F653" s="2" t="str">
        <f>TEXT(Table1[[#This Row],[Business_Day]],"dddd")</f>
        <v>Thursday</v>
      </c>
      <c r="G653" t="s">
        <v>36</v>
      </c>
      <c r="H653" t="s">
        <v>29</v>
      </c>
      <c r="I653" t="str">
        <f t="shared" si="80"/>
        <v>Delivery</v>
      </c>
      <c r="J653" t="s">
        <v>59</v>
      </c>
      <c r="L653" t="str">
        <f t="shared" si="81"/>
        <v>No Modifier</v>
      </c>
      <c r="M653" s="3">
        <v>1</v>
      </c>
      <c r="N653" s="5">
        <v>10.55</v>
      </c>
      <c r="O653" s="5">
        <f t="shared" si="82"/>
        <v>10.55</v>
      </c>
      <c r="P653" s="5">
        <f t="shared" si="83"/>
        <v>10.55</v>
      </c>
      <c r="Q653" s="9">
        <v>0</v>
      </c>
      <c r="R653" s="9">
        <f t="shared" si="84"/>
        <v>0</v>
      </c>
      <c r="S653" s="9">
        <v>0.69</v>
      </c>
      <c r="T653" s="9">
        <f t="shared" si="85"/>
        <v>0.69</v>
      </c>
      <c r="U653" s="16">
        <v>11.24</v>
      </c>
      <c r="V653" s="5">
        <f t="shared" si="86"/>
        <v>11.24</v>
      </c>
      <c r="W653" t="s">
        <v>62</v>
      </c>
      <c r="X653" t="str">
        <f t="shared" si="87"/>
        <v>GiftCard</v>
      </c>
    </row>
    <row r="654" spans="1:24" x14ac:dyDescent="0.3">
      <c r="A654" s="3">
        <v>120652</v>
      </c>
      <c r="B654">
        <v>201</v>
      </c>
      <c r="C654" s="2">
        <v>45784</v>
      </c>
      <c r="D654" s="4">
        <v>0.30489583333333331</v>
      </c>
      <c r="E654" s="2">
        <v>45784</v>
      </c>
      <c r="F654" s="2" t="str">
        <f>TEXT(Table1[[#This Row],[Business_Day]],"dddd")</f>
        <v>Wednesday</v>
      </c>
      <c r="G654" t="s">
        <v>36</v>
      </c>
      <c r="H654" t="s">
        <v>22</v>
      </c>
      <c r="I654" t="str">
        <f t="shared" si="80"/>
        <v>Takeout</v>
      </c>
      <c r="J654" t="s">
        <v>48</v>
      </c>
      <c r="L654" t="str">
        <f t="shared" si="81"/>
        <v>No Modifier</v>
      </c>
      <c r="M654" s="3">
        <v>1</v>
      </c>
      <c r="N654" s="5">
        <v>5.54</v>
      </c>
      <c r="O654" s="5">
        <f t="shared" si="82"/>
        <v>5.79</v>
      </c>
      <c r="P654" s="5">
        <f t="shared" si="83"/>
        <v>5.79</v>
      </c>
      <c r="Q654" s="9">
        <v>0</v>
      </c>
      <c r="R654" s="9">
        <f t="shared" si="84"/>
        <v>0</v>
      </c>
      <c r="S654" s="9">
        <v>0.42</v>
      </c>
      <c r="T654" s="9">
        <f t="shared" si="85"/>
        <v>0.42</v>
      </c>
      <c r="U654" s="16">
        <v>6.21</v>
      </c>
      <c r="V654" s="5">
        <f t="shared" si="86"/>
        <v>6.21</v>
      </c>
      <c r="W654" t="s">
        <v>21</v>
      </c>
      <c r="X654" t="str">
        <f t="shared" si="87"/>
        <v>Card</v>
      </c>
    </row>
    <row r="655" spans="1:24" x14ac:dyDescent="0.3">
      <c r="A655" s="3">
        <v>120653</v>
      </c>
      <c r="B655">
        <v>501</v>
      </c>
      <c r="C655" s="2">
        <v>45780</v>
      </c>
      <c r="D655" s="4">
        <v>0.12060185185185185</v>
      </c>
      <c r="E655" s="2">
        <v>45780</v>
      </c>
      <c r="F655" s="2" t="str">
        <f>TEXT(Table1[[#This Row],[Business_Day]],"dddd")</f>
        <v>Saturday</v>
      </c>
      <c r="G655" t="s">
        <v>18</v>
      </c>
      <c r="H655" t="s">
        <v>29</v>
      </c>
      <c r="I655" t="str">
        <f t="shared" si="80"/>
        <v>Delivery</v>
      </c>
      <c r="J655" t="s">
        <v>60</v>
      </c>
      <c r="L655" t="str">
        <f t="shared" si="81"/>
        <v>No Modifier</v>
      </c>
      <c r="M655" s="3">
        <v>1</v>
      </c>
      <c r="N655" s="5">
        <v>4.62</v>
      </c>
      <c r="O655" s="5">
        <f t="shared" si="82"/>
        <v>4.62</v>
      </c>
      <c r="P655" s="5">
        <f t="shared" si="83"/>
        <v>4.62</v>
      </c>
      <c r="Q655" s="9">
        <v>0</v>
      </c>
      <c r="R655" s="9">
        <f t="shared" si="84"/>
        <v>0</v>
      </c>
      <c r="S655" s="9">
        <v>0.39</v>
      </c>
      <c r="T655" s="9">
        <f t="shared" si="85"/>
        <v>0.39</v>
      </c>
      <c r="U655" s="16">
        <v>5.01</v>
      </c>
      <c r="V655" s="5">
        <f t="shared" si="86"/>
        <v>5.01</v>
      </c>
      <c r="W655" t="s">
        <v>21</v>
      </c>
      <c r="X655" t="str">
        <f t="shared" si="87"/>
        <v>Card</v>
      </c>
    </row>
    <row r="656" spans="1:24" x14ac:dyDescent="0.3">
      <c r="A656" s="3">
        <v>120654</v>
      </c>
      <c r="B656">
        <v>403</v>
      </c>
      <c r="C656" s="2">
        <v>45783</v>
      </c>
      <c r="D656" s="4">
        <v>4.5509259259259256E-2</v>
      </c>
      <c r="E656" s="2">
        <v>45783</v>
      </c>
      <c r="F656" s="2" t="str">
        <f>TEXT(Table1[[#This Row],[Business_Day]],"dddd")</f>
        <v>Tuesday</v>
      </c>
      <c r="G656" t="s">
        <v>18</v>
      </c>
      <c r="H656" t="s">
        <v>15</v>
      </c>
      <c r="I656" t="str">
        <f t="shared" si="80"/>
        <v>Drive-Thru</v>
      </c>
      <c r="J656" t="s">
        <v>55</v>
      </c>
      <c r="L656" t="str">
        <f t="shared" si="81"/>
        <v>No Modifier</v>
      </c>
      <c r="M656" s="3">
        <v>1</v>
      </c>
      <c r="N656" s="5">
        <v>9.7799999999999994</v>
      </c>
      <c r="O656" s="5">
        <f t="shared" si="82"/>
        <v>9.7800000000000011</v>
      </c>
      <c r="P656" s="5">
        <f t="shared" si="83"/>
        <v>9.7800000000000011</v>
      </c>
      <c r="Q656" s="9">
        <v>0</v>
      </c>
      <c r="R656" s="9">
        <f t="shared" si="84"/>
        <v>0</v>
      </c>
      <c r="S656" s="9">
        <v>0.68</v>
      </c>
      <c r="T656" s="9">
        <f t="shared" si="85"/>
        <v>0.68</v>
      </c>
      <c r="U656" s="16">
        <v>10.46</v>
      </c>
      <c r="V656" s="5">
        <f t="shared" si="86"/>
        <v>10.46</v>
      </c>
      <c r="W656" t="s">
        <v>21</v>
      </c>
      <c r="X656" t="str">
        <f t="shared" si="87"/>
        <v>Card</v>
      </c>
    </row>
    <row r="657" spans="1:24" x14ac:dyDescent="0.3">
      <c r="A657" s="3">
        <v>120655</v>
      </c>
      <c r="B657">
        <v>101</v>
      </c>
      <c r="C657" s="2">
        <v>45865</v>
      </c>
      <c r="D657" s="4">
        <v>8.0520833333333333E-2</v>
      </c>
      <c r="E657" s="2">
        <v>45865</v>
      </c>
      <c r="F657" s="2" t="str">
        <f>TEXT(Table1[[#This Row],[Business_Day]],"dddd")</f>
        <v>Sunday</v>
      </c>
      <c r="G657" t="s">
        <v>18</v>
      </c>
      <c r="H657" t="s">
        <v>19</v>
      </c>
      <c r="I657" t="str">
        <f t="shared" si="80"/>
        <v>Dine-In</v>
      </c>
      <c r="J657" t="s">
        <v>48</v>
      </c>
      <c r="K657" t="s">
        <v>50</v>
      </c>
      <c r="L657" t="str">
        <f t="shared" si="81"/>
        <v>Extra Cheese</v>
      </c>
      <c r="M657" s="3">
        <v>1</v>
      </c>
      <c r="N657" s="5">
        <v>5.66</v>
      </c>
      <c r="O657" s="5">
        <f t="shared" si="82"/>
        <v>6.16</v>
      </c>
      <c r="P657" s="5">
        <f t="shared" si="83"/>
        <v>6.16</v>
      </c>
      <c r="Q657" s="9">
        <v>0</v>
      </c>
      <c r="R657" s="9">
        <f t="shared" si="84"/>
        <v>0</v>
      </c>
      <c r="S657" s="9">
        <v>0.43</v>
      </c>
      <c r="T657" s="9">
        <f t="shared" si="85"/>
        <v>0.43</v>
      </c>
      <c r="U657" s="16">
        <v>6.59</v>
      </c>
      <c r="V657" s="5">
        <f t="shared" si="86"/>
        <v>6.59</v>
      </c>
      <c r="W657" t="s">
        <v>21</v>
      </c>
      <c r="X657" t="str">
        <f t="shared" si="87"/>
        <v>Card</v>
      </c>
    </row>
    <row r="658" spans="1:24" x14ac:dyDescent="0.3">
      <c r="A658" s="3">
        <v>120656</v>
      </c>
      <c r="B658">
        <v>501</v>
      </c>
      <c r="C658" s="2">
        <v>45785</v>
      </c>
      <c r="D658" s="4">
        <v>0.18811342592592592</v>
      </c>
      <c r="E658" s="2">
        <v>45785</v>
      </c>
      <c r="F658" s="2" t="str">
        <f>TEXT(Table1[[#This Row],[Business_Day]],"dddd")</f>
        <v>Thursday</v>
      </c>
      <c r="G658" t="s">
        <v>28</v>
      </c>
      <c r="H658" t="s">
        <v>19</v>
      </c>
      <c r="I658" t="str">
        <f t="shared" si="80"/>
        <v>Dine-In</v>
      </c>
      <c r="J658" t="s">
        <v>56</v>
      </c>
      <c r="K658" t="s">
        <v>45</v>
      </c>
      <c r="L658" t="str">
        <f t="shared" si="81"/>
        <v>Sugar-Free Syrup</v>
      </c>
      <c r="M658" s="3">
        <v>1</v>
      </c>
      <c r="N658" s="5">
        <v>1.89</v>
      </c>
      <c r="O658" s="5">
        <f t="shared" si="82"/>
        <v>2.19</v>
      </c>
      <c r="P658" s="5">
        <f t="shared" si="83"/>
        <v>2.19</v>
      </c>
      <c r="Q658" s="9">
        <v>0</v>
      </c>
      <c r="R658" s="9">
        <f t="shared" si="84"/>
        <v>0</v>
      </c>
      <c r="S658" s="9">
        <v>0.16</v>
      </c>
      <c r="T658" s="9">
        <f t="shared" si="85"/>
        <v>0.16</v>
      </c>
      <c r="U658" s="16">
        <v>2.35</v>
      </c>
      <c r="V658" s="5">
        <f t="shared" si="86"/>
        <v>2.35</v>
      </c>
      <c r="W658" t="s">
        <v>17</v>
      </c>
      <c r="X658" t="str">
        <f t="shared" si="87"/>
        <v>Cash</v>
      </c>
    </row>
    <row r="659" spans="1:24" x14ac:dyDescent="0.3">
      <c r="A659" s="3">
        <v>120657</v>
      </c>
      <c r="B659">
        <v>501</v>
      </c>
      <c r="C659" s="2">
        <v>45875</v>
      </c>
      <c r="D659" s="4">
        <v>0.52233796296296298</v>
      </c>
      <c r="E659" s="2">
        <v>45875</v>
      </c>
      <c r="F659" s="2" t="str">
        <f>TEXT(Table1[[#This Row],[Business_Day]],"dddd")</f>
        <v>Wednesday</v>
      </c>
      <c r="G659" t="s">
        <v>18</v>
      </c>
      <c r="H659" t="s">
        <v>15</v>
      </c>
      <c r="I659" t="str">
        <f t="shared" si="80"/>
        <v>Drive-Thru</v>
      </c>
      <c r="J659" t="s">
        <v>32</v>
      </c>
      <c r="L659" t="str">
        <f t="shared" si="81"/>
        <v>No Modifier</v>
      </c>
      <c r="M659" s="3">
        <v>3</v>
      </c>
      <c r="N659" s="5">
        <v>1.74</v>
      </c>
      <c r="O659" s="5">
        <f t="shared" si="82"/>
        <v>1.74</v>
      </c>
      <c r="P659" s="5">
        <f t="shared" si="83"/>
        <v>5.22</v>
      </c>
      <c r="Q659" s="9">
        <v>0</v>
      </c>
      <c r="R659" s="9">
        <f t="shared" si="84"/>
        <v>0</v>
      </c>
      <c r="S659" s="9">
        <v>0.37</v>
      </c>
      <c r="T659" s="9">
        <f t="shared" si="85"/>
        <v>0.37</v>
      </c>
      <c r="U659" s="16">
        <v>5.59</v>
      </c>
      <c r="V659" s="5">
        <f t="shared" si="86"/>
        <v>5.59</v>
      </c>
      <c r="W659" t="s">
        <v>31</v>
      </c>
      <c r="X659" t="str">
        <f t="shared" si="87"/>
        <v>MobilePay</v>
      </c>
    </row>
    <row r="660" spans="1:24" x14ac:dyDescent="0.3">
      <c r="A660" s="3">
        <v>120658</v>
      </c>
      <c r="B660">
        <v>103</v>
      </c>
      <c r="C660" s="2">
        <v>45820</v>
      </c>
      <c r="D660" s="4">
        <v>0.3822800925925926</v>
      </c>
      <c r="E660" s="2">
        <v>45820</v>
      </c>
      <c r="F660" s="2" t="str">
        <f>TEXT(Table1[[#This Row],[Business_Day]],"dddd")</f>
        <v>Thursday</v>
      </c>
      <c r="G660" t="s">
        <v>36</v>
      </c>
      <c r="H660" t="s">
        <v>19</v>
      </c>
      <c r="I660" t="str">
        <f t="shared" si="80"/>
        <v>Dine-In</v>
      </c>
      <c r="J660" t="s">
        <v>52</v>
      </c>
      <c r="L660" t="str">
        <f t="shared" si="81"/>
        <v>No Modifier</v>
      </c>
      <c r="M660" s="3">
        <v>1</v>
      </c>
      <c r="N660" s="5">
        <v>2.7</v>
      </c>
      <c r="O660" s="5">
        <f t="shared" si="82"/>
        <v>2.6999999999999997</v>
      </c>
      <c r="P660" s="5">
        <f t="shared" si="83"/>
        <v>2.6999999999999997</v>
      </c>
      <c r="Q660" s="9">
        <v>0</v>
      </c>
      <c r="R660" s="9">
        <f t="shared" si="84"/>
        <v>0</v>
      </c>
      <c r="S660" s="9">
        <v>0.2</v>
      </c>
      <c r="T660" s="9">
        <f t="shared" si="85"/>
        <v>0.2</v>
      </c>
      <c r="U660" s="16">
        <v>2.9</v>
      </c>
      <c r="V660" s="5">
        <f t="shared" si="86"/>
        <v>2.9</v>
      </c>
      <c r="W660" t="s">
        <v>21</v>
      </c>
      <c r="X660" t="str">
        <f t="shared" si="87"/>
        <v>Card</v>
      </c>
    </row>
    <row r="661" spans="1:24" x14ac:dyDescent="0.3">
      <c r="A661" s="3">
        <v>120659</v>
      </c>
      <c r="B661">
        <v>101</v>
      </c>
      <c r="C661" s="2">
        <v>45834</v>
      </c>
      <c r="D661" s="4">
        <v>0.47957175925925927</v>
      </c>
      <c r="E661" s="2">
        <v>45834</v>
      </c>
      <c r="F661" s="2" t="str">
        <f>TEXT(Table1[[#This Row],[Business_Day]],"dddd")</f>
        <v>Thursday</v>
      </c>
      <c r="G661" t="s">
        <v>18</v>
      </c>
      <c r="H661" t="s">
        <v>29</v>
      </c>
      <c r="I661" t="str">
        <f t="shared" si="80"/>
        <v>Delivery</v>
      </c>
      <c r="J661" t="s">
        <v>60</v>
      </c>
      <c r="L661" t="str">
        <f t="shared" si="81"/>
        <v>No Modifier</v>
      </c>
      <c r="M661" s="3">
        <v>2</v>
      </c>
      <c r="N661" s="5">
        <v>4.9400000000000004</v>
      </c>
      <c r="O661" s="5">
        <f t="shared" si="82"/>
        <v>4.9399999999999995</v>
      </c>
      <c r="P661" s="5">
        <f t="shared" si="83"/>
        <v>9.879999999999999</v>
      </c>
      <c r="Q661" s="9">
        <v>0</v>
      </c>
      <c r="R661" s="9">
        <f t="shared" si="84"/>
        <v>0</v>
      </c>
      <c r="S661" s="9">
        <v>0.64</v>
      </c>
      <c r="T661" s="9">
        <f t="shared" si="85"/>
        <v>0.64</v>
      </c>
      <c r="U661" s="16">
        <v>10.52</v>
      </c>
      <c r="V661" s="5">
        <f t="shared" si="86"/>
        <v>10.52</v>
      </c>
      <c r="W661" t="s">
        <v>21</v>
      </c>
      <c r="X661" t="str">
        <f t="shared" si="87"/>
        <v>Card</v>
      </c>
    </row>
    <row r="662" spans="1:24" x14ac:dyDescent="0.3">
      <c r="A662" s="3">
        <v>120660</v>
      </c>
      <c r="B662">
        <v>202</v>
      </c>
      <c r="C662" s="2">
        <v>45785</v>
      </c>
      <c r="D662" s="4">
        <v>0.40167824074074077</v>
      </c>
      <c r="E662" s="2">
        <v>45785</v>
      </c>
      <c r="F662" s="2" t="str">
        <f>TEXT(Table1[[#This Row],[Business_Day]],"dddd")</f>
        <v>Thursday</v>
      </c>
      <c r="G662" t="s">
        <v>36</v>
      </c>
      <c r="H662" t="s">
        <v>22</v>
      </c>
      <c r="I662" t="str">
        <f t="shared" si="80"/>
        <v>Takeout</v>
      </c>
      <c r="J662" t="s">
        <v>26</v>
      </c>
      <c r="L662" t="str">
        <f t="shared" si="81"/>
        <v>No Modifier</v>
      </c>
      <c r="M662" s="3">
        <v>1</v>
      </c>
      <c r="N662" s="5">
        <v>9</v>
      </c>
      <c r="O662" s="5">
        <f t="shared" si="82"/>
        <v>9</v>
      </c>
      <c r="P662" s="5">
        <f t="shared" si="83"/>
        <v>9</v>
      </c>
      <c r="Q662" s="9">
        <v>0</v>
      </c>
      <c r="R662" s="9">
        <f t="shared" si="84"/>
        <v>0</v>
      </c>
      <c r="S662" s="9">
        <v>0.63</v>
      </c>
      <c r="T662" s="9">
        <f t="shared" si="85"/>
        <v>0.63</v>
      </c>
      <c r="U662" s="16">
        <v>9.6300000000000008</v>
      </c>
      <c r="V662" s="5">
        <f t="shared" si="86"/>
        <v>9.6300000000000008</v>
      </c>
      <c r="W662" t="s">
        <v>21</v>
      </c>
      <c r="X662" t="str">
        <f t="shared" si="87"/>
        <v>Card</v>
      </c>
    </row>
    <row r="663" spans="1:24" x14ac:dyDescent="0.3">
      <c r="A663" s="3">
        <v>120661</v>
      </c>
      <c r="B663">
        <v>401</v>
      </c>
      <c r="C663" s="2">
        <v>45796</v>
      </c>
      <c r="D663" s="4">
        <v>0.29758101851851854</v>
      </c>
      <c r="E663" s="2">
        <v>45796</v>
      </c>
      <c r="F663" s="2" t="str">
        <f>TEXT(Table1[[#This Row],[Business_Day]],"dddd")</f>
        <v>Monday</v>
      </c>
      <c r="G663" t="s">
        <v>36</v>
      </c>
      <c r="H663" t="s">
        <v>19</v>
      </c>
      <c r="I663" t="str">
        <f t="shared" si="80"/>
        <v>Dine-In</v>
      </c>
      <c r="J663" t="s">
        <v>55</v>
      </c>
      <c r="L663" t="str">
        <f t="shared" si="81"/>
        <v>No Modifier</v>
      </c>
      <c r="M663" s="3">
        <v>1</v>
      </c>
      <c r="N663" s="5">
        <v>8.2200000000000006</v>
      </c>
      <c r="O663" s="5">
        <f t="shared" si="82"/>
        <v>8.2200000000000006</v>
      </c>
      <c r="P663" s="5">
        <f t="shared" si="83"/>
        <v>8.2200000000000006</v>
      </c>
      <c r="Q663" s="9">
        <v>0</v>
      </c>
      <c r="R663" s="9">
        <f t="shared" si="84"/>
        <v>0</v>
      </c>
      <c r="S663" s="9">
        <v>0.62</v>
      </c>
      <c r="T663" s="9">
        <f t="shared" si="85"/>
        <v>0.62</v>
      </c>
      <c r="U663" s="16">
        <v>8.84</v>
      </c>
      <c r="V663" s="5">
        <f t="shared" si="86"/>
        <v>8.84</v>
      </c>
      <c r="W663" t="s">
        <v>21</v>
      </c>
      <c r="X663" t="str">
        <f t="shared" si="87"/>
        <v>Card</v>
      </c>
    </row>
    <row r="664" spans="1:24" x14ac:dyDescent="0.3">
      <c r="A664" s="3">
        <v>120662</v>
      </c>
      <c r="B664">
        <v>103</v>
      </c>
      <c r="C664" s="2">
        <v>45791</v>
      </c>
      <c r="D664" s="4">
        <v>0.41187499999999999</v>
      </c>
      <c r="E664" s="2">
        <v>45791</v>
      </c>
      <c r="F664" s="2" t="str">
        <f>TEXT(Table1[[#This Row],[Business_Day]],"dddd")</f>
        <v>Wednesday</v>
      </c>
      <c r="G664" t="s">
        <v>14</v>
      </c>
      <c r="H664" t="s">
        <v>22</v>
      </c>
      <c r="I664" t="str">
        <f t="shared" si="80"/>
        <v>Takeout</v>
      </c>
      <c r="J664" t="s">
        <v>41</v>
      </c>
      <c r="L664" t="str">
        <f t="shared" si="81"/>
        <v>No Modifier</v>
      </c>
      <c r="M664" s="3">
        <v>2</v>
      </c>
      <c r="N664" s="5">
        <v>1.88</v>
      </c>
      <c r="O664" s="5">
        <f t="shared" si="82"/>
        <v>1.8800000000000001</v>
      </c>
      <c r="P664" s="5">
        <f t="shared" si="83"/>
        <v>3.7600000000000002</v>
      </c>
      <c r="Q664" s="9">
        <v>0</v>
      </c>
      <c r="R664" s="9">
        <f t="shared" si="84"/>
        <v>0</v>
      </c>
      <c r="S664" s="9">
        <v>0.23</v>
      </c>
      <c r="T664" s="9">
        <f t="shared" si="85"/>
        <v>0.23</v>
      </c>
      <c r="U664" s="16">
        <v>3.99</v>
      </c>
      <c r="V664" s="5">
        <f t="shared" si="86"/>
        <v>3.99</v>
      </c>
      <c r="W664" t="s">
        <v>21</v>
      </c>
      <c r="X664" t="str">
        <f t="shared" si="87"/>
        <v>Card</v>
      </c>
    </row>
    <row r="665" spans="1:24" x14ac:dyDescent="0.3">
      <c r="A665" s="3">
        <v>120663</v>
      </c>
      <c r="B665">
        <v>401</v>
      </c>
      <c r="C665" s="2">
        <v>45872</v>
      </c>
      <c r="D665" s="4">
        <v>6.0601851851851851E-2</v>
      </c>
      <c r="E665" s="2">
        <v>45872</v>
      </c>
      <c r="F665" s="2" t="str">
        <f>TEXT(Table1[[#This Row],[Business_Day]],"dddd")</f>
        <v>Sunday</v>
      </c>
      <c r="G665" t="s">
        <v>18</v>
      </c>
      <c r="H665" t="s">
        <v>15</v>
      </c>
      <c r="I665" t="str">
        <f t="shared" si="80"/>
        <v>Drive-Thru</v>
      </c>
      <c r="J665" t="s">
        <v>52</v>
      </c>
      <c r="K665" t="s">
        <v>63</v>
      </c>
      <c r="L665" t="str">
        <f t="shared" si="81"/>
        <v>No Sauce</v>
      </c>
      <c r="M665" s="3">
        <v>2</v>
      </c>
      <c r="N665" s="5">
        <v>2.4900000000000002</v>
      </c>
      <c r="O665" s="5">
        <f t="shared" si="82"/>
        <v>2.4900000000000002</v>
      </c>
      <c r="P665" s="5">
        <f t="shared" si="83"/>
        <v>4.9800000000000004</v>
      </c>
      <c r="Q665" s="9">
        <v>0</v>
      </c>
      <c r="R665" s="9">
        <f t="shared" si="84"/>
        <v>0</v>
      </c>
      <c r="S665" s="9">
        <v>0.47</v>
      </c>
      <c r="T665" s="9">
        <f t="shared" si="85"/>
        <v>0.47</v>
      </c>
      <c r="U665" s="16">
        <v>5.45</v>
      </c>
      <c r="V665" s="5">
        <f t="shared" si="86"/>
        <v>5.45</v>
      </c>
      <c r="W665" t="s">
        <v>21</v>
      </c>
      <c r="X665" t="str">
        <f t="shared" si="87"/>
        <v>Card</v>
      </c>
    </row>
    <row r="666" spans="1:24" x14ac:dyDescent="0.3">
      <c r="A666" s="3">
        <v>120664</v>
      </c>
      <c r="B666">
        <v>102</v>
      </c>
      <c r="C666" s="2">
        <v>45835</v>
      </c>
      <c r="D666" s="4">
        <v>0.44254629629629627</v>
      </c>
      <c r="E666" s="2">
        <v>45835</v>
      </c>
      <c r="F666" s="2" t="str">
        <f>TEXT(Table1[[#This Row],[Business_Day]],"dddd")</f>
        <v>Friday</v>
      </c>
      <c r="G666" t="s">
        <v>14</v>
      </c>
      <c r="H666" t="s">
        <v>19</v>
      </c>
      <c r="I666" t="str">
        <f t="shared" si="80"/>
        <v>Dine-In</v>
      </c>
      <c r="J666" t="s">
        <v>41</v>
      </c>
      <c r="K666" t="s">
        <v>76</v>
      </c>
      <c r="L666" t="str">
        <f t="shared" si="81"/>
        <v>No Ice</v>
      </c>
      <c r="M666" s="3">
        <v>1</v>
      </c>
      <c r="N666" s="5">
        <v>1.75</v>
      </c>
      <c r="O666" s="5">
        <f t="shared" si="82"/>
        <v>1.75</v>
      </c>
      <c r="P666" s="5">
        <f t="shared" si="83"/>
        <v>1.75</v>
      </c>
      <c r="Q666" s="9">
        <v>0.35</v>
      </c>
      <c r="R666" s="9">
        <f t="shared" si="84"/>
        <v>0.35</v>
      </c>
      <c r="S666" s="9">
        <v>0.13</v>
      </c>
      <c r="T666" s="9">
        <f t="shared" si="85"/>
        <v>0.13</v>
      </c>
      <c r="U666" s="16">
        <v>1.53</v>
      </c>
      <c r="V666" s="5">
        <f t="shared" si="86"/>
        <v>1.53</v>
      </c>
      <c r="W666" t="s">
        <v>31</v>
      </c>
      <c r="X666" t="str">
        <f t="shared" si="87"/>
        <v>MobilePay</v>
      </c>
    </row>
    <row r="667" spans="1:24" x14ac:dyDescent="0.3">
      <c r="A667" s="3">
        <v>120665</v>
      </c>
      <c r="B667">
        <v>202</v>
      </c>
      <c r="C667" s="2">
        <v>45875</v>
      </c>
      <c r="D667" s="4">
        <v>0.34118055555555554</v>
      </c>
      <c r="E667" s="2">
        <v>45875</v>
      </c>
      <c r="F667" s="2" t="str">
        <f>TEXT(Table1[[#This Row],[Business_Day]],"dddd")</f>
        <v>Wednesday</v>
      </c>
      <c r="G667" t="s">
        <v>36</v>
      </c>
      <c r="H667" t="s">
        <v>22</v>
      </c>
      <c r="I667" t="str">
        <f t="shared" si="80"/>
        <v>Takeout</v>
      </c>
      <c r="J667" t="s">
        <v>77</v>
      </c>
      <c r="K667" t="s">
        <v>58</v>
      </c>
      <c r="L667" t="str">
        <f t="shared" si="81"/>
        <v>Spicy</v>
      </c>
      <c r="M667" s="3">
        <v>1</v>
      </c>
      <c r="N667" s="5">
        <v>5.28</v>
      </c>
      <c r="O667" s="5">
        <f t="shared" si="82"/>
        <v>5.28</v>
      </c>
      <c r="P667" s="5">
        <f t="shared" si="83"/>
        <v>5.28</v>
      </c>
      <c r="Q667" s="9">
        <v>0</v>
      </c>
      <c r="R667" s="9">
        <f t="shared" si="84"/>
        <v>0</v>
      </c>
      <c r="S667" s="9">
        <v>0.5</v>
      </c>
      <c r="T667" s="9">
        <f t="shared" si="85"/>
        <v>0.5</v>
      </c>
      <c r="U667" s="16">
        <v>5.78</v>
      </c>
      <c r="V667" s="5">
        <f t="shared" si="86"/>
        <v>5.78</v>
      </c>
      <c r="W667" t="s">
        <v>21</v>
      </c>
      <c r="X667" t="str">
        <f t="shared" si="87"/>
        <v>Card</v>
      </c>
    </row>
    <row r="668" spans="1:24" x14ac:dyDescent="0.3">
      <c r="A668" s="3">
        <v>120666</v>
      </c>
      <c r="B668">
        <v>402</v>
      </c>
      <c r="C668" s="2">
        <v>45843</v>
      </c>
      <c r="D668" s="4">
        <v>6.2314814814814816E-2</v>
      </c>
      <c r="E668" s="2">
        <v>45843</v>
      </c>
      <c r="F668" s="2" t="str">
        <f>TEXT(Table1[[#This Row],[Business_Day]],"dddd")</f>
        <v>Saturday</v>
      </c>
      <c r="G668" t="s">
        <v>18</v>
      </c>
      <c r="H668" t="s">
        <v>29</v>
      </c>
      <c r="I668" t="str">
        <f t="shared" si="80"/>
        <v>Delivery</v>
      </c>
      <c r="J668" t="s">
        <v>60</v>
      </c>
      <c r="L668" t="str">
        <f t="shared" si="81"/>
        <v>No Modifier</v>
      </c>
      <c r="M668" s="3">
        <v>2</v>
      </c>
      <c r="N668" s="5">
        <v>4.91</v>
      </c>
      <c r="O668" s="5">
        <f t="shared" si="82"/>
        <v>4.91</v>
      </c>
      <c r="P668" s="5">
        <f t="shared" si="83"/>
        <v>9.82</v>
      </c>
      <c r="Q668" s="9">
        <v>0</v>
      </c>
      <c r="R668" s="9">
        <f t="shared" si="84"/>
        <v>0</v>
      </c>
      <c r="S668" s="9">
        <v>0.59</v>
      </c>
      <c r="T668" s="9">
        <f t="shared" si="85"/>
        <v>0.59</v>
      </c>
      <c r="U668" s="16">
        <v>10.41</v>
      </c>
      <c r="V668" s="5">
        <f t="shared" si="86"/>
        <v>10.41</v>
      </c>
      <c r="W668" t="s">
        <v>31</v>
      </c>
      <c r="X668" t="str">
        <f t="shared" si="87"/>
        <v>MobilePay</v>
      </c>
    </row>
    <row r="669" spans="1:24" x14ac:dyDescent="0.3">
      <c r="A669" s="3">
        <v>120667</v>
      </c>
      <c r="B669">
        <v>102</v>
      </c>
      <c r="C669" s="2">
        <v>45786</v>
      </c>
      <c r="D669" s="4">
        <v>0.47359953703703705</v>
      </c>
      <c r="E669" s="2">
        <v>45786</v>
      </c>
      <c r="F669" s="2" t="str">
        <f>TEXT(Table1[[#This Row],[Business_Day]],"dddd")</f>
        <v>Friday</v>
      </c>
      <c r="G669" t="s">
        <v>18</v>
      </c>
      <c r="H669" t="s">
        <v>29</v>
      </c>
      <c r="I669" t="str">
        <f t="shared" si="80"/>
        <v>Delivery</v>
      </c>
      <c r="J669" t="s">
        <v>77</v>
      </c>
      <c r="L669" t="str">
        <f t="shared" si="81"/>
        <v>No Modifier</v>
      </c>
      <c r="M669" s="3">
        <v>1</v>
      </c>
      <c r="N669" s="5">
        <v>5.77</v>
      </c>
      <c r="O669" s="5">
        <f t="shared" si="82"/>
        <v>5.7700000000000005</v>
      </c>
      <c r="P669" s="5">
        <f t="shared" si="83"/>
        <v>5.7700000000000005</v>
      </c>
      <c r="Q669" s="9">
        <v>0</v>
      </c>
      <c r="R669" s="9">
        <f t="shared" si="84"/>
        <v>0</v>
      </c>
      <c r="S669" s="9">
        <v>0.38</v>
      </c>
      <c r="T669" s="9">
        <f t="shared" si="85"/>
        <v>0.38</v>
      </c>
      <c r="U669" s="16">
        <v>6.15</v>
      </c>
      <c r="V669" s="5">
        <f t="shared" si="86"/>
        <v>6.15</v>
      </c>
      <c r="W669" t="s">
        <v>21</v>
      </c>
      <c r="X669" t="str">
        <f t="shared" si="87"/>
        <v>Card</v>
      </c>
    </row>
    <row r="670" spans="1:24" x14ac:dyDescent="0.3">
      <c r="A670" s="3">
        <v>120668</v>
      </c>
      <c r="B670">
        <v>202</v>
      </c>
      <c r="C670" s="2">
        <v>45809</v>
      </c>
      <c r="D670" s="4">
        <v>0.15614583333333334</v>
      </c>
      <c r="E670" s="2">
        <v>45809</v>
      </c>
      <c r="F670" s="2" t="str">
        <f>TEXT(Table1[[#This Row],[Business_Day]],"dddd")</f>
        <v>Sunday</v>
      </c>
      <c r="G670" t="s">
        <v>28</v>
      </c>
      <c r="H670" t="s">
        <v>19</v>
      </c>
      <c r="I670" t="str">
        <f t="shared" si="80"/>
        <v>Dine-In</v>
      </c>
      <c r="J670" t="s">
        <v>52</v>
      </c>
      <c r="K670" t="s">
        <v>63</v>
      </c>
      <c r="L670" t="str">
        <f t="shared" si="81"/>
        <v>No Sauce</v>
      </c>
      <c r="M670" s="3">
        <v>2</v>
      </c>
      <c r="N670" s="5">
        <v>1.89</v>
      </c>
      <c r="O670" s="5">
        <f t="shared" si="82"/>
        <v>1.8899999999999997</v>
      </c>
      <c r="P670" s="5">
        <f t="shared" si="83"/>
        <v>3.7799999999999994</v>
      </c>
      <c r="Q670" s="9">
        <v>0</v>
      </c>
      <c r="R670" s="9">
        <f t="shared" si="84"/>
        <v>0</v>
      </c>
      <c r="S670" s="9">
        <v>0.28000000000000003</v>
      </c>
      <c r="T670" s="9">
        <f t="shared" si="85"/>
        <v>0.28000000000000003</v>
      </c>
      <c r="U670" s="16">
        <v>4.0599999999999996</v>
      </c>
      <c r="V670" s="5">
        <f t="shared" si="86"/>
        <v>4.0599999999999996</v>
      </c>
      <c r="W670" t="s">
        <v>17</v>
      </c>
      <c r="X670" t="str">
        <f t="shared" si="87"/>
        <v>Cash</v>
      </c>
    </row>
    <row r="671" spans="1:24" x14ac:dyDescent="0.3">
      <c r="A671" s="3">
        <v>120669</v>
      </c>
      <c r="B671">
        <v>101</v>
      </c>
      <c r="C671" s="2">
        <v>45876</v>
      </c>
      <c r="D671" s="4">
        <v>0.11259259259259259</v>
      </c>
      <c r="E671" s="2">
        <v>45876</v>
      </c>
      <c r="F671" s="2" t="str">
        <f>TEXT(Table1[[#This Row],[Business_Day]],"dddd")</f>
        <v>Thursday</v>
      </c>
      <c r="G671" t="s">
        <v>18</v>
      </c>
      <c r="H671" t="s">
        <v>19</v>
      </c>
      <c r="I671" t="str">
        <f t="shared" si="80"/>
        <v>Dine-In</v>
      </c>
      <c r="J671" t="s">
        <v>59</v>
      </c>
      <c r="L671" t="str">
        <f t="shared" si="81"/>
        <v>No Modifier</v>
      </c>
      <c r="M671" s="3">
        <v>1</v>
      </c>
      <c r="N671" s="5">
        <v>10.54</v>
      </c>
      <c r="O671" s="5">
        <f t="shared" si="82"/>
        <v>10.540000000000001</v>
      </c>
      <c r="P671" s="5">
        <f t="shared" si="83"/>
        <v>10.540000000000001</v>
      </c>
      <c r="Q671" s="9">
        <v>0</v>
      </c>
      <c r="R671" s="9">
        <f t="shared" si="84"/>
        <v>0</v>
      </c>
      <c r="S671" s="9">
        <v>0.84</v>
      </c>
      <c r="T671" s="9">
        <f t="shared" si="85"/>
        <v>0.84</v>
      </c>
      <c r="U671" s="16">
        <v>11.38</v>
      </c>
      <c r="V671" s="5">
        <f t="shared" si="86"/>
        <v>11.38</v>
      </c>
      <c r="W671" t="s">
        <v>21</v>
      </c>
      <c r="X671" t="str">
        <f t="shared" si="87"/>
        <v>Card</v>
      </c>
    </row>
    <row r="672" spans="1:24" x14ac:dyDescent="0.3">
      <c r="A672" s="3">
        <v>120670</v>
      </c>
      <c r="B672">
        <v>401</v>
      </c>
      <c r="C672" s="2">
        <v>45836</v>
      </c>
      <c r="D672" s="4">
        <v>0.22534722222222223</v>
      </c>
      <c r="E672" s="2">
        <v>45836</v>
      </c>
      <c r="F672" s="2" t="str">
        <f>TEXT(Table1[[#This Row],[Business_Day]],"dddd")</f>
        <v>Saturday</v>
      </c>
      <c r="G672" t="s">
        <v>28</v>
      </c>
      <c r="H672" t="s">
        <v>15</v>
      </c>
      <c r="I672" t="str">
        <f t="shared" si="80"/>
        <v>Drive-Thru</v>
      </c>
      <c r="J672" t="s">
        <v>30</v>
      </c>
      <c r="L672" t="str">
        <f t="shared" si="81"/>
        <v>No Modifier</v>
      </c>
      <c r="M672" s="3">
        <v>1</v>
      </c>
      <c r="N672" s="5">
        <v>3.49</v>
      </c>
      <c r="O672" s="5">
        <f t="shared" si="82"/>
        <v>3.4899999999999998</v>
      </c>
      <c r="P672" s="5">
        <f t="shared" si="83"/>
        <v>3.4899999999999998</v>
      </c>
      <c r="Q672" s="9">
        <v>0</v>
      </c>
      <c r="R672" s="9">
        <f t="shared" si="84"/>
        <v>0</v>
      </c>
      <c r="S672" s="9">
        <v>0.31</v>
      </c>
      <c r="T672" s="9">
        <f t="shared" si="85"/>
        <v>0.31</v>
      </c>
      <c r="U672" s="16">
        <v>3.8</v>
      </c>
      <c r="V672" s="5">
        <f t="shared" si="86"/>
        <v>3.8</v>
      </c>
      <c r="W672" t="s">
        <v>21</v>
      </c>
      <c r="X672" t="str">
        <f t="shared" si="87"/>
        <v>Card</v>
      </c>
    </row>
    <row r="673" spans="1:24" x14ac:dyDescent="0.3">
      <c r="A673" s="3">
        <v>120671</v>
      </c>
      <c r="B673">
        <v>501</v>
      </c>
      <c r="C673" s="2">
        <v>45798</v>
      </c>
      <c r="D673" s="4">
        <v>6.6226851851851856E-2</v>
      </c>
      <c r="E673" s="2">
        <v>45798</v>
      </c>
      <c r="F673" s="2" t="str">
        <f>TEXT(Table1[[#This Row],[Business_Day]],"dddd")</f>
        <v>Wednesday</v>
      </c>
      <c r="G673" t="s">
        <v>33</v>
      </c>
      <c r="H673" t="s">
        <v>19</v>
      </c>
      <c r="I673" t="str">
        <f t="shared" si="80"/>
        <v>Dine-In</v>
      </c>
      <c r="J673" t="s">
        <v>52</v>
      </c>
      <c r="L673" t="str">
        <f t="shared" si="81"/>
        <v>No Modifier</v>
      </c>
      <c r="M673" s="3">
        <v>2</v>
      </c>
      <c r="N673" s="5">
        <v>2.0499999999999998</v>
      </c>
      <c r="O673" s="5">
        <f t="shared" si="82"/>
        <v>2.0499999999999998</v>
      </c>
      <c r="P673" s="5">
        <f t="shared" si="83"/>
        <v>4.0999999999999996</v>
      </c>
      <c r="Q673" s="9">
        <v>0</v>
      </c>
      <c r="R673" s="9">
        <f t="shared" si="84"/>
        <v>0</v>
      </c>
      <c r="S673" s="9">
        <v>0.37</v>
      </c>
      <c r="T673" s="9">
        <f t="shared" si="85"/>
        <v>0.37</v>
      </c>
      <c r="U673" s="16">
        <v>4.47</v>
      </c>
      <c r="V673" s="5">
        <f t="shared" si="86"/>
        <v>4.47</v>
      </c>
      <c r="W673" t="s">
        <v>17</v>
      </c>
      <c r="X673" t="str">
        <f t="shared" si="87"/>
        <v>Cash</v>
      </c>
    </row>
    <row r="674" spans="1:24" x14ac:dyDescent="0.3">
      <c r="A674" s="3">
        <v>120672</v>
      </c>
      <c r="B674">
        <v>101</v>
      </c>
      <c r="C674" s="2">
        <v>45842</v>
      </c>
      <c r="D674" s="4">
        <v>0.38569444444444445</v>
      </c>
      <c r="E674" s="2">
        <v>45842</v>
      </c>
      <c r="F674" s="2" t="str">
        <f>TEXT(Table1[[#This Row],[Business_Day]],"dddd")</f>
        <v>Friday</v>
      </c>
      <c r="G674" t="s">
        <v>36</v>
      </c>
      <c r="H674" t="s">
        <v>15</v>
      </c>
      <c r="I674" t="str">
        <f t="shared" si="80"/>
        <v>Drive-Thru</v>
      </c>
      <c r="J674" t="s">
        <v>57</v>
      </c>
      <c r="K674" t="s">
        <v>50</v>
      </c>
      <c r="L674" t="str">
        <f t="shared" si="81"/>
        <v>Extra Cheese</v>
      </c>
      <c r="M674" s="3">
        <v>1</v>
      </c>
      <c r="N674" s="5">
        <v>8.82</v>
      </c>
      <c r="O674" s="5">
        <f t="shared" si="82"/>
        <v>9.32</v>
      </c>
      <c r="P674" s="5">
        <f t="shared" si="83"/>
        <v>9.32</v>
      </c>
      <c r="Q674" s="9">
        <v>0</v>
      </c>
      <c r="R674" s="9">
        <f t="shared" si="84"/>
        <v>0</v>
      </c>
      <c r="S674" s="9">
        <v>0.61</v>
      </c>
      <c r="T674" s="9">
        <f t="shared" si="85"/>
        <v>0.61</v>
      </c>
      <c r="U674" s="16">
        <v>9.93</v>
      </c>
      <c r="V674" s="5">
        <f t="shared" si="86"/>
        <v>9.93</v>
      </c>
      <c r="W674" t="s">
        <v>21</v>
      </c>
      <c r="X674" t="str">
        <f t="shared" si="87"/>
        <v>Card</v>
      </c>
    </row>
    <row r="675" spans="1:24" x14ac:dyDescent="0.3">
      <c r="A675" s="3">
        <v>120673</v>
      </c>
      <c r="B675">
        <v>401</v>
      </c>
      <c r="C675" s="2">
        <v>45833</v>
      </c>
      <c r="D675" s="4">
        <v>0.51871527777777782</v>
      </c>
      <c r="E675" s="2">
        <v>45833</v>
      </c>
      <c r="F675" s="2" t="str">
        <f>TEXT(Table1[[#This Row],[Business_Day]],"dddd")</f>
        <v>Wednesday</v>
      </c>
      <c r="G675" t="s">
        <v>18</v>
      </c>
      <c r="H675" t="s">
        <v>22</v>
      </c>
      <c r="I675" t="str">
        <f t="shared" si="80"/>
        <v>Takeout</v>
      </c>
      <c r="J675" t="s">
        <v>77</v>
      </c>
      <c r="L675" t="str">
        <f t="shared" si="81"/>
        <v>No Modifier</v>
      </c>
      <c r="M675" s="3">
        <v>2</v>
      </c>
      <c r="N675" s="5">
        <v>5.1100000000000003</v>
      </c>
      <c r="O675" s="5">
        <f t="shared" si="82"/>
        <v>5.1099999999999994</v>
      </c>
      <c r="P675" s="5">
        <f t="shared" si="83"/>
        <v>10.219999999999999</v>
      </c>
      <c r="Q675" s="9">
        <v>0</v>
      </c>
      <c r="R675" s="9">
        <f t="shared" si="84"/>
        <v>0</v>
      </c>
      <c r="S675" s="9">
        <v>0.82</v>
      </c>
      <c r="T675" s="9">
        <f t="shared" si="85"/>
        <v>0.82</v>
      </c>
      <c r="U675" s="16">
        <v>11.04</v>
      </c>
      <c r="V675" s="5">
        <f t="shared" si="86"/>
        <v>11.04</v>
      </c>
      <c r="W675" t="s">
        <v>21</v>
      </c>
      <c r="X675" t="str">
        <f t="shared" si="87"/>
        <v>Card</v>
      </c>
    </row>
    <row r="676" spans="1:24" x14ac:dyDescent="0.3">
      <c r="A676" s="3">
        <v>120674</v>
      </c>
      <c r="B676">
        <v>202</v>
      </c>
      <c r="C676" s="2">
        <v>45821</v>
      </c>
      <c r="D676" s="4">
        <v>0.33327546296296295</v>
      </c>
      <c r="E676" s="2">
        <v>45821</v>
      </c>
      <c r="F676" s="2" t="str">
        <f>TEXT(Table1[[#This Row],[Business_Day]],"dddd")</f>
        <v>Friday</v>
      </c>
      <c r="G676" t="s">
        <v>36</v>
      </c>
      <c r="H676" t="s">
        <v>19</v>
      </c>
      <c r="I676" t="str">
        <f t="shared" si="80"/>
        <v>Dine-In</v>
      </c>
      <c r="J676" t="s">
        <v>57</v>
      </c>
      <c r="L676" t="str">
        <f t="shared" si="81"/>
        <v>No Modifier</v>
      </c>
      <c r="M676" s="3">
        <v>1</v>
      </c>
      <c r="N676" s="5">
        <v>8.2899999999999991</v>
      </c>
      <c r="O676" s="5">
        <f t="shared" si="82"/>
        <v>8.2899999999999991</v>
      </c>
      <c r="P676" s="5">
        <f t="shared" si="83"/>
        <v>8.2899999999999991</v>
      </c>
      <c r="Q676" s="9">
        <v>0</v>
      </c>
      <c r="R676" s="9">
        <f t="shared" si="84"/>
        <v>0</v>
      </c>
      <c r="S676" s="9">
        <v>0.54</v>
      </c>
      <c r="T676" s="9">
        <f t="shared" si="85"/>
        <v>0.54</v>
      </c>
      <c r="U676" s="16">
        <v>8.83</v>
      </c>
      <c r="V676" s="5">
        <f t="shared" si="86"/>
        <v>8.83</v>
      </c>
      <c r="W676" t="s">
        <v>21</v>
      </c>
      <c r="X676" t="str">
        <f t="shared" si="87"/>
        <v>Card</v>
      </c>
    </row>
    <row r="677" spans="1:24" x14ac:dyDescent="0.3">
      <c r="A677" s="3">
        <v>120675</v>
      </c>
      <c r="B677">
        <v>501</v>
      </c>
      <c r="C677" s="2">
        <v>45800</v>
      </c>
      <c r="D677" s="4">
        <v>0.44347222222222221</v>
      </c>
      <c r="E677" s="2">
        <v>45800</v>
      </c>
      <c r="F677" s="2" t="str">
        <f>TEXT(Table1[[#This Row],[Business_Day]],"dddd")</f>
        <v>Friday</v>
      </c>
      <c r="G677" t="s">
        <v>37</v>
      </c>
      <c r="H677" t="s">
        <v>29</v>
      </c>
      <c r="I677" t="str">
        <f t="shared" si="80"/>
        <v>Delivery</v>
      </c>
      <c r="J677" t="s">
        <v>70</v>
      </c>
      <c r="L677" t="str">
        <f t="shared" si="81"/>
        <v>No Modifier</v>
      </c>
      <c r="M677" s="3">
        <v>1</v>
      </c>
      <c r="N677" s="5">
        <v>3.05</v>
      </c>
      <c r="O677" s="5">
        <f t="shared" si="82"/>
        <v>3.05</v>
      </c>
      <c r="P677" s="5">
        <f t="shared" si="83"/>
        <v>3.05</v>
      </c>
      <c r="Q677" s="9">
        <v>0</v>
      </c>
      <c r="R677" s="9">
        <f t="shared" si="84"/>
        <v>0</v>
      </c>
      <c r="S677" s="9">
        <v>0.2</v>
      </c>
      <c r="T677" s="9">
        <f t="shared" si="85"/>
        <v>0.2</v>
      </c>
      <c r="U677" s="16">
        <v>3.25</v>
      </c>
      <c r="V677" s="5">
        <f t="shared" si="86"/>
        <v>3.25</v>
      </c>
      <c r="W677" t="s">
        <v>31</v>
      </c>
      <c r="X677" t="str">
        <f t="shared" si="87"/>
        <v>MobilePay</v>
      </c>
    </row>
    <row r="678" spans="1:24" x14ac:dyDescent="0.3">
      <c r="A678" s="3">
        <v>120676</v>
      </c>
      <c r="B678">
        <v>403</v>
      </c>
      <c r="C678" s="2">
        <v>45770</v>
      </c>
      <c r="D678" s="4">
        <v>0.31207175925925928</v>
      </c>
      <c r="E678" s="2">
        <v>45770</v>
      </c>
      <c r="F678" s="2" t="str">
        <f>TEXT(Table1[[#This Row],[Business_Day]],"dddd")</f>
        <v>Wednesday</v>
      </c>
      <c r="G678" t="s">
        <v>36</v>
      </c>
      <c r="H678" t="s">
        <v>15</v>
      </c>
      <c r="I678" t="str">
        <f t="shared" si="80"/>
        <v>Drive-Thru</v>
      </c>
      <c r="J678" t="s">
        <v>55</v>
      </c>
      <c r="L678" t="str">
        <f t="shared" si="81"/>
        <v>No Modifier</v>
      </c>
      <c r="M678" s="3">
        <v>1</v>
      </c>
      <c r="N678" s="5">
        <v>7.93</v>
      </c>
      <c r="O678" s="5">
        <f t="shared" si="82"/>
        <v>7.93</v>
      </c>
      <c r="P678" s="5">
        <f t="shared" si="83"/>
        <v>7.93</v>
      </c>
      <c r="Q678" s="9">
        <v>0</v>
      </c>
      <c r="R678" s="9">
        <f t="shared" si="84"/>
        <v>0</v>
      </c>
      <c r="S678" s="9">
        <v>0.52</v>
      </c>
      <c r="T678" s="9">
        <f t="shared" si="85"/>
        <v>0.52</v>
      </c>
      <c r="U678" s="16">
        <v>8.4499999999999993</v>
      </c>
      <c r="V678" s="5">
        <f t="shared" si="86"/>
        <v>8.4499999999999993</v>
      </c>
      <c r="W678" t="s">
        <v>21</v>
      </c>
      <c r="X678" t="str">
        <f t="shared" si="87"/>
        <v>Card</v>
      </c>
    </row>
    <row r="679" spans="1:24" x14ac:dyDescent="0.3">
      <c r="A679" s="3">
        <v>120677</v>
      </c>
      <c r="B679">
        <v>201</v>
      </c>
      <c r="C679" s="2">
        <v>45819</v>
      </c>
      <c r="D679" s="4">
        <v>0.28585648148148146</v>
      </c>
      <c r="E679" s="2">
        <v>45819</v>
      </c>
      <c r="F679" s="2" t="str">
        <f>TEXT(Table1[[#This Row],[Business_Day]],"dddd")</f>
        <v>Wednesday</v>
      </c>
      <c r="G679" t="s">
        <v>36</v>
      </c>
      <c r="H679" t="s">
        <v>15</v>
      </c>
      <c r="I679" t="str">
        <f t="shared" si="80"/>
        <v>Drive-Thru</v>
      </c>
      <c r="J679" t="s">
        <v>52</v>
      </c>
      <c r="L679" t="str">
        <f t="shared" si="81"/>
        <v>No Modifier</v>
      </c>
      <c r="M679" s="3">
        <v>2</v>
      </c>
      <c r="N679" s="5">
        <v>3.14</v>
      </c>
      <c r="O679" s="5">
        <f t="shared" si="82"/>
        <v>3.14</v>
      </c>
      <c r="P679" s="5">
        <f t="shared" si="83"/>
        <v>6.28</v>
      </c>
      <c r="Q679" s="9">
        <v>0.31</v>
      </c>
      <c r="R679" s="9">
        <f t="shared" si="84"/>
        <v>0.31</v>
      </c>
      <c r="S679" s="9">
        <v>0.51</v>
      </c>
      <c r="T679" s="9">
        <f t="shared" si="85"/>
        <v>0.51</v>
      </c>
      <c r="U679" s="16">
        <v>6.48</v>
      </c>
      <c r="V679" s="5">
        <f t="shared" si="86"/>
        <v>6.48</v>
      </c>
      <c r="W679" t="s">
        <v>31</v>
      </c>
      <c r="X679" t="str">
        <f t="shared" si="87"/>
        <v>MobilePay</v>
      </c>
    </row>
    <row r="680" spans="1:24" x14ac:dyDescent="0.3">
      <c r="A680" s="3">
        <v>120678</v>
      </c>
      <c r="B680">
        <v>202</v>
      </c>
      <c r="C680" s="2">
        <v>45810</v>
      </c>
      <c r="D680" s="4">
        <v>0.28181712962962963</v>
      </c>
      <c r="E680" s="2">
        <v>45810</v>
      </c>
      <c r="F680" s="2" t="str">
        <f>TEXT(Table1[[#This Row],[Business_Day]],"dddd")</f>
        <v>Monday</v>
      </c>
      <c r="G680" t="s">
        <v>36</v>
      </c>
      <c r="H680" t="s">
        <v>29</v>
      </c>
      <c r="I680" t="str">
        <f t="shared" si="80"/>
        <v>Delivery</v>
      </c>
      <c r="J680" t="s">
        <v>26</v>
      </c>
      <c r="L680" t="str">
        <f t="shared" si="81"/>
        <v>No Modifier</v>
      </c>
      <c r="M680" s="3">
        <v>2</v>
      </c>
      <c r="N680" s="5">
        <v>9.76</v>
      </c>
      <c r="O680" s="5">
        <f t="shared" si="82"/>
        <v>9.76</v>
      </c>
      <c r="P680" s="5">
        <f t="shared" si="83"/>
        <v>19.52</v>
      </c>
      <c r="Q680" s="9">
        <v>3.9</v>
      </c>
      <c r="R680" s="9">
        <f t="shared" si="84"/>
        <v>3.9</v>
      </c>
      <c r="S680" s="9">
        <v>0.94</v>
      </c>
      <c r="T680" s="9">
        <f t="shared" si="85"/>
        <v>0.94</v>
      </c>
      <c r="U680" s="16">
        <v>16.559999999999999</v>
      </c>
      <c r="V680" s="5">
        <f t="shared" si="86"/>
        <v>16.559999999999999</v>
      </c>
      <c r="W680" t="s">
        <v>62</v>
      </c>
      <c r="X680" t="str">
        <f t="shared" si="87"/>
        <v>GiftCard</v>
      </c>
    </row>
    <row r="681" spans="1:24" x14ac:dyDescent="0.3">
      <c r="A681" s="3">
        <v>120679</v>
      </c>
      <c r="B681">
        <v>102</v>
      </c>
      <c r="C681" s="2">
        <v>45770</v>
      </c>
      <c r="D681" s="4">
        <v>0.32560185185185186</v>
      </c>
      <c r="E681" s="2">
        <v>45770</v>
      </c>
      <c r="F681" s="2" t="str">
        <f>TEXT(Table1[[#This Row],[Business_Day]],"dddd")</f>
        <v>Wednesday</v>
      </c>
      <c r="G681" t="s">
        <v>14</v>
      </c>
      <c r="H681" t="s">
        <v>15</v>
      </c>
      <c r="I681" t="str">
        <f t="shared" si="80"/>
        <v>Drive-Thru</v>
      </c>
      <c r="J681" t="s">
        <v>41</v>
      </c>
      <c r="K681" t="s">
        <v>71</v>
      </c>
      <c r="L681" t="str">
        <f t="shared" si="81"/>
        <v>Almond Milk</v>
      </c>
      <c r="M681" s="3">
        <v>1</v>
      </c>
      <c r="N681" s="5">
        <v>2.14</v>
      </c>
      <c r="O681" s="5">
        <f t="shared" si="82"/>
        <v>2.84</v>
      </c>
      <c r="P681" s="5">
        <f t="shared" si="83"/>
        <v>2.84</v>
      </c>
      <c r="Q681" s="9">
        <v>0</v>
      </c>
      <c r="R681" s="9">
        <f t="shared" si="84"/>
        <v>0</v>
      </c>
      <c r="S681" s="9">
        <v>0.26</v>
      </c>
      <c r="T681" s="9">
        <f t="shared" si="85"/>
        <v>0.26</v>
      </c>
      <c r="U681" s="16">
        <v>3.1</v>
      </c>
      <c r="V681" s="5">
        <f t="shared" si="86"/>
        <v>3.1</v>
      </c>
      <c r="W681" t="s">
        <v>17</v>
      </c>
      <c r="X681" t="str">
        <f t="shared" si="87"/>
        <v>Cash</v>
      </c>
    </row>
    <row r="682" spans="1:24" x14ac:dyDescent="0.3">
      <c r="A682" s="3">
        <v>120680</v>
      </c>
      <c r="B682">
        <v>402</v>
      </c>
      <c r="C682" s="2">
        <v>45782</v>
      </c>
      <c r="D682" s="4">
        <v>0.34812500000000002</v>
      </c>
      <c r="E682" s="2">
        <v>45782</v>
      </c>
      <c r="F682" s="2" t="str">
        <f>TEXT(Table1[[#This Row],[Business_Day]],"dddd")</f>
        <v>Monday</v>
      </c>
      <c r="G682" t="s">
        <v>36</v>
      </c>
      <c r="H682" t="s">
        <v>29</v>
      </c>
      <c r="I682" t="str">
        <f t="shared" si="80"/>
        <v>Delivery</v>
      </c>
      <c r="J682" t="s">
        <v>55</v>
      </c>
      <c r="L682" t="str">
        <f t="shared" si="81"/>
        <v>No Modifier</v>
      </c>
      <c r="M682" s="3">
        <v>1</v>
      </c>
      <c r="N682" s="5">
        <v>8.85</v>
      </c>
      <c r="O682" s="5">
        <f t="shared" si="82"/>
        <v>8.85</v>
      </c>
      <c r="P682" s="5">
        <f t="shared" si="83"/>
        <v>8.85</v>
      </c>
      <c r="Q682" s="9">
        <v>0.88</v>
      </c>
      <c r="R682" s="9">
        <f t="shared" si="84"/>
        <v>0.88</v>
      </c>
      <c r="S682" s="9">
        <v>0.56000000000000005</v>
      </c>
      <c r="T682" s="9">
        <f t="shared" si="85"/>
        <v>0.56000000000000005</v>
      </c>
      <c r="U682" s="16">
        <v>8.5299999999999994</v>
      </c>
      <c r="V682" s="5">
        <f t="shared" si="86"/>
        <v>8.5299999999999994</v>
      </c>
      <c r="W682" t="s">
        <v>21</v>
      </c>
      <c r="X682" t="str">
        <f t="shared" si="87"/>
        <v>Card</v>
      </c>
    </row>
    <row r="683" spans="1:24" x14ac:dyDescent="0.3">
      <c r="A683" s="3">
        <v>120681</v>
      </c>
      <c r="B683">
        <v>202</v>
      </c>
      <c r="C683" s="2">
        <v>45858</v>
      </c>
      <c r="D683" s="4">
        <v>0.52135416666666667</v>
      </c>
      <c r="E683" s="2">
        <v>45858</v>
      </c>
      <c r="F683" s="2" t="str">
        <f>TEXT(Table1[[#This Row],[Business_Day]],"dddd")</f>
        <v>Sunday</v>
      </c>
      <c r="G683" t="s">
        <v>33</v>
      </c>
      <c r="H683" t="s">
        <v>29</v>
      </c>
      <c r="I683" t="str">
        <f t="shared" si="80"/>
        <v>Delivery</v>
      </c>
      <c r="J683" t="s">
        <v>30</v>
      </c>
      <c r="K683" t="s">
        <v>53</v>
      </c>
      <c r="L683" t="str">
        <f t="shared" si="81"/>
        <v>Small Size</v>
      </c>
      <c r="M683" s="3">
        <v>1</v>
      </c>
      <c r="N683" s="5">
        <v>2.82</v>
      </c>
      <c r="O683" s="5">
        <f t="shared" si="82"/>
        <v>2.52</v>
      </c>
      <c r="P683" s="5">
        <f t="shared" si="83"/>
        <v>2.52</v>
      </c>
      <c r="Q683" s="9">
        <v>0</v>
      </c>
      <c r="R683" s="9">
        <f t="shared" si="84"/>
        <v>0</v>
      </c>
      <c r="S683" s="9">
        <v>0.19</v>
      </c>
      <c r="T683" s="9">
        <f t="shared" si="85"/>
        <v>0.19</v>
      </c>
      <c r="U683" s="16">
        <v>2.71</v>
      </c>
      <c r="V683" s="5">
        <f t="shared" si="86"/>
        <v>2.71</v>
      </c>
      <c r="W683" t="s">
        <v>21</v>
      </c>
      <c r="X683" t="str">
        <f t="shared" si="87"/>
        <v>Card</v>
      </c>
    </row>
    <row r="684" spans="1:24" x14ac:dyDescent="0.3">
      <c r="A684" s="3">
        <v>120682</v>
      </c>
      <c r="B684">
        <v>202</v>
      </c>
      <c r="C684" s="2">
        <v>45813</v>
      </c>
      <c r="D684" s="4">
        <v>0.10461805555555556</v>
      </c>
      <c r="E684" s="2">
        <v>45813</v>
      </c>
      <c r="F684" s="2" t="str">
        <f>TEXT(Table1[[#This Row],[Business_Day]],"dddd")</f>
        <v>Thursday</v>
      </c>
      <c r="G684" t="s">
        <v>18</v>
      </c>
      <c r="H684" t="s">
        <v>15</v>
      </c>
      <c r="I684" t="str">
        <f t="shared" si="80"/>
        <v>Drive-Thru</v>
      </c>
      <c r="J684" t="s">
        <v>57</v>
      </c>
      <c r="K684" t="s">
        <v>73</v>
      </c>
      <c r="L684" t="str">
        <f t="shared" si="81"/>
        <v>Add Jalapenos</v>
      </c>
      <c r="M684" s="3">
        <v>1</v>
      </c>
      <c r="N684" s="5">
        <v>8.73</v>
      </c>
      <c r="O684" s="5">
        <f t="shared" si="82"/>
        <v>9.129999999999999</v>
      </c>
      <c r="P684" s="5">
        <f t="shared" si="83"/>
        <v>9.129999999999999</v>
      </c>
      <c r="Q684" s="9">
        <v>0</v>
      </c>
      <c r="R684" s="9">
        <f t="shared" si="84"/>
        <v>0</v>
      </c>
      <c r="S684" s="9">
        <v>0.82</v>
      </c>
      <c r="T684" s="9">
        <f t="shared" si="85"/>
        <v>0.82</v>
      </c>
      <c r="U684" s="16">
        <v>9.9499999999999993</v>
      </c>
      <c r="V684" s="5">
        <f t="shared" si="86"/>
        <v>9.9499999999999993</v>
      </c>
      <c r="W684" t="s">
        <v>62</v>
      </c>
      <c r="X684" t="str">
        <f t="shared" si="87"/>
        <v>GiftCard</v>
      </c>
    </row>
    <row r="685" spans="1:24" x14ac:dyDescent="0.3">
      <c r="A685" s="3">
        <v>120683</v>
      </c>
      <c r="B685">
        <v>102</v>
      </c>
      <c r="C685" s="2">
        <v>45839</v>
      </c>
      <c r="D685" s="4">
        <v>0.50982638888888887</v>
      </c>
      <c r="E685" s="2">
        <v>45839</v>
      </c>
      <c r="F685" s="2" t="str">
        <f>TEXT(Table1[[#This Row],[Business_Day]],"dddd")</f>
        <v>Tuesday</v>
      </c>
      <c r="G685" t="s">
        <v>18</v>
      </c>
      <c r="H685" t="s">
        <v>19</v>
      </c>
      <c r="I685" t="str">
        <f t="shared" si="80"/>
        <v>Dine-In</v>
      </c>
      <c r="J685" t="s">
        <v>59</v>
      </c>
      <c r="L685" t="str">
        <f t="shared" si="81"/>
        <v>No Modifier</v>
      </c>
      <c r="M685" s="3">
        <v>1</v>
      </c>
      <c r="N685" s="5">
        <v>10.23</v>
      </c>
      <c r="O685" s="5">
        <f t="shared" si="82"/>
        <v>10.23</v>
      </c>
      <c r="P685" s="5">
        <f t="shared" si="83"/>
        <v>10.23</v>
      </c>
      <c r="Q685" s="9">
        <v>0</v>
      </c>
      <c r="R685" s="9">
        <f t="shared" si="84"/>
        <v>0</v>
      </c>
      <c r="S685" s="9">
        <v>0.61</v>
      </c>
      <c r="T685" s="9">
        <f t="shared" si="85"/>
        <v>0.61</v>
      </c>
      <c r="U685" s="16">
        <v>10.84</v>
      </c>
      <c r="V685" s="5">
        <f t="shared" si="86"/>
        <v>10.84</v>
      </c>
      <c r="W685" t="s">
        <v>31</v>
      </c>
      <c r="X685" t="str">
        <f t="shared" si="87"/>
        <v>MobilePay</v>
      </c>
    </row>
    <row r="686" spans="1:24" x14ac:dyDescent="0.3">
      <c r="A686" s="3">
        <v>120684</v>
      </c>
      <c r="B686">
        <v>201</v>
      </c>
      <c r="C686" s="2">
        <v>45874</v>
      </c>
      <c r="D686" s="4">
        <v>0.11118055555555556</v>
      </c>
      <c r="E686" s="2">
        <v>45874</v>
      </c>
      <c r="F686" s="2" t="str">
        <f>TEXT(Table1[[#This Row],[Business_Day]],"dddd")</f>
        <v>Tuesday</v>
      </c>
      <c r="G686" t="s">
        <v>18</v>
      </c>
      <c r="H686" t="s">
        <v>15</v>
      </c>
      <c r="I686" t="str">
        <f t="shared" si="80"/>
        <v>Drive-Thru</v>
      </c>
      <c r="J686" t="s">
        <v>20</v>
      </c>
      <c r="K686" t="s">
        <v>73</v>
      </c>
      <c r="L686" t="str">
        <f t="shared" si="81"/>
        <v>Add Jalapenos</v>
      </c>
      <c r="M686" s="3">
        <v>2</v>
      </c>
      <c r="N686" s="5">
        <v>4.9400000000000004</v>
      </c>
      <c r="O686" s="5">
        <f t="shared" si="82"/>
        <v>5.34</v>
      </c>
      <c r="P686" s="5">
        <f t="shared" si="83"/>
        <v>10.68</v>
      </c>
      <c r="Q686" s="9">
        <v>0</v>
      </c>
      <c r="R686" s="9">
        <f t="shared" si="84"/>
        <v>0</v>
      </c>
      <c r="S686" s="9">
        <v>0.64</v>
      </c>
      <c r="T686" s="9">
        <f t="shared" si="85"/>
        <v>0.64</v>
      </c>
      <c r="U686" s="16">
        <v>11.32</v>
      </c>
      <c r="V686" s="5">
        <f t="shared" si="86"/>
        <v>11.32</v>
      </c>
      <c r="W686" t="s">
        <v>21</v>
      </c>
      <c r="X686" t="str">
        <f t="shared" si="87"/>
        <v>Card</v>
      </c>
    </row>
    <row r="687" spans="1:24" x14ac:dyDescent="0.3">
      <c r="A687" s="3">
        <v>120685</v>
      </c>
      <c r="B687">
        <v>201</v>
      </c>
      <c r="C687" s="2">
        <v>45787</v>
      </c>
      <c r="D687" s="4">
        <v>0.46599537037037037</v>
      </c>
      <c r="E687" s="2">
        <v>45787</v>
      </c>
      <c r="F687" s="2" t="str">
        <f>TEXT(Table1[[#This Row],[Business_Day]],"dddd")</f>
        <v>Saturday</v>
      </c>
      <c r="G687" t="s">
        <v>37</v>
      </c>
      <c r="H687" t="s">
        <v>15</v>
      </c>
      <c r="I687" t="str">
        <f t="shared" si="80"/>
        <v>Drive-Thru</v>
      </c>
      <c r="J687" t="s">
        <v>70</v>
      </c>
      <c r="K687" t="s">
        <v>71</v>
      </c>
      <c r="L687" t="str">
        <f t="shared" si="81"/>
        <v>Almond Milk</v>
      </c>
      <c r="M687" s="3">
        <v>2</v>
      </c>
      <c r="N687" s="5">
        <v>3.42</v>
      </c>
      <c r="O687" s="5">
        <f t="shared" si="82"/>
        <v>4.1199999999999992</v>
      </c>
      <c r="P687" s="5">
        <f t="shared" si="83"/>
        <v>8.2399999999999984</v>
      </c>
      <c r="Q687" s="9">
        <v>0.82</v>
      </c>
      <c r="R687" s="9">
        <f t="shared" si="84"/>
        <v>0.82</v>
      </c>
      <c r="S687" s="9">
        <v>0.7</v>
      </c>
      <c r="T687" s="9">
        <f t="shared" si="85"/>
        <v>0.7</v>
      </c>
      <c r="U687" s="16">
        <v>8.1199999999999992</v>
      </c>
      <c r="V687" s="5">
        <f t="shared" si="86"/>
        <v>8.1199999999999992</v>
      </c>
      <c r="W687" t="s">
        <v>21</v>
      </c>
      <c r="X687" t="str">
        <f t="shared" si="87"/>
        <v>Card</v>
      </c>
    </row>
    <row r="688" spans="1:24" x14ac:dyDescent="0.3">
      <c r="A688" s="3">
        <v>120686</v>
      </c>
      <c r="B688">
        <v>102</v>
      </c>
      <c r="C688" s="2">
        <v>45778</v>
      </c>
      <c r="D688" s="4">
        <v>0.47280092592592593</v>
      </c>
      <c r="E688" s="2">
        <v>45778</v>
      </c>
      <c r="F688" s="2" t="str">
        <f>TEXT(Table1[[#This Row],[Business_Day]],"dddd")</f>
        <v>Thursday</v>
      </c>
      <c r="G688" t="s">
        <v>18</v>
      </c>
      <c r="H688" t="s">
        <v>29</v>
      </c>
      <c r="I688" t="str">
        <f t="shared" si="80"/>
        <v>Delivery</v>
      </c>
      <c r="J688" t="s">
        <v>27</v>
      </c>
      <c r="L688" t="str">
        <f t="shared" si="81"/>
        <v>No Modifier</v>
      </c>
      <c r="M688" s="3">
        <v>1</v>
      </c>
      <c r="N688" s="5">
        <v>5.64</v>
      </c>
      <c r="O688" s="5">
        <f t="shared" ca="1" si="82"/>
        <v>5.95</v>
      </c>
      <c r="P688" s="5">
        <f t="shared" ca="1" si="83"/>
        <v>5.95</v>
      </c>
      <c r="Q688" s="9">
        <v>0</v>
      </c>
      <c r="R688" s="9">
        <f t="shared" si="84"/>
        <v>0</v>
      </c>
      <c r="T688" s="9">
        <f t="shared" ca="1" si="85"/>
        <v>9.9999999999999645E-2</v>
      </c>
      <c r="U688" s="16">
        <v>6.05</v>
      </c>
      <c r="V688" s="5">
        <f t="shared" si="86"/>
        <v>6.05</v>
      </c>
      <c r="W688" t="s">
        <v>21</v>
      </c>
      <c r="X688" t="str">
        <f t="shared" si="87"/>
        <v>Card</v>
      </c>
    </row>
    <row r="689" spans="1:24" x14ac:dyDescent="0.3">
      <c r="A689" s="3">
        <v>120687</v>
      </c>
      <c r="B689">
        <v>402</v>
      </c>
      <c r="C689" s="2">
        <v>45854</v>
      </c>
      <c r="D689" s="4">
        <v>0.37518518518518518</v>
      </c>
      <c r="E689" s="2">
        <v>45854</v>
      </c>
      <c r="F689" s="2" t="str">
        <f>TEXT(Table1[[#This Row],[Business_Day]],"dddd")</f>
        <v>Wednesday</v>
      </c>
      <c r="G689" t="s">
        <v>36</v>
      </c>
      <c r="H689" t="s">
        <v>15</v>
      </c>
      <c r="I689" t="str">
        <f t="shared" si="80"/>
        <v>Drive-Thru</v>
      </c>
      <c r="J689" t="s">
        <v>55</v>
      </c>
      <c r="L689" t="str">
        <f t="shared" si="81"/>
        <v>No Modifier</v>
      </c>
      <c r="M689" s="3">
        <v>1</v>
      </c>
      <c r="N689" s="5">
        <v>8.3000000000000007</v>
      </c>
      <c r="O689" s="5">
        <f t="shared" si="82"/>
        <v>8.3000000000000007</v>
      </c>
      <c r="P689" s="5">
        <f t="shared" si="83"/>
        <v>8.3000000000000007</v>
      </c>
      <c r="Q689" s="9">
        <v>0</v>
      </c>
      <c r="R689" s="9">
        <f t="shared" si="84"/>
        <v>0</v>
      </c>
      <c r="S689" s="9">
        <v>0.62</v>
      </c>
      <c r="T689" s="9">
        <f t="shared" si="85"/>
        <v>0.62</v>
      </c>
      <c r="U689" s="16">
        <v>8.92</v>
      </c>
      <c r="V689" s="5">
        <f t="shared" si="86"/>
        <v>8.92</v>
      </c>
      <c r="W689" t="s">
        <v>17</v>
      </c>
      <c r="X689" t="str">
        <f t="shared" si="87"/>
        <v>Cash</v>
      </c>
    </row>
    <row r="690" spans="1:24" x14ac:dyDescent="0.3">
      <c r="A690" s="3">
        <v>120688</v>
      </c>
      <c r="B690">
        <v>402</v>
      </c>
      <c r="C690" s="2">
        <v>45782</v>
      </c>
      <c r="D690" s="4">
        <v>0.27152777777777776</v>
      </c>
      <c r="E690" s="2">
        <v>45782</v>
      </c>
      <c r="F690" s="2" t="str">
        <f>TEXT(Table1[[#This Row],[Business_Day]],"dddd")</f>
        <v>Monday</v>
      </c>
      <c r="G690" t="s">
        <v>14</v>
      </c>
      <c r="H690" t="s">
        <v>22</v>
      </c>
      <c r="I690" t="str">
        <f t="shared" si="80"/>
        <v>Takeout</v>
      </c>
      <c r="J690" t="s">
        <v>75</v>
      </c>
      <c r="L690" t="str">
        <f t="shared" si="81"/>
        <v>No Modifier</v>
      </c>
      <c r="M690" s="3">
        <v>1</v>
      </c>
      <c r="N690" s="5">
        <v>3.92</v>
      </c>
      <c r="O690" s="5">
        <f t="shared" si="82"/>
        <v>3.92</v>
      </c>
      <c r="P690" s="5">
        <f t="shared" si="83"/>
        <v>3.92</v>
      </c>
      <c r="Q690" s="9">
        <v>0</v>
      </c>
      <c r="R690" s="9">
        <f t="shared" si="84"/>
        <v>0</v>
      </c>
      <c r="S690" s="9">
        <v>0.28999999999999998</v>
      </c>
      <c r="T690" s="9">
        <f t="shared" si="85"/>
        <v>0.28999999999999998</v>
      </c>
      <c r="U690" s="16">
        <v>4.21</v>
      </c>
      <c r="V690" s="5">
        <f t="shared" si="86"/>
        <v>4.21</v>
      </c>
      <c r="W690" t="s">
        <v>62</v>
      </c>
      <c r="X690" t="str">
        <f t="shared" si="87"/>
        <v>GiftCard</v>
      </c>
    </row>
    <row r="691" spans="1:24" x14ac:dyDescent="0.3">
      <c r="A691" s="3">
        <v>120689</v>
      </c>
      <c r="B691">
        <v>201</v>
      </c>
      <c r="C691" s="2">
        <v>45781</v>
      </c>
      <c r="D691" s="4">
        <v>0.30091435185185184</v>
      </c>
      <c r="E691" s="2">
        <v>45781</v>
      </c>
      <c r="F691" s="2" t="str">
        <f>TEXT(Table1[[#This Row],[Business_Day]],"dddd")</f>
        <v>Sunday</v>
      </c>
      <c r="G691" t="s">
        <v>36</v>
      </c>
      <c r="H691" t="s">
        <v>22</v>
      </c>
      <c r="I691" t="str">
        <f t="shared" si="80"/>
        <v>Takeout</v>
      </c>
      <c r="J691" t="s">
        <v>57</v>
      </c>
      <c r="L691" t="str">
        <f t="shared" si="81"/>
        <v>No Modifier</v>
      </c>
      <c r="M691" s="3">
        <v>1</v>
      </c>
      <c r="N691" s="5">
        <v>9.2100000000000009</v>
      </c>
      <c r="O691" s="5">
        <f t="shared" si="82"/>
        <v>9.2099999999999991</v>
      </c>
      <c r="P691" s="5">
        <f t="shared" si="83"/>
        <v>9.2099999999999991</v>
      </c>
      <c r="Q691" s="9">
        <v>0</v>
      </c>
      <c r="R691" s="9">
        <f t="shared" si="84"/>
        <v>0</v>
      </c>
      <c r="S691" s="9">
        <v>0.64</v>
      </c>
      <c r="T691" s="9">
        <f t="shared" si="85"/>
        <v>0.64</v>
      </c>
      <c r="U691" s="16">
        <v>9.85</v>
      </c>
      <c r="V691" s="5">
        <f t="shared" si="86"/>
        <v>9.85</v>
      </c>
      <c r="W691" t="s">
        <v>21</v>
      </c>
      <c r="X691" t="str">
        <f t="shared" si="87"/>
        <v>Card</v>
      </c>
    </row>
    <row r="692" spans="1:24" x14ac:dyDescent="0.3">
      <c r="A692" s="3">
        <v>120690</v>
      </c>
      <c r="B692">
        <v>103</v>
      </c>
      <c r="C692" s="2">
        <v>45812</v>
      </c>
      <c r="D692" s="4">
        <v>0.11224537037037037</v>
      </c>
      <c r="E692" s="2">
        <v>45812</v>
      </c>
      <c r="F692" s="2" t="str">
        <f>TEXT(Table1[[#This Row],[Business_Day]],"dddd")</f>
        <v>Wednesday</v>
      </c>
      <c r="G692" t="s">
        <v>18</v>
      </c>
      <c r="H692" t="s">
        <v>15</v>
      </c>
      <c r="I692" t="str">
        <f t="shared" si="80"/>
        <v>Drive-Thru</v>
      </c>
      <c r="J692" t="s">
        <v>20</v>
      </c>
      <c r="L692" t="str">
        <f t="shared" si="81"/>
        <v>No Modifier</v>
      </c>
      <c r="M692" s="3">
        <v>2</v>
      </c>
      <c r="N692" s="5">
        <v>5.26</v>
      </c>
      <c r="O692" s="5">
        <f t="shared" si="82"/>
        <v>7.26</v>
      </c>
      <c r="P692" s="5">
        <f t="shared" si="83"/>
        <v>14.52</v>
      </c>
      <c r="Q692" s="9">
        <v>0</v>
      </c>
      <c r="R692" s="9">
        <f t="shared" si="84"/>
        <v>0</v>
      </c>
      <c r="S692" s="9">
        <v>1.1599999999999999</v>
      </c>
      <c r="T692" s="9">
        <f t="shared" si="85"/>
        <v>1.1599999999999999</v>
      </c>
      <c r="U692" s="16">
        <v>15.68</v>
      </c>
      <c r="V692" s="5">
        <f t="shared" si="86"/>
        <v>15.68</v>
      </c>
      <c r="W692" t="s">
        <v>17</v>
      </c>
      <c r="X692" t="str">
        <f t="shared" si="87"/>
        <v>Cash</v>
      </c>
    </row>
    <row r="693" spans="1:24" x14ac:dyDescent="0.3">
      <c r="A693" s="3">
        <v>120691</v>
      </c>
      <c r="B693">
        <v>401</v>
      </c>
      <c r="C693" s="2">
        <v>45781</v>
      </c>
      <c r="D693" s="4">
        <v>0.16722222222222222</v>
      </c>
      <c r="E693" s="2">
        <v>45781</v>
      </c>
      <c r="F693" s="2" t="str">
        <f>TEXT(Table1[[#This Row],[Business_Day]],"dddd")</f>
        <v>Sunday</v>
      </c>
      <c r="G693" t="s">
        <v>28</v>
      </c>
      <c r="H693" t="s">
        <v>15</v>
      </c>
      <c r="I693" t="str">
        <f t="shared" si="80"/>
        <v>Drive-Thru</v>
      </c>
      <c r="J693" t="s">
        <v>30</v>
      </c>
      <c r="K693" t="s">
        <v>53</v>
      </c>
      <c r="L693" t="str">
        <f t="shared" si="81"/>
        <v>Small Size</v>
      </c>
      <c r="M693" s="3">
        <v>3</v>
      </c>
      <c r="N693" s="5">
        <v>3.47</v>
      </c>
      <c r="O693" s="5">
        <f t="shared" si="82"/>
        <v>3.17</v>
      </c>
      <c r="P693" s="5">
        <f t="shared" si="83"/>
        <v>9.51</v>
      </c>
      <c r="Q693" s="9">
        <v>0</v>
      </c>
      <c r="R693" s="9">
        <f t="shared" si="84"/>
        <v>0</v>
      </c>
      <c r="S693" s="9">
        <v>0.56999999999999995</v>
      </c>
      <c r="T693" s="9">
        <f t="shared" si="85"/>
        <v>0.56999999999999995</v>
      </c>
      <c r="U693" s="16">
        <v>10.08</v>
      </c>
      <c r="V693" s="5">
        <f t="shared" si="86"/>
        <v>10.08</v>
      </c>
      <c r="W693" t="s">
        <v>21</v>
      </c>
      <c r="X693" t="str">
        <f t="shared" si="87"/>
        <v>Card</v>
      </c>
    </row>
    <row r="694" spans="1:24" x14ac:dyDescent="0.3">
      <c r="A694" s="3">
        <v>120692</v>
      </c>
      <c r="B694">
        <v>101</v>
      </c>
      <c r="C694" s="2">
        <v>45777</v>
      </c>
      <c r="D694" s="4">
        <v>9.762731481481482E-2</v>
      </c>
      <c r="E694" s="2">
        <v>45777</v>
      </c>
      <c r="F694" s="2" t="str">
        <f>TEXT(Table1[[#This Row],[Business_Day]],"dddd")</f>
        <v>Wednesday</v>
      </c>
      <c r="G694" t="s">
        <v>18</v>
      </c>
      <c r="H694" t="s">
        <v>22</v>
      </c>
      <c r="I694" t="str">
        <f t="shared" si="80"/>
        <v>Takeout</v>
      </c>
      <c r="J694" t="s">
        <v>20</v>
      </c>
      <c r="K694" t="s">
        <v>72</v>
      </c>
      <c r="L694" t="str">
        <f t="shared" si="81"/>
        <v>Gluten-Free Bun</v>
      </c>
      <c r="M694" s="3">
        <v>1</v>
      </c>
      <c r="N694" s="5">
        <v>4.99</v>
      </c>
      <c r="O694" s="5">
        <f t="shared" si="82"/>
        <v>5.99</v>
      </c>
      <c r="P694" s="5">
        <f t="shared" si="83"/>
        <v>5.99</v>
      </c>
      <c r="Q694" s="9">
        <v>0</v>
      </c>
      <c r="R694" s="9">
        <f t="shared" si="84"/>
        <v>0</v>
      </c>
      <c r="S694" s="9">
        <v>0.48</v>
      </c>
      <c r="T694" s="9">
        <f t="shared" si="85"/>
        <v>0.48</v>
      </c>
      <c r="U694" s="16">
        <v>6.47</v>
      </c>
      <c r="V694" s="5">
        <f t="shared" si="86"/>
        <v>6.47</v>
      </c>
      <c r="W694" t="s">
        <v>21</v>
      </c>
      <c r="X694" t="str">
        <f t="shared" si="87"/>
        <v>Card</v>
      </c>
    </row>
    <row r="695" spans="1:24" x14ac:dyDescent="0.3">
      <c r="A695" s="3">
        <v>120693</v>
      </c>
      <c r="B695">
        <v>401</v>
      </c>
      <c r="C695" s="2">
        <v>45762</v>
      </c>
      <c r="D695" s="4">
        <v>0.23003472222222221</v>
      </c>
      <c r="E695" s="2">
        <v>45762</v>
      </c>
      <c r="F695" s="2" t="str">
        <f>TEXT(Table1[[#This Row],[Business_Day]],"dddd")</f>
        <v>Tuesday</v>
      </c>
      <c r="G695" t="s">
        <v>28</v>
      </c>
      <c r="H695" t="s">
        <v>19</v>
      </c>
      <c r="I695" t="str">
        <f t="shared" si="80"/>
        <v>Dine-In</v>
      </c>
      <c r="J695" t="s">
        <v>30</v>
      </c>
      <c r="L695" t="str">
        <f t="shared" si="81"/>
        <v>No Modifier</v>
      </c>
      <c r="M695" s="3">
        <v>1</v>
      </c>
      <c r="N695" s="5">
        <v>3.31</v>
      </c>
      <c r="O695" s="5">
        <f t="shared" si="82"/>
        <v>3.3099999999999996</v>
      </c>
      <c r="P695" s="5">
        <f t="shared" si="83"/>
        <v>3.3099999999999996</v>
      </c>
      <c r="Q695" s="9">
        <v>0</v>
      </c>
      <c r="R695" s="9">
        <f t="shared" si="84"/>
        <v>0</v>
      </c>
      <c r="S695" s="9">
        <v>0.26</v>
      </c>
      <c r="T695" s="9">
        <f t="shared" si="85"/>
        <v>0.26</v>
      </c>
      <c r="U695" s="16">
        <v>3.57</v>
      </c>
      <c r="V695" s="5">
        <f t="shared" si="86"/>
        <v>3.57</v>
      </c>
      <c r="W695" t="s">
        <v>17</v>
      </c>
      <c r="X695" t="str">
        <f t="shared" si="87"/>
        <v>Cash</v>
      </c>
    </row>
    <row r="696" spans="1:24" x14ac:dyDescent="0.3">
      <c r="A696" s="3">
        <v>120694</v>
      </c>
      <c r="B696">
        <v>401</v>
      </c>
      <c r="C696" s="2">
        <v>45767</v>
      </c>
      <c r="D696" s="4">
        <v>0.3175810185185185</v>
      </c>
      <c r="E696" s="2">
        <v>45767</v>
      </c>
      <c r="F696" s="2" t="str">
        <f>TEXT(Table1[[#This Row],[Business_Day]],"dddd")</f>
        <v>Sunday</v>
      </c>
      <c r="G696" t="s">
        <v>36</v>
      </c>
      <c r="H696" t="s">
        <v>29</v>
      </c>
      <c r="I696" t="str">
        <f t="shared" si="80"/>
        <v>Delivery</v>
      </c>
      <c r="J696" t="s">
        <v>55</v>
      </c>
      <c r="L696" t="str">
        <f t="shared" si="81"/>
        <v>No Modifier</v>
      </c>
      <c r="M696" s="3">
        <v>1</v>
      </c>
      <c r="N696" s="5">
        <v>8.7899999999999991</v>
      </c>
      <c r="O696" s="5">
        <f t="shared" si="82"/>
        <v>8.7900000000000009</v>
      </c>
      <c r="P696" s="5">
        <f t="shared" si="83"/>
        <v>8.7900000000000009</v>
      </c>
      <c r="Q696" s="9">
        <v>0</v>
      </c>
      <c r="R696" s="9">
        <f t="shared" si="84"/>
        <v>0</v>
      </c>
      <c r="S696" s="9">
        <v>0.84</v>
      </c>
      <c r="T696" s="9">
        <f t="shared" si="85"/>
        <v>0.84</v>
      </c>
      <c r="U696" s="16">
        <v>9.6300000000000008</v>
      </c>
      <c r="V696" s="5">
        <f t="shared" si="86"/>
        <v>9.6300000000000008</v>
      </c>
      <c r="W696" t="s">
        <v>21</v>
      </c>
      <c r="X696" t="str">
        <f t="shared" si="87"/>
        <v>Card</v>
      </c>
    </row>
    <row r="697" spans="1:24" x14ac:dyDescent="0.3">
      <c r="A697" s="3">
        <v>120695</v>
      </c>
      <c r="B697">
        <v>301</v>
      </c>
      <c r="C697" s="2">
        <v>45832</v>
      </c>
      <c r="D697" s="4">
        <v>7.4953703703703703E-2</v>
      </c>
      <c r="E697" s="2">
        <v>45832</v>
      </c>
      <c r="F697" s="2" t="str">
        <f>TEXT(Table1[[#This Row],[Business_Day]],"dddd")</f>
        <v>Tuesday</v>
      </c>
      <c r="G697" t="s">
        <v>33</v>
      </c>
      <c r="H697" t="s">
        <v>22</v>
      </c>
      <c r="I697" t="str">
        <f t="shared" si="80"/>
        <v>Takeout</v>
      </c>
      <c r="J697" t="s">
        <v>20</v>
      </c>
      <c r="K697" t="s">
        <v>74</v>
      </c>
      <c r="L697" t="str">
        <f t="shared" si="81"/>
        <v>Add Bacon</v>
      </c>
      <c r="M697" s="3">
        <v>1</v>
      </c>
      <c r="N697" s="5">
        <v>5.28</v>
      </c>
      <c r="O697" s="5">
        <f t="shared" si="82"/>
        <v>6.28</v>
      </c>
      <c r="P697" s="5">
        <f t="shared" si="83"/>
        <v>6.28</v>
      </c>
      <c r="Q697" s="9">
        <v>0</v>
      </c>
      <c r="R697" s="9">
        <f t="shared" si="84"/>
        <v>0</v>
      </c>
      <c r="S697" s="9">
        <v>0.47</v>
      </c>
      <c r="T697" s="9">
        <f t="shared" si="85"/>
        <v>0.47</v>
      </c>
      <c r="U697" s="16">
        <v>6.75</v>
      </c>
      <c r="V697" s="5">
        <f t="shared" si="86"/>
        <v>6.75</v>
      </c>
      <c r="W697" t="s">
        <v>21</v>
      </c>
      <c r="X697" t="str">
        <f t="shared" si="87"/>
        <v>Card</v>
      </c>
    </row>
    <row r="698" spans="1:24" x14ac:dyDescent="0.3">
      <c r="A698" s="3">
        <v>120696</v>
      </c>
      <c r="B698">
        <v>402</v>
      </c>
      <c r="C698" s="2">
        <v>45772</v>
      </c>
      <c r="D698" s="4">
        <v>0.29064814814814816</v>
      </c>
      <c r="E698" s="2">
        <v>45772</v>
      </c>
      <c r="F698" s="2" t="str">
        <f>TEXT(Table1[[#This Row],[Business_Day]],"dddd")</f>
        <v>Friday</v>
      </c>
      <c r="G698" t="s">
        <v>36</v>
      </c>
      <c r="H698" t="s">
        <v>22</v>
      </c>
      <c r="I698" t="str">
        <f t="shared" si="80"/>
        <v>Takeout</v>
      </c>
      <c r="J698" t="s">
        <v>78</v>
      </c>
      <c r="K698" t="s">
        <v>66</v>
      </c>
      <c r="L698" t="str">
        <f t="shared" si="81"/>
        <v>Extra Ice</v>
      </c>
      <c r="M698" s="3">
        <v>2</v>
      </c>
      <c r="N698" s="5">
        <v>2.02</v>
      </c>
      <c r="O698" s="5">
        <f t="shared" si="82"/>
        <v>2.02</v>
      </c>
      <c r="P698" s="5">
        <f t="shared" si="83"/>
        <v>4.04</v>
      </c>
      <c r="Q698" s="9">
        <v>0</v>
      </c>
      <c r="R698" s="9">
        <f t="shared" si="84"/>
        <v>0</v>
      </c>
      <c r="S698" s="9">
        <v>0.32</v>
      </c>
      <c r="T698" s="9">
        <f t="shared" si="85"/>
        <v>0.32</v>
      </c>
      <c r="U698" s="16">
        <v>4.3600000000000003</v>
      </c>
      <c r="V698" s="5">
        <f t="shared" si="86"/>
        <v>4.3600000000000003</v>
      </c>
      <c r="W698" t="s">
        <v>17</v>
      </c>
      <c r="X698" t="str">
        <f t="shared" si="87"/>
        <v>Cash</v>
      </c>
    </row>
    <row r="699" spans="1:24" x14ac:dyDescent="0.3">
      <c r="A699" s="3">
        <v>120697</v>
      </c>
      <c r="B699">
        <v>403</v>
      </c>
      <c r="C699" s="2">
        <v>45813</v>
      </c>
      <c r="D699" s="4">
        <v>0.23401620370370371</v>
      </c>
      <c r="E699" s="2">
        <v>45813</v>
      </c>
      <c r="F699" s="2" t="str">
        <f>TEXT(Table1[[#This Row],[Business_Day]],"dddd")</f>
        <v>Thursday</v>
      </c>
      <c r="G699" t="s">
        <v>14</v>
      </c>
      <c r="H699" t="s">
        <v>22</v>
      </c>
      <c r="I699" t="str">
        <f t="shared" si="80"/>
        <v>Takeout</v>
      </c>
      <c r="J699" t="s">
        <v>35</v>
      </c>
      <c r="L699" t="str">
        <f t="shared" si="81"/>
        <v>No Modifier</v>
      </c>
      <c r="M699" s="3">
        <v>1</v>
      </c>
      <c r="N699" s="5">
        <v>1.64</v>
      </c>
      <c r="O699" s="5">
        <f t="shared" si="82"/>
        <v>1.6400000000000001</v>
      </c>
      <c r="P699" s="5">
        <f t="shared" si="83"/>
        <v>1.6400000000000001</v>
      </c>
      <c r="Q699" s="9">
        <v>0</v>
      </c>
      <c r="R699" s="9">
        <f t="shared" si="84"/>
        <v>0</v>
      </c>
      <c r="S699" s="9">
        <v>0.15</v>
      </c>
      <c r="T699" s="9">
        <f t="shared" si="85"/>
        <v>0.15</v>
      </c>
      <c r="U699" s="16">
        <v>1.79</v>
      </c>
      <c r="V699" s="5">
        <f t="shared" si="86"/>
        <v>1.79</v>
      </c>
      <c r="W699" t="s">
        <v>17</v>
      </c>
      <c r="X699" t="str">
        <f t="shared" si="87"/>
        <v>Cash</v>
      </c>
    </row>
    <row r="700" spans="1:24" x14ac:dyDescent="0.3">
      <c r="A700" s="3">
        <v>120698</v>
      </c>
      <c r="B700">
        <v>501</v>
      </c>
      <c r="C700" s="2">
        <v>45811</v>
      </c>
      <c r="D700" s="4">
        <v>0.1222337962962963</v>
      </c>
      <c r="E700" s="2">
        <v>45811</v>
      </c>
      <c r="F700" s="2" t="str">
        <f>TEXT(Table1[[#This Row],[Business_Day]],"dddd")</f>
        <v>Tuesday</v>
      </c>
      <c r="G700" t="s">
        <v>18</v>
      </c>
      <c r="H700" t="s">
        <v>22</v>
      </c>
      <c r="I700" t="str">
        <f t="shared" si="80"/>
        <v>Takeout</v>
      </c>
      <c r="J700" t="s">
        <v>57</v>
      </c>
      <c r="K700" t="s">
        <v>49</v>
      </c>
      <c r="L700" t="str">
        <f t="shared" si="81"/>
        <v>No Pickles</v>
      </c>
      <c r="M700" s="3">
        <v>1</v>
      </c>
      <c r="N700" s="5">
        <v>9.4499999999999993</v>
      </c>
      <c r="O700" s="5">
        <f t="shared" si="82"/>
        <v>9.4499999999999993</v>
      </c>
      <c r="P700" s="5">
        <f t="shared" si="83"/>
        <v>9.4499999999999993</v>
      </c>
      <c r="Q700" s="9">
        <v>0</v>
      </c>
      <c r="R700" s="9">
        <f t="shared" si="84"/>
        <v>0</v>
      </c>
      <c r="S700" s="9">
        <v>0.71</v>
      </c>
      <c r="T700" s="9">
        <f t="shared" si="85"/>
        <v>0.71</v>
      </c>
      <c r="U700" s="16">
        <v>10.16</v>
      </c>
      <c r="V700" s="5">
        <f t="shared" si="86"/>
        <v>10.16</v>
      </c>
      <c r="W700" t="s">
        <v>21</v>
      </c>
      <c r="X700" t="str">
        <f t="shared" si="87"/>
        <v>Card</v>
      </c>
    </row>
    <row r="701" spans="1:24" x14ac:dyDescent="0.3">
      <c r="A701" s="3">
        <v>120699</v>
      </c>
      <c r="B701">
        <v>201</v>
      </c>
      <c r="C701" s="2">
        <v>45805</v>
      </c>
      <c r="D701" s="4">
        <v>0.37356481481481479</v>
      </c>
      <c r="E701" s="2">
        <v>45805</v>
      </c>
      <c r="F701" s="2" t="str">
        <f>TEXT(Table1[[#This Row],[Business_Day]],"dddd")</f>
        <v>Wednesday</v>
      </c>
      <c r="G701" t="s">
        <v>36</v>
      </c>
      <c r="H701" t="s">
        <v>29</v>
      </c>
      <c r="I701" t="str">
        <f t="shared" si="80"/>
        <v>Delivery</v>
      </c>
      <c r="J701" t="s">
        <v>20</v>
      </c>
      <c r="L701" t="str">
        <f t="shared" si="81"/>
        <v>No Modifier</v>
      </c>
      <c r="M701" s="3">
        <v>1</v>
      </c>
      <c r="N701" s="5">
        <v>5.32</v>
      </c>
      <c r="O701" s="5">
        <f t="shared" si="82"/>
        <v>5.32</v>
      </c>
      <c r="P701" s="5">
        <f t="shared" si="83"/>
        <v>5.32</v>
      </c>
      <c r="Q701" s="9">
        <v>0</v>
      </c>
      <c r="R701" s="9">
        <f t="shared" si="84"/>
        <v>0</v>
      </c>
      <c r="S701" s="9">
        <v>0.51</v>
      </c>
      <c r="T701" s="9">
        <f t="shared" si="85"/>
        <v>0.51</v>
      </c>
      <c r="U701" s="16">
        <v>5.83</v>
      </c>
      <c r="V701" s="5">
        <f t="shared" si="86"/>
        <v>5.83</v>
      </c>
      <c r="W701" t="s">
        <v>21</v>
      </c>
      <c r="X701" t="str">
        <f t="shared" si="87"/>
        <v>Card</v>
      </c>
    </row>
    <row r="702" spans="1:24" x14ac:dyDescent="0.3">
      <c r="A702" s="3">
        <v>120700</v>
      </c>
      <c r="B702">
        <v>301</v>
      </c>
      <c r="C702" s="2">
        <v>45760</v>
      </c>
      <c r="D702" s="4">
        <v>0.32098379629629631</v>
      </c>
      <c r="E702" s="2">
        <v>45760</v>
      </c>
      <c r="F702" s="2" t="str">
        <f>TEXT(Table1[[#This Row],[Business_Day]],"dddd")</f>
        <v>Sunday</v>
      </c>
      <c r="G702" t="s">
        <v>36</v>
      </c>
      <c r="H702" t="s">
        <v>19</v>
      </c>
      <c r="I702" t="str">
        <f t="shared" si="80"/>
        <v>Dine-In</v>
      </c>
      <c r="J702" t="s">
        <v>78</v>
      </c>
      <c r="L702" t="str">
        <f t="shared" si="81"/>
        <v>No Modifier</v>
      </c>
      <c r="M702" s="3">
        <v>3</v>
      </c>
      <c r="N702" s="5">
        <v>1.94</v>
      </c>
      <c r="O702" s="5">
        <f t="shared" si="82"/>
        <v>1.9400000000000002</v>
      </c>
      <c r="P702" s="5">
        <f t="shared" si="83"/>
        <v>5.82</v>
      </c>
      <c r="Q702" s="9">
        <v>0</v>
      </c>
      <c r="R702" s="9">
        <f t="shared" si="84"/>
        <v>0</v>
      </c>
      <c r="S702" s="9">
        <v>0.35</v>
      </c>
      <c r="T702" s="9">
        <f t="shared" si="85"/>
        <v>0.35</v>
      </c>
      <c r="U702" s="16">
        <v>6.17</v>
      </c>
      <c r="V702" s="5">
        <f t="shared" si="86"/>
        <v>6.17</v>
      </c>
      <c r="W702" t="s">
        <v>21</v>
      </c>
      <c r="X702" t="str">
        <f t="shared" si="87"/>
        <v>Card</v>
      </c>
    </row>
    <row r="703" spans="1:24" x14ac:dyDescent="0.3">
      <c r="A703" s="3">
        <v>120701</v>
      </c>
      <c r="B703">
        <v>402</v>
      </c>
      <c r="C703" s="2">
        <v>45769</v>
      </c>
      <c r="D703" s="4">
        <v>0.30836805555555558</v>
      </c>
      <c r="E703" s="2">
        <v>45769</v>
      </c>
      <c r="F703" s="2" t="str">
        <f>TEXT(Table1[[#This Row],[Business_Day]],"dddd")</f>
        <v>Tuesday</v>
      </c>
      <c r="G703" t="s">
        <v>36</v>
      </c>
      <c r="H703" t="s">
        <v>22</v>
      </c>
      <c r="I703" t="str">
        <f t="shared" si="80"/>
        <v>Takeout</v>
      </c>
      <c r="J703" t="s">
        <v>20</v>
      </c>
      <c r="L703" t="str">
        <f t="shared" si="81"/>
        <v>No Modifier</v>
      </c>
      <c r="M703" s="3">
        <v>1</v>
      </c>
      <c r="N703" s="5">
        <v>5.77</v>
      </c>
      <c r="O703" s="5">
        <f t="shared" si="82"/>
        <v>6.2700000000000005</v>
      </c>
      <c r="P703" s="5">
        <f t="shared" si="83"/>
        <v>6.2700000000000005</v>
      </c>
      <c r="Q703" s="9">
        <v>0</v>
      </c>
      <c r="R703" s="9">
        <f t="shared" si="84"/>
        <v>0</v>
      </c>
      <c r="S703" s="9">
        <v>0.6</v>
      </c>
      <c r="T703" s="9">
        <f t="shared" si="85"/>
        <v>0.6</v>
      </c>
      <c r="U703" s="16">
        <v>6.87</v>
      </c>
      <c r="V703" s="5">
        <f t="shared" si="86"/>
        <v>6.87</v>
      </c>
      <c r="W703" t="s">
        <v>21</v>
      </c>
      <c r="X703" t="str">
        <f t="shared" si="87"/>
        <v>Card</v>
      </c>
    </row>
    <row r="704" spans="1:24" x14ac:dyDescent="0.3">
      <c r="A704" s="3">
        <v>120702</v>
      </c>
      <c r="B704">
        <v>301</v>
      </c>
      <c r="C704" s="2">
        <v>45852</v>
      </c>
      <c r="D704" s="4">
        <v>0.49412037037037038</v>
      </c>
      <c r="E704" s="2">
        <v>45852</v>
      </c>
      <c r="F704" s="2" t="str">
        <f>TEXT(Table1[[#This Row],[Business_Day]],"dddd")</f>
        <v>Monday</v>
      </c>
      <c r="G704" t="s">
        <v>18</v>
      </c>
      <c r="H704" t="s">
        <v>22</v>
      </c>
      <c r="I704" t="str">
        <f t="shared" si="80"/>
        <v>Takeout</v>
      </c>
      <c r="J704" t="s">
        <v>27</v>
      </c>
      <c r="L704" t="str">
        <f t="shared" si="81"/>
        <v>No Modifier</v>
      </c>
      <c r="M704" s="3">
        <v>1</v>
      </c>
      <c r="N704" s="5">
        <v>5.45</v>
      </c>
      <c r="O704" s="5">
        <f t="shared" si="82"/>
        <v>5.45</v>
      </c>
      <c r="P704" s="5">
        <f t="shared" si="83"/>
        <v>5.45</v>
      </c>
      <c r="Q704" s="9">
        <v>0</v>
      </c>
      <c r="R704" s="9">
        <f t="shared" si="84"/>
        <v>0</v>
      </c>
      <c r="S704" s="9">
        <v>0.46</v>
      </c>
      <c r="T704" s="9">
        <f t="shared" si="85"/>
        <v>0.46</v>
      </c>
      <c r="U704" s="16">
        <v>5.91</v>
      </c>
      <c r="V704" s="5">
        <f t="shared" si="86"/>
        <v>5.91</v>
      </c>
      <c r="W704" t="s">
        <v>21</v>
      </c>
      <c r="X704" t="str">
        <f t="shared" si="87"/>
        <v>Card</v>
      </c>
    </row>
    <row r="705" spans="1:24" x14ac:dyDescent="0.3">
      <c r="A705" s="3">
        <v>120703</v>
      </c>
      <c r="B705">
        <v>202</v>
      </c>
      <c r="C705" s="2">
        <v>45789</v>
      </c>
      <c r="D705" s="4">
        <v>0.4456134259259259</v>
      </c>
      <c r="E705" s="2">
        <v>45789</v>
      </c>
      <c r="F705" s="2" t="str">
        <f>TEXT(Table1[[#This Row],[Business_Day]],"dddd")</f>
        <v>Monday</v>
      </c>
      <c r="G705" t="s">
        <v>37</v>
      </c>
      <c r="H705" t="s">
        <v>15</v>
      </c>
      <c r="I705" t="str">
        <f t="shared" si="80"/>
        <v>Drive-Thru</v>
      </c>
      <c r="J705" t="s">
        <v>41</v>
      </c>
      <c r="K705" t="s">
        <v>71</v>
      </c>
      <c r="L705" t="str">
        <f t="shared" si="81"/>
        <v>Almond Milk</v>
      </c>
      <c r="M705" s="3">
        <v>1</v>
      </c>
      <c r="N705" s="5">
        <v>1.61</v>
      </c>
      <c r="O705" s="5">
        <f t="shared" ca="1" si="82"/>
        <v>1.3299999999999998</v>
      </c>
      <c r="P705" s="5">
        <f t="shared" ca="1" si="83"/>
        <v>1.3299999999999998</v>
      </c>
      <c r="Q705" s="9">
        <v>0</v>
      </c>
      <c r="R705" s="9">
        <f t="shared" si="84"/>
        <v>0</v>
      </c>
      <c r="T705" s="9">
        <f t="shared" ca="1" si="85"/>
        <v>0.10000000000000009</v>
      </c>
      <c r="V705" s="5">
        <f t="shared" ca="1" si="86"/>
        <v>1.43</v>
      </c>
      <c r="W705" t="s">
        <v>31</v>
      </c>
      <c r="X705" t="str">
        <f t="shared" si="87"/>
        <v>MobilePay</v>
      </c>
    </row>
    <row r="706" spans="1:24" x14ac:dyDescent="0.3">
      <c r="A706" s="3">
        <v>120704</v>
      </c>
      <c r="B706">
        <v>101</v>
      </c>
      <c r="C706" s="2">
        <v>45776</v>
      </c>
      <c r="D706" s="4">
        <v>0.28873842592592591</v>
      </c>
      <c r="E706" s="2">
        <v>45776</v>
      </c>
      <c r="F706" s="2" t="str">
        <f>TEXT(Table1[[#This Row],[Business_Day]],"dddd")</f>
        <v>Tuesday</v>
      </c>
      <c r="G706" t="s">
        <v>14</v>
      </c>
      <c r="H706" t="s">
        <v>15</v>
      </c>
      <c r="I706" t="str">
        <f t="shared" si="80"/>
        <v>Drive-Thru</v>
      </c>
      <c r="J706" t="s">
        <v>39</v>
      </c>
      <c r="L706" t="str">
        <f t="shared" si="81"/>
        <v>No Modifier</v>
      </c>
      <c r="M706" s="3">
        <v>1</v>
      </c>
      <c r="N706" s="5">
        <v>2.65</v>
      </c>
      <c r="O706" s="5">
        <f t="shared" si="82"/>
        <v>2.65</v>
      </c>
      <c r="P706" s="5">
        <f t="shared" si="83"/>
        <v>2.65</v>
      </c>
      <c r="Q706" s="9">
        <v>0</v>
      </c>
      <c r="R706" s="9">
        <f t="shared" si="84"/>
        <v>0</v>
      </c>
      <c r="S706" s="9">
        <v>0.19</v>
      </c>
      <c r="T706" s="9">
        <f t="shared" si="85"/>
        <v>0.19</v>
      </c>
      <c r="U706" s="16">
        <v>2.84</v>
      </c>
      <c r="V706" s="5">
        <f t="shared" si="86"/>
        <v>2.84</v>
      </c>
      <c r="W706" t="s">
        <v>21</v>
      </c>
      <c r="X706" t="str">
        <f t="shared" si="87"/>
        <v>Card</v>
      </c>
    </row>
    <row r="707" spans="1:24" x14ac:dyDescent="0.3">
      <c r="A707" s="3">
        <v>120705</v>
      </c>
      <c r="B707">
        <v>103</v>
      </c>
      <c r="C707" s="2">
        <v>45852</v>
      </c>
      <c r="D707" s="4">
        <v>0.30949074074074073</v>
      </c>
      <c r="E707" s="2">
        <v>45852</v>
      </c>
      <c r="F707" s="2" t="str">
        <f>TEXT(Table1[[#This Row],[Business_Day]],"dddd")</f>
        <v>Monday</v>
      </c>
      <c r="G707" t="s">
        <v>14</v>
      </c>
      <c r="H707" t="s">
        <v>22</v>
      </c>
      <c r="I707" t="str">
        <f t="shared" ref="I707:I770" si="88">IF(H707="","Unknown",H707)</f>
        <v>Takeout</v>
      </c>
      <c r="J707" t="s">
        <v>67</v>
      </c>
      <c r="L707" t="str">
        <f t="shared" ref="L707:L770" si="89">IF(K707="","No Modifier",K707)</f>
        <v>No Modifier</v>
      </c>
      <c r="M707" s="3">
        <v>1</v>
      </c>
      <c r="N707" s="5">
        <v>5.19</v>
      </c>
      <c r="O707" s="5">
        <f t="shared" ref="O707:O770" si="90">(V707-T707+R707)/M707</f>
        <v>5.19</v>
      </c>
      <c r="P707" s="5">
        <f t="shared" ref="P707:P770" si="91">PRODUCT(M707,O707)</f>
        <v>5.19</v>
      </c>
      <c r="Q707" s="9">
        <v>1.04</v>
      </c>
      <c r="R707" s="9">
        <f t="shared" ref="R707:R770" si="92">IF(ISBLANK(Q707),ROUND((M707*O707)+T707-V707,2),Q707)</f>
        <v>1.04</v>
      </c>
      <c r="S707" s="9">
        <v>0.25</v>
      </c>
      <c r="T707" s="9">
        <f t="shared" ref="T707:T770" si="93">IF(S707="",V707-P707+R707,S707)</f>
        <v>0.25</v>
      </c>
      <c r="U707" s="16">
        <v>4.4000000000000004</v>
      </c>
      <c r="V707" s="5">
        <f t="shared" ref="V707:V770" si="94">IF(U707="",(M707*O707)-R707+T707,U707)</f>
        <v>4.4000000000000004</v>
      </c>
      <c r="W707" t="s">
        <v>31</v>
      </c>
      <c r="X707" t="str">
        <f t="shared" ref="X707:X770" si="95">IF(W707="","Card",W707)</f>
        <v>MobilePay</v>
      </c>
    </row>
    <row r="708" spans="1:24" x14ac:dyDescent="0.3">
      <c r="A708" s="3">
        <v>120706</v>
      </c>
      <c r="B708">
        <v>403</v>
      </c>
      <c r="C708" s="2">
        <v>45866</v>
      </c>
      <c r="D708" s="4">
        <v>0.22427083333333334</v>
      </c>
      <c r="E708" s="2">
        <v>45866</v>
      </c>
      <c r="F708" s="2" t="str">
        <f>TEXT(Table1[[#This Row],[Business_Day]],"dddd")</f>
        <v>Monday</v>
      </c>
      <c r="G708" t="s">
        <v>14</v>
      </c>
      <c r="H708" t="s">
        <v>19</v>
      </c>
      <c r="I708" t="str">
        <f t="shared" si="88"/>
        <v>Dine-In</v>
      </c>
      <c r="J708" t="s">
        <v>24</v>
      </c>
      <c r="K708" t="s">
        <v>46</v>
      </c>
      <c r="L708" t="str">
        <f t="shared" si="89"/>
        <v>Cinnamon</v>
      </c>
      <c r="M708" s="3">
        <v>3</v>
      </c>
      <c r="N708" s="5">
        <v>2.92</v>
      </c>
      <c r="O708" s="5">
        <f t="shared" ca="1" si="90"/>
        <v>3.0700000000000003</v>
      </c>
      <c r="P708" s="5">
        <f t="shared" ca="1" si="91"/>
        <v>9.2100000000000009</v>
      </c>
      <c r="R708" s="9">
        <f t="shared" ca="1" si="92"/>
        <v>0.15</v>
      </c>
      <c r="S708" s="9">
        <v>0.86</v>
      </c>
      <c r="T708" s="9">
        <f t="shared" si="93"/>
        <v>0.86</v>
      </c>
      <c r="U708" s="16">
        <v>9.92</v>
      </c>
      <c r="V708" s="5">
        <f t="shared" si="94"/>
        <v>9.92</v>
      </c>
      <c r="W708" t="s">
        <v>21</v>
      </c>
      <c r="X708" t="str">
        <f t="shared" si="95"/>
        <v>Card</v>
      </c>
    </row>
    <row r="709" spans="1:24" x14ac:dyDescent="0.3">
      <c r="A709" s="3">
        <v>120707</v>
      </c>
      <c r="B709">
        <v>202</v>
      </c>
      <c r="C709" s="2">
        <v>45794</v>
      </c>
      <c r="D709" s="4">
        <v>0.39142361111111112</v>
      </c>
      <c r="E709" s="2">
        <v>45794</v>
      </c>
      <c r="F709" s="2" t="str">
        <f>TEXT(Table1[[#This Row],[Business_Day]],"dddd")</f>
        <v>Saturday</v>
      </c>
      <c r="G709" t="s">
        <v>14</v>
      </c>
      <c r="H709" t="s">
        <v>15</v>
      </c>
      <c r="I709" t="str">
        <f t="shared" si="88"/>
        <v>Drive-Thru</v>
      </c>
      <c r="J709" t="s">
        <v>75</v>
      </c>
      <c r="K709" t="s">
        <v>25</v>
      </c>
      <c r="L709" t="str">
        <f t="shared" si="89"/>
        <v>No Cheese</v>
      </c>
      <c r="M709" s="3">
        <v>1</v>
      </c>
      <c r="N709" s="5">
        <v>4.18</v>
      </c>
      <c r="O709" s="5">
        <f t="shared" si="90"/>
        <v>4.18</v>
      </c>
      <c r="P709" s="5">
        <f t="shared" si="91"/>
        <v>4.18</v>
      </c>
      <c r="Q709" s="9">
        <v>0</v>
      </c>
      <c r="R709" s="9">
        <f t="shared" si="92"/>
        <v>0</v>
      </c>
      <c r="S709" s="9">
        <v>0.28999999999999998</v>
      </c>
      <c r="T709" s="9">
        <f t="shared" si="93"/>
        <v>0.28999999999999998</v>
      </c>
      <c r="U709" s="16">
        <v>4.47</v>
      </c>
      <c r="V709" s="5">
        <f t="shared" si="94"/>
        <v>4.47</v>
      </c>
      <c r="W709" t="s">
        <v>21</v>
      </c>
      <c r="X709" t="str">
        <f t="shared" si="95"/>
        <v>Card</v>
      </c>
    </row>
    <row r="710" spans="1:24" x14ac:dyDescent="0.3">
      <c r="A710" s="3">
        <v>120708</v>
      </c>
      <c r="B710">
        <v>102</v>
      </c>
      <c r="C710" s="2">
        <v>45846</v>
      </c>
      <c r="D710" s="4">
        <v>0.4490972222222222</v>
      </c>
      <c r="E710" s="2">
        <v>45846</v>
      </c>
      <c r="F710" s="2" t="str">
        <f>TEXT(Table1[[#This Row],[Business_Day]],"dddd")</f>
        <v>Tuesday</v>
      </c>
      <c r="G710" t="s">
        <v>37</v>
      </c>
      <c r="H710" t="s">
        <v>22</v>
      </c>
      <c r="I710" t="str">
        <f t="shared" si="88"/>
        <v>Takeout</v>
      </c>
      <c r="J710" t="s">
        <v>64</v>
      </c>
      <c r="K710" t="s">
        <v>42</v>
      </c>
      <c r="L710" t="str">
        <f t="shared" si="89"/>
        <v>Oat Milk</v>
      </c>
      <c r="M710" s="3">
        <v>1</v>
      </c>
      <c r="N710" s="5">
        <v>1.37</v>
      </c>
      <c r="O710" s="5">
        <f t="shared" si="90"/>
        <v>2.0699999999999998</v>
      </c>
      <c r="P710" s="5">
        <f t="shared" si="91"/>
        <v>2.0699999999999998</v>
      </c>
      <c r="Q710" s="9">
        <v>0</v>
      </c>
      <c r="R710" s="9">
        <f t="shared" si="92"/>
        <v>0</v>
      </c>
      <c r="S710" s="9">
        <v>0.14000000000000001</v>
      </c>
      <c r="T710" s="9">
        <f t="shared" si="93"/>
        <v>0.14000000000000001</v>
      </c>
      <c r="U710" s="16">
        <v>2.21</v>
      </c>
      <c r="V710" s="5">
        <f t="shared" si="94"/>
        <v>2.21</v>
      </c>
      <c r="W710" t="s">
        <v>17</v>
      </c>
      <c r="X710" t="str">
        <f t="shared" si="95"/>
        <v>Cash</v>
      </c>
    </row>
    <row r="711" spans="1:24" x14ac:dyDescent="0.3">
      <c r="A711" s="3">
        <v>120709</v>
      </c>
      <c r="B711">
        <v>401</v>
      </c>
      <c r="C711" s="2">
        <v>45777</v>
      </c>
      <c r="D711" s="4">
        <v>0.13263888888888889</v>
      </c>
      <c r="E711" s="2">
        <v>45777</v>
      </c>
      <c r="F711" s="2" t="str">
        <f>TEXT(Table1[[#This Row],[Business_Day]],"dddd")</f>
        <v>Wednesday</v>
      </c>
      <c r="G711" t="s">
        <v>28</v>
      </c>
      <c r="H711" t="s">
        <v>19</v>
      </c>
      <c r="I711" t="str">
        <f t="shared" si="88"/>
        <v>Dine-In</v>
      </c>
      <c r="J711" t="s">
        <v>79</v>
      </c>
      <c r="L711" t="str">
        <f t="shared" si="89"/>
        <v>No Modifier</v>
      </c>
      <c r="M711" s="3">
        <v>1</v>
      </c>
      <c r="N711" s="5">
        <v>3.21</v>
      </c>
      <c r="O711" s="5">
        <f t="shared" si="90"/>
        <v>3.21</v>
      </c>
      <c r="P711" s="5">
        <f t="shared" si="91"/>
        <v>3.21</v>
      </c>
      <c r="Q711" s="9">
        <v>0</v>
      </c>
      <c r="R711" s="9">
        <f t="shared" si="92"/>
        <v>0</v>
      </c>
      <c r="S711" s="9">
        <v>0.28999999999999998</v>
      </c>
      <c r="T711" s="9">
        <f t="shared" si="93"/>
        <v>0.28999999999999998</v>
      </c>
      <c r="U711" s="16">
        <v>3.5</v>
      </c>
      <c r="V711" s="5">
        <f t="shared" si="94"/>
        <v>3.5</v>
      </c>
      <c r="W711" t="s">
        <v>21</v>
      </c>
      <c r="X711" t="str">
        <f t="shared" si="95"/>
        <v>Card</v>
      </c>
    </row>
    <row r="712" spans="1:24" x14ac:dyDescent="0.3">
      <c r="A712" s="3">
        <v>120710</v>
      </c>
      <c r="B712">
        <v>201</v>
      </c>
      <c r="C712" s="2">
        <v>45845</v>
      </c>
      <c r="D712" s="4">
        <v>8.8738425925925929E-2</v>
      </c>
      <c r="E712" s="2">
        <v>45845</v>
      </c>
      <c r="F712" s="2" t="str">
        <f>TEXT(Table1[[#This Row],[Business_Day]],"dddd")</f>
        <v>Monday</v>
      </c>
      <c r="G712" t="s">
        <v>18</v>
      </c>
      <c r="H712" t="s">
        <v>19</v>
      </c>
      <c r="I712" t="str">
        <f t="shared" si="88"/>
        <v>Dine-In</v>
      </c>
      <c r="J712" t="s">
        <v>60</v>
      </c>
      <c r="L712" t="str">
        <f t="shared" si="89"/>
        <v>No Modifier</v>
      </c>
      <c r="M712" s="3">
        <v>2</v>
      </c>
      <c r="N712" s="5">
        <v>5.0599999999999996</v>
      </c>
      <c r="O712" s="5">
        <f t="shared" si="90"/>
        <v>5.0599999999999996</v>
      </c>
      <c r="P712" s="5">
        <f t="shared" si="91"/>
        <v>10.119999999999999</v>
      </c>
      <c r="Q712" s="9">
        <v>0</v>
      </c>
      <c r="R712" s="9">
        <f t="shared" si="92"/>
        <v>0</v>
      </c>
      <c r="S712" s="9">
        <v>0.91</v>
      </c>
      <c r="T712" s="9">
        <f t="shared" si="93"/>
        <v>0.91</v>
      </c>
      <c r="U712" s="16">
        <v>11.03</v>
      </c>
      <c r="V712" s="5">
        <f t="shared" si="94"/>
        <v>11.03</v>
      </c>
      <c r="W712" t="s">
        <v>31</v>
      </c>
      <c r="X712" t="str">
        <f t="shared" si="95"/>
        <v>MobilePay</v>
      </c>
    </row>
    <row r="713" spans="1:24" x14ac:dyDescent="0.3">
      <c r="A713" s="3">
        <v>120711</v>
      </c>
      <c r="B713">
        <v>202</v>
      </c>
      <c r="C713" s="2">
        <v>45832</v>
      </c>
      <c r="D713" s="4">
        <v>0.36181712962962964</v>
      </c>
      <c r="E713" s="2">
        <v>45832</v>
      </c>
      <c r="F713" s="2" t="str">
        <f>TEXT(Table1[[#This Row],[Business_Day]],"dddd")</f>
        <v>Tuesday</v>
      </c>
      <c r="G713" t="s">
        <v>14</v>
      </c>
      <c r="H713" t="s">
        <v>15</v>
      </c>
      <c r="I713" t="str">
        <f t="shared" si="88"/>
        <v>Drive-Thru</v>
      </c>
      <c r="J713" t="s">
        <v>35</v>
      </c>
      <c r="K713" t="s">
        <v>44</v>
      </c>
      <c r="L713" t="str">
        <f t="shared" si="89"/>
        <v>Extra Egg</v>
      </c>
      <c r="M713" s="3">
        <v>1</v>
      </c>
      <c r="N713" s="5">
        <v>1.87</v>
      </c>
      <c r="O713" s="5">
        <f t="shared" si="90"/>
        <v>2.8699999999999997</v>
      </c>
      <c r="P713" s="5">
        <f t="shared" si="91"/>
        <v>2.8699999999999997</v>
      </c>
      <c r="Q713" s="9">
        <v>0</v>
      </c>
      <c r="R713" s="9">
        <f t="shared" si="92"/>
        <v>0</v>
      </c>
      <c r="S713" s="9">
        <v>0.2</v>
      </c>
      <c r="T713" s="9">
        <f t="shared" si="93"/>
        <v>0.2</v>
      </c>
      <c r="U713" s="16">
        <v>3.07</v>
      </c>
      <c r="V713" s="5">
        <f t="shared" si="94"/>
        <v>3.07</v>
      </c>
      <c r="W713" t="s">
        <v>21</v>
      </c>
      <c r="X713" t="str">
        <f t="shared" si="95"/>
        <v>Card</v>
      </c>
    </row>
    <row r="714" spans="1:24" x14ac:dyDescent="0.3">
      <c r="A714" s="3">
        <v>120712</v>
      </c>
      <c r="B714">
        <v>403</v>
      </c>
      <c r="C714" s="2">
        <v>45774</v>
      </c>
      <c r="D714" s="4">
        <v>0.42353009259259261</v>
      </c>
      <c r="E714" s="2">
        <v>45774</v>
      </c>
      <c r="F714" s="2" t="str">
        <f>TEXT(Table1[[#This Row],[Business_Day]],"dddd")</f>
        <v>Sunday</v>
      </c>
      <c r="G714" t="s">
        <v>37</v>
      </c>
      <c r="H714" t="s">
        <v>29</v>
      </c>
      <c r="I714" t="str">
        <f t="shared" si="88"/>
        <v>Delivery</v>
      </c>
      <c r="J714" t="s">
        <v>41</v>
      </c>
      <c r="K714" t="s">
        <v>42</v>
      </c>
      <c r="L714" t="str">
        <f t="shared" si="89"/>
        <v>Oat Milk</v>
      </c>
      <c r="M714" s="3">
        <v>1</v>
      </c>
      <c r="N714" s="5">
        <v>1.78</v>
      </c>
      <c r="O714" s="5">
        <f t="shared" si="90"/>
        <v>2.4800000000000004</v>
      </c>
      <c r="P714" s="5">
        <f t="shared" si="91"/>
        <v>2.4800000000000004</v>
      </c>
      <c r="Q714" s="9">
        <v>0</v>
      </c>
      <c r="R714" s="9">
        <f t="shared" si="92"/>
        <v>0</v>
      </c>
      <c r="S714" s="9">
        <v>0.24</v>
      </c>
      <c r="T714" s="9">
        <f t="shared" si="93"/>
        <v>0.24</v>
      </c>
      <c r="U714" s="16">
        <v>2.72</v>
      </c>
      <c r="V714" s="5">
        <f t="shared" si="94"/>
        <v>2.72</v>
      </c>
      <c r="W714" t="s">
        <v>31</v>
      </c>
      <c r="X714" t="str">
        <f t="shared" si="95"/>
        <v>MobilePay</v>
      </c>
    </row>
    <row r="715" spans="1:24" x14ac:dyDescent="0.3">
      <c r="A715" s="3">
        <v>120713</v>
      </c>
      <c r="B715">
        <v>403</v>
      </c>
      <c r="C715" s="2">
        <v>45858</v>
      </c>
      <c r="D715" s="4">
        <v>0.23831018518518518</v>
      </c>
      <c r="E715" s="2">
        <v>45858</v>
      </c>
      <c r="F715" s="2" t="str">
        <f>TEXT(Table1[[#This Row],[Business_Day]],"dddd")</f>
        <v>Sunday</v>
      </c>
      <c r="G715" t="s">
        <v>14</v>
      </c>
      <c r="H715" t="s">
        <v>15</v>
      </c>
      <c r="I715" t="str">
        <f t="shared" si="88"/>
        <v>Drive-Thru</v>
      </c>
      <c r="J715" t="s">
        <v>35</v>
      </c>
      <c r="K715" t="s">
        <v>25</v>
      </c>
      <c r="L715" t="str">
        <f t="shared" si="89"/>
        <v>No Cheese</v>
      </c>
      <c r="M715" s="3">
        <v>1</v>
      </c>
      <c r="N715" s="5">
        <v>1.97</v>
      </c>
      <c r="O715" s="5">
        <f t="shared" si="90"/>
        <v>1.9700000000000002</v>
      </c>
      <c r="P715" s="5">
        <f t="shared" si="91"/>
        <v>1.9700000000000002</v>
      </c>
      <c r="Q715" s="9">
        <v>0</v>
      </c>
      <c r="R715" s="9">
        <f t="shared" si="92"/>
        <v>0</v>
      </c>
      <c r="S715" s="9">
        <v>0.17</v>
      </c>
      <c r="T715" s="9">
        <f t="shared" si="93"/>
        <v>0.17</v>
      </c>
      <c r="U715" s="16">
        <v>2.14</v>
      </c>
      <c r="V715" s="5">
        <f t="shared" si="94"/>
        <v>2.14</v>
      </c>
      <c r="W715" t="s">
        <v>31</v>
      </c>
      <c r="X715" t="str">
        <f t="shared" si="95"/>
        <v>MobilePay</v>
      </c>
    </row>
    <row r="716" spans="1:24" x14ac:dyDescent="0.3">
      <c r="A716" s="3">
        <v>120714</v>
      </c>
      <c r="B716">
        <v>403</v>
      </c>
      <c r="C716" s="2">
        <v>45764</v>
      </c>
      <c r="D716" s="4">
        <v>6.2037037037037036E-2</v>
      </c>
      <c r="E716" s="2">
        <v>45764</v>
      </c>
      <c r="F716" s="2" t="str">
        <f>TEXT(Table1[[#This Row],[Business_Day]],"dddd")</f>
        <v>Thursday</v>
      </c>
      <c r="G716" t="s">
        <v>33</v>
      </c>
      <c r="H716" t="s">
        <v>22</v>
      </c>
      <c r="I716" t="str">
        <f t="shared" si="88"/>
        <v>Takeout</v>
      </c>
      <c r="J716" t="s">
        <v>43</v>
      </c>
      <c r="L716" t="str">
        <f t="shared" si="89"/>
        <v>No Modifier</v>
      </c>
      <c r="M716" s="3">
        <v>1</v>
      </c>
      <c r="N716" s="5">
        <v>4.4800000000000004</v>
      </c>
      <c r="O716" s="5">
        <f t="shared" si="90"/>
        <v>4.4799999999999995</v>
      </c>
      <c r="P716" s="5">
        <f t="shared" si="91"/>
        <v>4.4799999999999995</v>
      </c>
      <c r="Q716" s="9">
        <v>0</v>
      </c>
      <c r="R716" s="9">
        <f t="shared" si="92"/>
        <v>0</v>
      </c>
      <c r="S716" s="9">
        <v>0.28999999999999998</v>
      </c>
      <c r="T716" s="9">
        <f t="shared" si="93"/>
        <v>0.28999999999999998</v>
      </c>
      <c r="U716" s="16">
        <v>4.7699999999999996</v>
      </c>
      <c r="V716" s="5">
        <f t="shared" si="94"/>
        <v>4.7699999999999996</v>
      </c>
      <c r="W716" t="s">
        <v>31</v>
      </c>
      <c r="X716" t="str">
        <f t="shared" si="95"/>
        <v>MobilePay</v>
      </c>
    </row>
    <row r="717" spans="1:24" x14ac:dyDescent="0.3">
      <c r="A717" s="3">
        <v>120715</v>
      </c>
      <c r="B717">
        <v>201</v>
      </c>
      <c r="C717" s="2">
        <v>45858</v>
      </c>
      <c r="D717" s="4">
        <v>0.10112268518518519</v>
      </c>
      <c r="E717" s="2">
        <v>45858</v>
      </c>
      <c r="F717" s="2" t="str">
        <f>TEXT(Table1[[#This Row],[Business_Day]],"dddd")</f>
        <v>Sunday</v>
      </c>
      <c r="G717" t="s">
        <v>18</v>
      </c>
      <c r="H717" t="s">
        <v>19</v>
      </c>
      <c r="I717" t="str">
        <f t="shared" si="88"/>
        <v>Dine-In</v>
      </c>
      <c r="J717" t="s">
        <v>43</v>
      </c>
      <c r="L717" t="str">
        <f t="shared" si="89"/>
        <v>No Modifier</v>
      </c>
      <c r="M717" s="3">
        <v>1</v>
      </c>
      <c r="N717" s="5">
        <v>4.8600000000000003</v>
      </c>
      <c r="O717" s="5">
        <f t="shared" si="90"/>
        <v>4.8599999999999994</v>
      </c>
      <c r="P717" s="5">
        <f t="shared" si="91"/>
        <v>4.8599999999999994</v>
      </c>
      <c r="Q717" s="9">
        <v>0</v>
      </c>
      <c r="R717" s="9">
        <f t="shared" si="92"/>
        <v>0</v>
      </c>
      <c r="S717" s="9">
        <v>0.32</v>
      </c>
      <c r="T717" s="9">
        <f t="shared" si="93"/>
        <v>0.32</v>
      </c>
      <c r="U717" s="16">
        <v>5.18</v>
      </c>
      <c r="V717" s="5">
        <f t="shared" si="94"/>
        <v>5.18</v>
      </c>
      <c r="W717" t="s">
        <v>31</v>
      </c>
      <c r="X717" t="str">
        <f t="shared" si="95"/>
        <v>MobilePay</v>
      </c>
    </row>
    <row r="718" spans="1:24" x14ac:dyDescent="0.3">
      <c r="A718" s="3">
        <v>120716</v>
      </c>
      <c r="B718">
        <v>202</v>
      </c>
      <c r="C718" s="2">
        <v>45877</v>
      </c>
      <c r="D718" s="4">
        <v>0.2731365740740741</v>
      </c>
      <c r="E718" s="2">
        <v>45877</v>
      </c>
      <c r="F718" s="2" t="str">
        <f>TEXT(Table1[[#This Row],[Business_Day]],"dddd")</f>
        <v>Friday</v>
      </c>
      <c r="G718" t="s">
        <v>36</v>
      </c>
      <c r="H718" t="s">
        <v>22</v>
      </c>
      <c r="I718" t="str">
        <f t="shared" si="88"/>
        <v>Takeout</v>
      </c>
      <c r="J718" t="s">
        <v>57</v>
      </c>
      <c r="L718" t="str">
        <f t="shared" si="89"/>
        <v>No Modifier</v>
      </c>
      <c r="M718" s="3">
        <v>1</v>
      </c>
      <c r="N718" s="5">
        <v>9.0500000000000007</v>
      </c>
      <c r="O718" s="5">
        <f t="shared" si="90"/>
        <v>9.0500000000000007</v>
      </c>
      <c r="P718" s="5">
        <f t="shared" si="91"/>
        <v>9.0500000000000007</v>
      </c>
      <c r="Q718" s="9">
        <v>0</v>
      </c>
      <c r="R718" s="9">
        <f t="shared" si="92"/>
        <v>0</v>
      </c>
      <c r="S718" s="9">
        <v>0.86</v>
      </c>
      <c r="T718" s="9">
        <f t="shared" si="93"/>
        <v>0.86</v>
      </c>
      <c r="U718" s="16">
        <v>9.91</v>
      </c>
      <c r="V718" s="5">
        <f t="shared" si="94"/>
        <v>9.91</v>
      </c>
      <c r="W718" t="s">
        <v>17</v>
      </c>
      <c r="X718" t="str">
        <f t="shared" si="95"/>
        <v>Cash</v>
      </c>
    </row>
    <row r="719" spans="1:24" x14ac:dyDescent="0.3">
      <c r="A719" s="3">
        <v>120717</v>
      </c>
      <c r="B719">
        <v>301</v>
      </c>
      <c r="C719" s="2">
        <v>45873</v>
      </c>
      <c r="D719" s="4">
        <v>0.41246527777777775</v>
      </c>
      <c r="E719" s="2">
        <v>45873</v>
      </c>
      <c r="F719" s="2" t="str">
        <f>TEXT(Table1[[#This Row],[Business_Day]],"dddd")</f>
        <v>Monday</v>
      </c>
      <c r="G719" t="s">
        <v>36</v>
      </c>
      <c r="H719" t="s">
        <v>19</v>
      </c>
      <c r="I719" t="str">
        <f t="shared" si="88"/>
        <v>Dine-In</v>
      </c>
      <c r="J719" t="s">
        <v>55</v>
      </c>
      <c r="L719" t="str">
        <f t="shared" si="89"/>
        <v>No Modifier</v>
      </c>
      <c r="M719" s="3">
        <v>1</v>
      </c>
      <c r="N719" s="5">
        <v>8.57</v>
      </c>
      <c r="O719" s="5">
        <f t="shared" si="90"/>
        <v>8.57</v>
      </c>
      <c r="P719" s="5">
        <f t="shared" si="91"/>
        <v>8.57</v>
      </c>
      <c r="Q719" s="9">
        <v>0</v>
      </c>
      <c r="R719" s="9">
        <f t="shared" si="92"/>
        <v>0</v>
      </c>
      <c r="S719" s="9">
        <v>0.77</v>
      </c>
      <c r="T719" s="9">
        <f t="shared" si="93"/>
        <v>0.77</v>
      </c>
      <c r="U719" s="16">
        <v>9.34</v>
      </c>
      <c r="V719" s="5">
        <f t="shared" si="94"/>
        <v>9.34</v>
      </c>
      <c r="W719" t="s">
        <v>17</v>
      </c>
      <c r="X719" t="str">
        <f t="shared" si="95"/>
        <v>Cash</v>
      </c>
    </row>
    <row r="720" spans="1:24" x14ac:dyDescent="0.3">
      <c r="A720" s="3">
        <v>120718</v>
      </c>
      <c r="B720">
        <v>501</v>
      </c>
      <c r="C720" s="2">
        <v>45848</v>
      </c>
      <c r="D720" s="4">
        <v>0.4123148148148148</v>
      </c>
      <c r="E720" s="2">
        <v>45848</v>
      </c>
      <c r="F720" s="2" t="str">
        <f>TEXT(Table1[[#This Row],[Business_Day]],"dddd")</f>
        <v>Thursday</v>
      </c>
      <c r="G720" t="s">
        <v>36</v>
      </c>
      <c r="H720" t="s">
        <v>15</v>
      </c>
      <c r="I720" t="str">
        <f t="shared" si="88"/>
        <v>Drive-Thru</v>
      </c>
      <c r="J720" t="s">
        <v>57</v>
      </c>
      <c r="K720" t="s">
        <v>72</v>
      </c>
      <c r="L720" t="str">
        <f t="shared" si="89"/>
        <v>Gluten-Free Bun</v>
      </c>
      <c r="M720" s="3">
        <v>2</v>
      </c>
      <c r="N720" s="5">
        <v>8.81</v>
      </c>
      <c r="O720" s="5">
        <f t="shared" si="90"/>
        <v>9.81</v>
      </c>
      <c r="P720" s="5">
        <f t="shared" si="91"/>
        <v>19.62</v>
      </c>
      <c r="Q720" s="9">
        <v>0</v>
      </c>
      <c r="R720" s="9">
        <f t="shared" si="92"/>
        <v>0</v>
      </c>
      <c r="S720" s="9">
        <v>1.47</v>
      </c>
      <c r="T720" s="9">
        <f t="shared" si="93"/>
        <v>1.47</v>
      </c>
      <c r="U720" s="16">
        <v>21.09</v>
      </c>
      <c r="V720" s="5">
        <f t="shared" si="94"/>
        <v>21.09</v>
      </c>
      <c r="W720" t="s">
        <v>21</v>
      </c>
      <c r="X720" t="str">
        <f t="shared" si="95"/>
        <v>Card</v>
      </c>
    </row>
    <row r="721" spans="1:24" x14ac:dyDescent="0.3">
      <c r="A721" s="3">
        <v>120719</v>
      </c>
      <c r="B721">
        <v>101</v>
      </c>
      <c r="C721" s="2">
        <v>45775</v>
      </c>
      <c r="D721" s="4">
        <v>0.34417824074074072</v>
      </c>
      <c r="E721" s="2">
        <v>45775</v>
      </c>
      <c r="F721" s="2" t="str">
        <f>TEXT(Table1[[#This Row],[Business_Day]],"dddd")</f>
        <v>Monday</v>
      </c>
      <c r="G721" t="s">
        <v>14</v>
      </c>
      <c r="H721" t="s">
        <v>22</v>
      </c>
      <c r="I721" t="str">
        <f t="shared" si="88"/>
        <v>Takeout</v>
      </c>
      <c r="J721" t="s">
        <v>67</v>
      </c>
      <c r="L721" t="str">
        <f t="shared" si="89"/>
        <v>No Modifier</v>
      </c>
      <c r="M721" s="3">
        <v>1</v>
      </c>
      <c r="N721" s="5">
        <v>4.97</v>
      </c>
      <c r="O721" s="5">
        <f t="shared" si="90"/>
        <v>4.9700000000000006</v>
      </c>
      <c r="P721" s="5">
        <f t="shared" si="91"/>
        <v>4.9700000000000006</v>
      </c>
      <c r="Q721" s="9">
        <v>0</v>
      </c>
      <c r="R721" s="9">
        <f t="shared" si="92"/>
        <v>0</v>
      </c>
      <c r="S721" s="9">
        <v>0.47</v>
      </c>
      <c r="T721" s="9">
        <f t="shared" si="93"/>
        <v>0.47</v>
      </c>
      <c r="U721" s="16">
        <v>5.44</v>
      </c>
      <c r="V721" s="5">
        <f t="shared" si="94"/>
        <v>5.44</v>
      </c>
      <c r="W721" t="s">
        <v>17</v>
      </c>
      <c r="X721" t="str">
        <f t="shared" si="95"/>
        <v>Cash</v>
      </c>
    </row>
    <row r="722" spans="1:24" x14ac:dyDescent="0.3">
      <c r="A722" s="3">
        <v>120720</v>
      </c>
      <c r="B722">
        <v>101</v>
      </c>
      <c r="C722" s="2">
        <v>45803</v>
      </c>
      <c r="D722" s="4">
        <v>0.21291666666666667</v>
      </c>
      <c r="E722" s="2">
        <v>45803</v>
      </c>
      <c r="F722" s="2" t="str">
        <f>TEXT(Table1[[#This Row],[Business_Day]],"dddd")</f>
        <v>Monday</v>
      </c>
      <c r="G722" t="s">
        <v>28</v>
      </c>
      <c r="H722" t="s">
        <v>19</v>
      </c>
      <c r="I722" t="str">
        <f t="shared" si="88"/>
        <v>Dine-In</v>
      </c>
      <c r="J722" t="s">
        <v>52</v>
      </c>
      <c r="K722" t="s">
        <v>34</v>
      </c>
      <c r="L722" t="str">
        <f t="shared" si="89"/>
        <v>Extra Sauce</v>
      </c>
      <c r="M722" s="3">
        <v>2</v>
      </c>
      <c r="N722" s="5">
        <v>2.73</v>
      </c>
      <c r="O722" s="5">
        <f t="shared" si="90"/>
        <v>2.98</v>
      </c>
      <c r="P722" s="5">
        <f t="shared" si="91"/>
        <v>5.96</v>
      </c>
      <c r="Q722" s="9">
        <v>0</v>
      </c>
      <c r="R722" s="9">
        <f t="shared" si="92"/>
        <v>0</v>
      </c>
      <c r="S722" s="9">
        <v>0.36</v>
      </c>
      <c r="T722" s="9">
        <f t="shared" si="93"/>
        <v>0.36</v>
      </c>
      <c r="U722" s="16">
        <v>6.32</v>
      </c>
      <c r="V722" s="5">
        <f t="shared" si="94"/>
        <v>6.32</v>
      </c>
      <c r="W722" t="s">
        <v>62</v>
      </c>
      <c r="X722" t="str">
        <f t="shared" si="95"/>
        <v>GiftCard</v>
      </c>
    </row>
    <row r="723" spans="1:24" x14ac:dyDescent="0.3">
      <c r="A723" s="3">
        <v>120721</v>
      </c>
      <c r="B723">
        <v>401</v>
      </c>
      <c r="C723" s="2">
        <v>45798</v>
      </c>
      <c r="D723" s="4">
        <v>0.40483796296296298</v>
      </c>
      <c r="E723" s="2">
        <v>45798</v>
      </c>
      <c r="F723" s="2" t="str">
        <f>TEXT(Table1[[#This Row],[Business_Day]],"dddd")</f>
        <v>Wednesday</v>
      </c>
      <c r="G723" t="s">
        <v>36</v>
      </c>
      <c r="H723" t="s">
        <v>19</v>
      </c>
      <c r="I723" t="str">
        <f t="shared" si="88"/>
        <v>Dine-In</v>
      </c>
      <c r="J723" t="s">
        <v>43</v>
      </c>
      <c r="L723" t="str">
        <f t="shared" si="89"/>
        <v>No Modifier</v>
      </c>
      <c r="M723" s="3">
        <v>1</v>
      </c>
      <c r="N723" s="5">
        <v>3.92</v>
      </c>
      <c r="O723" s="5">
        <f t="shared" si="90"/>
        <v>3.92</v>
      </c>
      <c r="P723" s="5">
        <f t="shared" si="91"/>
        <v>3.92</v>
      </c>
      <c r="Q723" s="9">
        <v>0</v>
      </c>
      <c r="R723" s="9">
        <f t="shared" si="92"/>
        <v>0</v>
      </c>
      <c r="S723" s="9">
        <v>0.24</v>
      </c>
      <c r="T723" s="9">
        <f t="shared" si="93"/>
        <v>0.24</v>
      </c>
      <c r="U723" s="16">
        <v>4.16</v>
      </c>
      <c r="V723" s="5">
        <f t="shared" si="94"/>
        <v>4.16</v>
      </c>
      <c r="W723" t="s">
        <v>17</v>
      </c>
      <c r="X723" t="str">
        <f t="shared" si="95"/>
        <v>Cash</v>
      </c>
    </row>
    <row r="724" spans="1:24" x14ac:dyDescent="0.3">
      <c r="A724" s="3">
        <v>120722</v>
      </c>
      <c r="B724">
        <v>201</v>
      </c>
      <c r="C724" s="2">
        <v>45778</v>
      </c>
      <c r="D724" s="4">
        <v>0.43089120370370371</v>
      </c>
      <c r="E724" s="2">
        <v>45778</v>
      </c>
      <c r="F724" s="2" t="str">
        <f>TEXT(Table1[[#This Row],[Business_Day]],"dddd")</f>
        <v>Thursday</v>
      </c>
      <c r="G724" t="s">
        <v>37</v>
      </c>
      <c r="H724" t="s">
        <v>29</v>
      </c>
      <c r="I724" t="str">
        <f t="shared" si="88"/>
        <v>Delivery</v>
      </c>
      <c r="J724" t="s">
        <v>24</v>
      </c>
      <c r="L724" t="str">
        <f t="shared" si="89"/>
        <v>No Modifier</v>
      </c>
      <c r="M724" s="3">
        <v>1</v>
      </c>
      <c r="N724" s="5">
        <v>2.9</v>
      </c>
      <c r="O724" s="5">
        <f t="shared" si="90"/>
        <v>2.9</v>
      </c>
      <c r="P724" s="5">
        <f t="shared" si="91"/>
        <v>2.9</v>
      </c>
      <c r="Q724" s="9">
        <v>0</v>
      </c>
      <c r="R724" s="9">
        <f t="shared" si="92"/>
        <v>0</v>
      </c>
      <c r="S724" s="9">
        <v>0.23</v>
      </c>
      <c r="T724" s="9">
        <f t="shared" si="93"/>
        <v>0.23</v>
      </c>
      <c r="U724" s="16">
        <v>3.13</v>
      </c>
      <c r="V724" s="5">
        <f t="shared" si="94"/>
        <v>3.13</v>
      </c>
      <c r="W724" t="s">
        <v>21</v>
      </c>
      <c r="X724" t="str">
        <f t="shared" si="95"/>
        <v>Card</v>
      </c>
    </row>
    <row r="725" spans="1:24" x14ac:dyDescent="0.3">
      <c r="A725" s="3">
        <v>120723</v>
      </c>
      <c r="B725">
        <v>102</v>
      </c>
      <c r="C725" s="2">
        <v>45800</v>
      </c>
      <c r="D725" s="4">
        <v>0.51450231481481479</v>
      </c>
      <c r="E725" s="2">
        <v>45800</v>
      </c>
      <c r="F725" s="2" t="str">
        <f>TEXT(Table1[[#This Row],[Business_Day]],"dddd")</f>
        <v>Friday</v>
      </c>
      <c r="G725" t="s">
        <v>18</v>
      </c>
      <c r="H725" t="s">
        <v>19</v>
      </c>
      <c r="I725" t="str">
        <f t="shared" si="88"/>
        <v>Dine-In</v>
      </c>
      <c r="J725" t="s">
        <v>43</v>
      </c>
      <c r="L725" t="str">
        <f t="shared" si="89"/>
        <v>No Modifier</v>
      </c>
      <c r="M725" s="3">
        <v>1</v>
      </c>
      <c r="N725" s="5">
        <v>4.74</v>
      </c>
      <c r="O725" s="5">
        <f t="shared" si="90"/>
        <v>4.7399999999999993</v>
      </c>
      <c r="P725" s="5">
        <f t="shared" si="91"/>
        <v>4.7399999999999993</v>
      </c>
      <c r="Q725" s="9">
        <v>0</v>
      </c>
      <c r="R725" s="9">
        <f t="shared" si="92"/>
        <v>0</v>
      </c>
      <c r="S725" s="9">
        <v>0.4</v>
      </c>
      <c r="T725" s="9">
        <f t="shared" si="93"/>
        <v>0.4</v>
      </c>
      <c r="U725" s="16">
        <v>5.14</v>
      </c>
      <c r="V725" s="5">
        <f t="shared" si="94"/>
        <v>5.14</v>
      </c>
      <c r="W725" t="s">
        <v>31</v>
      </c>
      <c r="X725" t="str">
        <f t="shared" si="95"/>
        <v>MobilePay</v>
      </c>
    </row>
    <row r="726" spans="1:24" x14ac:dyDescent="0.3">
      <c r="A726" s="3">
        <v>120724</v>
      </c>
      <c r="B726">
        <v>301</v>
      </c>
      <c r="C726" s="2">
        <v>45857</v>
      </c>
      <c r="D726" s="4">
        <v>0.33410879629629631</v>
      </c>
      <c r="E726" s="2">
        <v>45857</v>
      </c>
      <c r="F726" s="2" t="str">
        <f>TEXT(Table1[[#This Row],[Business_Day]],"dddd")</f>
        <v>Saturday</v>
      </c>
      <c r="G726" t="s">
        <v>36</v>
      </c>
      <c r="H726" t="s">
        <v>19</v>
      </c>
      <c r="I726" t="str">
        <f t="shared" si="88"/>
        <v>Dine-In</v>
      </c>
      <c r="J726" t="s">
        <v>55</v>
      </c>
      <c r="L726" t="str">
        <f t="shared" si="89"/>
        <v>No Modifier</v>
      </c>
      <c r="M726" s="3">
        <v>1</v>
      </c>
      <c r="N726" s="5">
        <v>8.58</v>
      </c>
      <c r="O726" s="5">
        <f t="shared" si="90"/>
        <v>8.58</v>
      </c>
      <c r="P726" s="5">
        <f t="shared" si="91"/>
        <v>8.58</v>
      </c>
      <c r="Q726" s="9">
        <v>0</v>
      </c>
      <c r="R726" s="9">
        <f t="shared" si="92"/>
        <v>0</v>
      </c>
      <c r="S726" s="9">
        <v>0.6</v>
      </c>
      <c r="T726" s="9">
        <f t="shared" si="93"/>
        <v>0.6</v>
      </c>
      <c r="U726" s="16">
        <v>9.18</v>
      </c>
      <c r="V726" s="5">
        <f t="shared" si="94"/>
        <v>9.18</v>
      </c>
      <c r="W726" t="s">
        <v>21</v>
      </c>
      <c r="X726" t="str">
        <f t="shared" si="95"/>
        <v>Card</v>
      </c>
    </row>
    <row r="727" spans="1:24" x14ac:dyDescent="0.3">
      <c r="A727" s="3">
        <v>120725</v>
      </c>
      <c r="B727">
        <v>401</v>
      </c>
      <c r="C727" s="2">
        <v>45860</v>
      </c>
      <c r="D727" s="4">
        <v>0.35719907407407409</v>
      </c>
      <c r="E727" s="2">
        <v>45860</v>
      </c>
      <c r="F727" s="2" t="str">
        <f>TEXT(Table1[[#This Row],[Business_Day]],"dddd")</f>
        <v>Tuesday</v>
      </c>
      <c r="G727" t="s">
        <v>36</v>
      </c>
      <c r="H727" t="s">
        <v>22</v>
      </c>
      <c r="I727" t="str">
        <f t="shared" si="88"/>
        <v>Takeout</v>
      </c>
      <c r="J727" t="s">
        <v>27</v>
      </c>
      <c r="L727" t="str">
        <f t="shared" si="89"/>
        <v>No Modifier</v>
      </c>
      <c r="M727" s="3">
        <v>1</v>
      </c>
      <c r="N727" s="5">
        <v>5.66</v>
      </c>
      <c r="O727" s="5">
        <f t="shared" si="90"/>
        <v>5.66</v>
      </c>
      <c r="P727" s="5">
        <f t="shared" si="91"/>
        <v>5.66</v>
      </c>
      <c r="Q727" s="9">
        <v>0</v>
      </c>
      <c r="R727" s="9">
        <f t="shared" si="92"/>
        <v>0</v>
      </c>
      <c r="S727" s="9">
        <v>0.42</v>
      </c>
      <c r="T727" s="9">
        <f t="shared" si="93"/>
        <v>0.42</v>
      </c>
      <c r="U727" s="16">
        <v>6.08</v>
      </c>
      <c r="V727" s="5">
        <f t="shared" si="94"/>
        <v>6.08</v>
      </c>
      <c r="W727" t="s">
        <v>31</v>
      </c>
      <c r="X727" t="str">
        <f t="shared" si="95"/>
        <v>MobilePay</v>
      </c>
    </row>
    <row r="728" spans="1:24" x14ac:dyDescent="0.3">
      <c r="A728" s="3">
        <v>120726</v>
      </c>
      <c r="B728">
        <v>201</v>
      </c>
      <c r="C728" s="2">
        <v>45793</v>
      </c>
      <c r="D728" s="4">
        <v>4.2719907407407408E-2</v>
      </c>
      <c r="E728" s="2">
        <v>45793</v>
      </c>
      <c r="F728" s="2" t="str">
        <f>TEXT(Table1[[#This Row],[Business_Day]],"dddd")</f>
        <v>Friday</v>
      </c>
      <c r="G728" t="s">
        <v>18</v>
      </c>
      <c r="H728" t="s">
        <v>19</v>
      </c>
      <c r="I728" t="str">
        <f t="shared" si="88"/>
        <v>Dine-In</v>
      </c>
      <c r="J728" t="s">
        <v>20</v>
      </c>
      <c r="K728" t="s">
        <v>65</v>
      </c>
      <c r="L728" t="str">
        <f t="shared" si="89"/>
        <v>Extra Patty</v>
      </c>
      <c r="M728" s="3">
        <v>1</v>
      </c>
      <c r="N728" s="5">
        <v>5.4</v>
      </c>
      <c r="O728" s="5">
        <f t="shared" si="90"/>
        <v>7.3999999999999995</v>
      </c>
      <c r="P728" s="5">
        <f t="shared" si="91"/>
        <v>7.3999999999999995</v>
      </c>
      <c r="Q728" s="9">
        <v>0</v>
      </c>
      <c r="R728" s="9">
        <f t="shared" si="92"/>
        <v>0</v>
      </c>
      <c r="S728" s="9">
        <v>0.44</v>
      </c>
      <c r="T728" s="9">
        <f t="shared" si="93"/>
        <v>0.44</v>
      </c>
      <c r="U728" s="16">
        <v>7.84</v>
      </c>
      <c r="V728" s="5">
        <f t="shared" si="94"/>
        <v>7.84</v>
      </c>
      <c r="W728" t="s">
        <v>17</v>
      </c>
      <c r="X728" t="str">
        <f t="shared" si="95"/>
        <v>Cash</v>
      </c>
    </row>
    <row r="729" spans="1:24" x14ac:dyDescent="0.3">
      <c r="A729" s="3">
        <v>120727</v>
      </c>
      <c r="B729">
        <v>403</v>
      </c>
      <c r="C729" s="2">
        <v>45806</v>
      </c>
      <c r="D729" s="4">
        <v>0.51818287037037036</v>
      </c>
      <c r="E729" s="2">
        <v>45806</v>
      </c>
      <c r="F729" s="2" t="str">
        <f>TEXT(Table1[[#This Row],[Business_Day]],"dddd")</f>
        <v>Thursday</v>
      </c>
      <c r="G729" t="s">
        <v>18</v>
      </c>
      <c r="H729" t="s">
        <v>15</v>
      </c>
      <c r="I729" t="str">
        <f t="shared" si="88"/>
        <v>Drive-Thru</v>
      </c>
      <c r="J729" t="s">
        <v>57</v>
      </c>
      <c r="K729" t="s">
        <v>34</v>
      </c>
      <c r="L729" t="str">
        <f t="shared" si="89"/>
        <v>Extra Sauce</v>
      </c>
      <c r="M729" s="3">
        <v>1</v>
      </c>
      <c r="N729" s="5">
        <v>9.16</v>
      </c>
      <c r="O729" s="5">
        <f t="shared" si="90"/>
        <v>9.41</v>
      </c>
      <c r="P729" s="5">
        <f t="shared" si="91"/>
        <v>9.41</v>
      </c>
      <c r="Q729" s="9">
        <v>0</v>
      </c>
      <c r="R729" s="9">
        <f t="shared" si="92"/>
        <v>0</v>
      </c>
      <c r="S729" s="9">
        <v>0.75</v>
      </c>
      <c r="T729" s="9">
        <f t="shared" si="93"/>
        <v>0.75</v>
      </c>
      <c r="U729" s="16">
        <v>10.16</v>
      </c>
      <c r="V729" s="5">
        <f t="shared" si="94"/>
        <v>10.16</v>
      </c>
      <c r="W729" t="s">
        <v>21</v>
      </c>
      <c r="X729" t="str">
        <f t="shared" si="95"/>
        <v>Card</v>
      </c>
    </row>
    <row r="730" spans="1:24" x14ac:dyDescent="0.3">
      <c r="A730" s="3">
        <v>120728</v>
      </c>
      <c r="B730">
        <v>301</v>
      </c>
      <c r="C730" s="2">
        <v>45869</v>
      </c>
      <c r="D730" s="4">
        <v>0.51452546296296298</v>
      </c>
      <c r="E730" s="2">
        <v>45869</v>
      </c>
      <c r="F730" s="2" t="str">
        <f>TEXT(Table1[[#This Row],[Business_Day]],"dddd")</f>
        <v>Thursday</v>
      </c>
      <c r="G730" t="s">
        <v>18</v>
      </c>
      <c r="H730" t="s">
        <v>15</v>
      </c>
      <c r="I730" t="str">
        <f t="shared" si="88"/>
        <v>Drive-Thru</v>
      </c>
      <c r="J730" t="s">
        <v>59</v>
      </c>
      <c r="L730" t="str">
        <f t="shared" si="89"/>
        <v>No Modifier</v>
      </c>
      <c r="M730" s="3">
        <v>1</v>
      </c>
      <c r="N730" s="5">
        <v>9.7200000000000006</v>
      </c>
      <c r="O730" s="5">
        <f t="shared" si="90"/>
        <v>9.7200000000000006</v>
      </c>
      <c r="P730" s="5">
        <f t="shared" si="91"/>
        <v>9.7200000000000006</v>
      </c>
      <c r="Q730" s="9">
        <v>0</v>
      </c>
      <c r="R730" s="9">
        <f t="shared" si="92"/>
        <v>0</v>
      </c>
      <c r="S730" s="9">
        <v>0.92</v>
      </c>
      <c r="T730" s="9">
        <f t="shared" si="93"/>
        <v>0.92</v>
      </c>
      <c r="U730" s="16">
        <v>10.64</v>
      </c>
      <c r="V730" s="5">
        <f t="shared" si="94"/>
        <v>10.64</v>
      </c>
      <c r="W730" t="s">
        <v>17</v>
      </c>
      <c r="X730" t="str">
        <f t="shared" si="95"/>
        <v>Cash</v>
      </c>
    </row>
    <row r="731" spans="1:24" x14ac:dyDescent="0.3">
      <c r="A731" s="3">
        <v>120729</v>
      </c>
      <c r="B731">
        <v>301</v>
      </c>
      <c r="C731" s="2">
        <v>45796</v>
      </c>
      <c r="D731" s="4">
        <v>0.31200231481481483</v>
      </c>
      <c r="E731" s="2">
        <v>45796</v>
      </c>
      <c r="F731" s="2" t="str">
        <f>TEXT(Table1[[#This Row],[Business_Day]],"dddd")</f>
        <v>Monday</v>
      </c>
      <c r="G731" t="s">
        <v>36</v>
      </c>
      <c r="H731" t="s">
        <v>29</v>
      </c>
      <c r="I731" t="str">
        <f t="shared" si="88"/>
        <v>Delivery</v>
      </c>
      <c r="J731" t="s">
        <v>57</v>
      </c>
      <c r="K731" t="s">
        <v>34</v>
      </c>
      <c r="L731" t="str">
        <f t="shared" si="89"/>
        <v>Extra Sauce</v>
      </c>
      <c r="M731" s="3">
        <v>1</v>
      </c>
      <c r="N731" s="5">
        <v>8.6</v>
      </c>
      <c r="O731" s="5">
        <f t="shared" si="90"/>
        <v>8.8500000000000014</v>
      </c>
      <c r="P731" s="5">
        <f t="shared" si="91"/>
        <v>8.8500000000000014</v>
      </c>
      <c r="Q731" s="9">
        <v>0</v>
      </c>
      <c r="R731" s="9">
        <f t="shared" si="92"/>
        <v>0</v>
      </c>
      <c r="S731" s="9">
        <v>0.53</v>
      </c>
      <c r="T731" s="9">
        <f t="shared" si="93"/>
        <v>0.53</v>
      </c>
      <c r="U731" s="16">
        <v>9.3800000000000008</v>
      </c>
      <c r="V731" s="5">
        <f t="shared" si="94"/>
        <v>9.3800000000000008</v>
      </c>
      <c r="W731" t="s">
        <v>21</v>
      </c>
      <c r="X731" t="str">
        <f t="shared" si="95"/>
        <v>Card</v>
      </c>
    </row>
    <row r="732" spans="1:24" x14ac:dyDescent="0.3">
      <c r="A732" s="3">
        <v>120730</v>
      </c>
      <c r="B732">
        <v>103</v>
      </c>
      <c r="C732" s="2">
        <v>45833</v>
      </c>
      <c r="D732" s="4">
        <v>0.24047453703703703</v>
      </c>
      <c r="E732" s="2">
        <v>45833</v>
      </c>
      <c r="F732" s="2" t="str">
        <f>TEXT(Table1[[#This Row],[Business_Day]],"dddd")</f>
        <v>Wednesday</v>
      </c>
      <c r="G732" t="s">
        <v>14</v>
      </c>
      <c r="H732" t="s">
        <v>15</v>
      </c>
      <c r="I732" t="str">
        <f t="shared" si="88"/>
        <v>Drive-Thru</v>
      </c>
      <c r="J732" t="s">
        <v>41</v>
      </c>
      <c r="K732" t="s">
        <v>45</v>
      </c>
      <c r="L732" t="str">
        <f t="shared" si="89"/>
        <v>Sugar-Free Syrup</v>
      </c>
      <c r="M732" s="3">
        <v>1</v>
      </c>
      <c r="N732" s="5">
        <v>1.93</v>
      </c>
      <c r="O732" s="5">
        <f t="shared" si="90"/>
        <v>2.23</v>
      </c>
      <c r="P732" s="5">
        <f t="shared" si="91"/>
        <v>2.23</v>
      </c>
      <c r="Q732" s="9">
        <v>0</v>
      </c>
      <c r="R732" s="9">
        <f t="shared" si="92"/>
        <v>0</v>
      </c>
      <c r="S732" s="9">
        <v>0.16</v>
      </c>
      <c r="T732" s="9">
        <f t="shared" si="93"/>
        <v>0.16</v>
      </c>
      <c r="U732" s="16">
        <v>2.39</v>
      </c>
      <c r="V732" s="5">
        <f t="shared" si="94"/>
        <v>2.39</v>
      </c>
      <c r="W732" t="s">
        <v>31</v>
      </c>
      <c r="X732" t="str">
        <f t="shared" si="95"/>
        <v>MobilePay</v>
      </c>
    </row>
    <row r="733" spans="1:24" x14ac:dyDescent="0.3">
      <c r="A733" s="3">
        <v>120731</v>
      </c>
      <c r="B733">
        <v>301</v>
      </c>
      <c r="C733" s="2">
        <v>45776</v>
      </c>
      <c r="D733" s="4">
        <v>0.46515046296296297</v>
      </c>
      <c r="E733" s="2">
        <v>45776</v>
      </c>
      <c r="F733" s="2" t="str">
        <f>TEXT(Table1[[#This Row],[Business_Day]],"dddd")</f>
        <v>Tuesday</v>
      </c>
      <c r="G733" t="s">
        <v>37</v>
      </c>
      <c r="H733" t="s">
        <v>22</v>
      </c>
      <c r="I733" t="str">
        <f t="shared" si="88"/>
        <v>Takeout</v>
      </c>
      <c r="J733" t="s">
        <v>70</v>
      </c>
      <c r="L733" t="str">
        <f t="shared" si="89"/>
        <v>No Modifier</v>
      </c>
      <c r="M733" s="3">
        <v>1</v>
      </c>
      <c r="N733" s="5">
        <v>3</v>
      </c>
      <c r="O733" s="5">
        <f t="shared" si="90"/>
        <v>3</v>
      </c>
      <c r="P733" s="5">
        <f t="shared" si="91"/>
        <v>3</v>
      </c>
      <c r="Q733" s="9">
        <v>0</v>
      </c>
      <c r="R733" s="9">
        <f t="shared" si="92"/>
        <v>0</v>
      </c>
      <c r="S733" s="9">
        <v>0.24</v>
      </c>
      <c r="T733" s="9">
        <f t="shared" si="93"/>
        <v>0.24</v>
      </c>
      <c r="U733" s="16">
        <v>3.24</v>
      </c>
      <c r="V733" s="5">
        <f t="shared" si="94"/>
        <v>3.24</v>
      </c>
      <c r="W733" t="s">
        <v>17</v>
      </c>
      <c r="X733" t="str">
        <f t="shared" si="95"/>
        <v>Cash</v>
      </c>
    </row>
    <row r="734" spans="1:24" x14ac:dyDescent="0.3">
      <c r="A734" s="3">
        <v>120732</v>
      </c>
      <c r="B734">
        <v>103</v>
      </c>
      <c r="C734" s="2">
        <v>45847</v>
      </c>
      <c r="D734" s="4">
        <v>0.32859953703703704</v>
      </c>
      <c r="E734" s="2">
        <v>45847</v>
      </c>
      <c r="F734" s="2" t="str">
        <f>TEXT(Table1[[#This Row],[Business_Day]],"dddd")</f>
        <v>Wednesday</v>
      </c>
      <c r="G734" t="s">
        <v>36</v>
      </c>
      <c r="H734" t="s">
        <v>19</v>
      </c>
      <c r="I734" t="str">
        <f t="shared" si="88"/>
        <v>Dine-In</v>
      </c>
      <c r="J734" t="s">
        <v>26</v>
      </c>
      <c r="L734" t="str">
        <f t="shared" si="89"/>
        <v>No Modifier</v>
      </c>
      <c r="M734" s="3">
        <v>1</v>
      </c>
      <c r="N734" s="5">
        <v>9.49</v>
      </c>
      <c r="O734" s="5">
        <f t="shared" si="90"/>
        <v>9.49</v>
      </c>
      <c r="P734" s="5">
        <f t="shared" si="91"/>
        <v>9.49</v>
      </c>
      <c r="Q734" s="9">
        <v>0</v>
      </c>
      <c r="R734" s="9">
        <f t="shared" si="92"/>
        <v>0</v>
      </c>
      <c r="S734" s="9">
        <v>0.81</v>
      </c>
      <c r="T734" s="9">
        <f t="shared" si="93"/>
        <v>0.81</v>
      </c>
      <c r="U734" s="16">
        <v>10.3</v>
      </c>
      <c r="V734" s="5">
        <f t="shared" si="94"/>
        <v>10.3</v>
      </c>
      <c r="W734" t="s">
        <v>31</v>
      </c>
      <c r="X734" t="str">
        <f t="shared" si="95"/>
        <v>MobilePay</v>
      </c>
    </row>
    <row r="735" spans="1:24" x14ac:dyDescent="0.3">
      <c r="A735" s="3">
        <v>120733</v>
      </c>
      <c r="B735">
        <v>202</v>
      </c>
      <c r="C735" s="2">
        <v>45788</v>
      </c>
      <c r="D735" s="4">
        <v>0.12240740740740741</v>
      </c>
      <c r="E735" s="2">
        <v>45788</v>
      </c>
      <c r="F735" s="2" t="str">
        <f>TEXT(Table1[[#This Row],[Business_Day]],"dddd")</f>
        <v>Sunday</v>
      </c>
      <c r="G735" t="s">
        <v>18</v>
      </c>
      <c r="H735" t="s">
        <v>22</v>
      </c>
      <c r="I735" t="str">
        <f t="shared" si="88"/>
        <v>Takeout</v>
      </c>
      <c r="J735" t="s">
        <v>77</v>
      </c>
      <c r="L735" t="str">
        <f t="shared" si="89"/>
        <v>No Modifier</v>
      </c>
      <c r="M735" s="3">
        <v>3</v>
      </c>
      <c r="N735" s="5">
        <v>4.6399999999999997</v>
      </c>
      <c r="O735" s="5">
        <f t="shared" si="90"/>
        <v>4.6399999999999997</v>
      </c>
      <c r="P735" s="5">
        <f t="shared" si="91"/>
        <v>13.919999999999998</v>
      </c>
      <c r="Q735" s="9">
        <v>0</v>
      </c>
      <c r="R735" s="9">
        <f t="shared" si="92"/>
        <v>0</v>
      </c>
      <c r="S735" s="9">
        <v>1.1100000000000001</v>
      </c>
      <c r="T735" s="9">
        <f t="shared" si="93"/>
        <v>1.1100000000000001</v>
      </c>
      <c r="U735" s="16">
        <v>15.03</v>
      </c>
      <c r="V735" s="5">
        <f t="shared" si="94"/>
        <v>15.03</v>
      </c>
      <c r="W735" t="s">
        <v>21</v>
      </c>
      <c r="X735" t="str">
        <f t="shared" si="95"/>
        <v>Card</v>
      </c>
    </row>
    <row r="736" spans="1:24" x14ac:dyDescent="0.3">
      <c r="A736" s="3">
        <v>120734</v>
      </c>
      <c r="B736">
        <v>403</v>
      </c>
      <c r="C736" s="2">
        <v>45831</v>
      </c>
      <c r="D736" s="4">
        <v>0.21527777777777779</v>
      </c>
      <c r="E736" s="2">
        <v>45831</v>
      </c>
      <c r="F736" s="2" t="str">
        <f>TEXT(Table1[[#This Row],[Business_Day]],"dddd")</f>
        <v>Monday</v>
      </c>
      <c r="G736" t="s">
        <v>14</v>
      </c>
      <c r="H736" t="s">
        <v>15</v>
      </c>
      <c r="I736" t="str">
        <f t="shared" si="88"/>
        <v>Drive-Thru</v>
      </c>
      <c r="J736" t="s">
        <v>24</v>
      </c>
      <c r="K736" t="s">
        <v>44</v>
      </c>
      <c r="L736" t="str">
        <f t="shared" si="89"/>
        <v>Extra Egg</v>
      </c>
      <c r="M736" s="3">
        <v>1</v>
      </c>
      <c r="N736" s="5">
        <v>3.5</v>
      </c>
      <c r="O736" s="5">
        <f t="shared" si="90"/>
        <v>4.5</v>
      </c>
      <c r="P736" s="5">
        <f t="shared" si="91"/>
        <v>4.5</v>
      </c>
      <c r="Q736" s="9">
        <v>0</v>
      </c>
      <c r="R736" s="9">
        <f t="shared" si="92"/>
        <v>0</v>
      </c>
      <c r="S736" s="9">
        <v>0.36</v>
      </c>
      <c r="T736" s="9">
        <f t="shared" si="93"/>
        <v>0.36</v>
      </c>
      <c r="U736" s="16">
        <v>4.8600000000000003</v>
      </c>
      <c r="V736" s="5">
        <f t="shared" si="94"/>
        <v>4.8600000000000003</v>
      </c>
      <c r="W736" t="s">
        <v>21</v>
      </c>
      <c r="X736" t="str">
        <f t="shared" si="95"/>
        <v>Card</v>
      </c>
    </row>
    <row r="737" spans="1:24" x14ac:dyDescent="0.3">
      <c r="A737" s="3">
        <v>120735</v>
      </c>
      <c r="B737">
        <v>201</v>
      </c>
      <c r="C737" s="2">
        <v>45866</v>
      </c>
      <c r="D737" s="4">
        <v>0.48498842592592595</v>
      </c>
      <c r="E737" s="2">
        <v>45866</v>
      </c>
      <c r="F737" s="2" t="str">
        <f>TEXT(Table1[[#This Row],[Business_Day]],"dddd")</f>
        <v>Monday</v>
      </c>
      <c r="G737" t="s">
        <v>33</v>
      </c>
      <c r="H737" t="s">
        <v>15</v>
      </c>
      <c r="I737" t="str">
        <f t="shared" si="88"/>
        <v>Drive-Thru</v>
      </c>
      <c r="J737" t="s">
        <v>30</v>
      </c>
      <c r="L737" t="str">
        <f t="shared" si="89"/>
        <v>No Modifier</v>
      </c>
      <c r="M737" s="3">
        <v>1</v>
      </c>
      <c r="N737" s="5">
        <v>3.27</v>
      </c>
      <c r="O737" s="5">
        <f t="shared" si="90"/>
        <v>2.97</v>
      </c>
      <c r="P737" s="5">
        <f t="shared" si="91"/>
        <v>2.97</v>
      </c>
      <c r="Q737" s="9">
        <v>0</v>
      </c>
      <c r="R737" s="9">
        <f t="shared" si="92"/>
        <v>0</v>
      </c>
      <c r="S737" s="9">
        <v>0.27</v>
      </c>
      <c r="T737" s="9">
        <f t="shared" si="93"/>
        <v>0.27</v>
      </c>
      <c r="U737" s="16">
        <v>3.24</v>
      </c>
      <c r="V737" s="5">
        <f t="shared" si="94"/>
        <v>3.24</v>
      </c>
      <c r="W737" t="s">
        <v>31</v>
      </c>
      <c r="X737" t="str">
        <f t="shared" si="95"/>
        <v>MobilePay</v>
      </c>
    </row>
    <row r="738" spans="1:24" x14ac:dyDescent="0.3">
      <c r="A738" s="3">
        <v>120736</v>
      </c>
      <c r="B738">
        <v>202</v>
      </c>
      <c r="C738" s="2">
        <v>45865</v>
      </c>
      <c r="D738" s="4">
        <v>0.36332175925925925</v>
      </c>
      <c r="E738" s="2">
        <v>45865</v>
      </c>
      <c r="F738" s="2" t="str">
        <f>TEXT(Table1[[#This Row],[Business_Day]],"dddd")</f>
        <v>Sunday</v>
      </c>
      <c r="G738" t="s">
        <v>36</v>
      </c>
      <c r="H738" t="s">
        <v>29</v>
      </c>
      <c r="I738" t="str">
        <f t="shared" si="88"/>
        <v>Delivery</v>
      </c>
      <c r="J738" t="s">
        <v>27</v>
      </c>
      <c r="L738" t="str">
        <f t="shared" si="89"/>
        <v>No Modifier</v>
      </c>
      <c r="M738" s="3">
        <v>1</v>
      </c>
      <c r="N738" s="5">
        <v>5.85</v>
      </c>
      <c r="O738" s="5">
        <f t="shared" si="90"/>
        <v>5.8500000000000005</v>
      </c>
      <c r="P738" s="5">
        <f t="shared" si="91"/>
        <v>5.8500000000000005</v>
      </c>
      <c r="Q738" s="9">
        <v>0</v>
      </c>
      <c r="R738" s="9">
        <f t="shared" si="92"/>
        <v>0</v>
      </c>
      <c r="S738" s="9">
        <v>0.47</v>
      </c>
      <c r="T738" s="9">
        <f t="shared" si="93"/>
        <v>0.47</v>
      </c>
      <c r="U738" s="16">
        <v>6.32</v>
      </c>
      <c r="V738" s="5">
        <f t="shared" si="94"/>
        <v>6.32</v>
      </c>
      <c r="W738" t="s">
        <v>21</v>
      </c>
      <c r="X738" t="str">
        <f t="shared" si="95"/>
        <v>Card</v>
      </c>
    </row>
    <row r="739" spans="1:24" x14ac:dyDescent="0.3">
      <c r="A739" s="3">
        <v>120737</v>
      </c>
      <c r="B739">
        <v>102</v>
      </c>
      <c r="C739" s="2">
        <v>45870</v>
      </c>
      <c r="D739" s="4">
        <v>0.17734953703703704</v>
      </c>
      <c r="E739" s="2">
        <v>45870</v>
      </c>
      <c r="F739" s="2" t="str">
        <f>TEXT(Table1[[#This Row],[Business_Day]],"dddd")</f>
        <v>Friday</v>
      </c>
      <c r="G739" t="s">
        <v>28</v>
      </c>
      <c r="H739" t="s">
        <v>19</v>
      </c>
      <c r="I739" t="str">
        <f t="shared" si="88"/>
        <v>Dine-In</v>
      </c>
      <c r="J739" t="s">
        <v>32</v>
      </c>
      <c r="K739" t="s">
        <v>76</v>
      </c>
      <c r="L739" t="str">
        <f t="shared" si="89"/>
        <v>No Ice</v>
      </c>
      <c r="M739" s="3">
        <v>1</v>
      </c>
      <c r="N739" s="5">
        <v>1.82</v>
      </c>
      <c r="O739" s="5">
        <f t="shared" si="90"/>
        <v>1.82</v>
      </c>
      <c r="P739" s="5">
        <f t="shared" si="91"/>
        <v>1.82</v>
      </c>
      <c r="Q739" s="9">
        <v>0</v>
      </c>
      <c r="R739" s="9">
        <f t="shared" si="92"/>
        <v>0</v>
      </c>
      <c r="S739" s="9">
        <v>0.16</v>
      </c>
      <c r="T739" s="9">
        <f t="shared" si="93"/>
        <v>0.16</v>
      </c>
      <c r="U739" s="16">
        <v>1.98</v>
      </c>
      <c r="V739" s="5">
        <f t="shared" si="94"/>
        <v>1.98</v>
      </c>
      <c r="W739" t="s">
        <v>62</v>
      </c>
      <c r="X739" t="str">
        <f t="shared" si="95"/>
        <v>GiftCard</v>
      </c>
    </row>
    <row r="740" spans="1:24" x14ac:dyDescent="0.3">
      <c r="A740" s="3">
        <v>120738</v>
      </c>
      <c r="B740">
        <v>403</v>
      </c>
      <c r="C740" s="2">
        <v>45795</v>
      </c>
      <c r="D740" s="4">
        <v>0.33232638888888888</v>
      </c>
      <c r="E740" s="2">
        <v>45795</v>
      </c>
      <c r="F740" s="2" t="str">
        <f>TEXT(Table1[[#This Row],[Business_Day]],"dddd")</f>
        <v>Sunday</v>
      </c>
      <c r="G740" t="s">
        <v>14</v>
      </c>
      <c r="H740" t="s">
        <v>15</v>
      </c>
      <c r="I740" t="str">
        <f t="shared" si="88"/>
        <v>Drive-Thru</v>
      </c>
      <c r="J740" t="s">
        <v>75</v>
      </c>
      <c r="K740" t="s">
        <v>25</v>
      </c>
      <c r="L740" t="str">
        <f t="shared" si="89"/>
        <v>No Cheese</v>
      </c>
      <c r="M740" s="3">
        <v>1</v>
      </c>
      <c r="N740" s="5">
        <v>4.16</v>
      </c>
      <c r="O740" s="5">
        <f t="shared" si="90"/>
        <v>4.16</v>
      </c>
      <c r="P740" s="5">
        <f t="shared" si="91"/>
        <v>4.16</v>
      </c>
      <c r="Q740" s="9">
        <v>0</v>
      </c>
      <c r="R740" s="9">
        <f t="shared" si="92"/>
        <v>0</v>
      </c>
      <c r="S740" s="9">
        <v>0.3</v>
      </c>
      <c r="T740" s="9">
        <f t="shared" si="93"/>
        <v>0.3</v>
      </c>
      <c r="U740" s="16">
        <v>4.46</v>
      </c>
      <c r="V740" s="5">
        <f t="shared" si="94"/>
        <v>4.46</v>
      </c>
      <c r="W740" t="s">
        <v>17</v>
      </c>
      <c r="X740" t="str">
        <f t="shared" si="95"/>
        <v>Cash</v>
      </c>
    </row>
    <row r="741" spans="1:24" x14ac:dyDescent="0.3">
      <c r="A741" s="3">
        <v>120739</v>
      </c>
      <c r="B741">
        <v>402</v>
      </c>
      <c r="C741" s="2">
        <v>45807</v>
      </c>
      <c r="D741" s="4">
        <v>0.36069444444444443</v>
      </c>
      <c r="E741" s="2">
        <v>45807</v>
      </c>
      <c r="F741" s="2" t="str">
        <f>TEXT(Table1[[#This Row],[Business_Day]],"dddd")</f>
        <v>Friday</v>
      </c>
      <c r="G741" t="s">
        <v>14</v>
      </c>
      <c r="H741" t="s">
        <v>22</v>
      </c>
      <c r="I741" t="str">
        <f t="shared" si="88"/>
        <v>Takeout</v>
      </c>
      <c r="J741" t="s">
        <v>41</v>
      </c>
      <c r="K741" t="s">
        <v>71</v>
      </c>
      <c r="L741" t="str">
        <f t="shared" si="89"/>
        <v>Almond Milk</v>
      </c>
      <c r="M741" s="3">
        <v>1</v>
      </c>
      <c r="N741" s="5">
        <v>2.09</v>
      </c>
      <c r="O741" s="5">
        <f t="shared" si="90"/>
        <v>2.79</v>
      </c>
      <c r="P741" s="5">
        <f t="shared" si="91"/>
        <v>2.79</v>
      </c>
      <c r="Q741" s="9">
        <v>0</v>
      </c>
      <c r="R741" s="9">
        <f t="shared" si="92"/>
        <v>0</v>
      </c>
      <c r="S741" s="9">
        <v>0.2</v>
      </c>
      <c r="T741" s="9">
        <f t="shared" si="93"/>
        <v>0.2</v>
      </c>
      <c r="U741" s="16">
        <v>2.99</v>
      </c>
      <c r="V741" s="5">
        <f t="shared" si="94"/>
        <v>2.99</v>
      </c>
      <c r="W741" t="s">
        <v>62</v>
      </c>
      <c r="X741" t="str">
        <f t="shared" si="95"/>
        <v>GiftCard</v>
      </c>
    </row>
    <row r="742" spans="1:24" x14ac:dyDescent="0.3">
      <c r="A742" s="3">
        <v>120740</v>
      </c>
      <c r="B742">
        <v>301</v>
      </c>
      <c r="C742" s="2">
        <v>45810</v>
      </c>
      <c r="D742" s="4">
        <v>0.25230324074074073</v>
      </c>
      <c r="E742" s="2">
        <v>45810</v>
      </c>
      <c r="F742" s="2" t="str">
        <f>TEXT(Table1[[#This Row],[Business_Day]],"dddd")</f>
        <v>Monday</v>
      </c>
      <c r="G742" t="s">
        <v>36</v>
      </c>
      <c r="H742" t="s">
        <v>22</v>
      </c>
      <c r="I742" t="str">
        <f t="shared" si="88"/>
        <v>Takeout</v>
      </c>
      <c r="J742" t="s">
        <v>57</v>
      </c>
      <c r="K742" t="s">
        <v>34</v>
      </c>
      <c r="L742" t="str">
        <f t="shared" si="89"/>
        <v>Extra Sauce</v>
      </c>
      <c r="M742" s="3">
        <v>1</v>
      </c>
      <c r="N742" s="5">
        <v>8.07</v>
      </c>
      <c r="O742" s="5">
        <f t="shared" si="90"/>
        <v>8.32</v>
      </c>
      <c r="P742" s="5">
        <f t="shared" si="91"/>
        <v>8.32</v>
      </c>
      <c r="Q742" s="9">
        <v>0</v>
      </c>
      <c r="R742" s="9">
        <f t="shared" si="92"/>
        <v>0</v>
      </c>
      <c r="S742" s="9">
        <v>0.57999999999999996</v>
      </c>
      <c r="T742" s="9">
        <f t="shared" si="93"/>
        <v>0.57999999999999996</v>
      </c>
      <c r="U742" s="16">
        <v>8.9</v>
      </c>
      <c r="V742" s="5">
        <f t="shared" si="94"/>
        <v>8.9</v>
      </c>
      <c r="W742" t="s">
        <v>21</v>
      </c>
      <c r="X742" t="str">
        <f t="shared" si="95"/>
        <v>Card</v>
      </c>
    </row>
    <row r="743" spans="1:24" x14ac:dyDescent="0.3">
      <c r="A743" s="3">
        <v>120741</v>
      </c>
      <c r="B743">
        <v>103</v>
      </c>
      <c r="C743" s="2">
        <v>45787</v>
      </c>
      <c r="D743" s="4">
        <v>0.33663194444444444</v>
      </c>
      <c r="E743" s="2">
        <v>45787</v>
      </c>
      <c r="F743" s="2" t="str">
        <f>TEXT(Table1[[#This Row],[Business_Day]],"dddd")</f>
        <v>Saturday</v>
      </c>
      <c r="G743" t="s">
        <v>36</v>
      </c>
      <c r="H743" t="s">
        <v>19</v>
      </c>
      <c r="I743" t="str">
        <f t="shared" si="88"/>
        <v>Dine-In</v>
      </c>
      <c r="J743" t="s">
        <v>57</v>
      </c>
      <c r="L743" t="str">
        <f t="shared" si="89"/>
        <v>No Modifier</v>
      </c>
      <c r="M743" s="3">
        <v>2</v>
      </c>
      <c r="N743" s="5">
        <v>8.35</v>
      </c>
      <c r="O743" s="5">
        <f t="shared" si="90"/>
        <v>8.35</v>
      </c>
      <c r="P743" s="5">
        <f t="shared" si="91"/>
        <v>16.7</v>
      </c>
      <c r="Q743" s="9">
        <v>0</v>
      </c>
      <c r="R743" s="9">
        <f t="shared" si="92"/>
        <v>0</v>
      </c>
      <c r="S743" s="9">
        <v>1.0900000000000001</v>
      </c>
      <c r="T743" s="9">
        <f t="shared" si="93"/>
        <v>1.0900000000000001</v>
      </c>
      <c r="U743" s="16">
        <v>17.79</v>
      </c>
      <c r="V743" s="5">
        <f t="shared" si="94"/>
        <v>17.79</v>
      </c>
      <c r="X743" t="str">
        <f t="shared" si="95"/>
        <v>Card</v>
      </c>
    </row>
    <row r="744" spans="1:24" x14ac:dyDescent="0.3">
      <c r="A744" s="3">
        <v>120742</v>
      </c>
      <c r="B744">
        <v>103</v>
      </c>
      <c r="C744" s="2">
        <v>45773</v>
      </c>
      <c r="D744" s="4">
        <v>0.47497685185185184</v>
      </c>
      <c r="E744" s="2">
        <v>45773</v>
      </c>
      <c r="F744" s="2" t="str">
        <f>TEXT(Table1[[#This Row],[Business_Day]],"dddd")</f>
        <v>Saturday</v>
      </c>
      <c r="G744" t="s">
        <v>33</v>
      </c>
      <c r="H744" t="s">
        <v>15</v>
      </c>
      <c r="I744" t="str">
        <f t="shared" si="88"/>
        <v>Drive-Thru</v>
      </c>
      <c r="J744" t="s">
        <v>27</v>
      </c>
      <c r="L744" t="str">
        <f t="shared" si="89"/>
        <v>No Modifier</v>
      </c>
      <c r="M744" s="3">
        <v>1</v>
      </c>
      <c r="N744" s="5">
        <v>5.48</v>
      </c>
      <c r="O744" s="5">
        <f t="shared" si="90"/>
        <v>5.48</v>
      </c>
      <c r="P744" s="5">
        <f t="shared" si="91"/>
        <v>5.48</v>
      </c>
      <c r="Q744" s="9">
        <v>0</v>
      </c>
      <c r="R744" s="9">
        <f t="shared" si="92"/>
        <v>0</v>
      </c>
      <c r="S744" s="9">
        <v>0.47</v>
      </c>
      <c r="T744" s="9">
        <f t="shared" si="93"/>
        <v>0.47</v>
      </c>
      <c r="U744" s="16">
        <v>5.95</v>
      </c>
      <c r="V744" s="5">
        <f t="shared" si="94"/>
        <v>5.95</v>
      </c>
      <c r="W744" t="s">
        <v>21</v>
      </c>
      <c r="X744" t="str">
        <f t="shared" si="95"/>
        <v>Card</v>
      </c>
    </row>
    <row r="745" spans="1:24" x14ac:dyDescent="0.3">
      <c r="A745" s="3">
        <v>120743</v>
      </c>
      <c r="B745">
        <v>202</v>
      </c>
      <c r="C745" s="2">
        <v>45877</v>
      </c>
      <c r="D745" s="4">
        <v>0.11974537037037038</v>
      </c>
      <c r="E745" s="2">
        <v>45877</v>
      </c>
      <c r="F745" s="2" t="str">
        <f>TEXT(Table1[[#This Row],[Business_Day]],"dddd")</f>
        <v>Friday</v>
      </c>
      <c r="G745" t="s">
        <v>18</v>
      </c>
      <c r="H745" t="s">
        <v>22</v>
      </c>
      <c r="I745" t="str">
        <f t="shared" si="88"/>
        <v>Takeout</v>
      </c>
      <c r="J745" t="s">
        <v>20</v>
      </c>
      <c r="L745" t="str">
        <f t="shared" si="89"/>
        <v>No Modifier</v>
      </c>
      <c r="M745" s="3">
        <v>1</v>
      </c>
      <c r="N745" s="5">
        <v>5.4</v>
      </c>
      <c r="O745" s="5">
        <f t="shared" si="90"/>
        <v>6.4</v>
      </c>
      <c r="P745" s="5">
        <f t="shared" si="91"/>
        <v>6.4</v>
      </c>
      <c r="Q745" s="9">
        <v>0</v>
      </c>
      <c r="R745" s="9">
        <f t="shared" si="92"/>
        <v>0</v>
      </c>
      <c r="S745" s="9">
        <v>0.54</v>
      </c>
      <c r="T745" s="9">
        <f t="shared" si="93"/>
        <v>0.54</v>
      </c>
      <c r="U745" s="16">
        <v>6.94</v>
      </c>
      <c r="V745" s="5">
        <f t="shared" si="94"/>
        <v>6.94</v>
      </c>
      <c r="W745" t="s">
        <v>31</v>
      </c>
      <c r="X745" t="str">
        <f t="shared" si="95"/>
        <v>MobilePay</v>
      </c>
    </row>
    <row r="746" spans="1:24" x14ac:dyDescent="0.3">
      <c r="A746" s="3">
        <v>120744</v>
      </c>
      <c r="B746">
        <v>102</v>
      </c>
      <c r="C746" s="2">
        <v>45763</v>
      </c>
      <c r="D746" s="4">
        <v>0.3362384259259259</v>
      </c>
      <c r="E746" s="2">
        <v>45763</v>
      </c>
      <c r="F746" s="2" t="str">
        <f>TEXT(Table1[[#This Row],[Business_Day]],"dddd")</f>
        <v>Wednesday</v>
      </c>
      <c r="G746" t="s">
        <v>14</v>
      </c>
      <c r="H746" t="s">
        <v>29</v>
      </c>
      <c r="I746" t="str">
        <f t="shared" si="88"/>
        <v>Delivery</v>
      </c>
      <c r="J746" t="s">
        <v>41</v>
      </c>
      <c r="K746" t="s">
        <v>71</v>
      </c>
      <c r="L746" t="str">
        <f t="shared" si="89"/>
        <v>Almond Milk</v>
      </c>
      <c r="M746" s="3">
        <v>2</v>
      </c>
      <c r="N746" s="5">
        <v>1.99</v>
      </c>
      <c r="O746" s="5">
        <f t="shared" si="90"/>
        <v>2.69</v>
      </c>
      <c r="P746" s="5">
        <f t="shared" si="91"/>
        <v>5.38</v>
      </c>
      <c r="Q746" s="9">
        <v>0</v>
      </c>
      <c r="R746" s="9">
        <f t="shared" si="92"/>
        <v>0</v>
      </c>
      <c r="S746" s="9">
        <v>0.51</v>
      </c>
      <c r="T746" s="9">
        <f t="shared" si="93"/>
        <v>0.51</v>
      </c>
      <c r="U746" s="16">
        <v>5.89</v>
      </c>
      <c r="V746" s="5">
        <f t="shared" si="94"/>
        <v>5.89</v>
      </c>
      <c r="W746" t="s">
        <v>21</v>
      </c>
      <c r="X746" t="str">
        <f t="shared" si="95"/>
        <v>Card</v>
      </c>
    </row>
    <row r="747" spans="1:24" x14ac:dyDescent="0.3">
      <c r="A747" s="3">
        <v>120745</v>
      </c>
      <c r="B747">
        <v>201</v>
      </c>
      <c r="C747" s="2">
        <v>45807</v>
      </c>
      <c r="D747" s="4">
        <v>5.0092592592592591E-2</v>
      </c>
      <c r="E747" s="2">
        <v>45807</v>
      </c>
      <c r="F747" s="2" t="str">
        <f>TEXT(Table1[[#This Row],[Business_Day]],"dddd")</f>
        <v>Friday</v>
      </c>
      <c r="G747" t="s">
        <v>33</v>
      </c>
      <c r="H747" t="s">
        <v>15</v>
      </c>
      <c r="I747" t="str">
        <f t="shared" si="88"/>
        <v>Drive-Thru</v>
      </c>
      <c r="J747" t="s">
        <v>52</v>
      </c>
      <c r="L747" t="str">
        <f t="shared" si="89"/>
        <v>No Modifier</v>
      </c>
      <c r="M747" s="3">
        <v>1</v>
      </c>
      <c r="N747" s="5">
        <v>2.4300000000000002</v>
      </c>
      <c r="O747" s="5">
        <f t="shared" si="90"/>
        <v>2.4299999999999997</v>
      </c>
      <c r="P747" s="5">
        <f t="shared" si="91"/>
        <v>2.4299999999999997</v>
      </c>
      <c r="Q747" s="9">
        <v>0</v>
      </c>
      <c r="R747" s="9">
        <f t="shared" si="92"/>
        <v>0</v>
      </c>
      <c r="S747" s="9">
        <v>0.16</v>
      </c>
      <c r="T747" s="9">
        <f t="shared" si="93"/>
        <v>0.16</v>
      </c>
      <c r="U747" s="16">
        <v>2.59</v>
      </c>
      <c r="V747" s="5">
        <f t="shared" si="94"/>
        <v>2.59</v>
      </c>
      <c r="W747" t="s">
        <v>21</v>
      </c>
      <c r="X747" t="str">
        <f t="shared" si="95"/>
        <v>Card</v>
      </c>
    </row>
    <row r="748" spans="1:24" x14ac:dyDescent="0.3">
      <c r="A748" s="3">
        <v>120746</v>
      </c>
      <c r="B748">
        <v>103</v>
      </c>
      <c r="C748" s="2">
        <v>45780</v>
      </c>
      <c r="D748" s="4">
        <v>0.48818287037037039</v>
      </c>
      <c r="E748" s="2">
        <v>45780</v>
      </c>
      <c r="F748" s="2" t="str">
        <f>TEXT(Table1[[#This Row],[Business_Day]],"dddd")</f>
        <v>Saturday</v>
      </c>
      <c r="G748" t="s">
        <v>18</v>
      </c>
      <c r="H748" t="s">
        <v>22</v>
      </c>
      <c r="I748" t="str">
        <f t="shared" si="88"/>
        <v>Takeout</v>
      </c>
      <c r="J748" t="s">
        <v>59</v>
      </c>
      <c r="L748" t="str">
        <f t="shared" si="89"/>
        <v>No Modifier</v>
      </c>
      <c r="M748" s="3">
        <v>1</v>
      </c>
      <c r="N748" s="5">
        <v>10.08</v>
      </c>
      <c r="O748" s="5">
        <f t="shared" si="90"/>
        <v>10.08</v>
      </c>
      <c r="P748" s="5">
        <f t="shared" si="91"/>
        <v>10.08</v>
      </c>
      <c r="Q748" s="9">
        <v>1.01</v>
      </c>
      <c r="R748" s="9">
        <f t="shared" si="92"/>
        <v>1.01</v>
      </c>
      <c r="S748" s="9">
        <v>0.73</v>
      </c>
      <c r="T748" s="9">
        <f t="shared" si="93"/>
        <v>0.73</v>
      </c>
      <c r="U748" s="16">
        <v>9.8000000000000007</v>
      </c>
      <c r="V748" s="5">
        <f t="shared" si="94"/>
        <v>9.8000000000000007</v>
      </c>
      <c r="W748" t="s">
        <v>62</v>
      </c>
      <c r="X748" t="str">
        <f t="shared" si="95"/>
        <v>GiftCard</v>
      </c>
    </row>
    <row r="749" spans="1:24" x14ac:dyDescent="0.3">
      <c r="A749" s="3">
        <v>120747</v>
      </c>
      <c r="B749">
        <v>101</v>
      </c>
      <c r="C749" s="2">
        <v>45859</v>
      </c>
      <c r="D749" s="4">
        <v>6.3935185185185192E-2</v>
      </c>
      <c r="E749" s="2">
        <v>45859</v>
      </c>
      <c r="F749" s="2" t="str">
        <f>TEXT(Table1[[#This Row],[Business_Day]],"dddd")</f>
        <v>Monday</v>
      </c>
      <c r="G749" t="s">
        <v>18</v>
      </c>
      <c r="H749" t="s">
        <v>19</v>
      </c>
      <c r="I749" t="str">
        <f t="shared" si="88"/>
        <v>Dine-In</v>
      </c>
      <c r="J749" t="s">
        <v>48</v>
      </c>
      <c r="K749" t="s">
        <v>49</v>
      </c>
      <c r="L749" t="str">
        <f t="shared" si="89"/>
        <v>No Pickles</v>
      </c>
      <c r="M749" s="3">
        <v>2</v>
      </c>
      <c r="N749" s="5">
        <v>5.35</v>
      </c>
      <c r="O749" s="5">
        <f t="shared" si="90"/>
        <v>5.35</v>
      </c>
      <c r="P749" s="5">
        <f t="shared" si="91"/>
        <v>10.7</v>
      </c>
      <c r="Q749" s="9">
        <v>1.07</v>
      </c>
      <c r="R749" s="9">
        <f t="shared" si="92"/>
        <v>1.07</v>
      </c>
      <c r="S749" s="9">
        <v>0.91</v>
      </c>
      <c r="T749" s="9">
        <f t="shared" si="93"/>
        <v>0.91</v>
      </c>
      <c r="U749" s="16">
        <v>10.54</v>
      </c>
      <c r="V749" s="5">
        <f t="shared" si="94"/>
        <v>10.54</v>
      </c>
      <c r="W749" t="s">
        <v>17</v>
      </c>
      <c r="X749" t="str">
        <f t="shared" si="95"/>
        <v>Cash</v>
      </c>
    </row>
    <row r="750" spans="1:24" x14ac:dyDescent="0.3">
      <c r="A750" s="3">
        <v>120748</v>
      </c>
      <c r="B750">
        <v>102</v>
      </c>
      <c r="C750" s="2">
        <v>45810</v>
      </c>
      <c r="D750" s="4">
        <v>0.48594907407407406</v>
      </c>
      <c r="E750" s="2">
        <v>45810</v>
      </c>
      <c r="F750" s="2" t="str">
        <f>TEXT(Table1[[#This Row],[Business_Day]],"dddd")</f>
        <v>Monday</v>
      </c>
      <c r="G750" t="s">
        <v>18</v>
      </c>
      <c r="H750" t="s">
        <v>19</v>
      </c>
      <c r="I750" t="str">
        <f t="shared" si="88"/>
        <v>Dine-In</v>
      </c>
      <c r="J750" t="s">
        <v>77</v>
      </c>
      <c r="L750" t="str">
        <f t="shared" si="89"/>
        <v>No Modifier</v>
      </c>
      <c r="M750" s="3">
        <v>1</v>
      </c>
      <c r="N750" s="5">
        <v>5.03</v>
      </c>
      <c r="O750" s="5">
        <f t="shared" si="90"/>
        <v>5.03</v>
      </c>
      <c r="P750" s="5">
        <f t="shared" si="91"/>
        <v>5.03</v>
      </c>
      <c r="Q750" s="9">
        <v>0</v>
      </c>
      <c r="R750" s="9">
        <f t="shared" si="92"/>
        <v>0</v>
      </c>
      <c r="S750" s="9">
        <v>0.43</v>
      </c>
      <c r="T750" s="9">
        <f t="shared" si="93"/>
        <v>0.43</v>
      </c>
      <c r="U750" s="16">
        <v>5.46</v>
      </c>
      <c r="V750" s="5">
        <f t="shared" si="94"/>
        <v>5.46</v>
      </c>
      <c r="W750" t="s">
        <v>31</v>
      </c>
      <c r="X750" t="str">
        <f t="shared" si="95"/>
        <v>MobilePay</v>
      </c>
    </row>
    <row r="751" spans="1:24" x14ac:dyDescent="0.3">
      <c r="A751" s="3">
        <v>120749</v>
      </c>
      <c r="B751">
        <v>101</v>
      </c>
      <c r="C751" s="2">
        <v>45869</v>
      </c>
      <c r="D751" s="4">
        <v>0.15407407407407409</v>
      </c>
      <c r="E751" s="2">
        <v>45869</v>
      </c>
      <c r="F751" s="2" t="str">
        <f>TEXT(Table1[[#This Row],[Business_Day]],"dddd")</f>
        <v>Thursday</v>
      </c>
      <c r="G751" t="s">
        <v>28</v>
      </c>
      <c r="H751" t="s">
        <v>15</v>
      </c>
      <c r="I751" t="str">
        <f t="shared" si="88"/>
        <v>Drive-Thru</v>
      </c>
      <c r="J751" t="s">
        <v>51</v>
      </c>
      <c r="L751" t="str">
        <f t="shared" si="89"/>
        <v>No Modifier</v>
      </c>
      <c r="M751" s="3">
        <v>1</v>
      </c>
      <c r="N751" s="5">
        <v>3.52</v>
      </c>
      <c r="O751" s="5">
        <f t="shared" si="90"/>
        <v>3.5199999999999996</v>
      </c>
      <c r="P751" s="5">
        <f t="shared" si="91"/>
        <v>3.5199999999999996</v>
      </c>
      <c r="Q751" s="9">
        <v>0</v>
      </c>
      <c r="R751" s="9">
        <f t="shared" si="92"/>
        <v>0</v>
      </c>
      <c r="S751" s="9">
        <v>0.26</v>
      </c>
      <c r="T751" s="9">
        <f t="shared" si="93"/>
        <v>0.26</v>
      </c>
      <c r="U751" s="16">
        <v>3.78</v>
      </c>
      <c r="V751" s="5">
        <f t="shared" si="94"/>
        <v>3.78</v>
      </c>
      <c r="W751" t="s">
        <v>31</v>
      </c>
      <c r="X751" t="str">
        <f t="shared" si="95"/>
        <v>MobilePay</v>
      </c>
    </row>
    <row r="752" spans="1:24" x14ac:dyDescent="0.3">
      <c r="A752" s="3">
        <v>120750</v>
      </c>
      <c r="B752">
        <v>103</v>
      </c>
      <c r="C752" s="2">
        <v>45766</v>
      </c>
      <c r="D752" s="4">
        <v>5.1493055555555556E-2</v>
      </c>
      <c r="E752" s="2">
        <v>45766</v>
      </c>
      <c r="F752" s="2" t="str">
        <f>TEXT(Table1[[#This Row],[Business_Day]],"dddd")</f>
        <v>Saturday</v>
      </c>
      <c r="G752" t="s">
        <v>18</v>
      </c>
      <c r="H752" t="s">
        <v>19</v>
      </c>
      <c r="I752" t="str">
        <f t="shared" si="88"/>
        <v>Dine-In</v>
      </c>
      <c r="J752" t="s">
        <v>32</v>
      </c>
      <c r="K752" t="s">
        <v>66</v>
      </c>
      <c r="L752" t="str">
        <f t="shared" si="89"/>
        <v>Extra Ice</v>
      </c>
      <c r="M752" s="3">
        <v>2</v>
      </c>
      <c r="N752" s="5">
        <v>1.66</v>
      </c>
      <c r="O752" s="5">
        <f t="shared" si="90"/>
        <v>1.66</v>
      </c>
      <c r="P752" s="5">
        <f t="shared" si="91"/>
        <v>3.32</v>
      </c>
      <c r="Q752" s="9">
        <v>0</v>
      </c>
      <c r="R752" s="9">
        <f t="shared" si="92"/>
        <v>0</v>
      </c>
      <c r="S752" s="9">
        <v>0.2</v>
      </c>
      <c r="T752" s="9">
        <f t="shared" si="93"/>
        <v>0.2</v>
      </c>
      <c r="U752" s="16">
        <v>3.52</v>
      </c>
      <c r="V752" s="5">
        <f t="shared" si="94"/>
        <v>3.52</v>
      </c>
      <c r="W752" t="s">
        <v>17</v>
      </c>
      <c r="X752" t="str">
        <f t="shared" si="95"/>
        <v>Cash</v>
      </c>
    </row>
    <row r="753" spans="1:24" x14ac:dyDescent="0.3">
      <c r="A753" s="3">
        <v>120751</v>
      </c>
      <c r="B753">
        <v>201</v>
      </c>
      <c r="C753" s="2">
        <v>45862</v>
      </c>
      <c r="D753" s="4">
        <v>0.50931712962962961</v>
      </c>
      <c r="E753" s="2">
        <v>45862</v>
      </c>
      <c r="F753" s="2" t="str">
        <f>TEXT(Table1[[#This Row],[Business_Day]],"dddd")</f>
        <v>Thursday</v>
      </c>
      <c r="G753" t="s">
        <v>33</v>
      </c>
      <c r="H753" t="s">
        <v>29</v>
      </c>
      <c r="I753" t="str">
        <f t="shared" si="88"/>
        <v>Delivery</v>
      </c>
      <c r="J753" t="s">
        <v>30</v>
      </c>
      <c r="L753" t="str">
        <f t="shared" si="89"/>
        <v>No Modifier</v>
      </c>
      <c r="M753" s="3">
        <v>1</v>
      </c>
      <c r="N753" s="5">
        <v>2.76</v>
      </c>
      <c r="O753" s="5">
        <f t="shared" si="90"/>
        <v>3.01</v>
      </c>
      <c r="P753" s="5">
        <f t="shared" si="91"/>
        <v>3.01</v>
      </c>
      <c r="Q753" s="9">
        <v>0</v>
      </c>
      <c r="R753" s="9">
        <f t="shared" si="92"/>
        <v>0</v>
      </c>
      <c r="S753" s="9">
        <v>0.26</v>
      </c>
      <c r="T753" s="9">
        <f t="shared" si="93"/>
        <v>0.26</v>
      </c>
      <c r="U753" s="16">
        <v>3.27</v>
      </c>
      <c r="V753" s="5">
        <f t="shared" si="94"/>
        <v>3.27</v>
      </c>
      <c r="W753" t="s">
        <v>21</v>
      </c>
      <c r="X753" t="str">
        <f t="shared" si="95"/>
        <v>Card</v>
      </c>
    </row>
    <row r="754" spans="1:24" x14ac:dyDescent="0.3">
      <c r="A754" s="3">
        <v>120752</v>
      </c>
      <c r="B754">
        <v>501</v>
      </c>
      <c r="C754" s="2">
        <v>45819</v>
      </c>
      <c r="D754" s="4">
        <v>9.9780092592592587E-2</v>
      </c>
      <c r="E754" s="2">
        <v>45819</v>
      </c>
      <c r="F754" s="2" t="str">
        <f>TEXT(Table1[[#This Row],[Business_Day]],"dddd")</f>
        <v>Wednesday</v>
      </c>
      <c r="G754" t="s">
        <v>18</v>
      </c>
      <c r="H754" t="s">
        <v>19</v>
      </c>
      <c r="I754" t="str">
        <f t="shared" si="88"/>
        <v>Dine-In</v>
      </c>
      <c r="J754" t="s">
        <v>55</v>
      </c>
      <c r="L754" t="str">
        <f t="shared" si="89"/>
        <v>No Modifier</v>
      </c>
      <c r="M754" s="3">
        <v>1</v>
      </c>
      <c r="N754" s="5">
        <v>8</v>
      </c>
      <c r="O754" s="5">
        <f t="shared" si="90"/>
        <v>8</v>
      </c>
      <c r="P754" s="5">
        <f t="shared" si="91"/>
        <v>8</v>
      </c>
      <c r="Q754" s="9">
        <v>0</v>
      </c>
      <c r="R754" s="9">
        <f t="shared" si="92"/>
        <v>0</v>
      </c>
      <c r="S754" s="9">
        <v>0.68</v>
      </c>
      <c r="T754" s="9">
        <f t="shared" si="93"/>
        <v>0.68</v>
      </c>
      <c r="U754" s="16">
        <v>8.68</v>
      </c>
      <c r="V754" s="5">
        <f t="shared" si="94"/>
        <v>8.68</v>
      </c>
      <c r="W754" t="s">
        <v>21</v>
      </c>
      <c r="X754" t="str">
        <f t="shared" si="95"/>
        <v>Card</v>
      </c>
    </row>
    <row r="755" spans="1:24" x14ac:dyDescent="0.3">
      <c r="A755" s="3">
        <v>120753</v>
      </c>
      <c r="B755">
        <v>403</v>
      </c>
      <c r="C755" s="2">
        <v>45758</v>
      </c>
      <c r="D755" s="4">
        <v>8.4537037037037036E-2</v>
      </c>
      <c r="E755" s="2">
        <v>45758</v>
      </c>
      <c r="F755" s="2" t="str">
        <f>TEXT(Table1[[#This Row],[Business_Day]],"dddd")</f>
        <v>Friday</v>
      </c>
      <c r="G755" t="s">
        <v>18</v>
      </c>
      <c r="H755" t="s">
        <v>19</v>
      </c>
      <c r="I755" t="str">
        <f t="shared" si="88"/>
        <v>Dine-In</v>
      </c>
      <c r="J755" t="s">
        <v>20</v>
      </c>
      <c r="L755" t="str">
        <f t="shared" si="89"/>
        <v>No Modifier</v>
      </c>
      <c r="M755" s="3">
        <v>1</v>
      </c>
      <c r="N755" s="5">
        <v>5.78</v>
      </c>
      <c r="O755" s="5">
        <f t="shared" si="90"/>
        <v>5.78</v>
      </c>
      <c r="P755" s="5">
        <f t="shared" si="91"/>
        <v>5.78</v>
      </c>
      <c r="Q755" s="9">
        <v>0</v>
      </c>
      <c r="R755" s="9">
        <f t="shared" si="92"/>
        <v>0</v>
      </c>
      <c r="S755" s="9">
        <v>0.42</v>
      </c>
      <c r="T755" s="9">
        <f t="shared" si="93"/>
        <v>0.42</v>
      </c>
      <c r="U755" s="16">
        <v>6.2</v>
      </c>
      <c r="V755" s="5">
        <f t="shared" si="94"/>
        <v>6.2</v>
      </c>
      <c r="W755" t="s">
        <v>17</v>
      </c>
      <c r="X755" t="str">
        <f t="shared" si="95"/>
        <v>Cash</v>
      </c>
    </row>
    <row r="756" spans="1:24" x14ac:dyDescent="0.3">
      <c r="A756" s="3">
        <v>120754</v>
      </c>
      <c r="B756">
        <v>402</v>
      </c>
      <c r="C756" s="2">
        <v>45759</v>
      </c>
      <c r="D756" s="4">
        <v>0.48826388888888889</v>
      </c>
      <c r="E756" s="2">
        <v>45759</v>
      </c>
      <c r="F756" s="2" t="str">
        <f>TEXT(Table1[[#This Row],[Business_Day]],"dddd")</f>
        <v>Saturday</v>
      </c>
      <c r="G756" t="s">
        <v>18</v>
      </c>
      <c r="H756" t="s">
        <v>15</v>
      </c>
      <c r="I756" t="str">
        <f t="shared" si="88"/>
        <v>Drive-Thru</v>
      </c>
      <c r="J756" t="s">
        <v>43</v>
      </c>
      <c r="L756" t="str">
        <f t="shared" si="89"/>
        <v>No Modifier</v>
      </c>
      <c r="M756" s="3">
        <v>1</v>
      </c>
      <c r="N756" s="5">
        <v>4.17</v>
      </c>
      <c r="O756" s="5">
        <f t="shared" si="90"/>
        <v>4.17</v>
      </c>
      <c r="P756" s="5">
        <f t="shared" si="91"/>
        <v>4.17</v>
      </c>
      <c r="Q756" s="9">
        <v>0</v>
      </c>
      <c r="R756" s="9">
        <f t="shared" si="92"/>
        <v>0</v>
      </c>
      <c r="S756" s="9">
        <v>0.33</v>
      </c>
      <c r="T756" s="9">
        <f t="shared" si="93"/>
        <v>0.33</v>
      </c>
      <c r="U756" s="16">
        <v>4.5</v>
      </c>
      <c r="V756" s="5">
        <f t="shared" si="94"/>
        <v>4.5</v>
      </c>
      <c r="W756" t="s">
        <v>21</v>
      </c>
      <c r="X756" t="str">
        <f t="shared" si="95"/>
        <v>Card</v>
      </c>
    </row>
    <row r="757" spans="1:24" x14ac:dyDescent="0.3">
      <c r="A757" s="3">
        <v>120755</v>
      </c>
      <c r="B757">
        <v>102</v>
      </c>
      <c r="C757" s="2">
        <v>45762</v>
      </c>
      <c r="D757" s="4">
        <v>6.8020833333333336E-2</v>
      </c>
      <c r="E757" s="2">
        <v>45762</v>
      </c>
      <c r="F757" s="2" t="str">
        <f>TEXT(Table1[[#This Row],[Business_Day]],"dddd")</f>
        <v>Tuesday</v>
      </c>
      <c r="G757" t="s">
        <v>18</v>
      </c>
      <c r="H757" t="s">
        <v>15</v>
      </c>
      <c r="I757" t="str">
        <f t="shared" si="88"/>
        <v>Drive-Thru</v>
      </c>
      <c r="J757" t="s">
        <v>26</v>
      </c>
      <c r="L757" t="str">
        <f t="shared" si="89"/>
        <v>No Modifier</v>
      </c>
      <c r="M757" s="3">
        <v>1</v>
      </c>
      <c r="N757" s="5">
        <v>10.61</v>
      </c>
      <c r="O757" s="5">
        <f t="shared" si="90"/>
        <v>10.61</v>
      </c>
      <c r="P757" s="5">
        <f t="shared" si="91"/>
        <v>10.61</v>
      </c>
      <c r="Q757" s="9">
        <v>0</v>
      </c>
      <c r="R757" s="9">
        <f t="shared" si="92"/>
        <v>0</v>
      </c>
      <c r="S757" s="9">
        <v>0.74</v>
      </c>
      <c r="T757" s="9">
        <f t="shared" si="93"/>
        <v>0.74</v>
      </c>
      <c r="U757" s="16">
        <v>11.35</v>
      </c>
      <c r="V757" s="5">
        <f t="shared" si="94"/>
        <v>11.35</v>
      </c>
      <c r="W757" t="s">
        <v>21</v>
      </c>
      <c r="X757" t="str">
        <f t="shared" si="95"/>
        <v>Card</v>
      </c>
    </row>
    <row r="758" spans="1:24" x14ac:dyDescent="0.3">
      <c r="A758" s="3">
        <v>120756</v>
      </c>
      <c r="B758">
        <v>402</v>
      </c>
      <c r="C758" s="2">
        <v>45843</v>
      </c>
      <c r="D758" s="4">
        <v>0.24649305555555556</v>
      </c>
      <c r="E758" s="2">
        <v>45843</v>
      </c>
      <c r="F758" s="2" t="str">
        <f>TEXT(Table1[[#This Row],[Business_Day]],"dddd")</f>
        <v>Saturday</v>
      </c>
      <c r="G758" t="s">
        <v>28</v>
      </c>
      <c r="H758" t="s">
        <v>19</v>
      </c>
      <c r="I758" t="str">
        <f t="shared" si="88"/>
        <v>Dine-In</v>
      </c>
      <c r="J758" t="s">
        <v>47</v>
      </c>
      <c r="K758" t="s">
        <v>69</v>
      </c>
      <c r="L758" t="str">
        <f t="shared" si="89"/>
        <v>Caramel Topping</v>
      </c>
      <c r="M758" s="3">
        <v>1</v>
      </c>
      <c r="N758" s="5">
        <v>1.7</v>
      </c>
      <c r="O758" s="5">
        <f t="shared" si="90"/>
        <v>2.2000000000000002</v>
      </c>
      <c r="P758" s="5">
        <f t="shared" si="91"/>
        <v>2.2000000000000002</v>
      </c>
      <c r="Q758" s="9">
        <v>0</v>
      </c>
      <c r="R758" s="9">
        <f t="shared" si="92"/>
        <v>0</v>
      </c>
      <c r="S758" s="9">
        <v>0.19</v>
      </c>
      <c r="T758" s="9">
        <f t="shared" si="93"/>
        <v>0.19</v>
      </c>
      <c r="U758" s="16">
        <v>2.39</v>
      </c>
      <c r="V758" s="5">
        <f t="shared" si="94"/>
        <v>2.39</v>
      </c>
      <c r="W758" t="s">
        <v>21</v>
      </c>
      <c r="X758" t="str">
        <f t="shared" si="95"/>
        <v>Card</v>
      </c>
    </row>
    <row r="759" spans="1:24" x14ac:dyDescent="0.3">
      <c r="A759" s="3">
        <v>120757</v>
      </c>
      <c r="B759">
        <v>301</v>
      </c>
      <c r="C759" s="2">
        <v>45804</v>
      </c>
      <c r="D759" s="4">
        <v>0.31177083333333333</v>
      </c>
      <c r="E759" s="2">
        <v>45804</v>
      </c>
      <c r="F759" s="2" t="str">
        <f>TEXT(Table1[[#This Row],[Business_Day]],"dddd")</f>
        <v>Tuesday</v>
      </c>
      <c r="G759" t="s">
        <v>36</v>
      </c>
      <c r="H759" t="s">
        <v>19</v>
      </c>
      <c r="I759" t="str">
        <f t="shared" si="88"/>
        <v>Dine-In</v>
      </c>
      <c r="J759" t="s">
        <v>26</v>
      </c>
      <c r="L759" t="str">
        <f t="shared" si="89"/>
        <v>No Modifier</v>
      </c>
      <c r="M759" s="3">
        <v>1</v>
      </c>
      <c r="N759" s="5">
        <v>9.3800000000000008</v>
      </c>
      <c r="O759" s="5">
        <f t="shared" si="90"/>
        <v>9.3800000000000008</v>
      </c>
      <c r="P759" s="5">
        <f t="shared" si="91"/>
        <v>9.3800000000000008</v>
      </c>
      <c r="Q759" s="9">
        <v>1.41</v>
      </c>
      <c r="R759" s="9">
        <f t="shared" si="92"/>
        <v>1.41</v>
      </c>
      <c r="S759" s="9">
        <v>0.52</v>
      </c>
      <c r="T759" s="9">
        <f t="shared" si="93"/>
        <v>0.52</v>
      </c>
      <c r="U759" s="16">
        <v>8.49</v>
      </c>
      <c r="V759" s="5">
        <f t="shared" si="94"/>
        <v>8.49</v>
      </c>
      <c r="W759" t="s">
        <v>21</v>
      </c>
      <c r="X759" t="str">
        <f t="shared" si="95"/>
        <v>Card</v>
      </c>
    </row>
    <row r="760" spans="1:24" x14ac:dyDescent="0.3">
      <c r="A760" s="3">
        <v>120758</v>
      </c>
      <c r="B760">
        <v>201</v>
      </c>
      <c r="C760" s="2">
        <v>45837</v>
      </c>
      <c r="D760" s="4">
        <v>0.53182870370370372</v>
      </c>
      <c r="E760" s="2">
        <v>45837</v>
      </c>
      <c r="F760" s="2" t="str">
        <f>TEXT(Table1[[#This Row],[Business_Day]],"dddd")</f>
        <v>Sunday</v>
      </c>
      <c r="G760" t="s">
        <v>33</v>
      </c>
      <c r="H760" t="s">
        <v>15</v>
      </c>
      <c r="I760" t="str">
        <f t="shared" si="88"/>
        <v>Drive-Thru</v>
      </c>
      <c r="J760" t="s">
        <v>52</v>
      </c>
      <c r="K760" t="s">
        <v>61</v>
      </c>
      <c r="L760" t="str">
        <f t="shared" si="89"/>
        <v>Large Size</v>
      </c>
      <c r="M760" s="3">
        <v>1</v>
      </c>
      <c r="N760" s="5">
        <v>2.4</v>
      </c>
      <c r="O760" s="5">
        <f t="shared" si="90"/>
        <v>3</v>
      </c>
      <c r="P760" s="5">
        <f t="shared" si="91"/>
        <v>3</v>
      </c>
      <c r="Q760" s="9">
        <v>0</v>
      </c>
      <c r="R760" s="9">
        <f t="shared" si="92"/>
        <v>0</v>
      </c>
      <c r="S760" s="9">
        <v>0.21</v>
      </c>
      <c r="T760" s="9">
        <f t="shared" si="93"/>
        <v>0.21</v>
      </c>
      <c r="U760" s="16">
        <v>3.21</v>
      </c>
      <c r="V760" s="5">
        <f t="shared" si="94"/>
        <v>3.21</v>
      </c>
      <c r="W760" t="s">
        <v>21</v>
      </c>
      <c r="X760" t="str">
        <f t="shared" si="95"/>
        <v>Card</v>
      </c>
    </row>
    <row r="761" spans="1:24" x14ac:dyDescent="0.3">
      <c r="A761" s="3">
        <v>120759</v>
      </c>
      <c r="B761">
        <v>101</v>
      </c>
      <c r="C761" s="2">
        <v>45763</v>
      </c>
      <c r="D761" s="4">
        <v>0.50255787037037036</v>
      </c>
      <c r="E761" s="2">
        <v>45763</v>
      </c>
      <c r="F761" s="2" t="str">
        <f>TEXT(Table1[[#This Row],[Business_Day]],"dddd")</f>
        <v>Wednesday</v>
      </c>
      <c r="G761" t="s">
        <v>18</v>
      </c>
      <c r="H761" t="s">
        <v>19</v>
      </c>
      <c r="I761" t="str">
        <f t="shared" si="88"/>
        <v>Dine-In</v>
      </c>
      <c r="J761" t="s">
        <v>55</v>
      </c>
      <c r="L761" t="str">
        <f t="shared" si="89"/>
        <v>No Modifier</v>
      </c>
      <c r="M761" s="3">
        <v>1</v>
      </c>
      <c r="N761" s="5">
        <v>8.84</v>
      </c>
      <c r="O761" s="5">
        <f t="shared" si="90"/>
        <v>8.84</v>
      </c>
      <c r="P761" s="5">
        <f t="shared" si="91"/>
        <v>8.84</v>
      </c>
      <c r="Q761" s="9">
        <v>0</v>
      </c>
      <c r="R761" s="9">
        <f t="shared" si="92"/>
        <v>0</v>
      </c>
      <c r="S761" s="9">
        <v>0.8</v>
      </c>
      <c r="T761" s="9">
        <f t="shared" si="93"/>
        <v>0.8</v>
      </c>
      <c r="U761" s="16">
        <v>9.64</v>
      </c>
      <c r="V761" s="5">
        <f t="shared" si="94"/>
        <v>9.64</v>
      </c>
      <c r="W761" t="s">
        <v>21</v>
      </c>
      <c r="X761" t="str">
        <f t="shared" si="95"/>
        <v>Card</v>
      </c>
    </row>
    <row r="762" spans="1:24" x14ac:dyDescent="0.3">
      <c r="A762" s="3">
        <v>120760</v>
      </c>
      <c r="B762">
        <v>101</v>
      </c>
      <c r="C762" s="2">
        <v>45876</v>
      </c>
      <c r="D762" s="4">
        <v>0.35013888888888889</v>
      </c>
      <c r="E762" s="2">
        <v>45876</v>
      </c>
      <c r="F762" s="2" t="str">
        <f>TEXT(Table1[[#This Row],[Business_Day]],"dddd")</f>
        <v>Thursday</v>
      </c>
      <c r="G762" t="s">
        <v>36</v>
      </c>
      <c r="H762" t="s">
        <v>15</v>
      </c>
      <c r="I762" t="str">
        <f t="shared" si="88"/>
        <v>Drive-Thru</v>
      </c>
      <c r="J762" t="s">
        <v>43</v>
      </c>
      <c r="L762" t="str">
        <f t="shared" si="89"/>
        <v>No Modifier</v>
      </c>
      <c r="M762" s="3">
        <v>1</v>
      </c>
      <c r="N762" s="5">
        <v>4.3</v>
      </c>
      <c r="O762" s="5">
        <f t="shared" si="90"/>
        <v>4.3</v>
      </c>
      <c r="P762" s="5">
        <f t="shared" si="91"/>
        <v>4.3</v>
      </c>
      <c r="Q762" s="9">
        <v>0</v>
      </c>
      <c r="R762" s="9">
        <f t="shared" si="92"/>
        <v>0</v>
      </c>
      <c r="S762" s="9">
        <v>0.41</v>
      </c>
      <c r="T762" s="9">
        <f t="shared" si="93"/>
        <v>0.41</v>
      </c>
      <c r="U762" s="16">
        <v>4.71</v>
      </c>
      <c r="V762" s="5">
        <f t="shared" si="94"/>
        <v>4.71</v>
      </c>
      <c r="W762" t="s">
        <v>21</v>
      </c>
      <c r="X762" t="str">
        <f t="shared" si="95"/>
        <v>Card</v>
      </c>
    </row>
    <row r="763" spans="1:24" x14ac:dyDescent="0.3">
      <c r="A763" s="3">
        <v>120761</v>
      </c>
      <c r="B763">
        <v>202</v>
      </c>
      <c r="C763" s="2">
        <v>45816</v>
      </c>
      <c r="D763" s="4">
        <v>5.3530092592592594E-2</v>
      </c>
      <c r="E763" s="2">
        <v>45816</v>
      </c>
      <c r="F763" s="2" t="str">
        <f>TEXT(Table1[[#This Row],[Business_Day]],"dddd")</f>
        <v>Sunday</v>
      </c>
      <c r="G763" t="s">
        <v>18</v>
      </c>
      <c r="H763" t="s">
        <v>15</v>
      </c>
      <c r="I763" t="str">
        <f t="shared" si="88"/>
        <v>Drive-Thru</v>
      </c>
      <c r="J763" t="s">
        <v>43</v>
      </c>
      <c r="L763" t="str">
        <f t="shared" si="89"/>
        <v>No Modifier</v>
      </c>
      <c r="M763" s="3">
        <v>1</v>
      </c>
      <c r="N763" s="5">
        <v>4.53</v>
      </c>
      <c r="O763" s="5">
        <f t="shared" si="90"/>
        <v>4.53</v>
      </c>
      <c r="P763" s="5">
        <f t="shared" si="91"/>
        <v>4.53</v>
      </c>
      <c r="Q763" s="9">
        <v>0</v>
      </c>
      <c r="R763" s="9">
        <f t="shared" si="92"/>
        <v>0</v>
      </c>
      <c r="S763" s="9">
        <v>0.28999999999999998</v>
      </c>
      <c r="T763" s="9">
        <f t="shared" si="93"/>
        <v>0.28999999999999998</v>
      </c>
      <c r="U763" s="16">
        <v>4.82</v>
      </c>
      <c r="V763" s="5">
        <f t="shared" si="94"/>
        <v>4.82</v>
      </c>
      <c r="W763" t="s">
        <v>31</v>
      </c>
      <c r="X763" t="str">
        <f t="shared" si="95"/>
        <v>MobilePay</v>
      </c>
    </row>
    <row r="764" spans="1:24" x14ac:dyDescent="0.3">
      <c r="A764" s="3">
        <v>120762</v>
      </c>
      <c r="B764">
        <v>102</v>
      </c>
      <c r="C764" s="2">
        <v>45776</v>
      </c>
      <c r="D764" s="4">
        <v>0.28408564814814813</v>
      </c>
      <c r="E764" s="2">
        <v>45776</v>
      </c>
      <c r="F764" s="2" t="str">
        <f>TEXT(Table1[[#This Row],[Business_Day]],"dddd")</f>
        <v>Tuesday</v>
      </c>
      <c r="G764" t="s">
        <v>14</v>
      </c>
      <c r="H764" t="s">
        <v>15</v>
      </c>
      <c r="I764" t="str">
        <f t="shared" si="88"/>
        <v>Drive-Thru</v>
      </c>
      <c r="J764" t="s">
        <v>24</v>
      </c>
      <c r="K764" t="s">
        <v>44</v>
      </c>
      <c r="L764" t="str">
        <f t="shared" si="89"/>
        <v>Extra Egg</v>
      </c>
      <c r="M764" s="3">
        <v>1</v>
      </c>
      <c r="N764" s="5">
        <v>3.88</v>
      </c>
      <c r="O764" s="5">
        <f t="shared" si="90"/>
        <v>4.88</v>
      </c>
      <c r="P764" s="5">
        <f t="shared" si="91"/>
        <v>4.88</v>
      </c>
      <c r="Q764" s="9">
        <v>0</v>
      </c>
      <c r="R764" s="9">
        <f t="shared" si="92"/>
        <v>0</v>
      </c>
      <c r="S764" s="9">
        <v>0.44</v>
      </c>
      <c r="T764" s="9">
        <f t="shared" si="93"/>
        <v>0.44</v>
      </c>
      <c r="U764" s="16">
        <v>5.32</v>
      </c>
      <c r="V764" s="5">
        <f t="shared" si="94"/>
        <v>5.32</v>
      </c>
      <c r="W764" t="s">
        <v>21</v>
      </c>
      <c r="X764" t="str">
        <f t="shared" si="95"/>
        <v>Card</v>
      </c>
    </row>
    <row r="765" spans="1:24" x14ac:dyDescent="0.3">
      <c r="A765" s="3">
        <v>120763</v>
      </c>
      <c r="B765">
        <v>103</v>
      </c>
      <c r="C765" s="2">
        <v>45783</v>
      </c>
      <c r="D765" s="4">
        <v>0.42436342592592591</v>
      </c>
      <c r="E765" s="2">
        <v>45783</v>
      </c>
      <c r="F765" s="2" t="str">
        <f>TEXT(Table1[[#This Row],[Business_Day]],"dddd")</f>
        <v>Tuesday</v>
      </c>
      <c r="G765" t="s">
        <v>37</v>
      </c>
      <c r="H765" t="s">
        <v>29</v>
      </c>
      <c r="I765" t="str">
        <f t="shared" si="88"/>
        <v>Delivery</v>
      </c>
      <c r="J765" t="s">
        <v>16</v>
      </c>
      <c r="K765" t="s">
        <v>23</v>
      </c>
      <c r="L765" t="str">
        <f t="shared" si="89"/>
        <v>Light Ice</v>
      </c>
      <c r="M765" s="3">
        <v>1</v>
      </c>
      <c r="N765" s="5">
        <v>1.43</v>
      </c>
      <c r="O765" s="5">
        <f t="shared" si="90"/>
        <v>1.4300000000000002</v>
      </c>
      <c r="P765" s="5">
        <f t="shared" si="91"/>
        <v>1.4300000000000002</v>
      </c>
      <c r="Q765" s="9">
        <v>0.21</v>
      </c>
      <c r="R765" s="9">
        <f t="shared" si="92"/>
        <v>0.21</v>
      </c>
      <c r="S765" s="9">
        <v>0.12</v>
      </c>
      <c r="T765" s="9">
        <f t="shared" si="93"/>
        <v>0.12</v>
      </c>
      <c r="U765" s="16">
        <v>1.34</v>
      </c>
      <c r="V765" s="5">
        <f t="shared" si="94"/>
        <v>1.34</v>
      </c>
      <c r="W765" t="s">
        <v>21</v>
      </c>
      <c r="X765" t="str">
        <f t="shared" si="95"/>
        <v>Card</v>
      </c>
    </row>
    <row r="766" spans="1:24" x14ac:dyDescent="0.3">
      <c r="A766" s="3">
        <v>120764</v>
      </c>
      <c r="B766">
        <v>402</v>
      </c>
      <c r="C766" s="2">
        <v>45792</v>
      </c>
      <c r="D766" s="4">
        <v>0.47790509259259262</v>
      </c>
      <c r="E766" s="2">
        <v>45792</v>
      </c>
      <c r="F766" s="2" t="str">
        <f>TEXT(Table1[[#This Row],[Business_Day]],"dddd")</f>
        <v>Thursday</v>
      </c>
      <c r="G766" t="s">
        <v>18</v>
      </c>
      <c r="H766" t="s">
        <v>22</v>
      </c>
      <c r="I766" t="str">
        <f t="shared" si="88"/>
        <v>Takeout</v>
      </c>
      <c r="J766" t="s">
        <v>32</v>
      </c>
      <c r="L766" t="str">
        <f t="shared" si="89"/>
        <v>No Modifier</v>
      </c>
      <c r="M766" s="3">
        <v>2</v>
      </c>
      <c r="N766" s="5">
        <v>1.84</v>
      </c>
      <c r="O766" s="5">
        <f t="shared" si="90"/>
        <v>1.84</v>
      </c>
      <c r="P766" s="5">
        <f t="shared" si="91"/>
        <v>3.68</v>
      </c>
      <c r="Q766" s="9">
        <v>0</v>
      </c>
      <c r="R766" s="9">
        <f t="shared" si="92"/>
        <v>0</v>
      </c>
      <c r="S766" s="9">
        <v>0.27</v>
      </c>
      <c r="T766" s="9">
        <f t="shared" si="93"/>
        <v>0.27</v>
      </c>
      <c r="U766" s="16">
        <v>3.95</v>
      </c>
      <c r="V766" s="5">
        <f t="shared" si="94"/>
        <v>3.95</v>
      </c>
      <c r="W766" t="s">
        <v>21</v>
      </c>
      <c r="X766" t="str">
        <f t="shared" si="95"/>
        <v>Card</v>
      </c>
    </row>
    <row r="767" spans="1:24" x14ac:dyDescent="0.3">
      <c r="A767" s="3">
        <v>120765</v>
      </c>
      <c r="B767">
        <v>201</v>
      </c>
      <c r="C767" s="2">
        <v>45797</v>
      </c>
      <c r="D767" s="4">
        <v>0.38793981481481482</v>
      </c>
      <c r="E767" s="2">
        <v>45797</v>
      </c>
      <c r="F767" s="2" t="str">
        <f>TEXT(Table1[[#This Row],[Business_Day]],"dddd")</f>
        <v>Tuesday</v>
      </c>
      <c r="G767" t="s">
        <v>14</v>
      </c>
      <c r="H767" t="s">
        <v>22</v>
      </c>
      <c r="I767" t="str">
        <f t="shared" si="88"/>
        <v>Takeout</v>
      </c>
      <c r="J767" t="s">
        <v>35</v>
      </c>
      <c r="L767" t="str">
        <f t="shared" si="89"/>
        <v>No Modifier</v>
      </c>
      <c r="M767" s="3">
        <v>1</v>
      </c>
      <c r="N767" s="5">
        <v>1.75</v>
      </c>
      <c r="O767" s="5">
        <f t="shared" si="90"/>
        <v>1.75</v>
      </c>
      <c r="P767" s="5">
        <f t="shared" si="91"/>
        <v>1.75</v>
      </c>
      <c r="Q767" s="9">
        <v>0</v>
      </c>
      <c r="R767" s="9">
        <f t="shared" si="92"/>
        <v>0</v>
      </c>
      <c r="S767" s="9">
        <v>0.1</v>
      </c>
      <c r="T767" s="9">
        <f t="shared" si="93"/>
        <v>0.1</v>
      </c>
      <c r="U767" s="16">
        <v>1.85</v>
      </c>
      <c r="V767" s="5">
        <f t="shared" si="94"/>
        <v>1.85</v>
      </c>
      <c r="W767" t="s">
        <v>17</v>
      </c>
      <c r="X767" t="str">
        <f t="shared" si="95"/>
        <v>Cash</v>
      </c>
    </row>
    <row r="768" spans="1:24" x14ac:dyDescent="0.3">
      <c r="A768" s="3">
        <v>120766</v>
      </c>
      <c r="B768">
        <v>102</v>
      </c>
      <c r="C768" s="2">
        <v>45763</v>
      </c>
      <c r="D768" s="4">
        <v>0.48597222222222225</v>
      </c>
      <c r="E768" s="2">
        <v>45763</v>
      </c>
      <c r="F768" s="2" t="str">
        <f>TEXT(Table1[[#This Row],[Business_Day]],"dddd")</f>
        <v>Wednesday</v>
      </c>
      <c r="G768" t="s">
        <v>18</v>
      </c>
      <c r="H768" t="s">
        <v>15</v>
      </c>
      <c r="I768" t="str">
        <f t="shared" si="88"/>
        <v>Drive-Thru</v>
      </c>
      <c r="J768" t="s">
        <v>59</v>
      </c>
      <c r="L768" t="str">
        <f t="shared" si="89"/>
        <v>No Modifier</v>
      </c>
      <c r="M768" s="3">
        <v>1</v>
      </c>
      <c r="N768" s="5">
        <v>9.9700000000000006</v>
      </c>
      <c r="O768" s="5">
        <f t="shared" si="90"/>
        <v>9.9699999999999989</v>
      </c>
      <c r="P768" s="5">
        <f t="shared" si="91"/>
        <v>9.9699999999999989</v>
      </c>
      <c r="Q768" s="9">
        <v>0</v>
      </c>
      <c r="R768" s="9">
        <f t="shared" si="92"/>
        <v>0</v>
      </c>
      <c r="S768" s="9">
        <v>0.65</v>
      </c>
      <c r="T768" s="9">
        <f t="shared" si="93"/>
        <v>0.65</v>
      </c>
      <c r="U768" s="16">
        <v>10.62</v>
      </c>
      <c r="V768" s="5">
        <f t="shared" si="94"/>
        <v>10.62</v>
      </c>
      <c r="W768" t="s">
        <v>21</v>
      </c>
      <c r="X768" t="str">
        <f t="shared" si="95"/>
        <v>Card</v>
      </c>
    </row>
    <row r="769" spans="1:24" x14ac:dyDescent="0.3">
      <c r="A769" s="3">
        <v>120767</v>
      </c>
      <c r="B769">
        <v>102</v>
      </c>
      <c r="C769" s="2">
        <v>45785</v>
      </c>
      <c r="D769" s="4">
        <v>0.18636574074074075</v>
      </c>
      <c r="E769" s="2">
        <v>45785</v>
      </c>
      <c r="F769" s="2" t="str">
        <f>TEXT(Table1[[#This Row],[Business_Day]],"dddd")</f>
        <v>Thursday</v>
      </c>
      <c r="G769" t="s">
        <v>28</v>
      </c>
      <c r="H769" t="s">
        <v>29</v>
      </c>
      <c r="I769" t="str">
        <f t="shared" si="88"/>
        <v>Delivery</v>
      </c>
      <c r="J769" t="s">
        <v>32</v>
      </c>
      <c r="K769" t="s">
        <v>66</v>
      </c>
      <c r="L769" t="str">
        <f t="shared" si="89"/>
        <v>Extra Ice</v>
      </c>
      <c r="M769" s="3">
        <v>1</v>
      </c>
      <c r="N769" s="5">
        <v>1.89</v>
      </c>
      <c r="O769" s="5">
        <f t="shared" si="90"/>
        <v>1.8899999999999997</v>
      </c>
      <c r="P769" s="5">
        <f t="shared" si="91"/>
        <v>1.8899999999999997</v>
      </c>
      <c r="Q769" s="9">
        <v>0</v>
      </c>
      <c r="R769" s="9">
        <f t="shared" si="92"/>
        <v>0</v>
      </c>
      <c r="S769" s="9">
        <v>0.14000000000000001</v>
      </c>
      <c r="T769" s="9">
        <f t="shared" si="93"/>
        <v>0.14000000000000001</v>
      </c>
      <c r="U769" s="16">
        <v>2.0299999999999998</v>
      </c>
      <c r="V769" s="5">
        <f t="shared" si="94"/>
        <v>2.0299999999999998</v>
      </c>
      <c r="W769" t="s">
        <v>21</v>
      </c>
      <c r="X769" t="str">
        <f t="shared" si="95"/>
        <v>Card</v>
      </c>
    </row>
    <row r="770" spans="1:24" x14ac:dyDescent="0.3">
      <c r="A770" s="3">
        <v>120768</v>
      </c>
      <c r="B770">
        <v>401</v>
      </c>
      <c r="C770" s="2">
        <v>45763</v>
      </c>
      <c r="D770" s="4">
        <v>0.10288194444444444</v>
      </c>
      <c r="E770" s="2">
        <v>45763</v>
      </c>
      <c r="F770" s="2" t="str">
        <f>TEXT(Table1[[#This Row],[Business_Day]],"dddd")</f>
        <v>Wednesday</v>
      </c>
      <c r="G770" t="s">
        <v>18</v>
      </c>
      <c r="H770" t="s">
        <v>19</v>
      </c>
      <c r="I770" t="str">
        <f t="shared" si="88"/>
        <v>Dine-In</v>
      </c>
      <c r="J770" t="s">
        <v>55</v>
      </c>
      <c r="L770" t="str">
        <f t="shared" si="89"/>
        <v>No Modifier</v>
      </c>
      <c r="M770" s="3">
        <v>1</v>
      </c>
      <c r="N770" s="5">
        <v>8.18</v>
      </c>
      <c r="O770" s="5">
        <f t="shared" si="90"/>
        <v>8.18</v>
      </c>
      <c r="P770" s="5">
        <f t="shared" si="91"/>
        <v>8.18</v>
      </c>
      <c r="Q770" s="9">
        <v>0</v>
      </c>
      <c r="R770" s="9">
        <f t="shared" si="92"/>
        <v>0</v>
      </c>
      <c r="S770" s="9">
        <v>0.56999999999999995</v>
      </c>
      <c r="T770" s="9">
        <f t="shared" si="93"/>
        <v>0.56999999999999995</v>
      </c>
      <c r="U770" s="16">
        <v>8.75</v>
      </c>
      <c r="V770" s="5">
        <f t="shared" si="94"/>
        <v>8.75</v>
      </c>
      <c r="X770" t="str">
        <f t="shared" si="95"/>
        <v>Card</v>
      </c>
    </row>
    <row r="771" spans="1:24" x14ac:dyDescent="0.3">
      <c r="A771" s="3">
        <v>120769</v>
      </c>
      <c r="B771">
        <v>501</v>
      </c>
      <c r="C771" s="2">
        <v>45851</v>
      </c>
      <c r="D771" s="4">
        <v>0.41765046296296299</v>
      </c>
      <c r="E771" s="2">
        <v>45851</v>
      </c>
      <c r="F771" s="2" t="str">
        <f>TEXT(Table1[[#This Row],[Business_Day]],"dddd")</f>
        <v>Sunday</v>
      </c>
      <c r="G771" t="s">
        <v>33</v>
      </c>
      <c r="H771" t="s">
        <v>29</v>
      </c>
      <c r="I771" t="str">
        <f t="shared" ref="I771:I834" si="96">IF(H771="","Unknown",H771)</f>
        <v>Delivery</v>
      </c>
      <c r="J771" t="s">
        <v>27</v>
      </c>
      <c r="L771" t="str">
        <f t="shared" ref="L771:L834" si="97">IF(K771="","No Modifier",K771)</f>
        <v>No Modifier</v>
      </c>
      <c r="M771" s="3">
        <v>1</v>
      </c>
      <c r="N771" s="5">
        <v>6.5</v>
      </c>
      <c r="O771" s="5">
        <f t="shared" ref="O771:O834" si="98">(V771-T771+R771)/M771</f>
        <v>6.5</v>
      </c>
      <c r="P771" s="5">
        <f t="shared" ref="P771:P834" si="99">PRODUCT(M771,O771)</f>
        <v>6.5</v>
      </c>
      <c r="Q771" s="9">
        <v>0</v>
      </c>
      <c r="R771" s="9">
        <f t="shared" ref="R771:R834" si="100">IF(ISBLANK(Q771),ROUND((M771*O771)+T771-V771,2),Q771)</f>
        <v>0</v>
      </c>
      <c r="S771" s="9">
        <v>0.62</v>
      </c>
      <c r="T771" s="9">
        <f t="shared" ref="T771:T834" si="101">IF(S771="",V771-P771+R771,S771)</f>
        <v>0.62</v>
      </c>
      <c r="U771" s="16">
        <v>7.12</v>
      </c>
      <c r="V771" s="5">
        <f t="shared" ref="V771:V834" si="102">IF(U771="",(M771*O771)-R771+T771,U771)</f>
        <v>7.12</v>
      </c>
      <c r="W771" t="s">
        <v>21</v>
      </c>
      <c r="X771" t="str">
        <f t="shared" ref="X771:X834" si="103">IF(W771="","Card",W771)</f>
        <v>Card</v>
      </c>
    </row>
    <row r="772" spans="1:24" x14ac:dyDescent="0.3">
      <c r="A772" s="3">
        <v>120770</v>
      </c>
      <c r="B772">
        <v>103</v>
      </c>
      <c r="C772" s="2">
        <v>45793</v>
      </c>
      <c r="D772" s="4">
        <v>0.47368055555555555</v>
      </c>
      <c r="E772" s="2">
        <v>45793</v>
      </c>
      <c r="F772" s="2" t="str">
        <f>TEXT(Table1[[#This Row],[Business_Day]],"dddd")</f>
        <v>Friday</v>
      </c>
      <c r="G772" t="s">
        <v>18</v>
      </c>
      <c r="H772" t="s">
        <v>19</v>
      </c>
      <c r="I772" t="str">
        <f t="shared" si="96"/>
        <v>Dine-In</v>
      </c>
      <c r="J772" t="s">
        <v>55</v>
      </c>
      <c r="L772" t="str">
        <f t="shared" si="97"/>
        <v>No Modifier</v>
      </c>
      <c r="M772" s="3">
        <v>1</v>
      </c>
      <c r="N772" s="5">
        <v>8.84</v>
      </c>
      <c r="O772" s="5">
        <f t="shared" si="98"/>
        <v>8.84</v>
      </c>
      <c r="P772" s="5">
        <f t="shared" si="99"/>
        <v>8.84</v>
      </c>
      <c r="Q772" s="9">
        <v>0</v>
      </c>
      <c r="R772" s="9">
        <f t="shared" si="100"/>
        <v>0</v>
      </c>
      <c r="S772" s="9">
        <v>0.64</v>
      </c>
      <c r="T772" s="9">
        <f t="shared" si="101"/>
        <v>0.64</v>
      </c>
      <c r="U772" s="16">
        <v>9.48</v>
      </c>
      <c r="V772" s="5">
        <f t="shared" si="102"/>
        <v>9.48</v>
      </c>
      <c r="X772" t="str">
        <f t="shared" si="103"/>
        <v>Card</v>
      </c>
    </row>
    <row r="773" spans="1:24" x14ac:dyDescent="0.3">
      <c r="A773" s="3">
        <v>120771</v>
      </c>
      <c r="B773">
        <v>501</v>
      </c>
      <c r="C773" s="2">
        <v>45863</v>
      </c>
      <c r="D773" s="4">
        <v>0.52312499999999995</v>
      </c>
      <c r="E773" s="2">
        <v>45863</v>
      </c>
      <c r="F773" s="2" t="str">
        <f>TEXT(Table1[[#This Row],[Business_Day]],"dddd")</f>
        <v>Friday</v>
      </c>
      <c r="G773" t="s">
        <v>18</v>
      </c>
      <c r="H773" t="s">
        <v>19</v>
      </c>
      <c r="I773" t="str">
        <f t="shared" si="96"/>
        <v>Dine-In</v>
      </c>
      <c r="J773" t="s">
        <v>26</v>
      </c>
      <c r="L773" t="str">
        <f t="shared" si="97"/>
        <v>No Modifier</v>
      </c>
      <c r="M773" s="3">
        <v>1</v>
      </c>
      <c r="N773" s="5">
        <v>9.01</v>
      </c>
      <c r="O773" s="5">
        <f t="shared" si="98"/>
        <v>9.0100000000000016</v>
      </c>
      <c r="P773" s="5">
        <f t="shared" si="99"/>
        <v>9.0100000000000016</v>
      </c>
      <c r="Q773" s="9">
        <v>0</v>
      </c>
      <c r="R773" s="9">
        <f t="shared" si="100"/>
        <v>0</v>
      </c>
      <c r="S773" s="9">
        <v>0.54</v>
      </c>
      <c r="T773" s="9">
        <f t="shared" si="101"/>
        <v>0.54</v>
      </c>
      <c r="U773" s="16">
        <v>9.5500000000000007</v>
      </c>
      <c r="V773" s="5">
        <f t="shared" si="102"/>
        <v>9.5500000000000007</v>
      </c>
      <c r="W773" t="s">
        <v>21</v>
      </c>
      <c r="X773" t="str">
        <f t="shared" si="103"/>
        <v>Card</v>
      </c>
    </row>
    <row r="774" spans="1:24" x14ac:dyDescent="0.3">
      <c r="A774" s="3">
        <v>120772</v>
      </c>
      <c r="B774">
        <v>301</v>
      </c>
      <c r="C774" s="2">
        <v>45763</v>
      </c>
      <c r="D774" s="4">
        <v>0.20158564814814814</v>
      </c>
      <c r="E774" s="2">
        <v>45763</v>
      </c>
      <c r="F774" s="2" t="str">
        <f>TEXT(Table1[[#This Row],[Business_Day]],"dddd")</f>
        <v>Wednesday</v>
      </c>
      <c r="G774" t="s">
        <v>28</v>
      </c>
      <c r="H774" t="s">
        <v>22</v>
      </c>
      <c r="I774" t="str">
        <f t="shared" si="96"/>
        <v>Takeout</v>
      </c>
      <c r="J774" t="s">
        <v>52</v>
      </c>
      <c r="L774" t="str">
        <f t="shared" si="97"/>
        <v>No Modifier</v>
      </c>
      <c r="M774" s="3">
        <v>1</v>
      </c>
      <c r="N774" s="5">
        <v>2.82</v>
      </c>
      <c r="O774" s="5">
        <f t="shared" si="98"/>
        <v>2.82</v>
      </c>
      <c r="P774" s="5">
        <f t="shared" si="99"/>
        <v>2.82</v>
      </c>
      <c r="Q774" s="9">
        <v>0</v>
      </c>
      <c r="R774" s="9">
        <f t="shared" si="100"/>
        <v>0</v>
      </c>
      <c r="S774" s="9">
        <v>0.2</v>
      </c>
      <c r="T774" s="9">
        <f t="shared" si="101"/>
        <v>0.2</v>
      </c>
      <c r="U774" s="16">
        <v>3.02</v>
      </c>
      <c r="V774" s="5">
        <f t="shared" si="102"/>
        <v>3.02</v>
      </c>
      <c r="W774" t="s">
        <v>17</v>
      </c>
      <c r="X774" t="str">
        <f t="shared" si="103"/>
        <v>Cash</v>
      </c>
    </row>
    <row r="775" spans="1:24" x14ac:dyDescent="0.3">
      <c r="A775" s="3">
        <v>120773</v>
      </c>
      <c r="B775">
        <v>101</v>
      </c>
      <c r="C775" s="2">
        <v>45766</v>
      </c>
      <c r="D775" s="4">
        <v>0.47555555555555556</v>
      </c>
      <c r="E775" s="2">
        <v>45766</v>
      </c>
      <c r="F775" s="2" t="str">
        <f>TEXT(Table1[[#This Row],[Business_Day]],"dddd")</f>
        <v>Saturday</v>
      </c>
      <c r="G775" t="s">
        <v>18</v>
      </c>
      <c r="H775" t="s">
        <v>19</v>
      </c>
      <c r="I775" t="str">
        <f t="shared" si="96"/>
        <v>Dine-In</v>
      </c>
      <c r="J775" t="s">
        <v>55</v>
      </c>
      <c r="L775" t="str">
        <f t="shared" si="97"/>
        <v>No Modifier</v>
      </c>
      <c r="M775" s="3">
        <v>2</v>
      </c>
      <c r="N775" s="5">
        <v>8.98</v>
      </c>
      <c r="O775" s="5">
        <f t="shared" si="98"/>
        <v>8.9799999999999986</v>
      </c>
      <c r="P775" s="5">
        <f t="shared" si="99"/>
        <v>17.959999999999997</v>
      </c>
      <c r="Q775" s="9">
        <v>0</v>
      </c>
      <c r="R775" s="9">
        <f t="shared" si="100"/>
        <v>0</v>
      </c>
      <c r="S775" s="9">
        <v>1.35</v>
      </c>
      <c r="T775" s="9">
        <f t="shared" si="101"/>
        <v>1.35</v>
      </c>
      <c r="U775" s="16">
        <v>19.309999999999999</v>
      </c>
      <c r="V775" s="5">
        <f t="shared" si="102"/>
        <v>19.309999999999999</v>
      </c>
      <c r="W775" t="s">
        <v>21</v>
      </c>
      <c r="X775" t="str">
        <f t="shared" si="103"/>
        <v>Card</v>
      </c>
    </row>
    <row r="776" spans="1:24" x14ac:dyDescent="0.3">
      <c r="A776" s="3">
        <v>120774</v>
      </c>
      <c r="B776">
        <v>301</v>
      </c>
      <c r="C776" s="2">
        <v>45871</v>
      </c>
      <c r="D776" s="4">
        <v>0.38557870370370373</v>
      </c>
      <c r="E776" s="2">
        <v>45871</v>
      </c>
      <c r="F776" s="2" t="str">
        <f>TEXT(Table1[[#This Row],[Business_Day]],"dddd")</f>
        <v>Saturday</v>
      </c>
      <c r="G776" t="s">
        <v>36</v>
      </c>
      <c r="H776" t="s">
        <v>29</v>
      </c>
      <c r="I776" t="str">
        <f t="shared" si="96"/>
        <v>Delivery</v>
      </c>
      <c r="J776" t="s">
        <v>59</v>
      </c>
      <c r="L776" t="str">
        <f t="shared" si="97"/>
        <v>No Modifier</v>
      </c>
      <c r="M776" s="3">
        <v>1</v>
      </c>
      <c r="N776" s="5">
        <v>10.3</v>
      </c>
      <c r="O776" s="5">
        <f t="shared" si="98"/>
        <v>10.299999999999999</v>
      </c>
      <c r="P776" s="5">
        <f t="shared" si="99"/>
        <v>10.299999999999999</v>
      </c>
      <c r="Q776" s="9">
        <v>0</v>
      </c>
      <c r="R776" s="9">
        <f t="shared" si="100"/>
        <v>0</v>
      </c>
      <c r="S776" s="9">
        <v>0.82</v>
      </c>
      <c r="T776" s="9">
        <f t="shared" si="101"/>
        <v>0.82</v>
      </c>
      <c r="U776" s="16">
        <v>11.12</v>
      </c>
      <c r="V776" s="5">
        <f t="shared" si="102"/>
        <v>11.12</v>
      </c>
      <c r="W776" t="s">
        <v>21</v>
      </c>
      <c r="X776" t="str">
        <f t="shared" si="103"/>
        <v>Card</v>
      </c>
    </row>
    <row r="777" spans="1:24" x14ac:dyDescent="0.3">
      <c r="A777" s="3">
        <v>120775</v>
      </c>
      <c r="B777">
        <v>201</v>
      </c>
      <c r="C777" s="2">
        <v>45802</v>
      </c>
      <c r="D777" s="4">
        <v>0.42969907407407409</v>
      </c>
      <c r="E777" s="2">
        <v>45802</v>
      </c>
      <c r="F777" s="2" t="str">
        <f>TEXT(Table1[[#This Row],[Business_Day]],"dddd")</f>
        <v>Sunday</v>
      </c>
      <c r="G777" t="s">
        <v>33</v>
      </c>
      <c r="H777" t="s">
        <v>19</v>
      </c>
      <c r="I777" t="str">
        <f t="shared" si="96"/>
        <v>Dine-In</v>
      </c>
      <c r="J777" t="s">
        <v>52</v>
      </c>
      <c r="K777" t="s">
        <v>53</v>
      </c>
      <c r="L777" t="str">
        <f t="shared" si="97"/>
        <v>Small Size</v>
      </c>
      <c r="M777" s="3">
        <v>2</v>
      </c>
      <c r="N777" s="5">
        <v>2.2000000000000002</v>
      </c>
      <c r="O777" s="5">
        <f t="shared" si="98"/>
        <v>1.9000000000000001</v>
      </c>
      <c r="P777" s="5">
        <f t="shared" si="99"/>
        <v>3.8000000000000003</v>
      </c>
      <c r="Q777" s="9">
        <v>0</v>
      </c>
      <c r="R777" s="9">
        <f t="shared" si="100"/>
        <v>0</v>
      </c>
      <c r="S777" s="9">
        <v>0.23</v>
      </c>
      <c r="T777" s="9">
        <f t="shared" si="101"/>
        <v>0.23</v>
      </c>
      <c r="U777" s="16">
        <v>4.03</v>
      </c>
      <c r="V777" s="5">
        <f t="shared" si="102"/>
        <v>4.03</v>
      </c>
      <c r="W777" t="s">
        <v>31</v>
      </c>
      <c r="X777" t="str">
        <f t="shared" si="103"/>
        <v>MobilePay</v>
      </c>
    </row>
    <row r="778" spans="1:24" x14ac:dyDescent="0.3">
      <c r="A778" s="3">
        <v>120776</v>
      </c>
      <c r="B778">
        <v>401</v>
      </c>
      <c r="C778" s="2">
        <v>45819</v>
      </c>
      <c r="D778" s="4">
        <v>0.26990740740740743</v>
      </c>
      <c r="E778" s="2">
        <v>45819</v>
      </c>
      <c r="F778" s="2" t="str">
        <f>TEXT(Table1[[#This Row],[Business_Day]],"dddd")</f>
        <v>Wednesday</v>
      </c>
      <c r="G778" t="s">
        <v>14</v>
      </c>
      <c r="H778" t="s">
        <v>22</v>
      </c>
      <c r="I778" t="str">
        <f t="shared" si="96"/>
        <v>Takeout</v>
      </c>
      <c r="J778" t="s">
        <v>75</v>
      </c>
      <c r="L778" t="str">
        <f t="shared" si="97"/>
        <v>No Modifier</v>
      </c>
      <c r="M778" s="3">
        <v>2</v>
      </c>
      <c r="N778" s="5">
        <v>3.56</v>
      </c>
      <c r="O778" s="5">
        <f t="shared" si="98"/>
        <v>3.5599999999999996</v>
      </c>
      <c r="P778" s="5">
        <f t="shared" si="99"/>
        <v>7.1199999999999992</v>
      </c>
      <c r="Q778" s="9">
        <v>0</v>
      </c>
      <c r="R778" s="9">
        <f t="shared" si="100"/>
        <v>0</v>
      </c>
      <c r="S778" s="9">
        <v>0.52</v>
      </c>
      <c r="T778" s="9">
        <f t="shared" si="101"/>
        <v>0.52</v>
      </c>
      <c r="U778" s="16">
        <v>7.64</v>
      </c>
      <c r="V778" s="5">
        <f t="shared" si="102"/>
        <v>7.64</v>
      </c>
      <c r="W778" t="s">
        <v>21</v>
      </c>
      <c r="X778" t="str">
        <f t="shared" si="103"/>
        <v>Card</v>
      </c>
    </row>
    <row r="779" spans="1:24" x14ac:dyDescent="0.3">
      <c r="A779" s="3">
        <v>120777</v>
      </c>
      <c r="B779">
        <v>102</v>
      </c>
      <c r="C779" s="2">
        <v>45837</v>
      </c>
      <c r="D779" s="4">
        <v>0.39609953703703704</v>
      </c>
      <c r="E779" s="2">
        <v>45837</v>
      </c>
      <c r="F779" s="2" t="str">
        <f>TEXT(Table1[[#This Row],[Business_Day]],"dddd")</f>
        <v>Sunday</v>
      </c>
      <c r="G779" t="s">
        <v>14</v>
      </c>
      <c r="H779" t="s">
        <v>19</v>
      </c>
      <c r="I779" t="str">
        <f t="shared" si="96"/>
        <v>Dine-In</v>
      </c>
      <c r="J779" t="s">
        <v>39</v>
      </c>
      <c r="L779" t="str">
        <f t="shared" si="97"/>
        <v>No Modifier</v>
      </c>
      <c r="M779" s="3">
        <v>1</v>
      </c>
      <c r="N779" s="5">
        <v>2.98</v>
      </c>
      <c r="O779" s="5">
        <f t="shared" si="98"/>
        <v>2.98</v>
      </c>
      <c r="P779" s="5">
        <f t="shared" si="99"/>
        <v>2.98</v>
      </c>
      <c r="Q779" s="9">
        <v>0</v>
      </c>
      <c r="R779" s="9">
        <f t="shared" si="100"/>
        <v>0</v>
      </c>
      <c r="S779" s="9">
        <v>0.21</v>
      </c>
      <c r="T779" s="9">
        <f t="shared" si="101"/>
        <v>0.21</v>
      </c>
      <c r="U779" s="16">
        <v>3.19</v>
      </c>
      <c r="V779" s="5">
        <f t="shared" si="102"/>
        <v>3.19</v>
      </c>
      <c r="W779" t="s">
        <v>31</v>
      </c>
      <c r="X779" t="str">
        <f t="shared" si="103"/>
        <v>MobilePay</v>
      </c>
    </row>
    <row r="780" spans="1:24" x14ac:dyDescent="0.3">
      <c r="A780" s="3">
        <v>120778</v>
      </c>
      <c r="B780">
        <v>501</v>
      </c>
      <c r="C780" s="2">
        <v>45813</v>
      </c>
      <c r="D780" s="4">
        <v>0.24079861111111112</v>
      </c>
      <c r="E780" s="2">
        <v>45813</v>
      </c>
      <c r="F780" s="2" t="str">
        <f>TEXT(Table1[[#This Row],[Business_Day]],"dddd")</f>
        <v>Thursday</v>
      </c>
      <c r="G780" t="s">
        <v>14</v>
      </c>
      <c r="H780" t="s">
        <v>15</v>
      </c>
      <c r="I780" t="str">
        <f t="shared" si="96"/>
        <v>Drive-Thru</v>
      </c>
      <c r="J780" t="s">
        <v>64</v>
      </c>
      <c r="L780" t="str">
        <f t="shared" si="97"/>
        <v>No Modifier</v>
      </c>
      <c r="M780" s="3">
        <v>1</v>
      </c>
      <c r="N780" s="5">
        <v>1.53</v>
      </c>
      <c r="O780" s="5">
        <f t="shared" si="98"/>
        <v>1.5299999999999998</v>
      </c>
      <c r="P780" s="5">
        <f t="shared" si="99"/>
        <v>1.5299999999999998</v>
      </c>
      <c r="Q780" s="9">
        <v>0</v>
      </c>
      <c r="R780" s="9">
        <f t="shared" si="100"/>
        <v>0</v>
      </c>
      <c r="S780" s="9">
        <v>0.11</v>
      </c>
      <c r="T780" s="9">
        <f t="shared" si="101"/>
        <v>0.11</v>
      </c>
      <c r="U780" s="16">
        <v>1.64</v>
      </c>
      <c r="V780" s="5">
        <f t="shared" si="102"/>
        <v>1.64</v>
      </c>
      <c r="W780" t="s">
        <v>21</v>
      </c>
      <c r="X780" t="str">
        <f t="shared" si="103"/>
        <v>Card</v>
      </c>
    </row>
    <row r="781" spans="1:24" x14ac:dyDescent="0.3">
      <c r="A781" s="3">
        <v>120779</v>
      </c>
      <c r="B781">
        <v>102</v>
      </c>
      <c r="C781" s="2">
        <v>45809</v>
      </c>
      <c r="D781" s="4">
        <v>0.48155092592592591</v>
      </c>
      <c r="E781" s="2">
        <v>45809</v>
      </c>
      <c r="F781" s="2" t="str">
        <f>TEXT(Table1[[#This Row],[Business_Day]],"dddd")</f>
        <v>Sunday</v>
      </c>
      <c r="G781" t="s">
        <v>18</v>
      </c>
      <c r="H781" t="s">
        <v>29</v>
      </c>
      <c r="I781" t="str">
        <f t="shared" si="96"/>
        <v>Delivery</v>
      </c>
      <c r="J781" t="s">
        <v>27</v>
      </c>
      <c r="L781" t="str">
        <f t="shared" si="97"/>
        <v>No Modifier</v>
      </c>
      <c r="M781" s="3">
        <v>1</v>
      </c>
      <c r="N781" s="5">
        <v>6</v>
      </c>
      <c r="O781" s="5">
        <f t="shared" si="98"/>
        <v>6</v>
      </c>
      <c r="P781" s="5">
        <f t="shared" si="99"/>
        <v>6</v>
      </c>
      <c r="Q781" s="9">
        <v>0</v>
      </c>
      <c r="R781" s="9">
        <f t="shared" si="100"/>
        <v>0</v>
      </c>
      <c r="S781" s="9">
        <v>0.39</v>
      </c>
      <c r="T781" s="9">
        <f t="shared" si="101"/>
        <v>0.39</v>
      </c>
      <c r="U781" s="16">
        <v>6.39</v>
      </c>
      <c r="V781" s="5">
        <f t="shared" si="102"/>
        <v>6.39</v>
      </c>
      <c r="W781" t="s">
        <v>21</v>
      </c>
      <c r="X781" t="str">
        <f t="shared" si="103"/>
        <v>Card</v>
      </c>
    </row>
    <row r="782" spans="1:24" x14ac:dyDescent="0.3">
      <c r="A782" s="3">
        <v>120780</v>
      </c>
      <c r="B782">
        <v>101</v>
      </c>
      <c r="C782" s="2">
        <v>45771</v>
      </c>
      <c r="D782" s="4">
        <v>0.42673611111111109</v>
      </c>
      <c r="E782" s="2">
        <v>45771</v>
      </c>
      <c r="F782" s="2" t="str">
        <f>TEXT(Table1[[#This Row],[Business_Day]],"dddd")</f>
        <v>Thursday</v>
      </c>
      <c r="G782" t="s">
        <v>14</v>
      </c>
      <c r="H782" t="s">
        <v>19</v>
      </c>
      <c r="I782" t="str">
        <f t="shared" si="96"/>
        <v>Dine-In</v>
      </c>
      <c r="J782" t="s">
        <v>35</v>
      </c>
      <c r="L782" t="str">
        <f t="shared" si="97"/>
        <v>No Modifier</v>
      </c>
      <c r="M782" s="3">
        <v>2</v>
      </c>
      <c r="N782" s="5">
        <v>1.93</v>
      </c>
      <c r="O782" s="5">
        <f t="shared" si="98"/>
        <v>1.93</v>
      </c>
      <c r="P782" s="5">
        <f t="shared" si="99"/>
        <v>3.86</v>
      </c>
      <c r="Q782" s="9">
        <v>0</v>
      </c>
      <c r="R782" s="9">
        <f t="shared" si="100"/>
        <v>0</v>
      </c>
      <c r="S782" s="9">
        <v>0.31</v>
      </c>
      <c r="T782" s="9">
        <f t="shared" si="101"/>
        <v>0.31</v>
      </c>
      <c r="U782" s="16">
        <v>4.17</v>
      </c>
      <c r="V782" s="5">
        <f t="shared" si="102"/>
        <v>4.17</v>
      </c>
      <c r="W782" t="s">
        <v>21</v>
      </c>
      <c r="X782" t="str">
        <f t="shared" si="103"/>
        <v>Card</v>
      </c>
    </row>
    <row r="783" spans="1:24" x14ac:dyDescent="0.3">
      <c r="A783" s="3">
        <v>120781</v>
      </c>
      <c r="B783">
        <v>101</v>
      </c>
      <c r="C783" s="2">
        <v>45789</v>
      </c>
      <c r="D783" s="4">
        <v>0.19101851851851853</v>
      </c>
      <c r="E783" s="2">
        <v>45789</v>
      </c>
      <c r="F783" s="2" t="str">
        <f>TEXT(Table1[[#This Row],[Business_Day]],"dddd")</f>
        <v>Monday</v>
      </c>
      <c r="G783" t="s">
        <v>28</v>
      </c>
      <c r="H783" t="s">
        <v>19</v>
      </c>
      <c r="I783" t="str">
        <f t="shared" si="96"/>
        <v>Dine-In</v>
      </c>
      <c r="J783" t="s">
        <v>52</v>
      </c>
      <c r="K783" t="s">
        <v>61</v>
      </c>
      <c r="L783" t="str">
        <f t="shared" si="97"/>
        <v>Large Size</v>
      </c>
      <c r="M783" s="3">
        <v>1</v>
      </c>
      <c r="N783" s="5">
        <v>2.2599999999999998</v>
      </c>
      <c r="O783" s="5">
        <f t="shared" si="98"/>
        <v>2.8600000000000003</v>
      </c>
      <c r="P783" s="5">
        <f t="shared" si="99"/>
        <v>2.8600000000000003</v>
      </c>
      <c r="Q783" s="9">
        <v>0.43</v>
      </c>
      <c r="R783" s="9">
        <f t="shared" si="100"/>
        <v>0.43</v>
      </c>
      <c r="S783" s="9">
        <v>0.23</v>
      </c>
      <c r="T783" s="9">
        <f t="shared" si="101"/>
        <v>0.23</v>
      </c>
      <c r="U783" s="16">
        <v>2.66</v>
      </c>
      <c r="V783" s="5">
        <f t="shared" si="102"/>
        <v>2.66</v>
      </c>
      <c r="W783" t="s">
        <v>17</v>
      </c>
      <c r="X783" t="str">
        <f t="shared" si="103"/>
        <v>Cash</v>
      </c>
    </row>
    <row r="784" spans="1:24" x14ac:dyDescent="0.3">
      <c r="A784" s="3">
        <v>120782</v>
      </c>
      <c r="B784">
        <v>501</v>
      </c>
      <c r="C784" s="2">
        <v>45807</v>
      </c>
      <c r="D784" s="4">
        <v>6.4166666666666664E-2</v>
      </c>
      <c r="E784" s="2">
        <v>45807</v>
      </c>
      <c r="F784" s="2" t="str">
        <f>TEXT(Table1[[#This Row],[Business_Day]],"dddd")</f>
        <v>Friday</v>
      </c>
      <c r="G784" t="s">
        <v>18</v>
      </c>
      <c r="H784" t="s">
        <v>19</v>
      </c>
      <c r="I784" t="str">
        <f t="shared" si="96"/>
        <v>Dine-In</v>
      </c>
      <c r="J784" t="s">
        <v>57</v>
      </c>
      <c r="L784" t="str">
        <f t="shared" si="97"/>
        <v>No Modifier</v>
      </c>
      <c r="M784" s="3">
        <v>1</v>
      </c>
      <c r="N784" s="5">
        <v>9.18</v>
      </c>
      <c r="O784" s="5">
        <f t="shared" si="98"/>
        <v>9.18</v>
      </c>
      <c r="P784" s="5">
        <f t="shared" si="99"/>
        <v>9.18</v>
      </c>
      <c r="Q784" s="9">
        <v>0</v>
      </c>
      <c r="R784" s="9">
        <f t="shared" si="100"/>
        <v>0</v>
      </c>
      <c r="S784" s="9">
        <v>0.6</v>
      </c>
      <c r="T784" s="9">
        <f t="shared" si="101"/>
        <v>0.6</v>
      </c>
      <c r="U784" s="16">
        <v>9.7799999999999994</v>
      </c>
      <c r="V784" s="5">
        <f t="shared" si="102"/>
        <v>9.7799999999999994</v>
      </c>
      <c r="W784" t="s">
        <v>21</v>
      </c>
      <c r="X784" t="str">
        <f t="shared" si="103"/>
        <v>Card</v>
      </c>
    </row>
    <row r="785" spans="1:24" x14ac:dyDescent="0.3">
      <c r="A785" s="3">
        <v>120783</v>
      </c>
      <c r="B785">
        <v>401</v>
      </c>
      <c r="C785" s="2">
        <v>45864</v>
      </c>
      <c r="D785" s="4">
        <v>0.43392361111111111</v>
      </c>
      <c r="E785" s="2">
        <v>45864</v>
      </c>
      <c r="F785" s="2" t="str">
        <f>TEXT(Table1[[#This Row],[Business_Day]],"dddd")</f>
        <v>Saturday</v>
      </c>
      <c r="G785" t="s">
        <v>37</v>
      </c>
      <c r="H785" t="s">
        <v>19</v>
      </c>
      <c r="I785" t="str">
        <f t="shared" si="96"/>
        <v>Dine-In</v>
      </c>
      <c r="J785" t="s">
        <v>41</v>
      </c>
      <c r="K785" t="s">
        <v>71</v>
      </c>
      <c r="L785" t="str">
        <f t="shared" si="97"/>
        <v>Almond Milk</v>
      </c>
      <c r="M785" s="3">
        <v>1</v>
      </c>
      <c r="N785" s="5">
        <v>2.0099999999999998</v>
      </c>
      <c r="O785" s="5">
        <f t="shared" si="98"/>
        <v>2.71</v>
      </c>
      <c r="P785" s="5">
        <f t="shared" si="99"/>
        <v>2.71</v>
      </c>
      <c r="Q785" s="9">
        <v>0</v>
      </c>
      <c r="R785" s="9">
        <f t="shared" si="100"/>
        <v>0</v>
      </c>
      <c r="S785" s="9">
        <v>0.2</v>
      </c>
      <c r="T785" s="9">
        <f t="shared" si="101"/>
        <v>0.2</v>
      </c>
      <c r="U785" s="16">
        <v>2.91</v>
      </c>
      <c r="V785" s="5">
        <f t="shared" si="102"/>
        <v>2.91</v>
      </c>
      <c r="W785" t="s">
        <v>31</v>
      </c>
      <c r="X785" t="str">
        <f t="shared" si="103"/>
        <v>MobilePay</v>
      </c>
    </row>
    <row r="786" spans="1:24" x14ac:dyDescent="0.3">
      <c r="A786" s="3">
        <v>120784</v>
      </c>
      <c r="B786">
        <v>501</v>
      </c>
      <c r="C786" s="2">
        <v>45771</v>
      </c>
      <c r="D786" s="4">
        <v>0.34273148148148147</v>
      </c>
      <c r="E786" s="2">
        <v>45771</v>
      </c>
      <c r="F786" s="2" t="str">
        <f>TEXT(Table1[[#This Row],[Business_Day]],"dddd")</f>
        <v>Thursday</v>
      </c>
      <c r="G786" t="s">
        <v>36</v>
      </c>
      <c r="H786" t="s">
        <v>19</v>
      </c>
      <c r="I786" t="str">
        <f t="shared" si="96"/>
        <v>Dine-In</v>
      </c>
      <c r="J786" t="s">
        <v>59</v>
      </c>
      <c r="L786" t="str">
        <f t="shared" si="97"/>
        <v>No Modifier</v>
      </c>
      <c r="M786" s="3">
        <v>1</v>
      </c>
      <c r="N786" s="5">
        <v>10.27</v>
      </c>
      <c r="O786" s="5">
        <f t="shared" si="98"/>
        <v>10.270000000000001</v>
      </c>
      <c r="P786" s="5">
        <f t="shared" si="99"/>
        <v>10.270000000000001</v>
      </c>
      <c r="Q786" s="9">
        <v>0</v>
      </c>
      <c r="R786" s="9">
        <f t="shared" si="100"/>
        <v>0</v>
      </c>
      <c r="S786" s="9">
        <v>0.87</v>
      </c>
      <c r="T786" s="9">
        <f t="shared" si="101"/>
        <v>0.87</v>
      </c>
      <c r="U786" s="16">
        <v>11.14</v>
      </c>
      <c r="V786" s="5">
        <f t="shared" si="102"/>
        <v>11.14</v>
      </c>
      <c r="W786" t="s">
        <v>21</v>
      </c>
      <c r="X786" t="str">
        <f t="shared" si="103"/>
        <v>Card</v>
      </c>
    </row>
    <row r="787" spans="1:24" x14ac:dyDescent="0.3">
      <c r="A787" s="3">
        <v>120785</v>
      </c>
      <c r="B787">
        <v>402</v>
      </c>
      <c r="C787" s="2">
        <v>45842</v>
      </c>
      <c r="D787" s="4">
        <v>0.24600694444444443</v>
      </c>
      <c r="E787" s="2">
        <v>45842</v>
      </c>
      <c r="F787" s="2" t="str">
        <f>TEXT(Table1[[#This Row],[Business_Day]],"dddd")</f>
        <v>Friday</v>
      </c>
      <c r="G787" t="s">
        <v>28</v>
      </c>
      <c r="H787" t="s">
        <v>19</v>
      </c>
      <c r="I787" t="str">
        <f t="shared" si="96"/>
        <v>Dine-In</v>
      </c>
      <c r="J787" t="s">
        <v>68</v>
      </c>
      <c r="L787" t="str">
        <f t="shared" si="97"/>
        <v>No Modifier</v>
      </c>
      <c r="M787" s="3">
        <v>1</v>
      </c>
      <c r="N787" s="5">
        <v>4.01</v>
      </c>
      <c r="O787" s="5">
        <f t="shared" si="98"/>
        <v>4.01</v>
      </c>
      <c r="P787" s="5">
        <f t="shared" si="99"/>
        <v>4.01</v>
      </c>
      <c r="Q787" s="9">
        <v>0.6</v>
      </c>
      <c r="R787" s="9">
        <f t="shared" si="100"/>
        <v>0.6</v>
      </c>
      <c r="S787" s="9">
        <v>0.2</v>
      </c>
      <c r="T787" s="9">
        <f t="shared" si="101"/>
        <v>0.2</v>
      </c>
      <c r="U787" s="16">
        <v>3.61</v>
      </c>
      <c r="V787" s="5">
        <f t="shared" si="102"/>
        <v>3.61</v>
      </c>
      <c r="W787" t="s">
        <v>21</v>
      </c>
      <c r="X787" t="str">
        <f t="shared" si="103"/>
        <v>Card</v>
      </c>
    </row>
    <row r="788" spans="1:24" x14ac:dyDescent="0.3">
      <c r="A788" s="3">
        <v>120786</v>
      </c>
      <c r="B788">
        <v>201</v>
      </c>
      <c r="C788" s="2">
        <v>45824</v>
      </c>
      <c r="D788" s="4">
        <v>0.24748842592592593</v>
      </c>
      <c r="E788" s="2">
        <v>45824</v>
      </c>
      <c r="F788" s="2" t="str">
        <f>TEXT(Table1[[#This Row],[Business_Day]],"dddd")</f>
        <v>Monday</v>
      </c>
      <c r="G788" t="s">
        <v>28</v>
      </c>
      <c r="H788" t="s">
        <v>19</v>
      </c>
      <c r="I788" t="str">
        <f t="shared" si="96"/>
        <v>Dine-In</v>
      </c>
      <c r="J788" t="s">
        <v>68</v>
      </c>
      <c r="L788" t="str">
        <f t="shared" si="97"/>
        <v>No Modifier</v>
      </c>
      <c r="M788" s="3">
        <v>2</v>
      </c>
      <c r="N788" s="5">
        <v>3.95</v>
      </c>
      <c r="O788" s="5">
        <f t="shared" si="98"/>
        <v>3.95</v>
      </c>
      <c r="P788" s="5">
        <f t="shared" si="99"/>
        <v>7.9</v>
      </c>
      <c r="Q788" s="9">
        <v>0</v>
      </c>
      <c r="R788" s="9">
        <f t="shared" si="100"/>
        <v>0</v>
      </c>
      <c r="S788" s="9">
        <v>0.59</v>
      </c>
      <c r="T788" s="9">
        <f t="shared" si="101"/>
        <v>0.59</v>
      </c>
      <c r="U788" s="16">
        <v>8.49</v>
      </c>
      <c r="V788" s="5">
        <f t="shared" si="102"/>
        <v>8.49</v>
      </c>
      <c r="W788" t="s">
        <v>21</v>
      </c>
      <c r="X788" t="str">
        <f t="shared" si="103"/>
        <v>Card</v>
      </c>
    </row>
    <row r="789" spans="1:24" x14ac:dyDescent="0.3">
      <c r="A789" s="3">
        <v>120787</v>
      </c>
      <c r="B789">
        <v>101</v>
      </c>
      <c r="C789" s="2">
        <v>45759</v>
      </c>
      <c r="D789" s="4">
        <v>0.38263888888888886</v>
      </c>
      <c r="E789" s="2">
        <v>45759</v>
      </c>
      <c r="F789" s="2" t="str">
        <f>TEXT(Table1[[#This Row],[Business_Day]],"dddd")</f>
        <v>Saturday</v>
      </c>
      <c r="G789" t="s">
        <v>36</v>
      </c>
      <c r="H789" t="s">
        <v>19</v>
      </c>
      <c r="I789" t="str">
        <f t="shared" si="96"/>
        <v>Dine-In</v>
      </c>
      <c r="J789" t="s">
        <v>55</v>
      </c>
      <c r="L789" t="str">
        <f t="shared" si="97"/>
        <v>No Modifier</v>
      </c>
      <c r="M789" s="3">
        <v>1</v>
      </c>
      <c r="N789" s="5">
        <v>8.7200000000000006</v>
      </c>
      <c r="O789" s="5">
        <f t="shared" si="98"/>
        <v>8.7200000000000006</v>
      </c>
      <c r="P789" s="5">
        <f t="shared" si="99"/>
        <v>8.7200000000000006</v>
      </c>
      <c r="Q789" s="9">
        <v>0</v>
      </c>
      <c r="R789" s="9">
        <f t="shared" si="100"/>
        <v>0</v>
      </c>
      <c r="S789" s="9">
        <v>0.52</v>
      </c>
      <c r="T789" s="9">
        <f t="shared" si="101"/>
        <v>0.52</v>
      </c>
      <c r="U789" s="16">
        <v>9.24</v>
      </c>
      <c r="V789" s="5">
        <f t="shared" si="102"/>
        <v>9.24</v>
      </c>
      <c r="W789" t="s">
        <v>17</v>
      </c>
      <c r="X789" t="str">
        <f t="shared" si="103"/>
        <v>Cash</v>
      </c>
    </row>
    <row r="790" spans="1:24" x14ac:dyDescent="0.3">
      <c r="A790" s="3">
        <v>120788</v>
      </c>
      <c r="B790">
        <v>401</v>
      </c>
      <c r="C790" s="2">
        <v>45815</v>
      </c>
      <c r="D790" s="4">
        <v>0.37047453703703703</v>
      </c>
      <c r="E790" s="2">
        <v>45815</v>
      </c>
      <c r="F790" s="2" t="str">
        <f>TEXT(Table1[[#This Row],[Business_Day]],"dddd")</f>
        <v>Saturday</v>
      </c>
      <c r="G790" t="s">
        <v>14</v>
      </c>
      <c r="H790" t="s">
        <v>22</v>
      </c>
      <c r="I790" t="str">
        <f t="shared" si="96"/>
        <v>Takeout</v>
      </c>
      <c r="J790" t="s">
        <v>75</v>
      </c>
      <c r="L790" t="str">
        <f t="shared" si="97"/>
        <v>No Modifier</v>
      </c>
      <c r="M790" s="3">
        <v>1</v>
      </c>
      <c r="N790" s="5">
        <v>3.72</v>
      </c>
      <c r="O790" s="5">
        <f t="shared" si="98"/>
        <v>3.7199999999999998</v>
      </c>
      <c r="P790" s="5">
        <f t="shared" si="99"/>
        <v>3.7199999999999998</v>
      </c>
      <c r="Q790" s="9">
        <v>0</v>
      </c>
      <c r="R790" s="9">
        <f t="shared" si="100"/>
        <v>0</v>
      </c>
      <c r="S790" s="9">
        <v>0.28000000000000003</v>
      </c>
      <c r="T790" s="9">
        <f t="shared" si="101"/>
        <v>0.28000000000000003</v>
      </c>
      <c r="U790" s="16">
        <v>4</v>
      </c>
      <c r="V790" s="5">
        <f t="shared" si="102"/>
        <v>4</v>
      </c>
      <c r="W790" t="s">
        <v>62</v>
      </c>
      <c r="X790" t="str">
        <f t="shared" si="103"/>
        <v>GiftCard</v>
      </c>
    </row>
    <row r="791" spans="1:24" x14ac:dyDescent="0.3">
      <c r="A791" s="3">
        <v>120789</v>
      </c>
      <c r="B791">
        <v>201</v>
      </c>
      <c r="C791" s="2">
        <v>45821</v>
      </c>
      <c r="D791" s="4">
        <v>0.44516203703703705</v>
      </c>
      <c r="E791" s="2">
        <v>45821</v>
      </c>
      <c r="F791" s="2" t="str">
        <f>TEXT(Table1[[#This Row],[Business_Day]],"dddd")</f>
        <v>Friday</v>
      </c>
      <c r="G791" t="s">
        <v>37</v>
      </c>
      <c r="H791" t="s">
        <v>15</v>
      </c>
      <c r="I791" t="str">
        <f t="shared" si="96"/>
        <v>Drive-Thru</v>
      </c>
      <c r="J791" t="s">
        <v>16</v>
      </c>
      <c r="K791" t="s">
        <v>45</v>
      </c>
      <c r="L791" t="str">
        <f t="shared" si="97"/>
        <v>Sugar-Free Syrup</v>
      </c>
      <c r="M791" s="3">
        <v>1</v>
      </c>
      <c r="N791" s="5">
        <v>1.3</v>
      </c>
      <c r="O791" s="5">
        <f t="shared" si="98"/>
        <v>1.5999999999999999</v>
      </c>
      <c r="P791" s="5">
        <f t="shared" si="99"/>
        <v>1.5999999999999999</v>
      </c>
      <c r="Q791" s="9">
        <v>0</v>
      </c>
      <c r="R791" s="9">
        <f t="shared" si="100"/>
        <v>0</v>
      </c>
      <c r="S791" s="9">
        <v>0.1</v>
      </c>
      <c r="T791" s="9">
        <f t="shared" si="101"/>
        <v>0.1</v>
      </c>
      <c r="U791" s="16">
        <v>1.7</v>
      </c>
      <c r="V791" s="5">
        <f t="shared" si="102"/>
        <v>1.7</v>
      </c>
      <c r="W791" t="s">
        <v>17</v>
      </c>
      <c r="X791" t="str">
        <f t="shared" si="103"/>
        <v>Cash</v>
      </c>
    </row>
    <row r="792" spans="1:24" x14ac:dyDescent="0.3">
      <c r="A792" s="3">
        <v>120790</v>
      </c>
      <c r="B792">
        <v>301</v>
      </c>
      <c r="C792" s="2">
        <v>45831</v>
      </c>
      <c r="D792" s="4">
        <v>0.23303240740740741</v>
      </c>
      <c r="E792" s="2">
        <v>45831</v>
      </c>
      <c r="F792" s="2" t="str">
        <f>TEXT(Table1[[#This Row],[Business_Day]],"dddd")</f>
        <v>Monday</v>
      </c>
      <c r="G792" t="s">
        <v>28</v>
      </c>
      <c r="H792" t="s">
        <v>19</v>
      </c>
      <c r="I792" t="str">
        <f t="shared" si="96"/>
        <v>Dine-In</v>
      </c>
      <c r="J792" t="s">
        <v>30</v>
      </c>
      <c r="L792" t="str">
        <f t="shared" si="97"/>
        <v>No Modifier</v>
      </c>
      <c r="M792" s="3">
        <v>1</v>
      </c>
      <c r="N792" s="5">
        <v>3.26</v>
      </c>
      <c r="O792" s="5">
        <f t="shared" si="98"/>
        <v>3.26</v>
      </c>
      <c r="P792" s="5">
        <f t="shared" si="99"/>
        <v>3.26</v>
      </c>
      <c r="Q792" s="9">
        <v>0</v>
      </c>
      <c r="R792" s="9">
        <f t="shared" si="100"/>
        <v>0</v>
      </c>
      <c r="S792" s="9">
        <v>0.26</v>
      </c>
      <c r="T792" s="9">
        <f t="shared" si="101"/>
        <v>0.26</v>
      </c>
      <c r="U792" s="16">
        <v>3.52</v>
      </c>
      <c r="V792" s="5">
        <f t="shared" si="102"/>
        <v>3.52</v>
      </c>
      <c r="W792" t="s">
        <v>17</v>
      </c>
      <c r="X792" t="str">
        <f t="shared" si="103"/>
        <v>Cash</v>
      </c>
    </row>
    <row r="793" spans="1:24" x14ac:dyDescent="0.3">
      <c r="A793" s="3">
        <v>120791</v>
      </c>
      <c r="B793">
        <v>401</v>
      </c>
      <c r="C793" s="2">
        <v>45823</v>
      </c>
      <c r="D793" s="4">
        <v>0.4849074074074074</v>
      </c>
      <c r="E793" s="2">
        <v>45823</v>
      </c>
      <c r="F793" s="2" t="str">
        <f>TEXT(Table1[[#This Row],[Business_Day]],"dddd")</f>
        <v>Sunday</v>
      </c>
      <c r="G793" t="s">
        <v>18</v>
      </c>
      <c r="H793" t="s">
        <v>15</v>
      </c>
      <c r="I793" t="str">
        <f t="shared" si="96"/>
        <v>Drive-Thru</v>
      </c>
      <c r="J793" t="s">
        <v>48</v>
      </c>
      <c r="K793" t="s">
        <v>73</v>
      </c>
      <c r="L793" t="str">
        <f t="shared" si="97"/>
        <v>Add Jalapenos</v>
      </c>
      <c r="M793" s="3">
        <v>2</v>
      </c>
      <c r="N793" s="5">
        <v>5.72</v>
      </c>
      <c r="O793" s="5">
        <f t="shared" si="98"/>
        <v>6.12</v>
      </c>
      <c r="P793" s="5">
        <f t="shared" si="99"/>
        <v>12.24</v>
      </c>
      <c r="Q793" s="9">
        <v>0</v>
      </c>
      <c r="R793" s="9">
        <f t="shared" si="100"/>
        <v>0</v>
      </c>
      <c r="S793" s="9">
        <v>0.73</v>
      </c>
      <c r="T793" s="9">
        <f t="shared" si="101"/>
        <v>0.73</v>
      </c>
      <c r="U793" s="16">
        <v>12.97</v>
      </c>
      <c r="V793" s="5">
        <f t="shared" si="102"/>
        <v>12.97</v>
      </c>
      <c r="W793" t="s">
        <v>21</v>
      </c>
      <c r="X793" t="str">
        <f t="shared" si="103"/>
        <v>Card</v>
      </c>
    </row>
    <row r="794" spans="1:24" x14ac:dyDescent="0.3">
      <c r="A794" s="3">
        <v>120792</v>
      </c>
      <c r="B794">
        <v>103</v>
      </c>
      <c r="C794" s="2">
        <v>45805</v>
      </c>
      <c r="D794" s="4">
        <v>0.3283564814814815</v>
      </c>
      <c r="E794" s="2">
        <v>45805</v>
      </c>
      <c r="F794" s="2" t="str">
        <f>TEXT(Table1[[#This Row],[Business_Day]],"dddd")</f>
        <v>Wednesday</v>
      </c>
      <c r="G794" t="s">
        <v>36</v>
      </c>
      <c r="H794" t="s">
        <v>19</v>
      </c>
      <c r="I794" t="str">
        <f t="shared" si="96"/>
        <v>Dine-In</v>
      </c>
      <c r="J794" t="s">
        <v>27</v>
      </c>
      <c r="L794" t="str">
        <f t="shared" si="97"/>
        <v>No Modifier</v>
      </c>
      <c r="M794" s="3">
        <v>1</v>
      </c>
      <c r="N794" s="5">
        <v>5.85</v>
      </c>
      <c r="O794" s="5">
        <f t="shared" si="98"/>
        <v>5.8500000000000005</v>
      </c>
      <c r="P794" s="5">
        <f t="shared" si="99"/>
        <v>5.8500000000000005</v>
      </c>
      <c r="Q794" s="9">
        <v>0</v>
      </c>
      <c r="R794" s="9">
        <f t="shared" si="100"/>
        <v>0</v>
      </c>
      <c r="S794" s="9">
        <v>0.35</v>
      </c>
      <c r="T794" s="9">
        <f t="shared" si="101"/>
        <v>0.35</v>
      </c>
      <c r="U794" s="16">
        <v>6.2</v>
      </c>
      <c r="V794" s="5">
        <f t="shared" si="102"/>
        <v>6.2</v>
      </c>
      <c r="W794" t="s">
        <v>17</v>
      </c>
      <c r="X794" t="str">
        <f t="shared" si="103"/>
        <v>Cash</v>
      </c>
    </row>
    <row r="795" spans="1:24" x14ac:dyDescent="0.3">
      <c r="A795" s="3">
        <v>120793</v>
      </c>
      <c r="B795">
        <v>201</v>
      </c>
      <c r="C795" s="2">
        <v>45778</v>
      </c>
      <c r="D795" s="4">
        <v>0.18827546296296296</v>
      </c>
      <c r="E795" s="2">
        <v>45778</v>
      </c>
      <c r="F795" s="2" t="str">
        <f>TEXT(Table1[[#This Row],[Business_Day]],"dddd")</f>
        <v>Thursday</v>
      </c>
      <c r="G795" t="s">
        <v>28</v>
      </c>
      <c r="H795" t="s">
        <v>22</v>
      </c>
      <c r="I795" t="str">
        <f t="shared" si="96"/>
        <v>Takeout</v>
      </c>
      <c r="J795" t="s">
        <v>30</v>
      </c>
      <c r="K795" t="s">
        <v>34</v>
      </c>
      <c r="L795" t="str">
        <f t="shared" si="97"/>
        <v>Extra Sauce</v>
      </c>
      <c r="M795" s="3">
        <v>1</v>
      </c>
      <c r="N795" s="5">
        <v>2.78</v>
      </c>
      <c r="O795" s="5">
        <f t="shared" si="98"/>
        <v>3.0300000000000002</v>
      </c>
      <c r="P795" s="5">
        <f t="shared" si="99"/>
        <v>3.0300000000000002</v>
      </c>
      <c r="Q795" s="9">
        <v>0</v>
      </c>
      <c r="R795" s="9">
        <f t="shared" si="100"/>
        <v>0</v>
      </c>
      <c r="S795" s="9">
        <v>0.26</v>
      </c>
      <c r="T795" s="9">
        <f t="shared" si="101"/>
        <v>0.26</v>
      </c>
      <c r="U795" s="16">
        <v>3.29</v>
      </c>
      <c r="V795" s="5">
        <f t="shared" si="102"/>
        <v>3.29</v>
      </c>
      <c r="W795" t="s">
        <v>31</v>
      </c>
      <c r="X795" t="str">
        <f t="shared" si="103"/>
        <v>MobilePay</v>
      </c>
    </row>
    <row r="796" spans="1:24" x14ac:dyDescent="0.3">
      <c r="A796" s="3">
        <v>120794</v>
      </c>
      <c r="B796">
        <v>201</v>
      </c>
      <c r="C796" s="2">
        <v>45764</v>
      </c>
      <c r="D796" s="4">
        <v>0.27163194444444444</v>
      </c>
      <c r="E796" s="2">
        <v>45764</v>
      </c>
      <c r="F796" s="2" t="str">
        <f>TEXT(Table1[[#This Row],[Business_Day]],"dddd")</f>
        <v>Thursday</v>
      </c>
      <c r="G796" t="s">
        <v>36</v>
      </c>
      <c r="H796" t="s">
        <v>15</v>
      </c>
      <c r="I796" t="str">
        <f t="shared" si="96"/>
        <v>Drive-Thru</v>
      </c>
      <c r="J796" t="s">
        <v>48</v>
      </c>
      <c r="K796" t="s">
        <v>72</v>
      </c>
      <c r="L796" t="str">
        <f t="shared" si="97"/>
        <v>Gluten-Free Bun</v>
      </c>
      <c r="M796" s="3">
        <v>2</v>
      </c>
      <c r="N796" s="5">
        <v>5.23</v>
      </c>
      <c r="O796" s="5">
        <f t="shared" si="98"/>
        <v>6.2299999999999995</v>
      </c>
      <c r="P796" s="5">
        <f t="shared" si="99"/>
        <v>12.459999999999999</v>
      </c>
      <c r="Q796" s="9">
        <v>0</v>
      </c>
      <c r="R796" s="9">
        <f t="shared" si="100"/>
        <v>0</v>
      </c>
      <c r="S796" s="9">
        <v>0.81</v>
      </c>
      <c r="T796" s="9">
        <f t="shared" si="101"/>
        <v>0.81</v>
      </c>
      <c r="U796" s="16">
        <v>13.27</v>
      </c>
      <c r="V796" s="5">
        <f t="shared" si="102"/>
        <v>13.27</v>
      </c>
      <c r="W796" t="s">
        <v>17</v>
      </c>
      <c r="X796" t="str">
        <f t="shared" si="103"/>
        <v>Cash</v>
      </c>
    </row>
    <row r="797" spans="1:24" x14ac:dyDescent="0.3">
      <c r="A797" s="3">
        <v>120795</v>
      </c>
      <c r="B797">
        <v>102</v>
      </c>
      <c r="C797" s="2">
        <v>45821</v>
      </c>
      <c r="D797" s="4">
        <v>0.22733796296296296</v>
      </c>
      <c r="E797" s="2">
        <v>45821</v>
      </c>
      <c r="F797" s="2" t="str">
        <f>TEXT(Table1[[#This Row],[Business_Day]],"dddd")</f>
        <v>Friday</v>
      </c>
      <c r="G797" t="s">
        <v>14</v>
      </c>
      <c r="H797" t="s">
        <v>15</v>
      </c>
      <c r="I797" t="str">
        <f t="shared" si="96"/>
        <v>Drive-Thru</v>
      </c>
      <c r="J797" t="s">
        <v>75</v>
      </c>
      <c r="L797" t="str">
        <f t="shared" si="97"/>
        <v>No Modifier</v>
      </c>
      <c r="M797" s="3">
        <v>1</v>
      </c>
      <c r="N797" s="5">
        <v>4</v>
      </c>
      <c r="O797" s="5">
        <f t="shared" si="98"/>
        <v>4</v>
      </c>
      <c r="P797" s="5">
        <f t="shared" si="99"/>
        <v>4</v>
      </c>
      <c r="Q797" s="9">
        <v>0</v>
      </c>
      <c r="R797" s="9">
        <f t="shared" si="100"/>
        <v>0</v>
      </c>
      <c r="S797" s="9">
        <v>0.36</v>
      </c>
      <c r="T797" s="9">
        <f t="shared" si="101"/>
        <v>0.36</v>
      </c>
      <c r="U797" s="16">
        <v>4.3600000000000003</v>
      </c>
      <c r="V797" s="5">
        <f t="shared" si="102"/>
        <v>4.3600000000000003</v>
      </c>
      <c r="W797" t="s">
        <v>21</v>
      </c>
      <c r="X797" t="str">
        <f t="shared" si="103"/>
        <v>Card</v>
      </c>
    </row>
    <row r="798" spans="1:24" x14ac:dyDescent="0.3">
      <c r="A798" s="3">
        <v>120796</v>
      </c>
      <c r="B798">
        <v>301</v>
      </c>
      <c r="C798" s="2">
        <v>45789</v>
      </c>
      <c r="D798" s="4">
        <v>0.37211805555555555</v>
      </c>
      <c r="E798" s="2">
        <v>45789</v>
      </c>
      <c r="F798" s="2" t="str">
        <f>TEXT(Table1[[#This Row],[Business_Day]],"dddd")</f>
        <v>Monday</v>
      </c>
      <c r="G798" t="s">
        <v>14</v>
      </c>
      <c r="H798" t="s">
        <v>22</v>
      </c>
      <c r="I798" t="str">
        <f t="shared" si="96"/>
        <v>Takeout</v>
      </c>
      <c r="J798" t="s">
        <v>24</v>
      </c>
      <c r="K798" t="s">
        <v>40</v>
      </c>
      <c r="L798" t="str">
        <f t="shared" si="97"/>
        <v>Sausage Patty</v>
      </c>
      <c r="M798" s="3">
        <v>2</v>
      </c>
      <c r="N798" s="5">
        <v>3.23</v>
      </c>
      <c r="O798" s="5">
        <f t="shared" si="98"/>
        <v>4.4300000000000006</v>
      </c>
      <c r="P798" s="5">
        <f t="shared" si="99"/>
        <v>8.8600000000000012</v>
      </c>
      <c r="Q798" s="9">
        <v>0</v>
      </c>
      <c r="R798" s="9">
        <f t="shared" si="100"/>
        <v>0</v>
      </c>
      <c r="S798" s="9">
        <v>0.53</v>
      </c>
      <c r="T798" s="9">
        <f t="shared" si="101"/>
        <v>0.53</v>
      </c>
      <c r="U798" s="16">
        <v>9.39</v>
      </c>
      <c r="V798" s="5">
        <f t="shared" si="102"/>
        <v>9.39</v>
      </c>
      <c r="W798" t="s">
        <v>17</v>
      </c>
      <c r="X798" t="str">
        <f t="shared" si="103"/>
        <v>Cash</v>
      </c>
    </row>
    <row r="799" spans="1:24" x14ac:dyDescent="0.3">
      <c r="A799" s="3">
        <v>120797</v>
      </c>
      <c r="B799">
        <v>102</v>
      </c>
      <c r="C799" s="2">
        <v>45786</v>
      </c>
      <c r="D799" s="4">
        <v>0.44512731481481482</v>
      </c>
      <c r="E799" s="2">
        <v>45786</v>
      </c>
      <c r="F799" s="2" t="str">
        <f>TEXT(Table1[[#This Row],[Business_Day]],"dddd")</f>
        <v>Friday</v>
      </c>
      <c r="G799" t="s">
        <v>14</v>
      </c>
      <c r="H799" t="s">
        <v>19</v>
      </c>
      <c r="I799" t="str">
        <f t="shared" si="96"/>
        <v>Dine-In</v>
      </c>
      <c r="J799" t="s">
        <v>39</v>
      </c>
      <c r="K799" t="s">
        <v>46</v>
      </c>
      <c r="L799" t="str">
        <f t="shared" si="97"/>
        <v>Cinnamon</v>
      </c>
      <c r="M799" s="3">
        <v>1</v>
      </c>
      <c r="N799" s="5">
        <v>3.21</v>
      </c>
      <c r="O799" s="5">
        <f t="shared" si="98"/>
        <v>3.31</v>
      </c>
      <c r="P799" s="5">
        <f t="shared" si="99"/>
        <v>3.31</v>
      </c>
      <c r="Q799" s="9">
        <v>0</v>
      </c>
      <c r="R799" s="9">
        <f t="shared" si="100"/>
        <v>0</v>
      </c>
      <c r="S799" s="9">
        <v>0.3</v>
      </c>
      <c r="T799" s="9">
        <f t="shared" si="101"/>
        <v>0.3</v>
      </c>
      <c r="U799" s="16">
        <v>3.61</v>
      </c>
      <c r="V799" s="5">
        <f t="shared" si="102"/>
        <v>3.61</v>
      </c>
      <c r="W799" t="s">
        <v>21</v>
      </c>
      <c r="X799" t="str">
        <f t="shared" si="103"/>
        <v>Card</v>
      </c>
    </row>
    <row r="800" spans="1:24" x14ac:dyDescent="0.3">
      <c r="A800" s="3">
        <v>120798</v>
      </c>
      <c r="B800">
        <v>101</v>
      </c>
      <c r="C800" s="2">
        <v>45822</v>
      </c>
      <c r="D800" s="4">
        <v>0.27234953703703701</v>
      </c>
      <c r="E800" s="2">
        <v>45822</v>
      </c>
      <c r="F800" s="2" t="str">
        <f>TEXT(Table1[[#This Row],[Business_Day]],"dddd")</f>
        <v>Saturday</v>
      </c>
      <c r="G800" t="s">
        <v>36</v>
      </c>
      <c r="H800" t="s">
        <v>22</v>
      </c>
      <c r="I800" t="str">
        <f t="shared" si="96"/>
        <v>Takeout</v>
      </c>
      <c r="J800" t="s">
        <v>55</v>
      </c>
      <c r="L800" t="str">
        <f t="shared" si="97"/>
        <v>No Modifier</v>
      </c>
      <c r="M800" s="3">
        <v>1</v>
      </c>
      <c r="N800" s="5">
        <v>8.5</v>
      </c>
      <c r="O800" s="5">
        <f t="shared" si="98"/>
        <v>8.5</v>
      </c>
      <c r="P800" s="5">
        <f t="shared" si="99"/>
        <v>8.5</v>
      </c>
      <c r="Q800" s="9">
        <v>0.43</v>
      </c>
      <c r="R800" s="9">
        <f t="shared" si="100"/>
        <v>0.43</v>
      </c>
      <c r="S800" s="9">
        <v>0.77</v>
      </c>
      <c r="T800" s="9">
        <f t="shared" si="101"/>
        <v>0.77</v>
      </c>
      <c r="U800" s="16">
        <v>8.84</v>
      </c>
      <c r="V800" s="5">
        <f t="shared" si="102"/>
        <v>8.84</v>
      </c>
      <c r="W800" t="s">
        <v>17</v>
      </c>
      <c r="X800" t="str">
        <f t="shared" si="103"/>
        <v>Cash</v>
      </c>
    </row>
    <row r="801" spans="1:24" x14ac:dyDescent="0.3">
      <c r="A801" s="3">
        <v>120799</v>
      </c>
      <c r="B801">
        <v>301</v>
      </c>
      <c r="C801" s="2">
        <v>45791</v>
      </c>
      <c r="D801" s="4">
        <v>0.5368518518518518</v>
      </c>
      <c r="E801" s="2">
        <v>45791</v>
      </c>
      <c r="F801" s="2" t="str">
        <f>TEXT(Table1[[#This Row],[Business_Day]],"dddd")</f>
        <v>Wednesday</v>
      </c>
      <c r="G801" t="s">
        <v>18</v>
      </c>
      <c r="H801" t="s">
        <v>19</v>
      </c>
      <c r="I801" t="str">
        <f t="shared" si="96"/>
        <v>Dine-In</v>
      </c>
      <c r="J801" t="s">
        <v>43</v>
      </c>
      <c r="L801" t="str">
        <f t="shared" si="97"/>
        <v>No Modifier</v>
      </c>
      <c r="M801" s="3">
        <v>1</v>
      </c>
      <c r="N801" s="5">
        <v>4.5</v>
      </c>
      <c r="O801" s="5">
        <f t="shared" si="98"/>
        <v>4.5</v>
      </c>
      <c r="P801" s="5">
        <f t="shared" si="99"/>
        <v>4.5</v>
      </c>
      <c r="Q801" s="9">
        <v>0</v>
      </c>
      <c r="R801" s="9">
        <f t="shared" si="100"/>
        <v>0</v>
      </c>
      <c r="S801" s="9">
        <v>0.38</v>
      </c>
      <c r="T801" s="9">
        <f t="shared" si="101"/>
        <v>0.38</v>
      </c>
      <c r="U801" s="16">
        <v>4.88</v>
      </c>
      <c r="V801" s="5">
        <f t="shared" si="102"/>
        <v>4.88</v>
      </c>
      <c r="W801" t="s">
        <v>21</v>
      </c>
      <c r="X801" t="str">
        <f t="shared" si="103"/>
        <v>Card</v>
      </c>
    </row>
    <row r="802" spans="1:24" x14ac:dyDescent="0.3">
      <c r="A802" s="3">
        <v>120800</v>
      </c>
      <c r="B802">
        <v>201</v>
      </c>
      <c r="C802" s="2">
        <v>45775</v>
      </c>
      <c r="D802" s="4">
        <v>0.25428240740740743</v>
      </c>
      <c r="E802" s="2">
        <v>45775</v>
      </c>
      <c r="F802" s="2" t="str">
        <f>TEXT(Table1[[#This Row],[Business_Day]],"dddd")</f>
        <v>Monday</v>
      </c>
      <c r="G802" t="s">
        <v>36</v>
      </c>
      <c r="H802" t="s">
        <v>19</v>
      </c>
      <c r="I802" t="str">
        <f t="shared" si="96"/>
        <v>Dine-In</v>
      </c>
      <c r="J802" t="s">
        <v>30</v>
      </c>
      <c r="L802" t="str">
        <f t="shared" si="97"/>
        <v>No Modifier</v>
      </c>
      <c r="M802" s="3">
        <v>1</v>
      </c>
      <c r="N802" s="5">
        <v>3.41</v>
      </c>
      <c r="O802" s="5">
        <f t="shared" si="98"/>
        <v>3.66</v>
      </c>
      <c r="P802" s="5">
        <f t="shared" si="99"/>
        <v>3.66</v>
      </c>
      <c r="Q802" s="9">
        <v>0</v>
      </c>
      <c r="R802" s="9">
        <f t="shared" si="100"/>
        <v>0</v>
      </c>
      <c r="S802" s="9">
        <v>0.31</v>
      </c>
      <c r="T802" s="9">
        <f t="shared" si="101"/>
        <v>0.31</v>
      </c>
      <c r="U802" s="16">
        <v>3.97</v>
      </c>
      <c r="V802" s="5">
        <f t="shared" si="102"/>
        <v>3.97</v>
      </c>
      <c r="W802" t="s">
        <v>17</v>
      </c>
      <c r="X802" t="str">
        <f t="shared" si="103"/>
        <v>Cash</v>
      </c>
    </row>
    <row r="803" spans="1:24" x14ac:dyDescent="0.3">
      <c r="A803" s="3">
        <v>120801</v>
      </c>
      <c r="B803">
        <v>402</v>
      </c>
      <c r="C803" s="2">
        <v>45823</v>
      </c>
      <c r="D803" s="4">
        <v>0.40586805555555555</v>
      </c>
      <c r="E803" s="2">
        <v>45823</v>
      </c>
      <c r="F803" s="2" t="str">
        <f>TEXT(Table1[[#This Row],[Business_Day]],"dddd")</f>
        <v>Sunday</v>
      </c>
      <c r="G803" t="s">
        <v>14</v>
      </c>
      <c r="H803" t="s">
        <v>19</v>
      </c>
      <c r="I803" t="str">
        <f t="shared" si="96"/>
        <v>Dine-In</v>
      </c>
      <c r="J803" t="s">
        <v>70</v>
      </c>
      <c r="L803" t="str">
        <f t="shared" si="97"/>
        <v>No Modifier</v>
      </c>
      <c r="M803" s="3">
        <v>1</v>
      </c>
      <c r="N803" s="5">
        <v>3.11</v>
      </c>
      <c r="O803" s="5">
        <f t="shared" si="98"/>
        <v>3.41</v>
      </c>
      <c r="P803" s="5">
        <f t="shared" si="99"/>
        <v>3.41</v>
      </c>
      <c r="Q803" s="9">
        <v>0</v>
      </c>
      <c r="R803" s="9">
        <f t="shared" si="100"/>
        <v>0</v>
      </c>
      <c r="S803" s="9">
        <v>0.24</v>
      </c>
      <c r="T803" s="9">
        <f t="shared" si="101"/>
        <v>0.24</v>
      </c>
      <c r="U803" s="16">
        <v>3.65</v>
      </c>
      <c r="V803" s="5">
        <f t="shared" si="102"/>
        <v>3.65</v>
      </c>
      <c r="W803" t="s">
        <v>21</v>
      </c>
      <c r="X803" t="str">
        <f t="shared" si="103"/>
        <v>Card</v>
      </c>
    </row>
    <row r="804" spans="1:24" x14ac:dyDescent="0.3">
      <c r="A804" s="3">
        <v>120802</v>
      </c>
      <c r="B804">
        <v>403</v>
      </c>
      <c r="C804" s="2">
        <v>45845</v>
      </c>
      <c r="D804" s="4">
        <v>8.6689814814814817E-2</v>
      </c>
      <c r="E804" s="2">
        <v>45845</v>
      </c>
      <c r="F804" s="2" t="str">
        <f>TEXT(Table1[[#This Row],[Business_Day]],"dddd")</f>
        <v>Monday</v>
      </c>
      <c r="G804" t="s">
        <v>18</v>
      </c>
      <c r="H804" t="s">
        <v>29</v>
      </c>
      <c r="I804" t="str">
        <f t="shared" si="96"/>
        <v>Delivery</v>
      </c>
      <c r="J804" t="s">
        <v>27</v>
      </c>
      <c r="L804" t="str">
        <f t="shared" si="97"/>
        <v>No Modifier</v>
      </c>
      <c r="M804" s="3">
        <v>1</v>
      </c>
      <c r="N804" s="5">
        <v>5.78</v>
      </c>
      <c r="O804" s="5">
        <f t="shared" si="98"/>
        <v>5.7799999999999994</v>
      </c>
      <c r="P804" s="5">
        <f t="shared" si="99"/>
        <v>5.7799999999999994</v>
      </c>
      <c r="Q804" s="9">
        <v>0</v>
      </c>
      <c r="R804" s="9">
        <f t="shared" si="100"/>
        <v>0</v>
      </c>
      <c r="S804" s="9">
        <v>0.49</v>
      </c>
      <c r="T804" s="9">
        <f t="shared" si="101"/>
        <v>0.49</v>
      </c>
      <c r="U804" s="16">
        <v>6.27</v>
      </c>
      <c r="V804" s="5">
        <f t="shared" si="102"/>
        <v>6.27</v>
      </c>
      <c r="W804" t="s">
        <v>21</v>
      </c>
      <c r="X804" t="str">
        <f t="shared" si="103"/>
        <v>Card</v>
      </c>
    </row>
    <row r="805" spans="1:24" x14ac:dyDescent="0.3">
      <c r="A805" s="3">
        <v>120803</v>
      </c>
      <c r="B805">
        <v>501</v>
      </c>
      <c r="C805" s="2">
        <v>45840</v>
      </c>
      <c r="D805" s="4">
        <v>0.5145601851851852</v>
      </c>
      <c r="E805" s="2">
        <v>45840</v>
      </c>
      <c r="F805" s="2" t="str">
        <f>TEXT(Table1[[#This Row],[Business_Day]],"dddd")</f>
        <v>Wednesday</v>
      </c>
      <c r="G805" t="s">
        <v>18</v>
      </c>
      <c r="H805" t="s">
        <v>19</v>
      </c>
      <c r="I805" t="str">
        <f t="shared" si="96"/>
        <v>Dine-In</v>
      </c>
      <c r="J805" t="s">
        <v>20</v>
      </c>
      <c r="K805" t="s">
        <v>65</v>
      </c>
      <c r="L805" t="str">
        <f t="shared" si="97"/>
        <v>Extra Patty</v>
      </c>
      <c r="M805" s="3">
        <v>1</v>
      </c>
      <c r="N805" s="5">
        <v>5.22</v>
      </c>
      <c r="O805" s="5">
        <f t="shared" si="98"/>
        <v>7.2200000000000006</v>
      </c>
      <c r="P805" s="5">
        <f t="shared" si="99"/>
        <v>7.2200000000000006</v>
      </c>
      <c r="Q805" s="9">
        <v>1.44</v>
      </c>
      <c r="R805" s="9">
        <f t="shared" si="100"/>
        <v>1.44</v>
      </c>
      <c r="S805" s="9">
        <v>0.55000000000000004</v>
      </c>
      <c r="T805" s="9">
        <f t="shared" si="101"/>
        <v>0.55000000000000004</v>
      </c>
      <c r="U805" s="16">
        <v>6.33</v>
      </c>
      <c r="V805" s="5">
        <f t="shared" si="102"/>
        <v>6.33</v>
      </c>
      <c r="W805" t="s">
        <v>21</v>
      </c>
      <c r="X805" t="str">
        <f t="shared" si="103"/>
        <v>Card</v>
      </c>
    </row>
    <row r="806" spans="1:24" x14ac:dyDescent="0.3">
      <c r="A806" s="3">
        <v>120804</v>
      </c>
      <c r="B806">
        <v>403</v>
      </c>
      <c r="C806" s="2">
        <v>45781</v>
      </c>
      <c r="D806" s="4">
        <v>0.22953703703703704</v>
      </c>
      <c r="E806" s="2">
        <v>45781</v>
      </c>
      <c r="F806" s="2" t="str">
        <f>TEXT(Table1[[#This Row],[Business_Day]],"dddd")</f>
        <v>Sunday</v>
      </c>
      <c r="G806" t="s">
        <v>14</v>
      </c>
      <c r="H806" t="s">
        <v>15</v>
      </c>
      <c r="I806" t="str">
        <f t="shared" si="96"/>
        <v>Drive-Thru</v>
      </c>
      <c r="J806" t="s">
        <v>24</v>
      </c>
      <c r="K806" t="s">
        <v>46</v>
      </c>
      <c r="L806" t="str">
        <f t="shared" si="97"/>
        <v>Cinnamon</v>
      </c>
      <c r="M806" s="3">
        <v>2</v>
      </c>
      <c r="N806" s="5">
        <v>3.13</v>
      </c>
      <c r="O806" s="5">
        <f t="shared" si="98"/>
        <v>3.23</v>
      </c>
      <c r="P806" s="5">
        <f t="shared" si="99"/>
        <v>6.46</v>
      </c>
      <c r="Q806" s="9">
        <v>0</v>
      </c>
      <c r="R806" s="9">
        <f t="shared" si="100"/>
        <v>0</v>
      </c>
      <c r="S806" s="9">
        <v>0.47</v>
      </c>
      <c r="T806" s="9">
        <f t="shared" si="101"/>
        <v>0.47</v>
      </c>
      <c r="U806" s="16">
        <v>6.93</v>
      </c>
      <c r="V806" s="5">
        <f t="shared" si="102"/>
        <v>6.93</v>
      </c>
      <c r="W806" t="s">
        <v>21</v>
      </c>
      <c r="X806" t="str">
        <f t="shared" si="103"/>
        <v>Card</v>
      </c>
    </row>
    <row r="807" spans="1:24" x14ac:dyDescent="0.3">
      <c r="A807" s="3">
        <v>120805</v>
      </c>
      <c r="B807">
        <v>401</v>
      </c>
      <c r="C807" s="2">
        <v>45793</v>
      </c>
      <c r="D807" s="4">
        <v>0.4579050925925926</v>
      </c>
      <c r="E807" s="2">
        <v>45793</v>
      </c>
      <c r="F807" s="2" t="str">
        <f>TEXT(Table1[[#This Row],[Business_Day]],"dddd")</f>
        <v>Friday</v>
      </c>
      <c r="G807" t="s">
        <v>14</v>
      </c>
      <c r="H807" t="s">
        <v>22</v>
      </c>
      <c r="I807" t="str">
        <f t="shared" si="96"/>
        <v>Takeout</v>
      </c>
      <c r="J807" t="s">
        <v>70</v>
      </c>
      <c r="K807" t="s">
        <v>23</v>
      </c>
      <c r="L807" t="str">
        <f t="shared" si="97"/>
        <v>Light Ice</v>
      </c>
      <c r="M807" s="3">
        <v>1</v>
      </c>
      <c r="N807" s="5">
        <v>3.16</v>
      </c>
      <c r="O807" s="5">
        <f t="shared" si="98"/>
        <v>3.16</v>
      </c>
      <c r="P807" s="5">
        <f t="shared" si="99"/>
        <v>3.16</v>
      </c>
      <c r="Q807" s="9">
        <v>0</v>
      </c>
      <c r="R807" s="9">
        <f t="shared" si="100"/>
        <v>0</v>
      </c>
      <c r="S807" s="9">
        <v>0.3</v>
      </c>
      <c r="T807" s="9">
        <f t="shared" si="101"/>
        <v>0.3</v>
      </c>
      <c r="U807" s="16">
        <v>3.46</v>
      </c>
      <c r="V807" s="5">
        <f t="shared" si="102"/>
        <v>3.46</v>
      </c>
      <c r="W807" t="s">
        <v>17</v>
      </c>
      <c r="X807" t="str">
        <f t="shared" si="103"/>
        <v>Cash</v>
      </c>
    </row>
    <row r="808" spans="1:24" x14ac:dyDescent="0.3">
      <c r="A808" s="3">
        <v>120806</v>
      </c>
      <c r="B808">
        <v>202</v>
      </c>
      <c r="C808" s="2">
        <v>45869</v>
      </c>
      <c r="D808" s="4">
        <v>0.1097337962962963</v>
      </c>
      <c r="E808" s="2">
        <v>45869</v>
      </c>
      <c r="F808" s="2" t="str">
        <f>TEXT(Table1[[#This Row],[Business_Day]],"dddd")</f>
        <v>Thursday</v>
      </c>
      <c r="G808" t="s">
        <v>18</v>
      </c>
      <c r="H808" t="s">
        <v>22</v>
      </c>
      <c r="I808" t="str">
        <f t="shared" si="96"/>
        <v>Takeout</v>
      </c>
      <c r="J808" t="s">
        <v>26</v>
      </c>
      <c r="L808" t="str">
        <f t="shared" si="97"/>
        <v>No Modifier</v>
      </c>
      <c r="M808" s="3">
        <v>1</v>
      </c>
      <c r="N808" s="5">
        <v>9.4</v>
      </c>
      <c r="O808" s="5">
        <f t="shared" si="98"/>
        <v>9.4</v>
      </c>
      <c r="P808" s="5">
        <f t="shared" si="99"/>
        <v>9.4</v>
      </c>
      <c r="Q808" s="9">
        <v>1.41</v>
      </c>
      <c r="R808" s="9">
        <f t="shared" si="100"/>
        <v>1.41</v>
      </c>
      <c r="S808" s="9">
        <v>0.68</v>
      </c>
      <c r="T808" s="9">
        <f t="shared" si="101"/>
        <v>0.68</v>
      </c>
      <c r="U808" s="16">
        <v>8.67</v>
      </c>
      <c r="V808" s="5">
        <f t="shared" si="102"/>
        <v>8.67</v>
      </c>
      <c r="W808" t="s">
        <v>17</v>
      </c>
      <c r="X808" t="str">
        <f t="shared" si="103"/>
        <v>Cash</v>
      </c>
    </row>
    <row r="809" spans="1:24" x14ac:dyDescent="0.3">
      <c r="A809" s="3">
        <v>120807</v>
      </c>
      <c r="B809">
        <v>501</v>
      </c>
      <c r="C809" s="2">
        <v>45839</v>
      </c>
      <c r="D809" s="4">
        <v>0.10591435185185186</v>
      </c>
      <c r="E809" s="2">
        <v>45839</v>
      </c>
      <c r="F809" s="2" t="str">
        <f>TEXT(Table1[[#This Row],[Business_Day]],"dddd")</f>
        <v>Tuesday</v>
      </c>
      <c r="G809" t="s">
        <v>18</v>
      </c>
      <c r="H809" t="s">
        <v>22</v>
      </c>
      <c r="I809" t="str">
        <f t="shared" si="96"/>
        <v>Takeout</v>
      </c>
      <c r="J809" t="s">
        <v>26</v>
      </c>
      <c r="L809" t="str">
        <f t="shared" si="97"/>
        <v>No Modifier</v>
      </c>
      <c r="M809" s="3">
        <v>2</v>
      </c>
      <c r="N809" s="5">
        <v>9.0500000000000007</v>
      </c>
      <c r="O809" s="5">
        <f t="shared" si="98"/>
        <v>9.0500000000000007</v>
      </c>
      <c r="P809" s="5">
        <f t="shared" si="99"/>
        <v>18.100000000000001</v>
      </c>
      <c r="Q809" s="9">
        <v>0</v>
      </c>
      <c r="R809" s="9">
        <f t="shared" si="100"/>
        <v>0</v>
      </c>
      <c r="S809" s="9">
        <v>1.27</v>
      </c>
      <c r="T809" s="9">
        <f t="shared" si="101"/>
        <v>1.27</v>
      </c>
      <c r="U809" s="16">
        <v>19.37</v>
      </c>
      <c r="V809" s="5">
        <f t="shared" si="102"/>
        <v>19.37</v>
      </c>
      <c r="W809" t="s">
        <v>31</v>
      </c>
      <c r="X809" t="str">
        <f t="shared" si="103"/>
        <v>MobilePay</v>
      </c>
    </row>
    <row r="810" spans="1:24" x14ac:dyDescent="0.3">
      <c r="A810" s="3">
        <v>120808</v>
      </c>
      <c r="B810">
        <v>102</v>
      </c>
      <c r="C810" s="2">
        <v>45844</v>
      </c>
      <c r="D810" s="4">
        <v>0.4967361111111111</v>
      </c>
      <c r="E810" s="2">
        <v>45844</v>
      </c>
      <c r="F810" s="2" t="str">
        <f>TEXT(Table1[[#This Row],[Business_Day]],"dddd")</f>
        <v>Sunday</v>
      </c>
      <c r="G810" t="s">
        <v>37</v>
      </c>
      <c r="H810" t="s">
        <v>22</v>
      </c>
      <c r="I810" t="str">
        <f t="shared" si="96"/>
        <v>Takeout</v>
      </c>
      <c r="J810" t="s">
        <v>68</v>
      </c>
      <c r="L810" t="str">
        <f t="shared" si="97"/>
        <v>No Modifier</v>
      </c>
      <c r="M810" s="3">
        <v>1</v>
      </c>
      <c r="N810" s="5">
        <v>4.05</v>
      </c>
      <c r="O810" s="5">
        <f t="shared" si="98"/>
        <v>4.05</v>
      </c>
      <c r="P810" s="5">
        <f t="shared" si="99"/>
        <v>4.05</v>
      </c>
      <c r="Q810" s="9">
        <v>0</v>
      </c>
      <c r="R810" s="9">
        <f t="shared" si="100"/>
        <v>0</v>
      </c>
      <c r="S810" s="9">
        <v>0.3</v>
      </c>
      <c r="T810" s="9">
        <f t="shared" si="101"/>
        <v>0.3</v>
      </c>
      <c r="U810" s="16">
        <v>4.3499999999999996</v>
      </c>
      <c r="V810" s="5">
        <f t="shared" si="102"/>
        <v>4.3499999999999996</v>
      </c>
      <c r="W810" t="s">
        <v>21</v>
      </c>
      <c r="X810" t="str">
        <f t="shared" si="103"/>
        <v>Card</v>
      </c>
    </row>
    <row r="811" spans="1:24" x14ac:dyDescent="0.3">
      <c r="A811" s="3">
        <v>120809</v>
      </c>
      <c r="B811">
        <v>201</v>
      </c>
      <c r="C811" s="2">
        <v>45765</v>
      </c>
      <c r="D811" s="4">
        <v>0.32765046296296296</v>
      </c>
      <c r="E811" s="2">
        <v>45765</v>
      </c>
      <c r="F811" s="2" t="str">
        <f>TEXT(Table1[[#This Row],[Business_Day]],"dddd")</f>
        <v>Friday</v>
      </c>
      <c r="G811" t="s">
        <v>36</v>
      </c>
      <c r="H811" t="s">
        <v>29</v>
      </c>
      <c r="I811" t="str">
        <f t="shared" si="96"/>
        <v>Delivery</v>
      </c>
      <c r="J811" t="s">
        <v>26</v>
      </c>
      <c r="L811" t="str">
        <f t="shared" si="97"/>
        <v>No Modifier</v>
      </c>
      <c r="M811" s="3">
        <v>1</v>
      </c>
      <c r="N811" s="5">
        <v>8.84</v>
      </c>
      <c r="O811" s="5">
        <f t="shared" si="98"/>
        <v>8.84</v>
      </c>
      <c r="P811" s="5">
        <f t="shared" si="99"/>
        <v>8.84</v>
      </c>
      <c r="Q811" s="9">
        <v>0</v>
      </c>
      <c r="R811" s="9">
        <f t="shared" si="100"/>
        <v>0</v>
      </c>
      <c r="S811" s="9">
        <v>0.8</v>
      </c>
      <c r="T811" s="9">
        <f t="shared" si="101"/>
        <v>0.8</v>
      </c>
      <c r="U811" s="16">
        <v>9.64</v>
      </c>
      <c r="V811" s="5">
        <f t="shared" si="102"/>
        <v>9.64</v>
      </c>
      <c r="W811" t="s">
        <v>21</v>
      </c>
      <c r="X811" t="str">
        <f t="shared" si="103"/>
        <v>Card</v>
      </c>
    </row>
    <row r="812" spans="1:24" x14ac:dyDescent="0.3">
      <c r="A812" s="3">
        <v>120810</v>
      </c>
      <c r="B812">
        <v>201</v>
      </c>
      <c r="C812" s="2">
        <v>45797</v>
      </c>
      <c r="D812" s="4">
        <v>0.17495370370370369</v>
      </c>
      <c r="E812" s="2">
        <v>45797</v>
      </c>
      <c r="F812" s="2" t="str">
        <f>TEXT(Table1[[#This Row],[Business_Day]],"dddd")</f>
        <v>Tuesday</v>
      </c>
      <c r="G812" t="s">
        <v>28</v>
      </c>
      <c r="H812" t="s">
        <v>22</v>
      </c>
      <c r="I812" t="str">
        <f t="shared" si="96"/>
        <v>Takeout</v>
      </c>
      <c r="J812" t="s">
        <v>52</v>
      </c>
      <c r="L812" t="str">
        <f t="shared" si="97"/>
        <v>No Modifier</v>
      </c>
      <c r="M812" s="3">
        <v>3</v>
      </c>
      <c r="N812" s="5">
        <v>2.59</v>
      </c>
      <c r="O812" s="5">
        <f t="shared" si="98"/>
        <v>2.5900000000000003</v>
      </c>
      <c r="P812" s="5">
        <f t="shared" si="99"/>
        <v>7.7700000000000014</v>
      </c>
      <c r="Q812" s="9">
        <v>0</v>
      </c>
      <c r="R812" s="9">
        <f t="shared" si="100"/>
        <v>0</v>
      </c>
      <c r="S812" s="9">
        <v>0.62</v>
      </c>
      <c r="T812" s="9">
        <f t="shared" si="101"/>
        <v>0.62</v>
      </c>
      <c r="U812" s="16">
        <v>8.39</v>
      </c>
      <c r="V812" s="5">
        <f t="shared" si="102"/>
        <v>8.39</v>
      </c>
      <c r="W812" t="s">
        <v>21</v>
      </c>
      <c r="X812" t="str">
        <f t="shared" si="103"/>
        <v>Card</v>
      </c>
    </row>
    <row r="813" spans="1:24" x14ac:dyDescent="0.3">
      <c r="A813" s="3">
        <v>120811</v>
      </c>
      <c r="B813">
        <v>401</v>
      </c>
      <c r="C813" s="2">
        <v>45854</v>
      </c>
      <c r="D813" s="4">
        <v>0.33299768518518519</v>
      </c>
      <c r="E813" s="2">
        <v>45854</v>
      </c>
      <c r="F813" s="2" t="str">
        <f>TEXT(Table1[[#This Row],[Business_Day]],"dddd")</f>
        <v>Wednesday</v>
      </c>
      <c r="G813" t="s">
        <v>14</v>
      </c>
      <c r="H813" t="s">
        <v>22</v>
      </c>
      <c r="I813" t="str">
        <f t="shared" si="96"/>
        <v>Takeout</v>
      </c>
      <c r="J813" t="s">
        <v>75</v>
      </c>
      <c r="L813" t="str">
        <f t="shared" si="97"/>
        <v>No Modifier</v>
      </c>
      <c r="M813" s="3">
        <v>1</v>
      </c>
      <c r="N813" s="5">
        <v>3.63</v>
      </c>
      <c r="O813" s="5">
        <f t="shared" si="98"/>
        <v>3.63</v>
      </c>
      <c r="P813" s="5">
        <f t="shared" si="99"/>
        <v>3.63</v>
      </c>
      <c r="Q813" s="9">
        <v>0</v>
      </c>
      <c r="R813" s="9">
        <f t="shared" si="100"/>
        <v>0</v>
      </c>
      <c r="S813" s="9">
        <v>0.22</v>
      </c>
      <c r="T813" s="9">
        <f t="shared" si="101"/>
        <v>0.22</v>
      </c>
      <c r="U813" s="16">
        <v>3.85</v>
      </c>
      <c r="V813" s="5">
        <f t="shared" si="102"/>
        <v>3.85</v>
      </c>
      <c r="W813" t="s">
        <v>62</v>
      </c>
      <c r="X813" t="str">
        <f t="shared" si="103"/>
        <v>GiftCard</v>
      </c>
    </row>
    <row r="814" spans="1:24" x14ac:dyDescent="0.3">
      <c r="A814" s="3">
        <v>120812</v>
      </c>
      <c r="B814">
        <v>301</v>
      </c>
      <c r="C814" s="2">
        <v>45855</v>
      </c>
      <c r="D814" s="4">
        <v>0.22486111111111112</v>
      </c>
      <c r="E814" s="2">
        <v>45855</v>
      </c>
      <c r="F814" s="2" t="str">
        <f>TEXT(Table1[[#This Row],[Business_Day]],"dddd")</f>
        <v>Thursday</v>
      </c>
      <c r="G814" t="s">
        <v>14</v>
      </c>
      <c r="H814" t="s">
        <v>15</v>
      </c>
      <c r="I814" t="str">
        <f t="shared" si="96"/>
        <v>Drive-Thru</v>
      </c>
      <c r="J814" t="s">
        <v>70</v>
      </c>
      <c r="L814" t="str">
        <f t="shared" si="97"/>
        <v>No Modifier</v>
      </c>
      <c r="M814" s="3">
        <v>1</v>
      </c>
      <c r="N814" s="5">
        <v>3.6</v>
      </c>
      <c r="O814" s="5">
        <f t="shared" si="98"/>
        <v>3.6</v>
      </c>
      <c r="P814" s="5">
        <f t="shared" si="99"/>
        <v>3.6</v>
      </c>
      <c r="Q814" s="9">
        <v>0</v>
      </c>
      <c r="R814" s="9">
        <f t="shared" si="100"/>
        <v>0</v>
      </c>
      <c r="S814" s="9">
        <v>0.23</v>
      </c>
      <c r="T814" s="9">
        <f t="shared" si="101"/>
        <v>0.23</v>
      </c>
      <c r="U814" s="16">
        <v>3.83</v>
      </c>
      <c r="V814" s="5">
        <f t="shared" si="102"/>
        <v>3.83</v>
      </c>
      <c r="W814" t="s">
        <v>21</v>
      </c>
      <c r="X814" t="str">
        <f t="shared" si="103"/>
        <v>Card</v>
      </c>
    </row>
    <row r="815" spans="1:24" x14ac:dyDescent="0.3">
      <c r="A815" s="3">
        <v>120813</v>
      </c>
      <c r="B815">
        <v>101</v>
      </c>
      <c r="C815" s="2">
        <v>45799</v>
      </c>
      <c r="D815" s="4">
        <v>0.42868055555555556</v>
      </c>
      <c r="E815" s="2">
        <v>45799</v>
      </c>
      <c r="F815" s="2" t="str">
        <f>TEXT(Table1[[#This Row],[Business_Day]],"dddd")</f>
        <v>Thursday</v>
      </c>
      <c r="G815" t="s">
        <v>14</v>
      </c>
      <c r="H815" t="s">
        <v>22</v>
      </c>
      <c r="I815" t="str">
        <f t="shared" si="96"/>
        <v>Takeout</v>
      </c>
      <c r="J815" t="s">
        <v>67</v>
      </c>
      <c r="L815" t="str">
        <f t="shared" si="97"/>
        <v>No Modifier</v>
      </c>
      <c r="M815" s="3">
        <v>2</v>
      </c>
      <c r="N815" s="5">
        <v>5.0599999999999996</v>
      </c>
      <c r="O815" s="5">
        <f t="shared" si="98"/>
        <v>6.26</v>
      </c>
      <c r="P815" s="5">
        <f t="shared" si="99"/>
        <v>12.52</v>
      </c>
      <c r="Q815" s="9">
        <v>0</v>
      </c>
      <c r="R815" s="9">
        <f t="shared" si="100"/>
        <v>0</v>
      </c>
      <c r="S815" s="9">
        <v>0.91</v>
      </c>
      <c r="T815" s="9">
        <f t="shared" si="101"/>
        <v>0.91</v>
      </c>
      <c r="U815" s="16">
        <v>13.43</v>
      </c>
      <c r="V815" s="5">
        <f t="shared" si="102"/>
        <v>13.43</v>
      </c>
      <c r="W815" t="s">
        <v>21</v>
      </c>
      <c r="X815" t="str">
        <f t="shared" si="103"/>
        <v>Card</v>
      </c>
    </row>
    <row r="816" spans="1:24" x14ac:dyDescent="0.3">
      <c r="A816" s="3">
        <v>120814</v>
      </c>
      <c r="B816">
        <v>401</v>
      </c>
      <c r="C816" s="2">
        <v>45800</v>
      </c>
      <c r="D816" s="4">
        <v>0.42366898148148147</v>
      </c>
      <c r="E816" s="2">
        <v>45800</v>
      </c>
      <c r="F816" s="2" t="str">
        <f>TEXT(Table1[[#This Row],[Business_Day]],"dddd")</f>
        <v>Friday</v>
      </c>
      <c r="G816" t="s">
        <v>37</v>
      </c>
      <c r="H816" t="s">
        <v>22</v>
      </c>
      <c r="I816" t="str">
        <f t="shared" si="96"/>
        <v>Takeout</v>
      </c>
      <c r="J816" t="s">
        <v>68</v>
      </c>
      <c r="L816" t="str">
        <f t="shared" si="97"/>
        <v>No Modifier</v>
      </c>
      <c r="M816" s="3">
        <v>1</v>
      </c>
      <c r="N816" s="5">
        <v>4</v>
      </c>
      <c r="O816" s="5">
        <f t="shared" si="98"/>
        <v>4</v>
      </c>
      <c r="P816" s="5">
        <f t="shared" si="99"/>
        <v>4</v>
      </c>
      <c r="Q816" s="9">
        <v>0</v>
      </c>
      <c r="R816" s="9">
        <f t="shared" si="100"/>
        <v>0</v>
      </c>
      <c r="S816" s="9">
        <v>0.34</v>
      </c>
      <c r="T816" s="9">
        <f t="shared" si="101"/>
        <v>0.34</v>
      </c>
      <c r="U816" s="16">
        <v>4.34</v>
      </c>
      <c r="V816" s="5">
        <f t="shared" si="102"/>
        <v>4.34</v>
      </c>
      <c r="W816" t="s">
        <v>17</v>
      </c>
      <c r="X816" t="str">
        <f t="shared" si="103"/>
        <v>Cash</v>
      </c>
    </row>
    <row r="817" spans="1:24" x14ac:dyDescent="0.3">
      <c r="A817" s="3">
        <v>120815</v>
      </c>
      <c r="B817">
        <v>102</v>
      </c>
      <c r="C817" s="2">
        <v>45793</v>
      </c>
      <c r="D817" s="4">
        <v>0.31084490740740739</v>
      </c>
      <c r="E817" s="2">
        <v>45793</v>
      </c>
      <c r="F817" s="2" t="str">
        <f>TEXT(Table1[[#This Row],[Business_Day]],"dddd")</f>
        <v>Friday</v>
      </c>
      <c r="G817" t="s">
        <v>14</v>
      </c>
      <c r="H817" t="s">
        <v>15</v>
      </c>
      <c r="I817" t="str">
        <f t="shared" si="96"/>
        <v>Drive-Thru</v>
      </c>
      <c r="J817" t="s">
        <v>75</v>
      </c>
      <c r="L817" t="str">
        <f t="shared" si="97"/>
        <v>No Modifier</v>
      </c>
      <c r="M817" s="3">
        <v>2</v>
      </c>
      <c r="N817" s="5">
        <v>3.37</v>
      </c>
      <c r="O817" s="5">
        <f t="shared" si="98"/>
        <v>3.3699999999999997</v>
      </c>
      <c r="P817" s="5">
        <f t="shared" si="99"/>
        <v>6.7399999999999993</v>
      </c>
      <c r="Q817" s="9">
        <v>0</v>
      </c>
      <c r="R817" s="9">
        <f t="shared" si="100"/>
        <v>0</v>
      </c>
      <c r="S817" s="9">
        <v>0.61</v>
      </c>
      <c r="T817" s="9">
        <f t="shared" si="101"/>
        <v>0.61</v>
      </c>
      <c r="U817" s="16">
        <v>7.35</v>
      </c>
      <c r="V817" s="5">
        <f t="shared" si="102"/>
        <v>7.35</v>
      </c>
      <c r="W817" t="s">
        <v>17</v>
      </c>
      <c r="X817" t="str">
        <f t="shared" si="103"/>
        <v>Cash</v>
      </c>
    </row>
    <row r="818" spans="1:24" x14ac:dyDescent="0.3">
      <c r="A818" s="3">
        <v>120816</v>
      </c>
      <c r="B818">
        <v>403</v>
      </c>
      <c r="C818" s="2">
        <v>45852</v>
      </c>
      <c r="D818" s="4">
        <v>0.39432870370370371</v>
      </c>
      <c r="E818" s="2">
        <v>45852</v>
      </c>
      <c r="F818" s="2" t="str">
        <f>TEXT(Table1[[#This Row],[Business_Day]],"dddd")</f>
        <v>Monday</v>
      </c>
      <c r="G818" t="s">
        <v>36</v>
      </c>
      <c r="H818" t="s">
        <v>15</v>
      </c>
      <c r="I818" t="str">
        <f t="shared" si="96"/>
        <v>Drive-Thru</v>
      </c>
      <c r="J818" t="s">
        <v>43</v>
      </c>
      <c r="L818" t="str">
        <f t="shared" si="97"/>
        <v>No Modifier</v>
      </c>
      <c r="M818" s="3">
        <v>1</v>
      </c>
      <c r="N818" s="5">
        <v>4.58</v>
      </c>
      <c r="O818" s="5">
        <f t="shared" si="98"/>
        <v>4.58</v>
      </c>
      <c r="P818" s="5">
        <f t="shared" si="99"/>
        <v>4.58</v>
      </c>
      <c r="Q818" s="9">
        <v>0</v>
      </c>
      <c r="R818" s="9">
        <f t="shared" si="100"/>
        <v>0</v>
      </c>
      <c r="S818" s="9">
        <v>0.33</v>
      </c>
      <c r="T818" s="9">
        <f t="shared" si="101"/>
        <v>0.33</v>
      </c>
      <c r="U818" s="16">
        <v>4.91</v>
      </c>
      <c r="V818" s="5">
        <f t="shared" si="102"/>
        <v>4.91</v>
      </c>
      <c r="W818" t="s">
        <v>21</v>
      </c>
      <c r="X818" t="str">
        <f t="shared" si="103"/>
        <v>Card</v>
      </c>
    </row>
    <row r="819" spans="1:24" x14ac:dyDescent="0.3">
      <c r="A819" s="3">
        <v>120817</v>
      </c>
      <c r="B819">
        <v>401</v>
      </c>
      <c r="C819" s="2">
        <v>45838</v>
      </c>
      <c r="D819" s="4">
        <v>0.47589120370370369</v>
      </c>
      <c r="E819" s="2">
        <v>45838</v>
      </c>
      <c r="F819" s="2" t="str">
        <f>TEXT(Table1[[#This Row],[Business_Day]],"dddd")</f>
        <v>Monday</v>
      </c>
      <c r="G819" t="s">
        <v>37</v>
      </c>
      <c r="H819" t="s">
        <v>19</v>
      </c>
      <c r="I819" t="str">
        <f t="shared" si="96"/>
        <v>Dine-In</v>
      </c>
      <c r="J819" t="s">
        <v>41</v>
      </c>
      <c r="K819" t="s">
        <v>45</v>
      </c>
      <c r="L819" t="str">
        <f t="shared" si="97"/>
        <v>Sugar-Free Syrup</v>
      </c>
      <c r="M819" s="3">
        <v>2</v>
      </c>
      <c r="N819" s="5">
        <v>2.0699999999999998</v>
      </c>
      <c r="O819" s="5">
        <f t="shared" si="98"/>
        <v>2.37</v>
      </c>
      <c r="P819" s="5">
        <f t="shared" si="99"/>
        <v>4.74</v>
      </c>
      <c r="Q819" s="9">
        <v>0</v>
      </c>
      <c r="R819" s="9">
        <f t="shared" si="100"/>
        <v>0</v>
      </c>
      <c r="S819" s="9">
        <v>0.34</v>
      </c>
      <c r="T819" s="9">
        <f t="shared" si="101"/>
        <v>0.34</v>
      </c>
      <c r="U819" s="16">
        <v>5.08</v>
      </c>
      <c r="V819" s="5">
        <f t="shared" si="102"/>
        <v>5.08</v>
      </c>
      <c r="W819" t="s">
        <v>21</v>
      </c>
      <c r="X819" t="str">
        <f t="shared" si="103"/>
        <v>Card</v>
      </c>
    </row>
    <row r="820" spans="1:24" x14ac:dyDescent="0.3">
      <c r="A820" s="3">
        <v>120818</v>
      </c>
      <c r="B820">
        <v>301</v>
      </c>
      <c r="C820" s="2">
        <v>45816</v>
      </c>
      <c r="D820" s="4">
        <v>0.11560185185185186</v>
      </c>
      <c r="E820" s="2">
        <v>45816</v>
      </c>
      <c r="F820" s="2" t="str">
        <f>TEXT(Table1[[#This Row],[Business_Day]],"dddd")</f>
        <v>Sunday</v>
      </c>
      <c r="G820" t="s">
        <v>18</v>
      </c>
      <c r="H820" t="s">
        <v>15</v>
      </c>
      <c r="I820" t="str">
        <f t="shared" si="96"/>
        <v>Drive-Thru</v>
      </c>
      <c r="J820" t="s">
        <v>20</v>
      </c>
      <c r="L820" t="str">
        <f t="shared" si="97"/>
        <v>No Modifier</v>
      </c>
      <c r="M820" s="3">
        <v>1</v>
      </c>
      <c r="N820" s="5">
        <v>5.42</v>
      </c>
      <c r="O820" s="5">
        <f t="shared" si="98"/>
        <v>5.42</v>
      </c>
      <c r="P820" s="5">
        <f t="shared" si="99"/>
        <v>5.42</v>
      </c>
      <c r="Q820" s="9">
        <v>0</v>
      </c>
      <c r="R820" s="9">
        <f t="shared" si="100"/>
        <v>0</v>
      </c>
      <c r="S820" s="9">
        <v>0.49</v>
      </c>
      <c r="T820" s="9">
        <f t="shared" si="101"/>
        <v>0.49</v>
      </c>
      <c r="U820" s="16">
        <v>5.91</v>
      </c>
      <c r="V820" s="5">
        <f t="shared" si="102"/>
        <v>5.91</v>
      </c>
      <c r="W820" t="s">
        <v>21</v>
      </c>
      <c r="X820" t="str">
        <f t="shared" si="103"/>
        <v>Card</v>
      </c>
    </row>
    <row r="821" spans="1:24" x14ac:dyDescent="0.3">
      <c r="A821" s="3">
        <v>120819</v>
      </c>
      <c r="B821">
        <v>201</v>
      </c>
      <c r="C821" s="2">
        <v>45830</v>
      </c>
      <c r="D821" s="4">
        <v>0.33597222222222223</v>
      </c>
      <c r="E821" s="2">
        <v>45830</v>
      </c>
      <c r="F821" s="2" t="str">
        <f>TEXT(Table1[[#This Row],[Business_Day]],"dddd")</f>
        <v>Sunday</v>
      </c>
      <c r="G821" t="s">
        <v>36</v>
      </c>
      <c r="H821" t="s">
        <v>19</v>
      </c>
      <c r="I821" t="str">
        <f t="shared" si="96"/>
        <v>Dine-In</v>
      </c>
      <c r="J821" t="s">
        <v>20</v>
      </c>
      <c r="L821" t="str">
        <f t="shared" si="97"/>
        <v>No Modifier</v>
      </c>
      <c r="M821" s="3">
        <v>1</v>
      </c>
      <c r="N821" s="5">
        <v>5.78</v>
      </c>
      <c r="O821" s="5">
        <f t="shared" si="98"/>
        <v>6.18</v>
      </c>
      <c r="P821" s="5">
        <f t="shared" si="99"/>
        <v>6.18</v>
      </c>
      <c r="Q821" s="9">
        <v>0.93</v>
      </c>
      <c r="R821" s="9">
        <f t="shared" si="100"/>
        <v>0.93</v>
      </c>
      <c r="S821" s="9">
        <v>0.47</v>
      </c>
      <c r="T821" s="9">
        <f t="shared" si="101"/>
        <v>0.47</v>
      </c>
      <c r="U821" s="16">
        <v>5.72</v>
      </c>
      <c r="V821" s="5">
        <f t="shared" si="102"/>
        <v>5.72</v>
      </c>
      <c r="W821" t="s">
        <v>17</v>
      </c>
      <c r="X821" t="str">
        <f t="shared" si="103"/>
        <v>Cash</v>
      </c>
    </row>
    <row r="822" spans="1:24" x14ac:dyDescent="0.3">
      <c r="A822" s="3">
        <v>120820</v>
      </c>
      <c r="B822">
        <v>401</v>
      </c>
      <c r="C822" s="2">
        <v>45812</v>
      </c>
      <c r="D822" s="4">
        <v>0.46869212962962964</v>
      </c>
      <c r="E822" s="2">
        <v>45812</v>
      </c>
      <c r="F822" s="2" t="str">
        <f>TEXT(Table1[[#This Row],[Business_Day]],"dddd")</f>
        <v>Wednesday</v>
      </c>
      <c r="G822" t="s">
        <v>18</v>
      </c>
      <c r="H822" t="s">
        <v>19</v>
      </c>
      <c r="I822" t="str">
        <f t="shared" si="96"/>
        <v>Dine-In</v>
      </c>
      <c r="J822" t="s">
        <v>26</v>
      </c>
      <c r="L822" t="str">
        <f t="shared" si="97"/>
        <v>No Modifier</v>
      </c>
      <c r="M822" s="3">
        <v>2</v>
      </c>
      <c r="N822" s="5">
        <v>9.0299999999999994</v>
      </c>
      <c r="O822" s="5">
        <f t="shared" si="98"/>
        <v>9.0299999999999994</v>
      </c>
      <c r="P822" s="5">
        <f t="shared" si="99"/>
        <v>18.059999999999999</v>
      </c>
      <c r="Q822" s="9">
        <v>0</v>
      </c>
      <c r="R822" s="9">
        <f t="shared" si="100"/>
        <v>0</v>
      </c>
      <c r="S822" s="9">
        <v>1.26</v>
      </c>
      <c r="T822" s="9">
        <f t="shared" si="101"/>
        <v>1.26</v>
      </c>
      <c r="U822" s="16">
        <v>19.32</v>
      </c>
      <c r="V822" s="5">
        <f t="shared" si="102"/>
        <v>19.32</v>
      </c>
      <c r="W822" t="s">
        <v>21</v>
      </c>
      <c r="X822" t="str">
        <f t="shared" si="103"/>
        <v>Card</v>
      </c>
    </row>
    <row r="823" spans="1:24" x14ac:dyDescent="0.3">
      <c r="A823" s="3">
        <v>120821</v>
      </c>
      <c r="B823">
        <v>201</v>
      </c>
      <c r="C823" s="2">
        <v>45869</v>
      </c>
      <c r="D823" s="4">
        <v>0.15909722222222222</v>
      </c>
      <c r="E823" s="2">
        <v>45869</v>
      </c>
      <c r="F823" s="2" t="str">
        <f>TEXT(Table1[[#This Row],[Business_Day]],"dddd")</f>
        <v>Thursday</v>
      </c>
      <c r="G823" t="s">
        <v>28</v>
      </c>
      <c r="H823" t="s">
        <v>19</v>
      </c>
      <c r="I823" t="str">
        <f t="shared" si="96"/>
        <v>Dine-In</v>
      </c>
      <c r="J823" t="s">
        <v>32</v>
      </c>
      <c r="K823" t="s">
        <v>42</v>
      </c>
      <c r="L823" t="str">
        <f t="shared" si="97"/>
        <v>Oat Milk</v>
      </c>
      <c r="M823" s="3">
        <v>2</v>
      </c>
      <c r="N823" s="5">
        <v>1.86</v>
      </c>
      <c r="O823" s="5">
        <f t="shared" si="98"/>
        <v>2.56</v>
      </c>
      <c r="P823" s="5">
        <f t="shared" si="99"/>
        <v>5.12</v>
      </c>
      <c r="Q823" s="9">
        <v>0</v>
      </c>
      <c r="R823" s="9">
        <f t="shared" si="100"/>
        <v>0</v>
      </c>
      <c r="S823" s="9">
        <v>0.36</v>
      </c>
      <c r="T823" s="9">
        <f t="shared" si="101"/>
        <v>0.36</v>
      </c>
      <c r="U823" s="16">
        <v>5.48</v>
      </c>
      <c r="V823" s="5">
        <f t="shared" si="102"/>
        <v>5.48</v>
      </c>
      <c r="W823" t="s">
        <v>31</v>
      </c>
      <c r="X823" t="str">
        <f t="shared" si="103"/>
        <v>MobilePay</v>
      </c>
    </row>
    <row r="824" spans="1:24" x14ac:dyDescent="0.3">
      <c r="A824" s="3">
        <v>120822</v>
      </c>
      <c r="B824">
        <v>202</v>
      </c>
      <c r="C824" s="2">
        <v>45876</v>
      </c>
      <c r="D824" s="4">
        <v>0.47578703703703706</v>
      </c>
      <c r="E824" s="2">
        <v>45876</v>
      </c>
      <c r="F824" s="2" t="str">
        <f>TEXT(Table1[[#This Row],[Business_Day]],"dddd")</f>
        <v>Thursday</v>
      </c>
      <c r="G824" t="s">
        <v>18</v>
      </c>
      <c r="H824" t="s">
        <v>19</v>
      </c>
      <c r="I824" t="str">
        <f t="shared" si="96"/>
        <v>Dine-In</v>
      </c>
      <c r="J824" t="s">
        <v>52</v>
      </c>
      <c r="L824" t="str">
        <f t="shared" si="97"/>
        <v>No Modifier</v>
      </c>
      <c r="M824" s="3">
        <v>1</v>
      </c>
      <c r="N824" s="5">
        <v>3.29</v>
      </c>
      <c r="O824" s="5">
        <f t="shared" si="98"/>
        <v>3.29</v>
      </c>
      <c r="P824" s="5">
        <f t="shared" si="99"/>
        <v>3.29</v>
      </c>
      <c r="Q824" s="9">
        <v>0</v>
      </c>
      <c r="R824" s="9">
        <f t="shared" si="100"/>
        <v>0</v>
      </c>
      <c r="S824" s="9">
        <v>0.25</v>
      </c>
      <c r="T824" s="9">
        <f t="shared" si="101"/>
        <v>0.25</v>
      </c>
      <c r="U824" s="16">
        <v>3.54</v>
      </c>
      <c r="V824" s="5">
        <f t="shared" si="102"/>
        <v>3.54</v>
      </c>
      <c r="W824" t="s">
        <v>21</v>
      </c>
      <c r="X824" t="str">
        <f t="shared" si="103"/>
        <v>Card</v>
      </c>
    </row>
    <row r="825" spans="1:24" x14ac:dyDescent="0.3">
      <c r="A825" s="3">
        <v>120823</v>
      </c>
      <c r="B825">
        <v>501</v>
      </c>
      <c r="C825" s="2">
        <v>45870</v>
      </c>
      <c r="D825" s="4">
        <v>0.38055555555555554</v>
      </c>
      <c r="E825" s="2">
        <v>45870</v>
      </c>
      <c r="F825" s="2" t="str">
        <f>TEXT(Table1[[#This Row],[Business_Day]],"dddd")</f>
        <v>Friday</v>
      </c>
      <c r="G825" t="s">
        <v>36</v>
      </c>
      <c r="H825" t="s">
        <v>19</v>
      </c>
      <c r="I825" t="str">
        <f t="shared" si="96"/>
        <v>Dine-In</v>
      </c>
      <c r="J825" t="s">
        <v>55</v>
      </c>
      <c r="L825" t="str">
        <f t="shared" si="97"/>
        <v>No Modifier</v>
      </c>
      <c r="M825" s="3">
        <v>1</v>
      </c>
      <c r="N825" s="5">
        <v>8.31</v>
      </c>
      <c r="O825" s="5">
        <f t="shared" si="98"/>
        <v>8.3099999999999987</v>
      </c>
      <c r="P825" s="5">
        <f t="shared" si="99"/>
        <v>8.3099999999999987</v>
      </c>
      <c r="Q825" s="9">
        <v>0</v>
      </c>
      <c r="R825" s="9">
        <f t="shared" si="100"/>
        <v>0</v>
      </c>
      <c r="S825" s="9">
        <v>0.79</v>
      </c>
      <c r="T825" s="9">
        <f t="shared" si="101"/>
        <v>0.79</v>
      </c>
      <c r="U825" s="16">
        <v>9.1</v>
      </c>
      <c r="V825" s="5">
        <f t="shared" si="102"/>
        <v>9.1</v>
      </c>
      <c r="W825" t="s">
        <v>21</v>
      </c>
      <c r="X825" t="str">
        <f t="shared" si="103"/>
        <v>Card</v>
      </c>
    </row>
    <row r="826" spans="1:24" x14ac:dyDescent="0.3">
      <c r="A826" s="3">
        <v>120824</v>
      </c>
      <c r="B826">
        <v>401</v>
      </c>
      <c r="C826" s="2">
        <v>45811</v>
      </c>
      <c r="D826" s="4">
        <v>0.38231481481481483</v>
      </c>
      <c r="E826" s="2">
        <v>45811</v>
      </c>
      <c r="F826" s="2" t="str">
        <f>TEXT(Table1[[#This Row],[Business_Day]],"dddd")</f>
        <v>Tuesday</v>
      </c>
      <c r="G826" t="s">
        <v>36</v>
      </c>
      <c r="H826" t="s">
        <v>15</v>
      </c>
      <c r="I826" t="str">
        <f t="shared" si="96"/>
        <v>Drive-Thru</v>
      </c>
      <c r="J826" t="s">
        <v>43</v>
      </c>
      <c r="L826" t="str">
        <f t="shared" si="97"/>
        <v>No Modifier</v>
      </c>
      <c r="M826" s="3">
        <v>3</v>
      </c>
      <c r="N826" s="5">
        <v>4.34</v>
      </c>
      <c r="O826" s="5">
        <f t="shared" si="98"/>
        <v>4.34</v>
      </c>
      <c r="P826" s="5">
        <f t="shared" si="99"/>
        <v>13.02</v>
      </c>
      <c r="Q826" s="9">
        <v>0</v>
      </c>
      <c r="R826" s="9">
        <f t="shared" si="100"/>
        <v>0</v>
      </c>
      <c r="S826" s="9">
        <v>0.85</v>
      </c>
      <c r="T826" s="9">
        <f t="shared" si="101"/>
        <v>0.85</v>
      </c>
      <c r="U826" s="16">
        <v>13.87</v>
      </c>
      <c r="V826" s="5">
        <f t="shared" si="102"/>
        <v>13.87</v>
      </c>
      <c r="W826" t="s">
        <v>21</v>
      </c>
      <c r="X826" t="str">
        <f t="shared" si="103"/>
        <v>Card</v>
      </c>
    </row>
    <row r="827" spans="1:24" x14ac:dyDescent="0.3">
      <c r="A827" s="3">
        <v>120825</v>
      </c>
      <c r="B827">
        <v>201</v>
      </c>
      <c r="C827" s="2">
        <v>45851</v>
      </c>
      <c r="D827" s="4">
        <v>0.40949074074074077</v>
      </c>
      <c r="E827" s="2">
        <v>45851</v>
      </c>
      <c r="F827" s="2" t="str">
        <f>TEXT(Table1[[#This Row],[Business_Day]],"dddd")</f>
        <v>Sunday</v>
      </c>
      <c r="G827" t="s">
        <v>36</v>
      </c>
      <c r="H827" t="s">
        <v>15</v>
      </c>
      <c r="I827" t="str">
        <f t="shared" si="96"/>
        <v>Drive-Thru</v>
      </c>
      <c r="J827" t="s">
        <v>57</v>
      </c>
      <c r="L827" t="str">
        <f t="shared" si="97"/>
        <v>No Modifier</v>
      </c>
      <c r="M827" s="3">
        <v>1</v>
      </c>
      <c r="N827" s="5">
        <v>9.7200000000000006</v>
      </c>
      <c r="O827" s="5">
        <f t="shared" si="98"/>
        <v>9.7200000000000006</v>
      </c>
      <c r="P827" s="5">
        <f t="shared" si="99"/>
        <v>9.7200000000000006</v>
      </c>
      <c r="Q827" s="9">
        <v>0</v>
      </c>
      <c r="R827" s="9">
        <f t="shared" si="100"/>
        <v>0</v>
      </c>
      <c r="S827" s="9">
        <v>0.7</v>
      </c>
      <c r="T827" s="9">
        <f t="shared" si="101"/>
        <v>0.7</v>
      </c>
      <c r="U827" s="16">
        <v>10.42</v>
      </c>
      <c r="V827" s="5">
        <f t="shared" si="102"/>
        <v>10.42</v>
      </c>
      <c r="W827" t="s">
        <v>21</v>
      </c>
      <c r="X827" t="str">
        <f t="shared" si="103"/>
        <v>Card</v>
      </c>
    </row>
    <row r="828" spans="1:24" x14ac:dyDescent="0.3">
      <c r="A828" s="3">
        <v>120826</v>
      </c>
      <c r="B828">
        <v>402</v>
      </c>
      <c r="C828" s="2">
        <v>45852</v>
      </c>
      <c r="D828" s="4">
        <v>8.9189814814814819E-2</v>
      </c>
      <c r="E828" s="2">
        <v>45852</v>
      </c>
      <c r="F828" s="2" t="str">
        <f>TEXT(Table1[[#This Row],[Business_Day]],"dddd")</f>
        <v>Monday</v>
      </c>
      <c r="G828" t="s">
        <v>18</v>
      </c>
      <c r="H828" t="s">
        <v>15</v>
      </c>
      <c r="I828" t="str">
        <f t="shared" si="96"/>
        <v>Drive-Thru</v>
      </c>
      <c r="J828" t="s">
        <v>27</v>
      </c>
      <c r="L828" t="str">
        <f t="shared" si="97"/>
        <v>No Modifier</v>
      </c>
      <c r="M828" s="3">
        <v>1</v>
      </c>
      <c r="N828" s="5">
        <v>6.4</v>
      </c>
      <c r="O828" s="5">
        <f t="shared" si="98"/>
        <v>6.4</v>
      </c>
      <c r="P828" s="5">
        <f t="shared" si="99"/>
        <v>6.4</v>
      </c>
      <c r="Q828" s="9">
        <v>0</v>
      </c>
      <c r="R828" s="9">
        <f t="shared" si="100"/>
        <v>0</v>
      </c>
      <c r="S828" s="9">
        <v>0.51</v>
      </c>
      <c r="T828" s="9">
        <f t="shared" si="101"/>
        <v>0.51</v>
      </c>
      <c r="U828" s="16">
        <v>6.91</v>
      </c>
      <c r="V828" s="5">
        <f t="shared" si="102"/>
        <v>6.91</v>
      </c>
      <c r="W828" t="s">
        <v>21</v>
      </c>
      <c r="X828" t="str">
        <f t="shared" si="103"/>
        <v>Card</v>
      </c>
    </row>
    <row r="829" spans="1:24" x14ac:dyDescent="0.3">
      <c r="A829" s="3">
        <v>120827</v>
      </c>
      <c r="B829">
        <v>301</v>
      </c>
      <c r="C829" s="2">
        <v>45808</v>
      </c>
      <c r="D829" s="4">
        <v>0.37707175925925923</v>
      </c>
      <c r="E829" s="2">
        <v>45808</v>
      </c>
      <c r="F829" s="2" t="str">
        <f>TEXT(Table1[[#This Row],[Business_Day]],"dddd")</f>
        <v>Saturday</v>
      </c>
      <c r="G829" t="s">
        <v>36</v>
      </c>
      <c r="H829" t="s">
        <v>15</v>
      </c>
      <c r="I829" t="str">
        <f t="shared" si="96"/>
        <v>Drive-Thru</v>
      </c>
      <c r="J829" t="s">
        <v>43</v>
      </c>
      <c r="L829" t="str">
        <f t="shared" si="97"/>
        <v>No Modifier</v>
      </c>
      <c r="M829" s="3">
        <v>1</v>
      </c>
      <c r="N829" s="5">
        <v>4.32</v>
      </c>
      <c r="O829" s="5">
        <f t="shared" si="98"/>
        <v>4.32</v>
      </c>
      <c r="P829" s="5">
        <f t="shared" si="99"/>
        <v>4.32</v>
      </c>
      <c r="Q829" s="9">
        <v>0</v>
      </c>
      <c r="R829" s="9">
        <f t="shared" si="100"/>
        <v>0</v>
      </c>
      <c r="S829" s="9">
        <v>0.26</v>
      </c>
      <c r="T829" s="9">
        <f t="shared" si="101"/>
        <v>0.26</v>
      </c>
      <c r="U829" s="16">
        <v>4.58</v>
      </c>
      <c r="V829" s="5">
        <f t="shared" si="102"/>
        <v>4.58</v>
      </c>
      <c r="W829" t="s">
        <v>17</v>
      </c>
      <c r="X829" t="str">
        <f t="shared" si="103"/>
        <v>Cash</v>
      </c>
    </row>
    <row r="830" spans="1:24" x14ac:dyDescent="0.3">
      <c r="A830" s="3">
        <v>120828</v>
      </c>
      <c r="B830">
        <v>201</v>
      </c>
      <c r="C830" s="2">
        <v>45831</v>
      </c>
      <c r="D830" s="4">
        <v>0.14473379629629629</v>
      </c>
      <c r="E830" s="2">
        <v>45831</v>
      </c>
      <c r="F830" s="2" t="str">
        <f>TEXT(Table1[[#This Row],[Business_Day]],"dddd")</f>
        <v>Monday</v>
      </c>
      <c r="G830" t="s">
        <v>28</v>
      </c>
      <c r="H830" t="s">
        <v>22</v>
      </c>
      <c r="I830" t="str">
        <f t="shared" si="96"/>
        <v>Takeout</v>
      </c>
      <c r="J830" t="s">
        <v>30</v>
      </c>
      <c r="L830" t="str">
        <f t="shared" si="97"/>
        <v>No Modifier</v>
      </c>
      <c r="M830" s="3">
        <v>1</v>
      </c>
      <c r="N830" s="5">
        <v>3.02</v>
      </c>
      <c r="O830" s="5">
        <f t="shared" si="98"/>
        <v>3.02</v>
      </c>
      <c r="P830" s="5">
        <f t="shared" si="99"/>
        <v>3.02</v>
      </c>
      <c r="Q830" s="9">
        <v>0</v>
      </c>
      <c r="R830" s="9">
        <f t="shared" si="100"/>
        <v>0</v>
      </c>
      <c r="S830" s="9">
        <v>0.2</v>
      </c>
      <c r="T830" s="9">
        <f t="shared" si="101"/>
        <v>0.2</v>
      </c>
      <c r="U830" s="16">
        <v>3.22</v>
      </c>
      <c r="V830" s="5">
        <f t="shared" si="102"/>
        <v>3.22</v>
      </c>
      <c r="W830" t="s">
        <v>17</v>
      </c>
      <c r="X830" t="str">
        <f t="shared" si="103"/>
        <v>Cash</v>
      </c>
    </row>
    <row r="831" spans="1:24" x14ac:dyDescent="0.3">
      <c r="A831" s="3">
        <v>120829</v>
      </c>
      <c r="B831">
        <v>403</v>
      </c>
      <c r="C831" s="2">
        <v>45806</v>
      </c>
      <c r="D831" s="4">
        <v>0.25693287037037038</v>
      </c>
      <c r="E831" s="2">
        <v>45806</v>
      </c>
      <c r="F831" s="2" t="str">
        <f>TEXT(Table1[[#This Row],[Business_Day]],"dddd")</f>
        <v>Thursday</v>
      </c>
      <c r="G831" t="s">
        <v>36</v>
      </c>
      <c r="H831" t="s">
        <v>15</v>
      </c>
      <c r="I831" t="str">
        <f t="shared" si="96"/>
        <v>Drive-Thru</v>
      </c>
      <c r="J831" t="s">
        <v>26</v>
      </c>
      <c r="L831" t="str">
        <f t="shared" si="97"/>
        <v>No Modifier</v>
      </c>
      <c r="M831" s="3">
        <v>1</v>
      </c>
      <c r="N831" s="5">
        <v>9.15</v>
      </c>
      <c r="O831" s="5">
        <f t="shared" si="98"/>
        <v>9.15</v>
      </c>
      <c r="P831" s="5">
        <f t="shared" si="99"/>
        <v>9.15</v>
      </c>
      <c r="Q831" s="9">
        <v>0</v>
      </c>
      <c r="R831" s="9">
        <f t="shared" si="100"/>
        <v>0</v>
      </c>
      <c r="S831" s="9">
        <v>0.66</v>
      </c>
      <c r="T831" s="9">
        <f t="shared" si="101"/>
        <v>0.66</v>
      </c>
      <c r="U831" s="16">
        <v>9.81</v>
      </c>
      <c r="V831" s="5">
        <f t="shared" si="102"/>
        <v>9.81</v>
      </c>
      <c r="W831" t="s">
        <v>21</v>
      </c>
      <c r="X831" t="str">
        <f t="shared" si="103"/>
        <v>Card</v>
      </c>
    </row>
    <row r="832" spans="1:24" x14ac:dyDescent="0.3">
      <c r="A832" s="3">
        <v>120830</v>
      </c>
      <c r="B832">
        <v>103</v>
      </c>
      <c r="C832" s="2">
        <v>45806</v>
      </c>
      <c r="D832" s="4">
        <v>0.43531249999999999</v>
      </c>
      <c r="E832" s="2">
        <v>45806</v>
      </c>
      <c r="F832" s="2" t="str">
        <f>TEXT(Table1[[#This Row],[Business_Day]],"dddd")</f>
        <v>Thursday</v>
      </c>
      <c r="G832" t="s">
        <v>37</v>
      </c>
      <c r="H832" t="s">
        <v>15</v>
      </c>
      <c r="I832" t="str">
        <f t="shared" si="96"/>
        <v>Drive-Thru</v>
      </c>
      <c r="J832" t="s">
        <v>32</v>
      </c>
      <c r="L832" t="str">
        <f t="shared" si="97"/>
        <v>No Modifier</v>
      </c>
      <c r="M832" s="3">
        <v>3</v>
      </c>
      <c r="N832" s="5">
        <v>1.63</v>
      </c>
      <c r="O832" s="5">
        <f t="shared" si="98"/>
        <v>1.6300000000000001</v>
      </c>
      <c r="P832" s="5">
        <f t="shared" si="99"/>
        <v>4.8900000000000006</v>
      </c>
      <c r="Q832" s="9">
        <v>0.24</v>
      </c>
      <c r="R832" s="9">
        <f t="shared" si="100"/>
        <v>0.24</v>
      </c>
      <c r="S832" s="9">
        <v>0.33</v>
      </c>
      <c r="T832" s="9">
        <f t="shared" si="101"/>
        <v>0.33</v>
      </c>
      <c r="U832" s="16">
        <v>4.9800000000000004</v>
      </c>
      <c r="V832" s="5">
        <f t="shared" si="102"/>
        <v>4.9800000000000004</v>
      </c>
      <c r="W832" t="s">
        <v>21</v>
      </c>
      <c r="X832" t="str">
        <f t="shared" si="103"/>
        <v>Card</v>
      </c>
    </row>
    <row r="833" spans="1:24" x14ac:dyDescent="0.3">
      <c r="A833" s="3">
        <v>120831</v>
      </c>
      <c r="B833">
        <v>103</v>
      </c>
      <c r="C833" s="2">
        <v>45815</v>
      </c>
      <c r="D833" s="4">
        <v>0.25395833333333334</v>
      </c>
      <c r="E833" s="2">
        <v>45815</v>
      </c>
      <c r="F833" s="2" t="str">
        <f>TEXT(Table1[[#This Row],[Business_Day]],"dddd")</f>
        <v>Saturday</v>
      </c>
      <c r="G833" t="s">
        <v>36</v>
      </c>
      <c r="H833" t="s">
        <v>22</v>
      </c>
      <c r="I833" t="str">
        <f t="shared" si="96"/>
        <v>Takeout</v>
      </c>
      <c r="J833" t="s">
        <v>57</v>
      </c>
      <c r="K833" t="s">
        <v>65</v>
      </c>
      <c r="L833" t="str">
        <f t="shared" si="97"/>
        <v>Extra Patty</v>
      </c>
      <c r="M833" s="3">
        <v>2</v>
      </c>
      <c r="N833" s="5">
        <v>8.5299999999999994</v>
      </c>
      <c r="O833" s="5">
        <f t="shared" si="98"/>
        <v>10.53</v>
      </c>
      <c r="P833" s="5">
        <f t="shared" si="99"/>
        <v>21.06</v>
      </c>
      <c r="Q833" s="9">
        <v>0</v>
      </c>
      <c r="R833" s="9">
        <f t="shared" si="100"/>
        <v>0</v>
      </c>
      <c r="S833" s="9">
        <v>2</v>
      </c>
      <c r="T833" s="9">
        <f t="shared" si="101"/>
        <v>2</v>
      </c>
      <c r="U833" s="16">
        <v>23.06</v>
      </c>
      <c r="V833" s="5">
        <f t="shared" si="102"/>
        <v>23.06</v>
      </c>
      <c r="W833" t="s">
        <v>31</v>
      </c>
      <c r="X833" t="str">
        <f t="shared" si="103"/>
        <v>MobilePay</v>
      </c>
    </row>
    <row r="834" spans="1:24" x14ac:dyDescent="0.3">
      <c r="A834" s="3">
        <v>120832</v>
      </c>
      <c r="B834">
        <v>103</v>
      </c>
      <c r="C834" s="2">
        <v>45772</v>
      </c>
      <c r="D834" s="4">
        <v>0.23440972222222223</v>
      </c>
      <c r="E834" s="2">
        <v>45772</v>
      </c>
      <c r="F834" s="2" t="str">
        <f>TEXT(Table1[[#This Row],[Business_Day]],"dddd")</f>
        <v>Friday</v>
      </c>
      <c r="G834" t="s">
        <v>28</v>
      </c>
      <c r="H834" t="s">
        <v>29</v>
      </c>
      <c r="I834" t="str">
        <f t="shared" si="96"/>
        <v>Delivery</v>
      </c>
      <c r="J834" t="s">
        <v>16</v>
      </c>
      <c r="L834" t="str">
        <f t="shared" si="97"/>
        <v>No Modifier</v>
      </c>
      <c r="M834" s="3">
        <v>1</v>
      </c>
      <c r="N834" s="5">
        <v>1.36</v>
      </c>
      <c r="O834" s="5">
        <f t="shared" si="98"/>
        <v>1.3599999999999999</v>
      </c>
      <c r="P834" s="5">
        <f t="shared" si="99"/>
        <v>1.3599999999999999</v>
      </c>
      <c r="Q834" s="9">
        <v>0</v>
      </c>
      <c r="R834" s="9">
        <f t="shared" si="100"/>
        <v>0</v>
      </c>
      <c r="S834" s="9">
        <v>0.1</v>
      </c>
      <c r="T834" s="9">
        <f t="shared" si="101"/>
        <v>0.1</v>
      </c>
      <c r="U834" s="16">
        <v>1.46</v>
      </c>
      <c r="V834" s="5">
        <f t="shared" si="102"/>
        <v>1.46</v>
      </c>
      <c r="W834" t="s">
        <v>31</v>
      </c>
      <c r="X834" t="str">
        <f t="shared" si="103"/>
        <v>MobilePay</v>
      </c>
    </row>
    <row r="835" spans="1:24" x14ac:dyDescent="0.3">
      <c r="A835" s="3">
        <v>120833</v>
      </c>
      <c r="B835">
        <v>501</v>
      </c>
      <c r="C835" s="2">
        <v>45768</v>
      </c>
      <c r="D835" s="4">
        <v>4.6435185185185184E-2</v>
      </c>
      <c r="E835" s="2">
        <v>45768</v>
      </c>
      <c r="F835" s="2" t="str">
        <f>TEXT(Table1[[#This Row],[Business_Day]],"dddd")</f>
        <v>Monday</v>
      </c>
      <c r="G835" t="s">
        <v>18</v>
      </c>
      <c r="H835" t="s">
        <v>19</v>
      </c>
      <c r="I835" t="str">
        <f t="shared" ref="I835:I898" si="104">IF(H835="","Unknown",H835)</f>
        <v>Dine-In</v>
      </c>
      <c r="J835" t="s">
        <v>59</v>
      </c>
      <c r="L835" t="str">
        <f t="shared" ref="L835:L898" si="105">IF(K835="","No Modifier",K835)</f>
        <v>No Modifier</v>
      </c>
      <c r="M835" s="3">
        <v>1</v>
      </c>
      <c r="N835" s="5">
        <v>9.61</v>
      </c>
      <c r="O835" s="5">
        <f t="shared" ref="O835:O898" si="106">(V835-T835+R835)/M835</f>
        <v>9.6100000000000012</v>
      </c>
      <c r="P835" s="5">
        <f t="shared" ref="P835:P898" si="107">PRODUCT(M835,O835)</f>
        <v>9.6100000000000012</v>
      </c>
      <c r="Q835" s="9">
        <v>0</v>
      </c>
      <c r="R835" s="9">
        <f t="shared" ref="R835:R898" si="108">IF(ISBLANK(Q835),ROUND((M835*O835)+T835-V835,2),Q835)</f>
        <v>0</v>
      </c>
      <c r="S835" s="9">
        <v>0.62</v>
      </c>
      <c r="T835" s="9">
        <f t="shared" ref="T835:T898" si="109">IF(S835="",V835-P835+R835,S835)</f>
        <v>0.62</v>
      </c>
      <c r="U835" s="16">
        <v>10.23</v>
      </c>
      <c r="V835" s="5">
        <f t="shared" ref="V835:V898" si="110">IF(U835="",(M835*O835)-R835+T835,U835)</f>
        <v>10.23</v>
      </c>
      <c r="W835" t="s">
        <v>21</v>
      </c>
      <c r="X835" t="str">
        <f t="shared" ref="X835:X898" si="111">IF(W835="","Card",W835)</f>
        <v>Card</v>
      </c>
    </row>
    <row r="836" spans="1:24" x14ac:dyDescent="0.3">
      <c r="A836" s="3">
        <v>120834</v>
      </c>
      <c r="B836">
        <v>202</v>
      </c>
      <c r="C836" s="2">
        <v>45858</v>
      </c>
      <c r="D836" s="4">
        <v>0.39651620370370372</v>
      </c>
      <c r="E836" s="2">
        <v>45858</v>
      </c>
      <c r="F836" s="2" t="str">
        <f>TEXT(Table1[[#This Row],[Business_Day]],"dddd")</f>
        <v>Sunday</v>
      </c>
      <c r="G836" t="s">
        <v>14</v>
      </c>
      <c r="H836" t="s">
        <v>15</v>
      </c>
      <c r="I836" t="str">
        <f t="shared" si="104"/>
        <v>Drive-Thru</v>
      </c>
      <c r="J836" t="s">
        <v>64</v>
      </c>
      <c r="L836" t="str">
        <f t="shared" si="105"/>
        <v>No Modifier</v>
      </c>
      <c r="M836" s="3">
        <v>1</v>
      </c>
      <c r="N836" s="5">
        <v>1.54</v>
      </c>
      <c r="O836" s="5">
        <f t="shared" si="106"/>
        <v>1.54</v>
      </c>
      <c r="P836" s="5">
        <f t="shared" si="107"/>
        <v>1.54</v>
      </c>
      <c r="Q836" s="9">
        <v>0</v>
      </c>
      <c r="R836" s="9">
        <f t="shared" si="108"/>
        <v>0</v>
      </c>
      <c r="S836" s="9">
        <v>0.13</v>
      </c>
      <c r="T836" s="9">
        <f t="shared" si="109"/>
        <v>0.13</v>
      </c>
      <c r="U836" s="16">
        <v>1.67</v>
      </c>
      <c r="V836" s="5">
        <f t="shared" si="110"/>
        <v>1.67</v>
      </c>
      <c r="W836" t="s">
        <v>17</v>
      </c>
      <c r="X836" t="str">
        <f t="shared" si="111"/>
        <v>Cash</v>
      </c>
    </row>
    <row r="837" spans="1:24" x14ac:dyDescent="0.3">
      <c r="A837" s="3">
        <v>120835</v>
      </c>
      <c r="B837">
        <v>402</v>
      </c>
      <c r="C837" s="2">
        <v>45828</v>
      </c>
      <c r="D837" s="4">
        <v>0.30934027777777778</v>
      </c>
      <c r="E837" s="2">
        <v>45828</v>
      </c>
      <c r="F837" s="2" t="str">
        <f>TEXT(Table1[[#This Row],[Business_Day]],"dddd")</f>
        <v>Friday</v>
      </c>
      <c r="G837" t="s">
        <v>36</v>
      </c>
      <c r="H837" t="s">
        <v>15</v>
      </c>
      <c r="I837" t="str">
        <f t="shared" si="104"/>
        <v>Drive-Thru</v>
      </c>
      <c r="J837" t="s">
        <v>57</v>
      </c>
      <c r="L837" t="str">
        <f t="shared" si="105"/>
        <v>No Modifier</v>
      </c>
      <c r="M837" s="3">
        <v>1</v>
      </c>
      <c r="N837" s="5">
        <v>9.11</v>
      </c>
      <c r="O837" s="5">
        <f t="shared" si="106"/>
        <v>9.1100000000000012</v>
      </c>
      <c r="P837" s="5">
        <f t="shared" si="107"/>
        <v>9.1100000000000012</v>
      </c>
      <c r="Q837" s="9">
        <v>0</v>
      </c>
      <c r="R837" s="9">
        <f t="shared" si="108"/>
        <v>0</v>
      </c>
      <c r="S837" s="9">
        <v>0.77</v>
      </c>
      <c r="T837" s="9">
        <f t="shared" si="109"/>
        <v>0.77</v>
      </c>
      <c r="U837" s="16">
        <v>9.8800000000000008</v>
      </c>
      <c r="V837" s="5">
        <f t="shared" si="110"/>
        <v>9.8800000000000008</v>
      </c>
      <c r="W837" t="s">
        <v>21</v>
      </c>
      <c r="X837" t="str">
        <f t="shared" si="111"/>
        <v>Card</v>
      </c>
    </row>
    <row r="838" spans="1:24" x14ac:dyDescent="0.3">
      <c r="A838" s="3">
        <v>120836</v>
      </c>
      <c r="B838">
        <v>401</v>
      </c>
      <c r="C838" s="2">
        <v>45867</v>
      </c>
      <c r="D838" s="4">
        <v>0.50208333333333333</v>
      </c>
      <c r="E838" s="2">
        <v>45867</v>
      </c>
      <c r="F838" s="2" t="str">
        <f>TEXT(Table1[[#This Row],[Business_Day]],"dddd")</f>
        <v>Tuesday</v>
      </c>
      <c r="G838" t="s">
        <v>18</v>
      </c>
      <c r="H838" t="s">
        <v>22</v>
      </c>
      <c r="I838" t="str">
        <f t="shared" si="104"/>
        <v>Takeout</v>
      </c>
      <c r="J838" t="s">
        <v>48</v>
      </c>
      <c r="K838" t="s">
        <v>63</v>
      </c>
      <c r="L838" t="str">
        <f t="shared" si="105"/>
        <v>No Sauce</v>
      </c>
      <c r="M838" s="3">
        <v>1</v>
      </c>
      <c r="N838" s="5">
        <v>6.23</v>
      </c>
      <c r="O838" s="5">
        <f t="shared" si="106"/>
        <v>6.23</v>
      </c>
      <c r="P838" s="5">
        <f t="shared" si="107"/>
        <v>6.23</v>
      </c>
      <c r="Q838" s="9">
        <v>0.62</v>
      </c>
      <c r="R838" s="9">
        <f t="shared" si="108"/>
        <v>0.62</v>
      </c>
      <c r="S838" s="9">
        <v>0.42</v>
      </c>
      <c r="T838" s="9">
        <f t="shared" si="109"/>
        <v>0.42</v>
      </c>
      <c r="U838" s="16">
        <v>6.03</v>
      </c>
      <c r="V838" s="5">
        <f t="shared" si="110"/>
        <v>6.03</v>
      </c>
      <c r="W838" t="s">
        <v>21</v>
      </c>
      <c r="X838" t="str">
        <f t="shared" si="111"/>
        <v>Card</v>
      </c>
    </row>
    <row r="839" spans="1:24" x14ac:dyDescent="0.3">
      <c r="A839" s="3">
        <v>120837</v>
      </c>
      <c r="B839">
        <v>201</v>
      </c>
      <c r="C839" s="2">
        <v>45764</v>
      </c>
      <c r="D839" s="4">
        <v>0.41146990740740741</v>
      </c>
      <c r="E839" s="2">
        <v>45764</v>
      </c>
      <c r="F839" s="2" t="str">
        <f>TEXT(Table1[[#This Row],[Business_Day]],"dddd")</f>
        <v>Thursday</v>
      </c>
      <c r="G839" t="s">
        <v>36</v>
      </c>
      <c r="H839" t="s">
        <v>19</v>
      </c>
      <c r="I839" t="str">
        <f t="shared" si="104"/>
        <v>Dine-In</v>
      </c>
      <c r="J839" t="s">
        <v>57</v>
      </c>
      <c r="K839" t="s">
        <v>58</v>
      </c>
      <c r="L839" t="str">
        <f t="shared" si="105"/>
        <v>Spicy</v>
      </c>
      <c r="M839" s="3">
        <v>1</v>
      </c>
      <c r="N839" s="5">
        <v>8.49</v>
      </c>
      <c r="O839" s="5">
        <f t="shared" si="106"/>
        <v>8.49</v>
      </c>
      <c r="P839" s="5">
        <f t="shared" si="107"/>
        <v>8.49</v>
      </c>
      <c r="Q839" s="9">
        <v>1.27</v>
      </c>
      <c r="R839" s="9">
        <f t="shared" si="108"/>
        <v>1.27</v>
      </c>
      <c r="S839" s="9">
        <v>0.51</v>
      </c>
      <c r="T839" s="9">
        <f t="shared" si="109"/>
        <v>0.51</v>
      </c>
      <c r="U839" s="16">
        <v>7.73</v>
      </c>
      <c r="V839" s="5">
        <f t="shared" si="110"/>
        <v>7.73</v>
      </c>
      <c r="W839" t="s">
        <v>17</v>
      </c>
      <c r="X839" t="str">
        <f t="shared" si="111"/>
        <v>Cash</v>
      </c>
    </row>
    <row r="840" spans="1:24" x14ac:dyDescent="0.3">
      <c r="A840" s="3">
        <v>120838</v>
      </c>
      <c r="B840">
        <v>101</v>
      </c>
      <c r="C840" s="2">
        <v>45835</v>
      </c>
      <c r="D840" s="4">
        <v>0.53090277777777772</v>
      </c>
      <c r="E840" s="2">
        <v>45835</v>
      </c>
      <c r="F840" s="2" t="str">
        <f>TEXT(Table1[[#This Row],[Business_Day]],"dddd")</f>
        <v>Friday</v>
      </c>
      <c r="G840" t="s">
        <v>18</v>
      </c>
      <c r="H840" t="s">
        <v>15</v>
      </c>
      <c r="I840" t="str">
        <f t="shared" si="104"/>
        <v>Drive-Thru</v>
      </c>
      <c r="J840" t="s">
        <v>55</v>
      </c>
      <c r="L840" t="str">
        <f t="shared" si="105"/>
        <v>No Modifier</v>
      </c>
      <c r="M840" s="3">
        <v>1</v>
      </c>
      <c r="N840" s="5">
        <v>8.98</v>
      </c>
      <c r="O840" s="5">
        <f t="shared" si="106"/>
        <v>8.98</v>
      </c>
      <c r="P840" s="5">
        <f t="shared" si="107"/>
        <v>8.98</v>
      </c>
      <c r="Q840" s="9">
        <v>0</v>
      </c>
      <c r="R840" s="9">
        <f t="shared" si="108"/>
        <v>0</v>
      </c>
      <c r="S840" s="9">
        <v>0.65</v>
      </c>
      <c r="T840" s="9">
        <f t="shared" si="109"/>
        <v>0.65</v>
      </c>
      <c r="U840" s="16">
        <v>9.6300000000000008</v>
      </c>
      <c r="V840" s="5">
        <f t="shared" si="110"/>
        <v>9.6300000000000008</v>
      </c>
      <c r="W840" t="s">
        <v>21</v>
      </c>
      <c r="X840" t="str">
        <f t="shared" si="111"/>
        <v>Card</v>
      </c>
    </row>
    <row r="841" spans="1:24" x14ac:dyDescent="0.3">
      <c r="A841" s="3">
        <v>120839</v>
      </c>
      <c r="B841">
        <v>103</v>
      </c>
      <c r="C841" s="2">
        <v>45871</v>
      </c>
      <c r="D841" s="4">
        <v>0.41396990740740741</v>
      </c>
      <c r="E841" s="2">
        <v>45871</v>
      </c>
      <c r="F841" s="2" t="str">
        <f>TEXT(Table1[[#This Row],[Business_Day]],"dddd")</f>
        <v>Saturday</v>
      </c>
      <c r="G841" t="s">
        <v>14</v>
      </c>
      <c r="H841" t="s">
        <v>19</v>
      </c>
      <c r="I841" t="str">
        <f t="shared" si="104"/>
        <v>Dine-In</v>
      </c>
      <c r="J841" t="s">
        <v>24</v>
      </c>
      <c r="K841" t="s">
        <v>40</v>
      </c>
      <c r="L841" t="str">
        <f t="shared" si="105"/>
        <v>Sausage Patty</v>
      </c>
      <c r="M841" s="3">
        <v>1</v>
      </c>
      <c r="N841" s="5">
        <v>3.19</v>
      </c>
      <c r="O841" s="5">
        <f t="shared" si="106"/>
        <v>4.3899999999999997</v>
      </c>
      <c r="P841" s="5">
        <f t="shared" si="107"/>
        <v>4.3899999999999997</v>
      </c>
      <c r="Q841" s="9">
        <v>0</v>
      </c>
      <c r="R841" s="9">
        <f t="shared" si="108"/>
        <v>0</v>
      </c>
      <c r="S841" s="9">
        <v>0.32</v>
      </c>
      <c r="T841" s="9">
        <f t="shared" si="109"/>
        <v>0.32</v>
      </c>
      <c r="U841" s="16">
        <v>4.71</v>
      </c>
      <c r="V841" s="5">
        <f t="shared" si="110"/>
        <v>4.71</v>
      </c>
      <c r="W841" t="s">
        <v>62</v>
      </c>
      <c r="X841" t="str">
        <f t="shared" si="111"/>
        <v>GiftCard</v>
      </c>
    </row>
    <row r="842" spans="1:24" x14ac:dyDescent="0.3">
      <c r="A842" s="3">
        <v>120840</v>
      </c>
      <c r="B842">
        <v>403</v>
      </c>
      <c r="C842" s="2">
        <v>45840</v>
      </c>
      <c r="D842" s="4">
        <v>0.33159722222222221</v>
      </c>
      <c r="E842" s="2">
        <v>45840</v>
      </c>
      <c r="F842" s="2" t="str">
        <f>TEXT(Table1[[#This Row],[Business_Day]],"dddd")</f>
        <v>Wednesday</v>
      </c>
      <c r="G842" t="s">
        <v>36</v>
      </c>
      <c r="H842" t="s">
        <v>29</v>
      </c>
      <c r="I842" t="str">
        <f t="shared" si="104"/>
        <v>Delivery</v>
      </c>
      <c r="J842" t="s">
        <v>55</v>
      </c>
      <c r="L842" t="str">
        <f t="shared" si="105"/>
        <v>No Modifier</v>
      </c>
      <c r="M842" s="3">
        <v>1</v>
      </c>
      <c r="N842" s="5">
        <v>8.4700000000000006</v>
      </c>
      <c r="O842" s="5">
        <f t="shared" si="106"/>
        <v>8.4699999999999989</v>
      </c>
      <c r="P842" s="5">
        <f t="shared" si="107"/>
        <v>8.4699999999999989</v>
      </c>
      <c r="Q842" s="9">
        <v>0</v>
      </c>
      <c r="R842" s="9">
        <f t="shared" si="108"/>
        <v>0</v>
      </c>
      <c r="S842" s="9">
        <v>0.64</v>
      </c>
      <c r="T842" s="9">
        <f t="shared" si="109"/>
        <v>0.64</v>
      </c>
      <c r="U842" s="16">
        <v>9.11</v>
      </c>
      <c r="V842" s="5">
        <f t="shared" si="110"/>
        <v>9.11</v>
      </c>
      <c r="W842" t="s">
        <v>21</v>
      </c>
      <c r="X842" t="str">
        <f t="shared" si="111"/>
        <v>Card</v>
      </c>
    </row>
    <row r="843" spans="1:24" x14ac:dyDescent="0.3">
      <c r="A843" s="3">
        <v>120841</v>
      </c>
      <c r="B843">
        <v>301</v>
      </c>
      <c r="C843" s="2">
        <v>45774</v>
      </c>
      <c r="D843" s="4">
        <v>7.4826388888888887E-2</v>
      </c>
      <c r="E843" s="2">
        <v>45774</v>
      </c>
      <c r="F843" s="2" t="str">
        <f>TEXT(Table1[[#This Row],[Business_Day]],"dddd")</f>
        <v>Sunday</v>
      </c>
      <c r="G843" t="s">
        <v>18</v>
      </c>
      <c r="H843" t="s">
        <v>22</v>
      </c>
      <c r="I843" t="str">
        <f t="shared" si="104"/>
        <v>Takeout</v>
      </c>
      <c r="J843" t="s">
        <v>60</v>
      </c>
      <c r="L843" t="str">
        <f t="shared" si="105"/>
        <v>No Modifier</v>
      </c>
      <c r="M843" s="3">
        <v>2</v>
      </c>
      <c r="N843" s="5">
        <v>5.21</v>
      </c>
      <c r="O843" s="5">
        <f t="shared" si="106"/>
        <v>5.2100000000000009</v>
      </c>
      <c r="P843" s="5">
        <f t="shared" si="107"/>
        <v>10.420000000000002</v>
      </c>
      <c r="Q843" s="9">
        <v>1.04</v>
      </c>
      <c r="R843" s="9">
        <f t="shared" si="108"/>
        <v>1.04</v>
      </c>
      <c r="S843" s="9">
        <v>0.7</v>
      </c>
      <c r="T843" s="9">
        <f t="shared" si="109"/>
        <v>0.7</v>
      </c>
      <c r="U843" s="16">
        <v>10.08</v>
      </c>
      <c r="V843" s="5">
        <f t="shared" si="110"/>
        <v>10.08</v>
      </c>
      <c r="W843" t="s">
        <v>21</v>
      </c>
      <c r="X843" t="str">
        <f t="shared" si="111"/>
        <v>Card</v>
      </c>
    </row>
    <row r="844" spans="1:24" x14ac:dyDescent="0.3">
      <c r="A844" s="3">
        <v>120842</v>
      </c>
      <c r="B844">
        <v>201</v>
      </c>
      <c r="C844" s="2">
        <v>45815</v>
      </c>
      <c r="D844" s="4">
        <v>8.2083333333333328E-2</v>
      </c>
      <c r="E844" s="2">
        <v>45815</v>
      </c>
      <c r="F844" s="2" t="str">
        <f>TEXT(Table1[[#This Row],[Business_Day]],"dddd")</f>
        <v>Saturday</v>
      </c>
      <c r="G844" t="s">
        <v>18</v>
      </c>
      <c r="H844" t="s">
        <v>15</v>
      </c>
      <c r="I844" t="str">
        <f t="shared" si="104"/>
        <v>Drive-Thru</v>
      </c>
      <c r="J844" t="s">
        <v>59</v>
      </c>
      <c r="L844" t="str">
        <f t="shared" si="105"/>
        <v>No Modifier</v>
      </c>
      <c r="M844" s="3">
        <v>1</v>
      </c>
      <c r="N844" s="5">
        <v>9.43</v>
      </c>
      <c r="O844" s="5">
        <f t="shared" si="106"/>
        <v>9.43</v>
      </c>
      <c r="P844" s="5">
        <f t="shared" si="107"/>
        <v>9.43</v>
      </c>
      <c r="Q844" s="9">
        <v>0</v>
      </c>
      <c r="R844" s="9">
        <f t="shared" si="108"/>
        <v>0</v>
      </c>
      <c r="S844" s="9">
        <v>0.75</v>
      </c>
      <c r="T844" s="9">
        <f t="shared" si="109"/>
        <v>0.75</v>
      </c>
      <c r="U844" s="16">
        <v>10.18</v>
      </c>
      <c r="V844" s="5">
        <f t="shared" si="110"/>
        <v>10.18</v>
      </c>
      <c r="W844" t="s">
        <v>21</v>
      </c>
      <c r="X844" t="str">
        <f t="shared" si="111"/>
        <v>Card</v>
      </c>
    </row>
    <row r="845" spans="1:24" x14ac:dyDescent="0.3">
      <c r="A845" s="3">
        <v>120843</v>
      </c>
      <c r="B845">
        <v>103</v>
      </c>
      <c r="C845" s="2">
        <v>45794</v>
      </c>
      <c r="D845" s="4">
        <v>6.4872685185185186E-2</v>
      </c>
      <c r="E845" s="2">
        <v>45794</v>
      </c>
      <c r="F845" s="2" t="str">
        <f>TEXT(Table1[[#This Row],[Business_Day]],"dddd")</f>
        <v>Saturday</v>
      </c>
      <c r="G845" t="s">
        <v>18</v>
      </c>
      <c r="H845" t="s">
        <v>15</v>
      </c>
      <c r="I845" t="str">
        <f t="shared" si="104"/>
        <v>Drive-Thru</v>
      </c>
      <c r="J845" t="s">
        <v>57</v>
      </c>
      <c r="K845" t="s">
        <v>34</v>
      </c>
      <c r="L845" t="str">
        <f t="shared" si="105"/>
        <v>Extra Sauce</v>
      </c>
      <c r="M845" s="3">
        <v>1</v>
      </c>
      <c r="N845" s="5">
        <v>9.18</v>
      </c>
      <c r="O845" s="5">
        <f t="shared" si="106"/>
        <v>9.43</v>
      </c>
      <c r="P845" s="5">
        <f t="shared" si="107"/>
        <v>9.43</v>
      </c>
      <c r="Q845" s="9">
        <v>0</v>
      </c>
      <c r="R845" s="9">
        <f t="shared" si="108"/>
        <v>0</v>
      </c>
      <c r="S845" s="9">
        <v>0.56999999999999995</v>
      </c>
      <c r="T845" s="9">
        <f t="shared" si="109"/>
        <v>0.56999999999999995</v>
      </c>
      <c r="U845" s="16">
        <v>10</v>
      </c>
      <c r="V845" s="5">
        <f t="shared" si="110"/>
        <v>10</v>
      </c>
      <c r="W845" t="s">
        <v>62</v>
      </c>
      <c r="X845" t="str">
        <f t="shared" si="111"/>
        <v>GiftCard</v>
      </c>
    </row>
    <row r="846" spans="1:24" x14ac:dyDescent="0.3">
      <c r="A846" s="3">
        <v>120844</v>
      </c>
      <c r="B846">
        <v>101</v>
      </c>
      <c r="C846" s="2">
        <v>45876</v>
      </c>
      <c r="D846" s="4">
        <v>0.10949074074074074</v>
      </c>
      <c r="E846" s="2">
        <v>45876</v>
      </c>
      <c r="F846" s="2" t="str">
        <f>TEXT(Table1[[#This Row],[Business_Day]],"dddd")</f>
        <v>Thursday</v>
      </c>
      <c r="G846" t="s">
        <v>18</v>
      </c>
      <c r="H846" t="s">
        <v>15</v>
      </c>
      <c r="I846" t="str">
        <f t="shared" si="104"/>
        <v>Drive-Thru</v>
      </c>
      <c r="J846" t="s">
        <v>52</v>
      </c>
      <c r="K846" t="s">
        <v>34</v>
      </c>
      <c r="L846" t="str">
        <f t="shared" si="105"/>
        <v>Extra Sauce</v>
      </c>
      <c r="M846" s="3">
        <v>3</v>
      </c>
      <c r="N846" s="5">
        <v>2.69</v>
      </c>
      <c r="O846" s="5">
        <f t="shared" si="106"/>
        <v>2.94</v>
      </c>
      <c r="P846" s="5">
        <f t="shared" si="107"/>
        <v>8.82</v>
      </c>
      <c r="Q846" s="9">
        <v>0</v>
      </c>
      <c r="R846" s="9">
        <f t="shared" si="108"/>
        <v>0</v>
      </c>
      <c r="S846" s="9">
        <v>0.64</v>
      </c>
      <c r="T846" s="9">
        <f t="shared" si="109"/>
        <v>0.64</v>
      </c>
      <c r="U846" s="16">
        <v>9.4600000000000009</v>
      </c>
      <c r="V846" s="5">
        <f t="shared" si="110"/>
        <v>9.4600000000000009</v>
      </c>
      <c r="W846" t="s">
        <v>21</v>
      </c>
      <c r="X846" t="str">
        <f t="shared" si="111"/>
        <v>Card</v>
      </c>
    </row>
    <row r="847" spans="1:24" x14ac:dyDescent="0.3">
      <c r="A847" s="3">
        <v>120845</v>
      </c>
      <c r="B847">
        <v>101</v>
      </c>
      <c r="C847" s="2">
        <v>45793</v>
      </c>
      <c r="D847" s="4">
        <v>0.35087962962962965</v>
      </c>
      <c r="E847" s="2">
        <v>45793</v>
      </c>
      <c r="F847" s="2" t="str">
        <f>TEXT(Table1[[#This Row],[Business_Day]],"dddd")</f>
        <v>Friday</v>
      </c>
      <c r="G847" t="s">
        <v>36</v>
      </c>
      <c r="H847" t="s">
        <v>19</v>
      </c>
      <c r="I847" t="str">
        <f t="shared" si="104"/>
        <v>Dine-In</v>
      </c>
      <c r="J847" t="s">
        <v>20</v>
      </c>
      <c r="K847" t="s">
        <v>74</v>
      </c>
      <c r="L847" t="str">
        <f t="shared" si="105"/>
        <v>Add Bacon</v>
      </c>
      <c r="M847" s="3">
        <v>1</v>
      </c>
      <c r="N847" s="5">
        <v>5.57</v>
      </c>
      <c r="O847" s="5">
        <f t="shared" si="106"/>
        <v>6.57</v>
      </c>
      <c r="P847" s="5">
        <f t="shared" si="107"/>
        <v>6.57</v>
      </c>
      <c r="Q847" s="9">
        <v>0</v>
      </c>
      <c r="R847" s="9">
        <f t="shared" si="108"/>
        <v>0</v>
      </c>
      <c r="S847" s="9">
        <v>0.43</v>
      </c>
      <c r="T847" s="9">
        <f t="shared" si="109"/>
        <v>0.43</v>
      </c>
      <c r="U847" s="16">
        <v>7</v>
      </c>
      <c r="V847" s="5">
        <f t="shared" si="110"/>
        <v>7</v>
      </c>
      <c r="W847" t="s">
        <v>21</v>
      </c>
      <c r="X847" t="str">
        <f t="shared" si="111"/>
        <v>Card</v>
      </c>
    </row>
    <row r="848" spans="1:24" x14ac:dyDescent="0.3">
      <c r="A848" s="3">
        <v>120846</v>
      </c>
      <c r="B848">
        <v>403</v>
      </c>
      <c r="C848" s="2">
        <v>45785</v>
      </c>
      <c r="D848" s="4">
        <v>0.36780092592592595</v>
      </c>
      <c r="E848" s="2">
        <v>45785</v>
      </c>
      <c r="F848" s="2" t="str">
        <f>TEXT(Table1[[#This Row],[Business_Day]],"dddd")</f>
        <v>Thursday</v>
      </c>
      <c r="G848" t="s">
        <v>36</v>
      </c>
      <c r="H848" t="s">
        <v>29</v>
      </c>
      <c r="I848" t="str">
        <f t="shared" si="104"/>
        <v>Delivery</v>
      </c>
      <c r="J848" t="s">
        <v>57</v>
      </c>
      <c r="K848" t="s">
        <v>73</v>
      </c>
      <c r="L848" t="str">
        <f t="shared" si="105"/>
        <v>Add Jalapenos</v>
      </c>
      <c r="M848" s="3">
        <v>1</v>
      </c>
      <c r="N848" s="5">
        <v>9.1300000000000008</v>
      </c>
      <c r="O848" s="5">
        <f t="shared" si="106"/>
        <v>9.5300000000000011</v>
      </c>
      <c r="P848" s="5">
        <f t="shared" si="107"/>
        <v>9.5300000000000011</v>
      </c>
      <c r="Q848" s="9">
        <v>0</v>
      </c>
      <c r="R848" s="9">
        <f t="shared" si="108"/>
        <v>0</v>
      </c>
      <c r="S848" s="9">
        <v>0.69</v>
      </c>
      <c r="T848" s="9">
        <f t="shared" si="109"/>
        <v>0.69</v>
      </c>
      <c r="U848" s="16">
        <v>10.220000000000001</v>
      </c>
      <c r="V848" s="5">
        <f t="shared" si="110"/>
        <v>10.220000000000001</v>
      </c>
      <c r="W848" t="s">
        <v>21</v>
      </c>
      <c r="X848" t="str">
        <f t="shared" si="111"/>
        <v>Card</v>
      </c>
    </row>
    <row r="849" spans="1:24" x14ac:dyDescent="0.3">
      <c r="A849" s="3">
        <v>120847</v>
      </c>
      <c r="B849">
        <v>101</v>
      </c>
      <c r="C849" s="2">
        <v>45868</v>
      </c>
      <c r="D849" s="4">
        <v>0.1953125</v>
      </c>
      <c r="E849" s="2">
        <v>45868</v>
      </c>
      <c r="F849" s="2" t="str">
        <f>TEXT(Table1[[#This Row],[Business_Day]],"dddd")</f>
        <v>Wednesday</v>
      </c>
      <c r="G849" t="s">
        <v>28</v>
      </c>
      <c r="H849" t="s">
        <v>15</v>
      </c>
      <c r="I849" t="str">
        <f t="shared" si="104"/>
        <v>Drive-Thru</v>
      </c>
      <c r="J849" t="s">
        <v>60</v>
      </c>
      <c r="L849" t="str">
        <f t="shared" si="105"/>
        <v>No Modifier</v>
      </c>
      <c r="M849" s="3">
        <v>1</v>
      </c>
      <c r="N849" s="5">
        <v>5.81</v>
      </c>
      <c r="O849" s="5">
        <f t="shared" si="106"/>
        <v>5.81</v>
      </c>
      <c r="P849" s="5">
        <f t="shared" si="107"/>
        <v>5.81</v>
      </c>
      <c r="Q849" s="9">
        <v>0</v>
      </c>
      <c r="R849" s="9">
        <f t="shared" si="108"/>
        <v>0</v>
      </c>
      <c r="S849" s="9">
        <v>0.44</v>
      </c>
      <c r="T849" s="9">
        <f t="shared" si="109"/>
        <v>0.44</v>
      </c>
      <c r="U849" s="16">
        <v>6.25</v>
      </c>
      <c r="V849" s="5">
        <f t="shared" si="110"/>
        <v>6.25</v>
      </c>
      <c r="W849" t="s">
        <v>21</v>
      </c>
      <c r="X849" t="str">
        <f t="shared" si="111"/>
        <v>Card</v>
      </c>
    </row>
    <row r="850" spans="1:24" x14ac:dyDescent="0.3">
      <c r="A850" s="3">
        <v>120848</v>
      </c>
      <c r="B850">
        <v>202</v>
      </c>
      <c r="C850" s="2">
        <v>45809</v>
      </c>
      <c r="D850" s="4">
        <v>0.46121527777777777</v>
      </c>
      <c r="E850" s="2">
        <v>45809</v>
      </c>
      <c r="F850" s="2" t="str">
        <f>TEXT(Table1[[#This Row],[Business_Day]],"dddd")</f>
        <v>Sunday</v>
      </c>
      <c r="G850" t="s">
        <v>18</v>
      </c>
      <c r="H850" t="s">
        <v>15</v>
      </c>
      <c r="I850" t="str">
        <f t="shared" si="104"/>
        <v>Drive-Thru</v>
      </c>
      <c r="J850" t="s">
        <v>43</v>
      </c>
      <c r="L850" t="str">
        <f t="shared" si="105"/>
        <v>No Modifier</v>
      </c>
      <c r="M850" s="3">
        <v>1</v>
      </c>
      <c r="N850" s="5">
        <v>4.28</v>
      </c>
      <c r="O850" s="5">
        <f t="shared" si="106"/>
        <v>4.2799999999999994</v>
      </c>
      <c r="P850" s="5">
        <f t="shared" si="107"/>
        <v>4.2799999999999994</v>
      </c>
      <c r="Q850" s="9">
        <v>0</v>
      </c>
      <c r="R850" s="9">
        <f t="shared" si="108"/>
        <v>0</v>
      </c>
      <c r="S850" s="9">
        <v>0.32</v>
      </c>
      <c r="T850" s="9">
        <f t="shared" si="109"/>
        <v>0.32</v>
      </c>
      <c r="U850" s="16">
        <v>4.5999999999999996</v>
      </c>
      <c r="V850" s="5">
        <f t="shared" si="110"/>
        <v>4.5999999999999996</v>
      </c>
      <c r="W850" t="s">
        <v>31</v>
      </c>
      <c r="X850" t="str">
        <f t="shared" si="111"/>
        <v>MobilePay</v>
      </c>
    </row>
    <row r="851" spans="1:24" x14ac:dyDescent="0.3">
      <c r="A851" s="3">
        <v>120849</v>
      </c>
      <c r="B851">
        <v>403</v>
      </c>
      <c r="C851" s="2">
        <v>45863</v>
      </c>
      <c r="D851" s="4">
        <v>0.11295138888888889</v>
      </c>
      <c r="E851" s="2">
        <v>45863</v>
      </c>
      <c r="F851" s="2" t="str">
        <f>TEXT(Table1[[#This Row],[Business_Day]],"dddd")</f>
        <v>Friday</v>
      </c>
      <c r="G851" t="s">
        <v>18</v>
      </c>
      <c r="H851" t="s">
        <v>19</v>
      </c>
      <c r="I851" t="str">
        <f t="shared" si="104"/>
        <v>Dine-In</v>
      </c>
      <c r="J851" t="s">
        <v>59</v>
      </c>
      <c r="L851" t="str">
        <f t="shared" si="105"/>
        <v>No Modifier</v>
      </c>
      <c r="M851" s="3">
        <v>1</v>
      </c>
      <c r="N851" s="5">
        <v>9.7200000000000006</v>
      </c>
      <c r="O851" s="5">
        <f t="shared" si="106"/>
        <v>9.7199999999999989</v>
      </c>
      <c r="P851" s="5">
        <f t="shared" si="107"/>
        <v>9.7199999999999989</v>
      </c>
      <c r="Q851" s="9">
        <v>0</v>
      </c>
      <c r="R851" s="9">
        <f t="shared" si="108"/>
        <v>0</v>
      </c>
      <c r="S851" s="9">
        <v>0.73</v>
      </c>
      <c r="T851" s="9">
        <f t="shared" si="109"/>
        <v>0.73</v>
      </c>
      <c r="U851" s="16">
        <v>10.45</v>
      </c>
      <c r="V851" s="5">
        <f t="shared" si="110"/>
        <v>10.45</v>
      </c>
      <c r="W851" t="s">
        <v>21</v>
      </c>
      <c r="X851" t="str">
        <f t="shared" si="111"/>
        <v>Card</v>
      </c>
    </row>
    <row r="852" spans="1:24" x14ac:dyDescent="0.3">
      <c r="A852" s="3">
        <v>120850</v>
      </c>
      <c r="B852">
        <v>102</v>
      </c>
      <c r="C852" s="2">
        <v>45835</v>
      </c>
      <c r="D852" s="4">
        <v>0.27351851851851849</v>
      </c>
      <c r="E852" s="2">
        <v>45835</v>
      </c>
      <c r="F852" s="2" t="str">
        <f>TEXT(Table1[[#This Row],[Business_Day]],"dddd")</f>
        <v>Friday</v>
      </c>
      <c r="G852" t="s">
        <v>14</v>
      </c>
      <c r="H852" t="s">
        <v>15</v>
      </c>
      <c r="I852" t="str">
        <f t="shared" si="104"/>
        <v>Drive-Thru</v>
      </c>
      <c r="J852" t="s">
        <v>38</v>
      </c>
      <c r="L852" t="str">
        <f t="shared" si="105"/>
        <v>No Modifier</v>
      </c>
      <c r="M852" s="3">
        <v>1</v>
      </c>
      <c r="N852" s="5">
        <v>1.51</v>
      </c>
      <c r="O852" s="5">
        <f t="shared" si="106"/>
        <v>2.0100000000000002</v>
      </c>
      <c r="P852" s="5">
        <f t="shared" si="107"/>
        <v>2.0100000000000002</v>
      </c>
      <c r="Q852" s="9">
        <v>0</v>
      </c>
      <c r="R852" s="9">
        <f t="shared" si="108"/>
        <v>0</v>
      </c>
      <c r="S852" s="9">
        <v>0.17</v>
      </c>
      <c r="T852" s="9">
        <f t="shared" si="109"/>
        <v>0.17</v>
      </c>
      <c r="U852" s="16">
        <v>2.1800000000000002</v>
      </c>
      <c r="V852" s="5">
        <f t="shared" si="110"/>
        <v>2.1800000000000002</v>
      </c>
      <c r="W852" t="s">
        <v>21</v>
      </c>
      <c r="X852" t="str">
        <f t="shared" si="111"/>
        <v>Card</v>
      </c>
    </row>
    <row r="853" spans="1:24" x14ac:dyDescent="0.3">
      <c r="A853" s="3">
        <v>120851</v>
      </c>
      <c r="B853">
        <v>402</v>
      </c>
      <c r="C853" s="2">
        <v>45783</v>
      </c>
      <c r="D853" s="4">
        <v>0.28280092592592593</v>
      </c>
      <c r="E853" s="2">
        <v>45783</v>
      </c>
      <c r="F853" s="2" t="str">
        <f>TEXT(Table1[[#This Row],[Business_Day]],"dddd")</f>
        <v>Tuesday</v>
      </c>
      <c r="G853" t="s">
        <v>36</v>
      </c>
      <c r="H853" t="s">
        <v>15</v>
      </c>
      <c r="I853" t="str">
        <f t="shared" si="104"/>
        <v>Drive-Thru</v>
      </c>
      <c r="J853" t="s">
        <v>59</v>
      </c>
      <c r="L853" t="str">
        <f t="shared" si="105"/>
        <v>No Modifier</v>
      </c>
      <c r="M853" s="3">
        <v>1</v>
      </c>
      <c r="N853" s="5">
        <v>9.7100000000000009</v>
      </c>
      <c r="O853" s="5">
        <f t="shared" ca="1" si="106"/>
        <v>9.8600000000000012</v>
      </c>
      <c r="P853" s="5">
        <f t="shared" ca="1" si="107"/>
        <v>9.8600000000000012</v>
      </c>
      <c r="R853" s="9">
        <f t="shared" ca="1" si="108"/>
        <v>0.15</v>
      </c>
      <c r="S853" s="9">
        <v>0.78</v>
      </c>
      <c r="T853" s="9">
        <f t="shared" si="109"/>
        <v>0.78</v>
      </c>
      <c r="U853" s="16">
        <v>10.49</v>
      </c>
      <c r="V853" s="5">
        <f t="shared" si="110"/>
        <v>10.49</v>
      </c>
      <c r="W853" t="s">
        <v>31</v>
      </c>
      <c r="X853" t="str">
        <f t="shared" si="111"/>
        <v>MobilePay</v>
      </c>
    </row>
    <row r="854" spans="1:24" x14ac:dyDescent="0.3">
      <c r="A854" s="3">
        <v>120852</v>
      </c>
      <c r="B854">
        <v>301</v>
      </c>
      <c r="C854" s="2">
        <v>45825</v>
      </c>
      <c r="D854" s="4">
        <v>0.24513888888888888</v>
      </c>
      <c r="E854" s="2">
        <v>45825</v>
      </c>
      <c r="F854" s="2" t="str">
        <f>TEXT(Table1[[#This Row],[Business_Day]],"dddd")</f>
        <v>Tuesday</v>
      </c>
      <c r="G854" t="s">
        <v>28</v>
      </c>
      <c r="H854" t="s">
        <v>15</v>
      </c>
      <c r="I854" t="str">
        <f t="shared" si="104"/>
        <v>Drive-Thru</v>
      </c>
      <c r="J854" t="s">
        <v>68</v>
      </c>
      <c r="L854" t="str">
        <f t="shared" si="105"/>
        <v>No Modifier</v>
      </c>
      <c r="M854" s="3">
        <v>1</v>
      </c>
      <c r="N854" s="5">
        <v>3.58</v>
      </c>
      <c r="O854" s="5">
        <f t="shared" si="106"/>
        <v>3.58</v>
      </c>
      <c r="P854" s="5">
        <f t="shared" si="107"/>
        <v>3.58</v>
      </c>
      <c r="Q854" s="9">
        <v>0</v>
      </c>
      <c r="R854" s="9">
        <f t="shared" si="108"/>
        <v>0</v>
      </c>
      <c r="S854" s="9">
        <v>0.23</v>
      </c>
      <c r="T854" s="9">
        <f t="shared" si="109"/>
        <v>0.23</v>
      </c>
      <c r="U854" s="16">
        <v>3.81</v>
      </c>
      <c r="V854" s="5">
        <f t="shared" si="110"/>
        <v>3.81</v>
      </c>
      <c r="W854" t="s">
        <v>31</v>
      </c>
      <c r="X854" t="str">
        <f t="shared" si="111"/>
        <v>MobilePay</v>
      </c>
    </row>
    <row r="855" spans="1:24" x14ac:dyDescent="0.3">
      <c r="A855" s="3">
        <v>120853</v>
      </c>
      <c r="B855">
        <v>102</v>
      </c>
      <c r="C855" s="2">
        <v>45874</v>
      </c>
      <c r="D855" s="4">
        <v>0.22239583333333332</v>
      </c>
      <c r="E855" s="2">
        <v>45874</v>
      </c>
      <c r="F855" s="2" t="str">
        <f>TEXT(Table1[[#This Row],[Business_Day]],"dddd")</f>
        <v>Tuesday</v>
      </c>
      <c r="G855" t="s">
        <v>28</v>
      </c>
      <c r="H855" t="s">
        <v>22</v>
      </c>
      <c r="I855" t="str">
        <f t="shared" si="104"/>
        <v>Takeout</v>
      </c>
      <c r="J855" t="s">
        <v>52</v>
      </c>
      <c r="K855" t="s">
        <v>61</v>
      </c>
      <c r="L855" t="str">
        <f t="shared" si="105"/>
        <v>Large Size</v>
      </c>
      <c r="M855" s="3">
        <v>3</v>
      </c>
      <c r="N855" s="5">
        <v>2.98</v>
      </c>
      <c r="O855" s="5">
        <f t="shared" si="106"/>
        <v>3.58</v>
      </c>
      <c r="P855" s="5">
        <f t="shared" si="107"/>
        <v>10.74</v>
      </c>
      <c r="Q855" s="9">
        <v>0</v>
      </c>
      <c r="R855" s="9">
        <f t="shared" si="108"/>
        <v>0</v>
      </c>
      <c r="S855" s="9">
        <v>0.75</v>
      </c>
      <c r="T855" s="9">
        <f t="shared" si="109"/>
        <v>0.75</v>
      </c>
      <c r="U855" s="16">
        <v>11.49</v>
      </c>
      <c r="V855" s="5">
        <f t="shared" si="110"/>
        <v>11.49</v>
      </c>
      <c r="W855" t="s">
        <v>31</v>
      </c>
      <c r="X855" t="str">
        <f t="shared" si="111"/>
        <v>MobilePay</v>
      </c>
    </row>
    <row r="856" spans="1:24" x14ac:dyDescent="0.3">
      <c r="A856" s="3">
        <v>120854</v>
      </c>
      <c r="B856">
        <v>102</v>
      </c>
      <c r="C856" s="2">
        <v>45832</v>
      </c>
      <c r="D856" s="4">
        <v>0.43841435185185185</v>
      </c>
      <c r="E856" s="2">
        <v>45832</v>
      </c>
      <c r="F856" s="2" t="str">
        <f>TEXT(Table1[[#This Row],[Business_Day]],"dddd")</f>
        <v>Tuesday</v>
      </c>
      <c r="G856" t="s">
        <v>33</v>
      </c>
      <c r="H856" t="s">
        <v>15</v>
      </c>
      <c r="I856" t="str">
        <f t="shared" si="104"/>
        <v>Drive-Thru</v>
      </c>
      <c r="J856" t="s">
        <v>43</v>
      </c>
      <c r="L856" t="str">
        <f t="shared" si="105"/>
        <v>No Modifier</v>
      </c>
      <c r="M856" s="3">
        <v>1</v>
      </c>
      <c r="N856" s="5">
        <v>4.96</v>
      </c>
      <c r="O856" s="5">
        <f t="shared" si="106"/>
        <v>4.96</v>
      </c>
      <c r="P856" s="5">
        <f t="shared" si="107"/>
        <v>4.96</v>
      </c>
      <c r="Q856" s="9">
        <v>0.5</v>
      </c>
      <c r="R856" s="9">
        <f t="shared" si="108"/>
        <v>0.5</v>
      </c>
      <c r="S856" s="9">
        <v>0.42</v>
      </c>
      <c r="T856" s="9">
        <f t="shared" si="109"/>
        <v>0.42</v>
      </c>
      <c r="U856" s="16">
        <v>4.88</v>
      </c>
      <c r="V856" s="5">
        <f t="shared" si="110"/>
        <v>4.88</v>
      </c>
      <c r="W856" t="s">
        <v>21</v>
      </c>
      <c r="X856" t="str">
        <f t="shared" si="111"/>
        <v>Card</v>
      </c>
    </row>
    <row r="857" spans="1:24" x14ac:dyDescent="0.3">
      <c r="A857" s="3">
        <v>120855</v>
      </c>
      <c r="B857">
        <v>301</v>
      </c>
      <c r="C857" s="2">
        <v>45863</v>
      </c>
      <c r="D857" s="4">
        <v>0.52515046296296297</v>
      </c>
      <c r="E857" s="2">
        <v>45863</v>
      </c>
      <c r="F857" s="2" t="str">
        <f>TEXT(Table1[[#This Row],[Business_Day]],"dddd")</f>
        <v>Friday</v>
      </c>
      <c r="G857" t="s">
        <v>18</v>
      </c>
      <c r="H857" t="s">
        <v>22</v>
      </c>
      <c r="I857" t="str">
        <f t="shared" si="104"/>
        <v>Takeout</v>
      </c>
      <c r="J857" t="s">
        <v>43</v>
      </c>
      <c r="L857" t="str">
        <f t="shared" si="105"/>
        <v>No Modifier</v>
      </c>
      <c r="M857" s="3">
        <v>1</v>
      </c>
      <c r="N857" s="5">
        <v>4.3</v>
      </c>
      <c r="O857" s="5">
        <f t="shared" si="106"/>
        <v>4.3</v>
      </c>
      <c r="P857" s="5">
        <f t="shared" si="107"/>
        <v>4.3</v>
      </c>
      <c r="Q857" s="9">
        <v>0</v>
      </c>
      <c r="R857" s="9">
        <f t="shared" si="108"/>
        <v>0</v>
      </c>
      <c r="S857" s="9">
        <v>0.28000000000000003</v>
      </c>
      <c r="T857" s="9">
        <f t="shared" si="109"/>
        <v>0.28000000000000003</v>
      </c>
      <c r="U857" s="16">
        <v>4.58</v>
      </c>
      <c r="V857" s="5">
        <f t="shared" si="110"/>
        <v>4.58</v>
      </c>
      <c r="W857" t="s">
        <v>21</v>
      </c>
      <c r="X857" t="str">
        <f t="shared" si="111"/>
        <v>Card</v>
      </c>
    </row>
    <row r="858" spans="1:24" x14ac:dyDescent="0.3">
      <c r="A858" s="3">
        <v>120856</v>
      </c>
      <c r="B858">
        <v>403</v>
      </c>
      <c r="C858" s="2">
        <v>45866</v>
      </c>
      <c r="D858" s="4">
        <v>0.20068287037037036</v>
      </c>
      <c r="E858" s="2">
        <v>45866</v>
      </c>
      <c r="F858" s="2" t="str">
        <f>TEXT(Table1[[#This Row],[Business_Day]],"dddd")</f>
        <v>Monday</v>
      </c>
      <c r="G858" t="s">
        <v>28</v>
      </c>
      <c r="H858" t="s">
        <v>19</v>
      </c>
      <c r="I858" t="str">
        <f t="shared" si="104"/>
        <v>Dine-In</v>
      </c>
      <c r="J858" t="s">
        <v>30</v>
      </c>
      <c r="K858" t="s">
        <v>63</v>
      </c>
      <c r="L858" t="str">
        <f t="shared" si="105"/>
        <v>No Sauce</v>
      </c>
      <c r="M858" s="3">
        <v>2</v>
      </c>
      <c r="N858" s="5">
        <v>2.9</v>
      </c>
      <c r="O858" s="5">
        <f t="shared" si="106"/>
        <v>2.9</v>
      </c>
      <c r="P858" s="5">
        <f t="shared" si="107"/>
        <v>5.8</v>
      </c>
      <c r="Q858" s="9">
        <v>0</v>
      </c>
      <c r="R858" s="9">
        <f t="shared" si="108"/>
        <v>0</v>
      </c>
      <c r="S858" s="9">
        <v>0.38</v>
      </c>
      <c r="T858" s="9">
        <f t="shared" si="109"/>
        <v>0.38</v>
      </c>
      <c r="U858" s="16">
        <v>6.18</v>
      </c>
      <c r="V858" s="5">
        <f t="shared" si="110"/>
        <v>6.18</v>
      </c>
      <c r="W858" t="s">
        <v>31</v>
      </c>
      <c r="X858" t="str">
        <f t="shared" si="111"/>
        <v>MobilePay</v>
      </c>
    </row>
    <row r="859" spans="1:24" x14ac:dyDescent="0.3">
      <c r="A859" s="3">
        <v>120857</v>
      </c>
      <c r="B859">
        <v>301</v>
      </c>
      <c r="C859" s="2">
        <v>45865</v>
      </c>
      <c r="D859" s="4">
        <v>4.9039351851851855E-2</v>
      </c>
      <c r="E859" s="2">
        <v>45865</v>
      </c>
      <c r="F859" s="2" t="str">
        <f>TEXT(Table1[[#This Row],[Business_Day]],"dddd")</f>
        <v>Sunday</v>
      </c>
      <c r="G859" t="s">
        <v>18</v>
      </c>
      <c r="H859" t="s">
        <v>15</v>
      </c>
      <c r="I859" t="str">
        <f t="shared" si="104"/>
        <v>Drive-Thru</v>
      </c>
      <c r="J859" t="s">
        <v>20</v>
      </c>
      <c r="L859" t="str">
        <f t="shared" si="105"/>
        <v>No Modifier</v>
      </c>
      <c r="M859" s="3">
        <v>1</v>
      </c>
      <c r="N859" s="5">
        <v>5.56</v>
      </c>
      <c r="O859" s="5">
        <f t="shared" si="106"/>
        <v>5.56</v>
      </c>
      <c r="P859" s="5">
        <f t="shared" si="107"/>
        <v>5.56</v>
      </c>
      <c r="Q859" s="9">
        <v>0</v>
      </c>
      <c r="R859" s="9">
        <f t="shared" si="108"/>
        <v>0</v>
      </c>
      <c r="S859" s="9">
        <v>0.36</v>
      </c>
      <c r="T859" s="9">
        <f t="shared" si="109"/>
        <v>0.36</v>
      </c>
      <c r="U859" s="16">
        <v>5.92</v>
      </c>
      <c r="V859" s="5">
        <f t="shared" si="110"/>
        <v>5.92</v>
      </c>
      <c r="X859" t="str">
        <f t="shared" si="111"/>
        <v>Card</v>
      </c>
    </row>
    <row r="860" spans="1:24" x14ac:dyDescent="0.3">
      <c r="A860" s="3">
        <v>120858</v>
      </c>
      <c r="B860">
        <v>403</v>
      </c>
      <c r="C860" s="2">
        <v>45826</v>
      </c>
      <c r="D860" s="4">
        <v>0.44690972222222225</v>
      </c>
      <c r="E860" s="2">
        <v>45826</v>
      </c>
      <c r="F860" s="2" t="str">
        <f>TEXT(Table1[[#This Row],[Business_Day]],"dddd")</f>
        <v>Wednesday</v>
      </c>
      <c r="G860" t="s">
        <v>37</v>
      </c>
      <c r="H860" t="s">
        <v>15</v>
      </c>
      <c r="I860" t="str">
        <f t="shared" si="104"/>
        <v>Drive-Thru</v>
      </c>
      <c r="J860" t="s">
        <v>24</v>
      </c>
      <c r="K860" t="s">
        <v>46</v>
      </c>
      <c r="L860" t="str">
        <f t="shared" si="105"/>
        <v>Cinnamon</v>
      </c>
      <c r="M860" s="3">
        <v>1</v>
      </c>
      <c r="N860" s="5">
        <v>3.1</v>
      </c>
      <c r="O860" s="5">
        <f t="shared" si="106"/>
        <v>3.1999999999999997</v>
      </c>
      <c r="P860" s="5">
        <f t="shared" si="107"/>
        <v>3.1999999999999997</v>
      </c>
      <c r="Q860" s="9">
        <v>0.32</v>
      </c>
      <c r="R860" s="9">
        <f t="shared" si="108"/>
        <v>0.32</v>
      </c>
      <c r="S860" s="9">
        <v>0.24</v>
      </c>
      <c r="T860" s="9">
        <f t="shared" si="109"/>
        <v>0.24</v>
      </c>
      <c r="U860" s="16">
        <v>3.12</v>
      </c>
      <c r="V860" s="5">
        <f t="shared" si="110"/>
        <v>3.12</v>
      </c>
      <c r="W860" t="s">
        <v>21</v>
      </c>
      <c r="X860" t="str">
        <f t="shared" si="111"/>
        <v>Card</v>
      </c>
    </row>
    <row r="861" spans="1:24" x14ac:dyDescent="0.3">
      <c r="A861" s="3">
        <v>120859</v>
      </c>
      <c r="B861">
        <v>501</v>
      </c>
      <c r="C861" s="2">
        <v>45847</v>
      </c>
      <c r="D861" s="4">
        <v>0.48988425925925927</v>
      </c>
      <c r="E861" s="2">
        <v>45847</v>
      </c>
      <c r="F861" s="2" t="str">
        <f>TEXT(Table1[[#This Row],[Business_Day]],"dddd")</f>
        <v>Wednesday</v>
      </c>
      <c r="G861" t="s">
        <v>18</v>
      </c>
      <c r="H861" t="s">
        <v>19</v>
      </c>
      <c r="I861" t="str">
        <f t="shared" si="104"/>
        <v>Dine-In</v>
      </c>
      <c r="J861" t="s">
        <v>43</v>
      </c>
      <c r="L861" t="str">
        <f t="shared" si="105"/>
        <v>No Modifier</v>
      </c>
      <c r="M861" s="3">
        <v>1</v>
      </c>
      <c r="N861" s="5">
        <v>4.7</v>
      </c>
      <c r="O861" s="5">
        <f t="shared" si="106"/>
        <v>4.7</v>
      </c>
      <c r="P861" s="5">
        <f t="shared" si="107"/>
        <v>4.7</v>
      </c>
      <c r="Q861" s="9">
        <v>0</v>
      </c>
      <c r="R861" s="9">
        <f t="shared" si="108"/>
        <v>0</v>
      </c>
      <c r="S861" s="9">
        <v>0.33</v>
      </c>
      <c r="T861" s="9">
        <f t="shared" si="109"/>
        <v>0.33</v>
      </c>
      <c r="U861" s="16">
        <v>5.03</v>
      </c>
      <c r="V861" s="5">
        <f t="shared" si="110"/>
        <v>5.03</v>
      </c>
      <c r="W861" t="s">
        <v>17</v>
      </c>
      <c r="X861" t="str">
        <f t="shared" si="111"/>
        <v>Cash</v>
      </c>
    </row>
    <row r="862" spans="1:24" x14ac:dyDescent="0.3">
      <c r="A862" s="3">
        <v>120860</v>
      </c>
      <c r="B862">
        <v>101</v>
      </c>
      <c r="C862" s="2">
        <v>45847</v>
      </c>
      <c r="D862" s="4">
        <v>0.44865740740740739</v>
      </c>
      <c r="E862" s="2">
        <v>45847</v>
      </c>
      <c r="F862" s="2" t="str">
        <f>TEXT(Table1[[#This Row],[Business_Day]],"dddd")</f>
        <v>Wednesday</v>
      </c>
      <c r="G862" t="s">
        <v>37</v>
      </c>
      <c r="H862" t="s">
        <v>29</v>
      </c>
      <c r="I862" t="str">
        <f t="shared" si="104"/>
        <v>Delivery</v>
      </c>
      <c r="J862" t="s">
        <v>41</v>
      </c>
      <c r="K862" t="s">
        <v>42</v>
      </c>
      <c r="L862" t="str">
        <f t="shared" si="105"/>
        <v>Oat Milk</v>
      </c>
      <c r="M862" s="3">
        <v>1</v>
      </c>
      <c r="N862" s="5">
        <v>1.93</v>
      </c>
      <c r="O862" s="5">
        <f t="shared" si="106"/>
        <v>2.63</v>
      </c>
      <c r="P862" s="5">
        <f t="shared" si="107"/>
        <v>2.63</v>
      </c>
      <c r="Q862" s="9">
        <v>0</v>
      </c>
      <c r="R862" s="9">
        <f t="shared" si="108"/>
        <v>0</v>
      </c>
      <c r="S862" s="9">
        <v>0.17</v>
      </c>
      <c r="T862" s="9">
        <f t="shared" si="109"/>
        <v>0.17</v>
      </c>
      <c r="U862" s="16">
        <v>2.8</v>
      </c>
      <c r="V862" s="5">
        <f t="shared" si="110"/>
        <v>2.8</v>
      </c>
      <c r="X862" t="str">
        <f t="shared" si="111"/>
        <v>Card</v>
      </c>
    </row>
    <row r="863" spans="1:24" x14ac:dyDescent="0.3">
      <c r="A863" s="3">
        <v>120861</v>
      </c>
      <c r="B863">
        <v>102</v>
      </c>
      <c r="C863" s="2">
        <v>45837</v>
      </c>
      <c r="D863" s="4">
        <v>0.39215277777777779</v>
      </c>
      <c r="E863" s="2">
        <v>45837</v>
      </c>
      <c r="F863" s="2" t="str">
        <f>TEXT(Table1[[#This Row],[Business_Day]],"dddd")</f>
        <v>Sunday</v>
      </c>
      <c r="G863" t="s">
        <v>36</v>
      </c>
      <c r="H863" t="s">
        <v>22</v>
      </c>
      <c r="I863" t="str">
        <f t="shared" si="104"/>
        <v>Takeout</v>
      </c>
      <c r="J863" t="s">
        <v>26</v>
      </c>
      <c r="L863" t="str">
        <f t="shared" si="105"/>
        <v>No Modifier</v>
      </c>
      <c r="M863" s="3">
        <v>1</v>
      </c>
      <c r="N863" s="5">
        <v>8.5299999999999994</v>
      </c>
      <c r="O863" s="5">
        <f t="shared" si="106"/>
        <v>8.5300000000000011</v>
      </c>
      <c r="P863" s="5">
        <f t="shared" si="107"/>
        <v>8.5300000000000011</v>
      </c>
      <c r="Q863" s="9">
        <v>0</v>
      </c>
      <c r="R863" s="9">
        <f t="shared" si="108"/>
        <v>0</v>
      </c>
      <c r="S863" s="9">
        <v>0.62</v>
      </c>
      <c r="T863" s="9">
        <f t="shared" si="109"/>
        <v>0.62</v>
      </c>
      <c r="U863" s="16">
        <v>9.15</v>
      </c>
      <c r="V863" s="5">
        <f t="shared" si="110"/>
        <v>9.15</v>
      </c>
      <c r="W863" t="s">
        <v>21</v>
      </c>
      <c r="X863" t="str">
        <f t="shared" si="111"/>
        <v>Card</v>
      </c>
    </row>
    <row r="864" spans="1:24" x14ac:dyDescent="0.3">
      <c r="A864" s="3">
        <v>120862</v>
      </c>
      <c r="B864">
        <v>401</v>
      </c>
      <c r="C864" s="2">
        <v>45878</v>
      </c>
      <c r="D864" s="4">
        <v>0.35358796296296297</v>
      </c>
      <c r="E864" s="2">
        <v>45878</v>
      </c>
      <c r="F864" s="2" t="str">
        <f>TEXT(Table1[[#This Row],[Business_Day]],"dddd")</f>
        <v>Saturday</v>
      </c>
      <c r="G864" t="s">
        <v>14</v>
      </c>
      <c r="H864" t="s">
        <v>19</v>
      </c>
      <c r="I864" t="str">
        <f t="shared" si="104"/>
        <v>Dine-In</v>
      </c>
      <c r="J864" t="s">
        <v>24</v>
      </c>
      <c r="L864" t="str">
        <f t="shared" si="105"/>
        <v>No Modifier</v>
      </c>
      <c r="M864" s="3">
        <v>1</v>
      </c>
      <c r="N864" s="5">
        <v>3.63</v>
      </c>
      <c r="O864" s="5">
        <f t="shared" ca="1" si="106"/>
        <v>4.9800000000000004</v>
      </c>
      <c r="P864" s="5">
        <f t="shared" ca="1" si="107"/>
        <v>4.9800000000000004</v>
      </c>
      <c r="R864" s="9">
        <f t="shared" ca="1" si="108"/>
        <v>0.15</v>
      </c>
      <c r="S864" s="9">
        <v>0.36</v>
      </c>
      <c r="T864" s="9">
        <f t="shared" si="109"/>
        <v>0.36</v>
      </c>
      <c r="U864" s="16">
        <v>5.19</v>
      </c>
      <c r="V864" s="5">
        <f t="shared" si="110"/>
        <v>5.19</v>
      </c>
      <c r="W864" t="s">
        <v>31</v>
      </c>
      <c r="X864" t="str">
        <f t="shared" si="111"/>
        <v>MobilePay</v>
      </c>
    </row>
    <row r="865" spans="1:24" x14ac:dyDescent="0.3">
      <c r="A865" s="3">
        <v>120863</v>
      </c>
      <c r="B865">
        <v>403</v>
      </c>
      <c r="C865" s="2">
        <v>45820</v>
      </c>
      <c r="D865" s="4">
        <v>0.30533564814814818</v>
      </c>
      <c r="E865" s="2">
        <v>45820</v>
      </c>
      <c r="F865" s="2" t="str">
        <f>TEXT(Table1[[#This Row],[Business_Day]],"dddd")</f>
        <v>Thursday</v>
      </c>
      <c r="G865" t="s">
        <v>14</v>
      </c>
      <c r="H865" t="s">
        <v>19</v>
      </c>
      <c r="I865" t="str">
        <f t="shared" si="104"/>
        <v>Dine-In</v>
      </c>
      <c r="J865" t="s">
        <v>70</v>
      </c>
      <c r="K865" t="s">
        <v>45</v>
      </c>
      <c r="L865" t="str">
        <f t="shared" si="105"/>
        <v>Sugar-Free Syrup</v>
      </c>
      <c r="M865" s="3">
        <v>1</v>
      </c>
      <c r="N865" s="5">
        <v>3.69</v>
      </c>
      <c r="O865" s="5">
        <f t="shared" si="106"/>
        <v>3.9899999999999998</v>
      </c>
      <c r="P865" s="5">
        <f t="shared" si="107"/>
        <v>3.9899999999999998</v>
      </c>
      <c r="Q865" s="9">
        <v>0</v>
      </c>
      <c r="R865" s="9">
        <f t="shared" si="108"/>
        <v>0</v>
      </c>
      <c r="S865" s="9">
        <v>0.36</v>
      </c>
      <c r="T865" s="9">
        <f t="shared" si="109"/>
        <v>0.36</v>
      </c>
      <c r="U865" s="16">
        <v>4.3499999999999996</v>
      </c>
      <c r="V865" s="5">
        <f t="shared" si="110"/>
        <v>4.3499999999999996</v>
      </c>
      <c r="X865" t="str">
        <f t="shared" si="111"/>
        <v>Card</v>
      </c>
    </row>
    <row r="866" spans="1:24" x14ac:dyDescent="0.3">
      <c r="A866" s="3">
        <v>120864</v>
      </c>
      <c r="B866">
        <v>403</v>
      </c>
      <c r="C866" s="2">
        <v>45759</v>
      </c>
      <c r="D866" s="4">
        <v>0.50505787037037042</v>
      </c>
      <c r="E866" s="2">
        <v>45759</v>
      </c>
      <c r="F866" s="2" t="str">
        <f>TEXT(Table1[[#This Row],[Business_Day]],"dddd")</f>
        <v>Saturday</v>
      </c>
      <c r="G866" t="s">
        <v>18</v>
      </c>
      <c r="H866" t="s">
        <v>15</v>
      </c>
      <c r="I866" t="str">
        <f t="shared" si="104"/>
        <v>Drive-Thru</v>
      </c>
      <c r="J866" t="s">
        <v>26</v>
      </c>
      <c r="L866" t="str">
        <f t="shared" si="105"/>
        <v>No Modifier</v>
      </c>
      <c r="M866" s="3">
        <v>1</v>
      </c>
      <c r="N866" s="5">
        <v>8.98</v>
      </c>
      <c r="O866" s="5">
        <f t="shared" si="106"/>
        <v>8.98</v>
      </c>
      <c r="P866" s="5">
        <f t="shared" si="107"/>
        <v>8.98</v>
      </c>
      <c r="Q866" s="9">
        <v>0</v>
      </c>
      <c r="R866" s="9">
        <f t="shared" si="108"/>
        <v>0</v>
      </c>
      <c r="S866" s="9">
        <v>0.76</v>
      </c>
      <c r="T866" s="9">
        <f t="shared" si="109"/>
        <v>0.76</v>
      </c>
      <c r="U866" s="16">
        <v>9.74</v>
      </c>
      <c r="V866" s="5">
        <f t="shared" si="110"/>
        <v>9.74</v>
      </c>
      <c r="W866" t="s">
        <v>21</v>
      </c>
      <c r="X866" t="str">
        <f t="shared" si="111"/>
        <v>Card</v>
      </c>
    </row>
    <row r="867" spans="1:24" x14ac:dyDescent="0.3">
      <c r="A867" s="3">
        <v>120865</v>
      </c>
      <c r="B867">
        <v>201</v>
      </c>
      <c r="C867" s="2">
        <v>45793</v>
      </c>
      <c r="D867" s="4">
        <v>0.31980324074074074</v>
      </c>
      <c r="E867" s="2">
        <v>45793</v>
      </c>
      <c r="F867" s="2" t="str">
        <f>TEXT(Table1[[#This Row],[Business_Day]],"dddd")</f>
        <v>Friday</v>
      </c>
      <c r="G867" t="s">
        <v>36</v>
      </c>
      <c r="H867" t="s">
        <v>15</v>
      </c>
      <c r="I867" t="str">
        <f t="shared" si="104"/>
        <v>Drive-Thru</v>
      </c>
      <c r="J867" t="s">
        <v>56</v>
      </c>
      <c r="L867" t="str">
        <f t="shared" si="105"/>
        <v>No Modifier</v>
      </c>
      <c r="M867" s="3">
        <v>1</v>
      </c>
      <c r="N867" s="5">
        <v>1.84</v>
      </c>
      <c r="O867" s="5">
        <f t="shared" si="106"/>
        <v>1.84</v>
      </c>
      <c r="P867" s="5">
        <f t="shared" si="107"/>
        <v>1.84</v>
      </c>
      <c r="Q867" s="9">
        <v>0</v>
      </c>
      <c r="R867" s="9">
        <f t="shared" si="108"/>
        <v>0</v>
      </c>
      <c r="S867" s="9">
        <v>0.15</v>
      </c>
      <c r="T867" s="9">
        <f t="shared" si="109"/>
        <v>0.15</v>
      </c>
      <c r="U867" s="16">
        <v>1.99</v>
      </c>
      <c r="V867" s="5">
        <f t="shared" si="110"/>
        <v>1.99</v>
      </c>
      <c r="W867" t="s">
        <v>21</v>
      </c>
      <c r="X867" t="str">
        <f t="shared" si="111"/>
        <v>Card</v>
      </c>
    </row>
    <row r="868" spans="1:24" x14ac:dyDescent="0.3">
      <c r="A868" s="3">
        <v>120866</v>
      </c>
      <c r="B868">
        <v>202</v>
      </c>
      <c r="C868" s="2">
        <v>45844</v>
      </c>
      <c r="D868" s="4">
        <v>0.21712962962962962</v>
      </c>
      <c r="E868" s="2">
        <v>45844</v>
      </c>
      <c r="F868" s="2" t="str">
        <f>TEXT(Table1[[#This Row],[Business_Day]],"dddd")</f>
        <v>Sunday</v>
      </c>
      <c r="G868" t="s">
        <v>28</v>
      </c>
      <c r="H868" t="s">
        <v>22</v>
      </c>
      <c r="I868" t="str">
        <f t="shared" si="104"/>
        <v>Takeout</v>
      </c>
      <c r="J868" t="s">
        <v>56</v>
      </c>
      <c r="K868" t="s">
        <v>76</v>
      </c>
      <c r="L868" t="str">
        <f t="shared" si="105"/>
        <v>No Ice</v>
      </c>
      <c r="M868" s="3">
        <v>1</v>
      </c>
      <c r="N868" s="5">
        <v>1.93</v>
      </c>
      <c r="O868" s="5">
        <f t="shared" si="106"/>
        <v>1.9299999999999997</v>
      </c>
      <c r="P868" s="5">
        <f t="shared" si="107"/>
        <v>1.9299999999999997</v>
      </c>
      <c r="Q868" s="9">
        <v>0</v>
      </c>
      <c r="R868" s="9">
        <f t="shared" si="108"/>
        <v>0</v>
      </c>
      <c r="S868" s="9">
        <v>0.14000000000000001</v>
      </c>
      <c r="T868" s="9">
        <f t="shared" si="109"/>
        <v>0.14000000000000001</v>
      </c>
      <c r="U868" s="16">
        <v>2.0699999999999998</v>
      </c>
      <c r="V868" s="5">
        <f t="shared" si="110"/>
        <v>2.0699999999999998</v>
      </c>
      <c r="W868" t="s">
        <v>31</v>
      </c>
      <c r="X868" t="str">
        <f t="shared" si="111"/>
        <v>MobilePay</v>
      </c>
    </row>
    <row r="869" spans="1:24" x14ac:dyDescent="0.3">
      <c r="A869" s="3">
        <v>120867</v>
      </c>
      <c r="B869">
        <v>402</v>
      </c>
      <c r="C869" s="2">
        <v>45807</v>
      </c>
      <c r="D869" s="4">
        <v>0.44726851851851851</v>
      </c>
      <c r="E869" s="2">
        <v>45807</v>
      </c>
      <c r="F869" s="2" t="str">
        <f>TEXT(Table1[[#This Row],[Business_Day]],"dddd")</f>
        <v>Friday</v>
      </c>
      <c r="G869" t="s">
        <v>37</v>
      </c>
      <c r="H869" t="s">
        <v>19</v>
      </c>
      <c r="I869" t="str">
        <f t="shared" si="104"/>
        <v>Dine-In</v>
      </c>
      <c r="J869" t="s">
        <v>41</v>
      </c>
      <c r="L869" t="str">
        <f t="shared" si="105"/>
        <v>No Modifier</v>
      </c>
      <c r="M869" s="3">
        <v>1</v>
      </c>
      <c r="N869" s="5">
        <v>1.96</v>
      </c>
      <c r="O869" s="5">
        <f t="shared" si="106"/>
        <v>1.96</v>
      </c>
      <c r="P869" s="5">
        <f t="shared" si="107"/>
        <v>1.96</v>
      </c>
      <c r="Q869" s="9">
        <v>0</v>
      </c>
      <c r="R869" s="9">
        <f t="shared" si="108"/>
        <v>0</v>
      </c>
      <c r="S869" s="9">
        <v>0.13</v>
      </c>
      <c r="T869" s="9">
        <f t="shared" si="109"/>
        <v>0.13</v>
      </c>
      <c r="U869" s="16">
        <v>2.09</v>
      </c>
      <c r="V869" s="5">
        <f t="shared" si="110"/>
        <v>2.09</v>
      </c>
      <c r="W869" t="s">
        <v>31</v>
      </c>
      <c r="X869" t="str">
        <f t="shared" si="111"/>
        <v>MobilePay</v>
      </c>
    </row>
    <row r="870" spans="1:24" x14ac:dyDescent="0.3">
      <c r="A870" s="3">
        <v>120868</v>
      </c>
      <c r="B870">
        <v>201</v>
      </c>
      <c r="C870" s="2">
        <v>45866</v>
      </c>
      <c r="D870" s="4">
        <v>0.42777777777777776</v>
      </c>
      <c r="E870" s="2">
        <v>45866</v>
      </c>
      <c r="F870" s="2" t="str">
        <f>TEXT(Table1[[#This Row],[Business_Day]],"dddd")</f>
        <v>Monday</v>
      </c>
      <c r="G870" t="s">
        <v>37</v>
      </c>
      <c r="H870" t="s">
        <v>15</v>
      </c>
      <c r="I870" t="str">
        <f t="shared" si="104"/>
        <v>Drive-Thru</v>
      </c>
      <c r="J870" t="s">
        <v>68</v>
      </c>
      <c r="L870" t="str">
        <f t="shared" si="105"/>
        <v>No Modifier</v>
      </c>
      <c r="M870" s="3">
        <v>2</v>
      </c>
      <c r="N870" s="5">
        <v>3.9</v>
      </c>
      <c r="O870" s="5">
        <f t="shared" si="106"/>
        <v>3.9000000000000004</v>
      </c>
      <c r="P870" s="5">
        <f t="shared" si="107"/>
        <v>7.8000000000000007</v>
      </c>
      <c r="Q870" s="9">
        <v>0</v>
      </c>
      <c r="R870" s="9">
        <f t="shared" si="108"/>
        <v>0</v>
      </c>
      <c r="S870" s="9">
        <v>0.51</v>
      </c>
      <c r="T870" s="9">
        <f t="shared" si="109"/>
        <v>0.51</v>
      </c>
      <c r="U870" s="16">
        <v>8.31</v>
      </c>
      <c r="V870" s="5">
        <f t="shared" si="110"/>
        <v>8.31</v>
      </c>
      <c r="W870" t="s">
        <v>21</v>
      </c>
      <c r="X870" t="str">
        <f t="shared" si="111"/>
        <v>Card</v>
      </c>
    </row>
    <row r="871" spans="1:24" x14ac:dyDescent="0.3">
      <c r="A871" s="3">
        <v>120869</v>
      </c>
      <c r="B871">
        <v>403</v>
      </c>
      <c r="C871" s="2">
        <v>45758</v>
      </c>
      <c r="D871" s="4">
        <v>0.29340277777777779</v>
      </c>
      <c r="E871" s="2">
        <v>45758</v>
      </c>
      <c r="F871" s="2" t="str">
        <f>TEXT(Table1[[#This Row],[Business_Day]],"dddd")</f>
        <v>Friday</v>
      </c>
      <c r="G871" t="s">
        <v>36</v>
      </c>
      <c r="H871" t="s">
        <v>29</v>
      </c>
      <c r="I871" t="str">
        <f t="shared" si="104"/>
        <v>Delivery</v>
      </c>
      <c r="J871" t="s">
        <v>26</v>
      </c>
      <c r="L871" t="str">
        <f t="shared" si="105"/>
        <v>No Modifier</v>
      </c>
      <c r="M871" s="3">
        <v>1</v>
      </c>
      <c r="N871" s="5">
        <v>10.3</v>
      </c>
      <c r="O871" s="5">
        <f t="shared" si="106"/>
        <v>10.3</v>
      </c>
      <c r="P871" s="5">
        <f t="shared" si="107"/>
        <v>10.3</v>
      </c>
      <c r="Q871" s="9">
        <v>0</v>
      </c>
      <c r="R871" s="9">
        <f t="shared" si="108"/>
        <v>0</v>
      </c>
      <c r="S871" s="9">
        <v>0.75</v>
      </c>
      <c r="T871" s="9">
        <f t="shared" si="109"/>
        <v>0.75</v>
      </c>
      <c r="U871" s="16">
        <v>11.05</v>
      </c>
      <c r="V871" s="5">
        <f t="shared" si="110"/>
        <v>11.05</v>
      </c>
      <c r="W871" t="s">
        <v>21</v>
      </c>
      <c r="X871" t="str">
        <f t="shared" si="111"/>
        <v>Card</v>
      </c>
    </row>
    <row r="872" spans="1:24" x14ac:dyDescent="0.3">
      <c r="A872" s="3">
        <v>120870</v>
      </c>
      <c r="B872">
        <v>501</v>
      </c>
      <c r="C872" s="2">
        <v>45824</v>
      </c>
      <c r="D872" s="4">
        <v>0.49956018518518519</v>
      </c>
      <c r="E872" s="2">
        <v>45824</v>
      </c>
      <c r="F872" s="2" t="str">
        <f>TEXT(Table1[[#This Row],[Business_Day]],"dddd")</f>
        <v>Monday</v>
      </c>
      <c r="G872" t="s">
        <v>37</v>
      </c>
      <c r="H872" t="s">
        <v>15</v>
      </c>
      <c r="I872" t="str">
        <f t="shared" si="104"/>
        <v>Drive-Thru</v>
      </c>
      <c r="J872" t="s">
        <v>41</v>
      </c>
      <c r="L872" t="str">
        <f t="shared" si="105"/>
        <v>No Modifier</v>
      </c>
      <c r="M872" s="3">
        <v>1</v>
      </c>
      <c r="N872" s="5">
        <v>1.85</v>
      </c>
      <c r="O872" s="5">
        <f t="shared" si="106"/>
        <v>2.5499999999999998</v>
      </c>
      <c r="P872" s="5">
        <f t="shared" si="107"/>
        <v>2.5499999999999998</v>
      </c>
      <c r="Q872" s="9">
        <v>0</v>
      </c>
      <c r="R872" s="9">
        <f t="shared" si="108"/>
        <v>0</v>
      </c>
      <c r="S872" s="9">
        <v>0.18</v>
      </c>
      <c r="T872" s="9">
        <f t="shared" si="109"/>
        <v>0.18</v>
      </c>
      <c r="U872" s="16">
        <v>2.73</v>
      </c>
      <c r="V872" s="5">
        <f t="shared" si="110"/>
        <v>2.73</v>
      </c>
      <c r="W872" t="s">
        <v>21</v>
      </c>
      <c r="X872" t="str">
        <f t="shared" si="111"/>
        <v>Card</v>
      </c>
    </row>
    <row r="873" spans="1:24" x14ac:dyDescent="0.3">
      <c r="A873" s="3">
        <v>120871</v>
      </c>
      <c r="B873">
        <v>201</v>
      </c>
      <c r="C873" s="2">
        <v>45841</v>
      </c>
      <c r="D873" s="4">
        <v>0.46090277777777777</v>
      </c>
      <c r="E873" s="2">
        <v>45841</v>
      </c>
      <c r="F873" s="2" t="str">
        <f>TEXT(Table1[[#This Row],[Business_Day]],"dddd")</f>
        <v>Thursday</v>
      </c>
      <c r="G873" t="s">
        <v>37</v>
      </c>
      <c r="H873" t="s">
        <v>22</v>
      </c>
      <c r="I873" t="str">
        <f t="shared" si="104"/>
        <v>Takeout</v>
      </c>
      <c r="J873" t="s">
        <v>41</v>
      </c>
      <c r="K873" t="s">
        <v>71</v>
      </c>
      <c r="L873" t="str">
        <f t="shared" si="105"/>
        <v>Almond Milk</v>
      </c>
      <c r="M873" s="3">
        <v>1</v>
      </c>
      <c r="N873" s="5">
        <v>1.73</v>
      </c>
      <c r="O873" s="5">
        <f t="shared" si="106"/>
        <v>2.4299999999999997</v>
      </c>
      <c r="P873" s="5">
        <f t="shared" si="107"/>
        <v>2.4299999999999997</v>
      </c>
      <c r="Q873" s="9">
        <v>0</v>
      </c>
      <c r="R873" s="9">
        <f t="shared" si="108"/>
        <v>0</v>
      </c>
      <c r="S873" s="9">
        <v>0.18</v>
      </c>
      <c r="T873" s="9">
        <f t="shared" si="109"/>
        <v>0.18</v>
      </c>
      <c r="U873" s="16">
        <v>2.61</v>
      </c>
      <c r="V873" s="5">
        <f t="shared" si="110"/>
        <v>2.61</v>
      </c>
      <c r="W873" t="s">
        <v>17</v>
      </c>
      <c r="X873" t="str">
        <f t="shared" si="111"/>
        <v>Cash</v>
      </c>
    </row>
    <row r="874" spans="1:24" x14ac:dyDescent="0.3">
      <c r="A874" s="3">
        <v>120872</v>
      </c>
      <c r="B874">
        <v>401</v>
      </c>
      <c r="C874" s="2">
        <v>45831</v>
      </c>
      <c r="D874" s="4">
        <v>0.23207175925925927</v>
      </c>
      <c r="E874" s="2">
        <v>45831</v>
      </c>
      <c r="F874" s="2" t="str">
        <f>TEXT(Table1[[#This Row],[Business_Day]],"dddd")</f>
        <v>Monday</v>
      </c>
      <c r="G874" t="s">
        <v>14</v>
      </c>
      <c r="H874" t="s">
        <v>15</v>
      </c>
      <c r="I874" t="str">
        <f t="shared" si="104"/>
        <v>Drive-Thru</v>
      </c>
      <c r="J874" t="s">
        <v>24</v>
      </c>
      <c r="K874" t="s">
        <v>25</v>
      </c>
      <c r="L874" t="str">
        <f t="shared" si="105"/>
        <v>No Cheese</v>
      </c>
      <c r="M874" s="3">
        <v>1</v>
      </c>
      <c r="N874" s="5">
        <v>2.9</v>
      </c>
      <c r="O874" s="5">
        <f t="shared" si="106"/>
        <v>2.9</v>
      </c>
      <c r="P874" s="5">
        <f t="shared" si="107"/>
        <v>2.9</v>
      </c>
      <c r="Q874" s="9">
        <v>0</v>
      </c>
      <c r="R874" s="9">
        <f t="shared" si="108"/>
        <v>0</v>
      </c>
      <c r="S874" s="9">
        <v>0.25</v>
      </c>
      <c r="T874" s="9">
        <f t="shared" si="109"/>
        <v>0.25</v>
      </c>
      <c r="U874" s="16">
        <v>3.15</v>
      </c>
      <c r="V874" s="5">
        <f t="shared" si="110"/>
        <v>3.15</v>
      </c>
      <c r="W874" t="s">
        <v>31</v>
      </c>
      <c r="X874" t="str">
        <f t="shared" si="111"/>
        <v>MobilePay</v>
      </c>
    </row>
    <row r="875" spans="1:24" x14ac:dyDescent="0.3">
      <c r="A875" s="3">
        <v>120873</v>
      </c>
      <c r="B875">
        <v>403</v>
      </c>
      <c r="C875" s="2">
        <v>45759</v>
      </c>
      <c r="D875" s="4">
        <v>0.53921296296296295</v>
      </c>
      <c r="E875" s="2">
        <v>45759</v>
      </c>
      <c r="F875" s="2" t="str">
        <f>TEXT(Table1[[#This Row],[Business_Day]],"dddd")</f>
        <v>Saturday</v>
      </c>
      <c r="G875" t="s">
        <v>33</v>
      </c>
      <c r="H875" t="s">
        <v>22</v>
      </c>
      <c r="I875" t="str">
        <f t="shared" si="104"/>
        <v>Takeout</v>
      </c>
      <c r="J875" t="s">
        <v>52</v>
      </c>
      <c r="K875" t="s">
        <v>34</v>
      </c>
      <c r="L875" t="str">
        <f t="shared" si="105"/>
        <v>Extra Sauce</v>
      </c>
      <c r="M875" s="3">
        <v>1</v>
      </c>
      <c r="N875" s="5">
        <v>2.4300000000000002</v>
      </c>
      <c r="O875" s="5">
        <f t="shared" si="106"/>
        <v>2.6799999999999997</v>
      </c>
      <c r="P875" s="5">
        <f t="shared" si="107"/>
        <v>2.6799999999999997</v>
      </c>
      <c r="Q875" s="9">
        <v>0</v>
      </c>
      <c r="R875" s="9">
        <f t="shared" si="108"/>
        <v>0</v>
      </c>
      <c r="S875" s="9">
        <v>0.24</v>
      </c>
      <c r="T875" s="9">
        <f t="shared" si="109"/>
        <v>0.24</v>
      </c>
      <c r="U875" s="16">
        <v>2.92</v>
      </c>
      <c r="V875" s="5">
        <f t="shared" si="110"/>
        <v>2.92</v>
      </c>
      <c r="W875" t="s">
        <v>62</v>
      </c>
      <c r="X875" t="str">
        <f t="shared" si="111"/>
        <v>GiftCard</v>
      </c>
    </row>
    <row r="876" spans="1:24" x14ac:dyDescent="0.3">
      <c r="A876" s="3">
        <v>120874</v>
      </c>
      <c r="B876">
        <v>101</v>
      </c>
      <c r="C876" s="2">
        <v>45841</v>
      </c>
      <c r="D876" s="4">
        <v>0.49275462962962963</v>
      </c>
      <c r="E876" s="2">
        <v>45841</v>
      </c>
      <c r="F876" s="2" t="str">
        <f>TEXT(Table1[[#This Row],[Business_Day]],"dddd")</f>
        <v>Thursday</v>
      </c>
      <c r="G876" t="s">
        <v>37</v>
      </c>
      <c r="H876" t="s">
        <v>22</v>
      </c>
      <c r="I876" t="str">
        <f t="shared" si="104"/>
        <v>Takeout</v>
      </c>
      <c r="J876" t="s">
        <v>32</v>
      </c>
      <c r="K876" t="s">
        <v>23</v>
      </c>
      <c r="L876" t="str">
        <f t="shared" si="105"/>
        <v>Light Ice</v>
      </c>
      <c r="M876" s="3">
        <v>3</v>
      </c>
      <c r="N876" s="5">
        <v>1.74</v>
      </c>
      <c r="O876" s="5">
        <f t="shared" si="106"/>
        <v>1.74</v>
      </c>
      <c r="P876" s="5">
        <f t="shared" si="107"/>
        <v>5.22</v>
      </c>
      <c r="Q876" s="9">
        <v>0</v>
      </c>
      <c r="R876" s="9">
        <f t="shared" si="108"/>
        <v>0</v>
      </c>
      <c r="S876" s="9">
        <v>0.5</v>
      </c>
      <c r="T876" s="9">
        <f t="shared" si="109"/>
        <v>0.5</v>
      </c>
      <c r="U876" s="16">
        <v>5.72</v>
      </c>
      <c r="V876" s="5">
        <f t="shared" si="110"/>
        <v>5.72</v>
      </c>
      <c r="W876" t="s">
        <v>21</v>
      </c>
      <c r="X876" t="str">
        <f t="shared" si="111"/>
        <v>Card</v>
      </c>
    </row>
    <row r="877" spans="1:24" x14ac:dyDescent="0.3">
      <c r="A877" s="3">
        <v>120875</v>
      </c>
      <c r="B877">
        <v>103</v>
      </c>
      <c r="C877" s="2">
        <v>45855</v>
      </c>
      <c r="D877" s="4">
        <v>0.41405092592592591</v>
      </c>
      <c r="E877" s="2">
        <v>45855</v>
      </c>
      <c r="F877" s="2" t="str">
        <f>TEXT(Table1[[#This Row],[Business_Day]],"dddd")</f>
        <v>Thursday</v>
      </c>
      <c r="G877" t="s">
        <v>14</v>
      </c>
      <c r="H877" t="s">
        <v>15</v>
      </c>
      <c r="I877" t="str">
        <f t="shared" si="104"/>
        <v>Drive-Thru</v>
      </c>
      <c r="J877" t="s">
        <v>24</v>
      </c>
      <c r="K877" t="s">
        <v>44</v>
      </c>
      <c r="L877" t="str">
        <f t="shared" si="105"/>
        <v>Extra Egg</v>
      </c>
      <c r="M877" s="3">
        <v>1</v>
      </c>
      <c r="N877" s="5">
        <v>3.69</v>
      </c>
      <c r="O877" s="5">
        <f t="shared" si="106"/>
        <v>4.6900000000000004</v>
      </c>
      <c r="P877" s="5">
        <f t="shared" si="107"/>
        <v>4.6900000000000004</v>
      </c>
      <c r="Q877" s="9">
        <v>0</v>
      </c>
      <c r="R877" s="9">
        <f t="shared" si="108"/>
        <v>0</v>
      </c>
      <c r="S877" s="9">
        <v>0.38</v>
      </c>
      <c r="T877" s="9">
        <f t="shared" si="109"/>
        <v>0.38</v>
      </c>
      <c r="U877" s="16">
        <v>5.07</v>
      </c>
      <c r="V877" s="5">
        <f t="shared" si="110"/>
        <v>5.07</v>
      </c>
      <c r="W877" t="s">
        <v>21</v>
      </c>
      <c r="X877" t="str">
        <f t="shared" si="111"/>
        <v>Card</v>
      </c>
    </row>
    <row r="878" spans="1:24" x14ac:dyDescent="0.3">
      <c r="A878" s="3">
        <v>120876</v>
      </c>
      <c r="B878">
        <v>101</v>
      </c>
      <c r="C878" s="2">
        <v>45770</v>
      </c>
      <c r="D878" s="4">
        <v>0.50614583333333329</v>
      </c>
      <c r="E878" s="2">
        <v>45770</v>
      </c>
      <c r="F878" s="2" t="str">
        <f>TEXT(Table1[[#This Row],[Business_Day]],"dddd")</f>
        <v>Wednesday</v>
      </c>
      <c r="G878" t="s">
        <v>18</v>
      </c>
      <c r="H878" t="s">
        <v>15</v>
      </c>
      <c r="I878" t="str">
        <f t="shared" si="104"/>
        <v>Drive-Thru</v>
      </c>
      <c r="J878" t="s">
        <v>43</v>
      </c>
      <c r="L878" t="str">
        <f t="shared" si="105"/>
        <v>No Modifier</v>
      </c>
      <c r="M878" s="3">
        <v>1</v>
      </c>
      <c r="N878" s="5">
        <v>4.32</v>
      </c>
      <c r="O878" s="5">
        <f t="shared" si="106"/>
        <v>4.32</v>
      </c>
      <c r="P878" s="5">
        <f t="shared" si="107"/>
        <v>4.32</v>
      </c>
      <c r="Q878" s="9">
        <v>0</v>
      </c>
      <c r="R878" s="9">
        <f t="shared" si="108"/>
        <v>0</v>
      </c>
      <c r="S878" s="9">
        <v>0.41</v>
      </c>
      <c r="T878" s="9">
        <f t="shared" si="109"/>
        <v>0.41</v>
      </c>
      <c r="U878" s="16">
        <v>4.7300000000000004</v>
      </c>
      <c r="V878" s="5">
        <f t="shared" si="110"/>
        <v>4.7300000000000004</v>
      </c>
      <c r="W878" t="s">
        <v>17</v>
      </c>
      <c r="X878" t="str">
        <f t="shared" si="111"/>
        <v>Cash</v>
      </c>
    </row>
    <row r="879" spans="1:24" x14ac:dyDescent="0.3">
      <c r="A879" s="3">
        <v>120877</v>
      </c>
      <c r="B879">
        <v>301</v>
      </c>
      <c r="C879" s="2">
        <v>45781</v>
      </c>
      <c r="D879" s="4">
        <v>0.24237268518518518</v>
      </c>
      <c r="E879" s="2">
        <v>45781</v>
      </c>
      <c r="F879" s="2" t="str">
        <f>TEXT(Table1[[#This Row],[Business_Day]],"dddd")</f>
        <v>Sunday</v>
      </c>
      <c r="G879" t="s">
        <v>14</v>
      </c>
      <c r="H879" t="s">
        <v>15</v>
      </c>
      <c r="I879" t="str">
        <f t="shared" si="104"/>
        <v>Drive-Thru</v>
      </c>
      <c r="J879" t="s">
        <v>70</v>
      </c>
      <c r="L879" t="str">
        <f t="shared" si="105"/>
        <v>No Modifier</v>
      </c>
      <c r="M879" s="3">
        <v>1</v>
      </c>
      <c r="N879" s="5">
        <v>3.3</v>
      </c>
      <c r="O879" s="5">
        <f t="shared" si="106"/>
        <v>3.3</v>
      </c>
      <c r="P879" s="5">
        <f t="shared" si="107"/>
        <v>3.3</v>
      </c>
      <c r="Q879" s="9">
        <v>0</v>
      </c>
      <c r="R879" s="9">
        <f t="shared" si="108"/>
        <v>0</v>
      </c>
      <c r="S879" s="9">
        <v>0.21</v>
      </c>
      <c r="T879" s="9">
        <f t="shared" si="109"/>
        <v>0.21</v>
      </c>
      <c r="U879" s="16">
        <v>3.51</v>
      </c>
      <c r="V879" s="5">
        <f t="shared" si="110"/>
        <v>3.51</v>
      </c>
      <c r="W879" t="s">
        <v>17</v>
      </c>
      <c r="X879" t="str">
        <f t="shared" si="111"/>
        <v>Cash</v>
      </c>
    </row>
    <row r="880" spans="1:24" x14ac:dyDescent="0.3">
      <c r="A880" s="3">
        <v>120878</v>
      </c>
      <c r="B880">
        <v>403</v>
      </c>
      <c r="C880" s="2">
        <v>45871</v>
      </c>
      <c r="D880" s="4">
        <v>0.24141203703703704</v>
      </c>
      <c r="E880" s="2">
        <v>45871</v>
      </c>
      <c r="F880" s="2" t="str">
        <f>TEXT(Table1[[#This Row],[Business_Day]],"dddd")</f>
        <v>Saturday</v>
      </c>
      <c r="G880" t="s">
        <v>28</v>
      </c>
      <c r="H880" t="s">
        <v>19</v>
      </c>
      <c r="I880" t="str">
        <f t="shared" si="104"/>
        <v>Dine-In</v>
      </c>
      <c r="J880" t="s">
        <v>30</v>
      </c>
      <c r="K880" t="s">
        <v>61</v>
      </c>
      <c r="L880" t="str">
        <f t="shared" si="105"/>
        <v>Large Size</v>
      </c>
      <c r="M880" s="3">
        <v>2</v>
      </c>
      <c r="N880" s="5">
        <v>3.14</v>
      </c>
      <c r="O880" s="5">
        <f t="shared" si="106"/>
        <v>3.7399999999999993</v>
      </c>
      <c r="P880" s="5">
        <f t="shared" si="107"/>
        <v>7.4799999999999986</v>
      </c>
      <c r="Q880" s="9">
        <v>0</v>
      </c>
      <c r="R880" s="9">
        <f t="shared" si="108"/>
        <v>0</v>
      </c>
      <c r="S880" s="9">
        <v>0.56000000000000005</v>
      </c>
      <c r="T880" s="9">
        <f t="shared" si="109"/>
        <v>0.56000000000000005</v>
      </c>
      <c r="U880" s="16">
        <v>8.0399999999999991</v>
      </c>
      <c r="V880" s="5">
        <f t="shared" si="110"/>
        <v>8.0399999999999991</v>
      </c>
      <c r="W880" t="s">
        <v>21</v>
      </c>
      <c r="X880" t="str">
        <f t="shared" si="111"/>
        <v>Card</v>
      </c>
    </row>
    <row r="881" spans="1:24" x14ac:dyDescent="0.3">
      <c r="A881" s="3">
        <v>120879</v>
      </c>
      <c r="B881">
        <v>501</v>
      </c>
      <c r="C881" s="2">
        <v>45842</v>
      </c>
      <c r="D881" s="4">
        <v>0.10692129629629629</v>
      </c>
      <c r="E881" s="2">
        <v>45842</v>
      </c>
      <c r="F881" s="2" t="str">
        <f>TEXT(Table1[[#This Row],[Business_Day]],"dddd")</f>
        <v>Friday</v>
      </c>
      <c r="G881" t="s">
        <v>18</v>
      </c>
      <c r="I881" t="str">
        <f t="shared" si="104"/>
        <v>Unknown</v>
      </c>
      <c r="J881" t="s">
        <v>52</v>
      </c>
      <c r="L881" t="str">
        <f t="shared" si="105"/>
        <v>No Modifier</v>
      </c>
      <c r="M881" s="3">
        <v>1</v>
      </c>
      <c r="N881" s="5">
        <v>2.98</v>
      </c>
      <c r="O881" s="5">
        <f t="shared" si="106"/>
        <v>2.98</v>
      </c>
      <c r="P881" s="5">
        <f t="shared" si="107"/>
        <v>2.98</v>
      </c>
      <c r="Q881" s="9">
        <v>0.6</v>
      </c>
      <c r="R881" s="9">
        <f t="shared" si="108"/>
        <v>0.6</v>
      </c>
      <c r="S881" s="9">
        <v>0.21</v>
      </c>
      <c r="T881" s="9">
        <f t="shared" si="109"/>
        <v>0.21</v>
      </c>
      <c r="U881" s="16">
        <v>2.59</v>
      </c>
      <c r="V881" s="5">
        <f t="shared" si="110"/>
        <v>2.59</v>
      </c>
      <c r="W881" t="s">
        <v>21</v>
      </c>
      <c r="X881" t="str">
        <f t="shared" si="111"/>
        <v>Card</v>
      </c>
    </row>
    <row r="882" spans="1:24" x14ac:dyDescent="0.3">
      <c r="A882" s="3">
        <v>120880</v>
      </c>
      <c r="B882">
        <v>202</v>
      </c>
      <c r="C882" s="2">
        <v>45830</v>
      </c>
      <c r="D882" s="4">
        <v>0.36135416666666664</v>
      </c>
      <c r="E882" s="2">
        <v>45830</v>
      </c>
      <c r="F882" s="2" t="str">
        <f>TEXT(Table1[[#This Row],[Business_Day]],"dddd")</f>
        <v>Sunday</v>
      </c>
      <c r="G882" t="s">
        <v>36</v>
      </c>
      <c r="H882" t="s">
        <v>19</v>
      </c>
      <c r="I882" t="str">
        <f t="shared" si="104"/>
        <v>Dine-In</v>
      </c>
      <c r="J882" t="s">
        <v>48</v>
      </c>
      <c r="L882" t="str">
        <f t="shared" si="105"/>
        <v>No Modifier</v>
      </c>
      <c r="M882" s="3">
        <v>1</v>
      </c>
      <c r="N882" s="5">
        <v>6.61</v>
      </c>
      <c r="O882" s="5">
        <f t="shared" si="106"/>
        <v>6.6099999999999994</v>
      </c>
      <c r="P882" s="5">
        <f t="shared" si="107"/>
        <v>6.6099999999999994</v>
      </c>
      <c r="Q882" s="9">
        <v>0</v>
      </c>
      <c r="R882" s="9">
        <f t="shared" si="108"/>
        <v>0</v>
      </c>
      <c r="S882" s="9">
        <v>0.56000000000000005</v>
      </c>
      <c r="T882" s="9">
        <f t="shared" si="109"/>
        <v>0.56000000000000005</v>
      </c>
      <c r="U882" s="16">
        <v>7.17</v>
      </c>
      <c r="V882" s="5">
        <f t="shared" si="110"/>
        <v>7.17</v>
      </c>
      <c r="W882" t="s">
        <v>17</v>
      </c>
      <c r="X882" t="str">
        <f t="shared" si="111"/>
        <v>Cash</v>
      </c>
    </row>
    <row r="883" spans="1:24" x14ac:dyDescent="0.3">
      <c r="A883" s="3">
        <v>120881</v>
      </c>
      <c r="B883">
        <v>301</v>
      </c>
      <c r="C883" s="2">
        <v>45857</v>
      </c>
      <c r="D883" s="4">
        <v>0.11530092592592593</v>
      </c>
      <c r="E883" s="2">
        <v>45857</v>
      </c>
      <c r="F883" s="2" t="str">
        <f>TEXT(Table1[[#This Row],[Business_Day]],"dddd")</f>
        <v>Saturday</v>
      </c>
      <c r="G883" t="s">
        <v>18</v>
      </c>
      <c r="H883" t="s">
        <v>22</v>
      </c>
      <c r="I883" t="str">
        <f t="shared" si="104"/>
        <v>Takeout</v>
      </c>
      <c r="J883" t="s">
        <v>55</v>
      </c>
      <c r="L883" t="str">
        <f t="shared" si="105"/>
        <v>No Modifier</v>
      </c>
      <c r="M883" s="3">
        <v>1</v>
      </c>
      <c r="N883" s="5">
        <v>8.2200000000000006</v>
      </c>
      <c r="O883" s="5">
        <f t="shared" si="106"/>
        <v>8.2200000000000006</v>
      </c>
      <c r="P883" s="5">
        <f t="shared" si="107"/>
        <v>8.2200000000000006</v>
      </c>
      <c r="Q883" s="9">
        <v>0</v>
      </c>
      <c r="R883" s="9">
        <f t="shared" si="108"/>
        <v>0</v>
      </c>
      <c r="S883" s="9">
        <v>0.78</v>
      </c>
      <c r="T883" s="9">
        <f t="shared" si="109"/>
        <v>0.78</v>
      </c>
      <c r="U883" s="16">
        <v>9</v>
      </c>
      <c r="V883" s="5">
        <f t="shared" si="110"/>
        <v>9</v>
      </c>
      <c r="W883" t="s">
        <v>21</v>
      </c>
      <c r="X883" t="str">
        <f t="shared" si="111"/>
        <v>Card</v>
      </c>
    </row>
    <row r="884" spans="1:24" x14ac:dyDescent="0.3">
      <c r="A884" s="3">
        <v>120882</v>
      </c>
      <c r="B884">
        <v>403</v>
      </c>
      <c r="C884" s="2">
        <v>45870</v>
      </c>
      <c r="D884" s="4">
        <v>0.42906250000000001</v>
      </c>
      <c r="E884" s="2">
        <v>45870</v>
      </c>
      <c r="F884" s="2" t="str">
        <f>TEXT(Table1[[#This Row],[Business_Day]],"dddd")</f>
        <v>Friday</v>
      </c>
      <c r="G884" t="s">
        <v>37</v>
      </c>
      <c r="H884" t="s">
        <v>19</v>
      </c>
      <c r="I884" t="str">
        <f t="shared" si="104"/>
        <v>Dine-In</v>
      </c>
      <c r="J884" t="s">
        <v>16</v>
      </c>
      <c r="K884" t="s">
        <v>76</v>
      </c>
      <c r="L884" t="str">
        <f t="shared" si="105"/>
        <v>No Ice</v>
      </c>
      <c r="M884" s="3">
        <v>2</v>
      </c>
      <c r="N884" s="5">
        <v>1.4</v>
      </c>
      <c r="O884" s="5">
        <f t="shared" si="106"/>
        <v>1.4000000000000001</v>
      </c>
      <c r="P884" s="5">
        <f t="shared" si="107"/>
        <v>2.8000000000000003</v>
      </c>
      <c r="Q884" s="9">
        <v>0</v>
      </c>
      <c r="R884" s="9">
        <f t="shared" si="108"/>
        <v>0</v>
      </c>
      <c r="S884" s="9">
        <v>0.17</v>
      </c>
      <c r="T884" s="9">
        <f t="shared" si="109"/>
        <v>0.17</v>
      </c>
      <c r="U884" s="16">
        <v>2.97</v>
      </c>
      <c r="V884" s="5">
        <f t="shared" si="110"/>
        <v>2.97</v>
      </c>
      <c r="W884" t="s">
        <v>21</v>
      </c>
      <c r="X884" t="str">
        <f t="shared" si="111"/>
        <v>Card</v>
      </c>
    </row>
    <row r="885" spans="1:24" x14ac:dyDescent="0.3">
      <c r="A885" s="3">
        <v>120883</v>
      </c>
      <c r="B885">
        <v>402</v>
      </c>
      <c r="C885" s="2">
        <v>45759</v>
      </c>
      <c r="D885" s="4">
        <v>0.52305555555555561</v>
      </c>
      <c r="E885" s="2">
        <v>45759</v>
      </c>
      <c r="F885" s="2" t="str">
        <f>TEXT(Table1[[#This Row],[Business_Day]],"dddd")</f>
        <v>Saturday</v>
      </c>
      <c r="G885" t="s">
        <v>18</v>
      </c>
      <c r="H885" t="s">
        <v>22</v>
      </c>
      <c r="I885" t="str">
        <f t="shared" si="104"/>
        <v>Takeout</v>
      </c>
      <c r="J885" t="s">
        <v>55</v>
      </c>
      <c r="L885" t="str">
        <f t="shared" si="105"/>
        <v>No Modifier</v>
      </c>
      <c r="M885" s="3">
        <v>1</v>
      </c>
      <c r="N885" s="5">
        <v>9.01</v>
      </c>
      <c r="O885" s="5">
        <f t="shared" si="106"/>
        <v>9.01</v>
      </c>
      <c r="P885" s="5">
        <f t="shared" si="107"/>
        <v>9.01</v>
      </c>
      <c r="Q885" s="9">
        <v>0</v>
      </c>
      <c r="R885" s="9">
        <f t="shared" si="108"/>
        <v>0</v>
      </c>
      <c r="S885" s="9">
        <v>0.59</v>
      </c>
      <c r="T885" s="9">
        <f t="shared" si="109"/>
        <v>0.59</v>
      </c>
      <c r="U885" s="16">
        <v>9.6</v>
      </c>
      <c r="V885" s="5">
        <f t="shared" si="110"/>
        <v>9.6</v>
      </c>
      <c r="W885" t="s">
        <v>17</v>
      </c>
      <c r="X885" t="str">
        <f t="shared" si="111"/>
        <v>Cash</v>
      </c>
    </row>
    <row r="886" spans="1:24" x14ac:dyDescent="0.3">
      <c r="A886" s="3">
        <v>120884</v>
      </c>
      <c r="B886">
        <v>202</v>
      </c>
      <c r="C886" s="2">
        <v>45858</v>
      </c>
      <c r="D886" s="4">
        <v>0.46939814814814818</v>
      </c>
      <c r="E886" s="2">
        <v>45858</v>
      </c>
      <c r="F886" s="2" t="str">
        <f>TEXT(Table1[[#This Row],[Business_Day]],"dddd")</f>
        <v>Sunday</v>
      </c>
      <c r="G886" t="s">
        <v>18</v>
      </c>
      <c r="H886" t="s">
        <v>22</v>
      </c>
      <c r="I886" t="str">
        <f t="shared" si="104"/>
        <v>Takeout</v>
      </c>
      <c r="J886" t="s">
        <v>77</v>
      </c>
      <c r="L886" t="str">
        <f t="shared" si="105"/>
        <v>No Modifier</v>
      </c>
      <c r="M886" s="3">
        <v>1</v>
      </c>
      <c r="N886" s="5">
        <v>5.48</v>
      </c>
      <c r="O886" s="5">
        <f t="shared" si="106"/>
        <v>5.88</v>
      </c>
      <c r="P886" s="5">
        <f t="shared" si="107"/>
        <v>5.88</v>
      </c>
      <c r="Q886" s="9">
        <v>0</v>
      </c>
      <c r="R886" s="9">
        <f t="shared" si="108"/>
        <v>0</v>
      </c>
      <c r="S886" s="9">
        <v>0.44</v>
      </c>
      <c r="T886" s="9">
        <f t="shared" si="109"/>
        <v>0.44</v>
      </c>
      <c r="U886" s="16">
        <v>6.32</v>
      </c>
      <c r="V886" s="5">
        <f t="shared" si="110"/>
        <v>6.32</v>
      </c>
      <c r="W886" t="s">
        <v>17</v>
      </c>
      <c r="X886" t="str">
        <f t="shared" si="111"/>
        <v>Cash</v>
      </c>
    </row>
    <row r="887" spans="1:24" x14ac:dyDescent="0.3">
      <c r="A887" s="3">
        <v>120885</v>
      </c>
      <c r="B887">
        <v>401</v>
      </c>
      <c r="C887" s="2">
        <v>45782</v>
      </c>
      <c r="D887" s="4">
        <v>0.32520833333333332</v>
      </c>
      <c r="E887" s="2">
        <v>45782</v>
      </c>
      <c r="F887" s="2" t="str">
        <f>TEXT(Table1[[#This Row],[Business_Day]],"dddd")</f>
        <v>Monday</v>
      </c>
      <c r="G887" t="s">
        <v>14</v>
      </c>
      <c r="H887" t="s">
        <v>15</v>
      </c>
      <c r="I887" t="str">
        <f t="shared" si="104"/>
        <v>Drive-Thru</v>
      </c>
      <c r="J887" t="s">
        <v>39</v>
      </c>
      <c r="L887" t="str">
        <f t="shared" si="105"/>
        <v>No Modifier</v>
      </c>
      <c r="M887" s="3">
        <v>1</v>
      </c>
      <c r="N887" s="5">
        <v>3.5</v>
      </c>
      <c r="O887" s="5">
        <f t="shared" si="106"/>
        <v>3.5</v>
      </c>
      <c r="P887" s="5">
        <f t="shared" si="107"/>
        <v>3.5</v>
      </c>
      <c r="Q887" s="9">
        <v>0</v>
      </c>
      <c r="R887" s="9">
        <f t="shared" si="108"/>
        <v>0</v>
      </c>
      <c r="S887" s="9">
        <v>0.25</v>
      </c>
      <c r="T887" s="9">
        <f t="shared" si="109"/>
        <v>0.25</v>
      </c>
      <c r="U887" s="16">
        <v>3.75</v>
      </c>
      <c r="V887" s="5">
        <f t="shared" si="110"/>
        <v>3.75</v>
      </c>
      <c r="W887" t="s">
        <v>21</v>
      </c>
      <c r="X887" t="str">
        <f t="shared" si="111"/>
        <v>Card</v>
      </c>
    </row>
    <row r="888" spans="1:24" x14ac:dyDescent="0.3">
      <c r="A888" s="3">
        <v>120886</v>
      </c>
      <c r="B888">
        <v>401</v>
      </c>
      <c r="C888" s="2">
        <v>45777</v>
      </c>
      <c r="D888" s="4">
        <v>8.0069444444444443E-2</v>
      </c>
      <c r="E888" s="2">
        <v>45777</v>
      </c>
      <c r="F888" s="2" t="str">
        <f>TEXT(Table1[[#This Row],[Business_Day]],"dddd")</f>
        <v>Wednesday</v>
      </c>
      <c r="G888" t="s">
        <v>18</v>
      </c>
      <c r="H888" t="s">
        <v>22</v>
      </c>
      <c r="I888" t="str">
        <f t="shared" si="104"/>
        <v>Takeout</v>
      </c>
      <c r="J888" t="s">
        <v>57</v>
      </c>
      <c r="K888" t="s">
        <v>49</v>
      </c>
      <c r="L888" t="str">
        <f t="shared" si="105"/>
        <v>No Pickles</v>
      </c>
      <c r="M888" s="3">
        <v>1</v>
      </c>
      <c r="N888" s="5">
        <v>9.2799999999999994</v>
      </c>
      <c r="O888" s="5">
        <f t="shared" si="106"/>
        <v>9.2799999999999994</v>
      </c>
      <c r="P888" s="5">
        <f t="shared" si="107"/>
        <v>9.2799999999999994</v>
      </c>
      <c r="Q888" s="9">
        <v>0</v>
      </c>
      <c r="R888" s="9">
        <f t="shared" si="108"/>
        <v>0</v>
      </c>
      <c r="S888" s="9">
        <v>0.74</v>
      </c>
      <c r="T888" s="9">
        <f t="shared" si="109"/>
        <v>0.74</v>
      </c>
      <c r="U888" s="16">
        <v>10.02</v>
      </c>
      <c r="V888" s="5">
        <f t="shared" si="110"/>
        <v>10.02</v>
      </c>
      <c r="W888" t="s">
        <v>62</v>
      </c>
      <c r="X888" t="str">
        <f t="shared" si="111"/>
        <v>GiftCard</v>
      </c>
    </row>
    <row r="889" spans="1:24" x14ac:dyDescent="0.3">
      <c r="A889" s="3">
        <v>120887</v>
      </c>
      <c r="B889">
        <v>103</v>
      </c>
      <c r="C889" s="2">
        <v>45772</v>
      </c>
      <c r="D889" s="4">
        <v>0.4887037037037037</v>
      </c>
      <c r="E889" s="2">
        <v>45772</v>
      </c>
      <c r="F889" s="2" t="str">
        <f>TEXT(Table1[[#This Row],[Business_Day]],"dddd")</f>
        <v>Friday</v>
      </c>
      <c r="G889" t="s">
        <v>18</v>
      </c>
      <c r="H889" t="s">
        <v>19</v>
      </c>
      <c r="I889" t="str">
        <f t="shared" si="104"/>
        <v>Dine-In</v>
      </c>
      <c r="J889" t="s">
        <v>57</v>
      </c>
      <c r="K889" t="s">
        <v>72</v>
      </c>
      <c r="L889" t="str">
        <f t="shared" si="105"/>
        <v>Gluten-Free Bun</v>
      </c>
      <c r="M889" s="3">
        <v>1</v>
      </c>
      <c r="N889" s="5">
        <v>8.81</v>
      </c>
      <c r="O889" s="5">
        <f t="shared" si="106"/>
        <v>9.8099999999999987</v>
      </c>
      <c r="P889" s="5">
        <f t="shared" si="107"/>
        <v>9.8099999999999987</v>
      </c>
      <c r="Q889" s="9">
        <v>0</v>
      </c>
      <c r="R889" s="9">
        <f t="shared" si="108"/>
        <v>0</v>
      </c>
      <c r="S889" s="9">
        <v>0.71</v>
      </c>
      <c r="T889" s="9">
        <f t="shared" si="109"/>
        <v>0.71</v>
      </c>
      <c r="U889" s="16">
        <v>10.52</v>
      </c>
      <c r="V889" s="5">
        <f t="shared" si="110"/>
        <v>10.52</v>
      </c>
      <c r="W889" t="s">
        <v>21</v>
      </c>
      <c r="X889" t="str">
        <f t="shared" si="111"/>
        <v>Card</v>
      </c>
    </row>
    <row r="890" spans="1:24" x14ac:dyDescent="0.3">
      <c r="A890" s="3">
        <v>120888</v>
      </c>
      <c r="B890">
        <v>102</v>
      </c>
      <c r="C890" s="2">
        <v>45850</v>
      </c>
      <c r="D890" s="4">
        <v>0.53548611111111111</v>
      </c>
      <c r="E890" s="2">
        <v>45850</v>
      </c>
      <c r="F890" s="2" t="str">
        <f>TEXT(Table1[[#This Row],[Business_Day]],"dddd")</f>
        <v>Saturday</v>
      </c>
      <c r="G890" t="s">
        <v>18</v>
      </c>
      <c r="H890" t="s">
        <v>19</v>
      </c>
      <c r="I890" t="str">
        <f t="shared" si="104"/>
        <v>Dine-In</v>
      </c>
      <c r="J890" t="s">
        <v>55</v>
      </c>
      <c r="L890" t="str">
        <f t="shared" si="105"/>
        <v>No Modifier</v>
      </c>
      <c r="M890" s="3">
        <v>2</v>
      </c>
      <c r="N890" s="5">
        <v>8.7899999999999991</v>
      </c>
      <c r="O890" s="5">
        <f t="shared" si="106"/>
        <v>8.7899999999999991</v>
      </c>
      <c r="P890" s="5">
        <f t="shared" si="107"/>
        <v>17.579999999999998</v>
      </c>
      <c r="Q890" s="9">
        <v>0</v>
      </c>
      <c r="R890" s="9">
        <f t="shared" si="108"/>
        <v>0</v>
      </c>
      <c r="S890" s="9">
        <v>1.05</v>
      </c>
      <c r="T890" s="9">
        <f t="shared" si="109"/>
        <v>1.05</v>
      </c>
      <c r="U890" s="16">
        <v>18.63</v>
      </c>
      <c r="V890" s="5">
        <f t="shared" si="110"/>
        <v>18.63</v>
      </c>
      <c r="W890" t="s">
        <v>17</v>
      </c>
      <c r="X890" t="str">
        <f t="shared" si="111"/>
        <v>Cash</v>
      </c>
    </row>
    <row r="891" spans="1:24" x14ac:dyDescent="0.3">
      <c r="A891" s="3">
        <v>120889</v>
      </c>
      <c r="B891">
        <v>201</v>
      </c>
      <c r="C891" s="2">
        <v>45796</v>
      </c>
      <c r="D891" s="4">
        <v>0.30141203703703706</v>
      </c>
      <c r="E891" s="2">
        <v>45796</v>
      </c>
      <c r="F891" s="2" t="str">
        <f>TEXT(Table1[[#This Row],[Business_Day]],"dddd")</f>
        <v>Monday</v>
      </c>
      <c r="G891" t="s">
        <v>14</v>
      </c>
      <c r="H891" t="s">
        <v>15</v>
      </c>
      <c r="I891" t="str">
        <f t="shared" si="104"/>
        <v>Drive-Thru</v>
      </c>
      <c r="J891" t="s">
        <v>41</v>
      </c>
      <c r="K891" t="s">
        <v>42</v>
      </c>
      <c r="L891" t="str">
        <f t="shared" si="105"/>
        <v>Oat Milk</v>
      </c>
      <c r="M891" s="3">
        <v>1</v>
      </c>
      <c r="N891" s="5">
        <v>2.11</v>
      </c>
      <c r="O891" s="5">
        <f t="shared" si="106"/>
        <v>2.8099999999999996</v>
      </c>
      <c r="P891" s="5">
        <f t="shared" si="107"/>
        <v>2.8099999999999996</v>
      </c>
      <c r="Q891" s="9">
        <v>0</v>
      </c>
      <c r="R891" s="9">
        <f t="shared" si="108"/>
        <v>0</v>
      </c>
      <c r="S891" s="9">
        <v>0.22</v>
      </c>
      <c r="T891" s="9">
        <f t="shared" si="109"/>
        <v>0.22</v>
      </c>
      <c r="U891" s="16">
        <v>3.03</v>
      </c>
      <c r="V891" s="5">
        <f t="shared" si="110"/>
        <v>3.03</v>
      </c>
      <c r="W891" t="s">
        <v>31</v>
      </c>
      <c r="X891" t="str">
        <f t="shared" si="111"/>
        <v>MobilePay</v>
      </c>
    </row>
    <row r="892" spans="1:24" x14ac:dyDescent="0.3">
      <c r="A892" s="3">
        <v>120890</v>
      </c>
      <c r="B892">
        <v>403</v>
      </c>
      <c r="C892" s="2">
        <v>45877</v>
      </c>
      <c r="D892" s="4">
        <v>0.30129629629629628</v>
      </c>
      <c r="E892" s="2">
        <v>45877</v>
      </c>
      <c r="F892" s="2" t="str">
        <f>TEXT(Table1[[#This Row],[Business_Day]],"dddd")</f>
        <v>Friday</v>
      </c>
      <c r="G892" t="s">
        <v>36</v>
      </c>
      <c r="H892" t="s">
        <v>19</v>
      </c>
      <c r="I892" t="str">
        <f t="shared" si="104"/>
        <v>Dine-In</v>
      </c>
      <c r="J892" t="s">
        <v>57</v>
      </c>
      <c r="L892" t="str">
        <f t="shared" si="105"/>
        <v>No Modifier</v>
      </c>
      <c r="M892" s="3">
        <v>1</v>
      </c>
      <c r="N892" s="5">
        <v>9.4</v>
      </c>
      <c r="O892" s="5">
        <f t="shared" si="106"/>
        <v>9.3999999999999986</v>
      </c>
      <c r="P892" s="5">
        <f t="shared" si="107"/>
        <v>9.3999999999999986</v>
      </c>
      <c r="Q892" s="9">
        <v>0</v>
      </c>
      <c r="R892" s="9">
        <f t="shared" si="108"/>
        <v>0</v>
      </c>
      <c r="S892" s="9">
        <v>0.89</v>
      </c>
      <c r="T892" s="9">
        <f t="shared" si="109"/>
        <v>0.89</v>
      </c>
      <c r="U892" s="16">
        <v>10.29</v>
      </c>
      <c r="V892" s="5">
        <f t="shared" si="110"/>
        <v>10.29</v>
      </c>
      <c r="W892" t="s">
        <v>31</v>
      </c>
      <c r="X892" t="str">
        <f t="shared" si="111"/>
        <v>MobilePay</v>
      </c>
    </row>
    <row r="893" spans="1:24" x14ac:dyDescent="0.3">
      <c r="A893" s="3">
        <v>120891</v>
      </c>
      <c r="B893">
        <v>202</v>
      </c>
      <c r="C893" s="2">
        <v>45773</v>
      </c>
      <c r="D893" s="4">
        <v>0.28261574074074075</v>
      </c>
      <c r="E893" s="2">
        <v>45773</v>
      </c>
      <c r="F893" s="2" t="str">
        <f>TEXT(Table1[[#This Row],[Business_Day]],"dddd")</f>
        <v>Saturday</v>
      </c>
      <c r="G893" t="s">
        <v>36</v>
      </c>
      <c r="H893" t="s">
        <v>22</v>
      </c>
      <c r="I893" t="str">
        <f t="shared" si="104"/>
        <v>Takeout</v>
      </c>
      <c r="J893" t="s">
        <v>57</v>
      </c>
      <c r="L893" t="str">
        <f t="shared" si="105"/>
        <v>No Modifier</v>
      </c>
      <c r="M893" s="3">
        <v>1</v>
      </c>
      <c r="N893" s="5">
        <v>9.24</v>
      </c>
      <c r="O893" s="5">
        <f t="shared" si="106"/>
        <v>9.24</v>
      </c>
      <c r="P893" s="5">
        <f t="shared" si="107"/>
        <v>9.24</v>
      </c>
      <c r="Q893" s="9">
        <v>0</v>
      </c>
      <c r="R893" s="9">
        <f t="shared" si="108"/>
        <v>0</v>
      </c>
      <c r="S893" s="9">
        <v>0.65</v>
      </c>
      <c r="T893" s="9">
        <f t="shared" si="109"/>
        <v>0.65</v>
      </c>
      <c r="U893" s="16">
        <v>9.89</v>
      </c>
      <c r="V893" s="5">
        <f t="shared" si="110"/>
        <v>9.89</v>
      </c>
      <c r="W893" t="s">
        <v>21</v>
      </c>
      <c r="X893" t="str">
        <f t="shared" si="111"/>
        <v>Card</v>
      </c>
    </row>
    <row r="894" spans="1:24" x14ac:dyDescent="0.3">
      <c r="A894" s="3">
        <v>120892</v>
      </c>
      <c r="B894">
        <v>501</v>
      </c>
      <c r="C894" s="2">
        <v>45809</v>
      </c>
      <c r="D894" s="4">
        <v>5.1550925925925924E-2</v>
      </c>
      <c r="E894" s="2">
        <v>45809</v>
      </c>
      <c r="F894" s="2" t="str">
        <f>TEXT(Table1[[#This Row],[Business_Day]],"dddd")</f>
        <v>Sunday</v>
      </c>
      <c r="G894" t="s">
        <v>18</v>
      </c>
      <c r="H894" t="s">
        <v>22</v>
      </c>
      <c r="I894" t="str">
        <f t="shared" si="104"/>
        <v>Takeout</v>
      </c>
      <c r="J894" t="s">
        <v>52</v>
      </c>
      <c r="K894" t="s">
        <v>34</v>
      </c>
      <c r="L894" t="str">
        <f t="shared" si="105"/>
        <v>Extra Sauce</v>
      </c>
      <c r="M894" s="3">
        <v>1</v>
      </c>
      <c r="N894" s="5">
        <v>2.94</v>
      </c>
      <c r="O894" s="5">
        <f t="shared" si="106"/>
        <v>3.19</v>
      </c>
      <c r="P894" s="5">
        <f t="shared" si="107"/>
        <v>3.19</v>
      </c>
      <c r="Q894" s="9">
        <v>0</v>
      </c>
      <c r="R894" s="9">
        <f t="shared" si="108"/>
        <v>0</v>
      </c>
      <c r="S894" s="9">
        <v>0.22</v>
      </c>
      <c r="T894" s="9">
        <f t="shared" si="109"/>
        <v>0.22</v>
      </c>
      <c r="U894" s="16">
        <v>3.41</v>
      </c>
      <c r="V894" s="5">
        <f t="shared" si="110"/>
        <v>3.41</v>
      </c>
      <c r="W894" t="s">
        <v>21</v>
      </c>
      <c r="X894" t="str">
        <f t="shared" si="111"/>
        <v>Card</v>
      </c>
    </row>
    <row r="895" spans="1:24" x14ac:dyDescent="0.3">
      <c r="A895" s="3">
        <v>120893</v>
      </c>
      <c r="B895">
        <v>301</v>
      </c>
      <c r="C895" s="2">
        <v>45869</v>
      </c>
      <c r="D895" s="4">
        <v>0.47012731481481479</v>
      </c>
      <c r="E895" s="2">
        <v>45869</v>
      </c>
      <c r="F895" s="2" t="str">
        <f>TEXT(Table1[[#This Row],[Business_Day]],"dddd")</f>
        <v>Thursday</v>
      </c>
      <c r="G895" t="s">
        <v>18</v>
      </c>
      <c r="H895" t="s">
        <v>19</v>
      </c>
      <c r="I895" t="str">
        <f t="shared" si="104"/>
        <v>Dine-In</v>
      </c>
      <c r="J895" t="s">
        <v>59</v>
      </c>
      <c r="L895" t="str">
        <f t="shared" si="105"/>
        <v>No Modifier</v>
      </c>
      <c r="M895" s="3">
        <v>1</v>
      </c>
      <c r="N895" s="5">
        <v>10.57</v>
      </c>
      <c r="O895" s="5">
        <f t="shared" si="106"/>
        <v>10.569999999999999</v>
      </c>
      <c r="P895" s="5">
        <f t="shared" si="107"/>
        <v>10.569999999999999</v>
      </c>
      <c r="Q895" s="9">
        <v>0</v>
      </c>
      <c r="R895" s="9">
        <f t="shared" si="108"/>
        <v>0</v>
      </c>
      <c r="S895" s="9">
        <v>0.63</v>
      </c>
      <c r="T895" s="9">
        <f t="shared" si="109"/>
        <v>0.63</v>
      </c>
      <c r="U895" s="16">
        <v>11.2</v>
      </c>
      <c r="V895" s="5">
        <f t="shared" si="110"/>
        <v>11.2</v>
      </c>
      <c r="W895" t="s">
        <v>17</v>
      </c>
      <c r="X895" t="str">
        <f t="shared" si="111"/>
        <v>Cash</v>
      </c>
    </row>
    <row r="896" spans="1:24" x14ac:dyDescent="0.3">
      <c r="A896" s="3">
        <v>120894</v>
      </c>
      <c r="B896">
        <v>401</v>
      </c>
      <c r="C896" s="2">
        <v>45777</v>
      </c>
      <c r="D896" s="4">
        <v>0.48175925925925928</v>
      </c>
      <c r="E896" s="2">
        <v>45777</v>
      </c>
      <c r="F896" s="2" t="str">
        <f>TEXT(Table1[[#This Row],[Business_Day]],"dddd")</f>
        <v>Wednesday</v>
      </c>
      <c r="G896" t="s">
        <v>18</v>
      </c>
      <c r="H896" t="s">
        <v>19</v>
      </c>
      <c r="I896" t="str">
        <f t="shared" si="104"/>
        <v>Dine-In</v>
      </c>
      <c r="J896" t="s">
        <v>55</v>
      </c>
      <c r="L896" t="str">
        <f t="shared" si="105"/>
        <v>No Modifier</v>
      </c>
      <c r="M896" s="3">
        <v>2</v>
      </c>
      <c r="N896" s="5">
        <v>9.18</v>
      </c>
      <c r="O896" s="5">
        <f t="shared" si="106"/>
        <v>9.18</v>
      </c>
      <c r="P896" s="5">
        <f t="shared" si="107"/>
        <v>18.36</v>
      </c>
      <c r="Q896" s="9">
        <v>0</v>
      </c>
      <c r="R896" s="9">
        <f t="shared" si="108"/>
        <v>0</v>
      </c>
      <c r="S896" s="9">
        <v>1.1000000000000001</v>
      </c>
      <c r="T896" s="9">
        <f t="shared" si="109"/>
        <v>1.1000000000000001</v>
      </c>
      <c r="U896" s="16">
        <v>19.46</v>
      </c>
      <c r="V896" s="5">
        <f t="shared" si="110"/>
        <v>19.46</v>
      </c>
      <c r="W896" t="s">
        <v>17</v>
      </c>
      <c r="X896" t="str">
        <f t="shared" si="111"/>
        <v>Cash</v>
      </c>
    </row>
    <row r="897" spans="1:24" x14ac:dyDescent="0.3">
      <c r="A897" s="3">
        <v>120895</v>
      </c>
      <c r="B897">
        <v>101</v>
      </c>
      <c r="C897" s="2">
        <v>45791</v>
      </c>
      <c r="D897" s="4">
        <v>8.6342592592592596E-2</v>
      </c>
      <c r="E897" s="2">
        <v>45791</v>
      </c>
      <c r="F897" s="2" t="str">
        <f>TEXT(Table1[[#This Row],[Business_Day]],"dddd")</f>
        <v>Wednesday</v>
      </c>
      <c r="G897" t="s">
        <v>18</v>
      </c>
      <c r="H897" t="s">
        <v>15</v>
      </c>
      <c r="I897" t="str">
        <f t="shared" si="104"/>
        <v>Drive-Thru</v>
      </c>
      <c r="J897" t="s">
        <v>32</v>
      </c>
      <c r="K897" t="s">
        <v>66</v>
      </c>
      <c r="L897" t="str">
        <f t="shared" si="105"/>
        <v>Extra Ice</v>
      </c>
      <c r="M897" s="3">
        <v>2</v>
      </c>
      <c r="N897" s="5">
        <v>1.79</v>
      </c>
      <c r="O897" s="5">
        <f t="shared" si="106"/>
        <v>1.79</v>
      </c>
      <c r="P897" s="5">
        <f t="shared" si="107"/>
        <v>3.58</v>
      </c>
      <c r="Q897" s="9">
        <v>0</v>
      </c>
      <c r="R897" s="9">
        <f t="shared" si="108"/>
        <v>0</v>
      </c>
      <c r="S897" s="9">
        <v>0.3</v>
      </c>
      <c r="T897" s="9">
        <f t="shared" si="109"/>
        <v>0.3</v>
      </c>
      <c r="U897" s="16">
        <v>3.88</v>
      </c>
      <c r="V897" s="5">
        <f t="shared" si="110"/>
        <v>3.88</v>
      </c>
      <c r="W897" t="s">
        <v>21</v>
      </c>
      <c r="X897" t="str">
        <f t="shared" si="111"/>
        <v>Card</v>
      </c>
    </row>
    <row r="898" spans="1:24" x14ac:dyDescent="0.3">
      <c r="A898" s="3">
        <v>120896</v>
      </c>
      <c r="B898">
        <v>401</v>
      </c>
      <c r="C898" s="2">
        <v>45796</v>
      </c>
      <c r="D898" s="4">
        <v>0.31890046296296298</v>
      </c>
      <c r="E898" s="2">
        <v>45796</v>
      </c>
      <c r="F898" s="2" t="str">
        <f>TEXT(Table1[[#This Row],[Business_Day]],"dddd")</f>
        <v>Monday</v>
      </c>
      <c r="G898" t="s">
        <v>36</v>
      </c>
      <c r="H898" t="s">
        <v>15</v>
      </c>
      <c r="I898" t="str">
        <f t="shared" si="104"/>
        <v>Drive-Thru</v>
      </c>
      <c r="J898" t="s">
        <v>48</v>
      </c>
      <c r="K898" t="s">
        <v>50</v>
      </c>
      <c r="L898" t="str">
        <f t="shared" si="105"/>
        <v>Extra Cheese</v>
      </c>
      <c r="M898" s="3">
        <v>1</v>
      </c>
      <c r="N898" s="5">
        <v>5.58</v>
      </c>
      <c r="O898" s="5">
        <f t="shared" si="106"/>
        <v>6.08</v>
      </c>
      <c r="P898" s="5">
        <f t="shared" si="107"/>
        <v>6.08</v>
      </c>
      <c r="Q898" s="9">
        <v>0</v>
      </c>
      <c r="R898" s="9">
        <f t="shared" si="108"/>
        <v>0</v>
      </c>
      <c r="S898" s="9">
        <v>0.36</v>
      </c>
      <c r="T898" s="9">
        <f t="shared" si="109"/>
        <v>0.36</v>
      </c>
      <c r="U898" s="16">
        <v>6.44</v>
      </c>
      <c r="V898" s="5">
        <f t="shared" si="110"/>
        <v>6.44</v>
      </c>
      <c r="W898" t="s">
        <v>17</v>
      </c>
      <c r="X898" t="str">
        <f t="shared" si="111"/>
        <v>Cash</v>
      </c>
    </row>
    <row r="899" spans="1:24" x14ac:dyDescent="0.3">
      <c r="A899" s="3">
        <v>120897</v>
      </c>
      <c r="B899">
        <v>403</v>
      </c>
      <c r="C899" s="2">
        <v>45811</v>
      </c>
      <c r="D899" s="4">
        <v>0.30974537037037037</v>
      </c>
      <c r="E899" s="2">
        <v>45811</v>
      </c>
      <c r="F899" s="2" t="str">
        <f>TEXT(Table1[[#This Row],[Business_Day]],"dddd")</f>
        <v>Tuesday</v>
      </c>
      <c r="G899" t="s">
        <v>36</v>
      </c>
      <c r="H899" t="s">
        <v>19</v>
      </c>
      <c r="I899" t="str">
        <f t="shared" ref="I899:I962" si="112">IF(H899="","Unknown",H899)</f>
        <v>Dine-In</v>
      </c>
      <c r="J899" t="s">
        <v>57</v>
      </c>
      <c r="L899" t="str">
        <f t="shared" ref="L899:L962" si="113">IF(K899="","No Modifier",K899)</f>
        <v>No Modifier</v>
      </c>
      <c r="M899" s="3">
        <v>1</v>
      </c>
      <c r="N899" s="5">
        <v>9.06</v>
      </c>
      <c r="O899" s="5">
        <f t="shared" ref="O899:O962" si="114">(V899-T899+R899)/M899</f>
        <v>9.0599999999999987</v>
      </c>
      <c r="P899" s="5">
        <f t="shared" ref="P899:P962" si="115">PRODUCT(M899,O899)</f>
        <v>9.0599999999999987</v>
      </c>
      <c r="Q899" s="9">
        <v>0</v>
      </c>
      <c r="R899" s="9">
        <f t="shared" ref="R899:R962" si="116">IF(ISBLANK(Q899),ROUND((M899*O899)+T899-V899,2),Q899)</f>
        <v>0</v>
      </c>
      <c r="S899" s="9">
        <v>0.54</v>
      </c>
      <c r="T899" s="9">
        <f t="shared" ref="T899:T962" si="117">IF(S899="",V899-P899+R899,S899)</f>
        <v>0.54</v>
      </c>
      <c r="U899" s="16">
        <v>9.6</v>
      </c>
      <c r="V899" s="5">
        <f t="shared" ref="V899:V962" si="118">IF(U899="",(M899*O899)-R899+T899,U899)</f>
        <v>9.6</v>
      </c>
      <c r="W899" t="s">
        <v>17</v>
      </c>
      <c r="X899" t="str">
        <f t="shared" ref="X899:X962" si="119">IF(W899="","Card",W899)</f>
        <v>Cash</v>
      </c>
    </row>
    <row r="900" spans="1:24" x14ac:dyDescent="0.3">
      <c r="A900" s="3">
        <v>120898</v>
      </c>
      <c r="B900">
        <v>202</v>
      </c>
      <c r="C900" s="2">
        <v>45855</v>
      </c>
      <c r="D900" s="4">
        <v>0.4899074074074074</v>
      </c>
      <c r="E900" s="2">
        <v>45855</v>
      </c>
      <c r="F900" s="2" t="str">
        <f>TEXT(Table1[[#This Row],[Business_Day]],"dddd")</f>
        <v>Thursday</v>
      </c>
      <c r="G900" t="s">
        <v>18</v>
      </c>
      <c r="H900" t="s">
        <v>15</v>
      </c>
      <c r="I900" t="str">
        <f t="shared" si="112"/>
        <v>Drive-Thru</v>
      </c>
      <c r="J900" t="s">
        <v>20</v>
      </c>
      <c r="K900" t="s">
        <v>58</v>
      </c>
      <c r="L900" t="str">
        <f t="shared" si="113"/>
        <v>Spicy</v>
      </c>
      <c r="M900" s="3">
        <v>1</v>
      </c>
      <c r="N900" s="5">
        <v>5.83</v>
      </c>
      <c r="O900" s="5">
        <f t="shared" si="114"/>
        <v>5.83</v>
      </c>
      <c r="P900" s="5">
        <f t="shared" si="115"/>
        <v>5.83</v>
      </c>
      <c r="Q900" s="9">
        <v>0</v>
      </c>
      <c r="R900" s="9">
        <f t="shared" si="116"/>
        <v>0</v>
      </c>
      <c r="S900" s="9">
        <v>0.5</v>
      </c>
      <c r="T900" s="9">
        <f t="shared" si="117"/>
        <v>0.5</v>
      </c>
      <c r="U900" s="16">
        <v>6.33</v>
      </c>
      <c r="V900" s="5">
        <f t="shared" si="118"/>
        <v>6.33</v>
      </c>
      <c r="W900" t="s">
        <v>21</v>
      </c>
      <c r="X900" t="str">
        <f t="shared" si="119"/>
        <v>Card</v>
      </c>
    </row>
    <row r="901" spans="1:24" x14ac:dyDescent="0.3">
      <c r="A901" s="3">
        <v>120899</v>
      </c>
      <c r="B901">
        <v>402</v>
      </c>
      <c r="C901" s="2">
        <v>45812</v>
      </c>
      <c r="D901" s="4">
        <v>0.29831018518518521</v>
      </c>
      <c r="E901" s="2">
        <v>45812</v>
      </c>
      <c r="F901" s="2" t="str">
        <f>TEXT(Table1[[#This Row],[Business_Day]],"dddd")</f>
        <v>Wednesday</v>
      </c>
      <c r="G901" t="s">
        <v>14</v>
      </c>
      <c r="H901" t="s">
        <v>15</v>
      </c>
      <c r="I901" t="str">
        <f t="shared" si="112"/>
        <v>Drive-Thru</v>
      </c>
      <c r="J901" t="s">
        <v>67</v>
      </c>
      <c r="K901" t="s">
        <v>25</v>
      </c>
      <c r="L901" t="str">
        <f t="shared" si="113"/>
        <v>No Cheese</v>
      </c>
      <c r="M901" s="3">
        <v>1</v>
      </c>
      <c r="N901" s="5">
        <v>4.72</v>
      </c>
      <c r="O901" s="5">
        <f t="shared" si="114"/>
        <v>4.72</v>
      </c>
      <c r="P901" s="5">
        <f t="shared" si="115"/>
        <v>4.72</v>
      </c>
      <c r="Q901" s="9">
        <v>0</v>
      </c>
      <c r="R901" s="9">
        <f t="shared" si="116"/>
        <v>0</v>
      </c>
      <c r="S901" s="9">
        <v>0.28000000000000003</v>
      </c>
      <c r="T901" s="9">
        <f t="shared" si="117"/>
        <v>0.28000000000000003</v>
      </c>
      <c r="U901" s="16">
        <v>5</v>
      </c>
      <c r="V901" s="5">
        <f t="shared" si="118"/>
        <v>5</v>
      </c>
      <c r="W901" t="s">
        <v>21</v>
      </c>
      <c r="X901" t="str">
        <f t="shared" si="119"/>
        <v>Card</v>
      </c>
    </row>
    <row r="902" spans="1:24" x14ac:dyDescent="0.3">
      <c r="A902" s="3">
        <v>120900</v>
      </c>
      <c r="B902">
        <v>103</v>
      </c>
      <c r="C902" s="2">
        <v>45865</v>
      </c>
      <c r="D902" s="4">
        <v>0.32903935185185185</v>
      </c>
      <c r="E902" s="2">
        <v>45865</v>
      </c>
      <c r="F902" s="2" t="str">
        <f>TEXT(Table1[[#This Row],[Business_Day]],"dddd")</f>
        <v>Sunday</v>
      </c>
      <c r="G902" t="s">
        <v>36</v>
      </c>
      <c r="H902" t="s">
        <v>15</v>
      </c>
      <c r="I902" t="str">
        <f t="shared" si="112"/>
        <v>Drive-Thru</v>
      </c>
      <c r="J902" t="s">
        <v>59</v>
      </c>
      <c r="L902" t="str">
        <f t="shared" si="113"/>
        <v>No Modifier</v>
      </c>
      <c r="M902" s="3">
        <v>1</v>
      </c>
      <c r="N902" s="5">
        <v>10.17</v>
      </c>
      <c r="O902" s="5">
        <f t="shared" si="114"/>
        <v>10.17</v>
      </c>
      <c r="P902" s="5">
        <f t="shared" si="115"/>
        <v>10.17</v>
      </c>
      <c r="Q902" s="9">
        <v>0</v>
      </c>
      <c r="R902" s="9">
        <f t="shared" si="116"/>
        <v>0</v>
      </c>
      <c r="S902" s="9">
        <v>0.61</v>
      </c>
      <c r="T902" s="9">
        <f t="shared" si="117"/>
        <v>0.61</v>
      </c>
      <c r="U902" s="16">
        <v>10.78</v>
      </c>
      <c r="V902" s="5">
        <f t="shared" si="118"/>
        <v>10.78</v>
      </c>
      <c r="W902" t="s">
        <v>21</v>
      </c>
      <c r="X902" t="str">
        <f t="shared" si="119"/>
        <v>Card</v>
      </c>
    </row>
    <row r="903" spans="1:24" x14ac:dyDescent="0.3">
      <c r="A903" s="3">
        <v>120901</v>
      </c>
      <c r="B903">
        <v>102</v>
      </c>
      <c r="C903" s="2">
        <v>45825</v>
      </c>
      <c r="D903" s="4">
        <v>0.48712962962962963</v>
      </c>
      <c r="E903" s="2">
        <v>45825</v>
      </c>
      <c r="F903" s="2" t="str">
        <f>TEXT(Table1[[#This Row],[Business_Day]],"dddd")</f>
        <v>Tuesday</v>
      </c>
      <c r="G903" t="s">
        <v>18</v>
      </c>
      <c r="H903" t="s">
        <v>19</v>
      </c>
      <c r="I903" t="str">
        <f t="shared" si="112"/>
        <v>Dine-In</v>
      </c>
      <c r="J903" t="s">
        <v>57</v>
      </c>
      <c r="K903" t="s">
        <v>74</v>
      </c>
      <c r="L903" t="str">
        <f t="shared" si="113"/>
        <v>Add Bacon</v>
      </c>
      <c r="M903" s="3">
        <v>1</v>
      </c>
      <c r="N903" s="5">
        <v>8.7899999999999991</v>
      </c>
      <c r="O903" s="5">
        <f t="shared" si="114"/>
        <v>9.7900000000000009</v>
      </c>
      <c r="P903" s="5">
        <f t="shared" si="115"/>
        <v>9.7900000000000009</v>
      </c>
      <c r="Q903" s="9">
        <v>0</v>
      </c>
      <c r="R903" s="9">
        <f t="shared" si="116"/>
        <v>0</v>
      </c>
      <c r="S903" s="9">
        <v>0.78</v>
      </c>
      <c r="T903" s="9">
        <f t="shared" si="117"/>
        <v>0.78</v>
      </c>
      <c r="U903" s="16">
        <v>10.57</v>
      </c>
      <c r="V903" s="5">
        <f t="shared" si="118"/>
        <v>10.57</v>
      </c>
      <c r="W903" t="s">
        <v>21</v>
      </c>
      <c r="X903" t="str">
        <f t="shared" si="119"/>
        <v>Card</v>
      </c>
    </row>
    <row r="904" spans="1:24" x14ac:dyDescent="0.3">
      <c r="A904" s="3">
        <v>120902</v>
      </c>
      <c r="B904">
        <v>101</v>
      </c>
      <c r="C904" s="2">
        <v>45842</v>
      </c>
      <c r="D904" s="4">
        <v>0.28983796296296294</v>
      </c>
      <c r="E904" s="2">
        <v>45842</v>
      </c>
      <c r="F904" s="2" t="str">
        <f>TEXT(Table1[[#This Row],[Business_Day]],"dddd")</f>
        <v>Friday</v>
      </c>
      <c r="G904" t="s">
        <v>36</v>
      </c>
      <c r="H904" t="s">
        <v>15</v>
      </c>
      <c r="I904" t="str">
        <f t="shared" si="112"/>
        <v>Drive-Thru</v>
      </c>
      <c r="J904" t="s">
        <v>27</v>
      </c>
      <c r="L904" t="str">
        <f t="shared" si="113"/>
        <v>No Modifier</v>
      </c>
      <c r="M904" s="3">
        <v>1</v>
      </c>
      <c r="N904" s="5">
        <v>5.75</v>
      </c>
      <c r="O904" s="5">
        <f t="shared" si="114"/>
        <v>5.75</v>
      </c>
      <c r="P904" s="5">
        <f t="shared" si="115"/>
        <v>5.75</v>
      </c>
      <c r="Q904" s="9">
        <v>0</v>
      </c>
      <c r="R904" s="9">
        <f t="shared" si="116"/>
        <v>0</v>
      </c>
      <c r="S904" s="9">
        <v>0.46</v>
      </c>
      <c r="T904" s="9">
        <f t="shared" si="117"/>
        <v>0.46</v>
      </c>
      <c r="U904" s="16">
        <v>6.21</v>
      </c>
      <c r="V904" s="5">
        <f t="shared" si="118"/>
        <v>6.21</v>
      </c>
      <c r="W904" t="s">
        <v>31</v>
      </c>
      <c r="X904" t="str">
        <f t="shared" si="119"/>
        <v>MobilePay</v>
      </c>
    </row>
    <row r="905" spans="1:24" x14ac:dyDescent="0.3">
      <c r="A905" s="3">
        <v>120903</v>
      </c>
      <c r="B905">
        <v>403</v>
      </c>
      <c r="C905" s="2">
        <v>45823</v>
      </c>
      <c r="D905" s="4">
        <v>0.22019675925925927</v>
      </c>
      <c r="E905" s="2">
        <v>45823</v>
      </c>
      <c r="F905" s="2" t="str">
        <f>TEXT(Table1[[#This Row],[Business_Day]],"dddd")</f>
        <v>Sunday</v>
      </c>
      <c r="G905" t="s">
        <v>28</v>
      </c>
      <c r="H905" t="s">
        <v>29</v>
      </c>
      <c r="I905" t="str">
        <f t="shared" si="112"/>
        <v>Delivery</v>
      </c>
      <c r="J905" t="s">
        <v>30</v>
      </c>
      <c r="K905" t="s">
        <v>61</v>
      </c>
      <c r="L905" t="str">
        <f t="shared" si="113"/>
        <v>Large Size</v>
      </c>
      <c r="M905" s="3">
        <v>3</v>
      </c>
      <c r="N905" s="5">
        <v>3.5</v>
      </c>
      <c r="O905" s="5">
        <f t="shared" si="114"/>
        <v>4.1000000000000005</v>
      </c>
      <c r="P905" s="5">
        <f t="shared" si="115"/>
        <v>12.3</v>
      </c>
      <c r="Q905" s="9">
        <v>0</v>
      </c>
      <c r="R905" s="9">
        <f t="shared" si="116"/>
        <v>0</v>
      </c>
      <c r="S905" s="9">
        <v>1.17</v>
      </c>
      <c r="T905" s="9">
        <f t="shared" si="117"/>
        <v>1.17</v>
      </c>
      <c r="U905" s="16">
        <v>13.47</v>
      </c>
      <c r="V905" s="5">
        <f t="shared" si="118"/>
        <v>13.47</v>
      </c>
      <c r="W905" t="s">
        <v>21</v>
      </c>
      <c r="X905" t="str">
        <f t="shared" si="119"/>
        <v>Card</v>
      </c>
    </row>
    <row r="906" spans="1:24" x14ac:dyDescent="0.3">
      <c r="A906" s="3">
        <v>120904</v>
      </c>
      <c r="B906">
        <v>201</v>
      </c>
      <c r="C906" s="2">
        <v>45838</v>
      </c>
      <c r="D906" s="4">
        <v>0.37486111111111109</v>
      </c>
      <c r="E906" s="2">
        <v>45838</v>
      </c>
      <c r="F906" s="2" t="str">
        <f>TEXT(Table1[[#This Row],[Business_Day]],"dddd")</f>
        <v>Monday</v>
      </c>
      <c r="G906" t="s">
        <v>36</v>
      </c>
      <c r="H906" t="s">
        <v>19</v>
      </c>
      <c r="I906" t="str">
        <f t="shared" si="112"/>
        <v>Dine-In</v>
      </c>
      <c r="J906" t="s">
        <v>59</v>
      </c>
      <c r="L906" t="str">
        <f t="shared" si="113"/>
        <v>No Modifier</v>
      </c>
      <c r="M906" s="3">
        <v>1</v>
      </c>
      <c r="N906" s="5">
        <v>10.09</v>
      </c>
      <c r="O906" s="5">
        <f t="shared" si="114"/>
        <v>10.09</v>
      </c>
      <c r="P906" s="5">
        <f t="shared" si="115"/>
        <v>10.09</v>
      </c>
      <c r="Q906" s="9">
        <v>0</v>
      </c>
      <c r="R906" s="9">
        <f t="shared" si="116"/>
        <v>0</v>
      </c>
      <c r="S906" s="9">
        <v>0.76</v>
      </c>
      <c r="T906" s="9">
        <f t="shared" si="117"/>
        <v>0.76</v>
      </c>
      <c r="U906" s="16">
        <v>10.85</v>
      </c>
      <c r="V906" s="5">
        <f t="shared" si="118"/>
        <v>10.85</v>
      </c>
      <c r="W906" t="s">
        <v>31</v>
      </c>
      <c r="X906" t="str">
        <f t="shared" si="119"/>
        <v>MobilePay</v>
      </c>
    </row>
    <row r="907" spans="1:24" x14ac:dyDescent="0.3">
      <c r="A907" s="3">
        <v>120905</v>
      </c>
      <c r="B907">
        <v>103</v>
      </c>
      <c r="C907" s="2">
        <v>45850</v>
      </c>
      <c r="D907" s="4">
        <v>0.45881944444444445</v>
      </c>
      <c r="E907" s="2">
        <v>45850</v>
      </c>
      <c r="F907" s="2" t="str">
        <f>TEXT(Table1[[#This Row],[Business_Day]],"dddd")</f>
        <v>Saturday</v>
      </c>
      <c r="G907" t="s">
        <v>18</v>
      </c>
      <c r="H907" t="s">
        <v>15</v>
      </c>
      <c r="I907" t="str">
        <f t="shared" si="112"/>
        <v>Drive-Thru</v>
      </c>
      <c r="J907" t="s">
        <v>77</v>
      </c>
      <c r="K907" t="s">
        <v>50</v>
      </c>
      <c r="L907" t="str">
        <f t="shared" si="113"/>
        <v>Extra Cheese</v>
      </c>
      <c r="M907" s="3">
        <v>3</v>
      </c>
      <c r="N907" s="5">
        <v>5.26</v>
      </c>
      <c r="O907" s="5">
        <f t="shared" si="114"/>
        <v>5.7600000000000007</v>
      </c>
      <c r="P907" s="5">
        <f t="shared" si="115"/>
        <v>17.28</v>
      </c>
      <c r="Q907" s="9">
        <v>0</v>
      </c>
      <c r="R907" s="9">
        <f t="shared" si="116"/>
        <v>0</v>
      </c>
      <c r="S907" s="9">
        <v>1.47</v>
      </c>
      <c r="T907" s="9">
        <f t="shared" si="117"/>
        <v>1.47</v>
      </c>
      <c r="U907" s="16">
        <v>18.75</v>
      </c>
      <c r="V907" s="5">
        <f t="shared" si="118"/>
        <v>18.75</v>
      </c>
      <c r="W907" t="s">
        <v>21</v>
      </c>
      <c r="X907" t="str">
        <f t="shared" si="119"/>
        <v>Card</v>
      </c>
    </row>
    <row r="908" spans="1:24" x14ac:dyDescent="0.3">
      <c r="A908" s="3">
        <v>120906</v>
      </c>
      <c r="B908">
        <v>101</v>
      </c>
      <c r="C908" s="2">
        <v>45870</v>
      </c>
      <c r="D908" s="4">
        <v>0.35628472222222224</v>
      </c>
      <c r="E908" s="2">
        <v>45870</v>
      </c>
      <c r="F908" s="2" t="str">
        <f>TEXT(Table1[[#This Row],[Business_Day]],"dddd")</f>
        <v>Friday</v>
      </c>
      <c r="G908" t="s">
        <v>14</v>
      </c>
      <c r="H908" t="s">
        <v>15</v>
      </c>
      <c r="I908" t="str">
        <f t="shared" si="112"/>
        <v>Drive-Thru</v>
      </c>
      <c r="J908" t="s">
        <v>35</v>
      </c>
      <c r="K908" t="s">
        <v>40</v>
      </c>
      <c r="L908" t="str">
        <f t="shared" si="113"/>
        <v>Sausage Patty</v>
      </c>
      <c r="M908" s="3">
        <v>1</v>
      </c>
      <c r="N908" s="5">
        <v>1.62</v>
      </c>
      <c r="O908" s="5">
        <f t="shared" si="114"/>
        <v>2.82</v>
      </c>
      <c r="P908" s="5">
        <f t="shared" si="115"/>
        <v>2.82</v>
      </c>
      <c r="Q908" s="9">
        <v>0</v>
      </c>
      <c r="R908" s="9">
        <f t="shared" si="116"/>
        <v>0</v>
      </c>
      <c r="S908" s="9">
        <v>0.2</v>
      </c>
      <c r="T908" s="9">
        <f t="shared" si="117"/>
        <v>0.2</v>
      </c>
      <c r="U908" s="16">
        <v>3.02</v>
      </c>
      <c r="V908" s="5">
        <f t="shared" si="118"/>
        <v>3.02</v>
      </c>
      <c r="W908" t="s">
        <v>21</v>
      </c>
      <c r="X908" t="str">
        <f t="shared" si="119"/>
        <v>Card</v>
      </c>
    </row>
    <row r="909" spans="1:24" x14ac:dyDescent="0.3">
      <c r="A909" s="3">
        <v>120907</v>
      </c>
      <c r="B909">
        <v>103</v>
      </c>
      <c r="C909" s="2">
        <v>45831</v>
      </c>
      <c r="D909" s="4">
        <v>0.27797453703703706</v>
      </c>
      <c r="E909" s="2">
        <v>45831</v>
      </c>
      <c r="F909" s="2" t="str">
        <f>TEXT(Table1[[#This Row],[Business_Day]],"dddd")</f>
        <v>Monday</v>
      </c>
      <c r="G909" t="s">
        <v>14</v>
      </c>
      <c r="H909" t="s">
        <v>22</v>
      </c>
      <c r="I909" t="str">
        <f t="shared" si="112"/>
        <v>Takeout</v>
      </c>
      <c r="J909" t="s">
        <v>75</v>
      </c>
      <c r="K909" t="s">
        <v>46</v>
      </c>
      <c r="L909" t="str">
        <f t="shared" si="113"/>
        <v>Cinnamon</v>
      </c>
      <c r="M909" s="3">
        <v>1</v>
      </c>
      <c r="N909" s="5">
        <v>3.93</v>
      </c>
      <c r="O909" s="5">
        <f t="shared" si="114"/>
        <v>4.0299999999999994</v>
      </c>
      <c r="P909" s="5">
        <f t="shared" si="115"/>
        <v>4.0299999999999994</v>
      </c>
      <c r="Q909" s="9">
        <v>0</v>
      </c>
      <c r="R909" s="9">
        <f t="shared" si="116"/>
        <v>0</v>
      </c>
      <c r="S909" s="9">
        <v>0.36</v>
      </c>
      <c r="T909" s="9">
        <f t="shared" si="117"/>
        <v>0.36</v>
      </c>
      <c r="U909" s="16">
        <v>4.3899999999999997</v>
      </c>
      <c r="V909" s="5">
        <f t="shared" si="118"/>
        <v>4.3899999999999997</v>
      </c>
      <c r="W909" t="s">
        <v>31</v>
      </c>
      <c r="X909" t="str">
        <f t="shared" si="119"/>
        <v>MobilePay</v>
      </c>
    </row>
    <row r="910" spans="1:24" x14ac:dyDescent="0.3">
      <c r="A910" s="3">
        <v>120908</v>
      </c>
      <c r="B910">
        <v>103</v>
      </c>
      <c r="C910" s="2">
        <v>45807</v>
      </c>
      <c r="D910" s="4">
        <v>0.49160879629629628</v>
      </c>
      <c r="E910" s="2">
        <v>45807</v>
      </c>
      <c r="F910" s="2" t="str">
        <f>TEXT(Table1[[#This Row],[Business_Day]],"dddd")</f>
        <v>Friday</v>
      </c>
      <c r="G910" t="s">
        <v>18</v>
      </c>
      <c r="H910" t="s">
        <v>22</v>
      </c>
      <c r="I910" t="str">
        <f t="shared" si="112"/>
        <v>Takeout</v>
      </c>
      <c r="J910" t="s">
        <v>55</v>
      </c>
      <c r="L910" t="str">
        <f t="shared" si="113"/>
        <v>No Modifier</v>
      </c>
      <c r="M910" s="3">
        <v>1</v>
      </c>
      <c r="N910" s="5">
        <v>8.81</v>
      </c>
      <c r="O910" s="5">
        <f t="shared" si="114"/>
        <v>8.81</v>
      </c>
      <c r="P910" s="5">
        <f t="shared" si="115"/>
        <v>8.81</v>
      </c>
      <c r="Q910" s="9">
        <v>0</v>
      </c>
      <c r="R910" s="9">
        <f t="shared" si="116"/>
        <v>0</v>
      </c>
      <c r="S910" s="9">
        <v>0.56999999999999995</v>
      </c>
      <c r="T910" s="9">
        <f t="shared" si="117"/>
        <v>0.56999999999999995</v>
      </c>
      <c r="U910" s="16">
        <v>9.3800000000000008</v>
      </c>
      <c r="V910" s="5">
        <f t="shared" si="118"/>
        <v>9.3800000000000008</v>
      </c>
      <c r="W910" t="s">
        <v>17</v>
      </c>
      <c r="X910" t="str">
        <f t="shared" si="119"/>
        <v>Cash</v>
      </c>
    </row>
    <row r="911" spans="1:24" x14ac:dyDescent="0.3">
      <c r="A911" s="3">
        <v>120909</v>
      </c>
      <c r="B911">
        <v>102</v>
      </c>
      <c r="C911" s="2">
        <v>45853</v>
      </c>
      <c r="D911" s="4">
        <v>0.47863425925925923</v>
      </c>
      <c r="E911" s="2">
        <v>45853</v>
      </c>
      <c r="F911" s="2" t="str">
        <f>TEXT(Table1[[#This Row],[Business_Day]],"dddd")</f>
        <v>Tuesday</v>
      </c>
      <c r="G911" t="s">
        <v>33</v>
      </c>
      <c r="H911" t="s">
        <v>19</v>
      </c>
      <c r="I911" t="str">
        <f t="shared" si="112"/>
        <v>Dine-In</v>
      </c>
      <c r="J911" t="s">
        <v>51</v>
      </c>
      <c r="L911" t="str">
        <f t="shared" si="113"/>
        <v>No Modifier</v>
      </c>
      <c r="M911" s="3">
        <v>1</v>
      </c>
      <c r="N911" s="5">
        <v>4.71</v>
      </c>
      <c r="O911" s="5">
        <f t="shared" ca="1" si="114"/>
        <v>4.8600000000000003</v>
      </c>
      <c r="P911" s="5">
        <f t="shared" ca="1" si="115"/>
        <v>4.8600000000000003</v>
      </c>
      <c r="R911" s="9">
        <f t="shared" ca="1" si="116"/>
        <v>0.15</v>
      </c>
      <c r="S911" s="9">
        <v>0.4</v>
      </c>
      <c r="T911" s="9">
        <f t="shared" si="117"/>
        <v>0.4</v>
      </c>
      <c r="U911" s="16">
        <v>5.1100000000000003</v>
      </c>
      <c r="V911" s="5">
        <f t="shared" si="118"/>
        <v>5.1100000000000003</v>
      </c>
      <c r="W911" t="s">
        <v>21</v>
      </c>
      <c r="X911" t="str">
        <f t="shared" si="119"/>
        <v>Card</v>
      </c>
    </row>
    <row r="912" spans="1:24" x14ac:dyDescent="0.3">
      <c r="A912" s="3">
        <v>120910</v>
      </c>
      <c r="B912">
        <v>103</v>
      </c>
      <c r="C912" s="2">
        <v>45868</v>
      </c>
      <c r="D912" s="4">
        <v>0.21527777777777779</v>
      </c>
      <c r="E912" s="2">
        <v>45868</v>
      </c>
      <c r="F912" s="2" t="str">
        <f>TEXT(Table1[[#This Row],[Business_Day]],"dddd")</f>
        <v>Wednesday</v>
      </c>
      <c r="G912" t="s">
        <v>28</v>
      </c>
      <c r="H912" t="s">
        <v>22</v>
      </c>
      <c r="I912" t="str">
        <f t="shared" si="112"/>
        <v>Takeout</v>
      </c>
      <c r="J912" t="s">
        <v>30</v>
      </c>
      <c r="K912" t="s">
        <v>63</v>
      </c>
      <c r="L912" t="str">
        <f t="shared" si="113"/>
        <v>No Sauce</v>
      </c>
      <c r="M912" s="3">
        <v>1</v>
      </c>
      <c r="N912" s="5">
        <v>3.05</v>
      </c>
      <c r="O912" s="5">
        <f t="shared" si="114"/>
        <v>3.05</v>
      </c>
      <c r="P912" s="5">
        <f t="shared" si="115"/>
        <v>3.05</v>
      </c>
      <c r="Q912" s="9">
        <v>0</v>
      </c>
      <c r="R912" s="9">
        <f t="shared" si="116"/>
        <v>0</v>
      </c>
      <c r="S912" s="9">
        <v>0.24</v>
      </c>
      <c r="T912" s="9">
        <f t="shared" si="117"/>
        <v>0.24</v>
      </c>
      <c r="U912" s="16">
        <v>3.29</v>
      </c>
      <c r="V912" s="5">
        <f t="shared" si="118"/>
        <v>3.29</v>
      </c>
      <c r="W912" t="s">
        <v>21</v>
      </c>
      <c r="X912" t="str">
        <f t="shared" si="119"/>
        <v>Card</v>
      </c>
    </row>
    <row r="913" spans="1:24" x14ac:dyDescent="0.3">
      <c r="A913" s="3">
        <v>120911</v>
      </c>
      <c r="B913">
        <v>202</v>
      </c>
      <c r="C913" s="2">
        <v>45872</v>
      </c>
      <c r="D913" s="4">
        <v>0.45528935185185188</v>
      </c>
      <c r="E913" s="2">
        <v>45872</v>
      </c>
      <c r="F913" s="2" t="str">
        <f>TEXT(Table1[[#This Row],[Business_Day]],"dddd")</f>
        <v>Sunday</v>
      </c>
      <c r="G913" t="s">
        <v>37</v>
      </c>
      <c r="H913" t="s">
        <v>22</v>
      </c>
      <c r="I913" t="str">
        <f t="shared" si="112"/>
        <v>Takeout</v>
      </c>
      <c r="J913" t="s">
        <v>16</v>
      </c>
      <c r="K913" t="s">
        <v>76</v>
      </c>
      <c r="L913" t="str">
        <f t="shared" si="113"/>
        <v>No Ice</v>
      </c>
      <c r="M913" s="3">
        <v>1</v>
      </c>
      <c r="N913" s="5">
        <v>1.46</v>
      </c>
      <c r="O913" s="5">
        <f t="shared" si="114"/>
        <v>1.46</v>
      </c>
      <c r="P913" s="5">
        <f t="shared" si="115"/>
        <v>1.46</v>
      </c>
      <c r="Q913" s="9">
        <v>0</v>
      </c>
      <c r="R913" s="9">
        <f t="shared" si="116"/>
        <v>0</v>
      </c>
      <c r="S913" s="9">
        <v>0.09</v>
      </c>
      <c r="T913" s="9">
        <f t="shared" si="117"/>
        <v>0.09</v>
      </c>
      <c r="U913" s="16">
        <v>1.55</v>
      </c>
      <c r="V913" s="5">
        <f t="shared" si="118"/>
        <v>1.55</v>
      </c>
      <c r="W913" t="s">
        <v>21</v>
      </c>
      <c r="X913" t="str">
        <f t="shared" si="119"/>
        <v>Card</v>
      </c>
    </row>
    <row r="914" spans="1:24" x14ac:dyDescent="0.3">
      <c r="A914" s="3">
        <v>120912</v>
      </c>
      <c r="B914">
        <v>102</v>
      </c>
      <c r="C914" s="2">
        <v>45763</v>
      </c>
      <c r="D914" s="4">
        <v>0.4082175925925926</v>
      </c>
      <c r="E914" s="2">
        <v>45763</v>
      </c>
      <c r="F914" s="2" t="str">
        <f>TEXT(Table1[[#This Row],[Business_Day]],"dddd")</f>
        <v>Wednesday</v>
      </c>
      <c r="G914" t="s">
        <v>36</v>
      </c>
      <c r="H914" t="s">
        <v>22</v>
      </c>
      <c r="I914" t="str">
        <f t="shared" si="112"/>
        <v>Takeout</v>
      </c>
      <c r="J914" t="s">
        <v>30</v>
      </c>
      <c r="L914" t="str">
        <f t="shared" si="113"/>
        <v>No Modifier</v>
      </c>
      <c r="M914" s="3">
        <v>2</v>
      </c>
      <c r="N914" s="5">
        <v>3.21</v>
      </c>
      <c r="O914" s="5">
        <f t="shared" si="114"/>
        <v>3.21</v>
      </c>
      <c r="P914" s="5">
        <f t="shared" si="115"/>
        <v>6.42</v>
      </c>
      <c r="Q914" s="9">
        <v>0</v>
      </c>
      <c r="R914" s="9">
        <f t="shared" si="116"/>
        <v>0</v>
      </c>
      <c r="S914" s="9">
        <v>0.57999999999999996</v>
      </c>
      <c r="T914" s="9">
        <f t="shared" si="117"/>
        <v>0.57999999999999996</v>
      </c>
      <c r="U914" s="16">
        <v>7</v>
      </c>
      <c r="V914" s="5">
        <f t="shared" si="118"/>
        <v>7</v>
      </c>
      <c r="W914" t="s">
        <v>17</v>
      </c>
      <c r="X914" t="str">
        <f t="shared" si="119"/>
        <v>Cash</v>
      </c>
    </row>
    <row r="915" spans="1:24" x14ac:dyDescent="0.3">
      <c r="A915" s="3">
        <v>120913</v>
      </c>
      <c r="B915">
        <v>403</v>
      </c>
      <c r="C915" s="2">
        <v>45825</v>
      </c>
      <c r="D915" s="4">
        <v>0.31706018518518519</v>
      </c>
      <c r="E915" s="2">
        <v>45825</v>
      </c>
      <c r="F915" s="2" t="str">
        <f>TEXT(Table1[[#This Row],[Business_Day]],"dddd")</f>
        <v>Tuesday</v>
      </c>
      <c r="G915" t="s">
        <v>36</v>
      </c>
      <c r="H915" t="s">
        <v>22</v>
      </c>
      <c r="I915" t="str">
        <f t="shared" si="112"/>
        <v>Takeout</v>
      </c>
      <c r="J915" t="s">
        <v>59</v>
      </c>
      <c r="L915" t="str">
        <f t="shared" si="113"/>
        <v>No Modifier</v>
      </c>
      <c r="M915" s="3">
        <v>1</v>
      </c>
      <c r="N915" s="5">
        <v>10.78</v>
      </c>
      <c r="O915" s="5">
        <f t="shared" si="114"/>
        <v>10.780000000000001</v>
      </c>
      <c r="P915" s="5">
        <f t="shared" si="115"/>
        <v>10.780000000000001</v>
      </c>
      <c r="Q915" s="9">
        <v>0</v>
      </c>
      <c r="R915" s="9">
        <f t="shared" si="116"/>
        <v>0</v>
      </c>
      <c r="S915" s="9">
        <v>0.78</v>
      </c>
      <c r="T915" s="9">
        <f t="shared" si="117"/>
        <v>0.78</v>
      </c>
      <c r="U915" s="16">
        <v>11.56</v>
      </c>
      <c r="V915" s="5">
        <f t="shared" si="118"/>
        <v>11.56</v>
      </c>
      <c r="W915" t="s">
        <v>31</v>
      </c>
      <c r="X915" t="str">
        <f t="shared" si="119"/>
        <v>MobilePay</v>
      </c>
    </row>
    <row r="916" spans="1:24" x14ac:dyDescent="0.3">
      <c r="A916" s="3">
        <v>120914</v>
      </c>
      <c r="B916">
        <v>301</v>
      </c>
      <c r="C916" s="2">
        <v>45835</v>
      </c>
      <c r="D916" s="4">
        <v>0.52555555555555555</v>
      </c>
      <c r="E916" s="2">
        <v>45835</v>
      </c>
      <c r="F916" s="2" t="str">
        <f>TEXT(Table1[[#This Row],[Business_Day]],"dddd")</f>
        <v>Friday</v>
      </c>
      <c r="G916" t="s">
        <v>18</v>
      </c>
      <c r="H916" t="s">
        <v>22</v>
      </c>
      <c r="I916" t="str">
        <f t="shared" si="112"/>
        <v>Takeout</v>
      </c>
      <c r="J916" t="s">
        <v>55</v>
      </c>
      <c r="L916" t="str">
        <f t="shared" si="113"/>
        <v>No Modifier</v>
      </c>
      <c r="M916" s="3">
        <v>1</v>
      </c>
      <c r="N916" s="5">
        <v>8.44</v>
      </c>
      <c r="O916" s="5">
        <f t="shared" si="114"/>
        <v>8.44</v>
      </c>
      <c r="P916" s="5">
        <f t="shared" si="115"/>
        <v>8.44</v>
      </c>
      <c r="Q916" s="9">
        <v>0</v>
      </c>
      <c r="R916" s="9">
        <f t="shared" si="116"/>
        <v>0</v>
      </c>
      <c r="S916" s="9">
        <v>0.72</v>
      </c>
      <c r="T916" s="9">
        <f t="shared" si="117"/>
        <v>0.72</v>
      </c>
      <c r="U916" s="16">
        <v>9.16</v>
      </c>
      <c r="V916" s="5">
        <f t="shared" si="118"/>
        <v>9.16</v>
      </c>
      <c r="W916" t="s">
        <v>17</v>
      </c>
      <c r="X916" t="str">
        <f t="shared" si="119"/>
        <v>Cash</v>
      </c>
    </row>
    <row r="917" spans="1:24" x14ac:dyDescent="0.3">
      <c r="A917" s="3">
        <v>120915</v>
      </c>
      <c r="B917">
        <v>402</v>
      </c>
      <c r="C917" s="2">
        <v>45827</v>
      </c>
      <c r="D917" s="4">
        <v>0.45543981481481483</v>
      </c>
      <c r="E917" s="2">
        <v>45827</v>
      </c>
      <c r="F917" s="2" t="str">
        <f>TEXT(Table1[[#This Row],[Business_Day]],"dddd")</f>
        <v>Thursday</v>
      </c>
      <c r="G917" t="s">
        <v>37</v>
      </c>
      <c r="H917" t="s">
        <v>19</v>
      </c>
      <c r="I917" t="str">
        <f t="shared" si="112"/>
        <v>Dine-In</v>
      </c>
      <c r="J917" t="s">
        <v>70</v>
      </c>
      <c r="L917" t="str">
        <f t="shared" si="113"/>
        <v>No Modifier</v>
      </c>
      <c r="M917" s="3">
        <v>1</v>
      </c>
      <c r="N917" s="5">
        <v>3.31</v>
      </c>
      <c r="O917" s="5">
        <f t="shared" si="114"/>
        <v>3.3099999999999996</v>
      </c>
      <c r="P917" s="5">
        <f t="shared" si="115"/>
        <v>3.3099999999999996</v>
      </c>
      <c r="Q917" s="9">
        <v>0</v>
      </c>
      <c r="R917" s="9">
        <f t="shared" si="116"/>
        <v>0</v>
      </c>
      <c r="S917" s="9">
        <v>0.24</v>
      </c>
      <c r="T917" s="9">
        <f t="shared" si="117"/>
        <v>0.24</v>
      </c>
      <c r="U917" s="16">
        <v>3.55</v>
      </c>
      <c r="V917" s="5">
        <f t="shared" si="118"/>
        <v>3.55</v>
      </c>
      <c r="W917" t="s">
        <v>31</v>
      </c>
      <c r="X917" t="str">
        <f t="shared" si="119"/>
        <v>MobilePay</v>
      </c>
    </row>
    <row r="918" spans="1:24" x14ac:dyDescent="0.3">
      <c r="A918" s="3">
        <v>120916</v>
      </c>
      <c r="B918">
        <v>301</v>
      </c>
      <c r="C918" s="2">
        <v>45836</v>
      </c>
      <c r="D918" s="4">
        <v>0.39512731481481483</v>
      </c>
      <c r="E918" s="2">
        <v>45836</v>
      </c>
      <c r="F918" s="2" t="str">
        <f>TEXT(Table1[[#This Row],[Business_Day]],"dddd")</f>
        <v>Saturday</v>
      </c>
      <c r="G918" t="s">
        <v>14</v>
      </c>
      <c r="H918" t="s">
        <v>19</v>
      </c>
      <c r="I918" t="str">
        <f t="shared" si="112"/>
        <v>Dine-In</v>
      </c>
      <c r="J918" t="s">
        <v>75</v>
      </c>
      <c r="K918" t="s">
        <v>25</v>
      </c>
      <c r="L918" t="str">
        <f t="shared" si="113"/>
        <v>No Cheese</v>
      </c>
      <c r="M918" s="3">
        <v>1</v>
      </c>
      <c r="N918" s="5">
        <v>3.89</v>
      </c>
      <c r="O918" s="5">
        <f t="shared" si="114"/>
        <v>3.89</v>
      </c>
      <c r="P918" s="5">
        <f t="shared" si="115"/>
        <v>3.89</v>
      </c>
      <c r="Q918" s="9">
        <v>0</v>
      </c>
      <c r="R918" s="9">
        <f t="shared" si="116"/>
        <v>0</v>
      </c>
      <c r="S918" s="9">
        <v>0.31</v>
      </c>
      <c r="T918" s="9">
        <f t="shared" si="117"/>
        <v>0.31</v>
      </c>
      <c r="U918" s="16">
        <v>4.2</v>
      </c>
      <c r="V918" s="5">
        <f t="shared" si="118"/>
        <v>4.2</v>
      </c>
      <c r="W918" t="s">
        <v>21</v>
      </c>
      <c r="X918" t="str">
        <f t="shared" si="119"/>
        <v>Card</v>
      </c>
    </row>
    <row r="919" spans="1:24" x14ac:dyDescent="0.3">
      <c r="A919" s="3">
        <v>120917</v>
      </c>
      <c r="B919">
        <v>403</v>
      </c>
      <c r="C919" s="2">
        <v>45844</v>
      </c>
      <c r="D919" s="4">
        <v>0.31086805555555558</v>
      </c>
      <c r="E919" s="2">
        <v>45844</v>
      </c>
      <c r="F919" s="2" t="str">
        <f>TEXT(Table1[[#This Row],[Business_Day]],"dddd")</f>
        <v>Sunday</v>
      </c>
      <c r="G919" t="s">
        <v>36</v>
      </c>
      <c r="H919" t="s">
        <v>29</v>
      </c>
      <c r="I919" t="str">
        <f t="shared" si="112"/>
        <v>Delivery</v>
      </c>
      <c r="J919" t="s">
        <v>57</v>
      </c>
      <c r="L919" t="str">
        <f t="shared" si="113"/>
        <v>No Modifier</v>
      </c>
      <c r="M919" s="3">
        <v>1</v>
      </c>
      <c r="N919" s="5">
        <v>9.08</v>
      </c>
      <c r="O919" s="5">
        <f t="shared" si="114"/>
        <v>9.0799999999999983</v>
      </c>
      <c r="P919" s="5">
        <f t="shared" si="115"/>
        <v>9.0799999999999983</v>
      </c>
      <c r="Q919" s="9">
        <v>0</v>
      </c>
      <c r="R919" s="9">
        <f t="shared" si="116"/>
        <v>0</v>
      </c>
      <c r="S919" s="9">
        <v>0.54</v>
      </c>
      <c r="T919" s="9">
        <f t="shared" si="117"/>
        <v>0.54</v>
      </c>
      <c r="U919" s="16">
        <v>9.6199999999999992</v>
      </c>
      <c r="V919" s="5">
        <f t="shared" si="118"/>
        <v>9.6199999999999992</v>
      </c>
      <c r="W919" t="s">
        <v>21</v>
      </c>
      <c r="X919" t="str">
        <f t="shared" si="119"/>
        <v>Card</v>
      </c>
    </row>
    <row r="920" spans="1:24" x14ac:dyDescent="0.3">
      <c r="A920" s="3">
        <v>120918</v>
      </c>
      <c r="B920">
        <v>403</v>
      </c>
      <c r="C920" s="2">
        <v>45786</v>
      </c>
      <c r="D920" s="4">
        <v>6.4097222222222222E-2</v>
      </c>
      <c r="E920" s="2">
        <v>45786</v>
      </c>
      <c r="F920" s="2" t="str">
        <f>TEXT(Table1[[#This Row],[Business_Day]],"dddd")</f>
        <v>Friday</v>
      </c>
      <c r="G920" t="s">
        <v>18</v>
      </c>
      <c r="H920" t="s">
        <v>29</v>
      </c>
      <c r="I920" t="str">
        <f t="shared" si="112"/>
        <v>Delivery</v>
      </c>
      <c r="J920" t="s">
        <v>57</v>
      </c>
      <c r="K920" t="s">
        <v>58</v>
      </c>
      <c r="L920" t="str">
        <f t="shared" si="113"/>
        <v>Spicy</v>
      </c>
      <c r="M920" s="3">
        <v>1</v>
      </c>
      <c r="N920" s="5">
        <v>8.77</v>
      </c>
      <c r="O920" s="5">
        <f t="shared" si="114"/>
        <v>8.77</v>
      </c>
      <c r="P920" s="5">
        <f t="shared" si="115"/>
        <v>8.77</v>
      </c>
      <c r="Q920" s="9">
        <v>0</v>
      </c>
      <c r="R920" s="9">
        <f t="shared" si="116"/>
        <v>0</v>
      </c>
      <c r="S920" s="9">
        <v>0.56999999999999995</v>
      </c>
      <c r="T920" s="9">
        <f t="shared" si="117"/>
        <v>0.56999999999999995</v>
      </c>
      <c r="U920" s="16">
        <v>9.34</v>
      </c>
      <c r="V920" s="5">
        <f t="shared" si="118"/>
        <v>9.34</v>
      </c>
      <c r="W920" t="s">
        <v>21</v>
      </c>
      <c r="X920" t="str">
        <f t="shared" si="119"/>
        <v>Card</v>
      </c>
    </row>
    <row r="921" spans="1:24" x14ac:dyDescent="0.3">
      <c r="A921" s="3">
        <v>120919</v>
      </c>
      <c r="B921">
        <v>101</v>
      </c>
      <c r="C921" s="2">
        <v>45822</v>
      </c>
      <c r="D921" s="4">
        <v>0.14096064814814815</v>
      </c>
      <c r="E921" s="2">
        <v>45822</v>
      </c>
      <c r="F921" s="2" t="str">
        <f>TEXT(Table1[[#This Row],[Business_Day]],"dddd")</f>
        <v>Saturday</v>
      </c>
      <c r="G921" t="s">
        <v>28</v>
      </c>
      <c r="H921" t="s">
        <v>19</v>
      </c>
      <c r="I921" t="str">
        <f t="shared" si="112"/>
        <v>Dine-In</v>
      </c>
      <c r="J921" t="s">
        <v>30</v>
      </c>
      <c r="L921" t="str">
        <f t="shared" si="113"/>
        <v>No Modifier</v>
      </c>
      <c r="M921" s="3">
        <v>1</v>
      </c>
      <c r="N921" s="5">
        <v>3.19</v>
      </c>
      <c r="O921" s="5">
        <f t="shared" si="114"/>
        <v>2.8899999999999997</v>
      </c>
      <c r="P921" s="5">
        <f t="shared" si="115"/>
        <v>2.8899999999999997</v>
      </c>
      <c r="Q921" s="9">
        <v>0</v>
      </c>
      <c r="R921" s="9">
        <f t="shared" si="116"/>
        <v>0</v>
      </c>
      <c r="S921" s="9">
        <v>0.2</v>
      </c>
      <c r="T921" s="9">
        <f t="shared" si="117"/>
        <v>0.2</v>
      </c>
      <c r="U921" s="16">
        <v>3.09</v>
      </c>
      <c r="V921" s="5">
        <f t="shared" si="118"/>
        <v>3.09</v>
      </c>
      <c r="W921" t="s">
        <v>31</v>
      </c>
      <c r="X921" t="str">
        <f t="shared" si="119"/>
        <v>MobilePay</v>
      </c>
    </row>
    <row r="922" spans="1:24" x14ac:dyDescent="0.3">
      <c r="A922" s="3">
        <v>120920</v>
      </c>
      <c r="B922">
        <v>102</v>
      </c>
      <c r="C922" s="2">
        <v>45794</v>
      </c>
      <c r="D922" s="4">
        <v>0.39697916666666666</v>
      </c>
      <c r="E922" s="2">
        <v>45794</v>
      </c>
      <c r="F922" s="2" t="str">
        <f>TEXT(Table1[[#This Row],[Business_Day]],"dddd")</f>
        <v>Saturday</v>
      </c>
      <c r="G922" t="s">
        <v>36</v>
      </c>
      <c r="H922" t="s">
        <v>22</v>
      </c>
      <c r="I922" t="str">
        <f t="shared" si="112"/>
        <v>Takeout</v>
      </c>
      <c r="J922" t="s">
        <v>20</v>
      </c>
      <c r="K922" t="s">
        <v>34</v>
      </c>
      <c r="L922" t="str">
        <f t="shared" si="113"/>
        <v>Extra Sauce</v>
      </c>
      <c r="M922" s="3">
        <v>1</v>
      </c>
      <c r="N922" s="5">
        <v>5.78</v>
      </c>
      <c r="O922" s="5">
        <f t="shared" si="114"/>
        <v>6.03</v>
      </c>
      <c r="P922" s="5">
        <f t="shared" si="115"/>
        <v>6.03</v>
      </c>
      <c r="Q922" s="9">
        <v>0</v>
      </c>
      <c r="R922" s="9">
        <f t="shared" si="116"/>
        <v>0</v>
      </c>
      <c r="S922" s="9">
        <v>0.42</v>
      </c>
      <c r="T922" s="9">
        <f t="shared" si="117"/>
        <v>0.42</v>
      </c>
      <c r="U922" s="16">
        <v>6.45</v>
      </c>
      <c r="V922" s="5">
        <f t="shared" si="118"/>
        <v>6.45</v>
      </c>
      <c r="W922" t="s">
        <v>21</v>
      </c>
      <c r="X922" t="str">
        <f t="shared" si="119"/>
        <v>Card</v>
      </c>
    </row>
    <row r="923" spans="1:24" x14ac:dyDescent="0.3">
      <c r="A923" s="3">
        <v>120921</v>
      </c>
      <c r="B923">
        <v>101</v>
      </c>
      <c r="C923" s="2">
        <v>45810</v>
      </c>
      <c r="D923" s="4">
        <v>0.36357638888888888</v>
      </c>
      <c r="E923" s="2">
        <v>45810</v>
      </c>
      <c r="F923" s="2" t="str">
        <f>TEXT(Table1[[#This Row],[Business_Day]],"dddd")</f>
        <v>Monday</v>
      </c>
      <c r="G923" t="s">
        <v>36</v>
      </c>
      <c r="H923" t="s">
        <v>19</v>
      </c>
      <c r="I923" t="str">
        <f t="shared" si="112"/>
        <v>Dine-In</v>
      </c>
      <c r="J923" t="s">
        <v>26</v>
      </c>
      <c r="L923" t="str">
        <f t="shared" si="113"/>
        <v>No Modifier</v>
      </c>
      <c r="M923" s="3">
        <v>1</v>
      </c>
      <c r="N923" s="5">
        <v>8.7799999999999994</v>
      </c>
      <c r="O923" s="5">
        <f t="shared" si="114"/>
        <v>8.7800000000000011</v>
      </c>
      <c r="P923" s="5">
        <f t="shared" si="115"/>
        <v>8.7800000000000011</v>
      </c>
      <c r="Q923" s="9">
        <v>0</v>
      </c>
      <c r="R923" s="9">
        <f t="shared" si="116"/>
        <v>0</v>
      </c>
      <c r="S923" s="9">
        <v>0.53</v>
      </c>
      <c r="T923" s="9">
        <f t="shared" si="117"/>
        <v>0.53</v>
      </c>
      <c r="U923" s="16">
        <v>9.31</v>
      </c>
      <c r="V923" s="5">
        <f t="shared" si="118"/>
        <v>9.31</v>
      </c>
      <c r="W923" t="s">
        <v>17</v>
      </c>
      <c r="X923" t="str">
        <f t="shared" si="119"/>
        <v>Cash</v>
      </c>
    </row>
    <row r="924" spans="1:24" x14ac:dyDescent="0.3">
      <c r="A924" s="3">
        <v>120922</v>
      </c>
      <c r="B924">
        <v>301</v>
      </c>
      <c r="C924" s="2">
        <v>45806</v>
      </c>
      <c r="D924" s="4">
        <v>0.12619212962962964</v>
      </c>
      <c r="E924" s="2">
        <v>45806</v>
      </c>
      <c r="F924" s="2" t="str">
        <f>TEXT(Table1[[#This Row],[Business_Day]],"dddd")</f>
        <v>Thursday</v>
      </c>
      <c r="G924" t="s">
        <v>28</v>
      </c>
      <c r="H924" t="s">
        <v>19</v>
      </c>
      <c r="I924" t="str">
        <f t="shared" si="112"/>
        <v>Dine-In</v>
      </c>
      <c r="J924" t="s">
        <v>32</v>
      </c>
      <c r="K924" t="s">
        <v>66</v>
      </c>
      <c r="L924" t="str">
        <f t="shared" si="113"/>
        <v>Extra Ice</v>
      </c>
      <c r="M924" s="3">
        <v>2</v>
      </c>
      <c r="N924" s="5">
        <v>1.75</v>
      </c>
      <c r="O924" s="5">
        <f t="shared" si="114"/>
        <v>1.75</v>
      </c>
      <c r="P924" s="5">
        <f t="shared" si="115"/>
        <v>3.5</v>
      </c>
      <c r="Q924" s="9">
        <v>0</v>
      </c>
      <c r="R924" s="9">
        <f t="shared" si="116"/>
        <v>0</v>
      </c>
      <c r="S924" s="9">
        <v>0.25</v>
      </c>
      <c r="T924" s="9">
        <f t="shared" si="117"/>
        <v>0.25</v>
      </c>
      <c r="U924" s="16">
        <v>3.75</v>
      </c>
      <c r="V924" s="5">
        <f t="shared" si="118"/>
        <v>3.75</v>
      </c>
      <c r="W924" t="s">
        <v>21</v>
      </c>
      <c r="X924" t="str">
        <f t="shared" si="119"/>
        <v>Card</v>
      </c>
    </row>
    <row r="925" spans="1:24" x14ac:dyDescent="0.3">
      <c r="A925" s="3">
        <v>120923</v>
      </c>
      <c r="B925">
        <v>501</v>
      </c>
      <c r="C925" s="2">
        <v>45797</v>
      </c>
      <c r="D925" s="4">
        <v>0.52787037037037032</v>
      </c>
      <c r="E925" s="2">
        <v>45797</v>
      </c>
      <c r="F925" s="2" t="str">
        <f>TEXT(Table1[[#This Row],[Business_Day]],"dddd")</f>
        <v>Tuesday</v>
      </c>
      <c r="G925" t="s">
        <v>18</v>
      </c>
      <c r="H925" t="s">
        <v>29</v>
      </c>
      <c r="I925" t="str">
        <f t="shared" si="112"/>
        <v>Delivery</v>
      </c>
      <c r="J925" t="s">
        <v>52</v>
      </c>
      <c r="K925" t="s">
        <v>53</v>
      </c>
      <c r="L925" t="str">
        <f t="shared" si="113"/>
        <v>Small Size</v>
      </c>
      <c r="M925" s="3">
        <v>2</v>
      </c>
      <c r="N925" s="5">
        <v>2.44</v>
      </c>
      <c r="O925" s="5">
        <f t="shared" si="114"/>
        <v>2.1399999999999997</v>
      </c>
      <c r="P925" s="5">
        <f t="shared" si="115"/>
        <v>4.2799999999999994</v>
      </c>
      <c r="Q925" s="9">
        <v>0</v>
      </c>
      <c r="R925" s="9">
        <f t="shared" si="116"/>
        <v>0</v>
      </c>
      <c r="S925" s="9">
        <v>0.28000000000000003</v>
      </c>
      <c r="T925" s="9">
        <f t="shared" si="117"/>
        <v>0.28000000000000003</v>
      </c>
      <c r="U925" s="16">
        <v>4.5599999999999996</v>
      </c>
      <c r="V925" s="5">
        <f t="shared" si="118"/>
        <v>4.5599999999999996</v>
      </c>
      <c r="W925" t="s">
        <v>17</v>
      </c>
      <c r="X925" t="str">
        <f t="shared" si="119"/>
        <v>Cash</v>
      </c>
    </row>
    <row r="926" spans="1:24" x14ac:dyDescent="0.3">
      <c r="A926" s="3">
        <v>120924</v>
      </c>
      <c r="B926">
        <v>403</v>
      </c>
      <c r="C926" s="2">
        <v>45786</v>
      </c>
      <c r="D926" s="4">
        <v>0.38331018518518517</v>
      </c>
      <c r="E926" s="2">
        <v>45786</v>
      </c>
      <c r="F926" s="2" t="str">
        <f>TEXT(Table1[[#This Row],[Business_Day]],"dddd")</f>
        <v>Friday</v>
      </c>
      <c r="G926" t="s">
        <v>36</v>
      </c>
      <c r="H926" t="s">
        <v>15</v>
      </c>
      <c r="I926" t="str">
        <f t="shared" si="112"/>
        <v>Drive-Thru</v>
      </c>
      <c r="J926" t="s">
        <v>56</v>
      </c>
      <c r="L926" t="str">
        <f t="shared" si="113"/>
        <v>No Modifier</v>
      </c>
      <c r="M926" s="3">
        <v>2</v>
      </c>
      <c r="N926" s="5">
        <v>2.0499999999999998</v>
      </c>
      <c r="O926" s="5">
        <f t="shared" si="114"/>
        <v>2.0500000000000003</v>
      </c>
      <c r="P926" s="5">
        <f t="shared" si="115"/>
        <v>4.1000000000000005</v>
      </c>
      <c r="Q926" s="9">
        <v>0</v>
      </c>
      <c r="R926" s="9">
        <f t="shared" si="116"/>
        <v>0</v>
      </c>
      <c r="S926" s="9">
        <v>0.3</v>
      </c>
      <c r="T926" s="9">
        <f t="shared" si="117"/>
        <v>0.3</v>
      </c>
      <c r="U926" s="16">
        <v>4.4000000000000004</v>
      </c>
      <c r="V926" s="5">
        <f t="shared" si="118"/>
        <v>4.4000000000000004</v>
      </c>
      <c r="W926" t="s">
        <v>21</v>
      </c>
      <c r="X926" t="str">
        <f t="shared" si="119"/>
        <v>Card</v>
      </c>
    </row>
    <row r="927" spans="1:24" x14ac:dyDescent="0.3">
      <c r="A927" s="3">
        <v>120925</v>
      </c>
      <c r="B927">
        <v>403</v>
      </c>
      <c r="C927" s="2">
        <v>45788</v>
      </c>
      <c r="D927" s="4">
        <v>0.34957175925925926</v>
      </c>
      <c r="E927" s="2">
        <v>45788</v>
      </c>
      <c r="F927" s="2" t="str">
        <f>TEXT(Table1[[#This Row],[Business_Day]],"dddd")</f>
        <v>Sunday</v>
      </c>
      <c r="G927" t="s">
        <v>14</v>
      </c>
      <c r="H927" t="s">
        <v>19</v>
      </c>
      <c r="I927" t="str">
        <f t="shared" si="112"/>
        <v>Dine-In</v>
      </c>
      <c r="J927" t="s">
        <v>75</v>
      </c>
      <c r="K927" t="s">
        <v>40</v>
      </c>
      <c r="L927" t="str">
        <f t="shared" si="113"/>
        <v>Sausage Patty</v>
      </c>
      <c r="M927" s="3">
        <v>1</v>
      </c>
      <c r="N927" s="5">
        <v>3.36</v>
      </c>
      <c r="O927" s="5">
        <f t="shared" ca="1" si="114"/>
        <v>4.71</v>
      </c>
      <c r="P927" s="5">
        <f t="shared" ca="1" si="115"/>
        <v>4.71</v>
      </c>
      <c r="R927" s="9">
        <f t="shared" ca="1" si="116"/>
        <v>0.15</v>
      </c>
      <c r="S927" s="9">
        <v>0.41</v>
      </c>
      <c r="T927" s="9">
        <f t="shared" si="117"/>
        <v>0.41</v>
      </c>
      <c r="U927" s="16">
        <v>4.97</v>
      </c>
      <c r="V927" s="5">
        <f t="shared" si="118"/>
        <v>4.97</v>
      </c>
      <c r="W927" t="s">
        <v>17</v>
      </c>
      <c r="X927" t="str">
        <f t="shared" si="119"/>
        <v>Cash</v>
      </c>
    </row>
    <row r="928" spans="1:24" x14ac:dyDescent="0.3">
      <c r="A928" s="3">
        <v>120926</v>
      </c>
      <c r="B928">
        <v>501</v>
      </c>
      <c r="C928" s="2">
        <v>45792</v>
      </c>
      <c r="D928" s="4">
        <v>0.41152777777777777</v>
      </c>
      <c r="E928" s="2">
        <v>45792</v>
      </c>
      <c r="F928" s="2" t="str">
        <f>TEXT(Table1[[#This Row],[Business_Day]],"dddd")</f>
        <v>Thursday</v>
      </c>
      <c r="G928" t="s">
        <v>14</v>
      </c>
      <c r="H928" t="s">
        <v>19</v>
      </c>
      <c r="I928" t="str">
        <f t="shared" si="112"/>
        <v>Dine-In</v>
      </c>
      <c r="J928" t="s">
        <v>64</v>
      </c>
      <c r="K928" t="s">
        <v>23</v>
      </c>
      <c r="L928" t="str">
        <f t="shared" si="113"/>
        <v>Light Ice</v>
      </c>
      <c r="M928" s="3">
        <v>1</v>
      </c>
      <c r="N928" s="5">
        <v>1.49</v>
      </c>
      <c r="O928" s="5">
        <f t="shared" si="114"/>
        <v>1.4900000000000002</v>
      </c>
      <c r="P928" s="5">
        <f t="shared" si="115"/>
        <v>1.4900000000000002</v>
      </c>
      <c r="Q928" s="9">
        <v>0</v>
      </c>
      <c r="R928" s="9">
        <f t="shared" si="116"/>
        <v>0</v>
      </c>
      <c r="S928" s="9">
        <v>0.12</v>
      </c>
      <c r="T928" s="9">
        <f t="shared" si="117"/>
        <v>0.12</v>
      </c>
      <c r="U928" s="16">
        <v>1.61</v>
      </c>
      <c r="V928" s="5">
        <f t="shared" si="118"/>
        <v>1.61</v>
      </c>
      <c r="W928" t="s">
        <v>31</v>
      </c>
      <c r="X928" t="str">
        <f t="shared" si="119"/>
        <v>MobilePay</v>
      </c>
    </row>
    <row r="929" spans="1:24" x14ac:dyDescent="0.3">
      <c r="A929" s="3">
        <v>120927</v>
      </c>
      <c r="B929">
        <v>202</v>
      </c>
      <c r="C929" s="2">
        <v>45841</v>
      </c>
      <c r="D929" s="4">
        <v>0.33773148148148147</v>
      </c>
      <c r="E929" s="2">
        <v>45841</v>
      </c>
      <c r="F929" s="2" t="str">
        <f>TEXT(Table1[[#This Row],[Business_Day]],"dddd")</f>
        <v>Thursday</v>
      </c>
      <c r="G929" t="s">
        <v>14</v>
      </c>
      <c r="H929" t="s">
        <v>15</v>
      </c>
      <c r="I929" t="str">
        <f t="shared" si="112"/>
        <v>Drive-Thru</v>
      </c>
      <c r="J929" t="s">
        <v>35</v>
      </c>
      <c r="L929" t="str">
        <f t="shared" si="113"/>
        <v>No Modifier</v>
      </c>
      <c r="M929" s="3">
        <v>1</v>
      </c>
      <c r="N929" s="5">
        <v>1.97</v>
      </c>
      <c r="O929" s="5">
        <f t="shared" si="114"/>
        <v>1.9700000000000002</v>
      </c>
      <c r="P929" s="5">
        <f t="shared" si="115"/>
        <v>1.9700000000000002</v>
      </c>
      <c r="Q929" s="9">
        <v>0</v>
      </c>
      <c r="R929" s="9">
        <f t="shared" si="116"/>
        <v>0</v>
      </c>
      <c r="S929" s="9">
        <v>0.17</v>
      </c>
      <c r="T929" s="9">
        <f t="shared" si="117"/>
        <v>0.17</v>
      </c>
      <c r="U929" s="16">
        <v>2.14</v>
      </c>
      <c r="V929" s="5">
        <f t="shared" si="118"/>
        <v>2.14</v>
      </c>
      <c r="W929" t="s">
        <v>21</v>
      </c>
      <c r="X929" t="str">
        <f t="shared" si="119"/>
        <v>Card</v>
      </c>
    </row>
    <row r="930" spans="1:24" x14ac:dyDescent="0.3">
      <c r="A930" s="3">
        <v>120928</v>
      </c>
      <c r="B930">
        <v>301</v>
      </c>
      <c r="C930" s="2">
        <v>45799</v>
      </c>
      <c r="D930" s="4">
        <v>0.32927083333333335</v>
      </c>
      <c r="E930" s="2">
        <v>45799</v>
      </c>
      <c r="F930" s="2" t="str">
        <f>TEXT(Table1[[#This Row],[Business_Day]],"dddd")</f>
        <v>Thursday</v>
      </c>
      <c r="G930" t="s">
        <v>14</v>
      </c>
      <c r="H930" t="s">
        <v>15</v>
      </c>
      <c r="I930" t="str">
        <f t="shared" si="112"/>
        <v>Drive-Thru</v>
      </c>
      <c r="J930" t="s">
        <v>24</v>
      </c>
      <c r="K930" t="s">
        <v>44</v>
      </c>
      <c r="L930" t="str">
        <f t="shared" si="113"/>
        <v>Extra Egg</v>
      </c>
      <c r="M930" s="3">
        <v>1</v>
      </c>
      <c r="N930" s="5">
        <v>3.63</v>
      </c>
      <c r="O930" s="5">
        <f t="shared" si="114"/>
        <v>4.63</v>
      </c>
      <c r="P930" s="5">
        <f t="shared" si="115"/>
        <v>4.63</v>
      </c>
      <c r="Q930" s="9">
        <v>0</v>
      </c>
      <c r="R930" s="9">
        <f t="shared" si="116"/>
        <v>0</v>
      </c>
      <c r="S930" s="9">
        <v>0.42</v>
      </c>
      <c r="T930" s="9">
        <f t="shared" si="117"/>
        <v>0.42</v>
      </c>
      <c r="U930" s="16">
        <v>5.05</v>
      </c>
      <c r="V930" s="5">
        <f t="shared" si="118"/>
        <v>5.05</v>
      </c>
      <c r="W930" t="s">
        <v>17</v>
      </c>
      <c r="X930" t="str">
        <f t="shared" si="119"/>
        <v>Cash</v>
      </c>
    </row>
    <row r="931" spans="1:24" x14ac:dyDescent="0.3">
      <c r="A931" s="3">
        <v>120929</v>
      </c>
      <c r="B931">
        <v>403</v>
      </c>
      <c r="C931" s="2">
        <v>45785</v>
      </c>
      <c r="D931" s="4">
        <v>0.28368055555555555</v>
      </c>
      <c r="E931" s="2">
        <v>45785</v>
      </c>
      <c r="F931" s="2" t="str">
        <f>TEXT(Table1[[#This Row],[Business_Day]],"dddd")</f>
        <v>Thursday</v>
      </c>
      <c r="G931" t="s">
        <v>14</v>
      </c>
      <c r="H931" t="s">
        <v>19</v>
      </c>
      <c r="I931" t="str">
        <f t="shared" si="112"/>
        <v>Dine-In</v>
      </c>
      <c r="J931" t="s">
        <v>35</v>
      </c>
      <c r="K931" t="s">
        <v>40</v>
      </c>
      <c r="L931" t="str">
        <f t="shared" si="113"/>
        <v>Sausage Patty</v>
      </c>
      <c r="M931" s="3">
        <v>1</v>
      </c>
      <c r="N931" s="5">
        <v>1.88</v>
      </c>
      <c r="O931" s="5">
        <f t="shared" si="114"/>
        <v>3.08</v>
      </c>
      <c r="P931" s="5">
        <f t="shared" si="115"/>
        <v>3.08</v>
      </c>
      <c r="Q931" s="9">
        <v>0</v>
      </c>
      <c r="R931" s="9">
        <f t="shared" si="116"/>
        <v>0</v>
      </c>
      <c r="S931" s="9">
        <v>0.25</v>
      </c>
      <c r="T931" s="9">
        <f t="shared" si="117"/>
        <v>0.25</v>
      </c>
      <c r="U931" s="16">
        <v>3.33</v>
      </c>
      <c r="V931" s="5">
        <f t="shared" si="118"/>
        <v>3.33</v>
      </c>
      <c r="W931" t="s">
        <v>21</v>
      </c>
      <c r="X931" t="str">
        <f t="shared" si="119"/>
        <v>Card</v>
      </c>
    </row>
    <row r="932" spans="1:24" x14ac:dyDescent="0.3">
      <c r="A932" s="3">
        <v>120930</v>
      </c>
      <c r="B932">
        <v>501</v>
      </c>
      <c r="C932" s="2">
        <v>45777</v>
      </c>
      <c r="D932" s="4">
        <v>0.10726851851851851</v>
      </c>
      <c r="E932" s="2">
        <v>45777</v>
      </c>
      <c r="F932" s="2" t="str">
        <f>TEXT(Table1[[#This Row],[Business_Day]],"dddd")</f>
        <v>Wednesday</v>
      </c>
      <c r="G932" t="s">
        <v>18</v>
      </c>
      <c r="H932" t="s">
        <v>19</v>
      </c>
      <c r="I932" t="str">
        <f t="shared" si="112"/>
        <v>Dine-In</v>
      </c>
      <c r="J932" t="s">
        <v>27</v>
      </c>
      <c r="L932" t="str">
        <f t="shared" si="113"/>
        <v>No Modifier</v>
      </c>
      <c r="M932" s="3">
        <v>1</v>
      </c>
      <c r="N932" s="5">
        <v>5.51</v>
      </c>
      <c r="O932" s="5">
        <f t="shared" si="114"/>
        <v>5.51</v>
      </c>
      <c r="P932" s="5">
        <f t="shared" si="115"/>
        <v>5.51</v>
      </c>
      <c r="Q932" s="9">
        <v>0</v>
      </c>
      <c r="R932" s="9">
        <f t="shared" si="116"/>
        <v>0</v>
      </c>
      <c r="S932" s="9">
        <v>0.41</v>
      </c>
      <c r="T932" s="9">
        <f t="shared" si="117"/>
        <v>0.41</v>
      </c>
      <c r="U932" s="16">
        <v>5.92</v>
      </c>
      <c r="V932" s="5">
        <f t="shared" si="118"/>
        <v>5.92</v>
      </c>
      <c r="W932" t="s">
        <v>31</v>
      </c>
      <c r="X932" t="str">
        <f t="shared" si="119"/>
        <v>MobilePay</v>
      </c>
    </row>
    <row r="933" spans="1:24" x14ac:dyDescent="0.3">
      <c r="A933" s="3">
        <v>120931</v>
      </c>
      <c r="B933">
        <v>301</v>
      </c>
      <c r="C933" s="2">
        <v>45771</v>
      </c>
      <c r="D933" s="4">
        <v>0.34134259259259259</v>
      </c>
      <c r="E933" s="2">
        <v>45771</v>
      </c>
      <c r="F933" s="2" t="str">
        <f>TEXT(Table1[[#This Row],[Business_Day]],"dddd")</f>
        <v>Thursday</v>
      </c>
      <c r="G933" t="s">
        <v>36</v>
      </c>
      <c r="H933" t="s">
        <v>19</v>
      </c>
      <c r="I933" t="str">
        <f t="shared" si="112"/>
        <v>Dine-In</v>
      </c>
      <c r="J933" t="s">
        <v>30</v>
      </c>
      <c r="L933" t="str">
        <f t="shared" si="113"/>
        <v>No Modifier</v>
      </c>
      <c r="M933" s="3">
        <v>4</v>
      </c>
      <c r="N933" s="5">
        <v>3.67</v>
      </c>
      <c r="O933" s="5">
        <f t="shared" si="114"/>
        <v>3.9199999999999995</v>
      </c>
      <c r="P933" s="5">
        <f t="shared" si="115"/>
        <v>15.679999999999998</v>
      </c>
      <c r="Q933" s="9">
        <v>0.78</v>
      </c>
      <c r="R933" s="9">
        <f t="shared" si="116"/>
        <v>0.78</v>
      </c>
      <c r="S933" s="9">
        <v>0.89</v>
      </c>
      <c r="T933" s="9">
        <f t="shared" si="117"/>
        <v>0.89</v>
      </c>
      <c r="U933" s="16">
        <v>15.79</v>
      </c>
      <c r="V933" s="5">
        <f t="shared" si="118"/>
        <v>15.79</v>
      </c>
      <c r="W933" t="s">
        <v>62</v>
      </c>
      <c r="X933" t="str">
        <f t="shared" si="119"/>
        <v>GiftCard</v>
      </c>
    </row>
    <row r="934" spans="1:24" x14ac:dyDescent="0.3">
      <c r="A934" s="3">
        <v>120932</v>
      </c>
      <c r="B934">
        <v>201</v>
      </c>
      <c r="C934" s="2">
        <v>45848</v>
      </c>
      <c r="D934" s="4">
        <v>0.27912037037037035</v>
      </c>
      <c r="E934" s="2">
        <v>45848</v>
      </c>
      <c r="F934" s="2" t="str">
        <f>TEXT(Table1[[#This Row],[Business_Day]],"dddd")</f>
        <v>Thursday</v>
      </c>
      <c r="G934" t="s">
        <v>14</v>
      </c>
      <c r="H934" t="s">
        <v>15</v>
      </c>
      <c r="I934" t="str">
        <f t="shared" si="112"/>
        <v>Drive-Thru</v>
      </c>
      <c r="J934" t="s">
        <v>24</v>
      </c>
      <c r="L934" t="str">
        <f t="shared" si="113"/>
        <v>No Modifier</v>
      </c>
      <c r="M934" s="3">
        <v>1</v>
      </c>
      <c r="N934" s="5">
        <v>2.88</v>
      </c>
      <c r="O934" s="5">
        <f t="shared" si="114"/>
        <v>2.88</v>
      </c>
      <c r="P934" s="5">
        <f t="shared" si="115"/>
        <v>2.88</v>
      </c>
      <c r="Q934" s="9">
        <v>0</v>
      </c>
      <c r="R934" s="9">
        <f t="shared" si="116"/>
        <v>0</v>
      </c>
      <c r="S934" s="9">
        <v>0.23</v>
      </c>
      <c r="T934" s="9">
        <f t="shared" si="117"/>
        <v>0.23</v>
      </c>
      <c r="U934" s="16">
        <v>3.11</v>
      </c>
      <c r="V934" s="5">
        <f t="shared" si="118"/>
        <v>3.11</v>
      </c>
      <c r="W934" t="s">
        <v>62</v>
      </c>
      <c r="X934" t="str">
        <f t="shared" si="119"/>
        <v>GiftCard</v>
      </c>
    </row>
    <row r="935" spans="1:24" x14ac:dyDescent="0.3">
      <c r="A935" s="3">
        <v>120933</v>
      </c>
      <c r="B935">
        <v>103</v>
      </c>
      <c r="C935" s="2">
        <v>45842</v>
      </c>
      <c r="D935" s="4">
        <v>0.17979166666666666</v>
      </c>
      <c r="E935" s="2">
        <v>45842</v>
      </c>
      <c r="F935" s="2" t="str">
        <f>TEXT(Table1[[#This Row],[Business_Day]],"dddd")</f>
        <v>Friday</v>
      </c>
      <c r="G935" t="s">
        <v>28</v>
      </c>
      <c r="H935" t="s">
        <v>22</v>
      </c>
      <c r="I935" t="str">
        <f t="shared" si="112"/>
        <v>Takeout</v>
      </c>
      <c r="J935" t="s">
        <v>30</v>
      </c>
      <c r="K935" t="s">
        <v>34</v>
      </c>
      <c r="L935" t="str">
        <f t="shared" si="113"/>
        <v>Extra Sauce</v>
      </c>
      <c r="M935" s="3">
        <v>1</v>
      </c>
      <c r="N935" s="5">
        <v>2.52</v>
      </c>
      <c r="O935" s="5">
        <f t="shared" si="114"/>
        <v>2.77</v>
      </c>
      <c r="P935" s="5">
        <f t="shared" si="115"/>
        <v>2.77</v>
      </c>
      <c r="Q935" s="9">
        <v>0</v>
      </c>
      <c r="R935" s="9">
        <f t="shared" si="116"/>
        <v>0</v>
      </c>
      <c r="S935" s="9">
        <v>0.2</v>
      </c>
      <c r="T935" s="9">
        <f t="shared" si="117"/>
        <v>0.2</v>
      </c>
      <c r="U935" s="16">
        <v>2.97</v>
      </c>
      <c r="V935" s="5">
        <f t="shared" si="118"/>
        <v>2.97</v>
      </c>
      <c r="W935" t="s">
        <v>17</v>
      </c>
      <c r="X935" t="str">
        <f t="shared" si="119"/>
        <v>Cash</v>
      </c>
    </row>
    <row r="936" spans="1:24" x14ac:dyDescent="0.3">
      <c r="A936" s="3">
        <v>120934</v>
      </c>
      <c r="B936">
        <v>401</v>
      </c>
      <c r="C936" s="2">
        <v>45878</v>
      </c>
      <c r="D936" s="4">
        <v>0.26659722222222221</v>
      </c>
      <c r="E936" s="2">
        <v>45878</v>
      </c>
      <c r="F936" s="2" t="str">
        <f>TEXT(Table1[[#This Row],[Business_Day]],"dddd")</f>
        <v>Saturday</v>
      </c>
      <c r="G936" t="s">
        <v>14</v>
      </c>
      <c r="H936" t="s">
        <v>29</v>
      </c>
      <c r="I936" t="str">
        <f t="shared" si="112"/>
        <v>Delivery</v>
      </c>
      <c r="J936" t="s">
        <v>24</v>
      </c>
      <c r="K936" t="s">
        <v>25</v>
      </c>
      <c r="L936" t="str">
        <f t="shared" si="113"/>
        <v>No Cheese</v>
      </c>
      <c r="M936" s="3">
        <v>2</v>
      </c>
      <c r="N936" s="5">
        <v>3.35</v>
      </c>
      <c r="O936" s="5">
        <f t="shared" si="114"/>
        <v>3.35</v>
      </c>
      <c r="P936" s="5">
        <f t="shared" si="115"/>
        <v>6.7</v>
      </c>
      <c r="Q936" s="9">
        <v>0.67</v>
      </c>
      <c r="R936" s="9">
        <f t="shared" si="116"/>
        <v>0.67</v>
      </c>
      <c r="S936" s="9">
        <v>0.42</v>
      </c>
      <c r="T936" s="9">
        <f t="shared" si="117"/>
        <v>0.42</v>
      </c>
      <c r="U936" s="16">
        <v>6.45</v>
      </c>
      <c r="V936" s="5">
        <f t="shared" si="118"/>
        <v>6.45</v>
      </c>
      <c r="W936" t="s">
        <v>17</v>
      </c>
      <c r="X936" t="str">
        <f t="shared" si="119"/>
        <v>Cash</v>
      </c>
    </row>
    <row r="937" spans="1:24" x14ac:dyDescent="0.3">
      <c r="A937" s="3">
        <v>120935</v>
      </c>
      <c r="B937">
        <v>103</v>
      </c>
      <c r="C937" s="2">
        <v>45860</v>
      </c>
      <c r="D937" s="4">
        <v>0.44466435185185182</v>
      </c>
      <c r="E937" s="2">
        <v>45860</v>
      </c>
      <c r="F937" s="2" t="str">
        <f>TEXT(Table1[[#This Row],[Business_Day]],"dddd")</f>
        <v>Tuesday</v>
      </c>
      <c r="G937" t="s">
        <v>37</v>
      </c>
      <c r="H937" t="s">
        <v>22</v>
      </c>
      <c r="I937" t="str">
        <f t="shared" si="112"/>
        <v>Takeout</v>
      </c>
      <c r="J937" t="s">
        <v>24</v>
      </c>
      <c r="K937" t="s">
        <v>25</v>
      </c>
      <c r="L937" t="str">
        <f t="shared" si="113"/>
        <v>No Cheese</v>
      </c>
      <c r="M937" s="3">
        <v>1</v>
      </c>
      <c r="N937" s="5">
        <v>3.11</v>
      </c>
      <c r="O937" s="5">
        <f t="shared" si="114"/>
        <v>3.11</v>
      </c>
      <c r="P937" s="5">
        <f t="shared" si="115"/>
        <v>3.11</v>
      </c>
      <c r="Q937" s="9">
        <v>0</v>
      </c>
      <c r="R937" s="9">
        <f t="shared" si="116"/>
        <v>0</v>
      </c>
      <c r="S937" s="9">
        <v>0.23</v>
      </c>
      <c r="T937" s="9">
        <f t="shared" si="117"/>
        <v>0.23</v>
      </c>
      <c r="U937" s="16">
        <v>3.34</v>
      </c>
      <c r="V937" s="5">
        <f t="shared" si="118"/>
        <v>3.34</v>
      </c>
      <c r="W937" t="s">
        <v>21</v>
      </c>
      <c r="X937" t="str">
        <f t="shared" si="119"/>
        <v>Card</v>
      </c>
    </row>
    <row r="938" spans="1:24" x14ac:dyDescent="0.3">
      <c r="A938" s="3">
        <v>120936</v>
      </c>
      <c r="B938">
        <v>403</v>
      </c>
      <c r="C938" s="2">
        <v>45793</v>
      </c>
      <c r="D938" s="4">
        <v>0.38321759259259258</v>
      </c>
      <c r="E938" s="2">
        <v>45793</v>
      </c>
      <c r="F938" s="2" t="str">
        <f>TEXT(Table1[[#This Row],[Business_Day]],"dddd")</f>
        <v>Friday</v>
      </c>
      <c r="G938" t="s">
        <v>36</v>
      </c>
      <c r="H938" t="s">
        <v>19</v>
      </c>
      <c r="I938" t="str">
        <f t="shared" si="112"/>
        <v>Dine-In</v>
      </c>
      <c r="J938" t="s">
        <v>55</v>
      </c>
      <c r="L938" t="str">
        <f t="shared" si="113"/>
        <v>No Modifier</v>
      </c>
      <c r="M938" s="3">
        <v>3</v>
      </c>
      <c r="N938" s="5">
        <v>7.98</v>
      </c>
      <c r="O938" s="5">
        <f t="shared" si="114"/>
        <v>7.9799999999999995</v>
      </c>
      <c r="P938" s="5">
        <f t="shared" si="115"/>
        <v>23.939999999999998</v>
      </c>
      <c r="Q938" s="9">
        <v>0</v>
      </c>
      <c r="R938" s="9">
        <f t="shared" si="116"/>
        <v>0</v>
      </c>
      <c r="S938" s="9">
        <v>1.8</v>
      </c>
      <c r="T938" s="9">
        <f t="shared" si="117"/>
        <v>1.8</v>
      </c>
      <c r="U938" s="16">
        <v>25.74</v>
      </c>
      <c r="V938" s="5">
        <f t="shared" si="118"/>
        <v>25.74</v>
      </c>
      <c r="W938" t="s">
        <v>21</v>
      </c>
      <c r="X938" t="str">
        <f t="shared" si="119"/>
        <v>Card</v>
      </c>
    </row>
    <row r="939" spans="1:24" x14ac:dyDescent="0.3">
      <c r="A939" s="3">
        <v>120937</v>
      </c>
      <c r="B939">
        <v>501</v>
      </c>
      <c r="C939" s="2">
        <v>45774</v>
      </c>
      <c r="D939" s="4">
        <v>0.4496412037037037</v>
      </c>
      <c r="E939" s="2">
        <v>45774</v>
      </c>
      <c r="F939" s="2" t="str">
        <f>TEXT(Table1[[#This Row],[Business_Day]],"dddd")</f>
        <v>Sunday</v>
      </c>
      <c r="G939" t="s">
        <v>14</v>
      </c>
      <c r="H939" t="s">
        <v>22</v>
      </c>
      <c r="I939" t="str">
        <f t="shared" si="112"/>
        <v>Takeout</v>
      </c>
      <c r="J939" t="s">
        <v>35</v>
      </c>
      <c r="L939" t="str">
        <f t="shared" si="113"/>
        <v>No Modifier</v>
      </c>
      <c r="M939" s="3">
        <v>1</v>
      </c>
      <c r="N939" s="5">
        <v>2.0299999999999998</v>
      </c>
      <c r="O939" s="5">
        <f t="shared" si="114"/>
        <v>2.0299999999999998</v>
      </c>
      <c r="P939" s="5">
        <f t="shared" si="115"/>
        <v>2.0299999999999998</v>
      </c>
      <c r="Q939" s="9">
        <v>0</v>
      </c>
      <c r="R939" s="9">
        <f t="shared" si="116"/>
        <v>0</v>
      </c>
      <c r="S939" s="9">
        <v>0.18</v>
      </c>
      <c r="T939" s="9">
        <f t="shared" si="117"/>
        <v>0.18</v>
      </c>
      <c r="U939" s="16">
        <v>2.21</v>
      </c>
      <c r="V939" s="5">
        <f t="shared" si="118"/>
        <v>2.21</v>
      </c>
      <c r="W939" t="s">
        <v>17</v>
      </c>
      <c r="X939" t="str">
        <f t="shared" si="119"/>
        <v>Cash</v>
      </c>
    </row>
    <row r="940" spans="1:24" x14ac:dyDescent="0.3">
      <c r="A940" s="3">
        <v>120938</v>
      </c>
      <c r="B940">
        <v>402</v>
      </c>
      <c r="C940" s="2">
        <v>45785</v>
      </c>
      <c r="D940" s="4">
        <v>0.33305555555555555</v>
      </c>
      <c r="E940" s="2">
        <v>45785</v>
      </c>
      <c r="F940" s="2" t="str">
        <f>TEXT(Table1[[#This Row],[Business_Day]],"dddd")</f>
        <v>Thursday</v>
      </c>
      <c r="G940" t="s">
        <v>36</v>
      </c>
      <c r="H940" t="s">
        <v>29</v>
      </c>
      <c r="I940" t="str">
        <f t="shared" si="112"/>
        <v>Delivery</v>
      </c>
      <c r="J940" t="s">
        <v>56</v>
      </c>
      <c r="K940" t="s">
        <v>66</v>
      </c>
      <c r="L940" t="str">
        <f t="shared" si="113"/>
        <v>Extra Ice</v>
      </c>
      <c r="M940" s="3">
        <v>1</v>
      </c>
      <c r="N940" s="5">
        <v>1.92</v>
      </c>
      <c r="O940" s="5">
        <f t="shared" si="114"/>
        <v>1.92</v>
      </c>
      <c r="P940" s="5">
        <f t="shared" si="115"/>
        <v>1.92</v>
      </c>
      <c r="Q940" s="9">
        <v>0</v>
      </c>
      <c r="R940" s="9">
        <f t="shared" si="116"/>
        <v>0</v>
      </c>
      <c r="S940" s="9">
        <v>0.14000000000000001</v>
      </c>
      <c r="T940" s="9">
        <f t="shared" si="117"/>
        <v>0.14000000000000001</v>
      </c>
      <c r="U940" s="16">
        <v>2.06</v>
      </c>
      <c r="V940" s="5">
        <f t="shared" si="118"/>
        <v>2.06</v>
      </c>
      <c r="W940" t="s">
        <v>62</v>
      </c>
      <c r="X940" t="str">
        <f t="shared" si="119"/>
        <v>GiftCard</v>
      </c>
    </row>
    <row r="941" spans="1:24" x14ac:dyDescent="0.3">
      <c r="A941" s="3">
        <v>120939</v>
      </c>
      <c r="B941">
        <v>501</v>
      </c>
      <c r="C941" s="2">
        <v>45840</v>
      </c>
      <c r="D941" s="4">
        <v>0.27471064814814816</v>
      </c>
      <c r="E941" s="2">
        <v>45840</v>
      </c>
      <c r="F941" s="2" t="str">
        <f>TEXT(Table1[[#This Row],[Business_Day]],"dddd")</f>
        <v>Wednesday</v>
      </c>
      <c r="G941" t="s">
        <v>14</v>
      </c>
      <c r="H941" t="s">
        <v>19</v>
      </c>
      <c r="I941" t="str">
        <f t="shared" si="112"/>
        <v>Dine-In</v>
      </c>
      <c r="J941" t="s">
        <v>39</v>
      </c>
      <c r="K941" t="s">
        <v>25</v>
      </c>
      <c r="L941" t="str">
        <f t="shared" si="113"/>
        <v>No Cheese</v>
      </c>
      <c r="M941" s="3">
        <v>1</v>
      </c>
      <c r="N941" s="5">
        <v>2.9</v>
      </c>
      <c r="O941" s="5">
        <f t="shared" si="114"/>
        <v>2.9000000000000004</v>
      </c>
      <c r="P941" s="5">
        <f t="shared" si="115"/>
        <v>2.9000000000000004</v>
      </c>
      <c r="Q941" s="9">
        <v>0</v>
      </c>
      <c r="R941" s="9">
        <f t="shared" si="116"/>
        <v>0</v>
      </c>
      <c r="S941" s="9">
        <v>0.28000000000000003</v>
      </c>
      <c r="T941" s="9">
        <f t="shared" si="117"/>
        <v>0.28000000000000003</v>
      </c>
      <c r="U941" s="16">
        <v>3.18</v>
      </c>
      <c r="V941" s="5">
        <f t="shared" si="118"/>
        <v>3.18</v>
      </c>
      <c r="W941" t="s">
        <v>31</v>
      </c>
      <c r="X941" t="str">
        <f t="shared" si="119"/>
        <v>MobilePay</v>
      </c>
    </row>
    <row r="942" spans="1:24" x14ac:dyDescent="0.3">
      <c r="A942" s="3">
        <v>120940</v>
      </c>
      <c r="B942">
        <v>402</v>
      </c>
      <c r="C942" s="2">
        <v>45766</v>
      </c>
      <c r="D942" s="4">
        <v>0.38483796296296297</v>
      </c>
      <c r="E942" s="2">
        <v>45766</v>
      </c>
      <c r="F942" s="2" t="str">
        <f>TEXT(Table1[[#This Row],[Business_Day]],"dddd")</f>
        <v>Saturday</v>
      </c>
      <c r="G942" t="s">
        <v>36</v>
      </c>
      <c r="H942" t="s">
        <v>15</v>
      </c>
      <c r="I942" t="str">
        <f t="shared" si="112"/>
        <v>Drive-Thru</v>
      </c>
      <c r="J942" t="s">
        <v>30</v>
      </c>
      <c r="K942" t="s">
        <v>63</v>
      </c>
      <c r="L942" t="str">
        <f t="shared" si="113"/>
        <v>No Sauce</v>
      </c>
      <c r="M942" s="3">
        <v>2</v>
      </c>
      <c r="N942" s="5">
        <v>2.78</v>
      </c>
      <c r="O942" s="5">
        <f t="shared" si="114"/>
        <v>2.78</v>
      </c>
      <c r="P942" s="5">
        <f t="shared" si="115"/>
        <v>5.56</v>
      </c>
      <c r="Q942" s="9">
        <v>0</v>
      </c>
      <c r="R942" s="9">
        <f t="shared" si="116"/>
        <v>0</v>
      </c>
      <c r="S942" s="9">
        <v>0.5</v>
      </c>
      <c r="T942" s="9">
        <f t="shared" si="117"/>
        <v>0.5</v>
      </c>
      <c r="U942" s="16">
        <v>6.06</v>
      </c>
      <c r="V942" s="5">
        <f t="shared" si="118"/>
        <v>6.06</v>
      </c>
      <c r="W942" t="s">
        <v>21</v>
      </c>
      <c r="X942" t="str">
        <f t="shared" si="119"/>
        <v>Card</v>
      </c>
    </row>
    <row r="943" spans="1:24" x14ac:dyDescent="0.3">
      <c r="A943" s="3">
        <v>120941</v>
      </c>
      <c r="B943">
        <v>501</v>
      </c>
      <c r="C943" s="2">
        <v>45855</v>
      </c>
      <c r="D943" s="4">
        <v>0.51949074074074075</v>
      </c>
      <c r="E943" s="2">
        <v>45855</v>
      </c>
      <c r="F943" s="2" t="str">
        <f>TEXT(Table1[[#This Row],[Business_Day]],"dddd")</f>
        <v>Thursday</v>
      </c>
      <c r="G943" t="s">
        <v>18</v>
      </c>
      <c r="H943" t="s">
        <v>19</v>
      </c>
      <c r="I943" t="str">
        <f t="shared" si="112"/>
        <v>Dine-In</v>
      </c>
      <c r="J943" t="s">
        <v>26</v>
      </c>
      <c r="L943" t="str">
        <f t="shared" si="113"/>
        <v>No Modifier</v>
      </c>
      <c r="M943" s="3">
        <v>1</v>
      </c>
      <c r="N943" s="5">
        <v>9.73</v>
      </c>
      <c r="O943" s="5">
        <f t="shared" si="114"/>
        <v>9.7299999999999986</v>
      </c>
      <c r="P943" s="5">
        <f t="shared" si="115"/>
        <v>9.7299999999999986</v>
      </c>
      <c r="Q943" s="9">
        <v>0</v>
      </c>
      <c r="R943" s="9">
        <f t="shared" si="116"/>
        <v>0</v>
      </c>
      <c r="S943" s="9">
        <v>0.63</v>
      </c>
      <c r="T943" s="9">
        <f t="shared" si="117"/>
        <v>0.63</v>
      </c>
      <c r="U943" s="16">
        <v>10.36</v>
      </c>
      <c r="V943" s="5">
        <f t="shared" si="118"/>
        <v>10.36</v>
      </c>
      <c r="W943" t="s">
        <v>21</v>
      </c>
      <c r="X943" t="str">
        <f t="shared" si="119"/>
        <v>Card</v>
      </c>
    </row>
    <row r="944" spans="1:24" x14ac:dyDescent="0.3">
      <c r="A944" s="3">
        <v>120942</v>
      </c>
      <c r="B944">
        <v>403</v>
      </c>
      <c r="C944" s="2">
        <v>45859</v>
      </c>
      <c r="D944" s="4">
        <v>0.45258101851851851</v>
      </c>
      <c r="E944" s="2">
        <v>45859</v>
      </c>
      <c r="F944" s="2" t="str">
        <f>TEXT(Table1[[#This Row],[Business_Day]],"dddd")</f>
        <v>Monday</v>
      </c>
      <c r="G944" t="s">
        <v>37</v>
      </c>
      <c r="H944" t="s">
        <v>15</v>
      </c>
      <c r="I944" t="str">
        <f t="shared" si="112"/>
        <v>Drive-Thru</v>
      </c>
      <c r="J944" t="s">
        <v>24</v>
      </c>
      <c r="K944" t="s">
        <v>44</v>
      </c>
      <c r="L944" t="str">
        <f t="shared" si="113"/>
        <v>Extra Egg</v>
      </c>
      <c r="M944" s="3">
        <v>1</v>
      </c>
      <c r="N944" s="5">
        <v>3.4</v>
      </c>
      <c r="O944" s="5">
        <f t="shared" si="114"/>
        <v>4.4000000000000004</v>
      </c>
      <c r="P944" s="5">
        <f t="shared" si="115"/>
        <v>4.4000000000000004</v>
      </c>
      <c r="Q944" s="9">
        <v>0</v>
      </c>
      <c r="R944" s="9">
        <f t="shared" si="116"/>
        <v>0</v>
      </c>
      <c r="S944" s="9">
        <v>0.26</v>
      </c>
      <c r="T944" s="9">
        <f t="shared" si="117"/>
        <v>0.26</v>
      </c>
      <c r="U944" s="16">
        <v>4.66</v>
      </c>
      <c r="V944" s="5">
        <f t="shared" si="118"/>
        <v>4.66</v>
      </c>
      <c r="W944" t="s">
        <v>21</v>
      </c>
      <c r="X944" t="str">
        <f t="shared" si="119"/>
        <v>Card</v>
      </c>
    </row>
    <row r="945" spans="1:24" x14ac:dyDescent="0.3">
      <c r="A945" s="3">
        <v>120943</v>
      </c>
      <c r="B945">
        <v>403</v>
      </c>
      <c r="C945" s="2">
        <v>45768</v>
      </c>
      <c r="D945" s="4">
        <v>9.9108796296296292E-2</v>
      </c>
      <c r="E945" s="2">
        <v>45768</v>
      </c>
      <c r="F945" s="2" t="str">
        <f>TEXT(Table1[[#This Row],[Business_Day]],"dddd")</f>
        <v>Monday</v>
      </c>
      <c r="G945" t="s">
        <v>18</v>
      </c>
      <c r="H945" t="s">
        <v>19</v>
      </c>
      <c r="I945" t="str">
        <f t="shared" si="112"/>
        <v>Dine-In</v>
      </c>
      <c r="J945" t="s">
        <v>26</v>
      </c>
      <c r="L945" t="str">
        <f t="shared" si="113"/>
        <v>No Modifier</v>
      </c>
      <c r="M945" s="3">
        <v>1</v>
      </c>
      <c r="N945" s="5">
        <v>9.24</v>
      </c>
      <c r="O945" s="5">
        <f t="shared" si="114"/>
        <v>9.2399999999999984</v>
      </c>
      <c r="P945" s="5">
        <f t="shared" si="115"/>
        <v>9.2399999999999984</v>
      </c>
      <c r="Q945" s="9">
        <v>0</v>
      </c>
      <c r="R945" s="9">
        <f t="shared" si="116"/>
        <v>0</v>
      </c>
      <c r="S945" s="9">
        <v>0.88</v>
      </c>
      <c r="T945" s="9">
        <f t="shared" si="117"/>
        <v>0.88</v>
      </c>
      <c r="U945" s="16">
        <v>10.119999999999999</v>
      </c>
      <c r="V945" s="5">
        <f t="shared" si="118"/>
        <v>10.119999999999999</v>
      </c>
      <c r="W945" t="s">
        <v>17</v>
      </c>
      <c r="X945" t="str">
        <f t="shared" si="119"/>
        <v>Cash</v>
      </c>
    </row>
    <row r="946" spans="1:24" x14ac:dyDescent="0.3">
      <c r="A946" s="3">
        <v>120944</v>
      </c>
      <c r="B946">
        <v>101</v>
      </c>
      <c r="C946" s="2">
        <v>45843</v>
      </c>
      <c r="D946" s="4">
        <v>0.46943287037037035</v>
      </c>
      <c r="E946" s="2">
        <v>45843</v>
      </c>
      <c r="F946" s="2" t="str">
        <f>TEXT(Table1[[#This Row],[Business_Day]],"dddd")</f>
        <v>Saturday</v>
      </c>
      <c r="G946" t="s">
        <v>37</v>
      </c>
      <c r="H946" t="s">
        <v>22</v>
      </c>
      <c r="I946" t="str">
        <f t="shared" si="112"/>
        <v>Takeout</v>
      </c>
      <c r="J946" t="s">
        <v>32</v>
      </c>
      <c r="K946" t="s">
        <v>66</v>
      </c>
      <c r="L946" t="str">
        <f t="shared" si="113"/>
        <v>Extra Ice</v>
      </c>
      <c r="M946" s="3">
        <v>1</v>
      </c>
      <c r="N946" s="5">
        <v>1.89</v>
      </c>
      <c r="O946" s="5">
        <f t="shared" si="114"/>
        <v>1.8900000000000001</v>
      </c>
      <c r="P946" s="5">
        <f t="shared" si="115"/>
        <v>1.8900000000000001</v>
      </c>
      <c r="Q946" s="9">
        <v>0.19</v>
      </c>
      <c r="R946" s="9">
        <f t="shared" si="116"/>
        <v>0.19</v>
      </c>
      <c r="S946" s="9">
        <v>0.12</v>
      </c>
      <c r="T946" s="9">
        <f t="shared" si="117"/>
        <v>0.12</v>
      </c>
      <c r="U946" s="16">
        <v>1.82</v>
      </c>
      <c r="V946" s="5">
        <f t="shared" si="118"/>
        <v>1.82</v>
      </c>
      <c r="W946" t="s">
        <v>21</v>
      </c>
      <c r="X946" t="str">
        <f t="shared" si="119"/>
        <v>Card</v>
      </c>
    </row>
    <row r="947" spans="1:24" x14ac:dyDescent="0.3">
      <c r="A947" s="3">
        <v>120945</v>
      </c>
      <c r="B947">
        <v>501</v>
      </c>
      <c r="C947" s="2">
        <v>45760</v>
      </c>
      <c r="D947" s="4">
        <v>0.44290509259259259</v>
      </c>
      <c r="E947" s="2">
        <v>45760</v>
      </c>
      <c r="F947" s="2" t="str">
        <f>TEXT(Table1[[#This Row],[Business_Day]],"dddd")</f>
        <v>Sunday</v>
      </c>
      <c r="G947" t="s">
        <v>14</v>
      </c>
      <c r="H947" t="s">
        <v>22</v>
      </c>
      <c r="I947" t="str">
        <f t="shared" si="112"/>
        <v>Takeout</v>
      </c>
      <c r="J947" t="s">
        <v>39</v>
      </c>
      <c r="K947" t="s">
        <v>25</v>
      </c>
      <c r="L947" t="str">
        <f t="shared" si="113"/>
        <v>No Cheese</v>
      </c>
      <c r="M947" s="3">
        <v>1</v>
      </c>
      <c r="N947" s="5">
        <v>2.77</v>
      </c>
      <c r="O947" s="5">
        <f t="shared" si="114"/>
        <v>2.77</v>
      </c>
      <c r="P947" s="5">
        <f t="shared" si="115"/>
        <v>2.77</v>
      </c>
      <c r="Q947" s="9">
        <v>0</v>
      </c>
      <c r="R947" s="9">
        <f t="shared" si="116"/>
        <v>0</v>
      </c>
      <c r="S947" s="9">
        <v>0.17</v>
      </c>
      <c r="T947" s="9">
        <f t="shared" si="117"/>
        <v>0.17</v>
      </c>
      <c r="U947" s="16">
        <v>2.94</v>
      </c>
      <c r="V947" s="5">
        <f t="shared" si="118"/>
        <v>2.94</v>
      </c>
      <c r="W947" t="s">
        <v>21</v>
      </c>
      <c r="X947" t="str">
        <f t="shared" si="119"/>
        <v>Card</v>
      </c>
    </row>
    <row r="948" spans="1:24" x14ac:dyDescent="0.3">
      <c r="A948" s="3">
        <v>120946</v>
      </c>
      <c r="B948">
        <v>501</v>
      </c>
      <c r="C948" s="2">
        <v>45860</v>
      </c>
      <c r="D948" s="4">
        <v>4.4212962962962961E-2</v>
      </c>
      <c r="E948" s="2">
        <v>45860</v>
      </c>
      <c r="F948" s="2" t="str">
        <f>TEXT(Table1[[#This Row],[Business_Day]],"dddd")</f>
        <v>Tuesday</v>
      </c>
      <c r="G948" t="s">
        <v>33</v>
      </c>
      <c r="H948" t="s">
        <v>22</v>
      </c>
      <c r="I948" t="str">
        <f t="shared" si="112"/>
        <v>Takeout</v>
      </c>
      <c r="J948" t="s">
        <v>27</v>
      </c>
      <c r="L948" t="str">
        <f t="shared" si="113"/>
        <v>No Modifier</v>
      </c>
      <c r="M948" s="3">
        <v>1</v>
      </c>
      <c r="N948" s="5">
        <v>5.0999999999999996</v>
      </c>
      <c r="O948" s="5">
        <f t="shared" si="114"/>
        <v>5.0999999999999996</v>
      </c>
      <c r="P948" s="5">
        <f t="shared" si="115"/>
        <v>5.0999999999999996</v>
      </c>
      <c r="Q948" s="9">
        <v>0</v>
      </c>
      <c r="R948" s="9">
        <f t="shared" si="116"/>
        <v>0</v>
      </c>
      <c r="S948" s="9">
        <v>0.46</v>
      </c>
      <c r="T948" s="9">
        <f t="shared" si="117"/>
        <v>0.46</v>
      </c>
      <c r="U948" s="16">
        <v>5.56</v>
      </c>
      <c r="V948" s="5">
        <f t="shared" si="118"/>
        <v>5.56</v>
      </c>
      <c r="W948" t="s">
        <v>21</v>
      </c>
      <c r="X948" t="str">
        <f t="shared" si="119"/>
        <v>Card</v>
      </c>
    </row>
    <row r="949" spans="1:24" x14ac:dyDescent="0.3">
      <c r="A949" s="3">
        <v>120947</v>
      </c>
      <c r="B949">
        <v>102</v>
      </c>
      <c r="C949" s="2">
        <v>45830</v>
      </c>
      <c r="D949" s="4">
        <v>0.33759259259259261</v>
      </c>
      <c r="E949" s="2">
        <v>45830</v>
      </c>
      <c r="F949" s="2" t="str">
        <f>TEXT(Table1[[#This Row],[Business_Day]],"dddd")</f>
        <v>Sunday</v>
      </c>
      <c r="G949" t="s">
        <v>14</v>
      </c>
      <c r="H949" t="s">
        <v>15</v>
      </c>
      <c r="I949" t="str">
        <f t="shared" si="112"/>
        <v>Drive-Thru</v>
      </c>
      <c r="J949" t="s">
        <v>67</v>
      </c>
      <c r="L949" t="str">
        <f t="shared" si="113"/>
        <v>No Modifier</v>
      </c>
      <c r="M949" s="3">
        <v>1</v>
      </c>
      <c r="N949" s="5">
        <v>4.76</v>
      </c>
      <c r="O949" s="5">
        <f t="shared" si="114"/>
        <v>4.76</v>
      </c>
      <c r="P949" s="5">
        <f t="shared" si="115"/>
        <v>4.76</v>
      </c>
      <c r="Q949" s="9">
        <v>0</v>
      </c>
      <c r="R949" s="9">
        <f t="shared" si="116"/>
        <v>0</v>
      </c>
      <c r="S949" s="9">
        <v>0.45</v>
      </c>
      <c r="T949" s="9">
        <f t="shared" si="117"/>
        <v>0.45</v>
      </c>
      <c r="U949" s="16">
        <v>5.21</v>
      </c>
      <c r="V949" s="5">
        <f t="shared" si="118"/>
        <v>5.21</v>
      </c>
      <c r="W949" t="s">
        <v>21</v>
      </c>
      <c r="X949" t="str">
        <f t="shared" si="119"/>
        <v>Card</v>
      </c>
    </row>
    <row r="950" spans="1:24" x14ac:dyDescent="0.3">
      <c r="A950" s="3">
        <v>120948</v>
      </c>
      <c r="B950">
        <v>101</v>
      </c>
      <c r="C950" s="2">
        <v>45854</v>
      </c>
      <c r="D950" s="4">
        <v>0.10024305555555556</v>
      </c>
      <c r="E950" s="2">
        <v>45854</v>
      </c>
      <c r="F950" s="2" t="str">
        <f>TEXT(Table1[[#This Row],[Business_Day]],"dddd")</f>
        <v>Wednesday</v>
      </c>
      <c r="G950" t="s">
        <v>18</v>
      </c>
      <c r="H950" t="s">
        <v>19</v>
      </c>
      <c r="I950" t="str">
        <f t="shared" si="112"/>
        <v>Dine-In</v>
      </c>
      <c r="J950" t="s">
        <v>20</v>
      </c>
      <c r="L950" t="str">
        <f t="shared" si="113"/>
        <v>No Modifier</v>
      </c>
      <c r="M950" s="3">
        <v>1</v>
      </c>
      <c r="N950" s="5">
        <v>5.37</v>
      </c>
      <c r="O950" s="5">
        <f t="shared" si="114"/>
        <v>6.3699999999999992</v>
      </c>
      <c r="P950" s="5">
        <f t="shared" si="115"/>
        <v>6.3699999999999992</v>
      </c>
      <c r="Q950" s="9">
        <v>0</v>
      </c>
      <c r="R950" s="9">
        <f t="shared" si="116"/>
        <v>0</v>
      </c>
      <c r="S950" s="9">
        <v>0.48</v>
      </c>
      <c r="T950" s="9">
        <f t="shared" si="117"/>
        <v>0.48</v>
      </c>
      <c r="U950" s="16">
        <v>6.85</v>
      </c>
      <c r="V950" s="5">
        <f t="shared" si="118"/>
        <v>6.85</v>
      </c>
      <c r="W950" t="s">
        <v>21</v>
      </c>
      <c r="X950" t="str">
        <f t="shared" si="119"/>
        <v>Card</v>
      </c>
    </row>
    <row r="951" spans="1:24" x14ac:dyDescent="0.3">
      <c r="A951" s="3">
        <v>120949</v>
      </c>
      <c r="B951">
        <v>403</v>
      </c>
      <c r="C951" s="2">
        <v>45835</v>
      </c>
      <c r="D951" s="4">
        <v>0.23381944444444444</v>
      </c>
      <c r="E951" s="2">
        <v>45835</v>
      </c>
      <c r="F951" s="2" t="str">
        <f>TEXT(Table1[[#This Row],[Business_Day]],"dddd")</f>
        <v>Friday</v>
      </c>
      <c r="G951" t="s">
        <v>14</v>
      </c>
      <c r="H951" t="s">
        <v>22</v>
      </c>
      <c r="I951" t="str">
        <f t="shared" si="112"/>
        <v>Takeout</v>
      </c>
      <c r="J951" t="s">
        <v>75</v>
      </c>
      <c r="K951" t="s">
        <v>44</v>
      </c>
      <c r="L951" t="str">
        <f t="shared" si="113"/>
        <v>Extra Egg</v>
      </c>
      <c r="M951" s="3">
        <v>2</v>
      </c>
      <c r="N951" s="5">
        <v>3.8</v>
      </c>
      <c r="O951" s="5">
        <f t="shared" si="114"/>
        <v>4.8</v>
      </c>
      <c r="P951" s="5">
        <f t="shared" si="115"/>
        <v>9.6</v>
      </c>
      <c r="Q951" s="9">
        <v>0</v>
      </c>
      <c r="R951" s="9">
        <f t="shared" si="116"/>
        <v>0</v>
      </c>
      <c r="S951" s="9">
        <v>0.77</v>
      </c>
      <c r="T951" s="9">
        <f t="shared" si="117"/>
        <v>0.77</v>
      </c>
      <c r="U951" s="16">
        <v>10.37</v>
      </c>
      <c r="V951" s="5">
        <f t="shared" si="118"/>
        <v>10.37</v>
      </c>
      <c r="W951" t="s">
        <v>21</v>
      </c>
      <c r="X951" t="str">
        <f t="shared" si="119"/>
        <v>Card</v>
      </c>
    </row>
    <row r="952" spans="1:24" x14ac:dyDescent="0.3">
      <c r="A952" s="3">
        <v>120950</v>
      </c>
      <c r="B952">
        <v>101</v>
      </c>
      <c r="C952" s="2">
        <v>45851</v>
      </c>
      <c r="D952" s="4">
        <v>0.33945601851851853</v>
      </c>
      <c r="E952" s="2">
        <v>45851</v>
      </c>
      <c r="F952" s="2" t="str">
        <f>TEXT(Table1[[#This Row],[Business_Day]],"dddd")</f>
        <v>Sunday</v>
      </c>
      <c r="G952" t="s">
        <v>36</v>
      </c>
      <c r="H952" t="s">
        <v>29</v>
      </c>
      <c r="I952" t="str">
        <f t="shared" si="112"/>
        <v>Delivery</v>
      </c>
      <c r="J952" t="s">
        <v>43</v>
      </c>
      <c r="L952" t="str">
        <f t="shared" si="113"/>
        <v>No Modifier</v>
      </c>
      <c r="M952" s="3">
        <v>2</v>
      </c>
      <c r="N952" s="5">
        <v>4.41</v>
      </c>
      <c r="O952" s="5">
        <f t="shared" si="114"/>
        <v>4.41</v>
      </c>
      <c r="P952" s="5">
        <f t="shared" si="115"/>
        <v>8.82</v>
      </c>
      <c r="Q952" s="9">
        <v>0</v>
      </c>
      <c r="R952" s="9">
        <f t="shared" si="116"/>
        <v>0</v>
      </c>
      <c r="S952" s="9">
        <v>0.66</v>
      </c>
      <c r="T952" s="9">
        <f t="shared" si="117"/>
        <v>0.66</v>
      </c>
      <c r="U952" s="16">
        <v>9.48</v>
      </c>
      <c r="V952" s="5">
        <f t="shared" si="118"/>
        <v>9.48</v>
      </c>
      <c r="W952" t="s">
        <v>21</v>
      </c>
      <c r="X952" t="str">
        <f t="shared" si="119"/>
        <v>Card</v>
      </c>
    </row>
    <row r="953" spans="1:24" x14ac:dyDescent="0.3">
      <c r="A953" s="3">
        <v>120951</v>
      </c>
      <c r="B953">
        <v>103</v>
      </c>
      <c r="C953" s="2">
        <v>45875</v>
      </c>
      <c r="D953" s="4">
        <v>0.46175925925925926</v>
      </c>
      <c r="E953" s="2">
        <v>45875</v>
      </c>
      <c r="F953" s="2" t="str">
        <f>TEXT(Table1[[#This Row],[Business_Day]],"dddd")</f>
        <v>Wednesday</v>
      </c>
      <c r="G953" t="s">
        <v>37</v>
      </c>
      <c r="H953" t="s">
        <v>29</v>
      </c>
      <c r="I953" t="str">
        <f t="shared" si="112"/>
        <v>Delivery</v>
      </c>
      <c r="J953" t="s">
        <v>41</v>
      </c>
      <c r="K953" t="s">
        <v>76</v>
      </c>
      <c r="L953" t="str">
        <f t="shared" si="113"/>
        <v>No Ice</v>
      </c>
      <c r="M953" s="3">
        <v>1</v>
      </c>
      <c r="N953" s="5">
        <v>1.96</v>
      </c>
      <c r="O953" s="5">
        <f t="shared" si="114"/>
        <v>1.96</v>
      </c>
      <c r="P953" s="5">
        <f t="shared" si="115"/>
        <v>1.96</v>
      </c>
      <c r="Q953" s="9">
        <v>0</v>
      </c>
      <c r="R953" s="9">
        <f t="shared" si="116"/>
        <v>0</v>
      </c>
      <c r="S953" s="9">
        <v>0.14000000000000001</v>
      </c>
      <c r="T953" s="9">
        <f t="shared" si="117"/>
        <v>0.14000000000000001</v>
      </c>
      <c r="U953" s="16">
        <v>2.1</v>
      </c>
      <c r="V953" s="5">
        <f t="shared" si="118"/>
        <v>2.1</v>
      </c>
      <c r="W953" t="s">
        <v>21</v>
      </c>
      <c r="X953" t="str">
        <f t="shared" si="119"/>
        <v>Card</v>
      </c>
    </row>
    <row r="954" spans="1:24" x14ac:dyDescent="0.3">
      <c r="A954" s="3">
        <v>120952</v>
      </c>
      <c r="B954">
        <v>402</v>
      </c>
      <c r="C954" s="2">
        <v>45868</v>
      </c>
      <c r="D954" s="4">
        <v>0.39438657407407407</v>
      </c>
      <c r="E954" s="2">
        <v>45868</v>
      </c>
      <c r="F954" s="2" t="str">
        <f>TEXT(Table1[[#This Row],[Business_Day]],"dddd")</f>
        <v>Wednesday</v>
      </c>
      <c r="G954" t="s">
        <v>36</v>
      </c>
      <c r="H954" t="s">
        <v>29</v>
      </c>
      <c r="I954" t="str">
        <f t="shared" si="112"/>
        <v>Delivery</v>
      </c>
      <c r="J954" t="s">
        <v>27</v>
      </c>
      <c r="L954" t="str">
        <f t="shared" si="113"/>
        <v>No Modifier</v>
      </c>
      <c r="M954" s="3">
        <v>1</v>
      </c>
      <c r="N954" s="5">
        <v>5.22</v>
      </c>
      <c r="O954" s="5">
        <f t="shared" si="114"/>
        <v>5.22</v>
      </c>
      <c r="P954" s="5">
        <f t="shared" si="115"/>
        <v>5.22</v>
      </c>
      <c r="Q954" s="9">
        <v>0</v>
      </c>
      <c r="R954" s="9">
        <f t="shared" si="116"/>
        <v>0</v>
      </c>
      <c r="S954" s="9">
        <v>0.34</v>
      </c>
      <c r="T954" s="9">
        <f t="shared" si="117"/>
        <v>0.34</v>
      </c>
      <c r="U954" s="16">
        <v>5.56</v>
      </c>
      <c r="V954" s="5">
        <f t="shared" si="118"/>
        <v>5.56</v>
      </c>
      <c r="W954" t="s">
        <v>21</v>
      </c>
      <c r="X954" t="str">
        <f t="shared" si="119"/>
        <v>Card</v>
      </c>
    </row>
    <row r="955" spans="1:24" x14ac:dyDescent="0.3">
      <c r="A955" s="3">
        <v>120953</v>
      </c>
      <c r="B955">
        <v>101</v>
      </c>
      <c r="C955" s="2">
        <v>45788</v>
      </c>
      <c r="D955" s="4">
        <v>0.45989583333333334</v>
      </c>
      <c r="E955" s="2">
        <v>45788</v>
      </c>
      <c r="F955" s="2" t="str">
        <f>TEXT(Table1[[#This Row],[Business_Day]],"dddd")</f>
        <v>Sunday</v>
      </c>
      <c r="G955" t="s">
        <v>37</v>
      </c>
      <c r="H955" t="s">
        <v>19</v>
      </c>
      <c r="I955" t="str">
        <f t="shared" si="112"/>
        <v>Dine-In</v>
      </c>
      <c r="J955" t="s">
        <v>70</v>
      </c>
      <c r="K955" t="s">
        <v>45</v>
      </c>
      <c r="L955" t="str">
        <f t="shared" si="113"/>
        <v>Sugar-Free Syrup</v>
      </c>
      <c r="M955" s="3">
        <v>1</v>
      </c>
      <c r="N955" s="5">
        <v>3.6</v>
      </c>
      <c r="O955" s="5">
        <f t="shared" si="114"/>
        <v>3.9</v>
      </c>
      <c r="P955" s="5">
        <f t="shared" si="115"/>
        <v>3.9</v>
      </c>
      <c r="Q955" s="9">
        <v>0</v>
      </c>
      <c r="R955" s="9">
        <f t="shared" si="116"/>
        <v>0</v>
      </c>
      <c r="S955" s="9">
        <v>0.35</v>
      </c>
      <c r="T955" s="9">
        <f t="shared" si="117"/>
        <v>0.35</v>
      </c>
      <c r="U955" s="16">
        <v>4.25</v>
      </c>
      <c r="V955" s="5">
        <f t="shared" si="118"/>
        <v>4.25</v>
      </c>
      <c r="W955" t="s">
        <v>21</v>
      </c>
      <c r="X955" t="str">
        <f t="shared" si="119"/>
        <v>Card</v>
      </c>
    </row>
    <row r="956" spans="1:24" x14ac:dyDescent="0.3">
      <c r="A956" s="3">
        <v>120954</v>
      </c>
      <c r="B956">
        <v>301</v>
      </c>
      <c r="C956" s="2">
        <v>45824</v>
      </c>
      <c r="D956" s="4">
        <v>0.51060185185185181</v>
      </c>
      <c r="E956" s="2">
        <v>45824</v>
      </c>
      <c r="F956" s="2" t="str">
        <f>TEXT(Table1[[#This Row],[Business_Day]],"dddd")</f>
        <v>Monday</v>
      </c>
      <c r="G956" t="s">
        <v>18</v>
      </c>
      <c r="H956" t="s">
        <v>22</v>
      </c>
      <c r="I956" t="str">
        <f t="shared" si="112"/>
        <v>Takeout</v>
      </c>
      <c r="J956" t="s">
        <v>52</v>
      </c>
      <c r="L956" t="str">
        <f t="shared" si="113"/>
        <v>No Modifier</v>
      </c>
      <c r="M956" s="3">
        <v>1</v>
      </c>
      <c r="N956" s="5">
        <v>2.62</v>
      </c>
      <c r="O956" s="5">
        <f t="shared" si="114"/>
        <v>2.62</v>
      </c>
      <c r="P956" s="5">
        <f t="shared" si="115"/>
        <v>2.62</v>
      </c>
      <c r="Q956" s="9">
        <v>0</v>
      </c>
      <c r="R956" s="9">
        <f t="shared" si="116"/>
        <v>0</v>
      </c>
      <c r="S956" s="9">
        <v>0.25</v>
      </c>
      <c r="T956" s="9">
        <f t="shared" si="117"/>
        <v>0.25</v>
      </c>
      <c r="U956" s="16">
        <v>2.87</v>
      </c>
      <c r="V956" s="5">
        <f t="shared" si="118"/>
        <v>2.87</v>
      </c>
      <c r="W956" t="s">
        <v>21</v>
      </c>
      <c r="X956" t="str">
        <f t="shared" si="119"/>
        <v>Card</v>
      </c>
    </row>
    <row r="957" spans="1:24" x14ac:dyDescent="0.3">
      <c r="A957" s="3">
        <v>120955</v>
      </c>
      <c r="B957">
        <v>401</v>
      </c>
      <c r="C957" s="2">
        <v>45866</v>
      </c>
      <c r="D957" s="4">
        <v>0.10089120370370371</v>
      </c>
      <c r="E957" s="2">
        <v>45866</v>
      </c>
      <c r="F957" s="2" t="str">
        <f>TEXT(Table1[[#This Row],[Business_Day]],"dddd")</f>
        <v>Monday</v>
      </c>
      <c r="G957" t="s">
        <v>18</v>
      </c>
      <c r="H957" t="s">
        <v>15</v>
      </c>
      <c r="I957" t="str">
        <f t="shared" si="112"/>
        <v>Drive-Thru</v>
      </c>
      <c r="J957" t="s">
        <v>20</v>
      </c>
      <c r="L957" t="str">
        <f t="shared" si="113"/>
        <v>No Modifier</v>
      </c>
      <c r="M957" s="3">
        <v>1</v>
      </c>
      <c r="N957" s="5">
        <v>5.8</v>
      </c>
      <c r="O957" s="5">
        <f t="shared" si="114"/>
        <v>6.2</v>
      </c>
      <c r="P957" s="5">
        <f t="shared" si="115"/>
        <v>6.2</v>
      </c>
      <c r="Q957" s="9">
        <v>0.93</v>
      </c>
      <c r="R957" s="9">
        <f t="shared" si="116"/>
        <v>0.93</v>
      </c>
      <c r="S957" s="9">
        <v>0.47</v>
      </c>
      <c r="T957" s="9">
        <f t="shared" si="117"/>
        <v>0.47</v>
      </c>
      <c r="U957" s="16">
        <v>5.74</v>
      </c>
      <c r="V957" s="5">
        <f t="shared" si="118"/>
        <v>5.74</v>
      </c>
      <c r="W957" t="s">
        <v>21</v>
      </c>
      <c r="X957" t="str">
        <f t="shared" si="119"/>
        <v>Card</v>
      </c>
    </row>
    <row r="958" spans="1:24" x14ac:dyDescent="0.3">
      <c r="A958" s="3">
        <v>120956</v>
      </c>
      <c r="B958">
        <v>101</v>
      </c>
      <c r="C958" s="2">
        <v>45853</v>
      </c>
      <c r="D958" s="4">
        <v>0.47671296296296295</v>
      </c>
      <c r="E958" s="2">
        <v>45853</v>
      </c>
      <c r="F958" s="2" t="str">
        <f>TEXT(Table1[[#This Row],[Business_Day]],"dddd")</f>
        <v>Tuesday</v>
      </c>
      <c r="G958" t="s">
        <v>18</v>
      </c>
      <c r="H958" t="s">
        <v>19</v>
      </c>
      <c r="I958" t="str">
        <f t="shared" si="112"/>
        <v>Dine-In</v>
      </c>
      <c r="J958" t="s">
        <v>26</v>
      </c>
      <c r="L958" t="str">
        <f t="shared" si="113"/>
        <v>No Modifier</v>
      </c>
      <c r="M958" s="3">
        <v>2</v>
      </c>
      <c r="N958" s="5">
        <v>9.4600000000000009</v>
      </c>
      <c r="O958" s="5">
        <f t="shared" si="114"/>
        <v>9.4600000000000009</v>
      </c>
      <c r="P958" s="5">
        <f t="shared" si="115"/>
        <v>18.920000000000002</v>
      </c>
      <c r="Q958" s="9">
        <v>0</v>
      </c>
      <c r="R958" s="9">
        <f t="shared" si="116"/>
        <v>0</v>
      </c>
      <c r="S958" s="9">
        <v>1.42</v>
      </c>
      <c r="T958" s="9">
        <f t="shared" si="117"/>
        <v>1.42</v>
      </c>
      <c r="U958" s="16">
        <v>20.34</v>
      </c>
      <c r="V958" s="5">
        <f t="shared" si="118"/>
        <v>20.34</v>
      </c>
      <c r="W958" t="s">
        <v>21</v>
      </c>
      <c r="X958" t="str">
        <f t="shared" si="119"/>
        <v>Card</v>
      </c>
    </row>
    <row r="959" spans="1:24" x14ac:dyDescent="0.3">
      <c r="A959" s="3">
        <v>120957</v>
      </c>
      <c r="B959">
        <v>103</v>
      </c>
      <c r="C959" s="2">
        <v>45853</v>
      </c>
      <c r="D959" s="4">
        <v>0.20944444444444443</v>
      </c>
      <c r="E959" s="2">
        <v>45853</v>
      </c>
      <c r="F959" s="2" t="str">
        <f>TEXT(Table1[[#This Row],[Business_Day]],"dddd")</f>
        <v>Tuesday</v>
      </c>
      <c r="G959" t="s">
        <v>14</v>
      </c>
      <c r="H959" t="s">
        <v>22</v>
      </c>
      <c r="I959" t="str">
        <f t="shared" si="112"/>
        <v>Takeout</v>
      </c>
      <c r="J959" t="s">
        <v>70</v>
      </c>
      <c r="K959" t="s">
        <v>45</v>
      </c>
      <c r="L959" t="str">
        <f t="shared" si="113"/>
        <v>Sugar-Free Syrup</v>
      </c>
      <c r="M959" s="3">
        <v>1</v>
      </c>
      <c r="N959" s="5">
        <v>3.35</v>
      </c>
      <c r="O959" s="5">
        <f t="shared" si="114"/>
        <v>3.65</v>
      </c>
      <c r="P959" s="5">
        <f t="shared" si="115"/>
        <v>3.65</v>
      </c>
      <c r="Q959" s="9">
        <v>0</v>
      </c>
      <c r="R959" s="9">
        <f t="shared" si="116"/>
        <v>0</v>
      </c>
      <c r="S959" s="9">
        <v>0.27</v>
      </c>
      <c r="T959" s="9">
        <f t="shared" si="117"/>
        <v>0.27</v>
      </c>
      <c r="U959" s="16">
        <v>3.92</v>
      </c>
      <c r="V959" s="5">
        <f t="shared" si="118"/>
        <v>3.92</v>
      </c>
      <c r="W959" t="s">
        <v>21</v>
      </c>
      <c r="X959" t="str">
        <f t="shared" si="119"/>
        <v>Card</v>
      </c>
    </row>
    <row r="960" spans="1:24" x14ac:dyDescent="0.3">
      <c r="A960" s="3">
        <v>120958</v>
      </c>
      <c r="B960">
        <v>201</v>
      </c>
      <c r="C960" s="2">
        <v>45858</v>
      </c>
      <c r="D960" s="4">
        <v>0.20782407407407408</v>
      </c>
      <c r="E960" s="2">
        <v>45858</v>
      </c>
      <c r="F960" s="2" t="str">
        <f>TEXT(Table1[[#This Row],[Business_Day]],"dddd")</f>
        <v>Sunday</v>
      </c>
      <c r="G960" t="s">
        <v>28</v>
      </c>
      <c r="H960" t="s">
        <v>15</v>
      </c>
      <c r="I960" t="str">
        <f t="shared" si="112"/>
        <v>Drive-Thru</v>
      </c>
      <c r="J960" t="s">
        <v>30</v>
      </c>
      <c r="L960" t="str">
        <f t="shared" si="113"/>
        <v>No Modifier</v>
      </c>
      <c r="M960" s="3">
        <v>1</v>
      </c>
      <c r="N960" s="5">
        <v>3.3</v>
      </c>
      <c r="O960" s="5">
        <f t="shared" si="114"/>
        <v>3.3000000000000003</v>
      </c>
      <c r="P960" s="5">
        <f t="shared" si="115"/>
        <v>3.3000000000000003</v>
      </c>
      <c r="Q960" s="9">
        <v>0.33</v>
      </c>
      <c r="R960" s="9">
        <f t="shared" si="116"/>
        <v>0.33</v>
      </c>
      <c r="S960" s="9">
        <v>0.21</v>
      </c>
      <c r="T960" s="9">
        <f t="shared" si="117"/>
        <v>0.21</v>
      </c>
      <c r="U960" s="16">
        <v>3.18</v>
      </c>
      <c r="V960" s="5">
        <f t="shared" si="118"/>
        <v>3.18</v>
      </c>
      <c r="W960" t="s">
        <v>31</v>
      </c>
      <c r="X960" t="str">
        <f t="shared" si="119"/>
        <v>MobilePay</v>
      </c>
    </row>
    <row r="961" spans="1:24" x14ac:dyDescent="0.3">
      <c r="A961" s="3">
        <v>120959</v>
      </c>
      <c r="B961">
        <v>401</v>
      </c>
      <c r="C961" s="2">
        <v>45836</v>
      </c>
      <c r="D961" s="4">
        <v>0.44237268518518519</v>
      </c>
      <c r="E961" s="2">
        <v>45836</v>
      </c>
      <c r="F961" s="2" t="str">
        <f>TEXT(Table1[[#This Row],[Business_Day]],"dddd")</f>
        <v>Saturday</v>
      </c>
      <c r="G961" t="s">
        <v>14</v>
      </c>
      <c r="H961" t="s">
        <v>15</v>
      </c>
      <c r="I961" t="str">
        <f t="shared" si="112"/>
        <v>Drive-Thru</v>
      </c>
      <c r="J961" t="s">
        <v>24</v>
      </c>
      <c r="K961" t="s">
        <v>46</v>
      </c>
      <c r="L961" t="str">
        <f t="shared" si="113"/>
        <v>Cinnamon</v>
      </c>
      <c r="M961" s="3">
        <v>1</v>
      </c>
      <c r="N961" s="5">
        <v>3.35</v>
      </c>
      <c r="O961" s="5">
        <f t="shared" si="114"/>
        <v>3.45</v>
      </c>
      <c r="P961" s="5">
        <f t="shared" si="115"/>
        <v>3.45</v>
      </c>
      <c r="Q961" s="9">
        <v>0</v>
      </c>
      <c r="R961" s="9">
        <f t="shared" si="116"/>
        <v>0</v>
      </c>
      <c r="S961" s="9">
        <v>0.21</v>
      </c>
      <c r="T961" s="9">
        <f t="shared" si="117"/>
        <v>0.21</v>
      </c>
      <c r="U961" s="16">
        <v>3.66</v>
      </c>
      <c r="V961" s="5">
        <f t="shared" si="118"/>
        <v>3.66</v>
      </c>
      <c r="W961" t="s">
        <v>17</v>
      </c>
      <c r="X961" t="str">
        <f t="shared" si="119"/>
        <v>Cash</v>
      </c>
    </row>
    <row r="962" spans="1:24" x14ac:dyDescent="0.3">
      <c r="A962" s="3">
        <v>120960</v>
      </c>
      <c r="B962">
        <v>501</v>
      </c>
      <c r="C962" s="2">
        <v>45769</v>
      </c>
      <c r="D962" s="4">
        <v>0.35833333333333334</v>
      </c>
      <c r="E962" s="2">
        <v>45769</v>
      </c>
      <c r="F962" s="2" t="str">
        <f>TEXT(Table1[[#This Row],[Business_Day]],"dddd")</f>
        <v>Tuesday</v>
      </c>
      <c r="G962" t="s">
        <v>36</v>
      </c>
      <c r="H962" t="s">
        <v>19</v>
      </c>
      <c r="I962" t="str">
        <f t="shared" si="112"/>
        <v>Dine-In</v>
      </c>
      <c r="J962" t="s">
        <v>26</v>
      </c>
      <c r="L962" t="str">
        <f t="shared" si="113"/>
        <v>No Modifier</v>
      </c>
      <c r="M962" s="3">
        <v>1</v>
      </c>
      <c r="N962" s="5">
        <v>9.61</v>
      </c>
      <c r="O962" s="5">
        <f t="shared" si="114"/>
        <v>9.61</v>
      </c>
      <c r="P962" s="5">
        <f t="shared" si="115"/>
        <v>9.61</v>
      </c>
      <c r="Q962" s="9">
        <v>0</v>
      </c>
      <c r="R962" s="9">
        <f t="shared" si="116"/>
        <v>0</v>
      </c>
      <c r="S962" s="9">
        <v>0.91</v>
      </c>
      <c r="T962" s="9">
        <f t="shared" si="117"/>
        <v>0.91</v>
      </c>
      <c r="U962" s="16">
        <v>10.52</v>
      </c>
      <c r="V962" s="5">
        <f t="shared" si="118"/>
        <v>10.52</v>
      </c>
      <c r="W962" t="s">
        <v>17</v>
      </c>
      <c r="X962" t="str">
        <f t="shared" si="119"/>
        <v>Cash</v>
      </c>
    </row>
    <row r="963" spans="1:24" x14ac:dyDescent="0.3">
      <c r="A963" s="3">
        <v>120961</v>
      </c>
      <c r="B963">
        <v>401</v>
      </c>
      <c r="C963" s="2">
        <v>45811</v>
      </c>
      <c r="D963" s="4">
        <v>0.40293981481481483</v>
      </c>
      <c r="E963" s="2">
        <v>45811</v>
      </c>
      <c r="F963" s="2" t="str">
        <f>TEXT(Table1[[#This Row],[Business_Day]],"dddd")</f>
        <v>Tuesday</v>
      </c>
      <c r="G963" t="s">
        <v>36</v>
      </c>
      <c r="H963" t="s">
        <v>29</v>
      </c>
      <c r="I963" t="str">
        <f t="shared" ref="I963:I1026" si="120">IF(H963="","Unknown",H963)</f>
        <v>Delivery</v>
      </c>
      <c r="J963" t="s">
        <v>57</v>
      </c>
      <c r="L963" t="str">
        <f t="shared" ref="L963:L1026" si="121">IF(K963="","No Modifier",K963)</f>
        <v>No Modifier</v>
      </c>
      <c r="M963" s="3">
        <v>1</v>
      </c>
      <c r="N963" s="5">
        <v>9.65</v>
      </c>
      <c r="O963" s="5">
        <f t="shared" ref="O963:O1026" si="122">(V963-T963+R963)/M963</f>
        <v>9.9</v>
      </c>
      <c r="P963" s="5">
        <f t="shared" ref="P963:P1026" si="123">PRODUCT(M963,O963)</f>
        <v>9.9</v>
      </c>
      <c r="Q963" s="9">
        <v>0</v>
      </c>
      <c r="R963" s="9">
        <f t="shared" ref="R963:R1026" si="124">IF(ISBLANK(Q963),ROUND((M963*O963)+T963-V963,2),Q963)</f>
        <v>0</v>
      </c>
      <c r="S963" s="9">
        <v>0.74</v>
      </c>
      <c r="T963" s="9">
        <f t="shared" ref="T963:T1026" si="125">IF(S963="",V963-P963+R963,S963)</f>
        <v>0.74</v>
      </c>
      <c r="U963" s="16">
        <v>10.64</v>
      </c>
      <c r="V963" s="5">
        <f t="shared" ref="V963:V1026" si="126">IF(U963="",(M963*O963)-R963+T963,U963)</f>
        <v>10.64</v>
      </c>
      <c r="W963" t="s">
        <v>21</v>
      </c>
      <c r="X963" t="str">
        <f t="shared" ref="X963:X1026" si="127">IF(W963="","Card",W963)</f>
        <v>Card</v>
      </c>
    </row>
    <row r="964" spans="1:24" x14ac:dyDescent="0.3">
      <c r="A964" s="3">
        <v>120962</v>
      </c>
      <c r="B964">
        <v>101</v>
      </c>
      <c r="C964" s="2">
        <v>45805</v>
      </c>
      <c r="D964" s="4">
        <v>5.2245370370370373E-2</v>
      </c>
      <c r="E964" s="2">
        <v>45805</v>
      </c>
      <c r="F964" s="2" t="str">
        <f>TEXT(Table1[[#This Row],[Business_Day]],"dddd")</f>
        <v>Wednesday</v>
      </c>
      <c r="G964" t="s">
        <v>18</v>
      </c>
      <c r="H964" t="s">
        <v>15</v>
      </c>
      <c r="I964" t="str">
        <f t="shared" si="120"/>
        <v>Drive-Thru</v>
      </c>
      <c r="J964" t="s">
        <v>55</v>
      </c>
      <c r="L964" t="str">
        <f t="shared" si="121"/>
        <v>No Modifier</v>
      </c>
      <c r="M964" s="3">
        <v>1</v>
      </c>
      <c r="N964" s="5">
        <v>8.59</v>
      </c>
      <c r="O964" s="5">
        <f t="shared" si="122"/>
        <v>8.59</v>
      </c>
      <c r="P964" s="5">
        <f t="shared" si="123"/>
        <v>8.59</v>
      </c>
      <c r="Q964" s="9">
        <v>0</v>
      </c>
      <c r="R964" s="9">
        <f t="shared" si="124"/>
        <v>0</v>
      </c>
      <c r="S964" s="9">
        <v>0.64</v>
      </c>
      <c r="T964" s="9">
        <f t="shared" si="125"/>
        <v>0.64</v>
      </c>
      <c r="U964" s="16">
        <v>9.23</v>
      </c>
      <c r="V964" s="5">
        <f t="shared" si="126"/>
        <v>9.23</v>
      </c>
      <c r="W964" t="s">
        <v>17</v>
      </c>
      <c r="X964" t="str">
        <f t="shared" si="127"/>
        <v>Cash</v>
      </c>
    </row>
    <row r="965" spans="1:24" x14ac:dyDescent="0.3">
      <c r="A965" s="3">
        <v>120963</v>
      </c>
      <c r="B965">
        <v>202</v>
      </c>
      <c r="C965" s="2">
        <v>45823</v>
      </c>
      <c r="D965" s="4">
        <v>0.42223379629629632</v>
      </c>
      <c r="E965" s="2">
        <v>45823</v>
      </c>
      <c r="F965" s="2" t="str">
        <f>TEXT(Table1[[#This Row],[Business_Day]],"dddd")</f>
        <v>Sunday</v>
      </c>
      <c r="G965" t="s">
        <v>14</v>
      </c>
      <c r="H965" t="s">
        <v>19</v>
      </c>
      <c r="I965" t="str">
        <f t="shared" si="120"/>
        <v>Dine-In</v>
      </c>
      <c r="J965" t="s">
        <v>75</v>
      </c>
      <c r="K965" t="s">
        <v>25</v>
      </c>
      <c r="L965" t="str">
        <f t="shared" si="121"/>
        <v>No Cheese</v>
      </c>
      <c r="M965" s="3">
        <v>1</v>
      </c>
      <c r="N965" s="5">
        <v>3.92</v>
      </c>
      <c r="O965" s="5">
        <f t="shared" si="122"/>
        <v>3.9200000000000004</v>
      </c>
      <c r="P965" s="5">
        <f t="shared" si="123"/>
        <v>3.9200000000000004</v>
      </c>
      <c r="Q965" s="9">
        <v>0</v>
      </c>
      <c r="R965" s="9">
        <f t="shared" si="124"/>
        <v>0</v>
      </c>
      <c r="S965" s="9">
        <v>0.27</v>
      </c>
      <c r="T965" s="9">
        <f t="shared" si="125"/>
        <v>0.27</v>
      </c>
      <c r="U965" s="16">
        <v>4.1900000000000004</v>
      </c>
      <c r="V965" s="5">
        <f t="shared" si="126"/>
        <v>4.1900000000000004</v>
      </c>
      <c r="W965" t="s">
        <v>21</v>
      </c>
      <c r="X965" t="str">
        <f t="shared" si="127"/>
        <v>Card</v>
      </c>
    </row>
    <row r="966" spans="1:24" x14ac:dyDescent="0.3">
      <c r="A966" s="3">
        <v>120964</v>
      </c>
      <c r="B966">
        <v>403</v>
      </c>
      <c r="C966" s="2">
        <v>45776</v>
      </c>
      <c r="D966" s="4">
        <v>0.42734953703703704</v>
      </c>
      <c r="E966" s="2">
        <v>45776</v>
      </c>
      <c r="F966" s="2" t="str">
        <f>TEXT(Table1[[#This Row],[Business_Day]],"dddd")</f>
        <v>Tuesday</v>
      </c>
      <c r="G966" t="s">
        <v>33</v>
      </c>
      <c r="H966" t="s">
        <v>15</v>
      </c>
      <c r="I966" t="str">
        <f t="shared" si="120"/>
        <v>Drive-Thru</v>
      </c>
      <c r="J966" t="s">
        <v>52</v>
      </c>
      <c r="K966" t="s">
        <v>34</v>
      </c>
      <c r="L966" t="str">
        <f t="shared" si="121"/>
        <v>Extra Sauce</v>
      </c>
      <c r="M966" s="3">
        <v>3</v>
      </c>
      <c r="N966" s="5">
        <v>2.61</v>
      </c>
      <c r="O966" s="5">
        <f t="shared" si="122"/>
        <v>2.86</v>
      </c>
      <c r="P966" s="5">
        <f t="shared" si="123"/>
        <v>8.58</v>
      </c>
      <c r="Q966" s="9">
        <v>0</v>
      </c>
      <c r="R966" s="9">
        <f t="shared" si="124"/>
        <v>0</v>
      </c>
      <c r="S966" s="9">
        <v>0.56000000000000005</v>
      </c>
      <c r="T966" s="9">
        <f t="shared" si="125"/>
        <v>0.56000000000000005</v>
      </c>
      <c r="U966" s="16">
        <v>9.14</v>
      </c>
      <c r="V966" s="5">
        <f t="shared" si="126"/>
        <v>9.14</v>
      </c>
      <c r="W966" t="s">
        <v>17</v>
      </c>
      <c r="X966" t="str">
        <f t="shared" si="127"/>
        <v>Cash</v>
      </c>
    </row>
    <row r="967" spans="1:24" x14ac:dyDescent="0.3">
      <c r="A967" s="3">
        <v>120965</v>
      </c>
      <c r="B967">
        <v>202</v>
      </c>
      <c r="C967" s="2">
        <v>45813</v>
      </c>
      <c r="D967" s="4">
        <v>0.28671296296296295</v>
      </c>
      <c r="E967" s="2">
        <v>45813</v>
      </c>
      <c r="F967" s="2" t="str">
        <f>TEXT(Table1[[#This Row],[Business_Day]],"dddd")</f>
        <v>Thursday</v>
      </c>
      <c r="G967" t="s">
        <v>36</v>
      </c>
      <c r="H967" t="s">
        <v>15</v>
      </c>
      <c r="I967" t="str">
        <f t="shared" si="120"/>
        <v>Drive-Thru</v>
      </c>
      <c r="J967" t="s">
        <v>30</v>
      </c>
      <c r="K967" t="s">
        <v>63</v>
      </c>
      <c r="L967" t="str">
        <f t="shared" si="121"/>
        <v>No Sauce</v>
      </c>
      <c r="M967" s="3">
        <v>1</v>
      </c>
      <c r="N967" s="5">
        <v>3.55</v>
      </c>
      <c r="O967" s="5">
        <f t="shared" si="122"/>
        <v>3.55</v>
      </c>
      <c r="P967" s="5">
        <f t="shared" si="123"/>
        <v>3.55</v>
      </c>
      <c r="Q967" s="9">
        <v>0</v>
      </c>
      <c r="R967" s="9">
        <f t="shared" si="124"/>
        <v>0</v>
      </c>
      <c r="S967" s="9">
        <v>0.23</v>
      </c>
      <c r="T967" s="9">
        <f t="shared" si="125"/>
        <v>0.23</v>
      </c>
      <c r="U967" s="16">
        <v>3.78</v>
      </c>
      <c r="V967" s="5">
        <f t="shared" si="126"/>
        <v>3.78</v>
      </c>
      <c r="W967" t="s">
        <v>62</v>
      </c>
      <c r="X967" t="str">
        <f t="shared" si="127"/>
        <v>GiftCard</v>
      </c>
    </row>
    <row r="968" spans="1:24" x14ac:dyDescent="0.3">
      <c r="A968" s="3">
        <v>120966</v>
      </c>
      <c r="B968">
        <v>501</v>
      </c>
      <c r="C968" s="2">
        <v>45814</v>
      </c>
      <c r="D968" s="4">
        <v>0.52012731481481478</v>
      </c>
      <c r="E968" s="2">
        <v>45814</v>
      </c>
      <c r="F968" s="2" t="str">
        <f>TEXT(Table1[[#This Row],[Business_Day]],"dddd")</f>
        <v>Friday</v>
      </c>
      <c r="G968" t="s">
        <v>33</v>
      </c>
      <c r="H968" t="s">
        <v>19</v>
      </c>
      <c r="I968" t="str">
        <f t="shared" si="120"/>
        <v>Dine-In</v>
      </c>
      <c r="J968" t="s">
        <v>78</v>
      </c>
      <c r="L968" t="str">
        <f t="shared" si="121"/>
        <v>No Modifier</v>
      </c>
      <c r="M968" s="3">
        <v>1</v>
      </c>
      <c r="N968" s="5">
        <v>1.92</v>
      </c>
      <c r="O968" s="5">
        <f t="shared" si="122"/>
        <v>1.92</v>
      </c>
      <c r="P968" s="5">
        <f t="shared" si="123"/>
        <v>1.92</v>
      </c>
      <c r="Q968" s="9">
        <v>0</v>
      </c>
      <c r="R968" s="9">
        <f t="shared" si="124"/>
        <v>0</v>
      </c>
      <c r="S968" s="9">
        <v>0.17</v>
      </c>
      <c r="T968" s="9">
        <f t="shared" si="125"/>
        <v>0.17</v>
      </c>
      <c r="U968" s="16">
        <v>2.09</v>
      </c>
      <c r="V968" s="5">
        <f t="shared" si="126"/>
        <v>2.09</v>
      </c>
      <c r="W968" t="s">
        <v>21</v>
      </c>
      <c r="X968" t="str">
        <f t="shared" si="127"/>
        <v>Card</v>
      </c>
    </row>
    <row r="969" spans="1:24" x14ac:dyDescent="0.3">
      <c r="A969" s="3">
        <v>120967</v>
      </c>
      <c r="B969">
        <v>202</v>
      </c>
      <c r="C969" s="2">
        <v>45867</v>
      </c>
      <c r="D969" s="4">
        <v>0.23755787037037038</v>
      </c>
      <c r="E969" s="2">
        <v>45867</v>
      </c>
      <c r="F969" s="2" t="str">
        <f>TEXT(Table1[[#This Row],[Business_Day]],"dddd")</f>
        <v>Tuesday</v>
      </c>
      <c r="G969" t="s">
        <v>28</v>
      </c>
      <c r="H969" t="s">
        <v>15</v>
      </c>
      <c r="I969" t="str">
        <f t="shared" si="120"/>
        <v>Drive-Thru</v>
      </c>
      <c r="J969" t="s">
        <v>32</v>
      </c>
      <c r="K969" t="s">
        <v>66</v>
      </c>
      <c r="L969" t="str">
        <f t="shared" si="121"/>
        <v>Extra Ice</v>
      </c>
      <c r="M969" s="3">
        <v>2</v>
      </c>
      <c r="N969" s="5">
        <v>1.89</v>
      </c>
      <c r="O969" s="5">
        <f t="shared" si="122"/>
        <v>1.89</v>
      </c>
      <c r="P969" s="5">
        <f t="shared" si="123"/>
        <v>3.78</v>
      </c>
      <c r="Q969" s="9">
        <v>0</v>
      </c>
      <c r="R969" s="9">
        <f t="shared" si="124"/>
        <v>0</v>
      </c>
      <c r="S969" s="9">
        <v>0.32</v>
      </c>
      <c r="T969" s="9">
        <f t="shared" si="125"/>
        <v>0.32</v>
      </c>
      <c r="U969" s="16">
        <v>4.0999999999999996</v>
      </c>
      <c r="V969" s="5">
        <f t="shared" si="126"/>
        <v>4.0999999999999996</v>
      </c>
      <c r="W969" t="s">
        <v>21</v>
      </c>
      <c r="X969" t="str">
        <f t="shared" si="127"/>
        <v>Card</v>
      </c>
    </row>
    <row r="970" spans="1:24" x14ac:dyDescent="0.3">
      <c r="A970" s="3">
        <v>120968</v>
      </c>
      <c r="B970">
        <v>402</v>
      </c>
      <c r="C970" s="2">
        <v>45872</v>
      </c>
      <c r="D970" s="4">
        <v>0.16848379629629628</v>
      </c>
      <c r="E970" s="2">
        <v>45872</v>
      </c>
      <c r="F970" s="2" t="str">
        <f>TEXT(Table1[[#This Row],[Business_Day]],"dddd")</f>
        <v>Sunday</v>
      </c>
      <c r="G970" t="s">
        <v>28</v>
      </c>
      <c r="H970" t="s">
        <v>22</v>
      </c>
      <c r="I970" t="str">
        <f t="shared" si="120"/>
        <v>Takeout</v>
      </c>
      <c r="J970" t="s">
        <v>52</v>
      </c>
      <c r="K970" t="s">
        <v>34</v>
      </c>
      <c r="L970" t="str">
        <f t="shared" si="121"/>
        <v>Extra Sauce</v>
      </c>
      <c r="M970" s="3">
        <v>1</v>
      </c>
      <c r="N970" s="5">
        <v>2.63</v>
      </c>
      <c r="O970" s="5">
        <f t="shared" si="122"/>
        <v>2.88</v>
      </c>
      <c r="P970" s="5">
        <f t="shared" si="123"/>
        <v>2.88</v>
      </c>
      <c r="Q970" s="9">
        <v>0</v>
      </c>
      <c r="R970" s="9">
        <f t="shared" si="124"/>
        <v>0</v>
      </c>
      <c r="S970" s="9">
        <v>0.26</v>
      </c>
      <c r="T970" s="9">
        <f t="shared" si="125"/>
        <v>0.26</v>
      </c>
      <c r="U970" s="16">
        <v>3.14</v>
      </c>
      <c r="V970" s="5">
        <f t="shared" si="126"/>
        <v>3.14</v>
      </c>
      <c r="W970" t="s">
        <v>17</v>
      </c>
      <c r="X970" t="str">
        <f t="shared" si="127"/>
        <v>Cash</v>
      </c>
    </row>
    <row r="971" spans="1:24" x14ac:dyDescent="0.3">
      <c r="A971" s="3">
        <v>120969</v>
      </c>
      <c r="B971">
        <v>403</v>
      </c>
      <c r="C971" s="2">
        <v>45836</v>
      </c>
      <c r="D971" s="4">
        <v>9.8680555555555549E-2</v>
      </c>
      <c r="E971" s="2">
        <v>45836</v>
      </c>
      <c r="F971" s="2" t="str">
        <f>TEXT(Table1[[#This Row],[Business_Day]],"dddd")</f>
        <v>Saturday</v>
      </c>
      <c r="G971" t="s">
        <v>18</v>
      </c>
      <c r="H971" t="s">
        <v>15</v>
      </c>
      <c r="I971" t="str">
        <f t="shared" si="120"/>
        <v>Drive-Thru</v>
      </c>
      <c r="J971" t="s">
        <v>59</v>
      </c>
      <c r="L971" t="str">
        <f t="shared" si="121"/>
        <v>No Modifier</v>
      </c>
      <c r="M971" s="3">
        <v>1</v>
      </c>
      <c r="N971" s="5">
        <v>9.27</v>
      </c>
      <c r="O971" s="5">
        <f t="shared" si="122"/>
        <v>9.2700000000000014</v>
      </c>
      <c r="P971" s="5">
        <f t="shared" si="123"/>
        <v>9.2700000000000014</v>
      </c>
      <c r="Q971" s="9">
        <v>0</v>
      </c>
      <c r="R971" s="9">
        <f t="shared" si="124"/>
        <v>0</v>
      </c>
      <c r="S971" s="9">
        <v>0.7</v>
      </c>
      <c r="T971" s="9">
        <f t="shared" si="125"/>
        <v>0.7</v>
      </c>
      <c r="U971" s="16">
        <v>9.9700000000000006</v>
      </c>
      <c r="V971" s="5">
        <f t="shared" si="126"/>
        <v>9.9700000000000006</v>
      </c>
      <c r="W971" t="s">
        <v>21</v>
      </c>
      <c r="X971" t="str">
        <f t="shared" si="127"/>
        <v>Card</v>
      </c>
    </row>
    <row r="972" spans="1:24" x14ac:dyDescent="0.3">
      <c r="A972" s="3">
        <v>120970</v>
      </c>
      <c r="B972">
        <v>501</v>
      </c>
      <c r="C972" s="2">
        <v>45809</v>
      </c>
      <c r="D972" s="4">
        <v>0.53212962962962962</v>
      </c>
      <c r="E972" s="2">
        <v>45809</v>
      </c>
      <c r="F972" s="2" t="str">
        <f>TEXT(Table1[[#This Row],[Business_Day]],"dddd")</f>
        <v>Sunday</v>
      </c>
      <c r="G972" t="s">
        <v>18</v>
      </c>
      <c r="H972" t="s">
        <v>15</v>
      </c>
      <c r="I972" t="str">
        <f t="shared" si="120"/>
        <v>Drive-Thru</v>
      </c>
      <c r="J972" t="s">
        <v>20</v>
      </c>
      <c r="K972" t="s">
        <v>54</v>
      </c>
      <c r="L972" t="str">
        <f t="shared" si="121"/>
        <v>No Onions</v>
      </c>
      <c r="M972" s="3">
        <v>1</v>
      </c>
      <c r="N972" s="5">
        <v>5.44</v>
      </c>
      <c r="O972" s="5">
        <f t="shared" si="122"/>
        <v>5.44</v>
      </c>
      <c r="P972" s="5">
        <f t="shared" si="123"/>
        <v>5.44</v>
      </c>
      <c r="Q972" s="9">
        <v>0.82</v>
      </c>
      <c r="R972" s="9">
        <f t="shared" si="124"/>
        <v>0.82</v>
      </c>
      <c r="S972" s="9">
        <v>0.3</v>
      </c>
      <c r="T972" s="9">
        <f t="shared" si="125"/>
        <v>0.3</v>
      </c>
      <c r="U972" s="16">
        <v>4.92</v>
      </c>
      <c r="V972" s="5">
        <f t="shared" si="126"/>
        <v>4.92</v>
      </c>
      <c r="W972" t="s">
        <v>21</v>
      </c>
      <c r="X972" t="str">
        <f t="shared" si="127"/>
        <v>Card</v>
      </c>
    </row>
    <row r="973" spans="1:24" x14ac:dyDescent="0.3">
      <c r="A973" s="3">
        <v>120971</v>
      </c>
      <c r="B973">
        <v>401</v>
      </c>
      <c r="C973" s="2">
        <v>45809</v>
      </c>
      <c r="D973" s="4">
        <v>0.41703703703703704</v>
      </c>
      <c r="E973" s="2">
        <v>45809</v>
      </c>
      <c r="F973" s="2" t="str">
        <f>TEXT(Table1[[#This Row],[Business_Day]],"dddd")</f>
        <v>Sunday</v>
      </c>
      <c r="G973" t="s">
        <v>37</v>
      </c>
      <c r="H973" t="s">
        <v>15</v>
      </c>
      <c r="I973" t="str">
        <f t="shared" si="120"/>
        <v>Drive-Thru</v>
      </c>
      <c r="J973" t="s">
        <v>24</v>
      </c>
      <c r="L973" t="str">
        <f t="shared" si="121"/>
        <v>No Modifier</v>
      </c>
      <c r="M973" s="3">
        <v>1</v>
      </c>
      <c r="N973" s="5">
        <v>3.07</v>
      </c>
      <c r="O973" s="5">
        <f t="shared" si="122"/>
        <v>3.07</v>
      </c>
      <c r="P973" s="5">
        <f t="shared" si="123"/>
        <v>3.07</v>
      </c>
      <c r="Q973" s="9">
        <v>0</v>
      </c>
      <c r="R973" s="9">
        <f t="shared" si="124"/>
        <v>0</v>
      </c>
      <c r="S973" s="9">
        <v>0.22</v>
      </c>
      <c r="T973" s="9">
        <f t="shared" si="125"/>
        <v>0.22</v>
      </c>
      <c r="U973" s="16">
        <v>3.29</v>
      </c>
      <c r="V973" s="5">
        <f t="shared" si="126"/>
        <v>3.29</v>
      </c>
      <c r="W973" t="s">
        <v>62</v>
      </c>
      <c r="X973" t="str">
        <f t="shared" si="127"/>
        <v>GiftCard</v>
      </c>
    </row>
    <row r="974" spans="1:24" x14ac:dyDescent="0.3">
      <c r="A974" s="3">
        <v>120972</v>
      </c>
      <c r="B974">
        <v>403</v>
      </c>
      <c r="C974" s="2">
        <v>45805</v>
      </c>
      <c r="D974" s="4">
        <v>0.4770949074074074</v>
      </c>
      <c r="E974" s="2">
        <v>45805</v>
      </c>
      <c r="F974" s="2" t="str">
        <f>TEXT(Table1[[#This Row],[Business_Day]],"dddd")</f>
        <v>Wednesday</v>
      </c>
      <c r="G974" t="s">
        <v>18</v>
      </c>
      <c r="H974" t="s">
        <v>29</v>
      </c>
      <c r="I974" t="str">
        <f t="shared" si="120"/>
        <v>Delivery</v>
      </c>
      <c r="J974" t="s">
        <v>48</v>
      </c>
      <c r="L974" t="str">
        <f t="shared" si="121"/>
        <v>No Modifier</v>
      </c>
      <c r="M974" s="3">
        <v>2</v>
      </c>
      <c r="N974" s="5">
        <v>5.96</v>
      </c>
      <c r="O974" s="5">
        <f t="shared" si="122"/>
        <v>5.96</v>
      </c>
      <c r="P974" s="5">
        <f t="shared" si="123"/>
        <v>11.92</v>
      </c>
      <c r="Q974" s="9">
        <v>0</v>
      </c>
      <c r="R974" s="9">
        <f t="shared" si="124"/>
        <v>0</v>
      </c>
      <c r="S974" s="9">
        <v>0.86</v>
      </c>
      <c r="T974" s="9">
        <f t="shared" si="125"/>
        <v>0.86</v>
      </c>
      <c r="U974" s="16">
        <v>12.78</v>
      </c>
      <c r="V974" s="5">
        <f t="shared" si="126"/>
        <v>12.78</v>
      </c>
      <c r="W974" t="s">
        <v>21</v>
      </c>
      <c r="X974" t="str">
        <f t="shared" si="127"/>
        <v>Card</v>
      </c>
    </row>
    <row r="975" spans="1:24" x14ac:dyDescent="0.3">
      <c r="A975" s="3">
        <v>120973</v>
      </c>
      <c r="B975">
        <v>201</v>
      </c>
      <c r="C975" s="2">
        <v>45865</v>
      </c>
      <c r="D975" s="4">
        <v>0.30104166666666665</v>
      </c>
      <c r="E975" s="2">
        <v>45865</v>
      </c>
      <c r="F975" s="2" t="str">
        <f>TEXT(Table1[[#This Row],[Business_Day]],"dddd")</f>
        <v>Sunday</v>
      </c>
      <c r="G975" t="s">
        <v>36</v>
      </c>
      <c r="H975" t="s">
        <v>29</v>
      </c>
      <c r="I975" t="str">
        <f t="shared" si="120"/>
        <v>Delivery</v>
      </c>
      <c r="J975" t="s">
        <v>77</v>
      </c>
      <c r="L975" t="str">
        <f t="shared" si="121"/>
        <v>No Modifier</v>
      </c>
      <c r="M975" s="3">
        <v>2</v>
      </c>
      <c r="N975" s="5">
        <v>5.01</v>
      </c>
      <c r="O975" s="5">
        <f t="shared" si="122"/>
        <v>5.0100000000000007</v>
      </c>
      <c r="P975" s="5">
        <f t="shared" si="123"/>
        <v>10.020000000000001</v>
      </c>
      <c r="Q975" s="9">
        <v>0</v>
      </c>
      <c r="R975" s="9">
        <f t="shared" si="124"/>
        <v>0</v>
      </c>
      <c r="S975" s="9">
        <v>0.95</v>
      </c>
      <c r="T975" s="9">
        <f t="shared" si="125"/>
        <v>0.95</v>
      </c>
      <c r="U975" s="16">
        <v>10.97</v>
      </c>
      <c r="V975" s="5">
        <f t="shared" si="126"/>
        <v>10.97</v>
      </c>
      <c r="W975" t="s">
        <v>31</v>
      </c>
      <c r="X975" t="str">
        <f t="shared" si="127"/>
        <v>MobilePay</v>
      </c>
    </row>
    <row r="976" spans="1:24" x14ac:dyDescent="0.3">
      <c r="A976" s="3">
        <v>120974</v>
      </c>
      <c r="B976">
        <v>202</v>
      </c>
      <c r="C976" s="2">
        <v>45815</v>
      </c>
      <c r="D976" s="4">
        <v>0.30285879629629631</v>
      </c>
      <c r="E976" s="2">
        <v>45815</v>
      </c>
      <c r="F976" s="2" t="str">
        <f>TEXT(Table1[[#This Row],[Business_Day]],"dddd")</f>
        <v>Saturday</v>
      </c>
      <c r="G976" t="s">
        <v>36</v>
      </c>
      <c r="H976" t="s">
        <v>29</v>
      </c>
      <c r="I976" t="str">
        <f t="shared" si="120"/>
        <v>Delivery</v>
      </c>
      <c r="J976" t="s">
        <v>26</v>
      </c>
      <c r="L976" t="str">
        <f t="shared" si="121"/>
        <v>No Modifier</v>
      </c>
      <c r="M976" s="3">
        <v>1</v>
      </c>
      <c r="N976" s="5">
        <v>9.07</v>
      </c>
      <c r="O976" s="5">
        <f t="shared" si="122"/>
        <v>9.07</v>
      </c>
      <c r="P976" s="5">
        <f t="shared" si="123"/>
        <v>9.07</v>
      </c>
      <c r="Q976" s="9">
        <v>0</v>
      </c>
      <c r="R976" s="9">
        <f t="shared" si="124"/>
        <v>0</v>
      </c>
      <c r="S976" s="9">
        <v>0.77</v>
      </c>
      <c r="T976" s="9">
        <f t="shared" si="125"/>
        <v>0.77</v>
      </c>
      <c r="U976" s="16">
        <v>9.84</v>
      </c>
      <c r="V976" s="5">
        <f t="shared" si="126"/>
        <v>9.84</v>
      </c>
      <c r="W976" t="s">
        <v>21</v>
      </c>
      <c r="X976" t="str">
        <f t="shared" si="127"/>
        <v>Card</v>
      </c>
    </row>
    <row r="977" spans="1:24" x14ac:dyDescent="0.3">
      <c r="A977" s="3">
        <v>120975</v>
      </c>
      <c r="B977">
        <v>102</v>
      </c>
      <c r="C977" s="2">
        <v>45862</v>
      </c>
      <c r="D977" s="4">
        <v>0.36011574074074076</v>
      </c>
      <c r="E977" s="2">
        <v>45862</v>
      </c>
      <c r="F977" s="2" t="str">
        <f>TEXT(Table1[[#This Row],[Business_Day]],"dddd")</f>
        <v>Thursday</v>
      </c>
      <c r="G977" t="s">
        <v>36</v>
      </c>
      <c r="H977" t="s">
        <v>29</v>
      </c>
      <c r="I977" t="str">
        <f t="shared" si="120"/>
        <v>Delivery</v>
      </c>
      <c r="J977" t="s">
        <v>43</v>
      </c>
      <c r="L977" t="str">
        <f t="shared" si="121"/>
        <v>No Modifier</v>
      </c>
      <c r="M977" s="3">
        <v>2</v>
      </c>
      <c r="N977" s="5">
        <v>3.86</v>
      </c>
      <c r="O977" s="5">
        <f t="shared" si="122"/>
        <v>3.86</v>
      </c>
      <c r="P977" s="5">
        <f t="shared" si="123"/>
        <v>7.72</v>
      </c>
      <c r="Q977" s="9">
        <v>1.54</v>
      </c>
      <c r="R977" s="9">
        <f t="shared" si="124"/>
        <v>1.54</v>
      </c>
      <c r="S977" s="9">
        <v>0.56000000000000005</v>
      </c>
      <c r="T977" s="9">
        <f t="shared" si="125"/>
        <v>0.56000000000000005</v>
      </c>
      <c r="U977" s="16">
        <v>6.74</v>
      </c>
      <c r="V977" s="5">
        <f t="shared" si="126"/>
        <v>6.74</v>
      </c>
      <c r="W977" t="s">
        <v>21</v>
      </c>
      <c r="X977" t="str">
        <f t="shared" si="127"/>
        <v>Card</v>
      </c>
    </row>
    <row r="978" spans="1:24" x14ac:dyDescent="0.3">
      <c r="A978" s="3">
        <v>120976</v>
      </c>
      <c r="B978">
        <v>102</v>
      </c>
      <c r="C978" s="2">
        <v>45771</v>
      </c>
      <c r="D978" s="4">
        <v>0.36054398148148148</v>
      </c>
      <c r="E978" s="2">
        <v>45771</v>
      </c>
      <c r="F978" s="2" t="str">
        <f>TEXT(Table1[[#This Row],[Business_Day]],"dddd")</f>
        <v>Thursday</v>
      </c>
      <c r="G978" t="s">
        <v>36</v>
      </c>
      <c r="H978" t="s">
        <v>15</v>
      </c>
      <c r="I978" t="str">
        <f t="shared" si="120"/>
        <v>Drive-Thru</v>
      </c>
      <c r="J978" t="s">
        <v>30</v>
      </c>
      <c r="K978" t="s">
        <v>53</v>
      </c>
      <c r="L978" t="str">
        <f t="shared" si="121"/>
        <v>Small Size</v>
      </c>
      <c r="M978" s="3">
        <v>2</v>
      </c>
      <c r="N978" s="5">
        <v>3.01</v>
      </c>
      <c r="O978" s="5">
        <f t="shared" si="122"/>
        <v>2.71</v>
      </c>
      <c r="P978" s="5">
        <f t="shared" si="123"/>
        <v>5.42</v>
      </c>
      <c r="Q978" s="9">
        <v>0</v>
      </c>
      <c r="R978" s="9">
        <f t="shared" si="124"/>
        <v>0</v>
      </c>
      <c r="S978" s="9">
        <v>0.51</v>
      </c>
      <c r="T978" s="9">
        <f t="shared" si="125"/>
        <v>0.51</v>
      </c>
      <c r="U978" s="16">
        <v>5.93</v>
      </c>
      <c r="V978" s="5">
        <f t="shared" si="126"/>
        <v>5.93</v>
      </c>
      <c r="W978" t="s">
        <v>17</v>
      </c>
      <c r="X978" t="str">
        <f t="shared" si="127"/>
        <v>Cash</v>
      </c>
    </row>
    <row r="979" spans="1:24" x14ac:dyDescent="0.3">
      <c r="A979" s="3">
        <v>120977</v>
      </c>
      <c r="B979">
        <v>102</v>
      </c>
      <c r="C979" s="2">
        <v>45803</v>
      </c>
      <c r="D979" s="4">
        <v>5.6145833333333332E-2</v>
      </c>
      <c r="E979" s="2">
        <v>45803</v>
      </c>
      <c r="F979" s="2" t="str">
        <f>TEXT(Table1[[#This Row],[Business_Day]],"dddd")</f>
        <v>Monday</v>
      </c>
      <c r="G979" t="s">
        <v>18</v>
      </c>
      <c r="H979" t="s">
        <v>29</v>
      </c>
      <c r="I979" t="str">
        <f t="shared" si="120"/>
        <v>Delivery</v>
      </c>
      <c r="J979" t="s">
        <v>57</v>
      </c>
      <c r="K979" t="s">
        <v>54</v>
      </c>
      <c r="L979" t="str">
        <f t="shared" si="121"/>
        <v>No Onions</v>
      </c>
      <c r="M979" s="3">
        <v>1</v>
      </c>
      <c r="N979" s="5">
        <v>7.78</v>
      </c>
      <c r="O979" s="5">
        <f t="shared" si="122"/>
        <v>7.78</v>
      </c>
      <c r="P979" s="5">
        <f t="shared" si="123"/>
        <v>7.78</v>
      </c>
      <c r="Q979" s="9">
        <v>0</v>
      </c>
      <c r="R979" s="9">
        <f t="shared" si="124"/>
        <v>0</v>
      </c>
      <c r="S979" s="9">
        <v>0.7</v>
      </c>
      <c r="T979" s="9">
        <f t="shared" si="125"/>
        <v>0.7</v>
      </c>
      <c r="U979" s="16">
        <v>8.48</v>
      </c>
      <c r="V979" s="5">
        <f t="shared" si="126"/>
        <v>8.48</v>
      </c>
      <c r="W979" t="s">
        <v>21</v>
      </c>
      <c r="X979" t="str">
        <f t="shared" si="127"/>
        <v>Card</v>
      </c>
    </row>
    <row r="980" spans="1:24" x14ac:dyDescent="0.3">
      <c r="A980" s="3">
        <v>120978</v>
      </c>
      <c r="B980">
        <v>102</v>
      </c>
      <c r="C980" s="2">
        <v>45868</v>
      </c>
      <c r="D980" s="4">
        <v>0.36372685185185183</v>
      </c>
      <c r="E980" s="2">
        <v>45868</v>
      </c>
      <c r="F980" s="2" t="str">
        <f>TEXT(Table1[[#This Row],[Business_Day]],"dddd")</f>
        <v>Wednesday</v>
      </c>
      <c r="G980" t="s">
        <v>14</v>
      </c>
      <c r="H980" t="s">
        <v>19</v>
      </c>
      <c r="I980" t="str">
        <f t="shared" si="120"/>
        <v>Dine-In</v>
      </c>
      <c r="J980" t="s">
        <v>75</v>
      </c>
      <c r="K980" t="s">
        <v>46</v>
      </c>
      <c r="L980" t="str">
        <f t="shared" si="121"/>
        <v>Cinnamon</v>
      </c>
      <c r="M980" s="3">
        <v>1</v>
      </c>
      <c r="N980" s="5">
        <v>3.34</v>
      </c>
      <c r="O980" s="5">
        <f t="shared" si="122"/>
        <v>3.44</v>
      </c>
      <c r="P980" s="5">
        <f t="shared" si="123"/>
        <v>3.44</v>
      </c>
      <c r="Q980" s="9">
        <v>0</v>
      </c>
      <c r="R980" s="9">
        <f t="shared" si="124"/>
        <v>0</v>
      </c>
      <c r="S980" s="9">
        <v>0.28999999999999998</v>
      </c>
      <c r="T980" s="9">
        <f t="shared" si="125"/>
        <v>0.28999999999999998</v>
      </c>
      <c r="U980" s="16">
        <v>3.73</v>
      </c>
      <c r="V980" s="5">
        <f t="shared" si="126"/>
        <v>3.73</v>
      </c>
      <c r="W980" t="s">
        <v>31</v>
      </c>
      <c r="X980" t="str">
        <f t="shared" si="127"/>
        <v>MobilePay</v>
      </c>
    </row>
    <row r="981" spans="1:24" x14ac:dyDescent="0.3">
      <c r="A981" s="3">
        <v>120979</v>
      </c>
      <c r="B981">
        <v>501</v>
      </c>
      <c r="C981" s="2">
        <v>45816</v>
      </c>
      <c r="D981" s="4">
        <v>0.21042824074074074</v>
      </c>
      <c r="E981" s="2">
        <v>45816</v>
      </c>
      <c r="F981" s="2" t="str">
        <f>TEXT(Table1[[#This Row],[Business_Day]],"dddd")</f>
        <v>Sunday</v>
      </c>
      <c r="G981" t="s">
        <v>14</v>
      </c>
      <c r="H981" t="s">
        <v>15</v>
      </c>
      <c r="I981" t="str">
        <f t="shared" si="120"/>
        <v>Drive-Thru</v>
      </c>
      <c r="J981" t="s">
        <v>39</v>
      </c>
      <c r="L981" t="str">
        <f t="shared" si="121"/>
        <v>No Modifier</v>
      </c>
      <c r="M981" s="3">
        <v>1</v>
      </c>
      <c r="N981" s="5">
        <v>3.23</v>
      </c>
      <c r="O981" s="5">
        <f t="shared" si="122"/>
        <v>3.23</v>
      </c>
      <c r="P981" s="5">
        <f t="shared" si="123"/>
        <v>3.23</v>
      </c>
      <c r="Q981" s="9">
        <v>0</v>
      </c>
      <c r="R981" s="9">
        <f t="shared" si="124"/>
        <v>0</v>
      </c>
      <c r="S981" s="9">
        <v>0.23</v>
      </c>
      <c r="T981" s="9">
        <f t="shared" si="125"/>
        <v>0.23</v>
      </c>
      <c r="U981" s="16">
        <v>3.46</v>
      </c>
      <c r="V981" s="5">
        <f t="shared" si="126"/>
        <v>3.46</v>
      </c>
      <c r="W981" t="s">
        <v>17</v>
      </c>
      <c r="X981" t="str">
        <f t="shared" si="127"/>
        <v>Cash</v>
      </c>
    </row>
    <row r="982" spans="1:24" x14ac:dyDescent="0.3">
      <c r="A982" s="3">
        <v>120980</v>
      </c>
      <c r="B982">
        <v>403</v>
      </c>
      <c r="C982" s="2">
        <v>45823</v>
      </c>
      <c r="D982" s="4">
        <v>0.18475694444444443</v>
      </c>
      <c r="E982" s="2">
        <v>45823</v>
      </c>
      <c r="F982" s="2" t="str">
        <f>TEXT(Table1[[#This Row],[Business_Day]],"dddd")</f>
        <v>Sunday</v>
      </c>
      <c r="G982" t="s">
        <v>28</v>
      </c>
      <c r="H982" t="s">
        <v>22</v>
      </c>
      <c r="I982" t="str">
        <f t="shared" si="120"/>
        <v>Takeout</v>
      </c>
      <c r="J982" t="s">
        <v>60</v>
      </c>
      <c r="L982" t="str">
        <f t="shared" si="121"/>
        <v>No Modifier</v>
      </c>
      <c r="M982" s="3">
        <v>3</v>
      </c>
      <c r="N982" s="5">
        <v>5.25</v>
      </c>
      <c r="O982" s="5">
        <f t="shared" si="122"/>
        <v>5.2500000000000009</v>
      </c>
      <c r="P982" s="5">
        <f t="shared" si="123"/>
        <v>15.750000000000004</v>
      </c>
      <c r="Q982" s="9">
        <v>0</v>
      </c>
      <c r="R982" s="9">
        <f t="shared" si="124"/>
        <v>0</v>
      </c>
      <c r="S982" s="9">
        <v>1.26</v>
      </c>
      <c r="T982" s="9">
        <f t="shared" si="125"/>
        <v>1.26</v>
      </c>
      <c r="U982" s="16">
        <v>17.010000000000002</v>
      </c>
      <c r="V982" s="5">
        <f t="shared" si="126"/>
        <v>17.010000000000002</v>
      </c>
      <c r="W982" t="s">
        <v>21</v>
      </c>
      <c r="X982" t="str">
        <f t="shared" si="127"/>
        <v>Card</v>
      </c>
    </row>
    <row r="983" spans="1:24" x14ac:dyDescent="0.3">
      <c r="A983" s="3">
        <v>120981</v>
      </c>
      <c r="B983">
        <v>202</v>
      </c>
      <c r="C983" s="2">
        <v>45850</v>
      </c>
      <c r="D983" s="4">
        <v>0.32675925925925925</v>
      </c>
      <c r="E983" s="2">
        <v>45850</v>
      </c>
      <c r="F983" s="2" t="str">
        <f>TEXT(Table1[[#This Row],[Business_Day]],"dddd")</f>
        <v>Saturday</v>
      </c>
      <c r="G983" t="s">
        <v>36</v>
      </c>
      <c r="H983" t="s">
        <v>15</v>
      </c>
      <c r="I983" t="str">
        <f t="shared" si="120"/>
        <v>Drive-Thru</v>
      </c>
      <c r="J983" t="s">
        <v>27</v>
      </c>
      <c r="L983" t="str">
        <f t="shared" si="121"/>
        <v>No Modifier</v>
      </c>
      <c r="M983" s="3">
        <v>1</v>
      </c>
      <c r="N983" s="5">
        <v>5.92</v>
      </c>
      <c r="O983" s="5">
        <f t="shared" si="122"/>
        <v>5.92</v>
      </c>
      <c r="P983" s="5">
        <f t="shared" si="123"/>
        <v>5.92</v>
      </c>
      <c r="Q983" s="9">
        <v>0</v>
      </c>
      <c r="R983" s="9">
        <f t="shared" si="124"/>
        <v>0</v>
      </c>
      <c r="S983" s="9">
        <v>0.5</v>
      </c>
      <c r="T983" s="9">
        <f t="shared" si="125"/>
        <v>0.5</v>
      </c>
      <c r="U983" s="16">
        <v>6.42</v>
      </c>
      <c r="V983" s="5">
        <f t="shared" si="126"/>
        <v>6.42</v>
      </c>
      <c r="W983" t="s">
        <v>21</v>
      </c>
      <c r="X983" t="str">
        <f t="shared" si="127"/>
        <v>Card</v>
      </c>
    </row>
    <row r="984" spans="1:24" x14ac:dyDescent="0.3">
      <c r="A984" s="3">
        <v>120982</v>
      </c>
      <c r="B984">
        <v>101</v>
      </c>
      <c r="C984" s="2">
        <v>45798</v>
      </c>
      <c r="D984" s="4">
        <v>0.31849537037037035</v>
      </c>
      <c r="E984" s="2">
        <v>45798</v>
      </c>
      <c r="F984" s="2" t="str">
        <f>TEXT(Table1[[#This Row],[Business_Day]],"dddd")</f>
        <v>Wednesday</v>
      </c>
      <c r="G984" t="s">
        <v>14</v>
      </c>
      <c r="H984" t="s">
        <v>22</v>
      </c>
      <c r="I984" t="str">
        <f t="shared" si="120"/>
        <v>Takeout</v>
      </c>
      <c r="J984" t="s">
        <v>24</v>
      </c>
      <c r="L984" t="str">
        <f t="shared" si="121"/>
        <v>No Modifier</v>
      </c>
      <c r="M984" s="3">
        <v>1</v>
      </c>
      <c r="N984" s="5">
        <v>3</v>
      </c>
      <c r="O984" s="5">
        <f t="shared" si="122"/>
        <v>3.0999999999999996</v>
      </c>
      <c r="P984" s="5">
        <f t="shared" si="123"/>
        <v>3.0999999999999996</v>
      </c>
      <c r="Q984" s="9">
        <v>0</v>
      </c>
      <c r="R984" s="9">
        <f t="shared" si="124"/>
        <v>0</v>
      </c>
      <c r="S984" s="9">
        <v>0.22</v>
      </c>
      <c r="T984" s="9">
        <f t="shared" si="125"/>
        <v>0.22</v>
      </c>
      <c r="U984" s="16">
        <v>3.32</v>
      </c>
      <c r="V984" s="5">
        <f t="shared" si="126"/>
        <v>3.32</v>
      </c>
      <c r="W984" t="s">
        <v>31</v>
      </c>
      <c r="X984" t="str">
        <f t="shared" si="127"/>
        <v>MobilePay</v>
      </c>
    </row>
    <row r="985" spans="1:24" x14ac:dyDescent="0.3">
      <c r="A985" s="3">
        <v>120983</v>
      </c>
      <c r="B985">
        <v>402</v>
      </c>
      <c r="C985" s="2">
        <v>45818</v>
      </c>
      <c r="D985" s="4">
        <v>0.18412037037037038</v>
      </c>
      <c r="E985" s="2">
        <v>45818</v>
      </c>
      <c r="F985" s="2" t="str">
        <f>TEXT(Table1[[#This Row],[Business_Day]],"dddd")</f>
        <v>Tuesday</v>
      </c>
      <c r="G985" t="s">
        <v>28</v>
      </c>
      <c r="H985" t="s">
        <v>29</v>
      </c>
      <c r="I985" t="str">
        <f t="shared" si="120"/>
        <v>Delivery</v>
      </c>
      <c r="J985" t="s">
        <v>30</v>
      </c>
      <c r="L985" t="str">
        <f t="shared" si="121"/>
        <v>No Modifier</v>
      </c>
      <c r="M985" s="3">
        <v>1</v>
      </c>
      <c r="N985" s="5">
        <v>3.13</v>
      </c>
      <c r="O985" s="5">
        <f t="shared" si="122"/>
        <v>3.13</v>
      </c>
      <c r="P985" s="5">
        <f t="shared" si="123"/>
        <v>3.13</v>
      </c>
      <c r="Q985" s="9">
        <v>0</v>
      </c>
      <c r="R985" s="9">
        <f t="shared" si="124"/>
        <v>0</v>
      </c>
      <c r="S985" s="9">
        <v>0.2</v>
      </c>
      <c r="T985" s="9">
        <f t="shared" si="125"/>
        <v>0.2</v>
      </c>
      <c r="U985" s="16">
        <v>3.33</v>
      </c>
      <c r="V985" s="5">
        <f t="shared" si="126"/>
        <v>3.33</v>
      </c>
      <c r="W985" t="s">
        <v>21</v>
      </c>
      <c r="X985" t="str">
        <f t="shared" si="127"/>
        <v>Card</v>
      </c>
    </row>
    <row r="986" spans="1:24" x14ac:dyDescent="0.3">
      <c r="A986" s="3">
        <v>120984</v>
      </c>
      <c r="B986">
        <v>403</v>
      </c>
      <c r="C986" s="2">
        <v>45871</v>
      </c>
      <c r="D986" s="4">
        <v>0.15899305555555557</v>
      </c>
      <c r="E986" s="2">
        <v>45871</v>
      </c>
      <c r="F986" s="2" t="str">
        <f>TEXT(Table1[[#This Row],[Business_Day]],"dddd")</f>
        <v>Saturday</v>
      </c>
      <c r="G986" t="s">
        <v>28</v>
      </c>
      <c r="H986" t="s">
        <v>15</v>
      </c>
      <c r="I986" t="str">
        <f t="shared" si="120"/>
        <v>Drive-Thru</v>
      </c>
      <c r="J986" t="s">
        <v>32</v>
      </c>
      <c r="L986" t="str">
        <f t="shared" si="121"/>
        <v>No Modifier</v>
      </c>
      <c r="M986" s="3">
        <v>1</v>
      </c>
      <c r="N986" s="5">
        <v>1.74</v>
      </c>
      <c r="O986" s="5">
        <f t="shared" si="122"/>
        <v>2.04</v>
      </c>
      <c r="P986" s="5">
        <f t="shared" si="123"/>
        <v>2.04</v>
      </c>
      <c r="Q986" s="9">
        <v>0</v>
      </c>
      <c r="R986" s="9">
        <f t="shared" si="124"/>
        <v>0</v>
      </c>
      <c r="S986" s="9">
        <v>0.19</v>
      </c>
      <c r="T986" s="9">
        <f t="shared" si="125"/>
        <v>0.19</v>
      </c>
      <c r="U986" s="16">
        <v>2.23</v>
      </c>
      <c r="V986" s="5">
        <f t="shared" si="126"/>
        <v>2.23</v>
      </c>
      <c r="W986" t="s">
        <v>21</v>
      </c>
      <c r="X986" t="str">
        <f t="shared" si="127"/>
        <v>Card</v>
      </c>
    </row>
    <row r="987" spans="1:24" x14ac:dyDescent="0.3">
      <c r="A987" s="3">
        <v>120985</v>
      </c>
      <c r="B987">
        <v>402</v>
      </c>
      <c r="C987" s="2">
        <v>45764</v>
      </c>
      <c r="D987" s="4">
        <v>0.2915625</v>
      </c>
      <c r="E987" s="2">
        <v>45764</v>
      </c>
      <c r="F987" s="2" t="str">
        <f>TEXT(Table1[[#This Row],[Business_Day]],"dddd")</f>
        <v>Thursday</v>
      </c>
      <c r="G987" t="s">
        <v>36</v>
      </c>
      <c r="H987" t="s">
        <v>19</v>
      </c>
      <c r="I987" t="str">
        <f t="shared" si="120"/>
        <v>Dine-In</v>
      </c>
      <c r="J987" t="s">
        <v>26</v>
      </c>
      <c r="L987" t="str">
        <f t="shared" si="121"/>
        <v>No Modifier</v>
      </c>
      <c r="M987" s="3">
        <v>2</v>
      </c>
      <c r="N987" s="5">
        <v>8.7100000000000009</v>
      </c>
      <c r="O987" s="5">
        <f t="shared" si="122"/>
        <v>8.7099999999999991</v>
      </c>
      <c r="P987" s="5">
        <f t="shared" si="123"/>
        <v>17.419999999999998</v>
      </c>
      <c r="Q987" s="9">
        <v>0</v>
      </c>
      <c r="R987" s="9">
        <f t="shared" si="124"/>
        <v>0</v>
      </c>
      <c r="S987" s="9">
        <v>1.48</v>
      </c>
      <c r="T987" s="9">
        <f t="shared" si="125"/>
        <v>1.48</v>
      </c>
      <c r="U987" s="16">
        <v>18.899999999999999</v>
      </c>
      <c r="V987" s="5">
        <f t="shared" si="126"/>
        <v>18.899999999999999</v>
      </c>
      <c r="W987" t="s">
        <v>21</v>
      </c>
      <c r="X987" t="str">
        <f t="shared" si="127"/>
        <v>Card</v>
      </c>
    </row>
    <row r="988" spans="1:24" x14ac:dyDescent="0.3">
      <c r="A988" s="3">
        <v>120986</v>
      </c>
      <c r="B988">
        <v>201</v>
      </c>
      <c r="C988" s="2">
        <v>45765</v>
      </c>
      <c r="D988" s="4">
        <v>0.38974537037037038</v>
      </c>
      <c r="E988" s="2">
        <v>45765</v>
      </c>
      <c r="F988" s="2" t="str">
        <f>TEXT(Table1[[#This Row],[Business_Day]],"dddd")</f>
        <v>Friday</v>
      </c>
      <c r="G988" t="s">
        <v>36</v>
      </c>
      <c r="H988" t="s">
        <v>22</v>
      </c>
      <c r="I988" t="str">
        <f t="shared" si="120"/>
        <v>Takeout</v>
      </c>
      <c r="J988" t="s">
        <v>26</v>
      </c>
      <c r="L988" t="str">
        <f t="shared" si="121"/>
        <v>No Modifier</v>
      </c>
      <c r="M988" s="3">
        <v>1</v>
      </c>
      <c r="N988" s="5">
        <v>10.039999999999999</v>
      </c>
      <c r="O988" s="5">
        <f t="shared" si="122"/>
        <v>10.039999999999999</v>
      </c>
      <c r="P988" s="5">
        <f t="shared" si="123"/>
        <v>10.039999999999999</v>
      </c>
      <c r="Q988" s="9">
        <v>0</v>
      </c>
      <c r="R988" s="9">
        <f t="shared" si="124"/>
        <v>0</v>
      </c>
      <c r="S988" s="9">
        <v>0.8</v>
      </c>
      <c r="T988" s="9">
        <f t="shared" si="125"/>
        <v>0.8</v>
      </c>
      <c r="U988" s="16">
        <v>10.84</v>
      </c>
      <c r="V988" s="5">
        <f t="shared" si="126"/>
        <v>10.84</v>
      </c>
      <c r="W988" t="s">
        <v>17</v>
      </c>
      <c r="X988" t="str">
        <f t="shared" si="127"/>
        <v>Cash</v>
      </c>
    </row>
    <row r="989" spans="1:24" x14ac:dyDescent="0.3">
      <c r="A989" s="3">
        <v>120987</v>
      </c>
      <c r="B989">
        <v>202</v>
      </c>
      <c r="C989" s="2">
        <v>45793</v>
      </c>
      <c r="D989" s="4">
        <v>0.40611111111111109</v>
      </c>
      <c r="E989" s="2">
        <v>45793</v>
      </c>
      <c r="F989" s="2" t="str">
        <f>TEXT(Table1[[#This Row],[Business_Day]],"dddd")</f>
        <v>Friday</v>
      </c>
      <c r="G989" t="s">
        <v>14</v>
      </c>
      <c r="H989" t="s">
        <v>19</v>
      </c>
      <c r="I989" t="str">
        <f t="shared" si="120"/>
        <v>Dine-In</v>
      </c>
      <c r="J989" t="s">
        <v>35</v>
      </c>
      <c r="K989" t="s">
        <v>40</v>
      </c>
      <c r="L989" t="str">
        <f t="shared" si="121"/>
        <v>Sausage Patty</v>
      </c>
      <c r="M989" s="3">
        <v>1</v>
      </c>
      <c r="N989" s="5">
        <v>2.0699999999999998</v>
      </c>
      <c r="O989" s="5">
        <f t="shared" si="122"/>
        <v>3.2699999999999996</v>
      </c>
      <c r="P989" s="5">
        <f t="shared" si="123"/>
        <v>3.2699999999999996</v>
      </c>
      <c r="Q989" s="9">
        <v>0</v>
      </c>
      <c r="R989" s="9">
        <f t="shared" si="124"/>
        <v>0</v>
      </c>
      <c r="S989" s="9">
        <v>0.28000000000000003</v>
      </c>
      <c r="T989" s="9">
        <f t="shared" si="125"/>
        <v>0.28000000000000003</v>
      </c>
      <c r="U989" s="16">
        <v>3.55</v>
      </c>
      <c r="V989" s="5">
        <f t="shared" si="126"/>
        <v>3.55</v>
      </c>
      <c r="W989" t="s">
        <v>21</v>
      </c>
      <c r="X989" t="str">
        <f t="shared" si="127"/>
        <v>Card</v>
      </c>
    </row>
    <row r="990" spans="1:24" x14ac:dyDescent="0.3">
      <c r="A990" s="3">
        <v>120988</v>
      </c>
      <c r="B990">
        <v>201</v>
      </c>
      <c r="C990" s="2">
        <v>45869</v>
      </c>
      <c r="D990" s="4">
        <v>0.25569444444444445</v>
      </c>
      <c r="E990" s="2">
        <v>45869</v>
      </c>
      <c r="F990" s="2" t="str">
        <f>TEXT(Table1[[#This Row],[Business_Day]],"dddd")</f>
        <v>Thursday</v>
      </c>
      <c r="G990" t="s">
        <v>36</v>
      </c>
      <c r="H990" t="s">
        <v>19</v>
      </c>
      <c r="I990" t="str">
        <f t="shared" si="120"/>
        <v>Dine-In</v>
      </c>
      <c r="J990" t="s">
        <v>55</v>
      </c>
      <c r="L990" t="str">
        <f t="shared" si="121"/>
        <v>No Modifier</v>
      </c>
      <c r="M990" s="3">
        <v>1</v>
      </c>
      <c r="N990" s="5">
        <v>8.3800000000000008</v>
      </c>
      <c r="O990" s="5">
        <f t="shared" si="122"/>
        <v>8.3800000000000008</v>
      </c>
      <c r="P990" s="5">
        <f t="shared" si="123"/>
        <v>8.3800000000000008</v>
      </c>
      <c r="Q990" s="9">
        <v>0</v>
      </c>
      <c r="R990" s="9">
        <f t="shared" si="124"/>
        <v>0</v>
      </c>
      <c r="S990" s="9">
        <v>0.75</v>
      </c>
      <c r="T990" s="9">
        <f t="shared" si="125"/>
        <v>0.75</v>
      </c>
      <c r="U990" s="16">
        <v>9.1300000000000008</v>
      </c>
      <c r="V990" s="5">
        <f t="shared" si="126"/>
        <v>9.1300000000000008</v>
      </c>
      <c r="W990" t="s">
        <v>17</v>
      </c>
      <c r="X990" t="str">
        <f t="shared" si="127"/>
        <v>Cash</v>
      </c>
    </row>
    <row r="991" spans="1:24" x14ac:dyDescent="0.3">
      <c r="A991" s="3">
        <v>120989</v>
      </c>
      <c r="B991">
        <v>401</v>
      </c>
      <c r="C991" s="2">
        <v>45847</v>
      </c>
      <c r="D991" s="4">
        <v>0.36228009259259258</v>
      </c>
      <c r="E991" s="2">
        <v>45847</v>
      </c>
      <c r="F991" s="2" t="str">
        <f>TEXT(Table1[[#This Row],[Business_Day]],"dddd")</f>
        <v>Wednesday</v>
      </c>
      <c r="G991" t="s">
        <v>36</v>
      </c>
      <c r="H991" t="s">
        <v>29</v>
      </c>
      <c r="I991" t="str">
        <f t="shared" si="120"/>
        <v>Delivery</v>
      </c>
      <c r="J991" t="s">
        <v>20</v>
      </c>
      <c r="L991" t="str">
        <f t="shared" si="121"/>
        <v>No Modifier</v>
      </c>
      <c r="M991" s="3">
        <v>2</v>
      </c>
      <c r="N991" s="5">
        <v>5.4</v>
      </c>
      <c r="O991" s="5">
        <f t="shared" ca="1" si="122"/>
        <v>5.4750000000000005</v>
      </c>
      <c r="P991" s="5">
        <f t="shared" ca="1" si="123"/>
        <v>10.950000000000001</v>
      </c>
      <c r="R991" s="9">
        <f t="shared" ca="1" si="124"/>
        <v>0.15</v>
      </c>
      <c r="S991" s="9">
        <v>0.76</v>
      </c>
      <c r="T991" s="9">
        <f t="shared" si="125"/>
        <v>0.76</v>
      </c>
      <c r="U991" s="16">
        <v>11.56</v>
      </c>
      <c r="V991" s="5">
        <f t="shared" si="126"/>
        <v>11.56</v>
      </c>
      <c r="W991" t="s">
        <v>21</v>
      </c>
      <c r="X991" t="str">
        <f t="shared" si="127"/>
        <v>Card</v>
      </c>
    </row>
    <row r="992" spans="1:24" x14ac:dyDescent="0.3">
      <c r="A992" s="3">
        <v>120990</v>
      </c>
      <c r="B992">
        <v>102</v>
      </c>
      <c r="C992" s="2">
        <v>45829</v>
      </c>
      <c r="D992" s="4">
        <v>0.16113425925925925</v>
      </c>
      <c r="E992" s="2">
        <v>45829</v>
      </c>
      <c r="F992" s="2" t="str">
        <f>TEXT(Table1[[#This Row],[Business_Day]],"dddd")</f>
        <v>Saturday</v>
      </c>
      <c r="G992" t="s">
        <v>28</v>
      </c>
      <c r="H992" t="s">
        <v>19</v>
      </c>
      <c r="I992" t="str">
        <f t="shared" si="120"/>
        <v>Dine-In</v>
      </c>
      <c r="J992" t="s">
        <v>60</v>
      </c>
      <c r="L992" t="str">
        <f t="shared" si="121"/>
        <v>No Modifier</v>
      </c>
      <c r="M992" s="3">
        <v>4</v>
      </c>
      <c r="N992" s="5">
        <v>5.0599999999999996</v>
      </c>
      <c r="O992" s="5">
        <f t="shared" si="122"/>
        <v>5.0599999999999996</v>
      </c>
      <c r="P992" s="5">
        <f t="shared" si="123"/>
        <v>20.239999999999998</v>
      </c>
      <c r="Q992" s="9">
        <v>0</v>
      </c>
      <c r="R992" s="9">
        <f t="shared" si="124"/>
        <v>0</v>
      </c>
      <c r="S992" s="9">
        <v>1.62</v>
      </c>
      <c r="T992" s="9">
        <f t="shared" si="125"/>
        <v>1.62</v>
      </c>
      <c r="U992" s="16">
        <v>21.86</v>
      </c>
      <c r="V992" s="5">
        <f t="shared" si="126"/>
        <v>21.86</v>
      </c>
      <c r="W992" t="s">
        <v>17</v>
      </c>
      <c r="X992" t="str">
        <f t="shared" si="127"/>
        <v>Cash</v>
      </c>
    </row>
    <row r="993" spans="1:24" x14ac:dyDescent="0.3">
      <c r="A993" s="3">
        <v>120991</v>
      </c>
      <c r="B993">
        <v>201</v>
      </c>
      <c r="C993" s="2">
        <v>45877</v>
      </c>
      <c r="D993" s="4">
        <v>0.28817129629629629</v>
      </c>
      <c r="E993" s="2">
        <v>45877</v>
      </c>
      <c r="F993" s="2" t="str">
        <f>TEXT(Table1[[#This Row],[Business_Day]],"dddd")</f>
        <v>Friday</v>
      </c>
      <c r="G993" t="s">
        <v>36</v>
      </c>
      <c r="H993" t="s">
        <v>15</v>
      </c>
      <c r="I993" t="str">
        <f t="shared" si="120"/>
        <v>Drive-Thru</v>
      </c>
      <c r="J993" t="s">
        <v>26</v>
      </c>
      <c r="L993" t="str">
        <f t="shared" si="121"/>
        <v>No Modifier</v>
      </c>
      <c r="M993" s="3">
        <v>1</v>
      </c>
      <c r="N993" s="5">
        <v>8.27</v>
      </c>
      <c r="O993" s="5">
        <f t="shared" si="122"/>
        <v>8.27</v>
      </c>
      <c r="P993" s="5">
        <f t="shared" si="123"/>
        <v>8.27</v>
      </c>
      <c r="Q993" s="9">
        <v>0</v>
      </c>
      <c r="R993" s="9">
        <f t="shared" si="124"/>
        <v>0</v>
      </c>
      <c r="S993" s="9">
        <v>0.74</v>
      </c>
      <c r="T993" s="9">
        <f t="shared" si="125"/>
        <v>0.74</v>
      </c>
      <c r="U993" s="16">
        <v>9.01</v>
      </c>
      <c r="V993" s="5">
        <f t="shared" si="126"/>
        <v>9.01</v>
      </c>
      <c r="W993" t="s">
        <v>17</v>
      </c>
      <c r="X993" t="str">
        <f t="shared" si="127"/>
        <v>Cash</v>
      </c>
    </row>
    <row r="994" spans="1:24" x14ac:dyDescent="0.3">
      <c r="A994" s="3">
        <v>120992</v>
      </c>
      <c r="B994">
        <v>202</v>
      </c>
      <c r="C994" s="2">
        <v>45761</v>
      </c>
      <c r="D994" s="4">
        <v>0.46962962962962962</v>
      </c>
      <c r="E994" s="2">
        <v>45761</v>
      </c>
      <c r="F994" s="2" t="str">
        <f>TEXT(Table1[[#This Row],[Business_Day]],"dddd")</f>
        <v>Monday</v>
      </c>
      <c r="G994" t="s">
        <v>37</v>
      </c>
      <c r="H994" t="s">
        <v>22</v>
      </c>
      <c r="I994" t="str">
        <f t="shared" si="120"/>
        <v>Takeout</v>
      </c>
      <c r="J994" t="s">
        <v>41</v>
      </c>
      <c r="K994" t="s">
        <v>66</v>
      </c>
      <c r="L994" t="str">
        <f t="shared" si="121"/>
        <v>Extra Ice</v>
      </c>
      <c r="M994" s="3">
        <v>1</v>
      </c>
      <c r="N994" s="5">
        <v>1.84</v>
      </c>
      <c r="O994" s="5">
        <f t="shared" si="122"/>
        <v>1.8399999999999999</v>
      </c>
      <c r="P994" s="5">
        <f t="shared" si="123"/>
        <v>1.8399999999999999</v>
      </c>
      <c r="Q994" s="9">
        <v>0</v>
      </c>
      <c r="R994" s="9">
        <f t="shared" si="124"/>
        <v>0</v>
      </c>
      <c r="S994" s="9">
        <v>0.13</v>
      </c>
      <c r="T994" s="9">
        <f t="shared" si="125"/>
        <v>0.13</v>
      </c>
      <c r="U994" s="16">
        <v>1.97</v>
      </c>
      <c r="V994" s="5">
        <f t="shared" si="126"/>
        <v>1.97</v>
      </c>
      <c r="W994" t="s">
        <v>31</v>
      </c>
      <c r="X994" t="str">
        <f t="shared" si="127"/>
        <v>MobilePay</v>
      </c>
    </row>
    <row r="995" spans="1:24" x14ac:dyDescent="0.3">
      <c r="A995" s="3">
        <v>120993</v>
      </c>
      <c r="B995">
        <v>301</v>
      </c>
      <c r="C995" s="2">
        <v>45802</v>
      </c>
      <c r="D995" s="4">
        <v>0.42331018518518521</v>
      </c>
      <c r="E995" s="2">
        <v>45802</v>
      </c>
      <c r="F995" s="2" t="str">
        <f>TEXT(Table1[[#This Row],[Business_Day]],"dddd")</f>
        <v>Sunday</v>
      </c>
      <c r="G995" t="s">
        <v>37</v>
      </c>
      <c r="H995" t="s">
        <v>22</v>
      </c>
      <c r="I995" t="str">
        <f t="shared" si="120"/>
        <v>Takeout</v>
      </c>
      <c r="J995" t="s">
        <v>35</v>
      </c>
      <c r="K995" t="s">
        <v>46</v>
      </c>
      <c r="L995" t="str">
        <f t="shared" si="121"/>
        <v>Cinnamon</v>
      </c>
      <c r="M995" s="3">
        <v>1</v>
      </c>
      <c r="N995" s="5">
        <v>1.75</v>
      </c>
      <c r="O995" s="5">
        <f t="shared" si="122"/>
        <v>1.8499999999999999</v>
      </c>
      <c r="P995" s="5">
        <f t="shared" si="123"/>
        <v>1.8499999999999999</v>
      </c>
      <c r="Q995" s="9">
        <v>0</v>
      </c>
      <c r="R995" s="9">
        <f t="shared" si="124"/>
        <v>0</v>
      </c>
      <c r="S995" s="9">
        <v>0.16</v>
      </c>
      <c r="T995" s="9">
        <f t="shared" si="125"/>
        <v>0.16</v>
      </c>
      <c r="U995" s="16">
        <v>2.0099999999999998</v>
      </c>
      <c r="V995" s="5">
        <f t="shared" si="126"/>
        <v>2.0099999999999998</v>
      </c>
      <c r="W995" t="s">
        <v>17</v>
      </c>
      <c r="X995" t="str">
        <f t="shared" si="127"/>
        <v>Cash</v>
      </c>
    </row>
    <row r="996" spans="1:24" x14ac:dyDescent="0.3">
      <c r="A996" s="3">
        <v>120994</v>
      </c>
      <c r="B996">
        <v>501</v>
      </c>
      <c r="C996" s="2">
        <v>45838</v>
      </c>
      <c r="D996" s="4">
        <v>0.35953703703703704</v>
      </c>
      <c r="E996" s="2">
        <v>45838</v>
      </c>
      <c r="F996" s="2" t="str">
        <f>TEXT(Table1[[#This Row],[Business_Day]],"dddd")</f>
        <v>Monday</v>
      </c>
      <c r="G996" t="s">
        <v>14</v>
      </c>
      <c r="H996" t="s">
        <v>19</v>
      </c>
      <c r="I996" t="str">
        <f t="shared" si="120"/>
        <v>Dine-In</v>
      </c>
      <c r="J996" t="s">
        <v>35</v>
      </c>
      <c r="K996" t="s">
        <v>25</v>
      </c>
      <c r="L996" t="str">
        <f t="shared" si="121"/>
        <v>No Cheese</v>
      </c>
      <c r="M996" s="3">
        <v>1</v>
      </c>
      <c r="N996" s="5">
        <v>1.69</v>
      </c>
      <c r="O996" s="5">
        <f t="shared" si="122"/>
        <v>1.69</v>
      </c>
      <c r="P996" s="5">
        <f t="shared" si="123"/>
        <v>1.69</v>
      </c>
      <c r="Q996" s="9">
        <v>0</v>
      </c>
      <c r="R996" s="9">
        <f t="shared" si="124"/>
        <v>0</v>
      </c>
      <c r="S996" s="9">
        <v>0.11</v>
      </c>
      <c r="T996" s="9">
        <f t="shared" si="125"/>
        <v>0.11</v>
      </c>
      <c r="U996" s="16">
        <v>1.8</v>
      </c>
      <c r="V996" s="5">
        <f t="shared" si="126"/>
        <v>1.8</v>
      </c>
      <c r="W996" t="s">
        <v>21</v>
      </c>
      <c r="X996" t="str">
        <f t="shared" si="127"/>
        <v>Card</v>
      </c>
    </row>
    <row r="997" spans="1:24" x14ac:dyDescent="0.3">
      <c r="A997" s="3">
        <v>120995</v>
      </c>
      <c r="B997">
        <v>103</v>
      </c>
      <c r="C997" s="2">
        <v>45763</v>
      </c>
      <c r="D997" s="4">
        <v>0.4538773148148148</v>
      </c>
      <c r="E997" s="2">
        <v>45763</v>
      </c>
      <c r="F997" s="2" t="str">
        <f>TEXT(Table1[[#This Row],[Business_Day]],"dddd")</f>
        <v>Wednesday</v>
      </c>
      <c r="G997" t="s">
        <v>37</v>
      </c>
      <c r="H997" t="s">
        <v>22</v>
      </c>
      <c r="I997" t="str">
        <f t="shared" si="120"/>
        <v>Takeout</v>
      </c>
      <c r="J997" t="s">
        <v>41</v>
      </c>
      <c r="L997" t="str">
        <f t="shared" si="121"/>
        <v>No Modifier</v>
      </c>
      <c r="M997" s="3">
        <v>1</v>
      </c>
      <c r="N997" s="5">
        <v>1.83</v>
      </c>
      <c r="O997" s="5">
        <f t="shared" si="122"/>
        <v>1.83</v>
      </c>
      <c r="P997" s="5">
        <f t="shared" si="123"/>
        <v>1.83</v>
      </c>
      <c r="Q997" s="9">
        <v>0</v>
      </c>
      <c r="R997" s="9">
        <f t="shared" si="124"/>
        <v>0</v>
      </c>
      <c r="S997" s="9">
        <v>0.12</v>
      </c>
      <c r="T997" s="9">
        <f t="shared" si="125"/>
        <v>0.12</v>
      </c>
      <c r="U997" s="16">
        <v>1.95</v>
      </c>
      <c r="V997" s="5">
        <f t="shared" si="126"/>
        <v>1.95</v>
      </c>
      <c r="W997" t="s">
        <v>17</v>
      </c>
      <c r="X997" t="str">
        <f t="shared" si="127"/>
        <v>Cash</v>
      </c>
    </row>
    <row r="998" spans="1:24" x14ac:dyDescent="0.3">
      <c r="A998" s="3">
        <v>120996</v>
      </c>
      <c r="B998">
        <v>501</v>
      </c>
      <c r="C998" s="2">
        <v>45856</v>
      </c>
      <c r="D998" s="4">
        <v>0.44833333333333331</v>
      </c>
      <c r="E998" s="2">
        <v>45856</v>
      </c>
      <c r="F998" s="2" t="str">
        <f>TEXT(Table1[[#This Row],[Business_Day]],"dddd")</f>
        <v>Friday</v>
      </c>
      <c r="G998" t="s">
        <v>37</v>
      </c>
      <c r="H998" t="s">
        <v>22</v>
      </c>
      <c r="I998" t="str">
        <f t="shared" si="120"/>
        <v>Takeout</v>
      </c>
      <c r="J998" t="s">
        <v>41</v>
      </c>
      <c r="L998" t="str">
        <f t="shared" si="121"/>
        <v>No Modifier</v>
      </c>
      <c r="M998" s="3">
        <v>1</v>
      </c>
      <c r="N998" s="5">
        <v>2.25</v>
      </c>
      <c r="O998" s="5">
        <f t="shared" si="122"/>
        <v>2.25</v>
      </c>
      <c r="P998" s="5">
        <f t="shared" si="123"/>
        <v>2.25</v>
      </c>
      <c r="Q998" s="9">
        <v>0</v>
      </c>
      <c r="R998" s="9">
        <f t="shared" si="124"/>
        <v>0</v>
      </c>
      <c r="S998" s="9">
        <v>0.16</v>
      </c>
      <c r="T998" s="9">
        <f t="shared" si="125"/>
        <v>0.16</v>
      </c>
      <c r="U998" s="16">
        <v>2.41</v>
      </c>
      <c r="V998" s="5">
        <f t="shared" si="126"/>
        <v>2.41</v>
      </c>
      <c r="X998" t="str">
        <f t="shared" si="127"/>
        <v>Card</v>
      </c>
    </row>
    <row r="999" spans="1:24" x14ac:dyDescent="0.3">
      <c r="A999" s="3">
        <v>120997</v>
      </c>
      <c r="B999">
        <v>102</v>
      </c>
      <c r="C999" s="2">
        <v>45875</v>
      </c>
      <c r="D999" s="4">
        <v>0.41226851851851853</v>
      </c>
      <c r="E999" s="2">
        <v>45875</v>
      </c>
      <c r="F999" s="2" t="str">
        <f>TEXT(Table1[[#This Row],[Business_Day]],"dddd")</f>
        <v>Wednesday</v>
      </c>
      <c r="G999" t="s">
        <v>14</v>
      </c>
      <c r="H999" t="s">
        <v>15</v>
      </c>
      <c r="I999" t="str">
        <f t="shared" si="120"/>
        <v>Drive-Thru</v>
      </c>
      <c r="J999" t="s">
        <v>64</v>
      </c>
      <c r="K999" t="s">
        <v>71</v>
      </c>
      <c r="L999" t="str">
        <f t="shared" si="121"/>
        <v>Almond Milk</v>
      </c>
      <c r="M999" s="3">
        <v>1</v>
      </c>
      <c r="N999" s="5">
        <v>1.59</v>
      </c>
      <c r="O999" s="5">
        <f t="shared" si="122"/>
        <v>2.2899999999999996</v>
      </c>
      <c r="P999" s="5">
        <f t="shared" si="123"/>
        <v>2.2899999999999996</v>
      </c>
      <c r="Q999" s="9">
        <v>0.11</v>
      </c>
      <c r="R999" s="9">
        <f t="shared" si="124"/>
        <v>0.11</v>
      </c>
      <c r="S999" s="9">
        <v>0.16</v>
      </c>
      <c r="T999" s="9">
        <f t="shared" si="125"/>
        <v>0.16</v>
      </c>
      <c r="U999" s="16">
        <v>2.34</v>
      </c>
      <c r="V999" s="5">
        <f t="shared" si="126"/>
        <v>2.34</v>
      </c>
      <c r="W999" t="s">
        <v>31</v>
      </c>
      <c r="X999" t="str">
        <f t="shared" si="127"/>
        <v>MobilePay</v>
      </c>
    </row>
    <row r="1000" spans="1:24" x14ac:dyDescent="0.3">
      <c r="A1000" s="3">
        <v>120998</v>
      </c>
      <c r="B1000">
        <v>403</v>
      </c>
      <c r="C1000" s="2">
        <v>45838</v>
      </c>
      <c r="D1000" s="4">
        <v>0.52853009259259254</v>
      </c>
      <c r="E1000" s="2">
        <v>45838</v>
      </c>
      <c r="F1000" s="2" t="str">
        <f>TEXT(Table1[[#This Row],[Business_Day]],"dddd")</f>
        <v>Monday</v>
      </c>
      <c r="G1000" t="s">
        <v>18</v>
      </c>
      <c r="H1000" t="s">
        <v>22</v>
      </c>
      <c r="I1000" t="str">
        <f t="shared" si="120"/>
        <v>Takeout</v>
      </c>
      <c r="J1000" t="s">
        <v>59</v>
      </c>
      <c r="L1000" t="str">
        <f t="shared" si="121"/>
        <v>No Modifier</v>
      </c>
      <c r="M1000" s="3">
        <v>1</v>
      </c>
      <c r="N1000" s="5">
        <v>9.6999999999999993</v>
      </c>
      <c r="O1000" s="5">
        <f t="shared" si="122"/>
        <v>9.6999999999999993</v>
      </c>
      <c r="P1000" s="5">
        <f t="shared" si="123"/>
        <v>9.6999999999999993</v>
      </c>
      <c r="Q1000" s="9">
        <v>0</v>
      </c>
      <c r="R1000" s="9">
        <f t="shared" si="124"/>
        <v>0</v>
      </c>
      <c r="S1000" s="9">
        <v>0.92</v>
      </c>
      <c r="T1000" s="9">
        <f t="shared" si="125"/>
        <v>0.92</v>
      </c>
      <c r="U1000" s="16">
        <v>10.62</v>
      </c>
      <c r="V1000" s="5">
        <f t="shared" si="126"/>
        <v>10.62</v>
      </c>
      <c r="W1000" t="s">
        <v>17</v>
      </c>
      <c r="X1000" t="str">
        <f t="shared" si="127"/>
        <v>Cash</v>
      </c>
    </row>
    <row r="1001" spans="1:24" x14ac:dyDescent="0.3">
      <c r="A1001" s="3">
        <v>120999</v>
      </c>
      <c r="B1001">
        <v>102</v>
      </c>
      <c r="C1001" s="2">
        <v>45853</v>
      </c>
      <c r="D1001" s="4">
        <v>0.45070601851851849</v>
      </c>
      <c r="E1001" s="2">
        <v>45853</v>
      </c>
      <c r="F1001" s="2" t="str">
        <f>TEXT(Table1[[#This Row],[Business_Day]],"dddd")</f>
        <v>Tuesday</v>
      </c>
      <c r="G1001" t="s">
        <v>14</v>
      </c>
      <c r="H1001" t="s">
        <v>22</v>
      </c>
      <c r="I1001" t="str">
        <f t="shared" si="120"/>
        <v>Takeout</v>
      </c>
      <c r="J1001" t="s">
        <v>64</v>
      </c>
      <c r="L1001" t="str">
        <f t="shared" si="121"/>
        <v>No Modifier</v>
      </c>
      <c r="M1001" s="3">
        <v>2</v>
      </c>
      <c r="N1001" s="5">
        <v>1.59</v>
      </c>
      <c r="O1001" s="5">
        <f t="shared" si="122"/>
        <v>1.59</v>
      </c>
      <c r="P1001" s="5">
        <f t="shared" si="123"/>
        <v>3.18</v>
      </c>
      <c r="Q1001" s="9">
        <v>0</v>
      </c>
      <c r="R1001" s="9">
        <f t="shared" si="124"/>
        <v>0</v>
      </c>
      <c r="S1001" s="9">
        <v>0.25</v>
      </c>
      <c r="T1001" s="9">
        <f t="shared" si="125"/>
        <v>0.25</v>
      </c>
      <c r="U1001" s="16">
        <v>3.43</v>
      </c>
      <c r="V1001" s="5">
        <f t="shared" si="126"/>
        <v>3.43</v>
      </c>
      <c r="W1001" t="s">
        <v>17</v>
      </c>
      <c r="X1001" t="str">
        <f t="shared" si="127"/>
        <v>Cash</v>
      </c>
    </row>
    <row r="1002" spans="1:24" x14ac:dyDescent="0.3">
      <c r="A1002" s="3">
        <v>121000</v>
      </c>
      <c r="B1002">
        <v>101</v>
      </c>
      <c r="C1002" s="2">
        <v>45764</v>
      </c>
      <c r="D1002" s="4">
        <v>0.10228009259259259</v>
      </c>
      <c r="E1002" s="2">
        <v>45764</v>
      </c>
      <c r="F1002" s="2" t="str">
        <f>TEXT(Table1[[#This Row],[Business_Day]],"dddd")</f>
        <v>Thursday</v>
      </c>
      <c r="G1002" t="s">
        <v>18</v>
      </c>
      <c r="H1002" t="s">
        <v>19</v>
      </c>
      <c r="I1002" t="str">
        <f t="shared" si="120"/>
        <v>Dine-In</v>
      </c>
      <c r="J1002" t="s">
        <v>57</v>
      </c>
      <c r="K1002" t="s">
        <v>72</v>
      </c>
      <c r="L1002" t="str">
        <f t="shared" si="121"/>
        <v>Gluten-Free Bun</v>
      </c>
      <c r="M1002" s="3">
        <v>2</v>
      </c>
      <c r="N1002" s="5">
        <v>9.69</v>
      </c>
      <c r="O1002" s="5">
        <f t="shared" si="122"/>
        <v>10.69</v>
      </c>
      <c r="P1002" s="5">
        <f t="shared" si="123"/>
        <v>21.38</v>
      </c>
      <c r="Q1002" s="9">
        <v>0</v>
      </c>
      <c r="R1002" s="9">
        <f t="shared" si="124"/>
        <v>0</v>
      </c>
      <c r="S1002" s="9">
        <v>1.55</v>
      </c>
      <c r="T1002" s="9">
        <f t="shared" si="125"/>
        <v>1.55</v>
      </c>
      <c r="U1002" s="16">
        <v>22.93</v>
      </c>
      <c r="V1002" s="5">
        <f t="shared" si="126"/>
        <v>22.93</v>
      </c>
      <c r="X1002" t="str">
        <f t="shared" si="127"/>
        <v>Card</v>
      </c>
    </row>
    <row r="1003" spans="1:24" x14ac:dyDescent="0.3">
      <c r="A1003" s="3">
        <v>121001</v>
      </c>
      <c r="B1003">
        <v>501</v>
      </c>
      <c r="C1003" s="2">
        <v>45799</v>
      </c>
      <c r="D1003" s="4">
        <v>0.46010416666666665</v>
      </c>
      <c r="E1003" s="2">
        <v>45799</v>
      </c>
      <c r="F1003" s="2" t="str">
        <f>TEXT(Table1[[#This Row],[Business_Day]],"dddd")</f>
        <v>Thursday</v>
      </c>
      <c r="G1003" t="s">
        <v>37</v>
      </c>
      <c r="H1003" t="s">
        <v>22</v>
      </c>
      <c r="I1003" t="str">
        <f t="shared" si="120"/>
        <v>Takeout</v>
      </c>
      <c r="J1003" t="s">
        <v>32</v>
      </c>
      <c r="L1003" t="str">
        <f t="shared" si="121"/>
        <v>No Modifier</v>
      </c>
      <c r="M1003" s="3">
        <v>1</v>
      </c>
      <c r="N1003" s="5">
        <v>1.82</v>
      </c>
      <c r="O1003" s="5">
        <f t="shared" si="122"/>
        <v>1.82</v>
      </c>
      <c r="P1003" s="5">
        <f t="shared" si="123"/>
        <v>1.82</v>
      </c>
      <c r="Q1003" s="9">
        <v>0</v>
      </c>
      <c r="R1003" s="9">
        <f t="shared" si="124"/>
        <v>0</v>
      </c>
      <c r="S1003" s="9">
        <v>0.17</v>
      </c>
      <c r="T1003" s="9">
        <f t="shared" si="125"/>
        <v>0.17</v>
      </c>
      <c r="U1003" s="16">
        <v>1.99</v>
      </c>
      <c r="V1003" s="5">
        <f t="shared" si="126"/>
        <v>1.99</v>
      </c>
      <c r="W1003" t="s">
        <v>21</v>
      </c>
      <c r="X1003" t="str">
        <f t="shared" si="127"/>
        <v>Card</v>
      </c>
    </row>
    <row r="1004" spans="1:24" x14ac:dyDescent="0.3">
      <c r="A1004" s="3">
        <v>121002</v>
      </c>
      <c r="B1004">
        <v>501</v>
      </c>
      <c r="C1004" s="2">
        <v>45877</v>
      </c>
      <c r="D1004" s="4">
        <v>0.52392361111111108</v>
      </c>
      <c r="E1004" s="2">
        <v>45877</v>
      </c>
      <c r="F1004" s="2" t="str">
        <f>TEXT(Table1[[#This Row],[Business_Day]],"dddd")</f>
        <v>Friday</v>
      </c>
      <c r="G1004" t="s">
        <v>18</v>
      </c>
      <c r="H1004" t="s">
        <v>22</v>
      </c>
      <c r="I1004" t="str">
        <f t="shared" si="120"/>
        <v>Takeout</v>
      </c>
      <c r="J1004" t="s">
        <v>57</v>
      </c>
      <c r="L1004" t="str">
        <f t="shared" si="121"/>
        <v>No Modifier</v>
      </c>
      <c r="M1004" s="3">
        <v>1</v>
      </c>
      <c r="N1004" s="5">
        <v>9.02</v>
      </c>
      <c r="O1004" s="5">
        <f t="shared" si="122"/>
        <v>9.02</v>
      </c>
      <c r="P1004" s="5">
        <f t="shared" si="123"/>
        <v>9.02</v>
      </c>
      <c r="Q1004" s="9">
        <v>0</v>
      </c>
      <c r="R1004" s="9">
        <f t="shared" si="124"/>
        <v>0</v>
      </c>
      <c r="S1004" s="9">
        <v>0.81</v>
      </c>
      <c r="T1004" s="9">
        <f t="shared" si="125"/>
        <v>0.81</v>
      </c>
      <c r="U1004" s="16">
        <v>9.83</v>
      </c>
      <c r="V1004" s="5">
        <f t="shared" si="126"/>
        <v>9.83</v>
      </c>
      <c r="W1004" t="s">
        <v>17</v>
      </c>
      <c r="X1004" t="str">
        <f t="shared" si="127"/>
        <v>Cash</v>
      </c>
    </row>
    <row r="1005" spans="1:24" x14ac:dyDescent="0.3">
      <c r="A1005" s="3">
        <v>121003</v>
      </c>
      <c r="B1005">
        <v>301</v>
      </c>
      <c r="C1005" s="2">
        <v>45869</v>
      </c>
      <c r="D1005" s="4">
        <v>0.12319444444444444</v>
      </c>
      <c r="E1005" s="2">
        <v>45869</v>
      </c>
      <c r="F1005" s="2" t="str">
        <f>TEXT(Table1[[#This Row],[Business_Day]],"dddd")</f>
        <v>Thursday</v>
      </c>
      <c r="G1005" t="s">
        <v>18</v>
      </c>
      <c r="H1005" t="s">
        <v>19</v>
      </c>
      <c r="I1005" t="str">
        <f t="shared" si="120"/>
        <v>Dine-In</v>
      </c>
      <c r="J1005" t="s">
        <v>27</v>
      </c>
      <c r="L1005" t="str">
        <f t="shared" si="121"/>
        <v>No Modifier</v>
      </c>
      <c r="M1005" s="3">
        <v>1</v>
      </c>
      <c r="N1005" s="5">
        <v>5.47</v>
      </c>
      <c r="O1005" s="5">
        <f t="shared" si="122"/>
        <v>5.47</v>
      </c>
      <c r="P1005" s="5">
        <f t="shared" si="123"/>
        <v>5.47</v>
      </c>
      <c r="Q1005" s="9">
        <v>0</v>
      </c>
      <c r="R1005" s="9">
        <f t="shared" si="124"/>
        <v>0</v>
      </c>
      <c r="S1005" s="9">
        <v>0.44</v>
      </c>
      <c r="T1005" s="9">
        <f t="shared" si="125"/>
        <v>0.44</v>
      </c>
      <c r="U1005" s="16">
        <v>5.91</v>
      </c>
      <c r="V1005" s="5">
        <f t="shared" si="126"/>
        <v>5.91</v>
      </c>
      <c r="W1005" t="s">
        <v>17</v>
      </c>
      <c r="X1005" t="str">
        <f t="shared" si="127"/>
        <v>Cash</v>
      </c>
    </row>
    <row r="1006" spans="1:24" x14ac:dyDescent="0.3">
      <c r="A1006" s="3">
        <v>121004</v>
      </c>
      <c r="B1006">
        <v>401</v>
      </c>
      <c r="C1006" s="2">
        <v>45868</v>
      </c>
      <c r="D1006" s="4">
        <v>0.41249999999999998</v>
      </c>
      <c r="E1006" s="2">
        <v>45868</v>
      </c>
      <c r="F1006" s="2" t="str">
        <f>TEXT(Table1[[#This Row],[Business_Day]],"dddd")</f>
        <v>Wednesday</v>
      </c>
      <c r="G1006" t="s">
        <v>14</v>
      </c>
      <c r="H1006" t="s">
        <v>15</v>
      </c>
      <c r="I1006" t="str">
        <f t="shared" si="120"/>
        <v>Drive-Thru</v>
      </c>
      <c r="J1006" t="s">
        <v>75</v>
      </c>
      <c r="K1006" t="s">
        <v>44</v>
      </c>
      <c r="L1006" t="str">
        <f t="shared" si="121"/>
        <v>Extra Egg</v>
      </c>
      <c r="M1006" s="3">
        <v>1</v>
      </c>
      <c r="N1006" s="5">
        <v>3.91</v>
      </c>
      <c r="O1006" s="5">
        <f t="shared" si="122"/>
        <v>4.91</v>
      </c>
      <c r="P1006" s="5">
        <f t="shared" si="123"/>
        <v>4.91</v>
      </c>
      <c r="Q1006" s="9">
        <v>0</v>
      </c>
      <c r="R1006" s="9">
        <f t="shared" si="124"/>
        <v>0</v>
      </c>
      <c r="S1006" s="9">
        <v>0.47</v>
      </c>
      <c r="T1006" s="9">
        <f t="shared" si="125"/>
        <v>0.47</v>
      </c>
      <c r="U1006" s="16">
        <v>5.38</v>
      </c>
      <c r="V1006" s="5">
        <f t="shared" si="126"/>
        <v>5.38</v>
      </c>
      <c r="W1006" t="s">
        <v>62</v>
      </c>
      <c r="X1006" t="str">
        <f t="shared" si="127"/>
        <v>GiftCard</v>
      </c>
    </row>
    <row r="1007" spans="1:24" x14ac:dyDescent="0.3">
      <c r="A1007" s="3">
        <v>121005</v>
      </c>
      <c r="B1007">
        <v>103</v>
      </c>
      <c r="C1007" s="2">
        <v>45829</v>
      </c>
      <c r="D1007" s="4">
        <v>0.53476851851851848</v>
      </c>
      <c r="E1007" s="2">
        <v>45829</v>
      </c>
      <c r="F1007" s="2" t="str">
        <f>TEXT(Table1[[#This Row],[Business_Day]],"dddd")</f>
        <v>Saturday</v>
      </c>
      <c r="G1007" t="s">
        <v>18</v>
      </c>
      <c r="H1007" t="s">
        <v>19</v>
      </c>
      <c r="I1007" t="str">
        <f t="shared" si="120"/>
        <v>Dine-In</v>
      </c>
      <c r="J1007" t="s">
        <v>52</v>
      </c>
      <c r="K1007" t="s">
        <v>63</v>
      </c>
      <c r="L1007" t="str">
        <f t="shared" si="121"/>
        <v>No Sauce</v>
      </c>
      <c r="M1007" s="3">
        <v>1</v>
      </c>
      <c r="N1007" s="5">
        <v>2.75</v>
      </c>
      <c r="O1007" s="5">
        <f t="shared" si="122"/>
        <v>2.75</v>
      </c>
      <c r="P1007" s="5">
        <f t="shared" si="123"/>
        <v>2.75</v>
      </c>
      <c r="Q1007" s="9">
        <v>0</v>
      </c>
      <c r="R1007" s="9">
        <f t="shared" si="124"/>
        <v>0</v>
      </c>
      <c r="S1007" s="9">
        <v>0.23</v>
      </c>
      <c r="T1007" s="9">
        <f t="shared" si="125"/>
        <v>0.23</v>
      </c>
      <c r="U1007" s="16">
        <v>2.98</v>
      </c>
      <c r="V1007" s="5">
        <f t="shared" si="126"/>
        <v>2.98</v>
      </c>
      <c r="W1007" t="s">
        <v>17</v>
      </c>
      <c r="X1007" t="str">
        <f t="shared" si="127"/>
        <v>Cash</v>
      </c>
    </row>
    <row r="1008" spans="1:24" x14ac:dyDescent="0.3">
      <c r="A1008" s="3">
        <v>121006</v>
      </c>
      <c r="B1008">
        <v>301</v>
      </c>
      <c r="C1008" s="2">
        <v>45869</v>
      </c>
      <c r="D1008" s="4">
        <v>8.6006944444444441E-2</v>
      </c>
      <c r="E1008" s="2">
        <v>45869</v>
      </c>
      <c r="F1008" s="2" t="str">
        <f>TEXT(Table1[[#This Row],[Business_Day]],"dddd")</f>
        <v>Thursday</v>
      </c>
      <c r="G1008" t="s">
        <v>18</v>
      </c>
      <c r="H1008" t="s">
        <v>15</v>
      </c>
      <c r="I1008" t="str">
        <f t="shared" si="120"/>
        <v>Drive-Thru</v>
      </c>
      <c r="J1008" t="s">
        <v>30</v>
      </c>
      <c r="K1008" t="s">
        <v>63</v>
      </c>
      <c r="L1008" t="str">
        <f t="shared" si="121"/>
        <v>No Sauce</v>
      </c>
      <c r="M1008" s="3">
        <v>1</v>
      </c>
      <c r="N1008" s="5">
        <v>3.39</v>
      </c>
      <c r="O1008" s="5">
        <f t="shared" si="122"/>
        <v>3.39</v>
      </c>
      <c r="P1008" s="5">
        <f t="shared" si="123"/>
        <v>3.39</v>
      </c>
      <c r="Q1008" s="9">
        <v>0</v>
      </c>
      <c r="R1008" s="9">
        <f t="shared" si="124"/>
        <v>0</v>
      </c>
      <c r="S1008" s="9">
        <v>0.32</v>
      </c>
      <c r="T1008" s="9">
        <f t="shared" si="125"/>
        <v>0.32</v>
      </c>
      <c r="U1008" s="16">
        <v>3.71</v>
      </c>
      <c r="V1008" s="5">
        <f t="shared" si="126"/>
        <v>3.71</v>
      </c>
      <c r="W1008" t="s">
        <v>62</v>
      </c>
      <c r="X1008" t="str">
        <f t="shared" si="127"/>
        <v>GiftCard</v>
      </c>
    </row>
    <row r="1009" spans="1:24" x14ac:dyDescent="0.3">
      <c r="A1009" s="3">
        <v>121007</v>
      </c>
      <c r="B1009">
        <v>403</v>
      </c>
      <c r="C1009" s="2">
        <v>45770</v>
      </c>
      <c r="D1009" s="4">
        <v>0.38134259259259257</v>
      </c>
      <c r="E1009" s="2">
        <v>45770</v>
      </c>
      <c r="F1009" s="2" t="str">
        <f>TEXT(Table1[[#This Row],[Business_Day]],"dddd")</f>
        <v>Wednesday</v>
      </c>
      <c r="G1009" t="s">
        <v>14</v>
      </c>
      <c r="H1009" t="s">
        <v>15</v>
      </c>
      <c r="I1009" t="str">
        <f t="shared" si="120"/>
        <v>Drive-Thru</v>
      </c>
      <c r="J1009" t="s">
        <v>70</v>
      </c>
      <c r="K1009" t="s">
        <v>76</v>
      </c>
      <c r="L1009" t="str">
        <f t="shared" si="121"/>
        <v>No Ice</v>
      </c>
      <c r="M1009" s="3">
        <v>2</v>
      </c>
      <c r="N1009" s="5">
        <v>3.4</v>
      </c>
      <c r="O1009" s="5">
        <f t="shared" si="122"/>
        <v>3.4000000000000004</v>
      </c>
      <c r="P1009" s="5">
        <f t="shared" si="123"/>
        <v>6.8000000000000007</v>
      </c>
      <c r="Q1009" s="9">
        <v>1.36</v>
      </c>
      <c r="R1009" s="9">
        <f t="shared" si="124"/>
        <v>1.36</v>
      </c>
      <c r="S1009" s="9">
        <v>0.39</v>
      </c>
      <c r="T1009" s="9">
        <f t="shared" si="125"/>
        <v>0.39</v>
      </c>
      <c r="U1009" s="16">
        <v>5.83</v>
      </c>
      <c r="V1009" s="5">
        <f t="shared" si="126"/>
        <v>5.83</v>
      </c>
      <c r="W1009" t="s">
        <v>21</v>
      </c>
      <c r="X1009" t="str">
        <f t="shared" si="127"/>
        <v>Card</v>
      </c>
    </row>
    <row r="1010" spans="1:24" x14ac:dyDescent="0.3">
      <c r="A1010" s="3">
        <v>121008</v>
      </c>
      <c r="B1010">
        <v>201</v>
      </c>
      <c r="C1010" s="2">
        <v>45843</v>
      </c>
      <c r="D1010" s="4">
        <v>0.38300925925925927</v>
      </c>
      <c r="E1010" s="2">
        <v>45843</v>
      </c>
      <c r="F1010" s="2" t="str">
        <f>TEXT(Table1[[#This Row],[Business_Day]],"dddd")</f>
        <v>Saturday</v>
      </c>
      <c r="G1010" t="s">
        <v>36</v>
      </c>
      <c r="H1010" t="s">
        <v>19</v>
      </c>
      <c r="I1010" t="str">
        <f t="shared" si="120"/>
        <v>Dine-In</v>
      </c>
      <c r="J1010" t="s">
        <v>77</v>
      </c>
      <c r="K1010" t="s">
        <v>72</v>
      </c>
      <c r="L1010" t="str">
        <f t="shared" si="121"/>
        <v>Gluten-Free Bun</v>
      </c>
      <c r="M1010" s="3">
        <v>1</v>
      </c>
      <c r="N1010" s="5">
        <v>5.61</v>
      </c>
      <c r="O1010" s="5">
        <f t="shared" si="122"/>
        <v>6.61</v>
      </c>
      <c r="P1010" s="5">
        <f t="shared" si="123"/>
        <v>6.61</v>
      </c>
      <c r="Q1010" s="9">
        <v>0.66</v>
      </c>
      <c r="R1010" s="9">
        <f t="shared" si="124"/>
        <v>0.66</v>
      </c>
      <c r="S1010" s="9">
        <v>0.42</v>
      </c>
      <c r="T1010" s="9">
        <f t="shared" si="125"/>
        <v>0.42</v>
      </c>
      <c r="U1010" s="16">
        <v>6.37</v>
      </c>
      <c r="V1010" s="5">
        <f t="shared" si="126"/>
        <v>6.37</v>
      </c>
      <c r="W1010" t="s">
        <v>17</v>
      </c>
      <c r="X1010" t="str">
        <f t="shared" si="127"/>
        <v>Cash</v>
      </c>
    </row>
    <row r="1011" spans="1:24" x14ac:dyDescent="0.3">
      <c r="A1011" s="3">
        <v>121009</v>
      </c>
      <c r="B1011">
        <v>401</v>
      </c>
      <c r="C1011" s="2">
        <v>45809</v>
      </c>
      <c r="D1011" s="4">
        <v>0.50034722222222228</v>
      </c>
      <c r="E1011" s="2">
        <v>45809</v>
      </c>
      <c r="F1011" s="2" t="str">
        <f>TEXT(Table1[[#This Row],[Business_Day]],"dddd")</f>
        <v>Sunday</v>
      </c>
      <c r="G1011" t="s">
        <v>33</v>
      </c>
      <c r="H1011" t="s">
        <v>19</v>
      </c>
      <c r="I1011" t="str">
        <f t="shared" si="120"/>
        <v>Dine-In</v>
      </c>
      <c r="J1011" t="s">
        <v>51</v>
      </c>
      <c r="K1011" t="s">
        <v>76</v>
      </c>
      <c r="L1011" t="str">
        <f t="shared" si="121"/>
        <v>No Ice</v>
      </c>
      <c r="M1011" s="3">
        <v>1</v>
      </c>
      <c r="N1011" s="5">
        <v>3.81</v>
      </c>
      <c r="O1011" s="5">
        <f t="shared" si="122"/>
        <v>3.81</v>
      </c>
      <c r="P1011" s="5">
        <f t="shared" si="123"/>
        <v>3.81</v>
      </c>
      <c r="Q1011" s="9">
        <v>0</v>
      </c>
      <c r="R1011" s="9">
        <f t="shared" si="124"/>
        <v>0</v>
      </c>
      <c r="S1011" s="9">
        <v>0.23</v>
      </c>
      <c r="T1011" s="9">
        <f t="shared" si="125"/>
        <v>0.23</v>
      </c>
      <c r="U1011" s="16">
        <v>4.04</v>
      </c>
      <c r="V1011" s="5">
        <f t="shared" si="126"/>
        <v>4.04</v>
      </c>
      <c r="W1011" t="s">
        <v>31</v>
      </c>
      <c r="X1011" t="str">
        <f t="shared" si="127"/>
        <v>MobilePay</v>
      </c>
    </row>
    <row r="1012" spans="1:24" x14ac:dyDescent="0.3">
      <c r="A1012" s="3">
        <v>121010</v>
      </c>
      <c r="B1012">
        <v>102</v>
      </c>
      <c r="C1012" s="2">
        <v>45824</v>
      </c>
      <c r="D1012" s="4">
        <v>0.49162037037037037</v>
      </c>
      <c r="E1012" s="2">
        <v>45824</v>
      </c>
      <c r="F1012" s="2" t="str">
        <f>TEXT(Table1[[#This Row],[Business_Day]],"dddd")</f>
        <v>Monday</v>
      </c>
      <c r="G1012" t="s">
        <v>18</v>
      </c>
      <c r="H1012" t="s">
        <v>19</v>
      </c>
      <c r="I1012" t="str">
        <f t="shared" si="120"/>
        <v>Dine-In</v>
      </c>
      <c r="J1012" t="s">
        <v>60</v>
      </c>
      <c r="L1012" t="str">
        <f t="shared" si="121"/>
        <v>No Modifier</v>
      </c>
      <c r="M1012" s="3">
        <v>1</v>
      </c>
      <c r="N1012" s="5">
        <v>5.43</v>
      </c>
      <c r="O1012" s="5">
        <f t="shared" si="122"/>
        <v>5.43</v>
      </c>
      <c r="P1012" s="5">
        <f t="shared" si="123"/>
        <v>5.43</v>
      </c>
      <c r="Q1012" s="9">
        <v>0</v>
      </c>
      <c r="R1012" s="9">
        <f t="shared" si="124"/>
        <v>0</v>
      </c>
      <c r="S1012" s="9">
        <v>0.38</v>
      </c>
      <c r="T1012" s="9">
        <f t="shared" si="125"/>
        <v>0.38</v>
      </c>
      <c r="U1012" s="16">
        <v>5.81</v>
      </c>
      <c r="V1012" s="5">
        <f t="shared" si="126"/>
        <v>5.81</v>
      </c>
      <c r="W1012" t="s">
        <v>21</v>
      </c>
      <c r="X1012" t="str">
        <f t="shared" si="127"/>
        <v>Card</v>
      </c>
    </row>
    <row r="1013" spans="1:24" x14ac:dyDescent="0.3">
      <c r="A1013" s="3">
        <v>121011</v>
      </c>
      <c r="B1013">
        <v>101</v>
      </c>
      <c r="C1013" s="2">
        <v>45817</v>
      </c>
      <c r="D1013" s="4">
        <v>0.33175925925925925</v>
      </c>
      <c r="E1013" s="2">
        <v>45817</v>
      </c>
      <c r="F1013" s="2" t="str">
        <f>TEXT(Table1[[#This Row],[Business_Day]],"dddd")</f>
        <v>Monday</v>
      </c>
      <c r="G1013" t="s">
        <v>14</v>
      </c>
      <c r="H1013" t="s">
        <v>15</v>
      </c>
      <c r="I1013" t="str">
        <f t="shared" si="120"/>
        <v>Drive-Thru</v>
      </c>
      <c r="J1013" t="s">
        <v>70</v>
      </c>
      <c r="K1013" t="s">
        <v>66</v>
      </c>
      <c r="L1013" t="str">
        <f t="shared" si="121"/>
        <v>Extra Ice</v>
      </c>
      <c r="M1013" s="3">
        <v>1</v>
      </c>
      <c r="N1013" s="5">
        <v>3.29</v>
      </c>
      <c r="O1013" s="5">
        <f t="shared" si="122"/>
        <v>3.29</v>
      </c>
      <c r="P1013" s="5">
        <f t="shared" si="123"/>
        <v>3.29</v>
      </c>
      <c r="Q1013" s="9">
        <v>0</v>
      </c>
      <c r="R1013" s="9">
        <f t="shared" si="124"/>
        <v>0</v>
      </c>
      <c r="S1013" s="9">
        <v>0.25</v>
      </c>
      <c r="T1013" s="9">
        <f t="shared" si="125"/>
        <v>0.25</v>
      </c>
      <c r="U1013" s="16">
        <v>3.54</v>
      </c>
      <c r="V1013" s="5">
        <f t="shared" si="126"/>
        <v>3.54</v>
      </c>
      <c r="W1013" t="s">
        <v>17</v>
      </c>
      <c r="X1013" t="str">
        <f t="shared" si="127"/>
        <v>Cash</v>
      </c>
    </row>
    <row r="1014" spans="1:24" x14ac:dyDescent="0.3">
      <c r="A1014" s="3">
        <v>121012</v>
      </c>
      <c r="B1014">
        <v>403</v>
      </c>
      <c r="C1014" s="2">
        <v>45768</v>
      </c>
      <c r="D1014" s="4">
        <v>0.18203703703703702</v>
      </c>
      <c r="E1014" s="2">
        <v>45768</v>
      </c>
      <c r="F1014" s="2" t="str">
        <f>TEXT(Table1[[#This Row],[Business_Day]],"dddd")</f>
        <v>Monday</v>
      </c>
      <c r="G1014" t="s">
        <v>28</v>
      </c>
      <c r="H1014" t="s">
        <v>22</v>
      </c>
      <c r="I1014" t="str">
        <f t="shared" si="120"/>
        <v>Takeout</v>
      </c>
      <c r="J1014" t="s">
        <v>32</v>
      </c>
      <c r="L1014" t="str">
        <f t="shared" si="121"/>
        <v>No Modifier</v>
      </c>
      <c r="M1014" s="3">
        <v>2</v>
      </c>
      <c r="N1014" s="5">
        <v>1.91</v>
      </c>
      <c r="O1014" s="5">
        <f t="shared" si="122"/>
        <v>1.91</v>
      </c>
      <c r="P1014" s="5">
        <f t="shared" si="123"/>
        <v>3.82</v>
      </c>
      <c r="Q1014" s="9">
        <v>0.38</v>
      </c>
      <c r="R1014" s="9">
        <f t="shared" si="124"/>
        <v>0.38</v>
      </c>
      <c r="S1014" s="9">
        <v>0.31</v>
      </c>
      <c r="T1014" s="9">
        <f t="shared" si="125"/>
        <v>0.31</v>
      </c>
      <c r="U1014" s="16">
        <v>3.75</v>
      </c>
      <c r="V1014" s="5">
        <f t="shared" si="126"/>
        <v>3.75</v>
      </c>
      <c r="W1014" t="s">
        <v>21</v>
      </c>
      <c r="X1014" t="str">
        <f t="shared" si="127"/>
        <v>Card</v>
      </c>
    </row>
    <row r="1015" spans="1:24" x14ac:dyDescent="0.3">
      <c r="A1015" s="3">
        <v>121013</v>
      </c>
      <c r="B1015">
        <v>102</v>
      </c>
      <c r="C1015" s="2">
        <v>45836</v>
      </c>
      <c r="D1015" s="4">
        <v>0.21483796296296295</v>
      </c>
      <c r="E1015" s="2">
        <v>45836</v>
      </c>
      <c r="F1015" s="2" t="str">
        <f>TEXT(Table1[[#This Row],[Business_Day]],"dddd")</f>
        <v>Saturday</v>
      </c>
      <c r="G1015" t="s">
        <v>14</v>
      </c>
      <c r="H1015" t="s">
        <v>15</v>
      </c>
      <c r="I1015" t="str">
        <f t="shared" si="120"/>
        <v>Drive-Thru</v>
      </c>
      <c r="J1015" t="s">
        <v>39</v>
      </c>
      <c r="K1015" t="s">
        <v>44</v>
      </c>
      <c r="L1015" t="str">
        <f t="shared" si="121"/>
        <v>Extra Egg</v>
      </c>
      <c r="M1015" s="3">
        <v>1</v>
      </c>
      <c r="N1015" s="5">
        <v>2.87</v>
      </c>
      <c r="O1015" s="5">
        <f t="shared" si="122"/>
        <v>3.8699999999999997</v>
      </c>
      <c r="P1015" s="5">
        <f t="shared" si="123"/>
        <v>3.8699999999999997</v>
      </c>
      <c r="Q1015" s="9">
        <v>0</v>
      </c>
      <c r="R1015" s="9">
        <f t="shared" si="124"/>
        <v>0</v>
      </c>
      <c r="S1015" s="9">
        <v>0.31</v>
      </c>
      <c r="T1015" s="9">
        <f t="shared" si="125"/>
        <v>0.31</v>
      </c>
      <c r="U1015" s="16">
        <v>4.18</v>
      </c>
      <c r="V1015" s="5">
        <f t="shared" si="126"/>
        <v>4.18</v>
      </c>
      <c r="W1015" t="s">
        <v>17</v>
      </c>
      <c r="X1015" t="str">
        <f t="shared" si="127"/>
        <v>Cash</v>
      </c>
    </row>
    <row r="1016" spans="1:24" x14ac:dyDescent="0.3">
      <c r="A1016" s="3">
        <v>121014</v>
      </c>
      <c r="B1016">
        <v>103</v>
      </c>
      <c r="C1016" s="2">
        <v>45871</v>
      </c>
      <c r="D1016" s="4">
        <v>0.12172453703703703</v>
      </c>
      <c r="E1016" s="2">
        <v>45871</v>
      </c>
      <c r="F1016" s="2" t="str">
        <f>TEXT(Table1[[#This Row],[Business_Day]],"dddd")</f>
        <v>Saturday</v>
      </c>
      <c r="G1016" t="s">
        <v>18</v>
      </c>
      <c r="H1016" t="s">
        <v>15</v>
      </c>
      <c r="I1016" t="str">
        <f t="shared" si="120"/>
        <v>Drive-Thru</v>
      </c>
      <c r="J1016" t="s">
        <v>59</v>
      </c>
      <c r="L1016" t="str">
        <f t="shared" si="121"/>
        <v>No Modifier</v>
      </c>
      <c r="M1016" s="3">
        <v>1</v>
      </c>
      <c r="N1016" s="5">
        <v>10.86</v>
      </c>
      <c r="O1016" s="5">
        <f t="shared" si="122"/>
        <v>10.86</v>
      </c>
      <c r="P1016" s="5">
        <f t="shared" si="123"/>
        <v>10.86</v>
      </c>
      <c r="Q1016" s="9">
        <v>0</v>
      </c>
      <c r="R1016" s="9">
        <f t="shared" si="124"/>
        <v>0</v>
      </c>
      <c r="S1016" s="9">
        <v>0.81</v>
      </c>
      <c r="T1016" s="9">
        <f t="shared" si="125"/>
        <v>0.81</v>
      </c>
      <c r="U1016" s="16">
        <v>11.67</v>
      </c>
      <c r="V1016" s="5">
        <f t="shared" si="126"/>
        <v>11.67</v>
      </c>
      <c r="W1016" t="s">
        <v>21</v>
      </c>
      <c r="X1016" t="str">
        <f t="shared" si="127"/>
        <v>Card</v>
      </c>
    </row>
    <row r="1017" spans="1:24" x14ac:dyDescent="0.3">
      <c r="A1017" s="3">
        <v>121015</v>
      </c>
      <c r="B1017">
        <v>301</v>
      </c>
      <c r="C1017" s="2">
        <v>45830</v>
      </c>
      <c r="D1017" s="4">
        <v>0.35136574074074073</v>
      </c>
      <c r="E1017" s="2">
        <v>45830</v>
      </c>
      <c r="F1017" s="2" t="str">
        <f>TEXT(Table1[[#This Row],[Business_Day]],"dddd")</f>
        <v>Sunday</v>
      </c>
      <c r="G1017" t="s">
        <v>36</v>
      </c>
      <c r="H1017" t="s">
        <v>19</v>
      </c>
      <c r="I1017" t="str">
        <f t="shared" si="120"/>
        <v>Dine-In</v>
      </c>
      <c r="J1017" t="s">
        <v>77</v>
      </c>
      <c r="K1017" t="s">
        <v>65</v>
      </c>
      <c r="L1017" t="str">
        <f t="shared" si="121"/>
        <v>Extra Patty</v>
      </c>
      <c r="M1017" s="3">
        <v>2</v>
      </c>
      <c r="N1017" s="5">
        <v>5.31</v>
      </c>
      <c r="O1017" s="5">
        <f t="shared" si="122"/>
        <v>7.31</v>
      </c>
      <c r="P1017" s="5">
        <f t="shared" si="123"/>
        <v>14.62</v>
      </c>
      <c r="Q1017" s="9">
        <v>0</v>
      </c>
      <c r="R1017" s="9">
        <f t="shared" si="124"/>
        <v>0</v>
      </c>
      <c r="S1017" s="9">
        <v>1.24</v>
      </c>
      <c r="T1017" s="9">
        <f t="shared" si="125"/>
        <v>1.24</v>
      </c>
      <c r="U1017" s="16">
        <v>15.86</v>
      </c>
      <c r="V1017" s="5">
        <f t="shared" si="126"/>
        <v>15.86</v>
      </c>
      <c r="W1017" t="s">
        <v>21</v>
      </c>
      <c r="X1017" t="str">
        <f t="shared" si="127"/>
        <v>Card</v>
      </c>
    </row>
    <row r="1018" spans="1:24" x14ac:dyDescent="0.3">
      <c r="A1018" s="3">
        <v>121016</v>
      </c>
      <c r="B1018">
        <v>201</v>
      </c>
      <c r="C1018" s="2">
        <v>45785</v>
      </c>
      <c r="D1018" s="4">
        <v>0.15141203703703704</v>
      </c>
      <c r="E1018" s="2">
        <v>45785</v>
      </c>
      <c r="F1018" s="2" t="str">
        <f>TEXT(Table1[[#This Row],[Business_Day]],"dddd")</f>
        <v>Thursday</v>
      </c>
      <c r="G1018" t="s">
        <v>28</v>
      </c>
      <c r="H1018" t="s">
        <v>22</v>
      </c>
      <c r="I1018" t="str">
        <f t="shared" si="120"/>
        <v>Takeout</v>
      </c>
      <c r="J1018" t="s">
        <v>16</v>
      </c>
      <c r="L1018" t="str">
        <f t="shared" si="121"/>
        <v>No Modifier</v>
      </c>
      <c r="M1018" s="3">
        <v>1</v>
      </c>
      <c r="N1018" s="5">
        <v>1.39</v>
      </c>
      <c r="O1018" s="5">
        <f t="shared" si="122"/>
        <v>1.39</v>
      </c>
      <c r="P1018" s="5">
        <f t="shared" si="123"/>
        <v>1.39</v>
      </c>
      <c r="Q1018" s="9">
        <v>0</v>
      </c>
      <c r="R1018" s="9">
        <f t="shared" si="124"/>
        <v>0</v>
      </c>
      <c r="S1018" s="9">
        <v>0.08</v>
      </c>
      <c r="T1018" s="9">
        <f t="shared" si="125"/>
        <v>0.08</v>
      </c>
      <c r="U1018" s="16">
        <v>1.47</v>
      </c>
      <c r="V1018" s="5">
        <f t="shared" si="126"/>
        <v>1.47</v>
      </c>
      <c r="W1018" t="s">
        <v>21</v>
      </c>
      <c r="X1018" t="str">
        <f t="shared" si="127"/>
        <v>Card</v>
      </c>
    </row>
    <row r="1019" spans="1:24" x14ac:dyDescent="0.3">
      <c r="A1019" s="3">
        <v>121017</v>
      </c>
      <c r="B1019">
        <v>102</v>
      </c>
      <c r="C1019" s="2">
        <v>45814</v>
      </c>
      <c r="D1019" s="4">
        <v>8.7939814814814818E-2</v>
      </c>
      <c r="E1019" s="2">
        <v>45814</v>
      </c>
      <c r="F1019" s="2" t="str">
        <f>TEXT(Table1[[#This Row],[Business_Day]],"dddd")</f>
        <v>Friday</v>
      </c>
      <c r="G1019" t="s">
        <v>18</v>
      </c>
      <c r="H1019" t="s">
        <v>15</v>
      </c>
      <c r="I1019" t="str">
        <f t="shared" si="120"/>
        <v>Drive-Thru</v>
      </c>
      <c r="J1019" t="s">
        <v>48</v>
      </c>
      <c r="L1019" t="str">
        <f t="shared" si="121"/>
        <v>No Modifier</v>
      </c>
      <c r="M1019" s="3">
        <v>2</v>
      </c>
      <c r="N1019" s="5">
        <v>5.45</v>
      </c>
      <c r="O1019" s="5">
        <f t="shared" si="122"/>
        <v>5.45</v>
      </c>
      <c r="P1019" s="5">
        <f t="shared" si="123"/>
        <v>10.9</v>
      </c>
      <c r="Q1019" s="9">
        <v>0</v>
      </c>
      <c r="R1019" s="9">
        <f t="shared" si="124"/>
        <v>0</v>
      </c>
      <c r="S1019" s="9">
        <v>0.65</v>
      </c>
      <c r="T1019" s="9">
        <f t="shared" si="125"/>
        <v>0.65</v>
      </c>
      <c r="U1019" s="16">
        <v>11.55</v>
      </c>
      <c r="V1019" s="5">
        <f t="shared" si="126"/>
        <v>11.55</v>
      </c>
      <c r="W1019" t="s">
        <v>21</v>
      </c>
      <c r="X1019" t="str">
        <f t="shared" si="127"/>
        <v>Card</v>
      </c>
    </row>
    <row r="1020" spans="1:24" x14ac:dyDescent="0.3">
      <c r="A1020" s="3">
        <v>121018</v>
      </c>
      <c r="B1020">
        <v>201</v>
      </c>
      <c r="C1020" s="2">
        <v>45761</v>
      </c>
      <c r="D1020" s="4">
        <v>7.228009259259259E-2</v>
      </c>
      <c r="E1020" s="2">
        <v>45761</v>
      </c>
      <c r="F1020" s="2" t="str">
        <f>TEXT(Table1[[#This Row],[Business_Day]],"dddd")</f>
        <v>Monday</v>
      </c>
      <c r="G1020" t="s">
        <v>18</v>
      </c>
      <c r="H1020" t="s">
        <v>29</v>
      </c>
      <c r="I1020" t="str">
        <f t="shared" si="120"/>
        <v>Delivery</v>
      </c>
      <c r="J1020" t="s">
        <v>30</v>
      </c>
      <c r="K1020" t="s">
        <v>53</v>
      </c>
      <c r="L1020" t="str">
        <f t="shared" si="121"/>
        <v>Small Size</v>
      </c>
      <c r="M1020" s="3">
        <v>1</v>
      </c>
      <c r="N1020" s="5">
        <v>3.05</v>
      </c>
      <c r="O1020" s="5">
        <f t="shared" si="122"/>
        <v>2.75</v>
      </c>
      <c r="P1020" s="5">
        <f t="shared" si="123"/>
        <v>2.75</v>
      </c>
      <c r="Q1020" s="9">
        <v>0</v>
      </c>
      <c r="R1020" s="9">
        <f t="shared" si="124"/>
        <v>0</v>
      </c>
      <c r="S1020" s="9">
        <v>0.22</v>
      </c>
      <c r="T1020" s="9">
        <f t="shared" si="125"/>
        <v>0.22</v>
      </c>
      <c r="U1020" s="16">
        <v>2.97</v>
      </c>
      <c r="V1020" s="5">
        <f t="shared" si="126"/>
        <v>2.97</v>
      </c>
      <c r="W1020" t="s">
        <v>62</v>
      </c>
      <c r="X1020" t="str">
        <f t="shared" si="127"/>
        <v>GiftCard</v>
      </c>
    </row>
    <row r="1021" spans="1:24" x14ac:dyDescent="0.3">
      <c r="A1021" s="3">
        <v>121019</v>
      </c>
      <c r="B1021">
        <v>101</v>
      </c>
      <c r="C1021" s="2">
        <v>45864</v>
      </c>
      <c r="D1021" s="4">
        <v>0.30133101851851851</v>
      </c>
      <c r="E1021" s="2">
        <v>45864</v>
      </c>
      <c r="F1021" s="2" t="str">
        <f>TEXT(Table1[[#This Row],[Business_Day]],"dddd")</f>
        <v>Saturday</v>
      </c>
      <c r="G1021" t="s">
        <v>14</v>
      </c>
      <c r="H1021" t="s">
        <v>15</v>
      </c>
      <c r="I1021" t="str">
        <f t="shared" si="120"/>
        <v>Drive-Thru</v>
      </c>
      <c r="J1021" t="s">
        <v>70</v>
      </c>
      <c r="K1021" t="s">
        <v>71</v>
      </c>
      <c r="L1021" t="str">
        <f t="shared" si="121"/>
        <v>Almond Milk</v>
      </c>
      <c r="M1021" s="3">
        <v>1</v>
      </c>
      <c r="N1021" s="5">
        <v>3.35</v>
      </c>
      <c r="O1021" s="5">
        <f t="shared" si="122"/>
        <v>4.05</v>
      </c>
      <c r="P1021" s="5">
        <f t="shared" si="123"/>
        <v>4.05</v>
      </c>
      <c r="Q1021" s="9">
        <v>0</v>
      </c>
      <c r="R1021" s="9">
        <f t="shared" si="124"/>
        <v>0</v>
      </c>
      <c r="S1021" s="9">
        <v>0.36</v>
      </c>
      <c r="T1021" s="9">
        <f t="shared" si="125"/>
        <v>0.36</v>
      </c>
      <c r="U1021" s="16">
        <v>4.41</v>
      </c>
      <c r="V1021" s="5">
        <f t="shared" si="126"/>
        <v>4.41</v>
      </c>
      <c r="W1021" t="s">
        <v>21</v>
      </c>
      <c r="X1021" t="str">
        <f t="shared" si="127"/>
        <v>Card</v>
      </c>
    </row>
    <row r="1022" spans="1:24" x14ac:dyDescent="0.3">
      <c r="A1022" s="3">
        <v>121020</v>
      </c>
      <c r="B1022">
        <v>402</v>
      </c>
      <c r="C1022" s="2">
        <v>45822</v>
      </c>
      <c r="D1022" s="4">
        <v>0.42562499999999998</v>
      </c>
      <c r="E1022" s="2">
        <v>45822</v>
      </c>
      <c r="F1022" s="2" t="str">
        <f>TEXT(Table1[[#This Row],[Business_Day]],"dddd")</f>
        <v>Saturday</v>
      </c>
      <c r="G1022" t="s">
        <v>14</v>
      </c>
      <c r="H1022" t="s">
        <v>19</v>
      </c>
      <c r="I1022" t="str">
        <f t="shared" si="120"/>
        <v>Dine-In</v>
      </c>
      <c r="J1022" t="s">
        <v>24</v>
      </c>
      <c r="L1022" t="str">
        <f t="shared" si="121"/>
        <v>No Modifier</v>
      </c>
      <c r="M1022" s="3">
        <v>1</v>
      </c>
      <c r="N1022" s="5">
        <v>3.37</v>
      </c>
      <c r="O1022" s="5">
        <f t="shared" si="122"/>
        <v>4.57</v>
      </c>
      <c r="P1022" s="5">
        <f t="shared" si="123"/>
        <v>4.57</v>
      </c>
      <c r="Q1022" s="9">
        <v>0</v>
      </c>
      <c r="R1022" s="9">
        <f t="shared" si="124"/>
        <v>0</v>
      </c>
      <c r="S1022" s="9">
        <v>0.3</v>
      </c>
      <c r="T1022" s="9">
        <f t="shared" si="125"/>
        <v>0.3</v>
      </c>
      <c r="U1022" s="16">
        <v>4.87</v>
      </c>
      <c r="V1022" s="5">
        <f t="shared" si="126"/>
        <v>4.87</v>
      </c>
      <c r="W1022" t="s">
        <v>17</v>
      </c>
      <c r="X1022" t="str">
        <f t="shared" si="127"/>
        <v>Cash</v>
      </c>
    </row>
    <row r="1023" spans="1:24" x14ac:dyDescent="0.3">
      <c r="A1023" s="3">
        <v>121021</v>
      </c>
      <c r="B1023">
        <v>202</v>
      </c>
      <c r="C1023" s="2">
        <v>45877</v>
      </c>
      <c r="D1023" s="4">
        <v>0.32288194444444446</v>
      </c>
      <c r="E1023" s="2">
        <v>45877</v>
      </c>
      <c r="F1023" s="2" t="str">
        <f>TEXT(Table1[[#This Row],[Business_Day]],"dddd")</f>
        <v>Friday</v>
      </c>
      <c r="G1023" t="s">
        <v>36</v>
      </c>
      <c r="H1023" t="s">
        <v>29</v>
      </c>
      <c r="I1023" t="str">
        <f t="shared" si="120"/>
        <v>Delivery</v>
      </c>
      <c r="J1023" t="s">
        <v>77</v>
      </c>
      <c r="L1023" t="str">
        <f t="shared" si="121"/>
        <v>No Modifier</v>
      </c>
      <c r="M1023" s="3">
        <v>1</v>
      </c>
      <c r="N1023" s="5">
        <v>5.04</v>
      </c>
      <c r="O1023" s="5">
        <f t="shared" si="122"/>
        <v>6.04</v>
      </c>
      <c r="P1023" s="5">
        <f t="shared" si="123"/>
        <v>6.04</v>
      </c>
      <c r="Q1023" s="9">
        <v>0</v>
      </c>
      <c r="R1023" s="9">
        <f t="shared" si="124"/>
        <v>0</v>
      </c>
      <c r="S1023" s="9">
        <v>0.45</v>
      </c>
      <c r="T1023" s="9">
        <f t="shared" si="125"/>
        <v>0.45</v>
      </c>
      <c r="U1023" s="16">
        <v>6.49</v>
      </c>
      <c r="V1023" s="5">
        <f t="shared" si="126"/>
        <v>6.49</v>
      </c>
      <c r="W1023" t="s">
        <v>21</v>
      </c>
      <c r="X1023" t="str">
        <f t="shared" si="127"/>
        <v>Card</v>
      </c>
    </row>
    <row r="1024" spans="1:24" x14ac:dyDescent="0.3">
      <c r="A1024" s="3">
        <v>121022</v>
      </c>
      <c r="B1024">
        <v>301</v>
      </c>
      <c r="C1024" s="2">
        <v>45800</v>
      </c>
      <c r="D1024" s="4">
        <v>0.3155324074074074</v>
      </c>
      <c r="E1024" s="2">
        <v>45800</v>
      </c>
      <c r="F1024" s="2" t="str">
        <f>TEXT(Table1[[#This Row],[Business_Day]],"dddd")</f>
        <v>Friday</v>
      </c>
      <c r="G1024" t="s">
        <v>36</v>
      </c>
      <c r="H1024" t="s">
        <v>22</v>
      </c>
      <c r="I1024" t="str">
        <f t="shared" si="120"/>
        <v>Takeout</v>
      </c>
      <c r="J1024" t="s">
        <v>52</v>
      </c>
      <c r="L1024" t="str">
        <f t="shared" si="121"/>
        <v>No Modifier</v>
      </c>
      <c r="M1024" s="3">
        <v>1</v>
      </c>
      <c r="N1024" s="5">
        <v>2.63</v>
      </c>
      <c r="O1024" s="5">
        <f t="shared" si="122"/>
        <v>2.63</v>
      </c>
      <c r="P1024" s="5">
        <f t="shared" si="123"/>
        <v>2.63</v>
      </c>
      <c r="Q1024" s="9">
        <v>0</v>
      </c>
      <c r="R1024" s="9">
        <f t="shared" si="124"/>
        <v>0</v>
      </c>
      <c r="S1024" s="9">
        <v>0.17</v>
      </c>
      <c r="T1024" s="9">
        <f t="shared" si="125"/>
        <v>0.17</v>
      </c>
      <c r="U1024" s="16">
        <v>2.8</v>
      </c>
      <c r="V1024" s="5">
        <f t="shared" si="126"/>
        <v>2.8</v>
      </c>
      <c r="W1024" t="s">
        <v>17</v>
      </c>
      <c r="X1024" t="str">
        <f t="shared" si="127"/>
        <v>Cash</v>
      </c>
    </row>
    <row r="1025" spans="1:24" x14ac:dyDescent="0.3">
      <c r="A1025" s="3">
        <v>121023</v>
      </c>
      <c r="B1025">
        <v>101</v>
      </c>
      <c r="C1025" s="2">
        <v>45824</v>
      </c>
      <c r="D1025" s="4">
        <v>0.46150462962962963</v>
      </c>
      <c r="E1025" s="2">
        <v>45824</v>
      </c>
      <c r="F1025" s="2" t="str">
        <f>TEXT(Table1[[#This Row],[Business_Day]],"dddd")</f>
        <v>Monday</v>
      </c>
      <c r="G1025" t="s">
        <v>18</v>
      </c>
      <c r="H1025" t="s">
        <v>22</v>
      </c>
      <c r="I1025" t="str">
        <f t="shared" si="120"/>
        <v>Takeout</v>
      </c>
      <c r="J1025" t="s">
        <v>20</v>
      </c>
      <c r="K1025" t="s">
        <v>74</v>
      </c>
      <c r="L1025" t="str">
        <f t="shared" si="121"/>
        <v>Add Bacon</v>
      </c>
      <c r="M1025" s="3">
        <v>3</v>
      </c>
      <c r="N1025" s="5">
        <v>6.18</v>
      </c>
      <c r="O1025" s="5">
        <f t="shared" si="122"/>
        <v>7.18</v>
      </c>
      <c r="P1025" s="5">
        <f t="shared" si="123"/>
        <v>21.54</v>
      </c>
      <c r="Q1025" s="9">
        <v>0</v>
      </c>
      <c r="R1025" s="9">
        <f t="shared" si="124"/>
        <v>0</v>
      </c>
      <c r="S1025" s="9">
        <v>1.51</v>
      </c>
      <c r="T1025" s="9">
        <f t="shared" si="125"/>
        <v>1.51</v>
      </c>
      <c r="U1025" s="16">
        <v>23.05</v>
      </c>
      <c r="V1025" s="5">
        <f t="shared" si="126"/>
        <v>23.05</v>
      </c>
      <c r="W1025" t="s">
        <v>21</v>
      </c>
      <c r="X1025" t="str">
        <f t="shared" si="127"/>
        <v>Card</v>
      </c>
    </row>
    <row r="1026" spans="1:24" x14ac:dyDescent="0.3">
      <c r="A1026" s="3">
        <v>121024</v>
      </c>
      <c r="B1026">
        <v>501</v>
      </c>
      <c r="C1026" s="2">
        <v>45831</v>
      </c>
      <c r="D1026" s="4">
        <v>0.12569444444444444</v>
      </c>
      <c r="E1026" s="2">
        <v>45831</v>
      </c>
      <c r="F1026" s="2" t="str">
        <f>TEXT(Table1[[#This Row],[Business_Day]],"dddd")</f>
        <v>Monday</v>
      </c>
      <c r="G1026" t="s">
        <v>28</v>
      </c>
      <c r="H1026" t="s">
        <v>22</v>
      </c>
      <c r="I1026" t="str">
        <f t="shared" si="120"/>
        <v>Takeout</v>
      </c>
      <c r="J1026" t="s">
        <v>16</v>
      </c>
      <c r="K1026" t="s">
        <v>66</v>
      </c>
      <c r="L1026" t="str">
        <f t="shared" si="121"/>
        <v>Extra Ice</v>
      </c>
      <c r="M1026" s="3">
        <v>1</v>
      </c>
      <c r="N1026" s="5">
        <v>1.58</v>
      </c>
      <c r="O1026" s="5">
        <f t="shared" si="122"/>
        <v>1.58</v>
      </c>
      <c r="P1026" s="5">
        <f t="shared" si="123"/>
        <v>1.58</v>
      </c>
      <c r="Q1026" s="9">
        <v>0</v>
      </c>
      <c r="R1026" s="9">
        <f t="shared" si="124"/>
        <v>0</v>
      </c>
      <c r="S1026" s="9">
        <v>0.13</v>
      </c>
      <c r="T1026" s="9">
        <f t="shared" si="125"/>
        <v>0.13</v>
      </c>
      <c r="U1026" s="16">
        <v>1.71</v>
      </c>
      <c r="V1026" s="5">
        <f t="shared" si="126"/>
        <v>1.71</v>
      </c>
      <c r="W1026" t="s">
        <v>21</v>
      </c>
      <c r="X1026" t="str">
        <f t="shared" si="127"/>
        <v>Card</v>
      </c>
    </row>
    <row r="1027" spans="1:24" x14ac:dyDescent="0.3">
      <c r="A1027" s="3">
        <v>121025</v>
      </c>
      <c r="B1027">
        <v>401</v>
      </c>
      <c r="C1027" s="2">
        <v>45865</v>
      </c>
      <c r="D1027" s="4">
        <v>0.48212962962962963</v>
      </c>
      <c r="E1027" s="2">
        <v>45865</v>
      </c>
      <c r="F1027" s="2" t="str">
        <f>TEXT(Table1[[#This Row],[Business_Day]],"dddd")</f>
        <v>Sunday</v>
      </c>
      <c r="G1027" t="s">
        <v>37</v>
      </c>
      <c r="H1027" t="s">
        <v>19</v>
      </c>
      <c r="I1027" t="str">
        <f t="shared" ref="I1027:I1090" si="128">IF(H1027="","Unknown",H1027)</f>
        <v>Dine-In</v>
      </c>
      <c r="J1027" t="s">
        <v>41</v>
      </c>
      <c r="K1027" t="s">
        <v>71</v>
      </c>
      <c r="L1027" t="str">
        <f t="shared" ref="L1027:L1090" si="129">IF(K1027="","No Modifier",K1027)</f>
        <v>Almond Milk</v>
      </c>
      <c r="M1027" s="3">
        <v>1</v>
      </c>
      <c r="N1027" s="5">
        <v>1.98</v>
      </c>
      <c r="O1027" s="5">
        <f t="shared" ref="O1027:O1090" si="130">(V1027-T1027+R1027)/M1027</f>
        <v>2.68</v>
      </c>
      <c r="P1027" s="5">
        <f t="shared" ref="P1027:P1090" si="131">PRODUCT(M1027,O1027)</f>
        <v>2.68</v>
      </c>
      <c r="Q1027" s="9">
        <v>0</v>
      </c>
      <c r="R1027" s="9">
        <f t="shared" ref="R1027:R1090" si="132">IF(ISBLANK(Q1027),ROUND((M1027*O1027)+T1027-V1027,2),Q1027)</f>
        <v>0</v>
      </c>
      <c r="S1027" s="9">
        <v>0.19</v>
      </c>
      <c r="T1027" s="9">
        <f t="shared" ref="T1027:T1090" si="133">IF(S1027="",V1027-P1027+R1027,S1027)</f>
        <v>0.19</v>
      </c>
      <c r="U1027" s="16">
        <v>2.87</v>
      </c>
      <c r="V1027" s="5">
        <f t="shared" ref="V1027:V1090" si="134">IF(U1027="",(M1027*O1027)-R1027+T1027,U1027)</f>
        <v>2.87</v>
      </c>
      <c r="W1027" t="s">
        <v>21</v>
      </c>
      <c r="X1027" t="str">
        <f t="shared" ref="X1027:X1090" si="135">IF(W1027="","Card",W1027)</f>
        <v>Card</v>
      </c>
    </row>
    <row r="1028" spans="1:24" x14ac:dyDescent="0.3">
      <c r="A1028" s="3">
        <v>121026</v>
      </c>
      <c r="B1028">
        <v>101</v>
      </c>
      <c r="C1028" s="2">
        <v>45764</v>
      </c>
      <c r="D1028" s="4">
        <v>0.20396990740740742</v>
      </c>
      <c r="E1028" s="2">
        <v>45764</v>
      </c>
      <c r="F1028" s="2" t="str">
        <f>TEXT(Table1[[#This Row],[Business_Day]],"dddd")</f>
        <v>Thursday</v>
      </c>
      <c r="G1028" t="s">
        <v>28</v>
      </c>
      <c r="H1028" t="s">
        <v>19</v>
      </c>
      <c r="I1028" t="str">
        <f t="shared" si="128"/>
        <v>Dine-In</v>
      </c>
      <c r="J1028" t="s">
        <v>56</v>
      </c>
      <c r="L1028" t="str">
        <f t="shared" si="129"/>
        <v>No Modifier</v>
      </c>
      <c r="M1028" s="3">
        <v>2</v>
      </c>
      <c r="N1028" s="5">
        <v>1.9</v>
      </c>
      <c r="O1028" s="5">
        <f t="shared" si="130"/>
        <v>2.6</v>
      </c>
      <c r="P1028" s="5">
        <f t="shared" si="131"/>
        <v>5.2</v>
      </c>
      <c r="Q1028" s="9">
        <v>0</v>
      </c>
      <c r="R1028" s="9">
        <f t="shared" si="132"/>
        <v>0</v>
      </c>
      <c r="S1028" s="9">
        <v>0.38</v>
      </c>
      <c r="T1028" s="9">
        <f t="shared" si="133"/>
        <v>0.38</v>
      </c>
      <c r="U1028" s="16">
        <v>5.58</v>
      </c>
      <c r="V1028" s="5">
        <f t="shared" si="134"/>
        <v>5.58</v>
      </c>
      <c r="W1028" t="s">
        <v>21</v>
      </c>
      <c r="X1028" t="str">
        <f t="shared" si="135"/>
        <v>Card</v>
      </c>
    </row>
    <row r="1029" spans="1:24" x14ac:dyDescent="0.3">
      <c r="A1029" s="3">
        <v>121027</v>
      </c>
      <c r="B1029">
        <v>103</v>
      </c>
      <c r="C1029" s="2">
        <v>45878</v>
      </c>
      <c r="D1029" s="4">
        <v>0.20674768518518519</v>
      </c>
      <c r="E1029" s="2">
        <v>45878</v>
      </c>
      <c r="F1029" s="2" t="str">
        <f>TEXT(Table1[[#This Row],[Business_Day]],"dddd")</f>
        <v>Saturday</v>
      </c>
      <c r="G1029" t="s">
        <v>28</v>
      </c>
      <c r="H1029" t="s">
        <v>22</v>
      </c>
      <c r="I1029" t="str">
        <f t="shared" si="128"/>
        <v>Takeout</v>
      </c>
      <c r="J1029" t="s">
        <v>47</v>
      </c>
      <c r="L1029" t="str">
        <f t="shared" si="129"/>
        <v>No Modifier</v>
      </c>
      <c r="M1029" s="3">
        <v>2</v>
      </c>
      <c r="N1029" s="5">
        <v>1.65</v>
      </c>
      <c r="O1029" s="5">
        <f t="shared" si="130"/>
        <v>1.65</v>
      </c>
      <c r="P1029" s="5">
        <f t="shared" si="131"/>
        <v>3.3</v>
      </c>
      <c r="Q1029" s="9">
        <v>0</v>
      </c>
      <c r="R1029" s="9">
        <f t="shared" si="132"/>
        <v>0</v>
      </c>
      <c r="S1029" s="9">
        <v>0.31</v>
      </c>
      <c r="T1029" s="9">
        <f t="shared" si="133"/>
        <v>0.31</v>
      </c>
      <c r="U1029" s="16">
        <v>3.61</v>
      </c>
      <c r="V1029" s="5">
        <f t="shared" si="134"/>
        <v>3.61</v>
      </c>
      <c r="W1029" t="s">
        <v>62</v>
      </c>
      <c r="X1029" t="str">
        <f t="shared" si="135"/>
        <v>GiftCard</v>
      </c>
    </row>
    <row r="1030" spans="1:24" x14ac:dyDescent="0.3">
      <c r="A1030" s="3">
        <v>121028</v>
      </c>
      <c r="B1030">
        <v>501</v>
      </c>
      <c r="C1030" s="2">
        <v>45839</v>
      </c>
      <c r="D1030" s="4">
        <v>0.30905092592592592</v>
      </c>
      <c r="E1030" s="2">
        <v>45839</v>
      </c>
      <c r="F1030" s="2" t="str">
        <f>TEXT(Table1[[#This Row],[Business_Day]],"dddd")</f>
        <v>Tuesday</v>
      </c>
      <c r="G1030" t="s">
        <v>36</v>
      </c>
      <c r="H1030" t="s">
        <v>19</v>
      </c>
      <c r="I1030" t="str">
        <f t="shared" si="128"/>
        <v>Dine-In</v>
      </c>
      <c r="J1030" t="s">
        <v>55</v>
      </c>
      <c r="L1030" t="str">
        <f t="shared" si="129"/>
        <v>No Modifier</v>
      </c>
      <c r="M1030" s="3">
        <v>1</v>
      </c>
      <c r="N1030" s="5">
        <v>8.8000000000000007</v>
      </c>
      <c r="O1030" s="5">
        <f t="shared" si="130"/>
        <v>8.8000000000000007</v>
      </c>
      <c r="P1030" s="5">
        <f t="shared" si="131"/>
        <v>8.8000000000000007</v>
      </c>
      <c r="Q1030" s="9">
        <v>0.88</v>
      </c>
      <c r="R1030" s="9">
        <f t="shared" si="132"/>
        <v>0.88</v>
      </c>
      <c r="S1030" s="9">
        <v>0.71</v>
      </c>
      <c r="T1030" s="9">
        <f t="shared" si="133"/>
        <v>0.71</v>
      </c>
      <c r="U1030" s="16">
        <v>8.6300000000000008</v>
      </c>
      <c r="V1030" s="5">
        <f t="shared" si="134"/>
        <v>8.6300000000000008</v>
      </c>
      <c r="W1030" t="s">
        <v>31</v>
      </c>
      <c r="X1030" t="str">
        <f t="shared" si="135"/>
        <v>MobilePay</v>
      </c>
    </row>
    <row r="1031" spans="1:24" x14ac:dyDescent="0.3">
      <c r="A1031" s="3">
        <v>121029</v>
      </c>
      <c r="B1031">
        <v>101</v>
      </c>
      <c r="C1031" s="2">
        <v>45862</v>
      </c>
      <c r="D1031" s="4">
        <v>0.16560185185185186</v>
      </c>
      <c r="E1031" s="2">
        <v>45862</v>
      </c>
      <c r="F1031" s="2" t="str">
        <f>TEXT(Table1[[#This Row],[Business_Day]],"dddd")</f>
        <v>Thursday</v>
      </c>
      <c r="G1031" t="s">
        <v>28</v>
      </c>
      <c r="H1031" t="s">
        <v>19</v>
      </c>
      <c r="I1031" t="str">
        <f t="shared" si="128"/>
        <v>Dine-In</v>
      </c>
      <c r="J1031" t="s">
        <v>80</v>
      </c>
      <c r="L1031" t="str">
        <f t="shared" si="129"/>
        <v>No Modifier</v>
      </c>
      <c r="M1031" s="3">
        <v>1</v>
      </c>
      <c r="N1031" s="5">
        <v>1.75</v>
      </c>
      <c r="O1031" s="5">
        <f t="shared" si="130"/>
        <v>1.7499999999999998</v>
      </c>
      <c r="P1031" s="5">
        <f t="shared" si="131"/>
        <v>1.7499999999999998</v>
      </c>
      <c r="Q1031" s="9">
        <v>0.18</v>
      </c>
      <c r="R1031" s="9">
        <f t="shared" si="132"/>
        <v>0.18</v>
      </c>
      <c r="S1031" s="9">
        <v>0.13</v>
      </c>
      <c r="T1031" s="9">
        <f t="shared" si="133"/>
        <v>0.13</v>
      </c>
      <c r="U1031" s="16">
        <v>1.7</v>
      </c>
      <c r="V1031" s="5">
        <f t="shared" si="134"/>
        <v>1.7</v>
      </c>
      <c r="W1031" t="s">
        <v>31</v>
      </c>
      <c r="X1031" t="str">
        <f t="shared" si="135"/>
        <v>MobilePay</v>
      </c>
    </row>
    <row r="1032" spans="1:24" x14ac:dyDescent="0.3">
      <c r="A1032" s="3">
        <v>121030</v>
      </c>
      <c r="B1032">
        <v>102</v>
      </c>
      <c r="C1032" s="2">
        <v>45762</v>
      </c>
      <c r="D1032" s="4">
        <v>0.48166666666666669</v>
      </c>
      <c r="E1032" s="2">
        <v>45762</v>
      </c>
      <c r="F1032" s="2" t="str">
        <f>TEXT(Table1[[#This Row],[Business_Day]],"dddd")</f>
        <v>Tuesday</v>
      </c>
      <c r="G1032" t="s">
        <v>18</v>
      </c>
      <c r="H1032" t="s">
        <v>15</v>
      </c>
      <c r="I1032" t="str">
        <f t="shared" si="128"/>
        <v>Drive-Thru</v>
      </c>
      <c r="J1032" t="s">
        <v>26</v>
      </c>
      <c r="L1032" t="str">
        <f t="shared" si="129"/>
        <v>No Modifier</v>
      </c>
      <c r="M1032" s="3">
        <v>1</v>
      </c>
      <c r="N1032" s="5">
        <v>9.16</v>
      </c>
      <c r="O1032" s="5">
        <f t="shared" si="130"/>
        <v>9.16</v>
      </c>
      <c r="P1032" s="5">
        <f t="shared" si="131"/>
        <v>9.16</v>
      </c>
      <c r="Q1032" s="9">
        <v>0</v>
      </c>
      <c r="R1032" s="9">
        <f t="shared" si="132"/>
        <v>0</v>
      </c>
      <c r="S1032" s="9">
        <v>0.87</v>
      </c>
      <c r="T1032" s="9">
        <f t="shared" si="133"/>
        <v>0.87</v>
      </c>
      <c r="U1032" s="16">
        <v>10.029999999999999</v>
      </c>
      <c r="V1032" s="5">
        <f t="shared" si="134"/>
        <v>10.029999999999999</v>
      </c>
      <c r="W1032" t="s">
        <v>17</v>
      </c>
      <c r="X1032" t="str">
        <f t="shared" si="135"/>
        <v>Cash</v>
      </c>
    </row>
    <row r="1033" spans="1:24" x14ac:dyDescent="0.3">
      <c r="A1033" s="3">
        <v>121031</v>
      </c>
      <c r="B1033">
        <v>301</v>
      </c>
      <c r="C1033" s="2">
        <v>45819</v>
      </c>
      <c r="D1033" s="4">
        <v>0.22928240740740741</v>
      </c>
      <c r="E1033" s="2">
        <v>45819</v>
      </c>
      <c r="F1033" s="2" t="str">
        <f>TEXT(Table1[[#This Row],[Business_Day]],"dddd")</f>
        <v>Wednesday</v>
      </c>
      <c r="G1033" t="s">
        <v>28</v>
      </c>
      <c r="H1033" t="s">
        <v>29</v>
      </c>
      <c r="I1033" t="str">
        <f t="shared" si="128"/>
        <v>Delivery</v>
      </c>
      <c r="J1033" t="s">
        <v>32</v>
      </c>
      <c r="L1033" t="str">
        <f t="shared" si="129"/>
        <v>No Modifier</v>
      </c>
      <c r="M1033" s="3">
        <v>1</v>
      </c>
      <c r="N1033" s="5">
        <v>1.6</v>
      </c>
      <c r="O1033" s="5">
        <f t="shared" si="130"/>
        <v>1.6</v>
      </c>
      <c r="P1033" s="5">
        <f t="shared" si="131"/>
        <v>1.6</v>
      </c>
      <c r="Q1033" s="9">
        <v>0</v>
      </c>
      <c r="R1033" s="9">
        <f t="shared" si="132"/>
        <v>0</v>
      </c>
      <c r="S1033" s="9">
        <v>0.13</v>
      </c>
      <c r="T1033" s="9">
        <f t="shared" si="133"/>
        <v>0.13</v>
      </c>
      <c r="U1033" s="16">
        <v>1.73</v>
      </c>
      <c r="V1033" s="5">
        <f t="shared" si="134"/>
        <v>1.73</v>
      </c>
      <c r="W1033" t="s">
        <v>21</v>
      </c>
      <c r="X1033" t="str">
        <f t="shared" si="135"/>
        <v>Card</v>
      </c>
    </row>
    <row r="1034" spans="1:24" x14ac:dyDescent="0.3">
      <c r="A1034" s="3">
        <v>121032</v>
      </c>
      <c r="B1034">
        <v>102</v>
      </c>
      <c r="C1034" s="2">
        <v>45830</v>
      </c>
      <c r="D1034" s="4">
        <v>0.52289351851851851</v>
      </c>
      <c r="E1034" s="2">
        <v>45830</v>
      </c>
      <c r="F1034" s="2" t="str">
        <f>TEXT(Table1[[#This Row],[Business_Day]],"dddd")</f>
        <v>Sunday</v>
      </c>
      <c r="G1034" t="s">
        <v>18</v>
      </c>
      <c r="H1034" t="s">
        <v>22</v>
      </c>
      <c r="I1034" t="str">
        <f t="shared" si="128"/>
        <v>Takeout</v>
      </c>
      <c r="J1034" t="s">
        <v>52</v>
      </c>
      <c r="L1034" t="str">
        <f t="shared" si="129"/>
        <v>No Modifier</v>
      </c>
      <c r="M1034" s="3">
        <v>3</v>
      </c>
      <c r="N1034" s="5">
        <v>2.75</v>
      </c>
      <c r="O1034" s="5">
        <f t="shared" si="130"/>
        <v>2.75</v>
      </c>
      <c r="P1034" s="5">
        <f t="shared" si="131"/>
        <v>8.25</v>
      </c>
      <c r="Q1034" s="9">
        <v>0</v>
      </c>
      <c r="R1034" s="9">
        <f t="shared" si="132"/>
        <v>0</v>
      </c>
      <c r="S1034" s="9">
        <v>0.5</v>
      </c>
      <c r="T1034" s="9">
        <f t="shared" si="133"/>
        <v>0.5</v>
      </c>
      <c r="U1034" s="16">
        <v>8.75</v>
      </c>
      <c r="V1034" s="5">
        <f t="shared" si="134"/>
        <v>8.75</v>
      </c>
      <c r="W1034" t="s">
        <v>31</v>
      </c>
      <c r="X1034" t="str">
        <f t="shared" si="135"/>
        <v>MobilePay</v>
      </c>
    </row>
    <row r="1035" spans="1:24" x14ac:dyDescent="0.3">
      <c r="A1035" s="3">
        <v>121033</v>
      </c>
      <c r="B1035">
        <v>101</v>
      </c>
      <c r="C1035" s="2">
        <v>45808</v>
      </c>
      <c r="D1035" s="4">
        <v>0.27729166666666666</v>
      </c>
      <c r="E1035" s="2">
        <v>45808</v>
      </c>
      <c r="F1035" s="2" t="str">
        <f>TEXT(Table1[[#This Row],[Business_Day]],"dddd")</f>
        <v>Saturday</v>
      </c>
      <c r="G1035" t="s">
        <v>14</v>
      </c>
      <c r="H1035" t="s">
        <v>29</v>
      </c>
      <c r="I1035" t="str">
        <f t="shared" si="128"/>
        <v>Delivery</v>
      </c>
      <c r="J1035" t="s">
        <v>70</v>
      </c>
      <c r="L1035" t="str">
        <f t="shared" si="129"/>
        <v>No Modifier</v>
      </c>
      <c r="M1035" s="3">
        <v>1</v>
      </c>
      <c r="N1035" s="5">
        <v>3.4</v>
      </c>
      <c r="O1035" s="5">
        <f t="shared" si="130"/>
        <v>3.4000000000000004</v>
      </c>
      <c r="P1035" s="5">
        <f t="shared" si="131"/>
        <v>3.4000000000000004</v>
      </c>
      <c r="Q1035" s="9">
        <v>0</v>
      </c>
      <c r="R1035" s="9">
        <f t="shared" si="132"/>
        <v>0</v>
      </c>
      <c r="S1035" s="9">
        <v>0.26</v>
      </c>
      <c r="T1035" s="9">
        <f t="shared" si="133"/>
        <v>0.26</v>
      </c>
      <c r="U1035" s="16">
        <v>3.66</v>
      </c>
      <c r="V1035" s="5">
        <f t="shared" si="134"/>
        <v>3.66</v>
      </c>
      <c r="W1035" t="s">
        <v>21</v>
      </c>
      <c r="X1035" t="str">
        <f t="shared" si="135"/>
        <v>Card</v>
      </c>
    </row>
    <row r="1036" spans="1:24" x14ac:dyDescent="0.3">
      <c r="A1036" s="3">
        <v>121034</v>
      </c>
      <c r="B1036">
        <v>403</v>
      </c>
      <c r="C1036" s="2">
        <v>45870</v>
      </c>
      <c r="D1036" s="4">
        <v>0.3913888888888889</v>
      </c>
      <c r="E1036" s="2">
        <v>45870</v>
      </c>
      <c r="F1036" s="2" t="str">
        <f>TEXT(Table1[[#This Row],[Business_Day]],"dddd")</f>
        <v>Friday</v>
      </c>
      <c r="G1036" t="s">
        <v>36</v>
      </c>
      <c r="H1036" t="s">
        <v>29</v>
      </c>
      <c r="I1036" t="str">
        <f t="shared" si="128"/>
        <v>Delivery</v>
      </c>
      <c r="J1036" t="s">
        <v>43</v>
      </c>
      <c r="L1036" t="str">
        <f t="shared" si="129"/>
        <v>No Modifier</v>
      </c>
      <c r="M1036" s="3">
        <v>1</v>
      </c>
      <c r="N1036" s="5">
        <v>4.33</v>
      </c>
      <c r="O1036" s="5">
        <f t="shared" si="130"/>
        <v>4.33</v>
      </c>
      <c r="P1036" s="5">
        <f t="shared" si="131"/>
        <v>4.33</v>
      </c>
      <c r="Q1036" s="9">
        <v>0.22</v>
      </c>
      <c r="R1036" s="9">
        <f t="shared" si="132"/>
        <v>0.22</v>
      </c>
      <c r="S1036" s="9">
        <v>0.3</v>
      </c>
      <c r="T1036" s="9">
        <f t="shared" si="133"/>
        <v>0.3</v>
      </c>
      <c r="U1036" s="16">
        <v>4.41</v>
      </c>
      <c r="V1036" s="5">
        <f t="shared" si="134"/>
        <v>4.41</v>
      </c>
      <c r="W1036" t="s">
        <v>21</v>
      </c>
      <c r="X1036" t="str">
        <f t="shared" si="135"/>
        <v>Card</v>
      </c>
    </row>
    <row r="1037" spans="1:24" x14ac:dyDescent="0.3">
      <c r="A1037" s="3">
        <v>121035</v>
      </c>
      <c r="B1037">
        <v>103</v>
      </c>
      <c r="C1037" s="2">
        <v>45815</v>
      </c>
      <c r="D1037" s="4">
        <v>0.3715162037037037</v>
      </c>
      <c r="E1037" s="2">
        <v>45815</v>
      </c>
      <c r="F1037" s="2" t="str">
        <f>TEXT(Table1[[#This Row],[Business_Day]],"dddd")</f>
        <v>Saturday</v>
      </c>
      <c r="G1037" t="s">
        <v>36</v>
      </c>
      <c r="H1037" t="s">
        <v>19</v>
      </c>
      <c r="I1037" t="str">
        <f t="shared" si="128"/>
        <v>Dine-In</v>
      </c>
      <c r="J1037" t="s">
        <v>48</v>
      </c>
      <c r="L1037" t="str">
        <f t="shared" si="129"/>
        <v>No Modifier</v>
      </c>
      <c r="M1037" s="3">
        <v>2</v>
      </c>
      <c r="N1037" s="5">
        <v>6.24</v>
      </c>
      <c r="O1037" s="5">
        <f t="shared" si="130"/>
        <v>6.24</v>
      </c>
      <c r="P1037" s="5">
        <f t="shared" si="131"/>
        <v>12.48</v>
      </c>
      <c r="Q1037" s="9">
        <v>0</v>
      </c>
      <c r="R1037" s="9">
        <f t="shared" si="132"/>
        <v>0</v>
      </c>
      <c r="S1037" s="9">
        <v>1.19</v>
      </c>
      <c r="T1037" s="9">
        <f t="shared" si="133"/>
        <v>1.19</v>
      </c>
      <c r="U1037" s="16">
        <v>13.67</v>
      </c>
      <c r="V1037" s="5">
        <f t="shared" si="134"/>
        <v>13.67</v>
      </c>
      <c r="W1037" t="s">
        <v>31</v>
      </c>
      <c r="X1037" t="str">
        <f t="shared" si="135"/>
        <v>MobilePay</v>
      </c>
    </row>
    <row r="1038" spans="1:24" x14ac:dyDescent="0.3">
      <c r="A1038" s="3">
        <v>121036</v>
      </c>
      <c r="B1038">
        <v>101</v>
      </c>
      <c r="C1038" s="2">
        <v>45777</v>
      </c>
      <c r="D1038" s="4">
        <v>0.54158564814814814</v>
      </c>
      <c r="E1038" s="2">
        <v>45777</v>
      </c>
      <c r="F1038" s="2" t="str">
        <f>TEXT(Table1[[#This Row],[Business_Day]],"dddd")</f>
        <v>Wednesday</v>
      </c>
      <c r="G1038" t="s">
        <v>18</v>
      </c>
      <c r="H1038" t="s">
        <v>22</v>
      </c>
      <c r="I1038" t="str">
        <f t="shared" si="128"/>
        <v>Takeout</v>
      </c>
      <c r="J1038" t="s">
        <v>77</v>
      </c>
      <c r="K1038" t="s">
        <v>58</v>
      </c>
      <c r="L1038" t="str">
        <f t="shared" si="129"/>
        <v>Spicy</v>
      </c>
      <c r="M1038" s="3">
        <v>1</v>
      </c>
      <c r="N1038" s="5">
        <v>4.8099999999999996</v>
      </c>
      <c r="O1038" s="5">
        <f t="shared" si="130"/>
        <v>4.8100000000000005</v>
      </c>
      <c r="P1038" s="5">
        <f t="shared" si="131"/>
        <v>4.8100000000000005</v>
      </c>
      <c r="Q1038" s="9">
        <v>0</v>
      </c>
      <c r="R1038" s="9">
        <f t="shared" si="132"/>
        <v>0</v>
      </c>
      <c r="S1038" s="9">
        <v>0.31</v>
      </c>
      <c r="T1038" s="9">
        <f t="shared" si="133"/>
        <v>0.31</v>
      </c>
      <c r="U1038" s="16">
        <v>5.12</v>
      </c>
      <c r="V1038" s="5">
        <f t="shared" si="134"/>
        <v>5.12</v>
      </c>
      <c r="W1038" t="s">
        <v>21</v>
      </c>
      <c r="X1038" t="str">
        <f t="shared" si="135"/>
        <v>Card</v>
      </c>
    </row>
    <row r="1039" spans="1:24" x14ac:dyDescent="0.3">
      <c r="A1039" s="3">
        <v>121037</v>
      </c>
      <c r="B1039">
        <v>102</v>
      </c>
      <c r="C1039" s="2">
        <v>45830</v>
      </c>
      <c r="D1039" s="4">
        <v>0.49664351851851851</v>
      </c>
      <c r="E1039" s="2">
        <v>45830</v>
      </c>
      <c r="F1039" s="2" t="str">
        <f>TEXT(Table1[[#This Row],[Business_Day]],"dddd")</f>
        <v>Sunday</v>
      </c>
      <c r="G1039" t="s">
        <v>18</v>
      </c>
      <c r="H1039" t="s">
        <v>22</v>
      </c>
      <c r="I1039" t="str">
        <f t="shared" si="128"/>
        <v>Takeout</v>
      </c>
      <c r="J1039" t="s">
        <v>20</v>
      </c>
      <c r="K1039" t="s">
        <v>49</v>
      </c>
      <c r="L1039" t="str">
        <f t="shared" si="129"/>
        <v>No Pickles</v>
      </c>
      <c r="M1039" s="3">
        <v>1</v>
      </c>
      <c r="N1039" s="5">
        <v>4.8499999999999996</v>
      </c>
      <c r="O1039" s="5">
        <f t="shared" si="130"/>
        <v>4.8499999999999996</v>
      </c>
      <c r="P1039" s="5">
        <f t="shared" si="131"/>
        <v>4.8499999999999996</v>
      </c>
      <c r="Q1039" s="9">
        <v>0</v>
      </c>
      <c r="R1039" s="9">
        <f t="shared" si="132"/>
        <v>0</v>
      </c>
      <c r="S1039" s="9">
        <v>0.46</v>
      </c>
      <c r="T1039" s="9">
        <f t="shared" si="133"/>
        <v>0.46</v>
      </c>
      <c r="U1039" s="16">
        <v>5.31</v>
      </c>
      <c r="V1039" s="5">
        <f t="shared" si="134"/>
        <v>5.31</v>
      </c>
      <c r="W1039" t="s">
        <v>62</v>
      </c>
      <c r="X1039" t="str">
        <f t="shared" si="135"/>
        <v>GiftCard</v>
      </c>
    </row>
    <row r="1040" spans="1:24" x14ac:dyDescent="0.3">
      <c r="A1040" s="3">
        <v>121038</v>
      </c>
      <c r="B1040">
        <v>201</v>
      </c>
      <c r="C1040" s="2">
        <v>45825</v>
      </c>
      <c r="D1040" s="4">
        <v>0.37537037037037035</v>
      </c>
      <c r="E1040" s="2">
        <v>45825</v>
      </c>
      <c r="F1040" s="2" t="str">
        <f>TEXT(Table1[[#This Row],[Business_Day]],"dddd")</f>
        <v>Tuesday</v>
      </c>
      <c r="G1040" t="s">
        <v>36</v>
      </c>
      <c r="H1040" t="s">
        <v>19</v>
      </c>
      <c r="I1040" t="str">
        <f t="shared" si="128"/>
        <v>Dine-In</v>
      </c>
      <c r="J1040" t="s">
        <v>52</v>
      </c>
      <c r="K1040" t="s">
        <v>34</v>
      </c>
      <c r="L1040" t="str">
        <f t="shared" si="129"/>
        <v>Extra Sauce</v>
      </c>
      <c r="M1040" s="3">
        <v>2</v>
      </c>
      <c r="N1040" s="5">
        <v>2.7</v>
      </c>
      <c r="O1040" s="5">
        <f t="shared" si="130"/>
        <v>2.9499999999999997</v>
      </c>
      <c r="P1040" s="5">
        <f t="shared" si="131"/>
        <v>5.8999999999999995</v>
      </c>
      <c r="Q1040" s="9">
        <v>0</v>
      </c>
      <c r="R1040" s="9">
        <f t="shared" si="132"/>
        <v>0</v>
      </c>
      <c r="S1040" s="9">
        <v>0.53</v>
      </c>
      <c r="T1040" s="9">
        <f t="shared" si="133"/>
        <v>0.53</v>
      </c>
      <c r="U1040" s="16">
        <v>6.43</v>
      </c>
      <c r="V1040" s="5">
        <f t="shared" si="134"/>
        <v>6.43</v>
      </c>
      <c r="W1040" t="s">
        <v>21</v>
      </c>
      <c r="X1040" t="str">
        <f t="shared" si="135"/>
        <v>Card</v>
      </c>
    </row>
    <row r="1041" spans="1:24" x14ac:dyDescent="0.3">
      <c r="A1041" s="3">
        <v>121039</v>
      </c>
      <c r="B1041">
        <v>103</v>
      </c>
      <c r="C1041" s="2">
        <v>45813</v>
      </c>
      <c r="D1041" s="4">
        <v>0.34957175925925926</v>
      </c>
      <c r="E1041" s="2">
        <v>45813</v>
      </c>
      <c r="F1041" s="2" t="str">
        <f>TEXT(Table1[[#This Row],[Business_Day]],"dddd")</f>
        <v>Thursday</v>
      </c>
      <c r="G1041" t="s">
        <v>14</v>
      </c>
      <c r="H1041" t="s">
        <v>19</v>
      </c>
      <c r="I1041" t="str">
        <f t="shared" si="128"/>
        <v>Dine-In</v>
      </c>
      <c r="J1041" t="s">
        <v>41</v>
      </c>
      <c r="K1041" t="s">
        <v>66</v>
      </c>
      <c r="L1041" t="str">
        <f t="shared" si="129"/>
        <v>Extra Ice</v>
      </c>
      <c r="M1041" s="3">
        <v>1</v>
      </c>
      <c r="N1041" s="5">
        <v>2.1</v>
      </c>
      <c r="O1041" s="5">
        <f t="shared" si="130"/>
        <v>2.0999999999999996</v>
      </c>
      <c r="P1041" s="5">
        <f t="shared" si="131"/>
        <v>2.0999999999999996</v>
      </c>
      <c r="Q1041" s="9">
        <v>0</v>
      </c>
      <c r="R1041" s="9">
        <f t="shared" si="132"/>
        <v>0</v>
      </c>
      <c r="S1041" s="9">
        <v>0.18</v>
      </c>
      <c r="T1041" s="9">
        <f t="shared" si="133"/>
        <v>0.18</v>
      </c>
      <c r="U1041" s="16">
        <v>2.2799999999999998</v>
      </c>
      <c r="V1041" s="5">
        <f t="shared" si="134"/>
        <v>2.2799999999999998</v>
      </c>
      <c r="W1041" t="s">
        <v>17</v>
      </c>
      <c r="X1041" t="str">
        <f t="shared" si="135"/>
        <v>Cash</v>
      </c>
    </row>
    <row r="1042" spans="1:24" x14ac:dyDescent="0.3">
      <c r="A1042" s="3">
        <v>121040</v>
      </c>
      <c r="B1042">
        <v>501</v>
      </c>
      <c r="C1042" s="2">
        <v>45877</v>
      </c>
      <c r="D1042" s="4">
        <v>7.0578703703703699E-2</v>
      </c>
      <c r="E1042" s="2">
        <v>45877</v>
      </c>
      <c r="F1042" s="2" t="str">
        <f>TEXT(Table1[[#This Row],[Business_Day]],"dddd")</f>
        <v>Friday</v>
      </c>
      <c r="G1042" t="s">
        <v>18</v>
      </c>
      <c r="H1042" t="s">
        <v>22</v>
      </c>
      <c r="I1042" t="str">
        <f t="shared" si="128"/>
        <v>Takeout</v>
      </c>
      <c r="J1042" t="s">
        <v>27</v>
      </c>
      <c r="L1042" t="str">
        <f t="shared" si="129"/>
        <v>No Modifier</v>
      </c>
      <c r="M1042" s="3">
        <v>1</v>
      </c>
      <c r="N1042" s="5">
        <v>6.44</v>
      </c>
      <c r="O1042" s="5">
        <f t="shared" si="130"/>
        <v>6.44</v>
      </c>
      <c r="P1042" s="5">
        <f t="shared" si="131"/>
        <v>6.44</v>
      </c>
      <c r="Q1042" s="9">
        <v>0</v>
      </c>
      <c r="R1042" s="9">
        <f t="shared" si="132"/>
        <v>0</v>
      </c>
      <c r="S1042" s="9">
        <v>0.42</v>
      </c>
      <c r="T1042" s="9">
        <f t="shared" si="133"/>
        <v>0.42</v>
      </c>
      <c r="U1042" s="16">
        <v>6.86</v>
      </c>
      <c r="V1042" s="5">
        <f t="shared" si="134"/>
        <v>6.86</v>
      </c>
      <c r="W1042" t="s">
        <v>21</v>
      </c>
      <c r="X1042" t="str">
        <f t="shared" si="135"/>
        <v>Card</v>
      </c>
    </row>
    <row r="1043" spans="1:24" x14ac:dyDescent="0.3">
      <c r="A1043" s="3">
        <v>121041</v>
      </c>
      <c r="B1043">
        <v>301</v>
      </c>
      <c r="C1043" s="2">
        <v>45807</v>
      </c>
      <c r="D1043" s="4">
        <v>0.51230324074074074</v>
      </c>
      <c r="E1043" s="2">
        <v>45807</v>
      </c>
      <c r="F1043" s="2" t="str">
        <f>TEXT(Table1[[#This Row],[Business_Day]],"dddd")</f>
        <v>Friday</v>
      </c>
      <c r="G1043" t="s">
        <v>33</v>
      </c>
      <c r="H1043" t="s">
        <v>22</v>
      </c>
      <c r="I1043" t="str">
        <f t="shared" si="128"/>
        <v>Takeout</v>
      </c>
      <c r="J1043" t="s">
        <v>78</v>
      </c>
      <c r="K1043" t="s">
        <v>76</v>
      </c>
      <c r="L1043" t="str">
        <f t="shared" si="129"/>
        <v>No Ice</v>
      </c>
      <c r="M1043" s="3">
        <v>1</v>
      </c>
      <c r="N1043" s="5">
        <v>1.94</v>
      </c>
      <c r="O1043" s="5">
        <f t="shared" si="130"/>
        <v>1.94</v>
      </c>
      <c r="P1043" s="5">
        <f t="shared" si="131"/>
        <v>1.94</v>
      </c>
      <c r="Q1043" s="9">
        <v>0</v>
      </c>
      <c r="R1043" s="9">
        <f t="shared" si="132"/>
        <v>0</v>
      </c>
      <c r="S1043" s="9">
        <v>0.13</v>
      </c>
      <c r="T1043" s="9">
        <f t="shared" si="133"/>
        <v>0.13</v>
      </c>
      <c r="U1043" s="16">
        <v>2.0699999999999998</v>
      </c>
      <c r="V1043" s="5">
        <f t="shared" si="134"/>
        <v>2.0699999999999998</v>
      </c>
      <c r="W1043" t="s">
        <v>17</v>
      </c>
      <c r="X1043" t="str">
        <f t="shared" si="135"/>
        <v>Cash</v>
      </c>
    </row>
    <row r="1044" spans="1:24" x14ac:dyDescent="0.3">
      <c r="A1044" s="3">
        <v>121042</v>
      </c>
      <c r="B1044">
        <v>102</v>
      </c>
      <c r="C1044" s="2">
        <v>45805</v>
      </c>
      <c r="D1044" s="4">
        <v>0.22518518518518518</v>
      </c>
      <c r="E1044" s="2">
        <v>45805</v>
      </c>
      <c r="F1044" s="2" t="str">
        <f>TEXT(Table1[[#This Row],[Business_Day]],"dddd")</f>
        <v>Wednesday</v>
      </c>
      <c r="G1044" t="s">
        <v>28</v>
      </c>
      <c r="H1044" t="s">
        <v>19</v>
      </c>
      <c r="I1044" t="str">
        <f t="shared" si="128"/>
        <v>Dine-In</v>
      </c>
      <c r="J1044" t="s">
        <v>79</v>
      </c>
      <c r="L1044" t="str">
        <f t="shared" si="129"/>
        <v>No Modifier</v>
      </c>
      <c r="M1044" s="3">
        <v>1</v>
      </c>
      <c r="N1044" s="5">
        <v>3.07</v>
      </c>
      <c r="O1044" s="5">
        <f t="shared" si="130"/>
        <v>3.07</v>
      </c>
      <c r="P1044" s="5">
        <f t="shared" si="131"/>
        <v>3.07</v>
      </c>
      <c r="Q1044" s="9">
        <v>0</v>
      </c>
      <c r="R1044" s="9">
        <f t="shared" si="132"/>
        <v>0</v>
      </c>
      <c r="S1044" s="9">
        <v>0.23</v>
      </c>
      <c r="T1044" s="9">
        <f t="shared" si="133"/>
        <v>0.23</v>
      </c>
      <c r="U1044" s="16">
        <v>3.3</v>
      </c>
      <c r="V1044" s="5">
        <f t="shared" si="134"/>
        <v>3.3</v>
      </c>
      <c r="W1044" t="s">
        <v>17</v>
      </c>
      <c r="X1044" t="str">
        <f t="shared" si="135"/>
        <v>Cash</v>
      </c>
    </row>
    <row r="1045" spans="1:24" x14ac:dyDescent="0.3">
      <c r="A1045" s="3">
        <v>121043</v>
      </c>
      <c r="B1045">
        <v>403</v>
      </c>
      <c r="C1045" s="2">
        <v>45847</v>
      </c>
      <c r="D1045" s="4">
        <v>0.46726851851851853</v>
      </c>
      <c r="E1045" s="2">
        <v>45847</v>
      </c>
      <c r="F1045" s="2" t="str">
        <f>TEXT(Table1[[#This Row],[Business_Day]],"dddd")</f>
        <v>Wednesday</v>
      </c>
      <c r="G1045" t="s">
        <v>37</v>
      </c>
      <c r="H1045" t="s">
        <v>19</v>
      </c>
      <c r="I1045" t="str">
        <f t="shared" si="128"/>
        <v>Dine-In</v>
      </c>
      <c r="J1045" t="s">
        <v>41</v>
      </c>
      <c r="L1045" t="str">
        <f t="shared" si="129"/>
        <v>No Modifier</v>
      </c>
      <c r="M1045" s="3">
        <v>2</v>
      </c>
      <c r="N1045" s="5">
        <v>1.88</v>
      </c>
      <c r="O1045" s="5">
        <f t="shared" si="130"/>
        <v>1.8800000000000001</v>
      </c>
      <c r="P1045" s="5">
        <f t="shared" si="131"/>
        <v>3.7600000000000002</v>
      </c>
      <c r="Q1045" s="9">
        <v>0</v>
      </c>
      <c r="R1045" s="9">
        <f t="shared" si="132"/>
        <v>0</v>
      </c>
      <c r="S1045" s="9">
        <v>0.32</v>
      </c>
      <c r="T1045" s="9">
        <f t="shared" si="133"/>
        <v>0.32</v>
      </c>
      <c r="U1045" s="16">
        <v>4.08</v>
      </c>
      <c r="V1045" s="5">
        <f t="shared" si="134"/>
        <v>4.08</v>
      </c>
      <c r="W1045" t="s">
        <v>17</v>
      </c>
      <c r="X1045" t="str">
        <f t="shared" si="135"/>
        <v>Cash</v>
      </c>
    </row>
    <row r="1046" spans="1:24" x14ac:dyDescent="0.3">
      <c r="A1046" s="3">
        <v>121044</v>
      </c>
      <c r="B1046">
        <v>401</v>
      </c>
      <c r="C1046" s="2">
        <v>45806</v>
      </c>
      <c r="D1046" s="4">
        <v>0.35510416666666667</v>
      </c>
      <c r="E1046" s="2">
        <v>45806</v>
      </c>
      <c r="F1046" s="2" t="str">
        <f>TEXT(Table1[[#This Row],[Business_Day]],"dddd")</f>
        <v>Thursday</v>
      </c>
      <c r="G1046" t="s">
        <v>36</v>
      </c>
      <c r="H1046" t="s">
        <v>15</v>
      </c>
      <c r="I1046" t="str">
        <f t="shared" si="128"/>
        <v>Drive-Thru</v>
      </c>
      <c r="J1046" t="s">
        <v>26</v>
      </c>
      <c r="L1046" t="str">
        <f t="shared" si="129"/>
        <v>No Modifier</v>
      </c>
      <c r="M1046" s="3">
        <v>3</v>
      </c>
      <c r="N1046" s="5">
        <v>9.1999999999999993</v>
      </c>
      <c r="O1046" s="5">
        <f t="shared" si="130"/>
        <v>9.1999999999999993</v>
      </c>
      <c r="P1046" s="5">
        <f t="shared" si="131"/>
        <v>27.599999999999998</v>
      </c>
      <c r="Q1046" s="9">
        <v>0</v>
      </c>
      <c r="R1046" s="9">
        <f t="shared" si="132"/>
        <v>0</v>
      </c>
      <c r="S1046" s="9">
        <v>2.21</v>
      </c>
      <c r="T1046" s="9">
        <f t="shared" si="133"/>
        <v>2.21</v>
      </c>
      <c r="U1046" s="16">
        <v>29.81</v>
      </c>
      <c r="V1046" s="5">
        <f t="shared" si="134"/>
        <v>29.81</v>
      </c>
      <c r="W1046" t="s">
        <v>21</v>
      </c>
      <c r="X1046" t="str">
        <f t="shared" si="135"/>
        <v>Card</v>
      </c>
    </row>
    <row r="1047" spans="1:24" x14ac:dyDescent="0.3">
      <c r="A1047" s="3">
        <v>121045</v>
      </c>
      <c r="B1047">
        <v>202</v>
      </c>
      <c r="C1047" s="2">
        <v>45759</v>
      </c>
      <c r="D1047" s="4">
        <v>0.1187962962962963</v>
      </c>
      <c r="E1047" s="2">
        <v>45759</v>
      </c>
      <c r="F1047" s="2" t="str">
        <f>TEXT(Table1[[#This Row],[Business_Day]],"dddd")</f>
        <v>Saturday</v>
      </c>
      <c r="G1047" t="s">
        <v>18</v>
      </c>
      <c r="H1047" t="s">
        <v>22</v>
      </c>
      <c r="I1047" t="str">
        <f t="shared" si="128"/>
        <v>Takeout</v>
      </c>
      <c r="J1047" t="s">
        <v>27</v>
      </c>
      <c r="L1047" t="str">
        <f t="shared" si="129"/>
        <v>No Modifier</v>
      </c>
      <c r="M1047" s="3">
        <v>1</v>
      </c>
      <c r="N1047" s="5">
        <v>6.11</v>
      </c>
      <c r="O1047" s="5">
        <f t="shared" si="130"/>
        <v>6.1099999999999994</v>
      </c>
      <c r="P1047" s="5">
        <f t="shared" si="131"/>
        <v>6.1099999999999994</v>
      </c>
      <c r="Q1047" s="9">
        <v>0.31</v>
      </c>
      <c r="R1047" s="9">
        <f t="shared" si="132"/>
        <v>0.31</v>
      </c>
      <c r="S1047" s="9">
        <v>0.46</v>
      </c>
      <c r="T1047" s="9">
        <f t="shared" si="133"/>
        <v>0.46</v>
      </c>
      <c r="U1047" s="16">
        <v>6.26</v>
      </c>
      <c r="V1047" s="5">
        <f t="shared" si="134"/>
        <v>6.26</v>
      </c>
      <c r="W1047" t="s">
        <v>31</v>
      </c>
      <c r="X1047" t="str">
        <f t="shared" si="135"/>
        <v>MobilePay</v>
      </c>
    </row>
    <row r="1048" spans="1:24" x14ac:dyDescent="0.3">
      <c r="A1048" s="3">
        <v>121046</v>
      </c>
      <c r="B1048">
        <v>301</v>
      </c>
      <c r="C1048" s="2">
        <v>45827</v>
      </c>
      <c r="D1048" s="4">
        <v>0.43113425925925924</v>
      </c>
      <c r="E1048" s="2">
        <v>45827</v>
      </c>
      <c r="F1048" s="2" t="str">
        <f>TEXT(Table1[[#This Row],[Business_Day]],"dddd")</f>
        <v>Thursday</v>
      </c>
      <c r="G1048" t="s">
        <v>37</v>
      </c>
      <c r="H1048" t="s">
        <v>15</v>
      </c>
      <c r="I1048" t="str">
        <f t="shared" si="128"/>
        <v>Drive-Thru</v>
      </c>
      <c r="J1048" t="s">
        <v>16</v>
      </c>
      <c r="K1048" t="s">
        <v>23</v>
      </c>
      <c r="L1048" t="str">
        <f t="shared" si="129"/>
        <v>Light Ice</v>
      </c>
      <c r="M1048" s="3">
        <v>1</v>
      </c>
      <c r="N1048" s="5">
        <v>1.49</v>
      </c>
      <c r="O1048" s="5">
        <f t="shared" si="130"/>
        <v>1.49</v>
      </c>
      <c r="P1048" s="5">
        <f t="shared" si="131"/>
        <v>1.49</v>
      </c>
      <c r="Q1048" s="9">
        <v>0</v>
      </c>
      <c r="R1048" s="9">
        <f t="shared" si="132"/>
        <v>0</v>
      </c>
      <c r="S1048" s="9">
        <v>0.09</v>
      </c>
      <c r="T1048" s="9">
        <f t="shared" si="133"/>
        <v>0.09</v>
      </c>
      <c r="U1048" s="16">
        <v>1.58</v>
      </c>
      <c r="V1048" s="5">
        <f t="shared" si="134"/>
        <v>1.58</v>
      </c>
      <c r="W1048" t="s">
        <v>21</v>
      </c>
      <c r="X1048" t="str">
        <f t="shared" si="135"/>
        <v>Card</v>
      </c>
    </row>
    <row r="1049" spans="1:24" x14ac:dyDescent="0.3">
      <c r="A1049" s="3">
        <v>121047</v>
      </c>
      <c r="B1049">
        <v>102</v>
      </c>
      <c r="C1049" s="2">
        <v>45829</v>
      </c>
      <c r="D1049" s="4">
        <v>0.45824074074074073</v>
      </c>
      <c r="E1049" s="2">
        <v>45829</v>
      </c>
      <c r="F1049" s="2" t="str">
        <f>TEXT(Table1[[#This Row],[Business_Day]],"dddd")</f>
        <v>Saturday</v>
      </c>
      <c r="G1049" t="s">
        <v>37</v>
      </c>
      <c r="H1049" t="s">
        <v>19</v>
      </c>
      <c r="I1049" t="str">
        <f t="shared" si="128"/>
        <v>Dine-In</v>
      </c>
      <c r="J1049" t="s">
        <v>68</v>
      </c>
      <c r="L1049" t="str">
        <f t="shared" si="129"/>
        <v>No Modifier</v>
      </c>
      <c r="M1049" s="3">
        <v>1</v>
      </c>
      <c r="N1049" s="5">
        <v>3.35</v>
      </c>
      <c r="O1049" s="5">
        <f t="shared" si="130"/>
        <v>3.35</v>
      </c>
      <c r="P1049" s="5">
        <f t="shared" si="131"/>
        <v>3.35</v>
      </c>
      <c r="Q1049" s="9">
        <v>0</v>
      </c>
      <c r="R1049" s="9">
        <f t="shared" si="132"/>
        <v>0</v>
      </c>
      <c r="S1049" s="9">
        <v>0.23</v>
      </c>
      <c r="T1049" s="9">
        <f t="shared" si="133"/>
        <v>0.23</v>
      </c>
      <c r="U1049" s="16">
        <v>3.58</v>
      </c>
      <c r="V1049" s="5">
        <f t="shared" si="134"/>
        <v>3.58</v>
      </c>
      <c r="W1049" t="s">
        <v>62</v>
      </c>
      <c r="X1049" t="str">
        <f t="shared" si="135"/>
        <v>GiftCard</v>
      </c>
    </row>
    <row r="1050" spans="1:24" x14ac:dyDescent="0.3">
      <c r="A1050" s="3">
        <v>121048</v>
      </c>
      <c r="B1050">
        <v>101</v>
      </c>
      <c r="C1050" s="2">
        <v>45826</v>
      </c>
      <c r="D1050" s="4">
        <v>0.52973379629629624</v>
      </c>
      <c r="E1050" s="2">
        <v>45826</v>
      </c>
      <c r="F1050" s="2" t="str">
        <f>TEXT(Table1[[#This Row],[Business_Day]],"dddd")</f>
        <v>Wednesday</v>
      </c>
      <c r="G1050" t="s">
        <v>18</v>
      </c>
      <c r="H1050" t="s">
        <v>22</v>
      </c>
      <c r="I1050" t="str">
        <f t="shared" si="128"/>
        <v>Takeout</v>
      </c>
      <c r="J1050" t="s">
        <v>60</v>
      </c>
      <c r="L1050" t="str">
        <f t="shared" si="129"/>
        <v>No Modifier</v>
      </c>
      <c r="M1050" s="3">
        <v>1</v>
      </c>
      <c r="N1050" s="5">
        <v>5.48</v>
      </c>
      <c r="O1050" s="5">
        <f t="shared" si="130"/>
        <v>5.4799999999999995</v>
      </c>
      <c r="P1050" s="5">
        <f t="shared" si="131"/>
        <v>5.4799999999999995</v>
      </c>
      <c r="Q1050" s="9">
        <v>0</v>
      </c>
      <c r="R1050" s="9">
        <f t="shared" si="132"/>
        <v>0</v>
      </c>
      <c r="S1050" s="9">
        <v>0.36</v>
      </c>
      <c r="T1050" s="9">
        <f t="shared" si="133"/>
        <v>0.36</v>
      </c>
      <c r="U1050" s="16">
        <v>5.84</v>
      </c>
      <c r="V1050" s="5">
        <f t="shared" si="134"/>
        <v>5.84</v>
      </c>
      <c r="W1050" t="s">
        <v>21</v>
      </c>
      <c r="X1050" t="str">
        <f t="shared" si="135"/>
        <v>Card</v>
      </c>
    </row>
    <row r="1051" spans="1:24" x14ac:dyDescent="0.3">
      <c r="A1051" s="3">
        <v>121049</v>
      </c>
      <c r="B1051">
        <v>102</v>
      </c>
      <c r="C1051" s="2">
        <v>45808</v>
      </c>
      <c r="D1051" s="4">
        <v>8.7476851851851847E-2</v>
      </c>
      <c r="E1051" s="2">
        <v>45808</v>
      </c>
      <c r="F1051" s="2" t="str">
        <f>TEXT(Table1[[#This Row],[Business_Day]],"dddd")</f>
        <v>Saturday</v>
      </c>
      <c r="G1051" t="s">
        <v>18</v>
      </c>
      <c r="H1051" t="s">
        <v>15</v>
      </c>
      <c r="I1051" t="str">
        <f t="shared" si="128"/>
        <v>Drive-Thru</v>
      </c>
      <c r="J1051" t="s">
        <v>27</v>
      </c>
      <c r="L1051" t="str">
        <f t="shared" si="129"/>
        <v>No Modifier</v>
      </c>
      <c r="M1051" s="3">
        <v>2</v>
      </c>
      <c r="N1051" s="5">
        <v>6.32</v>
      </c>
      <c r="O1051" s="5">
        <f t="shared" si="130"/>
        <v>6.3199999999999994</v>
      </c>
      <c r="P1051" s="5">
        <f t="shared" si="131"/>
        <v>12.639999999999999</v>
      </c>
      <c r="Q1051" s="9">
        <v>0</v>
      </c>
      <c r="R1051" s="9">
        <f t="shared" si="132"/>
        <v>0</v>
      </c>
      <c r="S1051" s="9">
        <v>0.88</v>
      </c>
      <c r="T1051" s="9">
        <f t="shared" si="133"/>
        <v>0.88</v>
      </c>
      <c r="U1051" s="16">
        <v>13.52</v>
      </c>
      <c r="V1051" s="5">
        <f t="shared" si="134"/>
        <v>13.52</v>
      </c>
      <c r="W1051" t="s">
        <v>21</v>
      </c>
      <c r="X1051" t="str">
        <f t="shared" si="135"/>
        <v>Card</v>
      </c>
    </row>
    <row r="1052" spans="1:24" x14ac:dyDescent="0.3">
      <c r="A1052" s="3">
        <v>121050</v>
      </c>
      <c r="B1052">
        <v>402</v>
      </c>
      <c r="C1052" s="2">
        <v>45815</v>
      </c>
      <c r="D1052" s="4">
        <v>0.27858796296296295</v>
      </c>
      <c r="E1052" s="2">
        <v>45815</v>
      </c>
      <c r="F1052" s="2" t="str">
        <f>TEXT(Table1[[#This Row],[Business_Day]],"dddd")</f>
        <v>Saturday</v>
      </c>
      <c r="G1052" t="s">
        <v>14</v>
      </c>
      <c r="H1052" t="s">
        <v>15</v>
      </c>
      <c r="I1052" t="str">
        <f t="shared" si="128"/>
        <v>Drive-Thru</v>
      </c>
      <c r="J1052" t="s">
        <v>67</v>
      </c>
      <c r="K1052" t="s">
        <v>46</v>
      </c>
      <c r="L1052" t="str">
        <f t="shared" si="129"/>
        <v>Cinnamon</v>
      </c>
      <c r="M1052" s="3">
        <v>1</v>
      </c>
      <c r="N1052" s="5">
        <v>4.78</v>
      </c>
      <c r="O1052" s="5">
        <f t="shared" si="130"/>
        <v>4.88</v>
      </c>
      <c r="P1052" s="5">
        <f t="shared" si="131"/>
        <v>4.88</v>
      </c>
      <c r="Q1052" s="9">
        <v>0</v>
      </c>
      <c r="R1052" s="9">
        <f t="shared" si="132"/>
        <v>0</v>
      </c>
      <c r="S1052" s="9">
        <v>0.34</v>
      </c>
      <c r="T1052" s="9">
        <f t="shared" si="133"/>
        <v>0.34</v>
      </c>
      <c r="U1052" s="16">
        <v>5.22</v>
      </c>
      <c r="V1052" s="5">
        <f t="shared" si="134"/>
        <v>5.22</v>
      </c>
      <c r="W1052" t="s">
        <v>31</v>
      </c>
      <c r="X1052" t="str">
        <f t="shared" si="135"/>
        <v>MobilePay</v>
      </c>
    </row>
    <row r="1053" spans="1:24" x14ac:dyDescent="0.3">
      <c r="A1053" s="3">
        <v>121051</v>
      </c>
      <c r="B1053">
        <v>301</v>
      </c>
      <c r="C1053" s="2">
        <v>45854</v>
      </c>
      <c r="D1053" s="4">
        <v>8.3414351851851851E-2</v>
      </c>
      <c r="E1053" s="2">
        <v>45854</v>
      </c>
      <c r="F1053" s="2" t="str">
        <f>TEXT(Table1[[#This Row],[Business_Day]],"dddd")</f>
        <v>Wednesday</v>
      </c>
      <c r="G1053" t="s">
        <v>18</v>
      </c>
      <c r="H1053" t="s">
        <v>19</v>
      </c>
      <c r="I1053" t="str">
        <f t="shared" si="128"/>
        <v>Dine-In</v>
      </c>
      <c r="J1053" t="s">
        <v>52</v>
      </c>
      <c r="L1053" t="str">
        <f t="shared" si="129"/>
        <v>No Modifier</v>
      </c>
      <c r="M1053" s="3">
        <v>2</v>
      </c>
      <c r="N1053" s="5">
        <v>2.75</v>
      </c>
      <c r="O1053" s="5">
        <f t="shared" si="130"/>
        <v>2.75</v>
      </c>
      <c r="P1053" s="5">
        <f t="shared" si="131"/>
        <v>5.5</v>
      </c>
      <c r="Q1053" s="9">
        <v>0</v>
      </c>
      <c r="R1053" s="9">
        <f t="shared" si="132"/>
        <v>0</v>
      </c>
      <c r="S1053" s="9">
        <v>0.52</v>
      </c>
      <c r="T1053" s="9">
        <f t="shared" si="133"/>
        <v>0.52</v>
      </c>
      <c r="U1053" s="16">
        <v>6.02</v>
      </c>
      <c r="V1053" s="5">
        <f t="shared" si="134"/>
        <v>6.02</v>
      </c>
      <c r="W1053" t="s">
        <v>21</v>
      </c>
      <c r="X1053" t="str">
        <f t="shared" si="135"/>
        <v>Card</v>
      </c>
    </row>
    <row r="1054" spans="1:24" x14ac:dyDescent="0.3">
      <c r="A1054" s="3">
        <v>121052</v>
      </c>
      <c r="B1054">
        <v>101</v>
      </c>
      <c r="C1054" s="2">
        <v>45761</v>
      </c>
      <c r="D1054" s="4">
        <v>0.27145833333333336</v>
      </c>
      <c r="E1054" s="2">
        <v>45761</v>
      </c>
      <c r="F1054" s="2" t="str">
        <f>TEXT(Table1[[#This Row],[Business_Day]],"dddd")</f>
        <v>Monday</v>
      </c>
      <c r="G1054" t="s">
        <v>14</v>
      </c>
      <c r="H1054" t="s">
        <v>15</v>
      </c>
      <c r="I1054" t="str">
        <f t="shared" si="128"/>
        <v>Drive-Thru</v>
      </c>
      <c r="J1054" t="s">
        <v>24</v>
      </c>
      <c r="L1054" t="str">
        <f t="shared" si="129"/>
        <v>No Modifier</v>
      </c>
      <c r="M1054" s="3">
        <v>1</v>
      </c>
      <c r="N1054" s="5">
        <v>3.36</v>
      </c>
      <c r="O1054" s="5">
        <f t="shared" si="130"/>
        <v>3.3600000000000003</v>
      </c>
      <c r="P1054" s="5">
        <f t="shared" si="131"/>
        <v>3.3600000000000003</v>
      </c>
      <c r="Q1054" s="9">
        <v>0</v>
      </c>
      <c r="R1054" s="9">
        <f t="shared" si="132"/>
        <v>0</v>
      </c>
      <c r="S1054" s="9">
        <v>0.24</v>
      </c>
      <c r="T1054" s="9">
        <f t="shared" si="133"/>
        <v>0.24</v>
      </c>
      <c r="U1054" s="16">
        <v>3.6</v>
      </c>
      <c r="V1054" s="5">
        <f t="shared" si="134"/>
        <v>3.6</v>
      </c>
      <c r="W1054" t="s">
        <v>17</v>
      </c>
      <c r="X1054" t="str">
        <f t="shared" si="135"/>
        <v>Cash</v>
      </c>
    </row>
    <row r="1055" spans="1:24" x14ac:dyDescent="0.3">
      <c r="A1055" s="3">
        <v>121053</v>
      </c>
      <c r="B1055">
        <v>102</v>
      </c>
      <c r="C1055" s="2">
        <v>45851</v>
      </c>
      <c r="D1055" s="4">
        <v>0.39850694444444446</v>
      </c>
      <c r="E1055" s="2">
        <v>45851</v>
      </c>
      <c r="F1055" s="2" t="str">
        <f>TEXT(Table1[[#This Row],[Business_Day]],"dddd")</f>
        <v>Sunday</v>
      </c>
      <c r="G1055" t="s">
        <v>36</v>
      </c>
      <c r="H1055" t="s">
        <v>29</v>
      </c>
      <c r="I1055" t="str">
        <f t="shared" si="128"/>
        <v>Delivery</v>
      </c>
      <c r="J1055" t="s">
        <v>78</v>
      </c>
      <c r="K1055" t="s">
        <v>23</v>
      </c>
      <c r="L1055" t="str">
        <f t="shared" si="129"/>
        <v>Light Ice</v>
      </c>
      <c r="M1055" s="3">
        <v>1</v>
      </c>
      <c r="N1055" s="5">
        <v>2.02</v>
      </c>
      <c r="O1055" s="5">
        <f t="shared" si="130"/>
        <v>2.02</v>
      </c>
      <c r="P1055" s="5">
        <f t="shared" si="131"/>
        <v>2.02</v>
      </c>
      <c r="Q1055" s="9">
        <v>0</v>
      </c>
      <c r="R1055" s="9">
        <f t="shared" si="132"/>
        <v>0</v>
      </c>
      <c r="S1055" s="9">
        <v>0.16</v>
      </c>
      <c r="T1055" s="9">
        <f t="shared" si="133"/>
        <v>0.16</v>
      </c>
      <c r="U1055" s="16">
        <v>2.1800000000000002</v>
      </c>
      <c r="V1055" s="5">
        <f t="shared" si="134"/>
        <v>2.1800000000000002</v>
      </c>
      <c r="W1055" t="s">
        <v>21</v>
      </c>
      <c r="X1055" t="str">
        <f t="shared" si="135"/>
        <v>Card</v>
      </c>
    </row>
    <row r="1056" spans="1:24" x14ac:dyDescent="0.3">
      <c r="A1056" s="3">
        <v>121054</v>
      </c>
      <c r="B1056">
        <v>501</v>
      </c>
      <c r="C1056" s="2">
        <v>45805</v>
      </c>
      <c r="D1056" s="4">
        <v>0.23673611111111112</v>
      </c>
      <c r="E1056" s="2">
        <v>45805</v>
      </c>
      <c r="F1056" s="2" t="str">
        <f>TEXT(Table1[[#This Row],[Business_Day]],"dddd")</f>
        <v>Wednesday</v>
      </c>
      <c r="G1056" t="s">
        <v>28</v>
      </c>
      <c r="H1056" t="s">
        <v>22</v>
      </c>
      <c r="I1056" t="str">
        <f t="shared" si="128"/>
        <v>Takeout</v>
      </c>
      <c r="J1056" t="s">
        <v>60</v>
      </c>
      <c r="L1056" t="str">
        <f t="shared" si="129"/>
        <v>No Modifier</v>
      </c>
      <c r="M1056" s="3">
        <v>1</v>
      </c>
      <c r="N1056" s="5">
        <v>4.8099999999999996</v>
      </c>
      <c r="O1056" s="5">
        <f t="shared" si="130"/>
        <v>4.8100000000000005</v>
      </c>
      <c r="P1056" s="5">
        <f t="shared" si="131"/>
        <v>4.8100000000000005</v>
      </c>
      <c r="Q1056" s="9">
        <v>0</v>
      </c>
      <c r="R1056" s="9">
        <f t="shared" si="132"/>
        <v>0</v>
      </c>
      <c r="S1056" s="9">
        <v>0.35</v>
      </c>
      <c r="T1056" s="9">
        <f t="shared" si="133"/>
        <v>0.35</v>
      </c>
      <c r="U1056" s="16">
        <v>5.16</v>
      </c>
      <c r="V1056" s="5">
        <f t="shared" si="134"/>
        <v>5.16</v>
      </c>
      <c r="W1056" t="s">
        <v>21</v>
      </c>
      <c r="X1056" t="str">
        <f t="shared" si="135"/>
        <v>Card</v>
      </c>
    </row>
    <row r="1057" spans="1:24" x14ac:dyDescent="0.3">
      <c r="A1057" s="3">
        <v>121055</v>
      </c>
      <c r="B1057">
        <v>201</v>
      </c>
      <c r="C1057" s="2">
        <v>45854</v>
      </c>
      <c r="D1057" s="4">
        <v>0.23516203703703703</v>
      </c>
      <c r="E1057" s="2">
        <v>45854</v>
      </c>
      <c r="F1057" s="2" t="str">
        <f>TEXT(Table1[[#This Row],[Business_Day]],"dddd")</f>
        <v>Wednesday</v>
      </c>
      <c r="G1057" t="s">
        <v>28</v>
      </c>
      <c r="H1057" t="s">
        <v>19</v>
      </c>
      <c r="I1057" t="str">
        <f t="shared" si="128"/>
        <v>Dine-In</v>
      </c>
      <c r="J1057" t="s">
        <v>80</v>
      </c>
      <c r="K1057" t="s">
        <v>69</v>
      </c>
      <c r="L1057" t="str">
        <f t="shared" si="129"/>
        <v>Caramel Topping</v>
      </c>
      <c r="M1057" s="3">
        <v>1</v>
      </c>
      <c r="N1057" s="5">
        <v>1.8</v>
      </c>
      <c r="O1057" s="5">
        <f t="shared" si="130"/>
        <v>2.3000000000000003</v>
      </c>
      <c r="P1057" s="5">
        <f t="shared" si="131"/>
        <v>2.3000000000000003</v>
      </c>
      <c r="Q1057" s="9">
        <v>0</v>
      </c>
      <c r="R1057" s="9">
        <f t="shared" si="132"/>
        <v>0</v>
      </c>
      <c r="S1057" s="9">
        <v>0.17</v>
      </c>
      <c r="T1057" s="9">
        <f t="shared" si="133"/>
        <v>0.17</v>
      </c>
      <c r="U1057" s="16">
        <v>2.4700000000000002</v>
      </c>
      <c r="V1057" s="5">
        <f t="shared" si="134"/>
        <v>2.4700000000000002</v>
      </c>
      <c r="W1057" t="s">
        <v>21</v>
      </c>
      <c r="X1057" t="str">
        <f t="shared" si="135"/>
        <v>Card</v>
      </c>
    </row>
    <row r="1058" spans="1:24" x14ac:dyDescent="0.3">
      <c r="A1058" s="3">
        <v>121056</v>
      </c>
      <c r="B1058">
        <v>101</v>
      </c>
      <c r="C1058" s="2">
        <v>45820</v>
      </c>
      <c r="D1058" s="4">
        <v>0.48068287037037039</v>
      </c>
      <c r="E1058" s="2">
        <v>45820</v>
      </c>
      <c r="F1058" s="2" t="str">
        <f>TEXT(Table1[[#This Row],[Business_Day]],"dddd")</f>
        <v>Thursday</v>
      </c>
      <c r="G1058" t="s">
        <v>18</v>
      </c>
      <c r="H1058" t="s">
        <v>22</v>
      </c>
      <c r="I1058" t="str">
        <f t="shared" si="128"/>
        <v>Takeout</v>
      </c>
      <c r="J1058" t="s">
        <v>32</v>
      </c>
      <c r="L1058" t="str">
        <f t="shared" si="129"/>
        <v>No Modifier</v>
      </c>
      <c r="M1058" s="3">
        <v>2</v>
      </c>
      <c r="N1058" s="5">
        <v>1.74</v>
      </c>
      <c r="O1058" s="5">
        <f t="shared" si="130"/>
        <v>1.74</v>
      </c>
      <c r="P1058" s="5">
        <f t="shared" si="131"/>
        <v>3.48</v>
      </c>
      <c r="Q1058" s="9">
        <v>0</v>
      </c>
      <c r="R1058" s="9">
        <f t="shared" si="132"/>
        <v>0</v>
      </c>
      <c r="S1058" s="9">
        <v>0.21</v>
      </c>
      <c r="T1058" s="9">
        <f t="shared" si="133"/>
        <v>0.21</v>
      </c>
      <c r="U1058" s="16">
        <v>3.69</v>
      </c>
      <c r="V1058" s="5">
        <f t="shared" si="134"/>
        <v>3.69</v>
      </c>
      <c r="W1058" t="s">
        <v>21</v>
      </c>
      <c r="X1058" t="str">
        <f t="shared" si="135"/>
        <v>Card</v>
      </c>
    </row>
    <row r="1059" spans="1:24" x14ac:dyDescent="0.3">
      <c r="A1059" s="3">
        <v>121057</v>
      </c>
      <c r="B1059">
        <v>403</v>
      </c>
      <c r="C1059" s="2">
        <v>45807</v>
      </c>
      <c r="D1059" s="4">
        <v>0.44797453703703705</v>
      </c>
      <c r="E1059" s="2">
        <v>45807</v>
      </c>
      <c r="F1059" s="2" t="str">
        <f>TEXT(Table1[[#This Row],[Business_Day]],"dddd")</f>
        <v>Friday</v>
      </c>
      <c r="G1059" t="s">
        <v>37</v>
      </c>
      <c r="H1059" t="s">
        <v>15</v>
      </c>
      <c r="I1059" t="str">
        <f t="shared" si="128"/>
        <v>Drive-Thru</v>
      </c>
      <c r="J1059" t="s">
        <v>24</v>
      </c>
      <c r="K1059" t="s">
        <v>40</v>
      </c>
      <c r="L1059" t="str">
        <f t="shared" si="129"/>
        <v>Sausage Patty</v>
      </c>
      <c r="M1059" s="3">
        <v>1</v>
      </c>
      <c r="N1059" s="5">
        <v>3.53</v>
      </c>
      <c r="O1059" s="5">
        <f t="shared" si="130"/>
        <v>4.7299999999999995</v>
      </c>
      <c r="P1059" s="5">
        <f t="shared" si="131"/>
        <v>4.7299999999999995</v>
      </c>
      <c r="Q1059" s="9">
        <v>0</v>
      </c>
      <c r="R1059" s="9">
        <f t="shared" si="132"/>
        <v>0</v>
      </c>
      <c r="S1059" s="9">
        <v>0.4</v>
      </c>
      <c r="T1059" s="9">
        <f t="shared" si="133"/>
        <v>0.4</v>
      </c>
      <c r="U1059" s="16">
        <v>5.13</v>
      </c>
      <c r="V1059" s="5">
        <f t="shared" si="134"/>
        <v>5.13</v>
      </c>
      <c r="W1059" t="s">
        <v>21</v>
      </c>
      <c r="X1059" t="str">
        <f t="shared" si="135"/>
        <v>Card</v>
      </c>
    </row>
    <row r="1060" spans="1:24" x14ac:dyDescent="0.3">
      <c r="A1060" s="3">
        <v>121058</v>
      </c>
      <c r="B1060">
        <v>201</v>
      </c>
      <c r="C1060" s="2">
        <v>45859</v>
      </c>
      <c r="D1060" s="4">
        <v>0.4659490740740741</v>
      </c>
      <c r="E1060" s="2">
        <v>45859</v>
      </c>
      <c r="F1060" s="2" t="str">
        <f>TEXT(Table1[[#This Row],[Business_Day]],"dddd")</f>
        <v>Monday</v>
      </c>
      <c r="G1060" t="s">
        <v>33</v>
      </c>
      <c r="H1060" t="s">
        <v>15</v>
      </c>
      <c r="I1060" t="str">
        <f t="shared" si="128"/>
        <v>Drive-Thru</v>
      </c>
      <c r="J1060" t="s">
        <v>43</v>
      </c>
      <c r="L1060" t="str">
        <f t="shared" si="129"/>
        <v>No Modifier</v>
      </c>
      <c r="M1060" s="3">
        <v>1</v>
      </c>
      <c r="N1060" s="5">
        <v>4.67</v>
      </c>
      <c r="O1060" s="5">
        <f t="shared" si="130"/>
        <v>4.67</v>
      </c>
      <c r="P1060" s="5">
        <f t="shared" si="131"/>
        <v>4.67</v>
      </c>
      <c r="Q1060" s="9">
        <v>0</v>
      </c>
      <c r="R1060" s="9">
        <f t="shared" si="132"/>
        <v>0</v>
      </c>
      <c r="S1060" s="9">
        <v>0.44</v>
      </c>
      <c r="T1060" s="9">
        <f t="shared" si="133"/>
        <v>0.44</v>
      </c>
      <c r="U1060" s="16">
        <v>5.1100000000000003</v>
      </c>
      <c r="V1060" s="5">
        <f t="shared" si="134"/>
        <v>5.1100000000000003</v>
      </c>
      <c r="W1060" t="s">
        <v>21</v>
      </c>
      <c r="X1060" t="str">
        <f t="shared" si="135"/>
        <v>Card</v>
      </c>
    </row>
    <row r="1061" spans="1:24" x14ac:dyDescent="0.3">
      <c r="A1061" s="3">
        <v>121059</v>
      </c>
      <c r="B1061">
        <v>103</v>
      </c>
      <c r="C1061" s="2">
        <v>45833</v>
      </c>
      <c r="D1061" s="4">
        <v>0.33569444444444446</v>
      </c>
      <c r="E1061" s="2">
        <v>45833</v>
      </c>
      <c r="F1061" s="2" t="str">
        <f>TEXT(Table1[[#This Row],[Business_Day]],"dddd")</f>
        <v>Wednesday</v>
      </c>
      <c r="G1061" t="s">
        <v>14</v>
      </c>
      <c r="H1061" t="s">
        <v>19</v>
      </c>
      <c r="I1061" t="str">
        <f t="shared" si="128"/>
        <v>Dine-In</v>
      </c>
      <c r="J1061" t="s">
        <v>38</v>
      </c>
      <c r="L1061" t="str">
        <f t="shared" si="129"/>
        <v>No Modifier</v>
      </c>
      <c r="M1061" s="3">
        <v>1</v>
      </c>
      <c r="N1061" s="5">
        <v>1.54</v>
      </c>
      <c r="O1061" s="5">
        <f t="shared" si="130"/>
        <v>1.54</v>
      </c>
      <c r="P1061" s="5">
        <f t="shared" si="131"/>
        <v>1.54</v>
      </c>
      <c r="Q1061" s="9">
        <v>0.31</v>
      </c>
      <c r="R1061" s="9">
        <f t="shared" si="132"/>
        <v>0.31</v>
      </c>
      <c r="S1061" s="9">
        <v>0.09</v>
      </c>
      <c r="T1061" s="9">
        <f t="shared" si="133"/>
        <v>0.09</v>
      </c>
      <c r="U1061" s="16">
        <v>1.32</v>
      </c>
      <c r="V1061" s="5">
        <f t="shared" si="134"/>
        <v>1.32</v>
      </c>
      <c r="W1061" t="s">
        <v>31</v>
      </c>
      <c r="X1061" t="str">
        <f t="shared" si="135"/>
        <v>MobilePay</v>
      </c>
    </row>
    <row r="1062" spans="1:24" x14ac:dyDescent="0.3">
      <c r="A1062" s="3">
        <v>121060</v>
      </c>
      <c r="B1062">
        <v>102</v>
      </c>
      <c r="C1062" s="2">
        <v>45844</v>
      </c>
      <c r="D1062" s="4">
        <v>0.11377314814814815</v>
      </c>
      <c r="E1062" s="2">
        <v>45844</v>
      </c>
      <c r="F1062" s="2" t="str">
        <f>TEXT(Table1[[#This Row],[Business_Day]],"dddd")</f>
        <v>Sunday</v>
      </c>
      <c r="G1062" t="s">
        <v>18</v>
      </c>
      <c r="H1062" t="s">
        <v>22</v>
      </c>
      <c r="I1062" t="str">
        <f t="shared" si="128"/>
        <v>Takeout</v>
      </c>
      <c r="J1062" t="s">
        <v>20</v>
      </c>
      <c r="K1062" t="s">
        <v>63</v>
      </c>
      <c r="L1062" t="str">
        <f t="shared" si="129"/>
        <v>No Sauce</v>
      </c>
      <c r="M1062" s="3">
        <v>1</v>
      </c>
      <c r="N1062" s="5">
        <v>5.67</v>
      </c>
      <c r="O1062" s="5">
        <f t="shared" ca="1" si="130"/>
        <v>5.82</v>
      </c>
      <c r="P1062" s="5">
        <f t="shared" ca="1" si="131"/>
        <v>5.82</v>
      </c>
      <c r="R1062" s="9">
        <f t="shared" ca="1" si="132"/>
        <v>0.15</v>
      </c>
      <c r="S1062" s="9">
        <v>0.43</v>
      </c>
      <c r="T1062" s="9">
        <f t="shared" si="133"/>
        <v>0.43</v>
      </c>
      <c r="U1062" s="16">
        <v>6.1</v>
      </c>
      <c r="V1062" s="5">
        <f t="shared" si="134"/>
        <v>6.1</v>
      </c>
      <c r="W1062" t="s">
        <v>21</v>
      </c>
      <c r="X1062" t="str">
        <f t="shared" si="135"/>
        <v>Card</v>
      </c>
    </row>
    <row r="1063" spans="1:24" x14ac:dyDescent="0.3">
      <c r="A1063" s="3">
        <v>121061</v>
      </c>
      <c r="B1063">
        <v>201</v>
      </c>
      <c r="C1063" s="2">
        <v>45856</v>
      </c>
      <c r="D1063" s="4">
        <v>0.4042013888888889</v>
      </c>
      <c r="E1063" s="2">
        <v>45856</v>
      </c>
      <c r="F1063" s="2" t="str">
        <f>TEXT(Table1[[#This Row],[Business_Day]],"dddd")</f>
        <v>Friday</v>
      </c>
      <c r="G1063" t="s">
        <v>36</v>
      </c>
      <c r="H1063" t="s">
        <v>22</v>
      </c>
      <c r="I1063" t="str">
        <f t="shared" si="128"/>
        <v>Takeout</v>
      </c>
      <c r="J1063" t="s">
        <v>55</v>
      </c>
      <c r="L1063" t="str">
        <f t="shared" si="129"/>
        <v>No Modifier</v>
      </c>
      <c r="M1063" s="3">
        <v>1</v>
      </c>
      <c r="N1063" s="5">
        <v>7.07</v>
      </c>
      <c r="O1063" s="5">
        <f t="shared" si="130"/>
        <v>7.07</v>
      </c>
      <c r="P1063" s="5">
        <f t="shared" si="131"/>
        <v>7.07</v>
      </c>
      <c r="Q1063" s="9">
        <v>0</v>
      </c>
      <c r="R1063" s="9">
        <f t="shared" si="132"/>
        <v>0</v>
      </c>
      <c r="S1063" s="9">
        <v>0.6</v>
      </c>
      <c r="T1063" s="9">
        <f t="shared" si="133"/>
        <v>0.6</v>
      </c>
      <c r="U1063" s="16">
        <v>7.67</v>
      </c>
      <c r="V1063" s="5">
        <f t="shared" si="134"/>
        <v>7.67</v>
      </c>
      <c r="W1063" t="s">
        <v>21</v>
      </c>
      <c r="X1063" t="str">
        <f t="shared" si="135"/>
        <v>Card</v>
      </c>
    </row>
    <row r="1064" spans="1:24" x14ac:dyDescent="0.3">
      <c r="A1064" s="3">
        <v>121062</v>
      </c>
      <c r="B1064">
        <v>501</v>
      </c>
      <c r="C1064" s="2">
        <v>45856</v>
      </c>
      <c r="D1064" s="4">
        <v>0.44587962962962963</v>
      </c>
      <c r="E1064" s="2">
        <v>45856</v>
      </c>
      <c r="F1064" s="2" t="str">
        <f>TEXT(Table1[[#This Row],[Business_Day]],"dddd")</f>
        <v>Friday</v>
      </c>
      <c r="G1064" t="s">
        <v>14</v>
      </c>
      <c r="H1064" t="s">
        <v>22</v>
      </c>
      <c r="I1064" t="str">
        <f t="shared" si="128"/>
        <v>Takeout</v>
      </c>
      <c r="J1064" t="s">
        <v>41</v>
      </c>
      <c r="L1064" t="str">
        <f t="shared" si="129"/>
        <v>No Modifier</v>
      </c>
      <c r="M1064" s="3">
        <v>1</v>
      </c>
      <c r="N1064" s="5">
        <v>2.12</v>
      </c>
      <c r="O1064" s="5">
        <f t="shared" si="130"/>
        <v>2.12</v>
      </c>
      <c r="P1064" s="5">
        <f t="shared" si="131"/>
        <v>2.12</v>
      </c>
      <c r="Q1064" s="9">
        <v>0</v>
      </c>
      <c r="R1064" s="9">
        <f t="shared" si="132"/>
        <v>0</v>
      </c>
      <c r="S1064" s="9">
        <v>0.17</v>
      </c>
      <c r="T1064" s="9">
        <f t="shared" si="133"/>
        <v>0.17</v>
      </c>
      <c r="U1064" s="16">
        <v>2.29</v>
      </c>
      <c r="V1064" s="5">
        <f t="shared" si="134"/>
        <v>2.29</v>
      </c>
      <c r="W1064" t="s">
        <v>21</v>
      </c>
      <c r="X1064" t="str">
        <f t="shared" si="135"/>
        <v>Card</v>
      </c>
    </row>
    <row r="1065" spans="1:24" x14ac:dyDescent="0.3">
      <c r="A1065" s="3">
        <v>121063</v>
      </c>
      <c r="B1065">
        <v>401</v>
      </c>
      <c r="C1065" s="2">
        <v>45851</v>
      </c>
      <c r="D1065" s="4">
        <v>0.2225462962962963</v>
      </c>
      <c r="E1065" s="2">
        <v>45851</v>
      </c>
      <c r="F1065" s="2" t="str">
        <f>TEXT(Table1[[#This Row],[Business_Day]],"dddd")</f>
        <v>Sunday</v>
      </c>
      <c r="G1065" t="s">
        <v>28</v>
      </c>
      <c r="H1065" t="s">
        <v>22</v>
      </c>
      <c r="I1065" t="str">
        <f t="shared" si="128"/>
        <v>Takeout</v>
      </c>
      <c r="J1065" t="s">
        <v>60</v>
      </c>
      <c r="L1065" t="str">
        <f t="shared" si="129"/>
        <v>No Modifier</v>
      </c>
      <c r="M1065" s="3">
        <v>1</v>
      </c>
      <c r="N1065" s="5">
        <v>4.41</v>
      </c>
      <c r="O1065" s="5">
        <f t="shared" si="130"/>
        <v>4.41</v>
      </c>
      <c r="P1065" s="5">
        <f t="shared" si="131"/>
        <v>4.41</v>
      </c>
      <c r="Q1065" s="9">
        <v>0</v>
      </c>
      <c r="R1065" s="9">
        <f t="shared" si="132"/>
        <v>0</v>
      </c>
      <c r="S1065" s="9">
        <v>0.33</v>
      </c>
      <c r="T1065" s="9">
        <f t="shared" si="133"/>
        <v>0.33</v>
      </c>
      <c r="U1065" s="16">
        <v>4.74</v>
      </c>
      <c r="V1065" s="5">
        <f t="shared" si="134"/>
        <v>4.74</v>
      </c>
      <c r="W1065" t="s">
        <v>21</v>
      </c>
      <c r="X1065" t="str">
        <f t="shared" si="135"/>
        <v>Card</v>
      </c>
    </row>
    <row r="1066" spans="1:24" x14ac:dyDescent="0.3">
      <c r="A1066" s="3">
        <v>121064</v>
      </c>
      <c r="B1066">
        <v>402</v>
      </c>
      <c r="C1066" s="2">
        <v>45785</v>
      </c>
      <c r="D1066" s="4">
        <v>0.42024305555555558</v>
      </c>
      <c r="E1066" s="2">
        <v>45785</v>
      </c>
      <c r="F1066" s="2" t="str">
        <f>TEXT(Table1[[#This Row],[Business_Day]],"dddd")</f>
        <v>Thursday</v>
      </c>
      <c r="G1066" t="s">
        <v>14</v>
      </c>
      <c r="H1066" t="s">
        <v>22</v>
      </c>
      <c r="I1066" t="str">
        <f t="shared" si="128"/>
        <v>Takeout</v>
      </c>
      <c r="J1066" t="s">
        <v>75</v>
      </c>
      <c r="K1066" t="s">
        <v>46</v>
      </c>
      <c r="L1066" t="str">
        <f t="shared" si="129"/>
        <v>Cinnamon</v>
      </c>
      <c r="M1066" s="3">
        <v>2</v>
      </c>
      <c r="N1066" s="5">
        <v>3.65</v>
      </c>
      <c r="O1066" s="5">
        <f t="shared" si="130"/>
        <v>3.75</v>
      </c>
      <c r="P1066" s="5">
        <f t="shared" si="131"/>
        <v>7.5</v>
      </c>
      <c r="Q1066" s="9">
        <v>0</v>
      </c>
      <c r="R1066" s="9">
        <f t="shared" si="132"/>
        <v>0</v>
      </c>
      <c r="S1066" s="9">
        <v>0.68</v>
      </c>
      <c r="T1066" s="9">
        <f t="shared" si="133"/>
        <v>0.68</v>
      </c>
      <c r="U1066" s="16">
        <v>8.18</v>
      </c>
      <c r="V1066" s="5">
        <f t="shared" si="134"/>
        <v>8.18</v>
      </c>
      <c r="W1066" t="s">
        <v>31</v>
      </c>
      <c r="X1066" t="str">
        <f t="shared" si="135"/>
        <v>MobilePay</v>
      </c>
    </row>
    <row r="1067" spans="1:24" x14ac:dyDescent="0.3">
      <c r="A1067" s="3">
        <v>121065</v>
      </c>
      <c r="B1067">
        <v>201</v>
      </c>
      <c r="C1067" s="2">
        <v>45824</v>
      </c>
      <c r="D1067" s="4">
        <v>0.3732638888888889</v>
      </c>
      <c r="E1067" s="2">
        <v>45824</v>
      </c>
      <c r="F1067" s="2" t="str">
        <f>TEXT(Table1[[#This Row],[Business_Day]],"dddd")</f>
        <v>Monday</v>
      </c>
      <c r="G1067" t="s">
        <v>14</v>
      </c>
      <c r="H1067" t="s">
        <v>19</v>
      </c>
      <c r="I1067" t="str">
        <f t="shared" si="128"/>
        <v>Dine-In</v>
      </c>
      <c r="J1067" t="s">
        <v>38</v>
      </c>
      <c r="L1067" t="str">
        <f t="shared" si="129"/>
        <v>No Modifier</v>
      </c>
      <c r="M1067" s="3">
        <v>1</v>
      </c>
      <c r="N1067" s="5">
        <v>1.44</v>
      </c>
      <c r="O1067" s="5">
        <f t="shared" si="130"/>
        <v>1.44</v>
      </c>
      <c r="P1067" s="5">
        <f t="shared" si="131"/>
        <v>1.44</v>
      </c>
      <c r="Q1067" s="9">
        <v>0</v>
      </c>
      <c r="R1067" s="9">
        <f t="shared" si="132"/>
        <v>0</v>
      </c>
      <c r="S1067" s="9">
        <v>0.09</v>
      </c>
      <c r="T1067" s="9">
        <f t="shared" si="133"/>
        <v>0.09</v>
      </c>
      <c r="U1067" s="16">
        <v>1.53</v>
      </c>
      <c r="V1067" s="5">
        <f t="shared" si="134"/>
        <v>1.53</v>
      </c>
      <c r="W1067" t="s">
        <v>31</v>
      </c>
      <c r="X1067" t="str">
        <f t="shared" si="135"/>
        <v>MobilePay</v>
      </c>
    </row>
    <row r="1068" spans="1:24" x14ac:dyDescent="0.3">
      <c r="A1068" s="3">
        <v>121066</v>
      </c>
      <c r="B1068">
        <v>403</v>
      </c>
      <c r="C1068" s="2">
        <v>45848</v>
      </c>
      <c r="D1068" s="4">
        <v>0.52827546296296302</v>
      </c>
      <c r="E1068" s="2">
        <v>45848</v>
      </c>
      <c r="F1068" s="2" t="str">
        <f>TEXT(Table1[[#This Row],[Business_Day]],"dddd")</f>
        <v>Thursday</v>
      </c>
      <c r="G1068" t="s">
        <v>18</v>
      </c>
      <c r="H1068" t="s">
        <v>22</v>
      </c>
      <c r="I1068" t="str">
        <f t="shared" si="128"/>
        <v>Takeout</v>
      </c>
      <c r="J1068" t="s">
        <v>26</v>
      </c>
      <c r="L1068" t="str">
        <f t="shared" si="129"/>
        <v>No Modifier</v>
      </c>
      <c r="M1068" s="3">
        <v>1</v>
      </c>
      <c r="N1068" s="5">
        <v>8.64</v>
      </c>
      <c r="O1068" s="5">
        <f t="shared" si="130"/>
        <v>8.6399999999999988</v>
      </c>
      <c r="P1068" s="5">
        <f t="shared" si="131"/>
        <v>8.6399999999999988</v>
      </c>
      <c r="Q1068" s="9">
        <v>0</v>
      </c>
      <c r="R1068" s="9">
        <f t="shared" si="132"/>
        <v>0</v>
      </c>
      <c r="S1068" s="9">
        <v>0.73</v>
      </c>
      <c r="T1068" s="9">
        <f t="shared" si="133"/>
        <v>0.73</v>
      </c>
      <c r="U1068" s="16">
        <v>9.3699999999999992</v>
      </c>
      <c r="V1068" s="5">
        <f t="shared" si="134"/>
        <v>9.3699999999999992</v>
      </c>
      <c r="W1068" t="s">
        <v>31</v>
      </c>
      <c r="X1068" t="str">
        <f t="shared" si="135"/>
        <v>MobilePay</v>
      </c>
    </row>
    <row r="1069" spans="1:24" x14ac:dyDescent="0.3">
      <c r="A1069" s="3">
        <v>121067</v>
      </c>
      <c r="B1069">
        <v>301</v>
      </c>
      <c r="C1069" s="2">
        <v>45863</v>
      </c>
      <c r="D1069" s="4">
        <v>0.41817129629629629</v>
      </c>
      <c r="E1069" s="2">
        <v>45863</v>
      </c>
      <c r="F1069" s="2" t="str">
        <f>TEXT(Table1[[#This Row],[Business_Day]],"dddd")</f>
        <v>Friday</v>
      </c>
      <c r="G1069" t="s">
        <v>37</v>
      </c>
      <c r="H1069" t="s">
        <v>19</v>
      </c>
      <c r="I1069" t="str">
        <f t="shared" si="128"/>
        <v>Dine-In</v>
      </c>
      <c r="J1069" t="s">
        <v>80</v>
      </c>
      <c r="K1069" t="s">
        <v>81</v>
      </c>
      <c r="L1069" t="str">
        <f t="shared" si="129"/>
        <v>Chocolate Topping</v>
      </c>
      <c r="M1069" s="3">
        <v>1</v>
      </c>
      <c r="N1069" s="5">
        <v>2.04</v>
      </c>
      <c r="O1069" s="5">
        <f t="shared" si="130"/>
        <v>2.54</v>
      </c>
      <c r="P1069" s="5">
        <f t="shared" si="131"/>
        <v>2.54</v>
      </c>
      <c r="Q1069" s="9">
        <v>0</v>
      </c>
      <c r="R1069" s="9">
        <f t="shared" si="132"/>
        <v>0</v>
      </c>
      <c r="S1069" s="9">
        <v>0.19</v>
      </c>
      <c r="T1069" s="9">
        <f t="shared" si="133"/>
        <v>0.19</v>
      </c>
      <c r="U1069" s="16">
        <v>2.73</v>
      </c>
      <c r="V1069" s="5">
        <f t="shared" si="134"/>
        <v>2.73</v>
      </c>
      <c r="W1069" t="s">
        <v>21</v>
      </c>
      <c r="X1069" t="str">
        <f t="shared" si="135"/>
        <v>Card</v>
      </c>
    </row>
    <row r="1070" spans="1:24" x14ac:dyDescent="0.3">
      <c r="A1070" s="3">
        <v>121068</v>
      </c>
      <c r="B1070">
        <v>101</v>
      </c>
      <c r="C1070" s="2">
        <v>45807</v>
      </c>
      <c r="D1070" s="4">
        <v>0.35091435185185182</v>
      </c>
      <c r="E1070" s="2">
        <v>45807</v>
      </c>
      <c r="F1070" s="2" t="str">
        <f>TEXT(Table1[[#This Row],[Business_Day]],"dddd")</f>
        <v>Friday</v>
      </c>
      <c r="G1070" t="s">
        <v>14</v>
      </c>
      <c r="H1070" t="s">
        <v>22</v>
      </c>
      <c r="I1070" t="str">
        <f t="shared" si="128"/>
        <v>Takeout</v>
      </c>
      <c r="J1070" t="s">
        <v>39</v>
      </c>
      <c r="K1070" t="s">
        <v>46</v>
      </c>
      <c r="L1070" t="str">
        <f t="shared" si="129"/>
        <v>Cinnamon</v>
      </c>
      <c r="M1070" s="3">
        <v>1</v>
      </c>
      <c r="N1070" s="5">
        <v>2.92</v>
      </c>
      <c r="O1070" s="5">
        <f t="shared" si="130"/>
        <v>3.02</v>
      </c>
      <c r="P1070" s="5">
        <f t="shared" si="131"/>
        <v>3.02</v>
      </c>
      <c r="Q1070" s="9">
        <v>0</v>
      </c>
      <c r="R1070" s="9">
        <f t="shared" si="132"/>
        <v>0</v>
      </c>
      <c r="S1070" s="9">
        <v>0.2</v>
      </c>
      <c r="T1070" s="9">
        <f t="shared" si="133"/>
        <v>0.2</v>
      </c>
      <c r="U1070" s="16">
        <v>3.22</v>
      </c>
      <c r="V1070" s="5">
        <f t="shared" si="134"/>
        <v>3.22</v>
      </c>
      <c r="W1070" t="s">
        <v>17</v>
      </c>
      <c r="X1070" t="str">
        <f t="shared" si="135"/>
        <v>Cash</v>
      </c>
    </row>
    <row r="1071" spans="1:24" x14ac:dyDescent="0.3">
      <c r="A1071" s="3">
        <v>121069</v>
      </c>
      <c r="B1071">
        <v>202</v>
      </c>
      <c r="C1071" s="2">
        <v>45874</v>
      </c>
      <c r="D1071" s="4">
        <v>0.26822916666666669</v>
      </c>
      <c r="E1071" s="2">
        <v>45874</v>
      </c>
      <c r="F1071" s="2" t="str">
        <f>TEXT(Table1[[#This Row],[Business_Day]],"dddd")</f>
        <v>Tuesday</v>
      </c>
      <c r="G1071" t="s">
        <v>36</v>
      </c>
      <c r="H1071" t="s">
        <v>22</v>
      </c>
      <c r="I1071" t="str">
        <f t="shared" si="128"/>
        <v>Takeout</v>
      </c>
      <c r="J1071" t="s">
        <v>55</v>
      </c>
      <c r="L1071" t="str">
        <f t="shared" si="129"/>
        <v>No Modifier</v>
      </c>
      <c r="M1071" s="3">
        <v>1</v>
      </c>
      <c r="N1071" s="5">
        <v>8.66</v>
      </c>
      <c r="O1071" s="5">
        <f t="shared" si="130"/>
        <v>8.66</v>
      </c>
      <c r="P1071" s="5">
        <f t="shared" si="131"/>
        <v>8.66</v>
      </c>
      <c r="Q1071" s="9">
        <v>0</v>
      </c>
      <c r="R1071" s="9">
        <f t="shared" si="132"/>
        <v>0</v>
      </c>
      <c r="S1071" s="9">
        <v>0.74</v>
      </c>
      <c r="T1071" s="9">
        <f t="shared" si="133"/>
        <v>0.74</v>
      </c>
      <c r="U1071" s="16">
        <v>9.4</v>
      </c>
      <c r="V1071" s="5">
        <f t="shared" si="134"/>
        <v>9.4</v>
      </c>
      <c r="W1071" t="s">
        <v>17</v>
      </c>
      <c r="X1071" t="str">
        <f t="shared" si="135"/>
        <v>Cash</v>
      </c>
    </row>
    <row r="1072" spans="1:24" x14ac:dyDescent="0.3">
      <c r="A1072" s="3">
        <v>121070</v>
      </c>
      <c r="B1072">
        <v>301</v>
      </c>
      <c r="C1072" s="2">
        <v>45789</v>
      </c>
      <c r="D1072" s="4">
        <v>0.34328703703703706</v>
      </c>
      <c r="E1072" s="2">
        <v>45789</v>
      </c>
      <c r="F1072" s="2" t="str">
        <f>TEXT(Table1[[#This Row],[Business_Day]],"dddd")</f>
        <v>Monday</v>
      </c>
      <c r="G1072" t="s">
        <v>14</v>
      </c>
      <c r="H1072" t="s">
        <v>19</v>
      </c>
      <c r="I1072" t="str">
        <f t="shared" si="128"/>
        <v>Dine-In</v>
      </c>
      <c r="J1072" t="s">
        <v>75</v>
      </c>
      <c r="L1072" t="str">
        <f t="shared" si="129"/>
        <v>No Modifier</v>
      </c>
      <c r="M1072" s="3">
        <v>1</v>
      </c>
      <c r="N1072" s="5">
        <v>3.73</v>
      </c>
      <c r="O1072" s="5">
        <f t="shared" si="130"/>
        <v>3.73</v>
      </c>
      <c r="P1072" s="5">
        <f t="shared" si="131"/>
        <v>3.73</v>
      </c>
      <c r="Q1072" s="9">
        <v>0</v>
      </c>
      <c r="R1072" s="9">
        <f t="shared" si="132"/>
        <v>0</v>
      </c>
      <c r="S1072" s="9">
        <v>0.35</v>
      </c>
      <c r="T1072" s="9">
        <f t="shared" si="133"/>
        <v>0.35</v>
      </c>
      <c r="U1072" s="16">
        <v>4.08</v>
      </c>
      <c r="V1072" s="5">
        <f t="shared" si="134"/>
        <v>4.08</v>
      </c>
      <c r="W1072" t="s">
        <v>17</v>
      </c>
      <c r="X1072" t="str">
        <f t="shared" si="135"/>
        <v>Cash</v>
      </c>
    </row>
    <row r="1073" spans="1:24" x14ac:dyDescent="0.3">
      <c r="A1073" s="3">
        <v>121071</v>
      </c>
      <c r="B1073">
        <v>301</v>
      </c>
      <c r="C1073" s="2">
        <v>45761</v>
      </c>
      <c r="D1073" s="4">
        <v>0.23604166666666668</v>
      </c>
      <c r="E1073" s="2">
        <v>45761</v>
      </c>
      <c r="F1073" s="2" t="str">
        <f>TEXT(Table1[[#This Row],[Business_Day]],"dddd")</f>
        <v>Monday</v>
      </c>
      <c r="G1073" t="s">
        <v>28</v>
      </c>
      <c r="H1073" t="s">
        <v>22</v>
      </c>
      <c r="I1073" t="str">
        <f t="shared" si="128"/>
        <v>Takeout</v>
      </c>
      <c r="J1073" t="s">
        <v>52</v>
      </c>
      <c r="K1073" t="s">
        <v>63</v>
      </c>
      <c r="L1073" t="str">
        <f t="shared" si="129"/>
        <v>No Sauce</v>
      </c>
      <c r="M1073" s="3">
        <v>1</v>
      </c>
      <c r="N1073" s="5">
        <v>2.78</v>
      </c>
      <c r="O1073" s="5">
        <f t="shared" si="130"/>
        <v>2.7800000000000002</v>
      </c>
      <c r="P1073" s="5">
        <f t="shared" si="131"/>
        <v>2.7800000000000002</v>
      </c>
      <c r="Q1073" s="9">
        <v>0</v>
      </c>
      <c r="R1073" s="9">
        <f t="shared" si="132"/>
        <v>0</v>
      </c>
      <c r="S1073" s="9">
        <v>0.21</v>
      </c>
      <c r="T1073" s="9">
        <f t="shared" si="133"/>
        <v>0.21</v>
      </c>
      <c r="U1073" s="16">
        <v>2.99</v>
      </c>
      <c r="V1073" s="5">
        <f t="shared" si="134"/>
        <v>2.99</v>
      </c>
      <c r="W1073" t="s">
        <v>17</v>
      </c>
      <c r="X1073" t="str">
        <f t="shared" si="135"/>
        <v>Cash</v>
      </c>
    </row>
    <row r="1074" spans="1:24" x14ac:dyDescent="0.3">
      <c r="A1074" s="3">
        <v>121072</v>
      </c>
      <c r="B1074">
        <v>201</v>
      </c>
      <c r="C1074" s="2">
        <v>45846</v>
      </c>
      <c r="D1074" s="4">
        <v>0.49371527777777779</v>
      </c>
      <c r="E1074" s="2">
        <v>45846</v>
      </c>
      <c r="F1074" s="2" t="str">
        <f>TEXT(Table1[[#This Row],[Business_Day]],"dddd")</f>
        <v>Tuesday</v>
      </c>
      <c r="G1074" t="s">
        <v>18</v>
      </c>
      <c r="H1074" t="s">
        <v>19</v>
      </c>
      <c r="I1074" t="str">
        <f t="shared" si="128"/>
        <v>Dine-In</v>
      </c>
      <c r="J1074" t="s">
        <v>57</v>
      </c>
      <c r="K1074" t="s">
        <v>74</v>
      </c>
      <c r="L1074" t="str">
        <f t="shared" si="129"/>
        <v>Add Bacon</v>
      </c>
      <c r="M1074" s="3">
        <v>1</v>
      </c>
      <c r="N1074" s="5">
        <v>9.0299999999999994</v>
      </c>
      <c r="O1074" s="5">
        <f t="shared" si="130"/>
        <v>10.029999999999999</v>
      </c>
      <c r="P1074" s="5">
        <f t="shared" si="131"/>
        <v>10.029999999999999</v>
      </c>
      <c r="Q1074" s="9">
        <v>0</v>
      </c>
      <c r="R1074" s="9">
        <f t="shared" si="132"/>
        <v>0</v>
      </c>
      <c r="S1074" s="9">
        <v>0.75</v>
      </c>
      <c r="T1074" s="9">
        <f t="shared" si="133"/>
        <v>0.75</v>
      </c>
      <c r="U1074" s="16">
        <v>10.78</v>
      </c>
      <c r="V1074" s="5">
        <f t="shared" si="134"/>
        <v>10.78</v>
      </c>
      <c r="W1074" t="s">
        <v>21</v>
      </c>
      <c r="X1074" t="str">
        <f t="shared" si="135"/>
        <v>Card</v>
      </c>
    </row>
    <row r="1075" spans="1:24" x14ac:dyDescent="0.3">
      <c r="A1075" s="3">
        <v>121073</v>
      </c>
      <c r="B1075">
        <v>202</v>
      </c>
      <c r="C1075" s="2">
        <v>45781</v>
      </c>
      <c r="D1075" s="4">
        <v>0.45395833333333335</v>
      </c>
      <c r="E1075" s="2">
        <v>45781</v>
      </c>
      <c r="F1075" s="2" t="str">
        <f>TEXT(Table1[[#This Row],[Business_Day]],"dddd")</f>
        <v>Sunday</v>
      </c>
      <c r="G1075" t="s">
        <v>14</v>
      </c>
      <c r="H1075" t="s">
        <v>15</v>
      </c>
      <c r="I1075" t="str">
        <f t="shared" si="128"/>
        <v>Drive-Thru</v>
      </c>
      <c r="J1075" t="s">
        <v>35</v>
      </c>
      <c r="K1075" t="s">
        <v>46</v>
      </c>
      <c r="L1075" t="str">
        <f t="shared" si="129"/>
        <v>Cinnamon</v>
      </c>
      <c r="M1075" s="3">
        <v>1</v>
      </c>
      <c r="N1075" s="5">
        <v>1.63</v>
      </c>
      <c r="O1075" s="5">
        <f t="shared" si="130"/>
        <v>1.73</v>
      </c>
      <c r="P1075" s="5">
        <f t="shared" si="131"/>
        <v>1.73</v>
      </c>
      <c r="Q1075" s="9">
        <v>0</v>
      </c>
      <c r="R1075" s="9">
        <f t="shared" si="132"/>
        <v>0</v>
      </c>
      <c r="S1075" s="9">
        <v>0.13</v>
      </c>
      <c r="T1075" s="9">
        <f t="shared" si="133"/>
        <v>0.13</v>
      </c>
      <c r="U1075" s="16">
        <v>1.86</v>
      </c>
      <c r="V1075" s="5">
        <f t="shared" si="134"/>
        <v>1.86</v>
      </c>
      <c r="W1075" t="s">
        <v>21</v>
      </c>
      <c r="X1075" t="str">
        <f t="shared" si="135"/>
        <v>Card</v>
      </c>
    </row>
    <row r="1076" spans="1:24" x14ac:dyDescent="0.3">
      <c r="A1076" s="3">
        <v>121074</v>
      </c>
      <c r="B1076">
        <v>202</v>
      </c>
      <c r="C1076" s="2">
        <v>45858</v>
      </c>
      <c r="D1076" s="4">
        <v>0.20899305555555556</v>
      </c>
      <c r="E1076" s="2">
        <v>45858</v>
      </c>
      <c r="F1076" s="2" t="str">
        <f>TEXT(Table1[[#This Row],[Business_Day]],"dddd")</f>
        <v>Sunday</v>
      </c>
      <c r="G1076" t="s">
        <v>14</v>
      </c>
      <c r="H1076" t="s">
        <v>15</v>
      </c>
      <c r="I1076" t="str">
        <f t="shared" si="128"/>
        <v>Drive-Thru</v>
      </c>
      <c r="J1076" t="s">
        <v>24</v>
      </c>
      <c r="L1076" t="str">
        <f t="shared" si="129"/>
        <v>No Modifier</v>
      </c>
      <c r="M1076" s="3">
        <v>2</v>
      </c>
      <c r="N1076" s="5">
        <v>3.49</v>
      </c>
      <c r="O1076" s="5">
        <f t="shared" si="130"/>
        <v>3.49</v>
      </c>
      <c r="P1076" s="5">
        <f t="shared" si="131"/>
        <v>6.98</v>
      </c>
      <c r="Q1076" s="9">
        <v>0</v>
      </c>
      <c r="R1076" s="9">
        <f t="shared" si="132"/>
        <v>0</v>
      </c>
      <c r="S1076" s="9">
        <v>0.63</v>
      </c>
      <c r="T1076" s="9">
        <f t="shared" si="133"/>
        <v>0.63</v>
      </c>
      <c r="U1076" s="16">
        <v>7.61</v>
      </c>
      <c r="V1076" s="5">
        <f t="shared" si="134"/>
        <v>7.61</v>
      </c>
      <c r="W1076" t="s">
        <v>21</v>
      </c>
      <c r="X1076" t="str">
        <f t="shared" si="135"/>
        <v>Card</v>
      </c>
    </row>
    <row r="1077" spans="1:24" x14ac:dyDescent="0.3">
      <c r="A1077" s="3">
        <v>121075</v>
      </c>
      <c r="B1077">
        <v>401</v>
      </c>
      <c r="C1077" s="2">
        <v>45818</v>
      </c>
      <c r="D1077" s="4">
        <v>0.53806712962962966</v>
      </c>
      <c r="E1077" s="2">
        <v>45818</v>
      </c>
      <c r="F1077" s="2" t="str">
        <f>TEXT(Table1[[#This Row],[Business_Day]],"dddd")</f>
        <v>Tuesday</v>
      </c>
      <c r="G1077" t="s">
        <v>18</v>
      </c>
      <c r="H1077" t="s">
        <v>19</v>
      </c>
      <c r="I1077" t="str">
        <f t="shared" si="128"/>
        <v>Dine-In</v>
      </c>
      <c r="J1077" t="s">
        <v>43</v>
      </c>
      <c r="L1077" t="str">
        <f t="shared" si="129"/>
        <v>No Modifier</v>
      </c>
      <c r="M1077" s="3">
        <v>1</v>
      </c>
      <c r="N1077" s="5">
        <v>4.33</v>
      </c>
      <c r="O1077" s="5">
        <f t="shared" si="130"/>
        <v>4.33</v>
      </c>
      <c r="P1077" s="5">
        <f t="shared" si="131"/>
        <v>4.33</v>
      </c>
      <c r="Q1077" s="9">
        <v>0</v>
      </c>
      <c r="R1077" s="9">
        <f t="shared" si="132"/>
        <v>0</v>
      </c>
      <c r="S1077" s="9">
        <v>0.28000000000000003</v>
      </c>
      <c r="T1077" s="9">
        <f t="shared" si="133"/>
        <v>0.28000000000000003</v>
      </c>
      <c r="U1077" s="16">
        <v>4.6100000000000003</v>
      </c>
      <c r="V1077" s="5">
        <f t="shared" si="134"/>
        <v>4.6100000000000003</v>
      </c>
      <c r="W1077" t="s">
        <v>21</v>
      </c>
      <c r="X1077" t="str">
        <f t="shared" si="135"/>
        <v>Card</v>
      </c>
    </row>
    <row r="1078" spans="1:24" x14ac:dyDescent="0.3">
      <c r="A1078" s="3">
        <v>121076</v>
      </c>
      <c r="B1078">
        <v>301</v>
      </c>
      <c r="C1078" s="2">
        <v>45779</v>
      </c>
      <c r="D1078" s="4">
        <v>0.21789351851851851</v>
      </c>
      <c r="E1078" s="2">
        <v>45779</v>
      </c>
      <c r="F1078" s="2" t="str">
        <f>TEXT(Table1[[#This Row],[Business_Day]],"dddd")</f>
        <v>Friday</v>
      </c>
      <c r="G1078" t="s">
        <v>14</v>
      </c>
      <c r="H1078" t="s">
        <v>15</v>
      </c>
      <c r="I1078" t="str">
        <f t="shared" si="128"/>
        <v>Drive-Thru</v>
      </c>
      <c r="J1078" t="s">
        <v>39</v>
      </c>
      <c r="K1078" t="s">
        <v>46</v>
      </c>
      <c r="L1078" t="str">
        <f t="shared" si="129"/>
        <v>Cinnamon</v>
      </c>
      <c r="M1078" s="3">
        <v>1</v>
      </c>
      <c r="N1078" s="5">
        <v>2.65</v>
      </c>
      <c r="O1078" s="5">
        <f t="shared" si="130"/>
        <v>2.75</v>
      </c>
      <c r="P1078" s="5">
        <f t="shared" si="131"/>
        <v>2.75</v>
      </c>
      <c r="Q1078" s="9">
        <v>0</v>
      </c>
      <c r="R1078" s="9">
        <f t="shared" si="132"/>
        <v>0</v>
      </c>
      <c r="S1078" s="9">
        <v>0.25</v>
      </c>
      <c r="T1078" s="9">
        <f t="shared" si="133"/>
        <v>0.25</v>
      </c>
      <c r="U1078" s="16">
        <v>3</v>
      </c>
      <c r="V1078" s="5">
        <f t="shared" si="134"/>
        <v>3</v>
      </c>
      <c r="W1078" t="s">
        <v>21</v>
      </c>
      <c r="X1078" t="str">
        <f t="shared" si="135"/>
        <v>Card</v>
      </c>
    </row>
    <row r="1079" spans="1:24" x14ac:dyDescent="0.3">
      <c r="A1079" s="3">
        <v>121077</v>
      </c>
      <c r="B1079">
        <v>501</v>
      </c>
      <c r="C1079" s="2">
        <v>45870</v>
      </c>
      <c r="D1079" s="4">
        <v>0.48984953703703704</v>
      </c>
      <c r="E1079" s="2">
        <v>45870</v>
      </c>
      <c r="F1079" s="2" t="str">
        <f>TEXT(Table1[[#This Row],[Business_Day]],"dddd")</f>
        <v>Friday</v>
      </c>
      <c r="G1079" t="s">
        <v>37</v>
      </c>
      <c r="H1079" t="s">
        <v>22</v>
      </c>
      <c r="I1079" t="str">
        <f t="shared" si="128"/>
        <v>Takeout</v>
      </c>
      <c r="J1079" t="s">
        <v>24</v>
      </c>
      <c r="K1079" t="s">
        <v>25</v>
      </c>
      <c r="L1079" t="str">
        <f t="shared" si="129"/>
        <v>No Cheese</v>
      </c>
      <c r="M1079" s="3">
        <v>1</v>
      </c>
      <c r="N1079" s="5">
        <v>3.13</v>
      </c>
      <c r="O1079" s="5">
        <f t="shared" si="130"/>
        <v>3.1300000000000003</v>
      </c>
      <c r="P1079" s="5">
        <f t="shared" si="131"/>
        <v>3.1300000000000003</v>
      </c>
      <c r="Q1079" s="9">
        <v>0</v>
      </c>
      <c r="R1079" s="9">
        <f t="shared" si="132"/>
        <v>0</v>
      </c>
      <c r="S1079" s="9">
        <v>0.3</v>
      </c>
      <c r="T1079" s="9">
        <f t="shared" si="133"/>
        <v>0.3</v>
      </c>
      <c r="U1079" s="16">
        <v>3.43</v>
      </c>
      <c r="V1079" s="5">
        <f t="shared" si="134"/>
        <v>3.43</v>
      </c>
      <c r="W1079" t="s">
        <v>21</v>
      </c>
      <c r="X1079" t="str">
        <f t="shared" si="135"/>
        <v>Card</v>
      </c>
    </row>
    <row r="1080" spans="1:24" x14ac:dyDescent="0.3">
      <c r="A1080" s="3">
        <v>121078</v>
      </c>
      <c r="B1080">
        <v>401</v>
      </c>
      <c r="C1080" s="2">
        <v>45793</v>
      </c>
      <c r="D1080" s="4">
        <v>0.42224537037037035</v>
      </c>
      <c r="E1080" s="2">
        <v>45793</v>
      </c>
      <c r="F1080" s="2" t="str">
        <f>TEXT(Table1[[#This Row],[Business_Day]],"dddd")</f>
        <v>Friday</v>
      </c>
      <c r="G1080" t="s">
        <v>14</v>
      </c>
      <c r="H1080" t="s">
        <v>15</v>
      </c>
      <c r="I1080" t="str">
        <f t="shared" si="128"/>
        <v>Drive-Thru</v>
      </c>
      <c r="J1080" t="s">
        <v>75</v>
      </c>
      <c r="L1080" t="str">
        <f t="shared" si="129"/>
        <v>No Modifier</v>
      </c>
      <c r="M1080" s="3">
        <v>1</v>
      </c>
      <c r="N1080" s="5">
        <v>4.12</v>
      </c>
      <c r="O1080" s="5">
        <f t="shared" si="130"/>
        <v>4.12</v>
      </c>
      <c r="P1080" s="5">
        <f t="shared" si="131"/>
        <v>4.12</v>
      </c>
      <c r="Q1080" s="9">
        <v>0</v>
      </c>
      <c r="R1080" s="9">
        <f t="shared" si="132"/>
        <v>0</v>
      </c>
      <c r="S1080" s="9">
        <v>0.25</v>
      </c>
      <c r="T1080" s="9">
        <f t="shared" si="133"/>
        <v>0.25</v>
      </c>
      <c r="U1080" s="16">
        <v>4.37</v>
      </c>
      <c r="V1080" s="5">
        <f t="shared" si="134"/>
        <v>4.37</v>
      </c>
      <c r="W1080" t="s">
        <v>21</v>
      </c>
      <c r="X1080" t="str">
        <f t="shared" si="135"/>
        <v>Card</v>
      </c>
    </row>
    <row r="1081" spans="1:24" x14ac:dyDescent="0.3">
      <c r="A1081" s="3">
        <v>121079</v>
      </c>
      <c r="B1081">
        <v>401</v>
      </c>
      <c r="C1081" s="2">
        <v>45809</v>
      </c>
      <c r="D1081" s="4">
        <v>0.25179398148148147</v>
      </c>
      <c r="E1081" s="2">
        <v>45809</v>
      </c>
      <c r="F1081" s="2" t="str">
        <f>TEXT(Table1[[#This Row],[Business_Day]],"dddd")</f>
        <v>Sunday</v>
      </c>
      <c r="G1081" t="s">
        <v>36</v>
      </c>
      <c r="H1081" t="s">
        <v>15</v>
      </c>
      <c r="I1081" t="str">
        <f t="shared" si="128"/>
        <v>Drive-Thru</v>
      </c>
      <c r="J1081" t="s">
        <v>26</v>
      </c>
      <c r="L1081" t="str">
        <f t="shared" si="129"/>
        <v>No Modifier</v>
      </c>
      <c r="M1081" s="3">
        <v>2</v>
      </c>
      <c r="N1081" s="5">
        <v>9.7200000000000006</v>
      </c>
      <c r="O1081" s="5">
        <f t="shared" si="130"/>
        <v>9.7199999999999989</v>
      </c>
      <c r="P1081" s="5">
        <f t="shared" si="131"/>
        <v>19.439999999999998</v>
      </c>
      <c r="Q1081" s="9">
        <v>0</v>
      </c>
      <c r="R1081" s="9">
        <f t="shared" si="132"/>
        <v>0</v>
      </c>
      <c r="S1081" s="9">
        <v>1.46</v>
      </c>
      <c r="T1081" s="9">
        <f t="shared" si="133"/>
        <v>1.46</v>
      </c>
      <c r="U1081" s="16">
        <v>20.9</v>
      </c>
      <c r="V1081" s="5">
        <f t="shared" si="134"/>
        <v>20.9</v>
      </c>
      <c r="W1081" t="s">
        <v>62</v>
      </c>
      <c r="X1081" t="str">
        <f t="shared" si="135"/>
        <v>GiftCard</v>
      </c>
    </row>
    <row r="1082" spans="1:24" x14ac:dyDescent="0.3">
      <c r="A1082" s="3">
        <v>121080</v>
      </c>
      <c r="B1082">
        <v>402</v>
      </c>
      <c r="C1082" s="2">
        <v>45842</v>
      </c>
      <c r="D1082" s="4">
        <v>0.47865740740740742</v>
      </c>
      <c r="E1082" s="2">
        <v>45842</v>
      </c>
      <c r="F1082" s="2" t="str">
        <f>TEXT(Table1[[#This Row],[Business_Day]],"dddd")</f>
        <v>Friday</v>
      </c>
      <c r="G1082" t="s">
        <v>18</v>
      </c>
      <c r="H1082" t="s">
        <v>19</v>
      </c>
      <c r="I1082" t="str">
        <f t="shared" si="128"/>
        <v>Dine-In</v>
      </c>
      <c r="J1082" t="s">
        <v>20</v>
      </c>
      <c r="L1082" t="str">
        <f t="shared" si="129"/>
        <v>No Modifier</v>
      </c>
      <c r="M1082" s="3">
        <v>1</v>
      </c>
      <c r="N1082" s="5">
        <v>5.26</v>
      </c>
      <c r="O1082" s="5">
        <f t="shared" si="130"/>
        <v>5.26</v>
      </c>
      <c r="P1082" s="5">
        <f t="shared" si="131"/>
        <v>5.26</v>
      </c>
      <c r="Q1082" s="9">
        <v>0</v>
      </c>
      <c r="R1082" s="9">
        <f t="shared" si="132"/>
        <v>0</v>
      </c>
      <c r="S1082" s="9">
        <v>0.42</v>
      </c>
      <c r="T1082" s="9">
        <f t="shared" si="133"/>
        <v>0.42</v>
      </c>
      <c r="U1082" s="16">
        <v>5.68</v>
      </c>
      <c r="V1082" s="5">
        <f t="shared" si="134"/>
        <v>5.68</v>
      </c>
      <c r="W1082" t="s">
        <v>21</v>
      </c>
      <c r="X1082" t="str">
        <f t="shared" si="135"/>
        <v>Card</v>
      </c>
    </row>
    <row r="1083" spans="1:24" x14ac:dyDescent="0.3">
      <c r="A1083" s="3">
        <v>121081</v>
      </c>
      <c r="B1083">
        <v>401</v>
      </c>
      <c r="C1083" s="2">
        <v>45821</v>
      </c>
      <c r="D1083" s="4">
        <v>7.424768518518518E-2</v>
      </c>
      <c r="E1083" s="2">
        <v>45821</v>
      </c>
      <c r="F1083" s="2" t="str">
        <f>TEXT(Table1[[#This Row],[Business_Day]],"dddd")</f>
        <v>Friday</v>
      </c>
      <c r="G1083" t="s">
        <v>18</v>
      </c>
      <c r="H1083" t="s">
        <v>15</v>
      </c>
      <c r="I1083" t="str">
        <f t="shared" si="128"/>
        <v>Drive-Thru</v>
      </c>
      <c r="J1083" t="s">
        <v>20</v>
      </c>
      <c r="L1083" t="str">
        <f t="shared" si="129"/>
        <v>No Modifier</v>
      </c>
      <c r="M1083" s="3">
        <v>3</v>
      </c>
      <c r="N1083" s="5">
        <v>5.26</v>
      </c>
      <c r="O1083" s="5">
        <f t="shared" si="130"/>
        <v>5.2600000000000007</v>
      </c>
      <c r="P1083" s="5">
        <f t="shared" si="131"/>
        <v>15.780000000000001</v>
      </c>
      <c r="Q1083" s="9">
        <v>0</v>
      </c>
      <c r="R1083" s="9">
        <f t="shared" si="132"/>
        <v>0</v>
      </c>
      <c r="S1083" s="9">
        <v>1.1399999999999999</v>
      </c>
      <c r="T1083" s="9">
        <f t="shared" si="133"/>
        <v>1.1399999999999999</v>
      </c>
      <c r="U1083" s="16">
        <v>16.920000000000002</v>
      </c>
      <c r="V1083" s="5">
        <f t="shared" si="134"/>
        <v>16.920000000000002</v>
      </c>
      <c r="X1083" t="str">
        <f t="shared" si="135"/>
        <v>Card</v>
      </c>
    </row>
    <row r="1084" spans="1:24" x14ac:dyDescent="0.3">
      <c r="A1084" s="3">
        <v>121082</v>
      </c>
      <c r="B1084">
        <v>201</v>
      </c>
      <c r="C1084" s="2">
        <v>45849</v>
      </c>
      <c r="D1084" s="4">
        <v>0.2598611111111111</v>
      </c>
      <c r="E1084" s="2">
        <v>45849</v>
      </c>
      <c r="F1084" s="2" t="str">
        <f>TEXT(Table1[[#This Row],[Business_Day]],"dddd")</f>
        <v>Friday</v>
      </c>
      <c r="G1084" t="s">
        <v>36</v>
      </c>
      <c r="H1084" t="s">
        <v>19</v>
      </c>
      <c r="I1084" t="str">
        <f t="shared" si="128"/>
        <v>Dine-In</v>
      </c>
      <c r="J1084" t="s">
        <v>43</v>
      </c>
      <c r="L1084" t="str">
        <f t="shared" si="129"/>
        <v>No Modifier</v>
      </c>
      <c r="M1084" s="3">
        <v>1</v>
      </c>
      <c r="N1084" s="5">
        <v>4.38</v>
      </c>
      <c r="O1084" s="5">
        <f t="shared" si="130"/>
        <v>4.38</v>
      </c>
      <c r="P1084" s="5">
        <f t="shared" si="131"/>
        <v>4.38</v>
      </c>
      <c r="Q1084" s="9">
        <v>0</v>
      </c>
      <c r="R1084" s="9">
        <f t="shared" si="132"/>
        <v>0</v>
      </c>
      <c r="S1084" s="9">
        <v>0.39</v>
      </c>
      <c r="T1084" s="9">
        <f t="shared" si="133"/>
        <v>0.39</v>
      </c>
      <c r="U1084" s="16">
        <v>4.7699999999999996</v>
      </c>
      <c r="V1084" s="5">
        <f t="shared" si="134"/>
        <v>4.7699999999999996</v>
      </c>
      <c r="W1084" t="s">
        <v>21</v>
      </c>
      <c r="X1084" t="str">
        <f t="shared" si="135"/>
        <v>Card</v>
      </c>
    </row>
    <row r="1085" spans="1:24" x14ac:dyDescent="0.3">
      <c r="A1085" s="3">
        <v>121083</v>
      </c>
      <c r="B1085">
        <v>501</v>
      </c>
      <c r="C1085" s="2">
        <v>45782</v>
      </c>
      <c r="D1085" s="4">
        <v>0.17774305555555556</v>
      </c>
      <c r="E1085" s="2">
        <v>45782</v>
      </c>
      <c r="F1085" s="2" t="str">
        <f>TEXT(Table1[[#This Row],[Business_Day]],"dddd")</f>
        <v>Monday</v>
      </c>
      <c r="G1085" t="s">
        <v>28</v>
      </c>
      <c r="H1085" t="s">
        <v>29</v>
      </c>
      <c r="I1085" t="str">
        <f t="shared" si="128"/>
        <v>Delivery</v>
      </c>
      <c r="J1085" t="s">
        <v>51</v>
      </c>
      <c r="L1085" t="str">
        <f t="shared" si="129"/>
        <v>No Modifier</v>
      </c>
      <c r="M1085" s="3">
        <v>1</v>
      </c>
      <c r="N1085" s="5">
        <v>4.68</v>
      </c>
      <c r="O1085" s="5">
        <f t="shared" si="130"/>
        <v>4.68</v>
      </c>
      <c r="P1085" s="5">
        <f t="shared" si="131"/>
        <v>4.68</v>
      </c>
      <c r="Q1085" s="9">
        <v>0</v>
      </c>
      <c r="R1085" s="9">
        <f t="shared" si="132"/>
        <v>0</v>
      </c>
      <c r="S1085" s="9">
        <v>0.34</v>
      </c>
      <c r="T1085" s="9">
        <f t="shared" si="133"/>
        <v>0.34</v>
      </c>
      <c r="U1085" s="16">
        <v>5.0199999999999996</v>
      </c>
      <c r="V1085" s="5">
        <f t="shared" si="134"/>
        <v>5.0199999999999996</v>
      </c>
      <c r="W1085" t="s">
        <v>21</v>
      </c>
      <c r="X1085" t="str">
        <f t="shared" si="135"/>
        <v>Card</v>
      </c>
    </row>
    <row r="1086" spans="1:24" x14ac:dyDescent="0.3">
      <c r="A1086" s="3">
        <v>121084</v>
      </c>
      <c r="B1086">
        <v>201</v>
      </c>
      <c r="C1086" s="2">
        <v>45761</v>
      </c>
      <c r="D1086" s="4">
        <v>0.41814814814814816</v>
      </c>
      <c r="E1086" s="2">
        <v>45761</v>
      </c>
      <c r="F1086" s="2" t="str">
        <f>TEXT(Table1[[#This Row],[Business_Day]],"dddd")</f>
        <v>Monday</v>
      </c>
      <c r="G1086" t="s">
        <v>37</v>
      </c>
      <c r="H1086" t="s">
        <v>22</v>
      </c>
      <c r="I1086" t="str">
        <f t="shared" si="128"/>
        <v>Takeout</v>
      </c>
      <c r="J1086" t="s">
        <v>68</v>
      </c>
      <c r="L1086" t="str">
        <f t="shared" si="129"/>
        <v>No Modifier</v>
      </c>
      <c r="M1086" s="3">
        <v>2</v>
      </c>
      <c r="N1086" s="5">
        <v>3.84</v>
      </c>
      <c r="O1086" s="5">
        <f t="shared" si="130"/>
        <v>3.8400000000000003</v>
      </c>
      <c r="P1086" s="5">
        <f t="shared" si="131"/>
        <v>7.6800000000000006</v>
      </c>
      <c r="Q1086" s="9">
        <v>0</v>
      </c>
      <c r="R1086" s="9">
        <f t="shared" si="132"/>
        <v>0</v>
      </c>
      <c r="S1086" s="9">
        <v>0.46</v>
      </c>
      <c r="T1086" s="9">
        <f t="shared" si="133"/>
        <v>0.46</v>
      </c>
      <c r="U1086" s="16">
        <v>8.14</v>
      </c>
      <c r="V1086" s="5">
        <f t="shared" si="134"/>
        <v>8.14</v>
      </c>
      <c r="W1086" t="s">
        <v>21</v>
      </c>
      <c r="X1086" t="str">
        <f t="shared" si="135"/>
        <v>Card</v>
      </c>
    </row>
    <row r="1087" spans="1:24" x14ac:dyDescent="0.3">
      <c r="A1087" s="3">
        <v>121085</v>
      </c>
      <c r="B1087">
        <v>101</v>
      </c>
      <c r="C1087" s="2">
        <v>45871</v>
      </c>
      <c r="D1087" s="4">
        <v>0.41175925925925927</v>
      </c>
      <c r="E1087" s="2">
        <v>45871</v>
      </c>
      <c r="F1087" s="2" t="str">
        <f>TEXT(Table1[[#This Row],[Business_Day]],"dddd")</f>
        <v>Saturday</v>
      </c>
      <c r="G1087" t="s">
        <v>36</v>
      </c>
      <c r="H1087" t="s">
        <v>15</v>
      </c>
      <c r="I1087" t="str">
        <f t="shared" si="128"/>
        <v>Drive-Thru</v>
      </c>
      <c r="J1087" t="s">
        <v>48</v>
      </c>
      <c r="K1087" t="s">
        <v>65</v>
      </c>
      <c r="L1087" t="str">
        <f t="shared" si="129"/>
        <v>Extra Patty</v>
      </c>
      <c r="M1087" s="3">
        <v>1</v>
      </c>
      <c r="N1087" s="5">
        <v>5.8</v>
      </c>
      <c r="O1087" s="5">
        <f t="shared" si="130"/>
        <v>7.8</v>
      </c>
      <c r="P1087" s="5">
        <f t="shared" si="131"/>
        <v>7.8</v>
      </c>
      <c r="Q1087" s="9">
        <v>0</v>
      </c>
      <c r="R1087" s="9">
        <f t="shared" si="132"/>
        <v>0</v>
      </c>
      <c r="S1087" s="9">
        <v>0.7</v>
      </c>
      <c r="T1087" s="9">
        <f t="shared" si="133"/>
        <v>0.7</v>
      </c>
      <c r="U1087" s="16">
        <v>8.5</v>
      </c>
      <c r="V1087" s="5">
        <f t="shared" si="134"/>
        <v>8.5</v>
      </c>
      <c r="W1087" t="s">
        <v>31</v>
      </c>
      <c r="X1087" t="str">
        <f t="shared" si="135"/>
        <v>MobilePay</v>
      </c>
    </row>
    <row r="1088" spans="1:24" x14ac:dyDescent="0.3">
      <c r="A1088" s="3">
        <v>121086</v>
      </c>
      <c r="B1088">
        <v>501</v>
      </c>
      <c r="C1088" s="2">
        <v>45855</v>
      </c>
      <c r="D1088" s="4">
        <v>0.33569444444444446</v>
      </c>
      <c r="E1088" s="2">
        <v>45855</v>
      </c>
      <c r="F1088" s="2" t="str">
        <f>TEXT(Table1[[#This Row],[Business_Day]],"dddd")</f>
        <v>Thursday</v>
      </c>
      <c r="G1088" t="s">
        <v>36</v>
      </c>
      <c r="H1088" t="s">
        <v>22</v>
      </c>
      <c r="I1088" t="str">
        <f t="shared" si="128"/>
        <v>Takeout</v>
      </c>
      <c r="J1088" t="s">
        <v>57</v>
      </c>
      <c r="K1088" t="s">
        <v>54</v>
      </c>
      <c r="L1088" t="str">
        <f t="shared" si="129"/>
        <v>No Onions</v>
      </c>
      <c r="M1088" s="3">
        <v>1</v>
      </c>
      <c r="N1088" s="5">
        <v>9.51</v>
      </c>
      <c r="O1088" s="5">
        <f t="shared" si="130"/>
        <v>9.51</v>
      </c>
      <c r="P1088" s="5">
        <f t="shared" si="131"/>
        <v>9.51</v>
      </c>
      <c r="Q1088" s="9">
        <v>0</v>
      </c>
      <c r="R1088" s="9">
        <f t="shared" si="132"/>
        <v>0</v>
      </c>
      <c r="S1088" s="9">
        <v>0.67</v>
      </c>
      <c r="T1088" s="9">
        <f t="shared" si="133"/>
        <v>0.67</v>
      </c>
      <c r="U1088" s="16">
        <v>10.18</v>
      </c>
      <c r="V1088" s="5">
        <f t="shared" si="134"/>
        <v>10.18</v>
      </c>
      <c r="W1088" t="s">
        <v>17</v>
      </c>
      <c r="X1088" t="str">
        <f t="shared" si="135"/>
        <v>Cash</v>
      </c>
    </row>
    <row r="1089" spans="1:24" x14ac:dyDescent="0.3">
      <c r="A1089" s="3">
        <v>121087</v>
      </c>
      <c r="B1089">
        <v>501</v>
      </c>
      <c r="C1089" s="2">
        <v>45835</v>
      </c>
      <c r="D1089" s="4">
        <v>0.39291666666666669</v>
      </c>
      <c r="E1089" s="2">
        <v>45835</v>
      </c>
      <c r="F1089" s="2" t="str">
        <f>TEXT(Table1[[#This Row],[Business_Day]],"dddd")</f>
        <v>Friday</v>
      </c>
      <c r="G1089" t="s">
        <v>36</v>
      </c>
      <c r="H1089" t="s">
        <v>22</v>
      </c>
      <c r="I1089" t="str">
        <f t="shared" si="128"/>
        <v>Takeout</v>
      </c>
      <c r="J1089" t="s">
        <v>30</v>
      </c>
      <c r="K1089" t="s">
        <v>53</v>
      </c>
      <c r="L1089" t="str">
        <f t="shared" si="129"/>
        <v>Small Size</v>
      </c>
      <c r="M1089" s="3">
        <v>3</v>
      </c>
      <c r="N1089" s="5">
        <v>3.21</v>
      </c>
      <c r="O1089" s="5">
        <f t="shared" si="130"/>
        <v>2.9099999999999997</v>
      </c>
      <c r="P1089" s="5">
        <f t="shared" si="131"/>
        <v>8.7299999999999986</v>
      </c>
      <c r="Q1089" s="9">
        <v>0</v>
      </c>
      <c r="R1089" s="9">
        <f t="shared" si="132"/>
        <v>0</v>
      </c>
      <c r="S1089" s="9">
        <v>0.63</v>
      </c>
      <c r="T1089" s="9">
        <f t="shared" si="133"/>
        <v>0.63</v>
      </c>
      <c r="U1089" s="16">
        <v>9.36</v>
      </c>
      <c r="V1089" s="5">
        <f t="shared" si="134"/>
        <v>9.36</v>
      </c>
      <c r="W1089" t="s">
        <v>17</v>
      </c>
      <c r="X1089" t="str">
        <f t="shared" si="135"/>
        <v>Cash</v>
      </c>
    </row>
    <row r="1090" spans="1:24" x14ac:dyDescent="0.3">
      <c r="A1090" s="3">
        <v>121088</v>
      </c>
      <c r="B1090">
        <v>102</v>
      </c>
      <c r="C1090" s="2">
        <v>45863</v>
      </c>
      <c r="D1090" s="4">
        <v>6.3912037037037031E-2</v>
      </c>
      <c r="E1090" s="2">
        <v>45863</v>
      </c>
      <c r="F1090" s="2" t="str">
        <f>TEXT(Table1[[#This Row],[Business_Day]],"dddd")</f>
        <v>Friday</v>
      </c>
      <c r="G1090" t="s">
        <v>33</v>
      </c>
      <c r="H1090" t="s">
        <v>22</v>
      </c>
      <c r="I1090" t="str">
        <f t="shared" si="128"/>
        <v>Takeout</v>
      </c>
      <c r="J1090" t="s">
        <v>30</v>
      </c>
      <c r="K1090" t="s">
        <v>61</v>
      </c>
      <c r="L1090" t="str">
        <f t="shared" si="129"/>
        <v>Large Size</v>
      </c>
      <c r="M1090" s="3">
        <v>2</v>
      </c>
      <c r="N1090" s="5">
        <v>3.07</v>
      </c>
      <c r="O1090" s="5">
        <f t="shared" si="130"/>
        <v>3.67</v>
      </c>
      <c r="P1090" s="5">
        <f t="shared" si="131"/>
        <v>7.34</v>
      </c>
      <c r="Q1090" s="9">
        <v>0</v>
      </c>
      <c r="R1090" s="9">
        <f t="shared" si="132"/>
        <v>0</v>
      </c>
      <c r="S1090" s="9">
        <v>0.48</v>
      </c>
      <c r="T1090" s="9">
        <f t="shared" si="133"/>
        <v>0.48</v>
      </c>
      <c r="U1090" s="16">
        <v>7.82</v>
      </c>
      <c r="V1090" s="5">
        <f t="shared" si="134"/>
        <v>7.82</v>
      </c>
      <c r="W1090" t="s">
        <v>21</v>
      </c>
      <c r="X1090" t="str">
        <f t="shared" si="135"/>
        <v>Card</v>
      </c>
    </row>
    <row r="1091" spans="1:24" x14ac:dyDescent="0.3">
      <c r="A1091" s="3">
        <v>121089</v>
      </c>
      <c r="B1091">
        <v>201</v>
      </c>
      <c r="C1091" s="2">
        <v>45833</v>
      </c>
      <c r="D1091" s="4">
        <v>0.15114583333333334</v>
      </c>
      <c r="E1091" s="2">
        <v>45833</v>
      </c>
      <c r="F1091" s="2" t="str">
        <f>TEXT(Table1[[#This Row],[Business_Day]],"dddd")</f>
        <v>Wednesday</v>
      </c>
      <c r="G1091" t="s">
        <v>28</v>
      </c>
      <c r="H1091" t="s">
        <v>22</v>
      </c>
      <c r="I1091" t="str">
        <f t="shared" ref="I1091:I1154" si="136">IF(H1091="","Unknown",H1091)</f>
        <v>Takeout</v>
      </c>
      <c r="J1091" t="s">
        <v>60</v>
      </c>
      <c r="L1091" t="str">
        <f t="shared" ref="L1091:L1154" si="137">IF(K1091="","No Modifier",K1091)</f>
        <v>No Modifier</v>
      </c>
      <c r="M1091" s="3">
        <v>2</v>
      </c>
      <c r="N1091" s="5">
        <v>4.92</v>
      </c>
      <c r="O1091" s="5">
        <f t="shared" ref="O1091:O1154" si="138">(V1091-T1091+R1091)/M1091</f>
        <v>4.92</v>
      </c>
      <c r="P1091" s="5">
        <f t="shared" ref="P1091:P1154" si="139">PRODUCT(M1091,O1091)</f>
        <v>9.84</v>
      </c>
      <c r="Q1091" s="9">
        <v>0</v>
      </c>
      <c r="R1091" s="9">
        <f t="shared" ref="R1091:R1154" si="140">IF(ISBLANK(Q1091),ROUND((M1091*O1091)+T1091-V1091,2),Q1091)</f>
        <v>0</v>
      </c>
      <c r="S1091" s="9">
        <v>0.89</v>
      </c>
      <c r="T1091" s="9">
        <f t="shared" ref="T1091:T1154" si="141">IF(S1091="",V1091-P1091+R1091,S1091)</f>
        <v>0.89</v>
      </c>
      <c r="U1091" s="16">
        <v>10.73</v>
      </c>
      <c r="V1091" s="5">
        <f t="shared" ref="V1091:V1154" si="142">IF(U1091="",(M1091*O1091)-R1091+T1091,U1091)</f>
        <v>10.73</v>
      </c>
      <c r="W1091" t="s">
        <v>17</v>
      </c>
      <c r="X1091" t="str">
        <f t="shared" ref="X1091:X1154" si="143">IF(W1091="","Card",W1091)</f>
        <v>Cash</v>
      </c>
    </row>
    <row r="1092" spans="1:24" x14ac:dyDescent="0.3">
      <c r="A1092" s="3">
        <v>121090</v>
      </c>
      <c r="B1092">
        <v>201</v>
      </c>
      <c r="C1092" s="2">
        <v>45820</v>
      </c>
      <c r="D1092" s="4">
        <v>0.4236226851851852</v>
      </c>
      <c r="E1092" s="2">
        <v>45820</v>
      </c>
      <c r="F1092" s="2" t="str">
        <f>TEXT(Table1[[#This Row],[Business_Day]],"dddd")</f>
        <v>Thursday</v>
      </c>
      <c r="G1092" t="s">
        <v>37</v>
      </c>
      <c r="H1092" t="s">
        <v>22</v>
      </c>
      <c r="I1092" t="str">
        <f t="shared" si="136"/>
        <v>Takeout</v>
      </c>
      <c r="J1092" t="s">
        <v>41</v>
      </c>
      <c r="K1092" t="s">
        <v>45</v>
      </c>
      <c r="L1092" t="str">
        <f t="shared" si="137"/>
        <v>Sugar-Free Syrup</v>
      </c>
      <c r="M1092" s="3">
        <v>1</v>
      </c>
      <c r="N1092" s="5">
        <v>1.88</v>
      </c>
      <c r="O1092" s="5">
        <f t="shared" si="138"/>
        <v>2.1799999999999997</v>
      </c>
      <c r="P1092" s="5">
        <f t="shared" si="139"/>
        <v>2.1799999999999997</v>
      </c>
      <c r="Q1092" s="9">
        <v>0</v>
      </c>
      <c r="R1092" s="9">
        <f t="shared" si="140"/>
        <v>0</v>
      </c>
      <c r="S1092" s="9">
        <v>0.16</v>
      </c>
      <c r="T1092" s="9">
        <f t="shared" si="141"/>
        <v>0.16</v>
      </c>
      <c r="U1092" s="16">
        <v>2.34</v>
      </c>
      <c r="V1092" s="5">
        <f t="shared" si="142"/>
        <v>2.34</v>
      </c>
      <c r="W1092" t="s">
        <v>21</v>
      </c>
      <c r="X1092" t="str">
        <f t="shared" si="143"/>
        <v>Card</v>
      </c>
    </row>
    <row r="1093" spans="1:24" x14ac:dyDescent="0.3">
      <c r="A1093" s="3">
        <v>121091</v>
      </c>
      <c r="B1093">
        <v>101</v>
      </c>
      <c r="C1093" s="2">
        <v>45774</v>
      </c>
      <c r="D1093" s="4">
        <v>0.13354166666666667</v>
      </c>
      <c r="E1093" s="2">
        <v>45774</v>
      </c>
      <c r="F1093" s="2" t="str">
        <f>TEXT(Table1[[#This Row],[Business_Day]],"dddd")</f>
        <v>Sunday</v>
      </c>
      <c r="G1093" t="s">
        <v>28</v>
      </c>
      <c r="H1093" t="s">
        <v>19</v>
      </c>
      <c r="I1093" t="str">
        <f t="shared" si="136"/>
        <v>Dine-In</v>
      </c>
      <c r="J1093" t="s">
        <v>47</v>
      </c>
      <c r="L1093" t="str">
        <f t="shared" si="137"/>
        <v>No Modifier</v>
      </c>
      <c r="M1093" s="3">
        <v>1</v>
      </c>
      <c r="N1093" s="5">
        <v>1.64</v>
      </c>
      <c r="O1093" s="5">
        <f t="shared" si="138"/>
        <v>1.6400000000000001</v>
      </c>
      <c r="P1093" s="5">
        <f t="shared" si="139"/>
        <v>1.6400000000000001</v>
      </c>
      <c r="Q1093" s="9">
        <v>0</v>
      </c>
      <c r="R1093" s="9">
        <f t="shared" si="140"/>
        <v>0</v>
      </c>
      <c r="S1093" s="9">
        <v>0.16</v>
      </c>
      <c r="T1093" s="9">
        <f t="shared" si="141"/>
        <v>0.16</v>
      </c>
      <c r="U1093" s="16">
        <v>1.8</v>
      </c>
      <c r="V1093" s="5">
        <f t="shared" si="142"/>
        <v>1.8</v>
      </c>
      <c r="W1093" t="s">
        <v>21</v>
      </c>
      <c r="X1093" t="str">
        <f t="shared" si="143"/>
        <v>Card</v>
      </c>
    </row>
    <row r="1094" spans="1:24" x14ac:dyDescent="0.3">
      <c r="A1094" s="3">
        <v>121092</v>
      </c>
      <c r="B1094">
        <v>101</v>
      </c>
      <c r="C1094" s="2">
        <v>45800</v>
      </c>
      <c r="D1094" s="4">
        <v>0.40939814814814812</v>
      </c>
      <c r="E1094" s="2">
        <v>45800</v>
      </c>
      <c r="F1094" s="2" t="str">
        <f>TEXT(Table1[[#This Row],[Business_Day]],"dddd")</f>
        <v>Friday</v>
      </c>
      <c r="G1094" t="s">
        <v>36</v>
      </c>
      <c r="H1094" t="s">
        <v>29</v>
      </c>
      <c r="I1094" t="str">
        <f t="shared" si="136"/>
        <v>Delivery</v>
      </c>
      <c r="J1094" t="s">
        <v>59</v>
      </c>
      <c r="L1094" t="str">
        <f t="shared" si="137"/>
        <v>No Modifier</v>
      </c>
      <c r="M1094" s="3">
        <v>1</v>
      </c>
      <c r="N1094" s="5">
        <v>10.35</v>
      </c>
      <c r="O1094" s="5">
        <f t="shared" si="138"/>
        <v>10.350000000000001</v>
      </c>
      <c r="P1094" s="5">
        <f t="shared" si="139"/>
        <v>10.350000000000001</v>
      </c>
      <c r="Q1094" s="9">
        <v>0</v>
      </c>
      <c r="R1094" s="9">
        <f t="shared" si="140"/>
        <v>0</v>
      </c>
      <c r="S1094" s="9">
        <v>0.78</v>
      </c>
      <c r="T1094" s="9">
        <f t="shared" si="141"/>
        <v>0.78</v>
      </c>
      <c r="U1094" s="16">
        <v>11.13</v>
      </c>
      <c r="V1094" s="5">
        <f t="shared" si="142"/>
        <v>11.13</v>
      </c>
      <c r="W1094" t="s">
        <v>21</v>
      </c>
      <c r="X1094" t="str">
        <f t="shared" si="143"/>
        <v>Card</v>
      </c>
    </row>
    <row r="1095" spans="1:24" x14ac:dyDescent="0.3">
      <c r="A1095" s="3">
        <v>121093</v>
      </c>
      <c r="B1095">
        <v>501</v>
      </c>
      <c r="C1095" s="2">
        <v>45825</v>
      </c>
      <c r="D1095" s="4">
        <v>0.30359953703703701</v>
      </c>
      <c r="E1095" s="2">
        <v>45825</v>
      </c>
      <c r="F1095" s="2" t="str">
        <f>TEXT(Table1[[#This Row],[Business_Day]],"dddd")</f>
        <v>Tuesday</v>
      </c>
      <c r="G1095" t="s">
        <v>36</v>
      </c>
      <c r="H1095" t="s">
        <v>22</v>
      </c>
      <c r="I1095" t="str">
        <f t="shared" si="136"/>
        <v>Takeout</v>
      </c>
      <c r="J1095" t="s">
        <v>48</v>
      </c>
      <c r="L1095" t="str">
        <f t="shared" si="137"/>
        <v>No Modifier</v>
      </c>
      <c r="M1095" s="3">
        <v>2</v>
      </c>
      <c r="N1095" s="5">
        <v>5.66</v>
      </c>
      <c r="O1095" s="5">
        <f t="shared" si="138"/>
        <v>5.66</v>
      </c>
      <c r="P1095" s="5">
        <f t="shared" si="139"/>
        <v>11.32</v>
      </c>
      <c r="Q1095" s="9">
        <v>0</v>
      </c>
      <c r="R1095" s="9">
        <f t="shared" si="140"/>
        <v>0</v>
      </c>
      <c r="S1095" s="9">
        <v>0.68</v>
      </c>
      <c r="T1095" s="9">
        <f t="shared" si="141"/>
        <v>0.68</v>
      </c>
      <c r="U1095" s="16">
        <v>12</v>
      </c>
      <c r="V1095" s="5">
        <f t="shared" si="142"/>
        <v>12</v>
      </c>
      <c r="W1095" t="s">
        <v>21</v>
      </c>
      <c r="X1095" t="str">
        <f t="shared" si="143"/>
        <v>Card</v>
      </c>
    </row>
    <row r="1096" spans="1:24" x14ac:dyDescent="0.3">
      <c r="A1096" s="3">
        <v>121094</v>
      </c>
      <c r="B1096">
        <v>103</v>
      </c>
      <c r="C1096" s="2">
        <v>45831</v>
      </c>
      <c r="D1096" s="4">
        <v>0.40762731481481479</v>
      </c>
      <c r="E1096" s="2">
        <v>45831</v>
      </c>
      <c r="F1096" s="2" t="str">
        <f>TEXT(Table1[[#This Row],[Business_Day]],"dddd")</f>
        <v>Monday</v>
      </c>
      <c r="G1096" t="s">
        <v>14</v>
      </c>
      <c r="H1096" t="s">
        <v>19</v>
      </c>
      <c r="I1096" t="str">
        <f t="shared" si="136"/>
        <v>Dine-In</v>
      </c>
      <c r="J1096" t="s">
        <v>24</v>
      </c>
      <c r="L1096" t="str">
        <f t="shared" si="137"/>
        <v>No Modifier</v>
      </c>
      <c r="M1096" s="3">
        <v>2</v>
      </c>
      <c r="N1096" s="5">
        <v>3.42</v>
      </c>
      <c r="O1096" s="5">
        <f t="shared" si="138"/>
        <v>3.42</v>
      </c>
      <c r="P1096" s="5">
        <f t="shared" si="139"/>
        <v>6.84</v>
      </c>
      <c r="Q1096" s="9">
        <v>0</v>
      </c>
      <c r="R1096" s="9">
        <f t="shared" si="140"/>
        <v>0</v>
      </c>
      <c r="S1096" s="9">
        <v>0.57999999999999996</v>
      </c>
      <c r="T1096" s="9">
        <f t="shared" si="141"/>
        <v>0.57999999999999996</v>
      </c>
      <c r="U1096" s="16">
        <v>7.42</v>
      </c>
      <c r="V1096" s="5">
        <f t="shared" si="142"/>
        <v>7.42</v>
      </c>
      <c r="W1096" t="s">
        <v>17</v>
      </c>
      <c r="X1096" t="str">
        <f t="shared" si="143"/>
        <v>Cash</v>
      </c>
    </row>
    <row r="1097" spans="1:24" x14ac:dyDescent="0.3">
      <c r="A1097" s="3">
        <v>121095</v>
      </c>
      <c r="B1097">
        <v>401</v>
      </c>
      <c r="C1097" s="2">
        <v>45847</v>
      </c>
      <c r="D1097" s="4">
        <v>0.48803240740740739</v>
      </c>
      <c r="E1097" s="2">
        <v>45847</v>
      </c>
      <c r="F1097" s="2" t="str">
        <f>TEXT(Table1[[#This Row],[Business_Day]],"dddd")</f>
        <v>Wednesday</v>
      </c>
      <c r="G1097" t="s">
        <v>37</v>
      </c>
      <c r="H1097" t="s">
        <v>15</v>
      </c>
      <c r="I1097" t="str">
        <f t="shared" si="136"/>
        <v>Drive-Thru</v>
      </c>
      <c r="J1097" t="s">
        <v>41</v>
      </c>
      <c r="K1097" t="s">
        <v>66</v>
      </c>
      <c r="L1097" t="str">
        <f t="shared" si="137"/>
        <v>Extra Ice</v>
      </c>
      <c r="M1097" s="3">
        <v>1</v>
      </c>
      <c r="N1097" s="5">
        <v>1.87</v>
      </c>
      <c r="O1097" s="5">
        <f t="shared" si="138"/>
        <v>1.8699999999999999</v>
      </c>
      <c r="P1097" s="5">
        <f t="shared" si="139"/>
        <v>1.8699999999999999</v>
      </c>
      <c r="Q1097" s="9">
        <v>0</v>
      </c>
      <c r="R1097" s="9">
        <f t="shared" si="140"/>
        <v>0</v>
      </c>
      <c r="S1097" s="9">
        <v>0.11</v>
      </c>
      <c r="T1097" s="9">
        <f t="shared" si="141"/>
        <v>0.11</v>
      </c>
      <c r="U1097" s="16">
        <v>1.98</v>
      </c>
      <c r="V1097" s="5">
        <f t="shared" si="142"/>
        <v>1.98</v>
      </c>
      <c r="W1097" t="s">
        <v>17</v>
      </c>
      <c r="X1097" t="str">
        <f t="shared" si="143"/>
        <v>Cash</v>
      </c>
    </row>
    <row r="1098" spans="1:24" x14ac:dyDescent="0.3">
      <c r="A1098" s="3">
        <v>121096</v>
      </c>
      <c r="B1098">
        <v>403</v>
      </c>
      <c r="C1098" s="2">
        <v>45854</v>
      </c>
      <c r="D1098" s="4">
        <v>0.5320138888888889</v>
      </c>
      <c r="E1098" s="2">
        <v>45854</v>
      </c>
      <c r="F1098" s="2" t="str">
        <f>TEXT(Table1[[#This Row],[Business_Day]],"dddd")</f>
        <v>Wednesday</v>
      </c>
      <c r="G1098" t="s">
        <v>18</v>
      </c>
      <c r="H1098" t="s">
        <v>19</v>
      </c>
      <c r="I1098" t="str">
        <f t="shared" si="136"/>
        <v>Dine-In</v>
      </c>
      <c r="J1098" t="s">
        <v>52</v>
      </c>
      <c r="L1098" t="str">
        <f t="shared" si="137"/>
        <v>No Modifier</v>
      </c>
      <c r="M1098" s="3">
        <v>1</v>
      </c>
      <c r="N1098" s="5">
        <v>2.66</v>
      </c>
      <c r="O1098" s="5">
        <f t="shared" si="138"/>
        <v>2.66</v>
      </c>
      <c r="P1098" s="5">
        <f t="shared" si="139"/>
        <v>2.66</v>
      </c>
      <c r="Q1098" s="9">
        <v>0</v>
      </c>
      <c r="R1098" s="9">
        <f t="shared" si="140"/>
        <v>0</v>
      </c>
      <c r="S1098" s="9">
        <v>0.19</v>
      </c>
      <c r="T1098" s="9">
        <f t="shared" si="141"/>
        <v>0.19</v>
      </c>
      <c r="U1098" s="16">
        <v>2.85</v>
      </c>
      <c r="V1098" s="5">
        <f t="shared" si="142"/>
        <v>2.85</v>
      </c>
      <c r="W1098" t="s">
        <v>21</v>
      </c>
      <c r="X1098" t="str">
        <f t="shared" si="143"/>
        <v>Card</v>
      </c>
    </row>
    <row r="1099" spans="1:24" x14ac:dyDescent="0.3">
      <c r="A1099" s="3">
        <v>121097</v>
      </c>
      <c r="B1099">
        <v>102</v>
      </c>
      <c r="C1099" s="2">
        <v>45856</v>
      </c>
      <c r="D1099" s="4">
        <v>0.43318287037037034</v>
      </c>
      <c r="E1099" s="2">
        <v>45856</v>
      </c>
      <c r="F1099" s="2" t="str">
        <f>TEXT(Table1[[#This Row],[Business_Day]],"dddd")</f>
        <v>Friday</v>
      </c>
      <c r="G1099" t="s">
        <v>33</v>
      </c>
      <c r="H1099" t="s">
        <v>22</v>
      </c>
      <c r="I1099" t="str">
        <f t="shared" si="136"/>
        <v>Takeout</v>
      </c>
      <c r="J1099" t="s">
        <v>16</v>
      </c>
      <c r="K1099" t="s">
        <v>42</v>
      </c>
      <c r="L1099" t="str">
        <f t="shared" si="137"/>
        <v>Oat Milk</v>
      </c>
      <c r="M1099" s="3">
        <v>1</v>
      </c>
      <c r="N1099" s="5">
        <v>1.27</v>
      </c>
      <c r="O1099" s="5">
        <f t="shared" ca="1" si="138"/>
        <v>2.12</v>
      </c>
      <c r="P1099" s="5">
        <f t="shared" ca="1" si="139"/>
        <v>2.12</v>
      </c>
      <c r="R1099" s="9">
        <f t="shared" ca="1" si="140"/>
        <v>0.15</v>
      </c>
      <c r="S1099" s="9">
        <v>0.17</v>
      </c>
      <c r="T1099" s="9">
        <f t="shared" si="141"/>
        <v>0.17</v>
      </c>
      <c r="U1099" s="16">
        <v>2.14</v>
      </c>
      <c r="V1099" s="5">
        <f t="shared" si="142"/>
        <v>2.14</v>
      </c>
      <c r="W1099" t="s">
        <v>17</v>
      </c>
      <c r="X1099" t="str">
        <f t="shared" si="143"/>
        <v>Cash</v>
      </c>
    </row>
    <row r="1100" spans="1:24" x14ac:dyDescent="0.3">
      <c r="A1100" s="3">
        <v>121098</v>
      </c>
      <c r="B1100">
        <v>102</v>
      </c>
      <c r="C1100" s="2">
        <v>45845</v>
      </c>
      <c r="D1100" s="4">
        <v>0.47521990740740738</v>
      </c>
      <c r="E1100" s="2">
        <v>45845</v>
      </c>
      <c r="F1100" s="2" t="str">
        <f>TEXT(Table1[[#This Row],[Business_Day]],"dddd")</f>
        <v>Monday</v>
      </c>
      <c r="G1100" t="s">
        <v>18</v>
      </c>
      <c r="H1100" t="s">
        <v>15</v>
      </c>
      <c r="I1100" t="str">
        <f t="shared" si="136"/>
        <v>Drive-Thru</v>
      </c>
      <c r="J1100" t="s">
        <v>52</v>
      </c>
      <c r="K1100" t="s">
        <v>61</v>
      </c>
      <c r="L1100" t="str">
        <f t="shared" si="137"/>
        <v>Large Size</v>
      </c>
      <c r="M1100" s="3">
        <v>2</v>
      </c>
      <c r="N1100" s="5">
        <v>2.9</v>
      </c>
      <c r="O1100" s="5">
        <f t="shared" si="138"/>
        <v>3.5</v>
      </c>
      <c r="P1100" s="5">
        <f t="shared" si="139"/>
        <v>7</v>
      </c>
      <c r="Q1100" s="9">
        <v>0</v>
      </c>
      <c r="R1100" s="9">
        <f t="shared" si="140"/>
        <v>0</v>
      </c>
      <c r="S1100" s="9">
        <v>0.66</v>
      </c>
      <c r="T1100" s="9">
        <f t="shared" si="141"/>
        <v>0.66</v>
      </c>
      <c r="U1100" s="16">
        <v>7.66</v>
      </c>
      <c r="V1100" s="5">
        <f t="shared" si="142"/>
        <v>7.66</v>
      </c>
      <c r="W1100" t="s">
        <v>17</v>
      </c>
      <c r="X1100" t="str">
        <f t="shared" si="143"/>
        <v>Cash</v>
      </c>
    </row>
    <row r="1101" spans="1:24" x14ac:dyDescent="0.3">
      <c r="A1101" s="3">
        <v>121099</v>
      </c>
      <c r="B1101">
        <v>403</v>
      </c>
      <c r="C1101" s="2">
        <v>45784</v>
      </c>
      <c r="D1101" s="4">
        <v>0.11140046296296297</v>
      </c>
      <c r="E1101" s="2">
        <v>45784</v>
      </c>
      <c r="F1101" s="2" t="str">
        <f>TEXT(Table1[[#This Row],[Business_Day]],"dddd")</f>
        <v>Wednesday</v>
      </c>
      <c r="G1101" t="s">
        <v>18</v>
      </c>
      <c r="H1101" t="s">
        <v>19</v>
      </c>
      <c r="I1101" t="str">
        <f t="shared" si="136"/>
        <v>Dine-In</v>
      </c>
      <c r="J1101" t="s">
        <v>59</v>
      </c>
      <c r="L1101" t="str">
        <f t="shared" si="137"/>
        <v>No Modifier</v>
      </c>
      <c r="M1101" s="3">
        <v>1</v>
      </c>
      <c r="N1101" s="5">
        <v>10.16</v>
      </c>
      <c r="O1101" s="5">
        <f t="shared" si="138"/>
        <v>10.16</v>
      </c>
      <c r="P1101" s="5">
        <f t="shared" si="139"/>
        <v>10.16</v>
      </c>
      <c r="Q1101" s="9">
        <v>0</v>
      </c>
      <c r="R1101" s="9">
        <f t="shared" si="140"/>
        <v>0</v>
      </c>
      <c r="S1101" s="9">
        <v>0.71</v>
      </c>
      <c r="T1101" s="9">
        <f t="shared" si="141"/>
        <v>0.71</v>
      </c>
      <c r="U1101" s="16">
        <v>10.87</v>
      </c>
      <c r="V1101" s="5">
        <f t="shared" si="142"/>
        <v>10.87</v>
      </c>
      <c r="W1101" t="s">
        <v>31</v>
      </c>
      <c r="X1101" t="str">
        <f t="shared" si="143"/>
        <v>MobilePay</v>
      </c>
    </row>
    <row r="1102" spans="1:24" x14ac:dyDescent="0.3">
      <c r="A1102" s="3">
        <v>121100</v>
      </c>
      <c r="B1102">
        <v>103</v>
      </c>
      <c r="C1102" s="2">
        <v>45854</v>
      </c>
      <c r="D1102" s="4">
        <v>0.25091435185185185</v>
      </c>
      <c r="E1102" s="2">
        <v>45854</v>
      </c>
      <c r="F1102" s="2" t="str">
        <f>TEXT(Table1[[#This Row],[Business_Day]],"dddd")</f>
        <v>Wednesday</v>
      </c>
      <c r="G1102" t="s">
        <v>14</v>
      </c>
      <c r="H1102" t="s">
        <v>15</v>
      </c>
      <c r="I1102" t="str">
        <f t="shared" si="136"/>
        <v>Drive-Thru</v>
      </c>
      <c r="J1102" t="s">
        <v>24</v>
      </c>
      <c r="L1102" t="str">
        <f t="shared" si="137"/>
        <v>No Modifier</v>
      </c>
      <c r="M1102" s="3">
        <v>1</v>
      </c>
      <c r="N1102" s="5">
        <v>3.49</v>
      </c>
      <c r="O1102" s="5">
        <f t="shared" si="138"/>
        <v>3.49</v>
      </c>
      <c r="P1102" s="5">
        <f t="shared" si="139"/>
        <v>3.49</v>
      </c>
      <c r="Q1102" s="9">
        <v>0</v>
      </c>
      <c r="R1102" s="9">
        <f t="shared" si="140"/>
        <v>0</v>
      </c>
      <c r="S1102" s="9">
        <v>0.26</v>
      </c>
      <c r="T1102" s="9">
        <f t="shared" si="141"/>
        <v>0.26</v>
      </c>
      <c r="U1102" s="16">
        <v>3.75</v>
      </c>
      <c r="V1102" s="5">
        <f t="shared" si="142"/>
        <v>3.75</v>
      </c>
      <c r="W1102" t="s">
        <v>21</v>
      </c>
      <c r="X1102" t="str">
        <f t="shared" si="143"/>
        <v>Card</v>
      </c>
    </row>
    <row r="1103" spans="1:24" x14ac:dyDescent="0.3">
      <c r="A1103" s="3">
        <v>121101</v>
      </c>
      <c r="B1103">
        <v>102</v>
      </c>
      <c r="C1103" s="2">
        <v>45768</v>
      </c>
      <c r="D1103" s="4">
        <v>0.39454861111111111</v>
      </c>
      <c r="E1103" s="2">
        <v>45768</v>
      </c>
      <c r="F1103" s="2" t="str">
        <f>TEXT(Table1[[#This Row],[Business_Day]],"dddd")</f>
        <v>Monday</v>
      </c>
      <c r="G1103" t="s">
        <v>14</v>
      </c>
      <c r="H1103" t="s">
        <v>15</v>
      </c>
      <c r="I1103" t="str">
        <f t="shared" si="136"/>
        <v>Drive-Thru</v>
      </c>
      <c r="J1103" t="s">
        <v>67</v>
      </c>
      <c r="K1103" t="s">
        <v>40</v>
      </c>
      <c r="L1103" t="str">
        <f t="shared" si="137"/>
        <v>Sausage Patty</v>
      </c>
      <c r="M1103" s="3">
        <v>1</v>
      </c>
      <c r="N1103" s="5">
        <v>4.0199999999999996</v>
      </c>
      <c r="O1103" s="5">
        <f t="shared" ca="1" si="138"/>
        <v>5.37</v>
      </c>
      <c r="P1103" s="5">
        <f t="shared" ca="1" si="139"/>
        <v>5.37</v>
      </c>
      <c r="R1103" s="9">
        <f t="shared" ca="1" si="140"/>
        <v>0.15</v>
      </c>
      <c r="S1103" s="9">
        <v>0.37</v>
      </c>
      <c r="T1103" s="9">
        <f t="shared" si="141"/>
        <v>0.37</v>
      </c>
      <c r="U1103" s="16">
        <v>5.59</v>
      </c>
      <c r="V1103" s="5">
        <f t="shared" si="142"/>
        <v>5.59</v>
      </c>
      <c r="W1103" t="s">
        <v>21</v>
      </c>
      <c r="X1103" t="str">
        <f t="shared" si="143"/>
        <v>Card</v>
      </c>
    </row>
    <row r="1104" spans="1:24" x14ac:dyDescent="0.3">
      <c r="A1104" s="3">
        <v>121102</v>
      </c>
      <c r="B1104">
        <v>401</v>
      </c>
      <c r="C1104" s="2">
        <v>45876</v>
      </c>
      <c r="D1104" s="4">
        <v>0.53125</v>
      </c>
      <c r="E1104" s="2">
        <v>45876</v>
      </c>
      <c r="F1104" s="2" t="str">
        <f>TEXT(Table1[[#This Row],[Business_Day]],"dddd")</f>
        <v>Thursday</v>
      </c>
      <c r="G1104" t="s">
        <v>18</v>
      </c>
      <c r="H1104" t="s">
        <v>19</v>
      </c>
      <c r="I1104" t="str">
        <f t="shared" si="136"/>
        <v>Dine-In</v>
      </c>
      <c r="J1104" t="s">
        <v>20</v>
      </c>
      <c r="L1104" t="str">
        <f t="shared" si="137"/>
        <v>No Modifier</v>
      </c>
      <c r="M1104" s="3">
        <v>1</v>
      </c>
      <c r="N1104" s="5">
        <v>6.16</v>
      </c>
      <c r="O1104" s="5">
        <f t="shared" si="138"/>
        <v>6.16</v>
      </c>
      <c r="P1104" s="5">
        <f t="shared" si="139"/>
        <v>6.16</v>
      </c>
      <c r="Q1104" s="9">
        <v>0</v>
      </c>
      <c r="R1104" s="9">
        <f t="shared" si="140"/>
        <v>0</v>
      </c>
      <c r="S1104" s="9">
        <v>0.45</v>
      </c>
      <c r="T1104" s="9">
        <f t="shared" si="141"/>
        <v>0.45</v>
      </c>
      <c r="U1104" s="16">
        <v>6.61</v>
      </c>
      <c r="V1104" s="5">
        <f t="shared" si="142"/>
        <v>6.61</v>
      </c>
      <c r="X1104" t="str">
        <f t="shared" si="143"/>
        <v>Card</v>
      </c>
    </row>
    <row r="1105" spans="1:24" x14ac:dyDescent="0.3">
      <c r="A1105" s="3">
        <v>121103</v>
      </c>
      <c r="B1105">
        <v>201</v>
      </c>
      <c r="C1105" s="2">
        <v>45763</v>
      </c>
      <c r="D1105" s="4">
        <v>0.31649305555555557</v>
      </c>
      <c r="E1105" s="2">
        <v>45763</v>
      </c>
      <c r="F1105" s="2" t="str">
        <f>TEXT(Table1[[#This Row],[Business_Day]],"dddd")</f>
        <v>Wednesday</v>
      </c>
      <c r="G1105" t="s">
        <v>36</v>
      </c>
      <c r="H1105" t="s">
        <v>19</v>
      </c>
      <c r="I1105" t="str">
        <f t="shared" si="136"/>
        <v>Dine-In</v>
      </c>
      <c r="J1105" t="s">
        <v>26</v>
      </c>
      <c r="L1105" t="str">
        <f t="shared" si="137"/>
        <v>No Modifier</v>
      </c>
      <c r="M1105" s="3">
        <v>2</v>
      </c>
      <c r="N1105" s="5">
        <v>9.2200000000000006</v>
      </c>
      <c r="O1105" s="5">
        <f t="shared" si="138"/>
        <v>9.2200000000000006</v>
      </c>
      <c r="P1105" s="5">
        <f t="shared" si="139"/>
        <v>18.440000000000001</v>
      </c>
      <c r="Q1105" s="9">
        <v>0</v>
      </c>
      <c r="R1105" s="9">
        <f t="shared" si="140"/>
        <v>0</v>
      </c>
      <c r="S1105" s="9">
        <v>1.1100000000000001</v>
      </c>
      <c r="T1105" s="9">
        <f t="shared" si="141"/>
        <v>1.1100000000000001</v>
      </c>
      <c r="U1105" s="16">
        <v>19.55</v>
      </c>
      <c r="V1105" s="5">
        <f t="shared" si="142"/>
        <v>19.55</v>
      </c>
      <c r="W1105" t="s">
        <v>21</v>
      </c>
      <c r="X1105" t="str">
        <f t="shared" si="143"/>
        <v>Card</v>
      </c>
    </row>
    <row r="1106" spans="1:24" x14ac:dyDescent="0.3">
      <c r="A1106" s="3">
        <v>121104</v>
      </c>
      <c r="B1106">
        <v>401</v>
      </c>
      <c r="C1106" s="2">
        <v>45769</v>
      </c>
      <c r="D1106" s="4">
        <v>0.29993055555555553</v>
      </c>
      <c r="E1106" s="2">
        <v>45769</v>
      </c>
      <c r="F1106" s="2" t="str">
        <f>TEXT(Table1[[#This Row],[Business_Day]],"dddd")</f>
        <v>Tuesday</v>
      </c>
      <c r="G1106" t="s">
        <v>36</v>
      </c>
      <c r="H1106" t="s">
        <v>29</v>
      </c>
      <c r="I1106" t="str">
        <f t="shared" si="136"/>
        <v>Delivery</v>
      </c>
      <c r="J1106" t="s">
        <v>52</v>
      </c>
      <c r="K1106" t="s">
        <v>34</v>
      </c>
      <c r="L1106" t="str">
        <f t="shared" si="137"/>
        <v>Extra Sauce</v>
      </c>
      <c r="M1106" s="3">
        <v>2</v>
      </c>
      <c r="N1106" s="5">
        <v>2.95</v>
      </c>
      <c r="O1106" s="5">
        <f t="shared" si="138"/>
        <v>3.2</v>
      </c>
      <c r="P1106" s="5">
        <f t="shared" si="139"/>
        <v>6.4</v>
      </c>
      <c r="Q1106" s="9">
        <v>0</v>
      </c>
      <c r="R1106" s="9">
        <f t="shared" si="140"/>
        <v>0</v>
      </c>
      <c r="S1106" s="9">
        <v>0.46</v>
      </c>
      <c r="T1106" s="9">
        <f t="shared" si="141"/>
        <v>0.46</v>
      </c>
      <c r="U1106" s="16">
        <v>6.86</v>
      </c>
      <c r="V1106" s="5">
        <f t="shared" si="142"/>
        <v>6.86</v>
      </c>
      <c r="W1106" t="s">
        <v>31</v>
      </c>
      <c r="X1106" t="str">
        <f t="shared" si="143"/>
        <v>MobilePay</v>
      </c>
    </row>
    <row r="1107" spans="1:24" x14ac:dyDescent="0.3">
      <c r="A1107" s="3">
        <v>121105</v>
      </c>
      <c r="B1107">
        <v>102</v>
      </c>
      <c r="C1107" s="2">
        <v>45809</v>
      </c>
      <c r="D1107" s="4">
        <v>0.38292824074074072</v>
      </c>
      <c r="E1107" s="2">
        <v>45809</v>
      </c>
      <c r="F1107" s="2" t="str">
        <f>TEXT(Table1[[#This Row],[Business_Day]],"dddd")</f>
        <v>Sunday</v>
      </c>
      <c r="G1107" t="s">
        <v>36</v>
      </c>
      <c r="H1107" t="s">
        <v>22</v>
      </c>
      <c r="I1107" t="str">
        <f t="shared" si="136"/>
        <v>Takeout</v>
      </c>
      <c r="J1107" t="s">
        <v>57</v>
      </c>
      <c r="K1107" t="s">
        <v>50</v>
      </c>
      <c r="L1107" t="str">
        <f t="shared" si="137"/>
        <v>Extra Cheese</v>
      </c>
      <c r="M1107" s="3">
        <v>1</v>
      </c>
      <c r="N1107" s="5">
        <v>8.4700000000000006</v>
      </c>
      <c r="O1107" s="5">
        <f t="shared" si="138"/>
        <v>8.9700000000000006</v>
      </c>
      <c r="P1107" s="5">
        <f t="shared" si="139"/>
        <v>8.9700000000000006</v>
      </c>
      <c r="Q1107" s="9">
        <v>0.9</v>
      </c>
      <c r="R1107" s="9">
        <f t="shared" si="140"/>
        <v>0.9</v>
      </c>
      <c r="S1107" s="9">
        <v>0.77</v>
      </c>
      <c r="T1107" s="9">
        <f t="shared" si="141"/>
        <v>0.77</v>
      </c>
      <c r="U1107" s="16">
        <v>8.84</v>
      </c>
      <c r="V1107" s="5">
        <f t="shared" si="142"/>
        <v>8.84</v>
      </c>
      <c r="W1107" t="s">
        <v>21</v>
      </c>
      <c r="X1107" t="str">
        <f t="shared" si="143"/>
        <v>Card</v>
      </c>
    </row>
    <row r="1108" spans="1:24" x14ac:dyDescent="0.3">
      <c r="A1108" s="3">
        <v>121106</v>
      </c>
      <c r="B1108">
        <v>403</v>
      </c>
      <c r="C1108" s="2">
        <v>45785</v>
      </c>
      <c r="D1108" s="4">
        <v>0.30760416666666668</v>
      </c>
      <c r="E1108" s="2">
        <v>45785</v>
      </c>
      <c r="F1108" s="2" t="str">
        <f>TEXT(Table1[[#This Row],[Business_Day]],"dddd")</f>
        <v>Thursday</v>
      </c>
      <c r="G1108" t="s">
        <v>36</v>
      </c>
      <c r="H1108" t="s">
        <v>19</v>
      </c>
      <c r="I1108" t="str">
        <f t="shared" si="136"/>
        <v>Dine-In</v>
      </c>
      <c r="J1108" t="s">
        <v>26</v>
      </c>
      <c r="L1108" t="str">
        <f t="shared" si="137"/>
        <v>No Modifier</v>
      </c>
      <c r="M1108" s="3">
        <v>1</v>
      </c>
      <c r="N1108" s="5">
        <v>9.6</v>
      </c>
      <c r="O1108" s="5">
        <f t="shared" si="138"/>
        <v>9.6</v>
      </c>
      <c r="P1108" s="5">
        <f t="shared" si="139"/>
        <v>9.6</v>
      </c>
      <c r="Q1108" s="9">
        <v>0</v>
      </c>
      <c r="R1108" s="9">
        <f t="shared" si="140"/>
        <v>0</v>
      </c>
      <c r="S1108" s="9">
        <v>0.57999999999999996</v>
      </c>
      <c r="T1108" s="9">
        <f t="shared" si="141"/>
        <v>0.57999999999999996</v>
      </c>
      <c r="U1108" s="16">
        <v>10.18</v>
      </c>
      <c r="V1108" s="5">
        <f t="shared" si="142"/>
        <v>10.18</v>
      </c>
      <c r="W1108" t="s">
        <v>17</v>
      </c>
      <c r="X1108" t="str">
        <f t="shared" si="143"/>
        <v>Cash</v>
      </c>
    </row>
    <row r="1109" spans="1:24" x14ac:dyDescent="0.3">
      <c r="A1109" s="3">
        <v>121107</v>
      </c>
      <c r="B1109">
        <v>301</v>
      </c>
      <c r="C1109" s="2">
        <v>45857</v>
      </c>
      <c r="D1109" s="4">
        <v>0.2784375</v>
      </c>
      <c r="E1109" s="2">
        <v>45857</v>
      </c>
      <c r="F1109" s="2" t="str">
        <f>TEXT(Table1[[#This Row],[Business_Day]],"dddd")</f>
        <v>Saturday</v>
      </c>
      <c r="G1109" t="s">
        <v>36</v>
      </c>
      <c r="H1109" t="s">
        <v>15</v>
      </c>
      <c r="I1109" t="str">
        <f t="shared" si="136"/>
        <v>Drive-Thru</v>
      </c>
      <c r="J1109" t="s">
        <v>52</v>
      </c>
      <c r="K1109" t="s">
        <v>53</v>
      </c>
      <c r="L1109" t="str">
        <f t="shared" si="137"/>
        <v>Small Size</v>
      </c>
      <c r="M1109" s="3">
        <v>2</v>
      </c>
      <c r="N1109" s="5">
        <v>2.34</v>
      </c>
      <c r="O1109" s="5">
        <f t="shared" si="138"/>
        <v>2.04</v>
      </c>
      <c r="P1109" s="5">
        <f t="shared" si="139"/>
        <v>4.08</v>
      </c>
      <c r="Q1109" s="9">
        <v>0</v>
      </c>
      <c r="R1109" s="9">
        <f t="shared" si="140"/>
        <v>0</v>
      </c>
      <c r="S1109" s="9">
        <v>0.37</v>
      </c>
      <c r="T1109" s="9">
        <f t="shared" si="141"/>
        <v>0.37</v>
      </c>
      <c r="U1109" s="16">
        <v>4.45</v>
      </c>
      <c r="V1109" s="5">
        <f t="shared" si="142"/>
        <v>4.45</v>
      </c>
      <c r="W1109" t="s">
        <v>21</v>
      </c>
      <c r="X1109" t="str">
        <f t="shared" si="143"/>
        <v>Card</v>
      </c>
    </row>
    <row r="1110" spans="1:24" x14ac:dyDescent="0.3">
      <c r="A1110" s="3">
        <v>121108</v>
      </c>
      <c r="B1110">
        <v>301</v>
      </c>
      <c r="C1110" s="2">
        <v>45825</v>
      </c>
      <c r="D1110" s="4">
        <v>0.48245370370370372</v>
      </c>
      <c r="E1110" s="2">
        <v>45825</v>
      </c>
      <c r="F1110" s="2" t="str">
        <f>TEXT(Table1[[#This Row],[Business_Day]],"dddd")</f>
        <v>Tuesday</v>
      </c>
      <c r="G1110" t="s">
        <v>33</v>
      </c>
      <c r="H1110" t="s">
        <v>22</v>
      </c>
      <c r="I1110" t="str">
        <f t="shared" si="136"/>
        <v>Takeout</v>
      </c>
      <c r="J1110" t="s">
        <v>27</v>
      </c>
      <c r="L1110" t="str">
        <f t="shared" si="137"/>
        <v>No Modifier</v>
      </c>
      <c r="M1110" s="3">
        <v>3</v>
      </c>
      <c r="N1110" s="5">
        <v>5.48</v>
      </c>
      <c r="O1110" s="5">
        <f t="shared" si="138"/>
        <v>5.48</v>
      </c>
      <c r="P1110" s="5">
        <f t="shared" si="139"/>
        <v>16.440000000000001</v>
      </c>
      <c r="Q1110" s="9">
        <v>0</v>
      </c>
      <c r="R1110" s="9">
        <f t="shared" si="140"/>
        <v>0</v>
      </c>
      <c r="S1110" s="9">
        <v>1.1499999999999999</v>
      </c>
      <c r="T1110" s="9">
        <f t="shared" si="141"/>
        <v>1.1499999999999999</v>
      </c>
      <c r="U1110" s="16">
        <v>17.59</v>
      </c>
      <c r="V1110" s="5">
        <f t="shared" si="142"/>
        <v>17.59</v>
      </c>
      <c r="W1110" t="s">
        <v>17</v>
      </c>
      <c r="X1110" t="str">
        <f t="shared" si="143"/>
        <v>Cash</v>
      </c>
    </row>
    <row r="1111" spans="1:24" x14ac:dyDescent="0.3">
      <c r="A1111" s="3">
        <v>121109</v>
      </c>
      <c r="B1111">
        <v>103</v>
      </c>
      <c r="C1111" s="2">
        <v>45833</v>
      </c>
      <c r="D1111" s="4">
        <v>0.24520833333333333</v>
      </c>
      <c r="E1111" s="2">
        <v>45833</v>
      </c>
      <c r="F1111" s="2" t="str">
        <f>TEXT(Table1[[#This Row],[Business_Day]],"dddd")</f>
        <v>Wednesday</v>
      </c>
      <c r="G1111" t="s">
        <v>28</v>
      </c>
      <c r="H1111" t="s">
        <v>19</v>
      </c>
      <c r="I1111" t="str">
        <f t="shared" si="136"/>
        <v>Dine-In</v>
      </c>
      <c r="J1111" t="s">
        <v>52</v>
      </c>
      <c r="K1111" t="s">
        <v>53</v>
      </c>
      <c r="L1111" t="str">
        <f t="shared" si="137"/>
        <v>Small Size</v>
      </c>
      <c r="M1111" s="3">
        <v>1</v>
      </c>
      <c r="N1111" s="5">
        <v>3.18</v>
      </c>
      <c r="O1111" s="5">
        <f t="shared" ca="1" si="138"/>
        <v>1.3299999999999998</v>
      </c>
      <c r="P1111" s="5">
        <f t="shared" ca="1" si="139"/>
        <v>1.3299999999999998</v>
      </c>
      <c r="Q1111" s="9">
        <v>0</v>
      </c>
      <c r="R1111" s="9">
        <f t="shared" si="140"/>
        <v>0</v>
      </c>
      <c r="T1111" s="9">
        <f t="shared" ca="1" si="141"/>
        <v>0.10000000000000009</v>
      </c>
      <c r="V1111" s="5">
        <f t="shared" ca="1" si="142"/>
        <v>1.43</v>
      </c>
      <c r="W1111" t="s">
        <v>21</v>
      </c>
      <c r="X1111" t="str">
        <f t="shared" si="143"/>
        <v>Card</v>
      </c>
    </row>
    <row r="1112" spans="1:24" x14ac:dyDescent="0.3">
      <c r="A1112" s="3">
        <v>121110</v>
      </c>
      <c r="B1112">
        <v>501</v>
      </c>
      <c r="C1112" s="2">
        <v>45844</v>
      </c>
      <c r="D1112" s="4">
        <v>0.43760416666666668</v>
      </c>
      <c r="E1112" s="2">
        <v>45844</v>
      </c>
      <c r="F1112" s="2" t="str">
        <f>TEXT(Table1[[#This Row],[Business_Day]],"dddd")</f>
        <v>Sunday</v>
      </c>
      <c r="G1112" t="s">
        <v>14</v>
      </c>
      <c r="H1112" t="s">
        <v>15</v>
      </c>
      <c r="I1112" t="str">
        <f t="shared" si="136"/>
        <v>Drive-Thru</v>
      </c>
      <c r="J1112" t="s">
        <v>75</v>
      </c>
      <c r="K1112" t="s">
        <v>44</v>
      </c>
      <c r="L1112" t="str">
        <f t="shared" si="137"/>
        <v>Extra Egg</v>
      </c>
      <c r="M1112" s="3">
        <v>1</v>
      </c>
      <c r="N1112" s="5">
        <v>3.69</v>
      </c>
      <c r="O1112" s="5">
        <f t="shared" si="138"/>
        <v>4.6899999999999995</v>
      </c>
      <c r="P1112" s="5">
        <f t="shared" si="139"/>
        <v>4.6899999999999995</v>
      </c>
      <c r="Q1112" s="9">
        <v>0</v>
      </c>
      <c r="R1112" s="9">
        <f t="shared" si="140"/>
        <v>0</v>
      </c>
      <c r="S1112" s="9">
        <v>0.4</v>
      </c>
      <c r="T1112" s="9">
        <f t="shared" si="141"/>
        <v>0.4</v>
      </c>
      <c r="U1112" s="16">
        <v>5.09</v>
      </c>
      <c r="V1112" s="5">
        <f t="shared" si="142"/>
        <v>5.09</v>
      </c>
      <c r="W1112" t="s">
        <v>21</v>
      </c>
      <c r="X1112" t="str">
        <f t="shared" si="143"/>
        <v>Card</v>
      </c>
    </row>
    <row r="1113" spans="1:24" x14ac:dyDescent="0.3">
      <c r="A1113" s="3">
        <v>121111</v>
      </c>
      <c r="B1113">
        <v>402</v>
      </c>
      <c r="C1113" s="2">
        <v>45833</v>
      </c>
      <c r="D1113" s="4">
        <v>0.47589120370370369</v>
      </c>
      <c r="E1113" s="2">
        <v>45833</v>
      </c>
      <c r="F1113" s="2" t="str">
        <f>TEXT(Table1[[#This Row],[Business_Day]],"dddd")</f>
        <v>Wednesday</v>
      </c>
      <c r="G1113" t="s">
        <v>37</v>
      </c>
      <c r="H1113" t="s">
        <v>19</v>
      </c>
      <c r="I1113" t="str">
        <f t="shared" si="136"/>
        <v>Dine-In</v>
      </c>
      <c r="J1113" t="s">
        <v>79</v>
      </c>
      <c r="L1113" t="str">
        <f t="shared" si="137"/>
        <v>No Modifier</v>
      </c>
      <c r="M1113" s="3">
        <v>2</v>
      </c>
      <c r="N1113" s="5">
        <v>2.89</v>
      </c>
      <c r="O1113" s="5">
        <f t="shared" si="138"/>
        <v>2.8899999999999997</v>
      </c>
      <c r="P1113" s="5">
        <f t="shared" si="139"/>
        <v>5.7799999999999994</v>
      </c>
      <c r="Q1113" s="9">
        <v>0</v>
      </c>
      <c r="R1113" s="9">
        <f t="shared" si="140"/>
        <v>0</v>
      </c>
      <c r="S1113" s="9">
        <v>0.52</v>
      </c>
      <c r="T1113" s="9">
        <f t="shared" si="141"/>
        <v>0.52</v>
      </c>
      <c r="U1113" s="16">
        <v>6.3</v>
      </c>
      <c r="V1113" s="5">
        <f t="shared" si="142"/>
        <v>6.3</v>
      </c>
      <c r="W1113" t="s">
        <v>21</v>
      </c>
      <c r="X1113" t="str">
        <f t="shared" si="143"/>
        <v>Card</v>
      </c>
    </row>
    <row r="1114" spans="1:24" x14ac:dyDescent="0.3">
      <c r="A1114" s="3">
        <v>121112</v>
      </c>
      <c r="B1114">
        <v>501</v>
      </c>
      <c r="C1114" s="2">
        <v>45810</v>
      </c>
      <c r="D1114" s="4">
        <v>0.47520833333333334</v>
      </c>
      <c r="E1114" s="2">
        <v>45810</v>
      </c>
      <c r="F1114" s="2" t="str">
        <f>TEXT(Table1[[#This Row],[Business_Day]],"dddd")</f>
        <v>Monday</v>
      </c>
      <c r="G1114" t="s">
        <v>18</v>
      </c>
      <c r="H1114" t="s">
        <v>15</v>
      </c>
      <c r="I1114" t="str">
        <f t="shared" si="136"/>
        <v>Drive-Thru</v>
      </c>
      <c r="J1114" t="s">
        <v>20</v>
      </c>
      <c r="L1114" t="str">
        <f t="shared" si="137"/>
        <v>No Modifier</v>
      </c>
      <c r="M1114" s="3">
        <v>1</v>
      </c>
      <c r="N1114" s="5">
        <v>5.71</v>
      </c>
      <c r="O1114" s="5">
        <f t="shared" si="138"/>
        <v>5.71</v>
      </c>
      <c r="P1114" s="5">
        <f t="shared" si="139"/>
        <v>5.71</v>
      </c>
      <c r="Q1114" s="9">
        <v>0</v>
      </c>
      <c r="R1114" s="9">
        <f t="shared" si="140"/>
        <v>0</v>
      </c>
      <c r="S1114" s="9">
        <v>0.54</v>
      </c>
      <c r="T1114" s="9">
        <f t="shared" si="141"/>
        <v>0.54</v>
      </c>
      <c r="U1114" s="16">
        <v>6.25</v>
      </c>
      <c r="V1114" s="5">
        <f t="shared" si="142"/>
        <v>6.25</v>
      </c>
      <c r="W1114" t="s">
        <v>21</v>
      </c>
      <c r="X1114" t="str">
        <f t="shared" si="143"/>
        <v>Card</v>
      </c>
    </row>
    <row r="1115" spans="1:24" x14ac:dyDescent="0.3">
      <c r="A1115" s="3">
        <v>121113</v>
      </c>
      <c r="B1115">
        <v>101</v>
      </c>
      <c r="C1115" s="2">
        <v>45861</v>
      </c>
      <c r="D1115" s="4">
        <v>0.33501157407407406</v>
      </c>
      <c r="E1115" s="2">
        <v>45861</v>
      </c>
      <c r="F1115" s="2" t="str">
        <f>TEXT(Table1[[#This Row],[Business_Day]],"dddd")</f>
        <v>Wednesday</v>
      </c>
      <c r="G1115" t="s">
        <v>14</v>
      </c>
      <c r="H1115" t="s">
        <v>22</v>
      </c>
      <c r="I1115" t="str">
        <f t="shared" si="136"/>
        <v>Takeout</v>
      </c>
      <c r="J1115" t="s">
        <v>16</v>
      </c>
      <c r="L1115" t="str">
        <f t="shared" si="137"/>
        <v>No Modifier</v>
      </c>
      <c r="M1115" s="3">
        <v>1</v>
      </c>
      <c r="N1115" s="5">
        <v>1.48</v>
      </c>
      <c r="O1115" s="5">
        <f t="shared" si="138"/>
        <v>1.48</v>
      </c>
      <c r="P1115" s="5">
        <f t="shared" si="139"/>
        <v>1.48</v>
      </c>
      <c r="Q1115" s="9">
        <v>0</v>
      </c>
      <c r="R1115" s="9">
        <f t="shared" si="140"/>
        <v>0</v>
      </c>
      <c r="S1115" s="9">
        <v>0.11</v>
      </c>
      <c r="T1115" s="9">
        <f t="shared" si="141"/>
        <v>0.11</v>
      </c>
      <c r="U1115" s="16">
        <v>1.59</v>
      </c>
      <c r="V1115" s="5">
        <f t="shared" si="142"/>
        <v>1.59</v>
      </c>
      <c r="W1115" t="s">
        <v>17</v>
      </c>
      <c r="X1115" t="str">
        <f t="shared" si="143"/>
        <v>Cash</v>
      </c>
    </row>
    <row r="1116" spans="1:24" x14ac:dyDescent="0.3">
      <c r="A1116" s="3">
        <v>121114</v>
      </c>
      <c r="B1116">
        <v>403</v>
      </c>
      <c r="C1116" s="2">
        <v>45793</v>
      </c>
      <c r="D1116" s="4">
        <v>0.43159722222222224</v>
      </c>
      <c r="E1116" s="2">
        <v>45793</v>
      </c>
      <c r="F1116" s="2" t="str">
        <f>TEXT(Table1[[#This Row],[Business_Day]],"dddd")</f>
        <v>Friday</v>
      </c>
      <c r="G1116" t="s">
        <v>37</v>
      </c>
      <c r="H1116" t="s">
        <v>22</v>
      </c>
      <c r="I1116" t="str">
        <f t="shared" si="136"/>
        <v>Takeout</v>
      </c>
      <c r="J1116" t="s">
        <v>32</v>
      </c>
      <c r="K1116" t="s">
        <v>71</v>
      </c>
      <c r="L1116" t="str">
        <f t="shared" si="137"/>
        <v>Almond Milk</v>
      </c>
      <c r="M1116" s="3">
        <v>1</v>
      </c>
      <c r="N1116" s="5">
        <v>1.75</v>
      </c>
      <c r="O1116" s="5">
        <f t="shared" ca="1" si="138"/>
        <v>2.5999999999999996</v>
      </c>
      <c r="P1116" s="5">
        <f t="shared" ca="1" si="139"/>
        <v>2.5999999999999996</v>
      </c>
      <c r="R1116" s="9">
        <f t="shared" ca="1" si="140"/>
        <v>0.15</v>
      </c>
      <c r="S1116" s="9">
        <v>0.16</v>
      </c>
      <c r="T1116" s="9">
        <f t="shared" si="141"/>
        <v>0.16</v>
      </c>
      <c r="U1116" s="16">
        <v>2.61</v>
      </c>
      <c r="V1116" s="5">
        <f t="shared" si="142"/>
        <v>2.61</v>
      </c>
      <c r="W1116" t="s">
        <v>31</v>
      </c>
      <c r="X1116" t="str">
        <f t="shared" si="143"/>
        <v>MobilePay</v>
      </c>
    </row>
    <row r="1117" spans="1:24" x14ac:dyDescent="0.3">
      <c r="A1117" s="3">
        <v>121115</v>
      </c>
      <c r="B1117">
        <v>402</v>
      </c>
      <c r="C1117" s="2">
        <v>45761</v>
      </c>
      <c r="D1117" s="4">
        <v>0.25208333333333333</v>
      </c>
      <c r="E1117" s="2">
        <v>45761</v>
      </c>
      <c r="F1117" s="2" t="str">
        <f>TEXT(Table1[[#This Row],[Business_Day]],"dddd")</f>
        <v>Monday</v>
      </c>
      <c r="G1117" t="s">
        <v>36</v>
      </c>
      <c r="H1117" t="s">
        <v>19</v>
      </c>
      <c r="I1117" t="str">
        <f t="shared" si="136"/>
        <v>Dine-In</v>
      </c>
      <c r="J1117" t="s">
        <v>26</v>
      </c>
      <c r="L1117" t="str">
        <f t="shared" si="137"/>
        <v>No Modifier</v>
      </c>
      <c r="M1117" s="3">
        <v>1</v>
      </c>
      <c r="N1117" s="5">
        <v>9.4700000000000006</v>
      </c>
      <c r="O1117" s="5">
        <f t="shared" si="138"/>
        <v>9.4700000000000006</v>
      </c>
      <c r="P1117" s="5">
        <f t="shared" si="139"/>
        <v>9.4700000000000006</v>
      </c>
      <c r="Q1117" s="9">
        <v>0</v>
      </c>
      <c r="R1117" s="9">
        <f t="shared" si="140"/>
        <v>0</v>
      </c>
      <c r="S1117" s="9">
        <v>0.76</v>
      </c>
      <c r="T1117" s="9">
        <f t="shared" si="141"/>
        <v>0.76</v>
      </c>
      <c r="U1117" s="16">
        <v>10.23</v>
      </c>
      <c r="V1117" s="5">
        <f t="shared" si="142"/>
        <v>10.23</v>
      </c>
      <c r="X1117" t="str">
        <f t="shared" si="143"/>
        <v>Card</v>
      </c>
    </row>
    <row r="1118" spans="1:24" x14ac:dyDescent="0.3">
      <c r="A1118" s="3">
        <v>121116</v>
      </c>
      <c r="B1118">
        <v>403</v>
      </c>
      <c r="C1118" s="2">
        <v>45806</v>
      </c>
      <c r="D1118" s="4">
        <v>0.45310185185185187</v>
      </c>
      <c r="E1118" s="2">
        <v>45806</v>
      </c>
      <c r="F1118" s="2" t="str">
        <f>TEXT(Table1[[#This Row],[Business_Day]],"dddd")</f>
        <v>Thursday</v>
      </c>
      <c r="G1118" t="s">
        <v>37</v>
      </c>
      <c r="H1118" t="s">
        <v>15</v>
      </c>
      <c r="I1118" t="str">
        <f t="shared" si="136"/>
        <v>Drive-Thru</v>
      </c>
      <c r="J1118" t="s">
        <v>38</v>
      </c>
      <c r="L1118" t="str">
        <f t="shared" si="137"/>
        <v>No Modifier</v>
      </c>
      <c r="M1118" s="3">
        <v>1</v>
      </c>
      <c r="N1118" s="5">
        <v>1.91</v>
      </c>
      <c r="O1118" s="5">
        <f t="shared" si="138"/>
        <v>1.9100000000000001</v>
      </c>
      <c r="P1118" s="5">
        <f t="shared" si="139"/>
        <v>1.9100000000000001</v>
      </c>
      <c r="Q1118" s="9">
        <v>0.38</v>
      </c>
      <c r="R1118" s="9">
        <f t="shared" si="140"/>
        <v>0.38</v>
      </c>
      <c r="S1118" s="9">
        <v>0.09</v>
      </c>
      <c r="T1118" s="9">
        <f t="shared" si="141"/>
        <v>0.09</v>
      </c>
      <c r="U1118" s="16">
        <v>1.62</v>
      </c>
      <c r="V1118" s="5">
        <f t="shared" si="142"/>
        <v>1.62</v>
      </c>
      <c r="W1118" t="s">
        <v>17</v>
      </c>
      <c r="X1118" t="str">
        <f t="shared" si="143"/>
        <v>Cash</v>
      </c>
    </row>
    <row r="1119" spans="1:24" x14ac:dyDescent="0.3">
      <c r="A1119" s="3">
        <v>121117</v>
      </c>
      <c r="B1119">
        <v>101</v>
      </c>
      <c r="C1119" s="2">
        <v>45782</v>
      </c>
      <c r="D1119" s="4">
        <v>0.26901620370370372</v>
      </c>
      <c r="E1119" s="2">
        <v>45782</v>
      </c>
      <c r="F1119" s="2" t="str">
        <f>TEXT(Table1[[#This Row],[Business_Day]],"dddd")</f>
        <v>Monday</v>
      </c>
      <c r="G1119" t="s">
        <v>14</v>
      </c>
      <c r="H1119" t="s">
        <v>15</v>
      </c>
      <c r="I1119" t="str">
        <f t="shared" si="136"/>
        <v>Drive-Thru</v>
      </c>
      <c r="J1119" t="s">
        <v>35</v>
      </c>
      <c r="K1119" t="s">
        <v>40</v>
      </c>
      <c r="L1119" t="str">
        <f t="shared" si="137"/>
        <v>Sausage Patty</v>
      </c>
      <c r="M1119" s="3">
        <v>2</v>
      </c>
      <c r="N1119" s="5">
        <v>1.88</v>
      </c>
      <c r="O1119" s="5">
        <f t="shared" si="138"/>
        <v>3.08</v>
      </c>
      <c r="P1119" s="5">
        <f t="shared" si="139"/>
        <v>6.16</v>
      </c>
      <c r="Q1119" s="9">
        <v>0</v>
      </c>
      <c r="R1119" s="9">
        <f t="shared" si="140"/>
        <v>0</v>
      </c>
      <c r="S1119" s="9">
        <v>0.37</v>
      </c>
      <c r="T1119" s="9">
        <f t="shared" si="141"/>
        <v>0.37</v>
      </c>
      <c r="U1119" s="16">
        <v>6.53</v>
      </c>
      <c r="V1119" s="5">
        <f t="shared" si="142"/>
        <v>6.53</v>
      </c>
      <c r="W1119" t="s">
        <v>21</v>
      </c>
      <c r="X1119" t="str">
        <f t="shared" si="143"/>
        <v>Card</v>
      </c>
    </row>
    <row r="1120" spans="1:24" x14ac:dyDescent="0.3">
      <c r="A1120" s="3">
        <v>121118</v>
      </c>
      <c r="B1120">
        <v>401</v>
      </c>
      <c r="C1120" s="2">
        <v>45831</v>
      </c>
      <c r="D1120" s="4">
        <v>0.30488425925925927</v>
      </c>
      <c r="E1120" s="2">
        <v>45831</v>
      </c>
      <c r="F1120" s="2" t="str">
        <f>TEXT(Table1[[#This Row],[Business_Day]],"dddd")</f>
        <v>Monday</v>
      </c>
      <c r="G1120" t="s">
        <v>36</v>
      </c>
      <c r="H1120" t="s">
        <v>22</v>
      </c>
      <c r="I1120" t="str">
        <f t="shared" si="136"/>
        <v>Takeout</v>
      </c>
      <c r="J1120" t="s">
        <v>27</v>
      </c>
      <c r="L1120" t="str">
        <f t="shared" si="137"/>
        <v>No Modifier</v>
      </c>
      <c r="M1120" s="3">
        <v>1</v>
      </c>
      <c r="N1120" s="5">
        <v>5.82</v>
      </c>
      <c r="O1120" s="5">
        <f t="shared" si="138"/>
        <v>5.82</v>
      </c>
      <c r="P1120" s="5">
        <f t="shared" si="139"/>
        <v>5.82</v>
      </c>
      <c r="Q1120" s="9">
        <v>0</v>
      </c>
      <c r="R1120" s="9">
        <f t="shared" si="140"/>
        <v>0</v>
      </c>
      <c r="S1120" s="9">
        <v>0.52</v>
      </c>
      <c r="T1120" s="9">
        <f t="shared" si="141"/>
        <v>0.52</v>
      </c>
      <c r="U1120" s="16">
        <v>6.34</v>
      </c>
      <c r="V1120" s="5">
        <f t="shared" si="142"/>
        <v>6.34</v>
      </c>
      <c r="W1120" t="s">
        <v>17</v>
      </c>
      <c r="X1120" t="str">
        <f t="shared" si="143"/>
        <v>Cash</v>
      </c>
    </row>
    <row r="1121" spans="1:24" x14ac:dyDescent="0.3">
      <c r="A1121" s="3">
        <v>121119</v>
      </c>
      <c r="B1121">
        <v>102</v>
      </c>
      <c r="C1121" s="2">
        <v>45836</v>
      </c>
      <c r="D1121" s="4">
        <v>0.13471064814814815</v>
      </c>
      <c r="E1121" s="2">
        <v>45836</v>
      </c>
      <c r="F1121" s="2" t="str">
        <f>TEXT(Table1[[#This Row],[Business_Day]],"dddd")</f>
        <v>Saturday</v>
      </c>
      <c r="G1121" t="s">
        <v>28</v>
      </c>
      <c r="H1121" t="s">
        <v>22</v>
      </c>
      <c r="I1121" t="str">
        <f t="shared" si="136"/>
        <v>Takeout</v>
      </c>
      <c r="J1121" t="s">
        <v>30</v>
      </c>
      <c r="L1121" t="str">
        <f t="shared" si="137"/>
        <v>No Modifier</v>
      </c>
      <c r="M1121" s="3">
        <v>1</v>
      </c>
      <c r="N1121" s="5">
        <v>3.44</v>
      </c>
      <c r="O1121" s="5">
        <f t="shared" si="138"/>
        <v>3.44</v>
      </c>
      <c r="P1121" s="5">
        <f t="shared" si="139"/>
        <v>3.44</v>
      </c>
      <c r="Q1121" s="9">
        <v>0</v>
      </c>
      <c r="R1121" s="9">
        <f t="shared" si="140"/>
        <v>0</v>
      </c>
      <c r="S1121" s="9">
        <v>0.28999999999999998</v>
      </c>
      <c r="T1121" s="9">
        <f t="shared" si="141"/>
        <v>0.28999999999999998</v>
      </c>
      <c r="U1121" s="16">
        <v>3.73</v>
      </c>
      <c r="V1121" s="5">
        <f t="shared" si="142"/>
        <v>3.73</v>
      </c>
      <c r="W1121" t="s">
        <v>17</v>
      </c>
      <c r="X1121" t="str">
        <f t="shared" si="143"/>
        <v>Cash</v>
      </c>
    </row>
    <row r="1122" spans="1:24" x14ac:dyDescent="0.3">
      <c r="A1122" s="3">
        <v>121120</v>
      </c>
      <c r="B1122">
        <v>401</v>
      </c>
      <c r="C1122" s="2">
        <v>45866</v>
      </c>
      <c r="D1122" s="4">
        <v>0.52377314814814813</v>
      </c>
      <c r="E1122" s="2">
        <v>45866</v>
      </c>
      <c r="F1122" s="2" t="str">
        <f>TEXT(Table1[[#This Row],[Business_Day]],"dddd")</f>
        <v>Monday</v>
      </c>
      <c r="G1122" t="s">
        <v>18</v>
      </c>
      <c r="H1122" t="s">
        <v>19</v>
      </c>
      <c r="I1122" t="str">
        <f t="shared" si="136"/>
        <v>Dine-In</v>
      </c>
      <c r="J1122" t="s">
        <v>43</v>
      </c>
      <c r="L1122" t="str">
        <f t="shared" si="137"/>
        <v>No Modifier</v>
      </c>
      <c r="M1122" s="3">
        <v>1</v>
      </c>
      <c r="N1122" s="5">
        <v>4.8600000000000003</v>
      </c>
      <c r="O1122" s="5">
        <f t="shared" si="138"/>
        <v>4.8599999999999994</v>
      </c>
      <c r="P1122" s="5">
        <f t="shared" si="139"/>
        <v>4.8599999999999994</v>
      </c>
      <c r="Q1122" s="9">
        <v>0</v>
      </c>
      <c r="R1122" s="9">
        <f t="shared" si="140"/>
        <v>0</v>
      </c>
      <c r="S1122" s="9">
        <v>0.32</v>
      </c>
      <c r="T1122" s="9">
        <f t="shared" si="141"/>
        <v>0.32</v>
      </c>
      <c r="U1122" s="16">
        <v>5.18</v>
      </c>
      <c r="V1122" s="5">
        <f t="shared" si="142"/>
        <v>5.18</v>
      </c>
      <c r="W1122" t="s">
        <v>21</v>
      </c>
      <c r="X1122" t="str">
        <f t="shared" si="143"/>
        <v>Card</v>
      </c>
    </row>
    <row r="1123" spans="1:24" x14ac:dyDescent="0.3">
      <c r="A1123" s="3">
        <v>121121</v>
      </c>
      <c r="B1123">
        <v>401</v>
      </c>
      <c r="C1123" s="2">
        <v>45855</v>
      </c>
      <c r="D1123" s="4">
        <v>0.24994212962962964</v>
      </c>
      <c r="E1123" s="2">
        <v>45855</v>
      </c>
      <c r="F1123" s="2" t="str">
        <f>TEXT(Table1[[#This Row],[Business_Day]],"dddd")</f>
        <v>Thursday</v>
      </c>
      <c r="G1123" t="s">
        <v>14</v>
      </c>
      <c r="H1123" t="s">
        <v>19</v>
      </c>
      <c r="I1123" t="str">
        <f t="shared" si="136"/>
        <v>Dine-In</v>
      </c>
      <c r="J1123" t="s">
        <v>75</v>
      </c>
      <c r="K1123" t="s">
        <v>25</v>
      </c>
      <c r="L1123" t="str">
        <f t="shared" si="137"/>
        <v>No Cheese</v>
      </c>
      <c r="M1123" s="3">
        <v>1</v>
      </c>
      <c r="N1123" s="5">
        <v>4.04</v>
      </c>
      <c r="O1123" s="5">
        <f t="shared" si="138"/>
        <v>4.04</v>
      </c>
      <c r="P1123" s="5">
        <f t="shared" si="139"/>
        <v>4.04</v>
      </c>
      <c r="Q1123" s="9">
        <v>0</v>
      </c>
      <c r="R1123" s="9">
        <f t="shared" si="140"/>
        <v>0</v>
      </c>
      <c r="S1123" s="9">
        <v>0.28000000000000003</v>
      </c>
      <c r="T1123" s="9">
        <f t="shared" si="141"/>
        <v>0.28000000000000003</v>
      </c>
      <c r="U1123" s="16">
        <v>4.32</v>
      </c>
      <c r="V1123" s="5">
        <f t="shared" si="142"/>
        <v>4.32</v>
      </c>
      <c r="W1123" t="s">
        <v>17</v>
      </c>
      <c r="X1123" t="str">
        <f t="shared" si="143"/>
        <v>Cash</v>
      </c>
    </row>
    <row r="1124" spans="1:24" x14ac:dyDescent="0.3">
      <c r="A1124" s="3">
        <v>121122</v>
      </c>
      <c r="B1124">
        <v>403</v>
      </c>
      <c r="C1124" s="2">
        <v>45792</v>
      </c>
      <c r="D1124" s="4">
        <v>6.6203703703703709E-2</v>
      </c>
      <c r="E1124" s="2">
        <v>45792</v>
      </c>
      <c r="F1124" s="2" t="str">
        <f>TEXT(Table1[[#This Row],[Business_Day]],"dddd")</f>
        <v>Thursday</v>
      </c>
      <c r="G1124" t="s">
        <v>18</v>
      </c>
      <c r="H1124" t="s">
        <v>19</v>
      </c>
      <c r="I1124" t="str">
        <f t="shared" si="136"/>
        <v>Dine-In</v>
      </c>
      <c r="J1124" t="s">
        <v>48</v>
      </c>
      <c r="K1124" t="s">
        <v>63</v>
      </c>
      <c r="L1124" t="str">
        <f t="shared" si="137"/>
        <v>No Sauce</v>
      </c>
      <c r="M1124" s="3">
        <v>1</v>
      </c>
      <c r="N1124" s="5">
        <v>5.88</v>
      </c>
      <c r="O1124" s="5">
        <f t="shared" si="138"/>
        <v>5.88</v>
      </c>
      <c r="P1124" s="5">
        <f t="shared" si="139"/>
        <v>5.88</v>
      </c>
      <c r="Q1124" s="9">
        <v>0</v>
      </c>
      <c r="R1124" s="9">
        <f t="shared" si="140"/>
        <v>0</v>
      </c>
      <c r="S1124" s="9">
        <v>0.38</v>
      </c>
      <c r="T1124" s="9">
        <f t="shared" si="141"/>
        <v>0.38</v>
      </c>
      <c r="U1124" s="16">
        <v>6.26</v>
      </c>
      <c r="V1124" s="5">
        <f t="shared" si="142"/>
        <v>6.26</v>
      </c>
      <c r="W1124" t="s">
        <v>17</v>
      </c>
      <c r="X1124" t="str">
        <f t="shared" si="143"/>
        <v>Cash</v>
      </c>
    </row>
    <row r="1125" spans="1:24" x14ac:dyDescent="0.3">
      <c r="A1125" s="3">
        <v>121123</v>
      </c>
      <c r="B1125">
        <v>102</v>
      </c>
      <c r="C1125" s="2">
        <v>45761</v>
      </c>
      <c r="D1125" s="4">
        <v>0.231875</v>
      </c>
      <c r="E1125" s="2">
        <v>45761</v>
      </c>
      <c r="F1125" s="2" t="str">
        <f>TEXT(Table1[[#This Row],[Business_Day]],"dddd")</f>
        <v>Monday</v>
      </c>
      <c r="G1125" t="s">
        <v>14</v>
      </c>
      <c r="H1125" t="s">
        <v>15</v>
      </c>
      <c r="I1125" t="str">
        <f t="shared" si="136"/>
        <v>Drive-Thru</v>
      </c>
      <c r="J1125" t="s">
        <v>75</v>
      </c>
      <c r="L1125" t="str">
        <f t="shared" si="137"/>
        <v>No Modifier</v>
      </c>
      <c r="M1125" s="3">
        <v>1</v>
      </c>
      <c r="N1125" s="5">
        <v>3.45</v>
      </c>
      <c r="O1125" s="5">
        <f t="shared" si="138"/>
        <v>3.45</v>
      </c>
      <c r="P1125" s="5">
        <f t="shared" si="139"/>
        <v>3.45</v>
      </c>
      <c r="Q1125" s="9">
        <v>0</v>
      </c>
      <c r="R1125" s="9">
        <f t="shared" si="140"/>
        <v>0</v>
      </c>
      <c r="S1125" s="9">
        <v>0.25</v>
      </c>
      <c r="T1125" s="9">
        <f t="shared" si="141"/>
        <v>0.25</v>
      </c>
      <c r="U1125" s="16">
        <v>3.7</v>
      </c>
      <c r="V1125" s="5">
        <f t="shared" si="142"/>
        <v>3.7</v>
      </c>
      <c r="W1125" t="s">
        <v>21</v>
      </c>
      <c r="X1125" t="str">
        <f t="shared" si="143"/>
        <v>Card</v>
      </c>
    </row>
    <row r="1126" spans="1:24" x14ac:dyDescent="0.3">
      <c r="A1126" s="3">
        <v>121124</v>
      </c>
      <c r="B1126">
        <v>403</v>
      </c>
      <c r="C1126" s="2">
        <v>45769</v>
      </c>
      <c r="D1126" s="4">
        <v>0.33880787037037036</v>
      </c>
      <c r="E1126" s="2">
        <v>45769</v>
      </c>
      <c r="F1126" s="2" t="str">
        <f>TEXT(Table1[[#This Row],[Business_Day]],"dddd")</f>
        <v>Tuesday</v>
      </c>
      <c r="G1126" t="s">
        <v>36</v>
      </c>
      <c r="H1126" t="s">
        <v>15</v>
      </c>
      <c r="I1126" t="str">
        <f t="shared" si="136"/>
        <v>Drive-Thru</v>
      </c>
      <c r="J1126" t="s">
        <v>77</v>
      </c>
      <c r="L1126" t="str">
        <f t="shared" si="137"/>
        <v>No Modifier</v>
      </c>
      <c r="M1126" s="3">
        <v>1</v>
      </c>
      <c r="N1126" s="5">
        <v>5.81</v>
      </c>
      <c r="O1126" s="5">
        <f t="shared" si="138"/>
        <v>5.8100000000000005</v>
      </c>
      <c r="P1126" s="5">
        <f t="shared" si="139"/>
        <v>5.8100000000000005</v>
      </c>
      <c r="Q1126" s="9">
        <v>0</v>
      </c>
      <c r="R1126" s="9">
        <f t="shared" si="140"/>
        <v>0</v>
      </c>
      <c r="S1126" s="9">
        <v>0.42</v>
      </c>
      <c r="T1126" s="9">
        <f t="shared" si="141"/>
        <v>0.42</v>
      </c>
      <c r="U1126" s="16">
        <v>6.23</v>
      </c>
      <c r="V1126" s="5">
        <f t="shared" si="142"/>
        <v>6.23</v>
      </c>
      <c r="W1126" t="s">
        <v>21</v>
      </c>
      <c r="X1126" t="str">
        <f t="shared" si="143"/>
        <v>Card</v>
      </c>
    </row>
    <row r="1127" spans="1:24" x14ac:dyDescent="0.3">
      <c r="A1127" s="3">
        <v>121125</v>
      </c>
      <c r="B1127">
        <v>403</v>
      </c>
      <c r="C1127" s="2">
        <v>45850</v>
      </c>
      <c r="D1127" s="4">
        <v>0.5052430555555556</v>
      </c>
      <c r="E1127" s="2">
        <v>45850</v>
      </c>
      <c r="F1127" s="2" t="str">
        <f>TEXT(Table1[[#This Row],[Business_Day]],"dddd")</f>
        <v>Saturday</v>
      </c>
      <c r="G1127" t="s">
        <v>18</v>
      </c>
      <c r="H1127" t="s">
        <v>19</v>
      </c>
      <c r="I1127" t="str">
        <f t="shared" si="136"/>
        <v>Dine-In</v>
      </c>
      <c r="J1127" t="s">
        <v>59</v>
      </c>
      <c r="L1127" t="str">
        <f t="shared" si="137"/>
        <v>No Modifier</v>
      </c>
      <c r="M1127" s="3">
        <v>1</v>
      </c>
      <c r="N1127" s="5">
        <v>9.42</v>
      </c>
      <c r="O1127" s="5">
        <f t="shared" si="138"/>
        <v>9.42</v>
      </c>
      <c r="P1127" s="5">
        <f t="shared" si="139"/>
        <v>9.42</v>
      </c>
      <c r="Q1127" s="9">
        <v>0</v>
      </c>
      <c r="R1127" s="9">
        <f t="shared" si="140"/>
        <v>0</v>
      </c>
      <c r="S1127" s="9">
        <v>0.66</v>
      </c>
      <c r="T1127" s="9">
        <f t="shared" si="141"/>
        <v>0.66</v>
      </c>
      <c r="U1127" s="16">
        <v>10.08</v>
      </c>
      <c r="V1127" s="5">
        <f t="shared" si="142"/>
        <v>10.08</v>
      </c>
      <c r="W1127" t="s">
        <v>21</v>
      </c>
      <c r="X1127" t="str">
        <f t="shared" si="143"/>
        <v>Card</v>
      </c>
    </row>
    <row r="1128" spans="1:24" x14ac:dyDescent="0.3">
      <c r="A1128" s="3">
        <v>121126</v>
      </c>
      <c r="B1128">
        <v>403</v>
      </c>
      <c r="C1128" s="2">
        <v>45777</v>
      </c>
      <c r="D1128" s="4">
        <v>0.27122685185185186</v>
      </c>
      <c r="E1128" s="2">
        <v>45777</v>
      </c>
      <c r="F1128" s="2" t="str">
        <f>TEXT(Table1[[#This Row],[Business_Day]],"dddd")</f>
        <v>Wednesday</v>
      </c>
      <c r="G1128" t="s">
        <v>14</v>
      </c>
      <c r="H1128" t="s">
        <v>22</v>
      </c>
      <c r="I1128" t="str">
        <f t="shared" si="136"/>
        <v>Takeout</v>
      </c>
      <c r="J1128" t="s">
        <v>70</v>
      </c>
      <c r="K1128" t="s">
        <v>66</v>
      </c>
      <c r="L1128" t="str">
        <f t="shared" si="137"/>
        <v>Extra Ice</v>
      </c>
      <c r="M1128" s="3">
        <v>1</v>
      </c>
      <c r="N1128" s="5">
        <v>3.32</v>
      </c>
      <c r="O1128" s="5">
        <f t="shared" si="138"/>
        <v>3.32</v>
      </c>
      <c r="P1128" s="5">
        <f t="shared" si="139"/>
        <v>3.32</v>
      </c>
      <c r="Q1128" s="9">
        <v>0</v>
      </c>
      <c r="R1128" s="9">
        <f t="shared" si="140"/>
        <v>0</v>
      </c>
      <c r="S1128" s="9">
        <v>0.22</v>
      </c>
      <c r="T1128" s="9">
        <f t="shared" si="141"/>
        <v>0.22</v>
      </c>
      <c r="U1128" s="16">
        <v>3.54</v>
      </c>
      <c r="V1128" s="5">
        <f t="shared" si="142"/>
        <v>3.54</v>
      </c>
      <c r="W1128" t="s">
        <v>21</v>
      </c>
      <c r="X1128" t="str">
        <f t="shared" si="143"/>
        <v>Card</v>
      </c>
    </row>
    <row r="1129" spans="1:24" x14ac:dyDescent="0.3">
      <c r="A1129" s="3">
        <v>121127</v>
      </c>
      <c r="B1129">
        <v>201</v>
      </c>
      <c r="C1129" s="2">
        <v>45775</v>
      </c>
      <c r="D1129" s="4">
        <v>0.46287037037037038</v>
      </c>
      <c r="E1129" s="2">
        <v>45775</v>
      </c>
      <c r="F1129" s="2" t="str">
        <f>TEXT(Table1[[#This Row],[Business_Day]],"dddd")</f>
        <v>Monday</v>
      </c>
      <c r="G1129" t="s">
        <v>18</v>
      </c>
      <c r="H1129" t="s">
        <v>22</v>
      </c>
      <c r="I1129" t="str">
        <f t="shared" si="136"/>
        <v>Takeout</v>
      </c>
      <c r="J1129" t="s">
        <v>55</v>
      </c>
      <c r="L1129" t="str">
        <f t="shared" si="137"/>
        <v>No Modifier</v>
      </c>
      <c r="M1129" s="3">
        <v>1</v>
      </c>
      <c r="N1129" s="5">
        <v>8.11</v>
      </c>
      <c r="O1129" s="5">
        <f t="shared" si="138"/>
        <v>8.11</v>
      </c>
      <c r="P1129" s="5">
        <f t="shared" si="139"/>
        <v>8.11</v>
      </c>
      <c r="Q1129" s="9">
        <v>0</v>
      </c>
      <c r="R1129" s="9">
        <f t="shared" si="140"/>
        <v>0</v>
      </c>
      <c r="S1129" s="9">
        <v>0.73</v>
      </c>
      <c r="T1129" s="9">
        <f t="shared" si="141"/>
        <v>0.73</v>
      </c>
      <c r="U1129" s="16">
        <v>8.84</v>
      </c>
      <c r="V1129" s="5">
        <f t="shared" si="142"/>
        <v>8.84</v>
      </c>
      <c r="W1129" t="s">
        <v>21</v>
      </c>
      <c r="X1129" t="str">
        <f t="shared" si="143"/>
        <v>Card</v>
      </c>
    </row>
    <row r="1130" spans="1:24" x14ac:dyDescent="0.3">
      <c r="A1130" s="3">
        <v>121128</v>
      </c>
      <c r="B1130">
        <v>401</v>
      </c>
      <c r="C1130" s="2">
        <v>45870</v>
      </c>
      <c r="D1130" s="4">
        <v>0.17653935185185185</v>
      </c>
      <c r="E1130" s="2">
        <v>45870</v>
      </c>
      <c r="F1130" s="2" t="str">
        <f>TEXT(Table1[[#This Row],[Business_Day]],"dddd")</f>
        <v>Friday</v>
      </c>
      <c r="G1130" t="s">
        <v>28</v>
      </c>
      <c r="H1130" t="s">
        <v>15</v>
      </c>
      <c r="I1130" t="str">
        <f t="shared" si="136"/>
        <v>Drive-Thru</v>
      </c>
      <c r="J1130" t="s">
        <v>56</v>
      </c>
      <c r="L1130" t="str">
        <f t="shared" si="137"/>
        <v>No Modifier</v>
      </c>
      <c r="M1130" s="3">
        <v>1</v>
      </c>
      <c r="N1130" s="5">
        <v>1.88</v>
      </c>
      <c r="O1130" s="5">
        <f t="shared" si="138"/>
        <v>1.88</v>
      </c>
      <c r="P1130" s="5">
        <f t="shared" si="139"/>
        <v>1.88</v>
      </c>
      <c r="Q1130" s="9">
        <v>0</v>
      </c>
      <c r="R1130" s="9">
        <f t="shared" si="140"/>
        <v>0</v>
      </c>
      <c r="S1130" s="9">
        <v>0.14000000000000001</v>
      </c>
      <c r="T1130" s="9">
        <f t="shared" si="141"/>
        <v>0.14000000000000001</v>
      </c>
      <c r="U1130" s="16">
        <v>2.02</v>
      </c>
      <c r="V1130" s="5">
        <f t="shared" si="142"/>
        <v>2.02</v>
      </c>
      <c r="W1130" t="s">
        <v>21</v>
      </c>
      <c r="X1130" t="str">
        <f t="shared" si="143"/>
        <v>Card</v>
      </c>
    </row>
    <row r="1131" spans="1:24" x14ac:dyDescent="0.3">
      <c r="A1131" s="3">
        <v>121129</v>
      </c>
      <c r="B1131">
        <v>101</v>
      </c>
      <c r="C1131" s="2">
        <v>45810</v>
      </c>
      <c r="D1131" s="4">
        <v>0.39954861111111112</v>
      </c>
      <c r="E1131" s="2">
        <v>45810</v>
      </c>
      <c r="F1131" s="2" t="str">
        <f>TEXT(Table1[[#This Row],[Business_Day]],"dddd")</f>
        <v>Monday</v>
      </c>
      <c r="G1131" t="s">
        <v>14</v>
      </c>
      <c r="H1131" t="s">
        <v>22</v>
      </c>
      <c r="I1131" t="str">
        <f t="shared" si="136"/>
        <v>Takeout</v>
      </c>
      <c r="J1131" t="s">
        <v>75</v>
      </c>
      <c r="L1131" t="str">
        <f t="shared" si="137"/>
        <v>No Modifier</v>
      </c>
      <c r="M1131" s="3">
        <v>2</v>
      </c>
      <c r="N1131" s="5">
        <v>3.82</v>
      </c>
      <c r="O1131" s="5">
        <f t="shared" si="138"/>
        <v>3.82</v>
      </c>
      <c r="P1131" s="5">
        <f t="shared" si="139"/>
        <v>7.64</v>
      </c>
      <c r="Q1131" s="9">
        <v>0</v>
      </c>
      <c r="R1131" s="9">
        <f t="shared" si="140"/>
        <v>0</v>
      </c>
      <c r="S1131" s="9">
        <v>0.53</v>
      </c>
      <c r="T1131" s="9">
        <f t="shared" si="141"/>
        <v>0.53</v>
      </c>
      <c r="U1131" s="16">
        <v>8.17</v>
      </c>
      <c r="V1131" s="5">
        <f t="shared" si="142"/>
        <v>8.17</v>
      </c>
      <c r="W1131" t="s">
        <v>17</v>
      </c>
      <c r="X1131" t="str">
        <f t="shared" si="143"/>
        <v>Cash</v>
      </c>
    </row>
    <row r="1132" spans="1:24" x14ac:dyDescent="0.3">
      <c r="A1132" s="3">
        <v>121130</v>
      </c>
      <c r="B1132">
        <v>202</v>
      </c>
      <c r="C1132" s="2">
        <v>45841</v>
      </c>
      <c r="D1132" s="4">
        <v>0.34568287037037038</v>
      </c>
      <c r="E1132" s="2">
        <v>45841</v>
      </c>
      <c r="F1132" s="2" t="str">
        <f>TEXT(Table1[[#This Row],[Business_Day]],"dddd")</f>
        <v>Thursday</v>
      </c>
      <c r="G1132" t="s">
        <v>14</v>
      </c>
      <c r="H1132" t="s">
        <v>15</v>
      </c>
      <c r="I1132" t="str">
        <f t="shared" si="136"/>
        <v>Drive-Thru</v>
      </c>
      <c r="J1132" t="s">
        <v>35</v>
      </c>
      <c r="K1132" t="s">
        <v>46</v>
      </c>
      <c r="L1132" t="str">
        <f t="shared" si="137"/>
        <v>Cinnamon</v>
      </c>
      <c r="M1132" s="3">
        <v>1</v>
      </c>
      <c r="N1132" s="5">
        <v>1.95</v>
      </c>
      <c r="O1132" s="5">
        <f t="shared" si="138"/>
        <v>2.0500000000000003</v>
      </c>
      <c r="P1132" s="5">
        <f t="shared" si="139"/>
        <v>2.0500000000000003</v>
      </c>
      <c r="Q1132" s="9">
        <v>0</v>
      </c>
      <c r="R1132" s="9">
        <f t="shared" si="140"/>
        <v>0</v>
      </c>
      <c r="S1132" s="9">
        <v>0.19</v>
      </c>
      <c r="T1132" s="9">
        <f t="shared" si="141"/>
        <v>0.19</v>
      </c>
      <c r="U1132" s="16">
        <v>2.2400000000000002</v>
      </c>
      <c r="V1132" s="5">
        <f t="shared" si="142"/>
        <v>2.2400000000000002</v>
      </c>
      <c r="W1132" t="s">
        <v>17</v>
      </c>
      <c r="X1132" t="str">
        <f t="shared" si="143"/>
        <v>Cash</v>
      </c>
    </row>
    <row r="1133" spans="1:24" x14ac:dyDescent="0.3">
      <c r="A1133" s="3">
        <v>121131</v>
      </c>
      <c r="B1133">
        <v>501</v>
      </c>
      <c r="C1133" s="2">
        <v>45812</v>
      </c>
      <c r="D1133" s="4">
        <v>0.52346064814814819</v>
      </c>
      <c r="E1133" s="2">
        <v>45812</v>
      </c>
      <c r="F1133" s="2" t="str">
        <f>TEXT(Table1[[#This Row],[Business_Day]],"dddd")</f>
        <v>Wednesday</v>
      </c>
      <c r="G1133" t="s">
        <v>18</v>
      </c>
      <c r="H1133" t="s">
        <v>19</v>
      </c>
      <c r="I1133" t="str">
        <f t="shared" si="136"/>
        <v>Dine-In</v>
      </c>
      <c r="J1133" t="s">
        <v>20</v>
      </c>
      <c r="L1133" t="str">
        <f t="shared" si="137"/>
        <v>No Modifier</v>
      </c>
      <c r="M1133" s="3">
        <v>1</v>
      </c>
      <c r="N1133" s="5">
        <v>5.54</v>
      </c>
      <c r="O1133" s="5">
        <f t="shared" si="138"/>
        <v>5.54</v>
      </c>
      <c r="P1133" s="5">
        <f t="shared" si="139"/>
        <v>5.54</v>
      </c>
      <c r="Q1133" s="9">
        <v>0</v>
      </c>
      <c r="R1133" s="9">
        <f t="shared" si="140"/>
        <v>0</v>
      </c>
      <c r="S1133" s="9">
        <v>0.53</v>
      </c>
      <c r="T1133" s="9">
        <f t="shared" si="141"/>
        <v>0.53</v>
      </c>
      <c r="U1133" s="16">
        <v>6.07</v>
      </c>
      <c r="V1133" s="5">
        <f t="shared" si="142"/>
        <v>6.07</v>
      </c>
      <c r="W1133" t="s">
        <v>17</v>
      </c>
      <c r="X1133" t="str">
        <f t="shared" si="143"/>
        <v>Cash</v>
      </c>
    </row>
    <row r="1134" spans="1:24" x14ac:dyDescent="0.3">
      <c r="A1134" s="3">
        <v>121132</v>
      </c>
      <c r="B1134">
        <v>202</v>
      </c>
      <c r="C1134" s="2">
        <v>45854</v>
      </c>
      <c r="D1134" s="4">
        <v>0.12297453703703703</v>
      </c>
      <c r="E1134" s="2">
        <v>45854</v>
      </c>
      <c r="F1134" s="2" t="str">
        <f>TEXT(Table1[[#This Row],[Business_Day]],"dddd")</f>
        <v>Wednesday</v>
      </c>
      <c r="G1134" t="s">
        <v>18</v>
      </c>
      <c r="H1134" t="s">
        <v>22</v>
      </c>
      <c r="I1134" t="str">
        <f t="shared" si="136"/>
        <v>Takeout</v>
      </c>
      <c r="J1134" t="s">
        <v>59</v>
      </c>
      <c r="L1134" t="str">
        <f t="shared" si="137"/>
        <v>No Modifier</v>
      </c>
      <c r="M1134" s="3">
        <v>2</v>
      </c>
      <c r="N1134" s="5">
        <v>10.8</v>
      </c>
      <c r="O1134" s="5">
        <f t="shared" si="138"/>
        <v>10.799999999999999</v>
      </c>
      <c r="P1134" s="5">
        <f t="shared" si="139"/>
        <v>21.599999999999998</v>
      </c>
      <c r="Q1134" s="9">
        <v>0</v>
      </c>
      <c r="R1134" s="9">
        <f t="shared" si="140"/>
        <v>0</v>
      </c>
      <c r="S1134" s="9">
        <v>1.73</v>
      </c>
      <c r="T1134" s="9">
        <f t="shared" si="141"/>
        <v>1.73</v>
      </c>
      <c r="U1134" s="16">
        <v>23.33</v>
      </c>
      <c r="V1134" s="5">
        <f t="shared" si="142"/>
        <v>23.33</v>
      </c>
      <c r="W1134" t="s">
        <v>31</v>
      </c>
      <c r="X1134" t="str">
        <f t="shared" si="143"/>
        <v>MobilePay</v>
      </c>
    </row>
    <row r="1135" spans="1:24" x14ac:dyDescent="0.3">
      <c r="A1135" s="3">
        <v>121133</v>
      </c>
      <c r="B1135">
        <v>103</v>
      </c>
      <c r="C1135" s="2">
        <v>45828</v>
      </c>
      <c r="D1135" s="4">
        <v>0.4619328703703704</v>
      </c>
      <c r="E1135" s="2">
        <v>45828</v>
      </c>
      <c r="F1135" s="2" t="str">
        <f>TEXT(Table1[[#This Row],[Business_Day]],"dddd")</f>
        <v>Friday</v>
      </c>
      <c r="G1135" t="s">
        <v>18</v>
      </c>
      <c r="H1135" t="s">
        <v>15</v>
      </c>
      <c r="I1135" t="str">
        <f t="shared" si="136"/>
        <v>Drive-Thru</v>
      </c>
      <c r="J1135" t="s">
        <v>20</v>
      </c>
      <c r="K1135" t="s">
        <v>34</v>
      </c>
      <c r="L1135" t="str">
        <f t="shared" si="137"/>
        <v>Extra Sauce</v>
      </c>
      <c r="M1135" s="3">
        <v>2</v>
      </c>
      <c r="N1135" s="5">
        <v>5.56</v>
      </c>
      <c r="O1135" s="5">
        <f t="shared" si="138"/>
        <v>5.8100000000000005</v>
      </c>
      <c r="P1135" s="5">
        <f t="shared" si="139"/>
        <v>11.620000000000001</v>
      </c>
      <c r="Q1135" s="9">
        <v>0</v>
      </c>
      <c r="R1135" s="9">
        <f t="shared" si="140"/>
        <v>0</v>
      </c>
      <c r="S1135" s="9">
        <v>0.76</v>
      </c>
      <c r="T1135" s="9">
        <f t="shared" si="141"/>
        <v>0.76</v>
      </c>
      <c r="U1135" s="16">
        <v>12.38</v>
      </c>
      <c r="V1135" s="5">
        <f t="shared" si="142"/>
        <v>12.38</v>
      </c>
      <c r="W1135" t="s">
        <v>17</v>
      </c>
      <c r="X1135" t="str">
        <f t="shared" si="143"/>
        <v>Cash</v>
      </c>
    </row>
    <row r="1136" spans="1:24" x14ac:dyDescent="0.3">
      <c r="A1136" s="3">
        <v>121134</v>
      </c>
      <c r="B1136">
        <v>301</v>
      </c>
      <c r="C1136" s="2">
        <v>45765</v>
      </c>
      <c r="D1136" s="4">
        <v>0.1582175925925926</v>
      </c>
      <c r="E1136" s="2">
        <v>45765</v>
      </c>
      <c r="F1136" s="2" t="str">
        <f>TEXT(Table1[[#This Row],[Business_Day]],"dddd")</f>
        <v>Friday</v>
      </c>
      <c r="G1136" t="s">
        <v>28</v>
      </c>
      <c r="H1136" t="s">
        <v>22</v>
      </c>
      <c r="I1136" t="str">
        <f t="shared" si="136"/>
        <v>Takeout</v>
      </c>
      <c r="J1136" t="s">
        <v>47</v>
      </c>
      <c r="K1136" t="s">
        <v>46</v>
      </c>
      <c r="L1136" t="str">
        <f t="shared" si="137"/>
        <v>Cinnamon</v>
      </c>
      <c r="M1136" s="3">
        <v>2</v>
      </c>
      <c r="N1136" s="5">
        <v>1.61</v>
      </c>
      <c r="O1136" s="5">
        <f t="shared" si="138"/>
        <v>1.71</v>
      </c>
      <c r="P1136" s="5">
        <f t="shared" si="139"/>
        <v>3.42</v>
      </c>
      <c r="Q1136" s="9">
        <v>0</v>
      </c>
      <c r="R1136" s="9">
        <f t="shared" si="140"/>
        <v>0</v>
      </c>
      <c r="S1136" s="9">
        <v>0.31</v>
      </c>
      <c r="T1136" s="9">
        <f t="shared" si="141"/>
        <v>0.31</v>
      </c>
      <c r="U1136" s="16">
        <v>3.73</v>
      </c>
      <c r="V1136" s="5">
        <f t="shared" si="142"/>
        <v>3.73</v>
      </c>
      <c r="W1136" t="s">
        <v>31</v>
      </c>
      <c r="X1136" t="str">
        <f t="shared" si="143"/>
        <v>MobilePay</v>
      </c>
    </row>
    <row r="1137" spans="1:24" x14ac:dyDescent="0.3">
      <c r="A1137" s="3">
        <v>121135</v>
      </c>
      <c r="B1137">
        <v>401</v>
      </c>
      <c r="C1137" s="2">
        <v>45850</v>
      </c>
      <c r="D1137" s="4">
        <v>0.17060185185185187</v>
      </c>
      <c r="E1137" s="2">
        <v>45850</v>
      </c>
      <c r="F1137" s="2" t="str">
        <f>TEXT(Table1[[#This Row],[Business_Day]],"dddd")</f>
        <v>Saturday</v>
      </c>
      <c r="G1137" t="s">
        <v>28</v>
      </c>
      <c r="H1137" t="s">
        <v>15</v>
      </c>
      <c r="I1137" t="str">
        <f t="shared" si="136"/>
        <v>Drive-Thru</v>
      </c>
      <c r="J1137" t="s">
        <v>32</v>
      </c>
      <c r="K1137" t="s">
        <v>71</v>
      </c>
      <c r="L1137" t="str">
        <f t="shared" si="137"/>
        <v>Almond Milk</v>
      </c>
      <c r="M1137" s="3">
        <v>1</v>
      </c>
      <c r="N1137" s="5">
        <v>1.82</v>
      </c>
      <c r="O1137" s="5">
        <f t="shared" si="138"/>
        <v>2.52</v>
      </c>
      <c r="P1137" s="5">
        <f t="shared" si="139"/>
        <v>2.52</v>
      </c>
      <c r="Q1137" s="9">
        <v>0</v>
      </c>
      <c r="R1137" s="9">
        <f t="shared" si="140"/>
        <v>0</v>
      </c>
      <c r="S1137" s="9">
        <v>0.2</v>
      </c>
      <c r="T1137" s="9">
        <f t="shared" si="141"/>
        <v>0.2</v>
      </c>
      <c r="U1137" s="16">
        <v>2.72</v>
      </c>
      <c r="V1137" s="5">
        <f t="shared" si="142"/>
        <v>2.72</v>
      </c>
      <c r="W1137" t="s">
        <v>21</v>
      </c>
      <c r="X1137" t="str">
        <f t="shared" si="143"/>
        <v>Card</v>
      </c>
    </row>
    <row r="1138" spans="1:24" x14ac:dyDescent="0.3">
      <c r="A1138" s="3">
        <v>121136</v>
      </c>
      <c r="B1138">
        <v>201</v>
      </c>
      <c r="C1138" s="2">
        <v>45868</v>
      </c>
      <c r="D1138" s="4">
        <v>0.26104166666666667</v>
      </c>
      <c r="E1138" s="2">
        <v>45868</v>
      </c>
      <c r="F1138" s="2" t="str">
        <f>TEXT(Table1[[#This Row],[Business_Day]],"dddd")</f>
        <v>Wednesday</v>
      </c>
      <c r="G1138" t="s">
        <v>36</v>
      </c>
      <c r="H1138" t="s">
        <v>22</v>
      </c>
      <c r="I1138" t="str">
        <f t="shared" si="136"/>
        <v>Takeout</v>
      </c>
      <c r="J1138" t="s">
        <v>78</v>
      </c>
      <c r="L1138" t="str">
        <f t="shared" si="137"/>
        <v>No Modifier</v>
      </c>
      <c r="M1138" s="3">
        <v>1</v>
      </c>
      <c r="N1138" s="5">
        <v>2.11</v>
      </c>
      <c r="O1138" s="5">
        <f t="shared" si="138"/>
        <v>2.11</v>
      </c>
      <c r="P1138" s="5">
        <f t="shared" si="139"/>
        <v>2.11</v>
      </c>
      <c r="Q1138" s="9">
        <v>0</v>
      </c>
      <c r="R1138" s="9">
        <f t="shared" si="140"/>
        <v>0</v>
      </c>
      <c r="S1138" s="9">
        <v>0.14000000000000001</v>
      </c>
      <c r="T1138" s="9">
        <f t="shared" si="141"/>
        <v>0.14000000000000001</v>
      </c>
      <c r="U1138" s="16">
        <v>2.25</v>
      </c>
      <c r="V1138" s="5">
        <f t="shared" si="142"/>
        <v>2.25</v>
      </c>
      <c r="W1138" t="s">
        <v>31</v>
      </c>
      <c r="X1138" t="str">
        <f t="shared" si="143"/>
        <v>MobilePay</v>
      </c>
    </row>
    <row r="1139" spans="1:24" x14ac:dyDescent="0.3">
      <c r="A1139" s="3">
        <v>121137</v>
      </c>
      <c r="B1139">
        <v>403</v>
      </c>
      <c r="C1139" s="2">
        <v>45769</v>
      </c>
      <c r="D1139" s="4">
        <v>0.25159722222222225</v>
      </c>
      <c r="E1139" s="2">
        <v>45769</v>
      </c>
      <c r="F1139" s="2" t="str">
        <f>TEXT(Table1[[#This Row],[Business_Day]],"dddd")</f>
        <v>Tuesday</v>
      </c>
      <c r="G1139" t="s">
        <v>36</v>
      </c>
      <c r="H1139" t="s">
        <v>22</v>
      </c>
      <c r="I1139" t="str">
        <f t="shared" si="136"/>
        <v>Takeout</v>
      </c>
      <c r="J1139" t="s">
        <v>48</v>
      </c>
      <c r="K1139" t="s">
        <v>74</v>
      </c>
      <c r="L1139" t="str">
        <f t="shared" si="137"/>
        <v>Add Bacon</v>
      </c>
      <c r="M1139" s="3">
        <v>1</v>
      </c>
      <c r="N1139" s="5">
        <v>5.17</v>
      </c>
      <c r="O1139" s="5">
        <f t="shared" si="138"/>
        <v>6.17</v>
      </c>
      <c r="P1139" s="5">
        <f t="shared" si="139"/>
        <v>6.17</v>
      </c>
      <c r="Q1139" s="9">
        <v>0</v>
      </c>
      <c r="R1139" s="9">
        <f t="shared" si="140"/>
        <v>0</v>
      </c>
      <c r="S1139" s="9">
        <v>0.59</v>
      </c>
      <c r="T1139" s="9">
        <f t="shared" si="141"/>
        <v>0.59</v>
      </c>
      <c r="U1139" s="16">
        <v>6.76</v>
      </c>
      <c r="V1139" s="5">
        <f t="shared" si="142"/>
        <v>6.76</v>
      </c>
      <c r="W1139" t="s">
        <v>31</v>
      </c>
      <c r="X1139" t="str">
        <f t="shared" si="143"/>
        <v>MobilePay</v>
      </c>
    </row>
    <row r="1140" spans="1:24" x14ac:dyDescent="0.3">
      <c r="A1140" s="3">
        <v>121138</v>
      </c>
      <c r="B1140">
        <v>301</v>
      </c>
      <c r="C1140" s="2">
        <v>45802</v>
      </c>
      <c r="D1140" s="4">
        <v>0.10850694444444445</v>
      </c>
      <c r="E1140" s="2">
        <v>45802</v>
      </c>
      <c r="F1140" s="2" t="str">
        <f>TEXT(Table1[[#This Row],[Business_Day]],"dddd")</f>
        <v>Sunday</v>
      </c>
      <c r="G1140" t="s">
        <v>18</v>
      </c>
      <c r="H1140" t="s">
        <v>19</v>
      </c>
      <c r="I1140" t="str">
        <f t="shared" si="136"/>
        <v>Dine-In</v>
      </c>
      <c r="J1140" t="s">
        <v>57</v>
      </c>
      <c r="L1140" t="str">
        <f t="shared" si="137"/>
        <v>No Modifier</v>
      </c>
      <c r="M1140" s="3">
        <v>1</v>
      </c>
      <c r="N1140" s="5">
        <v>9.2899999999999991</v>
      </c>
      <c r="O1140" s="5">
        <f t="shared" si="138"/>
        <v>9.2899999999999991</v>
      </c>
      <c r="P1140" s="5">
        <f t="shared" si="139"/>
        <v>9.2899999999999991</v>
      </c>
      <c r="Q1140" s="9">
        <v>0</v>
      </c>
      <c r="R1140" s="9">
        <f t="shared" si="140"/>
        <v>0</v>
      </c>
      <c r="S1140" s="9">
        <v>0.79</v>
      </c>
      <c r="T1140" s="9">
        <f t="shared" si="141"/>
        <v>0.79</v>
      </c>
      <c r="U1140" s="16">
        <v>10.08</v>
      </c>
      <c r="V1140" s="5">
        <f t="shared" si="142"/>
        <v>10.08</v>
      </c>
      <c r="W1140" t="s">
        <v>21</v>
      </c>
      <c r="X1140" t="str">
        <f t="shared" si="143"/>
        <v>Card</v>
      </c>
    </row>
    <row r="1141" spans="1:24" x14ac:dyDescent="0.3">
      <c r="A1141" s="3">
        <v>121139</v>
      </c>
      <c r="B1141">
        <v>301</v>
      </c>
      <c r="C1141" s="2">
        <v>45773</v>
      </c>
      <c r="D1141" s="4">
        <v>0.3858449074074074</v>
      </c>
      <c r="E1141" s="2">
        <v>45773</v>
      </c>
      <c r="F1141" s="2" t="str">
        <f>TEXT(Table1[[#This Row],[Business_Day]],"dddd")</f>
        <v>Saturday</v>
      </c>
      <c r="G1141" t="s">
        <v>36</v>
      </c>
      <c r="H1141" t="s">
        <v>22</v>
      </c>
      <c r="I1141" t="str">
        <f t="shared" si="136"/>
        <v>Takeout</v>
      </c>
      <c r="J1141" t="s">
        <v>77</v>
      </c>
      <c r="K1141" t="s">
        <v>50</v>
      </c>
      <c r="L1141" t="str">
        <f t="shared" si="137"/>
        <v>Extra Cheese</v>
      </c>
      <c r="M1141" s="3">
        <v>1</v>
      </c>
      <c r="N1141" s="5">
        <v>5.49</v>
      </c>
      <c r="O1141" s="5">
        <f t="shared" si="138"/>
        <v>5.9899999999999993</v>
      </c>
      <c r="P1141" s="5">
        <f t="shared" si="139"/>
        <v>5.9899999999999993</v>
      </c>
      <c r="Q1141" s="9">
        <v>0</v>
      </c>
      <c r="R1141" s="9">
        <f t="shared" si="140"/>
        <v>0</v>
      </c>
      <c r="S1141" s="9">
        <v>0.36</v>
      </c>
      <c r="T1141" s="9">
        <f t="shared" si="141"/>
        <v>0.36</v>
      </c>
      <c r="U1141" s="16">
        <v>6.35</v>
      </c>
      <c r="V1141" s="5">
        <f t="shared" si="142"/>
        <v>6.35</v>
      </c>
      <c r="W1141" t="s">
        <v>21</v>
      </c>
      <c r="X1141" t="str">
        <f t="shared" si="143"/>
        <v>Card</v>
      </c>
    </row>
    <row r="1142" spans="1:24" x14ac:dyDescent="0.3">
      <c r="A1142" s="3">
        <v>121140</v>
      </c>
      <c r="B1142">
        <v>101</v>
      </c>
      <c r="C1142" s="2">
        <v>45809</v>
      </c>
      <c r="D1142" s="4">
        <v>0.40950231481481481</v>
      </c>
      <c r="E1142" s="2">
        <v>45809</v>
      </c>
      <c r="F1142" s="2" t="str">
        <f>TEXT(Table1[[#This Row],[Business_Day]],"dddd")</f>
        <v>Sunday</v>
      </c>
      <c r="G1142" t="s">
        <v>36</v>
      </c>
      <c r="H1142" t="s">
        <v>22</v>
      </c>
      <c r="I1142" t="str">
        <f t="shared" si="136"/>
        <v>Takeout</v>
      </c>
      <c r="J1142" t="s">
        <v>30</v>
      </c>
      <c r="L1142" t="str">
        <f t="shared" si="137"/>
        <v>No Modifier</v>
      </c>
      <c r="M1142" s="3">
        <v>1</v>
      </c>
      <c r="N1142" s="5">
        <v>3.06</v>
      </c>
      <c r="O1142" s="5">
        <f t="shared" si="138"/>
        <v>3.06</v>
      </c>
      <c r="P1142" s="5">
        <f t="shared" si="139"/>
        <v>3.06</v>
      </c>
      <c r="Q1142" s="9">
        <v>0</v>
      </c>
      <c r="R1142" s="9">
        <f t="shared" si="140"/>
        <v>0</v>
      </c>
      <c r="S1142" s="9">
        <v>0.23</v>
      </c>
      <c r="T1142" s="9">
        <f t="shared" si="141"/>
        <v>0.23</v>
      </c>
      <c r="U1142" s="16">
        <v>3.29</v>
      </c>
      <c r="V1142" s="5">
        <f t="shared" si="142"/>
        <v>3.29</v>
      </c>
      <c r="W1142" t="s">
        <v>21</v>
      </c>
      <c r="X1142" t="str">
        <f t="shared" si="143"/>
        <v>Card</v>
      </c>
    </row>
    <row r="1143" spans="1:24" x14ac:dyDescent="0.3">
      <c r="A1143" s="3">
        <v>121141</v>
      </c>
      <c r="B1143">
        <v>501</v>
      </c>
      <c r="C1143" s="2">
        <v>45819</v>
      </c>
      <c r="D1143" s="4">
        <v>0.5284375</v>
      </c>
      <c r="E1143" s="2">
        <v>45819</v>
      </c>
      <c r="F1143" s="2" t="str">
        <f>TEXT(Table1[[#This Row],[Business_Day]],"dddd")</f>
        <v>Wednesday</v>
      </c>
      <c r="G1143" t="s">
        <v>33</v>
      </c>
      <c r="H1143" t="s">
        <v>22</v>
      </c>
      <c r="I1143" t="str">
        <f t="shared" si="136"/>
        <v>Takeout</v>
      </c>
      <c r="J1143" t="s">
        <v>78</v>
      </c>
      <c r="L1143" t="str">
        <f t="shared" si="137"/>
        <v>No Modifier</v>
      </c>
      <c r="M1143" s="3">
        <v>2</v>
      </c>
      <c r="N1143" s="5">
        <v>2.13</v>
      </c>
      <c r="O1143" s="5">
        <f t="shared" si="138"/>
        <v>2.4300000000000006</v>
      </c>
      <c r="P1143" s="5">
        <f t="shared" si="139"/>
        <v>4.8600000000000012</v>
      </c>
      <c r="Q1143" s="9">
        <v>0.73</v>
      </c>
      <c r="R1143" s="9">
        <f t="shared" si="140"/>
        <v>0.73</v>
      </c>
      <c r="S1143" s="9">
        <v>0.27</v>
      </c>
      <c r="T1143" s="9">
        <f t="shared" si="141"/>
        <v>0.27</v>
      </c>
      <c r="U1143" s="16">
        <v>4.4000000000000004</v>
      </c>
      <c r="V1143" s="5">
        <f t="shared" si="142"/>
        <v>4.4000000000000004</v>
      </c>
      <c r="W1143" t="s">
        <v>17</v>
      </c>
      <c r="X1143" t="str">
        <f t="shared" si="143"/>
        <v>Cash</v>
      </c>
    </row>
    <row r="1144" spans="1:24" x14ac:dyDescent="0.3">
      <c r="A1144" s="3">
        <v>121142</v>
      </c>
      <c r="B1144">
        <v>101</v>
      </c>
      <c r="C1144" s="2">
        <v>45816</v>
      </c>
      <c r="D1144" s="4">
        <v>0.46767361111111111</v>
      </c>
      <c r="E1144" s="2">
        <v>45816</v>
      </c>
      <c r="F1144" s="2" t="str">
        <f>TEXT(Table1[[#This Row],[Business_Day]],"dddd")</f>
        <v>Sunday</v>
      </c>
      <c r="G1144" t="s">
        <v>37</v>
      </c>
      <c r="H1144" t="s">
        <v>19</v>
      </c>
      <c r="I1144" t="str">
        <f t="shared" si="136"/>
        <v>Dine-In</v>
      </c>
      <c r="J1144" t="s">
        <v>38</v>
      </c>
      <c r="L1144" t="str">
        <f t="shared" si="137"/>
        <v>No Modifier</v>
      </c>
      <c r="M1144" s="3">
        <v>1</v>
      </c>
      <c r="N1144" s="5">
        <v>1.57</v>
      </c>
      <c r="O1144" s="5">
        <f t="shared" si="138"/>
        <v>1.5699999999999998</v>
      </c>
      <c r="P1144" s="5">
        <f t="shared" si="139"/>
        <v>1.5699999999999998</v>
      </c>
      <c r="Q1144" s="9">
        <v>0</v>
      </c>
      <c r="R1144" s="9">
        <f t="shared" si="140"/>
        <v>0</v>
      </c>
      <c r="S1144" s="9">
        <v>0.1</v>
      </c>
      <c r="T1144" s="9">
        <f t="shared" si="141"/>
        <v>0.1</v>
      </c>
      <c r="U1144" s="16">
        <v>1.67</v>
      </c>
      <c r="V1144" s="5">
        <f t="shared" si="142"/>
        <v>1.67</v>
      </c>
      <c r="W1144" t="s">
        <v>31</v>
      </c>
      <c r="X1144" t="str">
        <f t="shared" si="143"/>
        <v>MobilePay</v>
      </c>
    </row>
    <row r="1145" spans="1:24" x14ac:dyDescent="0.3">
      <c r="A1145" s="3">
        <v>121143</v>
      </c>
      <c r="B1145">
        <v>501</v>
      </c>
      <c r="C1145" s="2">
        <v>45776</v>
      </c>
      <c r="D1145" s="4">
        <v>0.47674768518518518</v>
      </c>
      <c r="E1145" s="2">
        <v>45776</v>
      </c>
      <c r="F1145" s="2" t="str">
        <f>TEXT(Table1[[#This Row],[Business_Day]],"dddd")</f>
        <v>Tuesday</v>
      </c>
      <c r="G1145" t="s">
        <v>18</v>
      </c>
      <c r="H1145" t="s">
        <v>22</v>
      </c>
      <c r="I1145" t="str">
        <f t="shared" si="136"/>
        <v>Takeout</v>
      </c>
      <c r="J1145" t="s">
        <v>30</v>
      </c>
      <c r="K1145" t="s">
        <v>61</v>
      </c>
      <c r="L1145" t="str">
        <f t="shared" si="137"/>
        <v>Large Size</v>
      </c>
      <c r="M1145" s="3">
        <v>1</v>
      </c>
      <c r="N1145" s="5">
        <v>3.18</v>
      </c>
      <c r="O1145" s="5">
        <f t="shared" si="138"/>
        <v>3.78</v>
      </c>
      <c r="P1145" s="5">
        <f t="shared" si="139"/>
        <v>3.78</v>
      </c>
      <c r="Q1145" s="9">
        <v>0</v>
      </c>
      <c r="R1145" s="9">
        <f t="shared" si="140"/>
        <v>0</v>
      </c>
      <c r="S1145" s="9">
        <v>0.36</v>
      </c>
      <c r="T1145" s="9">
        <f t="shared" si="141"/>
        <v>0.36</v>
      </c>
      <c r="U1145" s="16">
        <v>4.1399999999999997</v>
      </c>
      <c r="V1145" s="5">
        <f t="shared" si="142"/>
        <v>4.1399999999999997</v>
      </c>
      <c r="W1145" t="s">
        <v>17</v>
      </c>
      <c r="X1145" t="str">
        <f t="shared" si="143"/>
        <v>Cash</v>
      </c>
    </row>
    <row r="1146" spans="1:24" x14ac:dyDescent="0.3">
      <c r="A1146" s="3">
        <v>121144</v>
      </c>
      <c r="B1146">
        <v>301</v>
      </c>
      <c r="C1146" s="2">
        <v>45834</v>
      </c>
      <c r="D1146" s="4">
        <v>0.28802083333333334</v>
      </c>
      <c r="E1146" s="2">
        <v>45834</v>
      </c>
      <c r="F1146" s="2" t="str">
        <f>TEXT(Table1[[#This Row],[Business_Day]],"dddd")</f>
        <v>Thursday</v>
      </c>
      <c r="G1146" t="s">
        <v>36</v>
      </c>
      <c r="H1146" t="s">
        <v>19</v>
      </c>
      <c r="I1146" t="str">
        <f t="shared" si="136"/>
        <v>Dine-In</v>
      </c>
      <c r="J1146" t="s">
        <v>77</v>
      </c>
      <c r="K1146" t="s">
        <v>65</v>
      </c>
      <c r="L1146" t="str">
        <f t="shared" si="137"/>
        <v>Extra Patty</v>
      </c>
      <c r="M1146" s="3">
        <v>1</v>
      </c>
      <c r="N1146" s="5">
        <v>5.18</v>
      </c>
      <c r="O1146" s="5">
        <f t="shared" si="138"/>
        <v>7.18</v>
      </c>
      <c r="P1146" s="5">
        <f t="shared" si="139"/>
        <v>7.18</v>
      </c>
      <c r="Q1146" s="9">
        <v>0</v>
      </c>
      <c r="R1146" s="9">
        <f t="shared" si="140"/>
        <v>0</v>
      </c>
      <c r="S1146" s="9">
        <v>0.65</v>
      </c>
      <c r="T1146" s="9">
        <f t="shared" si="141"/>
        <v>0.65</v>
      </c>
      <c r="U1146" s="16">
        <v>7.83</v>
      </c>
      <c r="V1146" s="5">
        <f t="shared" si="142"/>
        <v>7.83</v>
      </c>
      <c r="W1146" t="s">
        <v>31</v>
      </c>
      <c r="X1146" t="str">
        <f t="shared" si="143"/>
        <v>MobilePay</v>
      </c>
    </row>
    <row r="1147" spans="1:24" x14ac:dyDescent="0.3">
      <c r="A1147" s="3">
        <v>121145</v>
      </c>
      <c r="B1147">
        <v>403</v>
      </c>
      <c r="C1147" s="2">
        <v>45778</v>
      </c>
      <c r="D1147" s="4">
        <v>0.45027777777777778</v>
      </c>
      <c r="E1147" s="2">
        <v>45778</v>
      </c>
      <c r="F1147" s="2" t="str">
        <f>TEXT(Table1[[#This Row],[Business_Day]],"dddd")</f>
        <v>Thursday</v>
      </c>
      <c r="G1147" t="s">
        <v>33</v>
      </c>
      <c r="H1147" t="s">
        <v>15</v>
      </c>
      <c r="I1147" t="str">
        <f t="shared" si="136"/>
        <v>Drive-Thru</v>
      </c>
      <c r="J1147" t="s">
        <v>78</v>
      </c>
      <c r="K1147" t="s">
        <v>76</v>
      </c>
      <c r="L1147" t="str">
        <f t="shared" si="137"/>
        <v>No Ice</v>
      </c>
      <c r="M1147" s="3">
        <v>1</v>
      </c>
      <c r="N1147" s="5">
        <v>1.99</v>
      </c>
      <c r="O1147" s="5">
        <f t="shared" si="138"/>
        <v>1.9900000000000002</v>
      </c>
      <c r="P1147" s="5">
        <f t="shared" si="139"/>
        <v>1.9900000000000002</v>
      </c>
      <c r="Q1147" s="9">
        <v>0</v>
      </c>
      <c r="R1147" s="9">
        <f t="shared" si="140"/>
        <v>0</v>
      </c>
      <c r="S1147" s="9">
        <v>0.19</v>
      </c>
      <c r="T1147" s="9">
        <f t="shared" si="141"/>
        <v>0.19</v>
      </c>
      <c r="U1147" s="16">
        <v>2.1800000000000002</v>
      </c>
      <c r="V1147" s="5">
        <f t="shared" si="142"/>
        <v>2.1800000000000002</v>
      </c>
      <c r="W1147" t="s">
        <v>17</v>
      </c>
      <c r="X1147" t="str">
        <f t="shared" si="143"/>
        <v>Cash</v>
      </c>
    </row>
    <row r="1148" spans="1:24" x14ac:dyDescent="0.3">
      <c r="A1148" s="3">
        <v>121146</v>
      </c>
      <c r="B1148">
        <v>301</v>
      </c>
      <c r="C1148" s="2">
        <v>45850</v>
      </c>
      <c r="D1148" s="4">
        <v>0.46765046296296298</v>
      </c>
      <c r="E1148" s="2">
        <v>45850</v>
      </c>
      <c r="F1148" s="2" t="str">
        <f>TEXT(Table1[[#This Row],[Business_Day]],"dddd")</f>
        <v>Saturday</v>
      </c>
      <c r="G1148" t="s">
        <v>33</v>
      </c>
      <c r="H1148" t="s">
        <v>22</v>
      </c>
      <c r="I1148" t="str">
        <f t="shared" si="136"/>
        <v>Takeout</v>
      </c>
      <c r="J1148" t="s">
        <v>43</v>
      </c>
      <c r="L1148" t="str">
        <f t="shared" si="137"/>
        <v>No Modifier</v>
      </c>
      <c r="M1148" s="3">
        <v>1</v>
      </c>
      <c r="N1148" s="5">
        <v>4.12</v>
      </c>
      <c r="O1148" s="5">
        <f t="shared" si="138"/>
        <v>4.12</v>
      </c>
      <c r="P1148" s="5">
        <f t="shared" si="139"/>
        <v>4.12</v>
      </c>
      <c r="Q1148" s="9">
        <v>0.21</v>
      </c>
      <c r="R1148" s="9">
        <f t="shared" si="140"/>
        <v>0.21</v>
      </c>
      <c r="S1148" s="9">
        <v>0.25</v>
      </c>
      <c r="T1148" s="9">
        <f t="shared" si="141"/>
        <v>0.25</v>
      </c>
      <c r="U1148" s="16">
        <v>4.16</v>
      </c>
      <c r="V1148" s="5">
        <f t="shared" si="142"/>
        <v>4.16</v>
      </c>
      <c r="W1148" t="s">
        <v>21</v>
      </c>
      <c r="X1148" t="str">
        <f t="shared" si="143"/>
        <v>Card</v>
      </c>
    </row>
    <row r="1149" spans="1:24" x14ac:dyDescent="0.3">
      <c r="A1149" s="3">
        <v>121147</v>
      </c>
      <c r="B1149">
        <v>101</v>
      </c>
      <c r="C1149" s="2">
        <v>45862</v>
      </c>
      <c r="D1149" s="4">
        <v>0.46414351851851854</v>
      </c>
      <c r="E1149" s="2">
        <v>45862</v>
      </c>
      <c r="F1149" s="2" t="str">
        <f>TEXT(Table1[[#This Row],[Business_Day]],"dddd")</f>
        <v>Thursday</v>
      </c>
      <c r="G1149" t="s">
        <v>37</v>
      </c>
      <c r="H1149" t="s">
        <v>19</v>
      </c>
      <c r="I1149" t="str">
        <f t="shared" si="136"/>
        <v>Dine-In</v>
      </c>
      <c r="J1149" t="s">
        <v>41</v>
      </c>
      <c r="L1149" t="str">
        <f t="shared" si="137"/>
        <v>No Modifier</v>
      </c>
      <c r="M1149" s="3">
        <v>1</v>
      </c>
      <c r="N1149" s="5">
        <v>1.6</v>
      </c>
      <c r="O1149" s="5">
        <f t="shared" si="138"/>
        <v>1.6</v>
      </c>
      <c r="P1149" s="5">
        <f t="shared" si="139"/>
        <v>1.6</v>
      </c>
      <c r="Q1149" s="9">
        <v>0</v>
      </c>
      <c r="R1149" s="9">
        <f t="shared" si="140"/>
        <v>0</v>
      </c>
      <c r="S1149" s="9">
        <v>0.12</v>
      </c>
      <c r="T1149" s="9">
        <f t="shared" si="141"/>
        <v>0.12</v>
      </c>
      <c r="U1149" s="16">
        <v>1.72</v>
      </c>
      <c r="V1149" s="5">
        <f t="shared" si="142"/>
        <v>1.72</v>
      </c>
      <c r="W1149" t="s">
        <v>21</v>
      </c>
      <c r="X1149" t="str">
        <f t="shared" si="143"/>
        <v>Card</v>
      </c>
    </row>
    <row r="1150" spans="1:24" x14ac:dyDescent="0.3">
      <c r="A1150" s="3">
        <v>121148</v>
      </c>
      <c r="B1150">
        <v>101</v>
      </c>
      <c r="C1150" s="2">
        <v>45843</v>
      </c>
      <c r="D1150" s="4">
        <v>0.41739583333333335</v>
      </c>
      <c r="E1150" s="2">
        <v>45843</v>
      </c>
      <c r="F1150" s="2" t="str">
        <f>TEXT(Table1[[#This Row],[Business_Day]],"dddd")</f>
        <v>Saturday</v>
      </c>
      <c r="G1150" t="s">
        <v>37</v>
      </c>
      <c r="H1150" t="s">
        <v>29</v>
      </c>
      <c r="I1150" t="str">
        <f t="shared" si="136"/>
        <v>Delivery</v>
      </c>
      <c r="J1150" t="s">
        <v>32</v>
      </c>
      <c r="K1150" t="s">
        <v>76</v>
      </c>
      <c r="L1150" t="str">
        <f t="shared" si="137"/>
        <v>No Ice</v>
      </c>
      <c r="M1150" s="3">
        <v>1</v>
      </c>
      <c r="N1150" s="5">
        <v>1.87</v>
      </c>
      <c r="O1150" s="5">
        <f t="shared" si="138"/>
        <v>1.87</v>
      </c>
      <c r="P1150" s="5">
        <f t="shared" si="139"/>
        <v>1.87</v>
      </c>
      <c r="Q1150" s="9">
        <v>0</v>
      </c>
      <c r="R1150" s="9">
        <f t="shared" si="140"/>
        <v>0</v>
      </c>
      <c r="S1150" s="9">
        <v>0.15</v>
      </c>
      <c r="T1150" s="9">
        <f t="shared" si="141"/>
        <v>0.15</v>
      </c>
      <c r="U1150" s="16">
        <v>2.02</v>
      </c>
      <c r="V1150" s="5">
        <f t="shared" si="142"/>
        <v>2.02</v>
      </c>
      <c r="W1150" t="s">
        <v>21</v>
      </c>
      <c r="X1150" t="str">
        <f t="shared" si="143"/>
        <v>Card</v>
      </c>
    </row>
    <row r="1151" spans="1:24" x14ac:dyDescent="0.3">
      <c r="A1151" s="3">
        <v>121149</v>
      </c>
      <c r="B1151">
        <v>501</v>
      </c>
      <c r="C1151" s="2">
        <v>45797</v>
      </c>
      <c r="D1151" s="4">
        <v>0.50680555555555551</v>
      </c>
      <c r="E1151" s="2">
        <v>45797</v>
      </c>
      <c r="F1151" s="2" t="str">
        <f>TEXT(Table1[[#This Row],[Business_Day]],"dddd")</f>
        <v>Tuesday</v>
      </c>
      <c r="G1151" t="s">
        <v>18</v>
      </c>
      <c r="H1151" t="s">
        <v>19</v>
      </c>
      <c r="I1151" t="str">
        <f t="shared" si="136"/>
        <v>Dine-In</v>
      </c>
      <c r="J1151" t="s">
        <v>43</v>
      </c>
      <c r="L1151" t="str">
        <f t="shared" si="137"/>
        <v>No Modifier</v>
      </c>
      <c r="M1151" s="3">
        <v>1</v>
      </c>
      <c r="N1151" s="5">
        <v>4.21</v>
      </c>
      <c r="O1151" s="5">
        <f t="shared" si="138"/>
        <v>4.21</v>
      </c>
      <c r="P1151" s="5">
        <f t="shared" si="139"/>
        <v>4.21</v>
      </c>
      <c r="Q1151" s="9">
        <v>0</v>
      </c>
      <c r="R1151" s="9">
        <f t="shared" si="140"/>
        <v>0</v>
      </c>
      <c r="S1151" s="9">
        <v>0.36</v>
      </c>
      <c r="T1151" s="9">
        <f t="shared" si="141"/>
        <v>0.36</v>
      </c>
      <c r="U1151" s="16">
        <v>4.57</v>
      </c>
      <c r="V1151" s="5">
        <f t="shared" si="142"/>
        <v>4.57</v>
      </c>
      <c r="W1151" t="s">
        <v>62</v>
      </c>
      <c r="X1151" t="str">
        <f t="shared" si="143"/>
        <v>GiftCard</v>
      </c>
    </row>
    <row r="1152" spans="1:24" x14ac:dyDescent="0.3">
      <c r="A1152" s="3">
        <v>121150</v>
      </c>
      <c r="B1152">
        <v>102</v>
      </c>
      <c r="C1152" s="2">
        <v>45771</v>
      </c>
      <c r="D1152" s="4">
        <v>0.53482638888888889</v>
      </c>
      <c r="E1152" s="2">
        <v>45771</v>
      </c>
      <c r="F1152" s="2" t="str">
        <f>TEXT(Table1[[#This Row],[Business_Day]],"dddd")</f>
        <v>Thursday</v>
      </c>
      <c r="G1152" t="s">
        <v>33</v>
      </c>
      <c r="H1152" t="s">
        <v>22</v>
      </c>
      <c r="I1152" t="str">
        <f t="shared" si="136"/>
        <v>Takeout</v>
      </c>
      <c r="J1152" t="s">
        <v>78</v>
      </c>
      <c r="K1152" t="s">
        <v>71</v>
      </c>
      <c r="L1152" t="str">
        <f t="shared" si="137"/>
        <v>Almond Milk</v>
      </c>
      <c r="M1152" s="3">
        <v>1</v>
      </c>
      <c r="N1152" s="5">
        <v>1.89</v>
      </c>
      <c r="O1152" s="5">
        <f t="shared" si="138"/>
        <v>2.59</v>
      </c>
      <c r="P1152" s="5">
        <f t="shared" si="139"/>
        <v>2.59</v>
      </c>
      <c r="Q1152" s="9">
        <v>0</v>
      </c>
      <c r="R1152" s="9">
        <f t="shared" si="140"/>
        <v>0</v>
      </c>
      <c r="S1152" s="9">
        <v>0.17</v>
      </c>
      <c r="T1152" s="9">
        <f t="shared" si="141"/>
        <v>0.17</v>
      </c>
      <c r="U1152" s="16">
        <v>2.76</v>
      </c>
      <c r="V1152" s="5">
        <f t="shared" si="142"/>
        <v>2.76</v>
      </c>
      <c r="W1152" t="s">
        <v>21</v>
      </c>
      <c r="X1152" t="str">
        <f t="shared" si="143"/>
        <v>Card</v>
      </c>
    </row>
    <row r="1153" spans="1:24" x14ac:dyDescent="0.3">
      <c r="A1153" s="3">
        <v>121151</v>
      </c>
      <c r="B1153">
        <v>102</v>
      </c>
      <c r="C1153" s="2">
        <v>45851</v>
      </c>
      <c r="D1153" s="4">
        <v>0.14583333333333334</v>
      </c>
      <c r="E1153" s="2">
        <v>45851</v>
      </c>
      <c r="F1153" s="2" t="str">
        <f>TEXT(Table1[[#This Row],[Business_Day]],"dddd")</f>
        <v>Sunday</v>
      </c>
      <c r="G1153" t="s">
        <v>28</v>
      </c>
      <c r="H1153" t="s">
        <v>19</v>
      </c>
      <c r="I1153" t="str">
        <f t="shared" si="136"/>
        <v>Dine-In</v>
      </c>
      <c r="J1153" t="s">
        <v>51</v>
      </c>
      <c r="L1153" t="str">
        <f t="shared" si="137"/>
        <v>No Modifier</v>
      </c>
      <c r="M1153" s="3">
        <v>2</v>
      </c>
      <c r="N1153" s="5">
        <v>3.27</v>
      </c>
      <c r="O1153" s="5">
        <f t="shared" si="138"/>
        <v>3.27</v>
      </c>
      <c r="P1153" s="5">
        <f t="shared" si="139"/>
        <v>6.54</v>
      </c>
      <c r="Q1153" s="9">
        <v>0</v>
      </c>
      <c r="R1153" s="9">
        <f t="shared" si="140"/>
        <v>0</v>
      </c>
      <c r="S1153" s="9">
        <v>0.39</v>
      </c>
      <c r="T1153" s="9">
        <f t="shared" si="141"/>
        <v>0.39</v>
      </c>
      <c r="U1153" s="16">
        <v>6.93</v>
      </c>
      <c r="V1153" s="5">
        <f t="shared" si="142"/>
        <v>6.93</v>
      </c>
      <c r="W1153" t="s">
        <v>21</v>
      </c>
      <c r="X1153" t="str">
        <f t="shared" si="143"/>
        <v>Card</v>
      </c>
    </row>
    <row r="1154" spans="1:24" x14ac:dyDescent="0.3">
      <c r="A1154" s="3">
        <v>121152</v>
      </c>
      <c r="B1154">
        <v>103</v>
      </c>
      <c r="C1154" s="2">
        <v>45832</v>
      </c>
      <c r="D1154" s="4">
        <v>0.26844907407407409</v>
      </c>
      <c r="E1154" s="2">
        <v>45832</v>
      </c>
      <c r="F1154" s="2" t="str">
        <f>TEXT(Table1[[#This Row],[Business_Day]],"dddd")</f>
        <v>Tuesday</v>
      </c>
      <c r="G1154" t="s">
        <v>14</v>
      </c>
      <c r="H1154" t="s">
        <v>15</v>
      </c>
      <c r="I1154" t="str">
        <f t="shared" si="136"/>
        <v>Drive-Thru</v>
      </c>
      <c r="J1154" t="s">
        <v>75</v>
      </c>
      <c r="K1154" t="s">
        <v>44</v>
      </c>
      <c r="L1154" t="str">
        <f t="shared" si="137"/>
        <v>Extra Egg</v>
      </c>
      <c r="M1154" s="3">
        <v>1</v>
      </c>
      <c r="N1154" s="5">
        <v>3.58</v>
      </c>
      <c r="O1154" s="5">
        <f t="shared" si="138"/>
        <v>4.58</v>
      </c>
      <c r="P1154" s="5">
        <f t="shared" si="139"/>
        <v>4.58</v>
      </c>
      <c r="Q1154" s="9">
        <v>0</v>
      </c>
      <c r="R1154" s="9">
        <f t="shared" si="140"/>
        <v>0</v>
      </c>
      <c r="S1154" s="9">
        <v>0.32</v>
      </c>
      <c r="T1154" s="9">
        <f t="shared" si="141"/>
        <v>0.32</v>
      </c>
      <c r="U1154" s="16">
        <v>4.9000000000000004</v>
      </c>
      <c r="V1154" s="5">
        <f t="shared" si="142"/>
        <v>4.9000000000000004</v>
      </c>
      <c r="W1154" t="s">
        <v>21</v>
      </c>
      <c r="X1154" t="str">
        <f t="shared" si="143"/>
        <v>Card</v>
      </c>
    </row>
    <row r="1155" spans="1:24" x14ac:dyDescent="0.3">
      <c r="A1155" s="3">
        <v>121153</v>
      </c>
      <c r="B1155">
        <v>501</v>
      </c>
      <c r="C1155" s="2">
        <v>45854</v>
      </c>
      <c r="D1155" s="4">
        <v>0.48712962962962963</v>
      </c>
      <c r="E1155" s="2">
        <v>45854</v>
      </c>
      <c r="F1155" s="2" t="str">
        <f>TEXT(Table1[[#This Row],[Business_Day]],"dddd")</f>
        <v>Wednesday</v>
      </c>
      <c r="G1155" t="s">
        <v>18</v>
      </c>
      <c r="H1155" t="s">
        <v>19</v>
      </c>
      <c r="I1155" t="str">
        <f t="shared" ref="I1155:I1218" si="144">IF(H1155="","Unknown",H1155)</f>
        <v>Dine-In</v>
      </c>
      <c r="J1155" t="s">
        <v>20</v>
      </c>
      <c r="K1155" t="s">
        <v>58</v>
      </c>
      <c r="L1155" t="str">
        <f t="shared" ref="L1155:L1218" si="145">IF(K1155="","No Modifier",K1155)</f>
        <v>Spicy</v>
      </c>
      <c r="M1155" s="3">
        <v>1</v>
      </c>
      <c r="N1155" s="5">
        <v>4.9000000000000004</v>
      </c>
      <c r="O1155" s="5">
        <f t="shared" ref="O1155:O1218" si="146">(V1155-T1155+R1155)/M1155</f>
        <v>4.8999999999999995</v>
      </c>
      <c r="P1155" s="5">
        <f t="shared" ref="P1155:P1218" si="147">PRODUCT(M1155,O1155)</f>
        <v>4.8999999999999995</v>
      </c>
      <c r="Q1155" s="9">
        <v>0</v>
      </c>
      <c r="R1155" s="9">
        <f t="shared" ref="R1155:R1218" si="148">IF(ISBLANK(Q1155),ROUND((M1155*O1155)+T1155-V1155,2),Q1155)</f>
        <v>0</v>
      </c>
      <c r="S1155" s="9">
        <v>0.32</v>
      </c>
      <c r="T1155" s="9">
        <f t="shared" ref="T1155:T1218" si="149">IF(S1155="",V1155-P1155+R1155,S1155)</f>
        <v>0.32</v>
      </c>
      <c r="U1155" s="16">
        <v>5.22</v>
      </c>
      <c r="V1155" s="5">
        <f t="shared" ref="V1155:V1218" si="150">IF(U1155="",(M1155*O1155)-R1155+T1155,U1155)</f>
        <v>5.22</v>
      </c>
      <c r="W1155" t="s">
        <v>21</v>
      </c>
      <c r="X1155" t="str">
        <f t="shared" ref="X1155:X1218" si="151">IF(W1155="","Card",W1155)</f>
        <v>Card</v>
      </c>
    </row>
    <row r="1156" spans="1:24" x14ac:dyDescent="0.3">
      <c r="A1156" s="3">
        <v>121154</v>
      </c>
      <c r="B1156">
        <v>301</v>
      </c>
      <c r="C1156" s="2">
        <v>45788</v>
      </c>
      <c r="D1156" s="4">
        <v>0.36627314814814815</v>
      </c>
      <c r="E1156" s="2">
        <v>45788</v>
      </c>
      <c r="F1156" s="2" t="str">
        <f>TEXT(Table1[[#This Row],[Business_Day]],"dddd")</f>
        <v>Sunday</v>
      </c>
      <c r="G1156" t="s">
        <v>36</v>
      </c>
      <c r="H1156" t="s">
        <v>15</v>
      </c>
      <c r="I1156" t="str">
        <f t="shared" si="144"/>
        <v>Drive-Thru</v>
      </c>
      <c r="J1156" t="s">
        <v>27</v>
      </c>
      <c r="L1156" t="str">
        <f t="shared" si="145"/>
        <v>No Modifier</v>
      </c>
      <c r="M1156" s="3">
        <v>1</v>
      </c>
      <c r="N1156" s="5">
        <v>6.42</v>
      </c>
      <c r="O1156" s="5">
        <f t="shared" si="146"/>
        <v>6.42</v>
      </c>
      <c r="P1156" s="5">
        <f t="shared" si="147"/>
        <v>6.42</v>
      </c>
      <c r="Q1156" s="9">
        <v>0</v>
      </c>
      <c r="R1156" s="9">
        <f t="shared" si="148"/>
        <v>0</v>
      </c>
      <c r="S1156" s="9">
        <v>0.57999999999999996</v>
      </c>
      <c r="T1156" s="9">
        <f t="shared" si="149"/>
        <v>0.57999999999999996</v>
      </c>
      <c r="U1156" s="16">
        <v>7</v>
      </c>
      <c r="V1156" s="5">
        <f t="shared" si="150"/>
        <v>7</v>
      </c>
      <c r="W1156" t="s">
        <v>62</v>
      </c>
      <c r="X1156" t="str">
        <f t="shared" si="151"/>
        <v>GiftCard</v>
      </c>
    </row>
    <row r="1157" spans="1:24" x14ac:dyDescent="0.3">
      <c r="A1157" s="3">
        <v>121155</v>
      </c>
      <c r="B1157">
        <v>103</v>
      </c>
      <c r="C1157" s="2">
        <v>45781</v>
      </c>
      <c r="D1157" s="4">
        <v>0.34645833333333331</v>
      </c>
      <c r="E1157" s="2">
        <v>45781</v>
      </c>
      <c r="F1157" s="2" t="str">
        <f>TEXT(Table1[[#This Row],[Business_Day]],"dddd")</f>
        <v>Sunday</v>
      </c>
      <c r="G1157" t="s">
        <v>36</v>
      </c>
      <c r="H1157" t="s">
        <v>15</v>
      </c>
      <c r="I1157" t="str">
        <f t="shared" si="144"/>
        <v>Drive-Thru</v>
      </c>
      <c r="J1157" t="s">
        <v>20</v>
      </c>
      <c r="L1157" t="str">
        <f t="shared" si="145"/>
        <v>No Modifier</v>
      </c>
      <c r="M1157" s="3">
        <v>1</v>
      </c>
      <c r="N1157" s="5">
        <v>5.76</v>
      </c>
      <c r="O1157" s="5">
        <f t="shared" si="146"/>
        <v>5.7600000000000007</v>
      </c>
      <c r="P1157" s="5">
        <f t="shared" si="147"/>
        <v>5.7600000000000007</v>
      </c>
      <c r="Q1157" s="9">
        <v>0.86</v>
      </c>
      <c r="R1157" s="9">
        <f t="shared" si="148"/>
        <v>0.86</v>
      </c>
      <c r="S1157" s="9">
        <v>0.34</v>
      </c>
      <c r="T1157" s="9">
        <f t="shared" si="149"/>
        <v>0.34</v>
      </c>
      <c r="U1157" s="16">
        <v>5.24</v>
      </c>
      <c r="V1157" s="5">
        <f t="shared" si="150"/>
        <v>5.24</v>
      </c>
      <c r="W1157" t="s">
        <v>31</v>
      </c>
      <c r="X1157" t="str">
        <f t="shared" si="151"/>
        <v>MobilePay</v>
      </c>
    </row>
    <row r="1158" spans="1:24" x14ac:dyDescent="0.3">
      <c r="A1158" s="3">
        <v>121156</v>
      </c>
      <c r="B1158">
        <v>101</v>
      </c>
      <c r="C1158" s="2">
        <v>45839</v>
      </c>
      <c r="D1158" s="4">
        <v>0.24476851851851852</v>
      </c>
      <c r="E1158" s="2">
        <v>45839</v>
      </c>
      <c r="F1158" s="2" t="str">
        <f>TEXT(Table1[[#This Row],[Business_Day]],"dddd")</f>
        <v>Tuesday</v>
      </c>
      <c r="G1158" t="s">
        <v>28</v>
      </c>
      <c r="H1158" t="s">
        <v>29</v>
      </c>
      <c r="I1158" t="str">
        <f t="shared" si="144"/>
        <v>Delivery</v>
      </c>
      <c r="J1158" t="s">
        <v>60</v>
      </c>
      <c r="L1158" t="str">
        <f t="shared" si="145"/>
        <v>No Modifier</v>
      </c>
      <c r="M1158" s="3">
        <v>1</v>
      </c>
      <c r="N1158" s="5">
        <v>4.76</v>
      </c>
      <c r="O1158" s="5">
        <f t="shared" si="146"/>
        <v>4.76</v>
      </c>
      <c r="P1158" s="5">
        <f t="shared" si="147"/>
        <v>4.76</v>
      </c>
      <c r="Q1158" s="9">
        <v>0</v>
      </c>
      <c r="R1158" s="9">
        <f t="shared" si="148"/>
        <v>0</v>
      </c>
      <c r="S1158" s="9">
        <v>0.38</v>
      </c>
      <c r="T1158" s="9">
        <f t="shared" si="149"/>
        <v>0.38</v>
      </c>
      <c r="U1158" s="16">
        <v>5.14</v>
      </c>
      <c r="V1158" s="5">
        <f t="shared" si="150"/>
        <v>5.14</v>
      </c>
      <c r="W1158" t="s">
        <v>21</v>
      </c>
      <c r="X1158" t="str">
        <f t="shared" si="151"/>
        <v>Card</v>
      </c>
    </row>
    <row r="1159" spans="1:24" x14ac:dyDescent="0.3">
      <c r="A1159" s="3">
        <v>121157</v>
      </c>
      <c r="B1159">
        <v>501</v>
      </c>
      <c r="C1159" s="2">
        <v>45786</v>
      </c>
      <c r="D1159" s="4">
        <v>0.2799537037037037</v>
      </c>
      <c r="E1159" s="2">
        <v>45786</v>
      </c>
      <c r="F1159" s="2" t="str">
        <f>TEXT(Table1[[#This Row],[Business_Day]],"dddd")</f>
        <v>Friday</v>
      </c>
      <c r="G1159" t="s">
        <v>36</v>
      </c>
      <c r="H1159" t="s">
        <v>19</v>
      </c>
      <c r="I1159" t="str">
        <f t="shared" si="144"/>
        <v>Dine-In</v>
      </c>
      <c r="J1159" t="s">
        <v>26</v>
      </c>
      <c r="L1159" t="str">
        <f t="shared" si="145"/>
        <v>No Modifier</v>
      </c>
      <c r="M1159" s="3">
        <v>1</v>
      </c>
      <c r="N1159" s="5">
        <v>10.42</v>
      </c>
      <c r="O1159" s="5">
        <f t="shared" si="146"/>
        <v>10.42</v>
      </c>
      <c r="P1159" s="5">
        <f t="shared" si="147"/>
        <v>10.42</v>
      </c>
      <c r="Q1159" s="9">
        <v>0</v>
      </c>
      <c r="R1159" s="9">
        <f t="shared" si="148"/>
        <v>0</v>
      </c>
      <c r="S1159" s="9">
        <v>0.73</v>
      </c>
      <c r="T1159" s="9">
        <f t="shared" si="149"/>
        <v>0.73</v>
      </c>
      <c r="U1159" s="16">
        <v>11.15</v>
      </c>
      <c r="V1159" s="5">
        <f t="shared" si="150"/>
        <v>11.15</v>
      </c>
      <c r="W1159" t="s">
        <v>21</v>
      </c>
      <c r="X1159" t="str">
        <f t="shared" si="151"/>
        <v>Card</v>
      </c>
    </row>
    <row r="1160" spans="1:24" x14ac:dyDescent="0.3">
      <c r="A1160" s="3">
        <v>121158</v>
      </c>
      <c r="B1160">
        <v>102</v>
      </c>
      <c r="C1160" s="2">
        <v>45823</v>
      </c>
      <c r="D1160" s="4">
        <v>0.41417824074074072</v>
      </c>
      <c r="E1160" s="2">
        <v>45823</v>
      </c>
      <c r="F1160" s="2" t="str">
        <f>TEXT(Table1[[#This Row],[Business_Day]],"dddd")</f>
        <v>Sunday</v>
      </c>
      <c r="G1160" t="s">
        <v>14</v>
      </c>
      <c r="H1160" t="s">
        <v>15</v>
      </c>
      <c r="I1160" t="str">
        <f t="shared" si="144"/>
        <v>Drive-Thru</v>
      </c>
      <c r="J1160" t="s">
        <v>41</v>
      </c>
      <c r="K1160" t="s">
        <v>45</v>
      </c>
      <c r="L1160" t="str">
        <f t="shared" si="145"/>
        <v>Sugar-Free Syrup</v>
      </c>
      <c r="M1160" s="3">
        <v>1</v>
      </c>
      <c r="N1160" s="5">
        <v>2.09</v>
      </c>
      <c r="O1160" s="5">
        <f t="shared" si="146"/>
        <v>2.39</v>
      </c>
      <c r="P1160" s="5">
        <f t="shared" si="147"/>
        <v>2.39</v>
      </c>
      <c r="Q1160" s="9">
        <v>0</v>
      </c>
      <c r="R1160" s="9">
        <f t="shared" si="148"/>
        <v>0</v>
      </c>
      <c r="S1160" s="9">
        <v>0.23</v>
      </c>
      <c r="T1160" s="9">
        <f t="shared" si="149"/>
        <v>0.23</v>
      </c>
      <c r="U1160" s="16">
        <v>2.62</v>
      </c>
      <c r="V1160" s="5">
        <f t="shared" si="150"/>
        <v>2.62</v>
      </c>
      <c r="W1160" t="s">
        <v>17</v>
      </c>
      <c r="X1160" t="str">
        <f t="shared" si="151"/>
        <v>Cash</v>
      </c>
    </row>
    <row r="1161" spans="1:24" x14ac:dyDescent="0.3">
      <c r="A1161" s="3">
        <v>121159</v>
      </c>
      <c r="B1161">
        <v>403</v>
      </c>
      <c r="C1161" s="2">
        <v>45839</v>
      </c>
      <c r="D1161" s="4">
        <v>9.4456018518518522E-2</v>
      </c>
      <c r="E1161" s="2">
        <v>45839</v>
      </c>
      <c r="F1161" s="2" t="str">
        <f>TEXT(Table1[[#This Row],[Business_Day]],"dddd")</f>
        <v>Tuesday</v>
      </c>
      <c r="G1161" t="s">
        <v>18</v>
      </c>
      <c r="H1161" t="s">
        <v>22</v>
      </c>
      <c r="I1161" t="str">
        <f t="shared" si="144"/>
        <v>Takeout</v>
      </c>
      <c r="J1161" t="s">
        <v>52</v>
      </c>
      <c r="K1161" t="s">
        <v>61</v>
      </c>
      <c r="L1161" t="str">
        <f t="shared" si="145"/>
        <v>Large Size</v>
      </c>
      <c r="M1161" s="3">
        <v>3</v>
      </c>
      <c r="N1161" s="5">
        <v>2.5499999999999998</v>
      </c>
      <c r="O1161" s="5">
        <f t="shared" si="146"/>
        <v>3.15</v>
      </c>
      <c r="P1161" s="5">
        <f t="shared" si="147"/>
        <v>9.4499999999999993</v>
      </c>
      <c r="Q1161" s="9">
        <v>0</v>
      </c>
      <c r="R1161" s="9">
        <f t="shared" si="148"/>
        <v>0</v>
      </c>
      <c r="S1161" s="9">
        <v>0.56999999999999995</v>
      </c>
      <c r="T1161" s="9">
        <f t="shared" si="149"/>
        <v>0.56999999999999995</v>
      </c>
      <c r="U1161" s="16">
        <v>10.02</v>
      </c>
      <c r="V1161" s="5">
        <f t="shared" si="150"/>
        <v>10.02</v>
      </c>
      <c r="W1161" t="s">
        <v>21</v>
      </c>
      <c r="X1161" t="str">
        <f t="shared" si="151"/>
        <v>Card</v>
      </c>
    </row>
    <row r="1162" spans="1:24" x14ac:dyDescent="0.3">
      <c r="A1162" s="3">
        <v>121160</v>
      </c>
      <c r="B1162">
        <v>101</v>
      </c>
      <c r="C1162" s="2">
        <v>45784</v>
      </c>
      <c r="D1162" s="4">
        <v>0.51780092592592597</v>
      </c>
      <c r="E1162" s="2">
        <v>45784</v>
      </c>
      <c r="F1162" s="2" t="str">
        <f>TEXT(Table1[[#This Row],[Business_Day]],"dddd")</f>
        <v>Wednesday</v>
      </c>
      <c r="G1162" t="s">
        <v>18</v>
      </c>
      <c r="H1162" t="s">
        <v>15</v>
      </c>
      <c r="I1162" t="str">
        <f t="shared" si="144"/>
        <v>Drive-Thru</v>
      </c>
      <c r="J1162" t="s">
        <v>52</v>
      </c>
      <c r="K1162" t="s">
        <v>53</v>
      </c>
      <c r="L1162" t="str">
        <f t="shared" si="145"/>
        <v>Small Size</v>
      </c>
      <c r="M1162" s="3">
        <v>1</v>
      </c>
      <c r="N1162" s="5">
        <v>1.93</v>
      </c>
      <c r="O1162" s="5">
        <f t="shared" si="146"/>
        <v>1.63</v>
      </c>
      <c r="P1162" s="5">
        <f t="shared" si="147"/>
        <v>1.63</v>
      </c>
      <c r="Q1162" s="9">
        <v>0</v>
      </c>
      <c r="R1162" s="9">
        <f t="shared" si="148"/>
        <v>0</v>
      </c>
      <c r="S1162" s="9">
        <v>0.14000000000000001</v>
      </c>
      <c r="T1162" s="9">
        <f t="shared" si="149"/>
        <v>0.14000000000000001</v>
      </c>
      <c r="U1162" s="16">
        <v>1.77</v>
      </c>
      <c r="V1162" s="5">
        <f t="shared" si="150"/>
        <v>1.77</v>
      </c>
      <c r="W1162" t="s">
        <v>17</v>
      </c>
      <c r="X1162" t="str">
        <f t="shared" si="151"/>
        <v>Cash</v>
      </c>
    </row>
    <row r="1163" spans="1:24" x14ac:dyDescent="0.3">
      <c r="A1163" s="3">
        <v>121161</v>
      </c>
      <c r="B1163">
        <v>403</v>
      </c>
      <c r="C1163" s="2">
        <v>45843</v>
      </c>
      <c r="D1163" s="4">
        <v>9.1076388888888887E-2</v>
      </c>
      <c r="E1163" s="2">
        <v>45843</v>
      </c>
      <c r="F1163" s="2" t="str">
        <f>TEXT(Table1[[#This Row],[Business_Day]],"dddd")</f>
        <v>Saturday</v>
      </c>
      <c r="G1163" t="s">
        <v>18</v>
      </c>
      <c r="H1163" t="s">
        <v>15</v>
      </c>
      <c r="I1163" t="str">
        <f t="shared" si="144"/>
        <v>Drive-Thru</v>
      </c>
      <c r="J1163" t="s">
        <v>43</v>
      </c>
      <c r="L1163" t="str">
        <f t="shared" si="145"/>
        <v>No Modifier</v>
      </c>
      <c r="M1163" s="3">
        <v>1</v>
      </c>
      <c r="N1163" s="5">
        <v>5.25</v>
      </c>
      <c r="O1163" s="5">
        <f t="shared" si="146"/>
        <v>5.25</v>
      </c>
      <c r="P1163" s="5">
        <f t="shared" si="147"/>
        <v>5.25</v>
      </c>
      <c r="Q1163" s="9">
        <v>0</v>
      </c>
      <c r="R1163" s="9">
        <f t="shared" si="148"/>
        <v>0</v>
      </c>
      <c r="S1163" s="9">
        <v>0.37</v>
      </c>
      <c r="T1163" s="9">
        <f t="shared" si="149"/>
        <v>0.37</v>
      </c>
      <c r="U1163" s="16">
        <v>5.62</v>
      </c>
      <c r="V1163" s="5">
        <f t="shared" si="150"/>
        <v>5.62</v>
      </c>
      <c r="W1163" t="s">
        <v>21</v>
      </c>
      <c r="X1163" t="str">
        <f t="shared" si="151"/>
        <v>Card</v>
      </c>
    </row>
    <row r="1164" spans="1:24" x14ac:dyDescent="0.3">
      <c r="A1164" s="3">
        <v>121162</v>
      </c>
      <c r="B1164">
        <v>101</v>
      </c>
      <c r="C1164" s="2">
        <v>45876</v>
      </c>
      <c r="D1164" s="4">
        <v>0.39819444444444446</v>
      </c>
      <c r="E1164" s="2">
        <v>45876</v>
      </c>
      <c r="F1164" s="2" t="str">
        <f>TEXT(Table1[[#This Row],[Business_Day]],"dddd")</f>
        <v>Thursday</v>
      </c>
      <c r="G1164" t="s">
        <v>14</v>
      </c>
      <c r="H1164" t="s">
        <v>19</v>
      </c>
      <c r="I1164" t="str">
        <f t="shared" si="144"/>
        <v>Dine-In</v>
      </c>
      <c r="J1164" t="s">
        <v>41</v>
      </c>
      <c r="K1164" t="s">
        <v>23</v>
      </c>
      <c r="L1164" t="str">
        <f t="shared" si="145"/>
        <v>Light Ice</v>
      </c>
      <c r="M1164" s="3">
        <v>1</v>
      </c>
      <c r="N1164" s="5">
        <v>1.61</v>
      </c>
      <c r="O1164" s="5">
        <f t="shared" si="146"/>
        <v>1.6099999999999999</v>
      </c>
      <c r="P1164" s="5">
        <f t="shared" si="147"/>
        <v>1.6099999999999999</v>
      </c>
      <c r="Q1164" s="9">
        <v>0</v>
      </c>
      <c r="R1164" s="9">
        <f t="shared" si="148"/>
        <v>0</v>
      </c>
      <c r="S1164" s="9">
        <v>0.1</v>
      </c>
      <c r="T1164" s="9">
        <f t="shared" si="149"/>
        <v>0.1</v>
      </c>
      <c r="U1164" s="16">
        <v>1.71</v>
      </c>
      <c r="V1164" s="5">
        <f t="shared" si="150"/>
        <v>1.71</v>
      </c>
      <c r="W1164" t="s">
        <v>21</v>
      </c>
      <c r="X1164" t="str">
        <f t="shared" si="151"/>
        <v>Card</v>
      </c>
    </row>
    <row r="1165" spans="1:24" x14ac:dyDescent="0.3">
      <c r="A1165" s="3">
        <v>121163</v>
      </c>
      <c r="B1165">
        <v>102</v>
      </c>
      <c r="C1165" s="2">
        <v>45878</v>
      </c>
      <c r="D1165" s="4">
        <v>0.48465277777777777</v>
      </c>
      <c r="E1165" s="2">
        <v>45878</v>
      </c>
      <c r="F1165" s="2" t="str">
        <f>TEXT(Table1[[#This Row],[Business_Day]],"dddd")</f>
        <v>Saturday</v>
      </c>
      <c r="G1165" t="s">
        <v>18</v>
      </c>
      <c r="H1165" t="s">
        <v>15</v>
      </c>
      <c r="I1165" t="str">
        <f t="shared" si="144"/>
        <v>Drive-Thru</v>
      </c>
      <c r="J1165" t="s">
        <v>59</v>
      </c>
      <c r="L1165" t="str">
        <f t="shared" si="145"/>
        <v>No Modifier</v>
      </c>
      <c r="M1165" s="3">
        <v>2</v>
      </c>
      <c r="N1165" s="5">
        <v>9.17</v>
      </c>
      <c r="O1165" s="5">
        <f t="shared" si="146"/>
        <v>9.17</v>
      </c>
      <c r="P1165" s="5">
        <f t="shared" si="147"/>
        <v>18.34</v>
      </c>
      <c r="Q1165" s="9">
        <v>0</v>
      </c>
      <c r="R1165" s="9">
        <f t="shared" si="148"/>
        <v>0</v>
      </c>
      <c r="S1165" s="9">
        <v>1.65</v>
      </c>
      <c r="T1165" s="9">
        <f t="shared" si="149"/>
        <v>1.65</v>
      </c>
      <c r="U1165" s="16">
        <v>19.989999999999998</v>
      </c>
      <c r="V1165" s="5">
        <f t="shared" si="150"/>
        <v>19.989999999999998</v>
      </c>
      <c r="W1165" t="s">
        <v>21</v>
      </c>
      <c r="X1165" t="str">
        <f t="shared" si="151"/>
        <v>Card</v>
      </c>
    </row>
    <row r="1166" spans="1:24" x14ac:dyDescent="0.3">
      <c r="A1166" s="3">
        <v>121164</v>
      </c>
      <c r="B1166">
        <v>501</v>
      </c>
      <c r="C1166" s="2">
        <v>45784</v>
      </c>
      <c r="D1166" s="4">
        <v>0.26666666666666666</v>
      </c>
      <c r="E1166" s="2">
        <v>45784</v>
      </c>
      <c r="F1166" s="2" t="str">
        <f>TEXT(Table1[[#This Row],[Business_Day]],"dddd")</f>
        <v>Wednesday</v>
      </c>
      <c r="G1166" t="s">
        <v>36</v>
      </c>
      <c r="H1166" t="s">
        <v>29</v>
      </c>
      <c r="I1166" t="str">
        <f t="shared" si="144"/>
        <v>Delivery</v>
      </c>
      <c r="J1166" t="s">
        <v>48</v>
      </c>
      <c r="K1166" t="s">
        <v>50</v>
      </c>
      <c r="L1166" t="str">
        <f t="shared" si="145"/>
        <v>Extra Cheese</v>
      </c>
      <c r="M1166" s="3">
        <v>2</v>
      </c>
      <c r="N1166" s="5">
        <v>6.03</v>
      </c>
      <c r="O1166" s="5">
        <f t="shared" si="146"/>
        <v>6.53</v>
      </c>
      <c r="P1166" s="5">
        <f t="shared" si="147"/>
        <v>13.06</v>
      </c>
      <c r="Q1166" s="9">
        <v>0</v>
      </c>
      <c r="R1166" s="9">
        <f t="shared" si="148"/>
        <v>0</v>
      </c>
      <c r="S1166" s="9">
        <v>1.24</v>
      </c>
      <c r="T1166" s="9">
        <f t="shared" si="149"/>
        <v>1.24</v>
      </c>
      <c r="U1166" s="16">
        <v>14.3</v>
      </c>
      <c r="V1166" s="5">
        <f t="shared" si="150"/>
        <v>14.3</v>
      </c>
      <c r="W1166" t="s">
        <v>17</v>
      </c>
      <c r="X1166" t="str">
        <f t="shared" si="151"/>
        <v>Cash</v>
      </c>
    </row>
    <row r="1167" spans="1:24" x14ac:dyDescent="0.3">
      <c r="A1167" s="3">
        <v>121165</v>
      </c>
      <c r="B1167">
        <v>501</v>
      </c>
      <c r="C1167" s="2">
        <v>45803</v>
      </c>
      <c r="D1167" s="4">
        <v>0.36335648148148147</v>
      </c>
      <c r="E1167" s="2">
        <v>45803</v>
      </c>
      <c r="F1167" s="2" t="str">
        <f>TEXT(Table1[[#This Row],[Business_Day]],"dddd")</f>
        <v>Monday</v>
      </c>
      <c r="G1167" t="s">
        <v>36</v>
      </c>
      <c r="H1167" t="s">
        <v>19</v>
      </c>
      <c r="I1167" t="str">
        <f t="shared" si="144"/>
        <v>Dine-In</v>
      </c>
      <c r="J1167" t="s">
        <v>27</v>
      </c>
      <c r="L1167" t="str">
        <f t="shared" si="145"/>
        <v>No Modifier</v>
      </c>
      <c r="M1167" s="3">
        <v>2</v>
      </c>
      <c r="N1167" s="5">
        <v>6.76</v>
      </c>
      <c r="O1167" s="5">
        <f t="shared" si="146"/>
        <v>6.76</v>
      </c>
      <c r="P1167" s="5">
        <f t="shared" si="147"/>
        <v>13.52</v>
      </c>
      <c r="Q1167" s="9">
        <v>0.68</v>
      </c>
      <c r="R1167" s="9">
        <f t="shared" si="148"/>
        <v>0.68</v>
      </c>
      <c r="S1167" s="9">
        <v>1.22</v>
      </c>
      <c r="T1167" s="9">
        <f t="shared" si="149"/>
        <v>1.22</v>
      </c>
      <c r="U1167" s="16">
        <v>14.06</v>
      </c>
      <c r="V1167" s="5">
        <f t="shared" si="150"/>
        <v>14.06</v>
      </c>
      <c r="W1167" t="s">
        <v>21</v>
      </c>
      <c r="X1167" t="str">
        <f t="shared" si="151"/>
        <v>Card</v>
      </c>
    </row>
    <row r="1168" spans="1:24" x14ac:dyDescent="0.3">
      <c r="A1168" s="3">
        <v>121166</v>
      </c>
      <c r="B1168">
        <v>202</v>
      </c>
      <c r="C1168" s="2">
        <v>45860</v>
      </c>
      <c r="D1168" s="4">
        <v>4.7928240740740743E-2</v>
      </c>
      <c r="E1168" s="2">
        <v>45860</v>
      </c>
      <c r="F1168" s="2" t="str">
        <f>TEXT(Table1[[#This Row],[Business_Day]],"dddd")</f>
        <v>Tuesday</v>
      </c>
      <c r="G1168" t="s">
        <v>18</v>
      </c>
      <c r="H1168" t="s">
        <v>19</v>
      </c>
      <c r="I1168" t="str">
        <f t="shared" si="144"/>
        <v>Dine-In</v>
      </c>
      <c r="J1168" t="s">
        <v>52</v>
      </c>
      <c r="L1168" t="str">
        <f t="shared" si="145"/>
        <v>No Modifier</v>
      </c>
      <c r="M1168" s="3">
        <v>1</v>
      </c>
      <c r="N1168" s="5">
        <v>3.03</v>
      </c>
      <c r="O1168" s="5">
        <f t="shared" si="146"/>
        <v>3.03</v>
      </c>
      <c r="P1168" s="5">
        <f t="shared" si="147"/>
        <v>3.03</v>
      </c>
      <c r="Q1168" s="9">
        <v>0</v>
      </c>
      <c r="R1168" s="9">
        <f t="shared" si="148"/>
        <v>0</v>
      </c>
      <c r="S1168" s="9">
        <v>0.22</v>
      </c>
      <c r="T1168" s="9">
        <f t="shared" si="149"/>
        <v>0.22</v>
      </c>
      <c r="U1168" s="16">
        <v>3.25</v>
      </c>
      <c r="V1168" s="5">
        <f t="shared" si="150"/>
        <v>3.25</v>
      </c>
      <c r="W1168" t="s">
        <v>21</v>
      </c>
      <c r="X1168" t="str">
        <f t="shared" si="151"/>
        <v>Card</v>
      </c>
    </row>
    <row r="1169" spans="1:24" x14ac:dyDescent="0.3">
      <c r="A1169" s="3">
        <v>121167</v>
      </c>
      <c r="B1169">
        <v>501</v>
      </c>
      <c r="C1169" s="2">
        <v>45804</v>
      </c>
      <c r="D1169" s="4">
        <v>0.49681712962962965</v>
      </c>
      <c r="E1169" s="2">
        <v>45804</v>
      </c>
      <c r="F1169" s="2" t="str">
        <f>TEXT(Table1[[#This Row],[Business_Day]],"dddd")</f>
        <v>Tuesday</v>
      </c>
      <c r="G1169" t="s">
        <v>37</v>
      </c>
      <c r="H1169" t="s">
        <v>22</v>
      </c>
      <c r="I1169" t="str">
        <f t="shared" si="144"/>
        <v>Takeout</v>
      </c>
      <c r="J1169" t="s">
        <v>41</v>
      </c>
      <c r="L1169" t="str">
        <f t="shared" si="145"/>
        <v>No Modifier</v>
      </c>
      <c r="M1169" s="3">
        <v>1</v>
      </c>
      <c r="N1169" s="5">
        <v>2</v>
      </c>
      <c r="O1169" s="5">
        <f t="shared" si="146"/>
        <v>2</v>
      </c>
      <c r="P1169" s="5">
        <f t="shared" si="147"/>
        <v>2</v>
      </c>
      <c r="Q1169" s="9">
        <v>0</v>
      </c>
      <c r="R1169" s="9">
        <f t="shared" si="148"/>
        <v>0</v>
      </c>
      <c r="S1169" s="9">
        <v>0.12</v>
      </c>
      <c r="T1169" s="9">
        <f t="shared" si="149"/>
        <v>0.12</v>
      </c>
      <c r="U1169" s="16">
        <v>2.12</v>
      </c>
      <c r="V1169" s="5">
        <f t="shared" si="150"/>
        <v>2.12</v>
      </c>
      <c r="W1169" t="s">
        <v>21</v>
      </c>
      <c r="X1169" t="str">
        <f t="shared" si="151"/>
        <v>Card</v>
      </c>
    </row>
    <row r="1170" spans="1:24" x14ac:dyDescent="0.3">
      <c r="A1170" s="3">
        <v>121168</v>
      </c>
      <c r="B1170">
        <v>103</v>
      </c>
      <c r="C1170" s="2">
        <v>45813</v>
      </c>
      <c r="D1170" s="4">
        <v>0.19373842592592594</v>
      </c>
      <c r="E1170" s="2">
        <v>45813</v>
      </c>
      <c r="F1170" s="2" t="str">
        <f>TEXT(Table1[[#This Row],[Business_Day]],"dddd")</f>
        <v>Thursday</v>
      </c>
      <c r="G1170" t="s">
        <v>28</v>
      </c>
      <c r="H1170" t="s">
        <v>29</v>
      </c>
      <c r="I1170" t="str">
        <f t="shared" si="144"/>
        <v>Delivery</v>
      </c>
      <c r="J1170" t="s">
        <v>60</v>
      </c>
      <c r="L1170" t="str">
        <f t="shared" si="145"/>
        <v>No Modifier</v>
      </c>
      <c r="M1170" s="3">
        <v>1</v>
      </c>
      <c r="N1170" s="5">
        <v>5.19</v>
      </c>
      <c r="O1170" s="5">
        <f t="shared" si="146"/>
        <v>5.1899999999999995</v>
      </c>
      <c r="P1170" s="5">
        <f t="shared" si="147"/>
        <v>5.1899999999999995</v>
      </c>
      <c r="Q1170" s="9">
        <v>0</v>
      </c>
      <c r="R1170" s="9">
        <f t="shared" si="148"/>
        <v>0</v>
      </c>
      <c r="S1170" s="9">
        <v>0.49</v>
      </c>
      <c r="T1170" s="9">
        <f t="shared" si="149"/>
        <v>0.49</v>
      </c>
      <c r="U1170" s="16">
        <v>5.68</v>
      </c>
      <c r="V1170" s="5">
        <f t="shared" si="150"/>
        <v>5.68</v>
      </c>
      <c r="W1170" t="s">
        <v>62</v>
      </c>
      <c r="X1170" t="str">
        <f t="shared" si="151"/>
        <v>GiftCard</v>
      </c>
    </row>
    <row r="1171" spans="1:24" x14ac:dyDescent="0.3">
      <c r="A1171" s="3">
        <v>121169</v>
      </c>
      <c r="B1171">
        <v>301</v>
      </c>
      <c r="C1171" s="2">
        <v>45854</v>
      </c>
      <c r="D1171" s="4">
        <v>0.17997685185185186</v>
      </c>
      <c r="E1171" s="2">
        <v>45854</v>
      </c>
      <c r="F1171" s="2" t="str">
        <f>TEXT(Table1[[#This Row],[Business_Day]],"dddd")</f>
        <v>Wednesday</v>
      </c>
      <c r="G1171" t="s">
        <v>28</v>
      </c>
      <c r="H1171" t="s">
        <v>15</v>
      </c>
      <c r="I1171" t="str">
        <f t="shared" si="144"/>
        <v>Drive-Thru</v>
      </c>
      <c r="J1171" t="s">
        <v>47</v>
      </c>
      <c r="L1171" t="str">
        <f t="shared" si="145"/>
        <v>No Modifier</v>
      </c>
      <c r="M1171" s="3">
        <v>1</v>
      </c>
      <c r="N1171" s="5">
        <v>1.74</v>
      </c>
      <c r="O1171" s="5">
        <f t="shared" si="146"/>
        <v>1.74</v>
      </c>
      <c r="P1171" s="5">
        <f t="shared" si="147"/>
        <v>1.74</v>
      </c>
      <c r="Q1171" s="9">
        <v>0</v>
      </c>
      <c r="R1171" s="9">
        <f t="shared" si="148"/>
        <v>0</v>
      </c>
      <c r="S1171" s="9">
        <v>0.11</v>
      </c>
      <c r="T1171" s="9">
        <f t="shared" si="149"/>
        <v>0.11</v>
      </c>
      <c r="U1171" s="16">
        <v>1.85</v>
      </c>
      <c r="V1171" s="5">
        <f t="shared" si="150"/>
        <v>1.85</v>
      </c>
      <c r="W1171" t="s">
        <v>21</v>
      </c>
      <c r="X1171" t="str">
        <f t="shared" si="151"/>
        <v>Card</v>
      </c>
    </row>
    <row r="1172" spans="1:24" x14ac:dyDescent="0.3">
      <c r="A1172" s="3">
        <v>121170</v>
      </c>
      <c r="B1172">
        <v>102</v>
      </c>
      <c r="C1172" s="2">
        <v>45758</v>
      </c>
      <c r="D1172" s="4">
        <v>0.15290509259259261</v>
      </c>
      <c r="E1172" s="2">
        <v>45758</v>
      </c>
      <c r="F1172" s="2" t="str">
        <f>TEXT(Table1[[#This Row],[Business_Day]],"dddd")</f>
        <v>Friday</v>
      </c>
      <c r="G1172" t="s">
        <v>28</v>
      </c>
      <c r="H1172" t="s">
        <v>29</v>
      </c>
      <c r="I1172" t="str">
        <f t="shared" si="144"/>
        <v>Delivery</v>
      </c>
      <c r="J1172" t="s">
        <v>30</v>
      </c>
      <c r="L1172" t="str">
        <f t="shared" si="145"/>
        <v>No Modifier</v>
      </c>
      <c r="M1172" s="3">
        <v>2</v>
      </c>
      <c r="N1172" s="5">
        <v>3.36</v>
      </c>
      <c r="O1172" s="5">
        <f t="shared" si="146"/>
        <v>3.36</v>
      </c>
      <c r="P1172" s="5">
        <f t="shared" si="147"/>
        <v>6.72</v>
      </c>
      <c r="Q1172" s="9">
        <v>0</v>
      </c>
      <c r="R1172" s="9">
        <f t="shared" si="148"/>
        <v>0</v>
      </c>
      <c r="S1172" s="9">
        <v>0.44</v>
      </c>
      <c r="T1172" s="9">
        <f t="shared" si="149"/>
        <v>0.44</v>
      </c>
      <c r="U1172" s="16">
        <v>7.16</v>
      </c>
      <c r="V1172" s="5">
        <f t="shared" si="150"/>
        <v>7.16</v>
      </c>
      <c r="W1172" t="s">
        <v>62</v>
      </c>
      <c r="X1172" t="str">
        <f t="shared" si="151"/>
        <v>GiftCard</v>
      </c>
    </row>
    <row r="1173" spans="1:24" x14ac:dyDescent="0.3">
      <c r="A1173" s="3">
        <v>121171</v>
      </c>
      <c r="B1173">
        <v>401</v>
      </c>
      <c r="C1173" s="2">
        <v>45868</v>
      </c>
      <c r="D1173" s="4">
        <v>0.27447916666666666</v>
      </c>
      <c r="E1173" s="2">
        <v>45868</v>
      </c>
      <c r="F1173" s="2" t="str">
        <f>TEXT(Table1[[#This Row],[Business_Day]],"dddd")</f>
        <v>Wednesday</v>
      </c>
      <c r="G1173" t="s">
        <v>14</v>
      </c>
      <c r="H1173" t="s">
        <v>29</v>
      </c>
      <c r="I1173" t="str">
        <f t="shared" si="144"/>
        <v>Delivery</v>
      </c>
      <c r="J1173" t="s">
        <v>24</v>
      </c>
      <c r="L1173" t="str">
        <f t="shared" si="145"/>
        <v>No Modifier</v>
      </c>
      <c r="M1173" s="3">
        <v>1</v>
      </c>
      <c r="N1173" s="5">
        <v>3.31</v>
      </c>
      <c r="O1173" s="5">
        <f t="shared" si="146"/>
        <v>3.3099999999999996</v>
      </c>
      <c r="P1173" s="5">
        <f t="shared" si="147"/>
        <v>3.3099999999999996</v>
      </c>
      <c r="Q1173" s="9">
        <v>0</v>
      </c>
      <c r="R1173" s="9">
        <f t="shared" si="148"/>
        <v>0</v>
      </c>
      <c r="S1173" s="9">
        <v>0.28000000000000003</v>
      </c>
      <c r="T1173" s="9">
        <f t="shared" si="149"/>
        <v>0.28000000000000003</v>
      </c>
      <c r="U1173" s="16">
        <v>3.59</v>
      </c>
      <c r="V1173" s="5">
        <f t="shared" si="150"/>
        <v>3.59</v>
      </c>
      <c r="W1173" t="s">
        <v>21</v>
      </c>
      <c r="X1173" t="str">
        <f t="shared" si="151"/>
        <v>Card</v>
      </c>
    </row>
    <row r="1174" spans="1:24" x14ac:dyDescent="0.3">
      <c r="A1174" s="3">
        <v>121172</v>
      </c>
      <c r="B1174">
        <v>301</v>
      </c>
      <c r="C1174" s="2">
        <v>45784</v>
      </c>
      <c r="D1174" s="4">
        <v>0.35263888888888889</v>
      </c>
      <c r="E1174" s="2">
        <v>45784</v>
      </c>
      <c r="F1174" s="2" t="str">
        <f>TEXT(Table1[[#This Row],[Business_Day]],"dddd")</f>
        <v>Wednesday</v>
      </c>
      <c r="G1174" t="s">
        <v>14</v>
      </c>
      <c r="H1174" t="s">
        <v>22</v>
      </c>
      <c r="I1174" t="str">
        <f t="shared" si="144"/>
        <v>Takeout</v>
      </c>
      <c r="J1174" t="s">
        <v>41</v>
      </c>
      <c r="K1174" t="s">
        <v>66</v>
      </c>
      <c r="L1174" t="str">
        <f t="shared" si="145"/>
        <v>Extra Ice</v>
      </c>
      <c r="M1174" s="3">
        <v>1</v>
      </c>
      <c r="N1174" s="5">
        <v>1.91</v>
      </c>
      <c r="O1174" s="5">
        <f t="shared" si="146"/>
        <v>1.9099999999999997</v>
      </c>
      <c r="P1174" s="5">
        <f t="shared" si="147"/>
        <v>1.9099999999999997</v>
      </c>
      <c r="Q1174" s="9">
        <v>0</v>
      </c>
      <c r="R1174" s="9">
        <f t="shared" si="148"/>
        <v>0</v>
      </c>
      <c r="S1174" s="9">
        <v>0.14000000000000001</v>
      </c>
      <c r="T1174" s="9">
        <f t="shared" si="149"/>
        <v>0.14000000000000001</v>
      </c>
      <c r="U1174" s="16">
        <v>2.0499999999999998</v>
      </c>
      <c r="V1174" s="5">
        <f t="shared" si="150"/>
        <v>2.0499999999999998</v>
      </c>
      <c r="W1174" t="s">
        <v>62</v>
      </c>
      <c r="X1174" t="str">
        <f t="shared" si="151"/>
        <v>GiftCard</v>
      </c>
    </row>
    <row r="1175" spans="1:24" x14ac:dyDescent="0.3">
      <c r="A1175" s="3">
        <v>121173</v>
      </c>
      <c r="B1175">
        <v>202</v>
      </c>
      <c r="C1175" s="2">
        <v>45875</v>
      </c>
      <c r="D1175" s="4">
        <v>0.48547453703703702</v>
      </c>
      <c r="E1175" s="2">
        <v>45875</v>
      </c>
      <c r="F1175" s="2" t="str">
        <f>TEXT(Table1[[#This Row],[Business_Day]],"dddd")</f>
        <v>Wednesday</v>
      </c>
      <c r="G1175" t="s">
        <v>18</v>
      </c>
      <c r="H1175" t="s">
        <v>19</v>
      </c>
      <c r="I1175" t="str">
        <f t="shared" si="144"/>
        <v>Dine-In</v>
      </c>
      <c r="J1175" t="s">
        <v>55</v>
      </c>
      <c r="L1175" t="str">
        <f t="shared" si="145"/>
        <v>No Modifier</v>
      </c>
      <c r="M1175" s="3">
        <v>1</v>
      </c>
      <c r="N1175" s="5">
        <v>8.4600000000000009</v>
      </c>
      <c r="O1175" s="5">
        <f t="shared" si="146"/>
        <v>8.4599999999999991</v>
      </c>
      <c r="P1175" s="5">
        <f t="shared" si="147"/>
        <v>8.4599999999999991</v>
      </c>
      <c r="Q1175" s="9">
        <v>0</v>
      </c>
      <c r="R1175" s="9">
        <f t="shared" si="148"/>
        <v>0</v>
      </c>
      <c r="S1175" s="9">
        <v>0.63</v>
      </c>
      <c r="T1175" s="9">
        <f t="shared" si="149"/>
        <v>0.63</v>
      </c>
      <c r="U1175" s="16">
        <v>9.09</v>
      </c>
      <c r="V1175" s="5">
        <f t="shared" si="150"/>
        <v>9.09</v>
      </c>
      <c r="W1175" t="s">
        <v>21</v>
      </c>
      <c r="X1175" t="str">
        <f t="shared" si="151"/>
        <v>Card</v>
      </c>
    </row>
    <row r="1176" spans="1:24" x14ac:dyDescent="0.3">
      <c r="A1176" s="3">
        <v>121174</v>
      </c>
      <c r="B1176">
        <v>402</v>
      </c>
      <c r="C1176" s="2">
        <v>45810</v>
      </c>
      <c r="D1176" s="4">
        <v>0.46550925925925923</v>
      </c>
      <c r="E1176" s="2">
        <v>45810</v>
      </c>
      <c r="F1176" s="2" t="str">
        <f>TEXT(Table1[[#This Row],[Business_Day]],"dddd")</f>
        <v>Monday</v>
      </c>
      <c r="G1176" t="s">
        <v>33</v>
      </c>
      <c r="H1176" t="s">
        <v>15</v>
      </c>
      <c r="I1176" t="str">
        <f t="shared" si="144"/>
        <v>Drive-Thru</v>
      </c>
      <c r="J1176" t="s">
        <v>27</v>
      </c>
      <c r="L1176" t="str">
        <f t="shared" si="145"/>
        <v>No Modifier</v>
      </c>
      <c r="M1176" s="3">
        <v>2</v>
      </c>
      <c r="N1176" s="5">
        <v>5.43</v>
      </c>
      <c r="O1176" s="5">
        <f t="shared" si="146"/>
        <v>5.43</v>
      </c>
      <c r="P1176" s="5">
        <f t="shared" si="147"/>
        <v>10.86</v>
      </c>
      <c r="Q1176" s="9">
        <v>0</v>
      </c>
      <c r="R1176" s="9">
        <f t="shared" si="148"/>
        <v>0</v>
      </c>
      <c r="S1176" s="9">
        <v>0.65</v>
      </c>
      <c r="T1176" s="9">
        <f t="shared" si="149"/>
        <v>0.65</v>
      </c>
      <c r="U1176" s="16">
        <v>11.51</v>
      </c>
      <c r="V1176" s="5">
        <f t="shared" si="150"/>
        <v>11.51</v>
      </c>
      <c r="W1176" t="s">
        <v>17</v>
      </c>
      <c r="X1176" t="str">
        <f t="shared" si="151"/>
        <v>Cash</v>
      </c>
    </row>
    <row r="1177" spans="1:24" x14ac:dyDescent="0.3">
      <c r="A1177" s="3">
        <v>121175</v>
      </c>
      <c r="B1177">
        <v>401</v>
      </c>
      <c r="C1177" s="2">
        <v>45769</v>
      </c>
      <c r="D1177" s="4">
        <v>0.47018518518518521</v>
      </c>
      <c r="E1177" s="2">
        <v>45769</v>
      </c>
      <c r="F1177" s="2" t="str">
        <f>TEXT(Table1[[#This Row],[Business_Day]],"dddd")</f>
        <v>Tuesday</v>
      </c>
      <c r="G1177" t="s">
        <v>33</v>
      </c>
      <c r="H1177" t="s">
        <v>15</v>
      </c>
      <c r="I1177" t="str">
        <f t="shared" si="144"/>
        <v>Drive-Thru</v>
      </c>
      <c r="J1177" t="s">
        <v>52</v>
      </c>
      <c r="K1177" t="s">
        <v>34</v>
      </c>
      <c r="L1177" t="str">
        <f t="shared" si="145"/>
        <v>Extra Sauce</v>
      </c>
      <c r="M1177" s="3">
        <v>1</v>
      </c>
      <c r="N1177" s="5">
        <v>2.56</v>
      </c>
      <c r="O1177" s="5">
        <f t="shared" si="146"/>
        <v>2.81</v>
      </c>
      <c r="P1177" s="5">
        <f t="shared" si="147"/>
        <v>2.81</v>
      </c>
      <c r="Q1177" s="9">
        <v>0</v>
      </c>
      <c r="R1177" s="9">
        <f t="shared" si="148"/>
        <v>0</v>
      </c>
      <c r="S1177" s="9">
        <v>0.21</v>
      </c>
      <c r="T1177" s="9">
        <f t="shared" si="149"/>
        <v>0.21</v>
      </c>
      <c r="U1177" s="16">
        <v>3.02</v>
      </c>
      <c r="V1177" s="5">
        <f t="shared" si="150"/>
        <v>3.02</v>
      </c>
      <c r="W1177" t="s">
        <v>17</v>
      </c>
      <c r="X1177" t="str">
        <f t="shared" si="151"/>
        <v>Cash</v>
      </c>
    </row>
    <row r="1178" spans="1:24" x14ac:dyDescent="0.3">
      <c r="A1178" s="3">
        <v>121176</v>
      </c>
      <c r="B1178">
        <v>301</v>
      </c>
      <c r="C1178" s="2">
        <v>45826</v>
      </c>
      <c r="D1178" s="4">
        <v>0.24412037037037038</v>
      </c>
      <c r="E1178" s="2">
        <v>45826</v>
      </c>
      <c r="F1178" s="2" t="str">
        <f>TEXT(Table1[[#This Row],[Business_Day]],"dddd")</f>
        <v>Wednesday</v>
      </c>
      <c r="G1178" t="s">
        <v>14</v>
      </c>
      <c r="H1178" t="s">
        <v>22</v>
      </c>
      <c r="I1178" t="str">
        <f t="shared" si="144"/>
        <v>Takeout</v>
      </c>
      <c r="J1178" t="s">
        <v>38</v>
      </c>
      <c r="K1178" t="s">
        <v>69</v>
      </c>
      <c r="L1178" t="str">
        <f t="shared" si="145"/>
        <v>Caramel Topping</v>
      </c>
      <c r="M1178" s="3">
        <v>1</v>
      </c>
      <c r="N1178" s="5">
        <v>1.36</v>
      </c>
      <c r="O1178" s="5">
        <f t="shared" si="146"/>
        <v>1.8599999999999999</v>
      </c>
      <c r="P1178" s="5">
        <f t="shared" si="147"/>
        <v>1.8599999999999999</v>
      </c>
      <c r="Q1178" s="9">
        <v>0</v>
      </c>
      <c r="R1178" s="9">
        <f t="shared" si="148"/>
        <v>0</v>
      </c>
      <c r="S1178" s="9">
        <v>0.13</v>
      </c>
      <c r="T1178" s="9">
        <f t="shared" si="149"/>
        <v>0.13</v>
      </c>
      <c r="U1178" s="16">
        <v>1.99</v>
      </c>
      <c r="V1178" s="5">
        <f t="shared" si="150"/>
        <v>1.99</v>
      </c>
      <c r="W1178" t="s">
        <v>17</v>
      </c>
      <c r="X1178" t="str">
        <f t="shared" si="151"/>
        <v>Cash</v>
      </c>
    </row>
    <row r="1179" spans="1:24" x14ac:dyDescent="0.3">
      <c r="A1179" s="3">
        <v>121177</v>
      </c>
      <c r="B1179">
        <v>103</v>
      </c>
      <c r="C1179" s="2">
        <v>45859</v>
      </c>
      <c r="D1179" s="4">
        <v>0.43182870370370369</v>
      </c>
      <c r="E1179" s="2">
        <v>45859</v>
      </c>
      <c r="F1179" s="2" t="str">
        <f>TEXT(Table1[[#This Row],[Business_Day]],"dddd")</f>
        <v>Monday</v>
      </c>
      <c r="G1179" t="s">
        <v>33</v>
      </c>
      <c r="H1179" t="s">
        <v>15</v>
      </c>
      <c r="I1179" t="str">
        <f t="shared" si="144"/>
        <v>Drive-Thru</v>
      </c>
      <c r="J1179" t="s">
        <v>52</v>
      </c>
      <c r="L1179" t="str">
        <f t="shared" si="145"/>
        <v>No Modifier</v>
      </c>
      <c r="M1179" s="3">
        <v>1</v>
      </c>
      <c r="N1179" s="5">
        <v>2.61</v>
      </c>
      <c r="O1179" s="5">
        <f t="shared" si="146"/>
        <v>2.31</v>
      </c>
      <c r="P1179" s="5">
        <f t="shared" si="147"/>
        <v>2.31</v>
      </c>
      <c r="Q1179" s="9">
        <v>0</v>
      </c>
      <c r="R1179" s="9">
        <f t="shared" si="148"/>
        <v>0</v>
      </c>
      <c r="S1179" s="9">
        <v>0.16</v>
      </c>
      <c r="T1179" s="9">
        <f t="shared" si="149"/>
        <v>0.16</v>
      </c>
      <c r="U1179" s="16">
        <v>2.4700000000000002</v>
      </c>
      <c r="V1179" s="5">
        <f t="shared" si="150"/>
        <v>2.4700000000000002</v>
      </c>
      <c r="W1179" t="s">
        <v>17</v>
      </c>
      <c r="X1179" t="str">
        <f t="shared" si="151"/>
        <v>Cash</v>
      </c>
    </row>
    <row r="1180" spans="1:24" x14ac:dyDescent="0.3">
      <c r="A1180" s="3">
        <v>121178</v>
      </c>
      <c r="B1180">
        <v>102</v>
      </c>
      <c r="C1180" s="2">
        <v>45866</v>
      </c>
      <c r="D1180" s="4">
        <v>0.40916666666666668</v>
      </c>
      <c r="E1180" s="2">
        <v>45866</v>
      </c>
      <c r="F1180" s="2" t="str">
        <f>TEXT(Table1[[#This Row],[Business_Day]],"dddd")</f>
        <v>Monday</v>
      </c>
      <c r="G1180" t="s">
        <v>36</v>
      </c>
      <c r="H1180" t="s">
        <v>29</v>
      </c>
      <c r="I1180" t="str">
        <f t="shared" si="144"/>
        <v>Delivery</v>
      </c>
      <c r="J1180" t="s">
        <v>20</v>
      </c>
      <c r="L1180" t="str">
        <f t="shared" si="145"/>
        <v>No Modifier</v>
      </c>
      <c r="M1180" s="3">
        <v>2</v>
      </c>
      <c r="N1180" s="5">
        <v>5.03</v>
      </c>
      <c r="O1180" s="5">
        <f t="shared" si="146"/>
        <v>5.03</v>
      </c>
      <c r="P1180" s="5">
        <f t="shared" si="147"/>
        <v>10.06</v>
      </c>
      <c r="Q1180" s="9">
        <v>0</v>
      </c>
      <c r="R1180" s="9">
        <f t="shared" si="148"/>
        <v>0</v>
      </c>
      <c r="S1180" s="9">
        <v>0.75</v>
      </c>
      <c r="T1180" s="9">
        <f t="shared" si="149"/>
        <v>0.75</v>
      </c>
      <c r="U1180" s="16">
        <v>10.81</v>
      </c>
      <c r="V1180" s="5">
        <f t="shared" si="150"/>
        <v>10.81</v>
      </c>
      <c r="W1180" t="s">
        <v>21</v>
      </c>
      <c r="X1180" t="str">
        <f t="shared" si="151"/>
        <v>Card</v>
      </c>
    </row>
    <row r="1181" spans="1:24" x14ac:dyDescent="0.3">
      <c r="A1181" s="3">
        <v>121179</v>
      </c>
      <c r="B1181">
        <v>103</v>
      </c>
      <c r="C1181" s="2">
        <v>45811</v>
      </c>
      <c r="D1181" s="4">
        <v>0.35961805555555554</v>
      </c>
      <c r="E1181" s="2">
        <v>45811</v>
      </c>
      <c r="F1181" s="2" t="str">
        <f>TEXT(Table1[[#This Row],[Business_Day]],"dddd")</f>
        <v>Tuesday</v>
      </c>
      <c r="G1181" t="s">
        <v>36</v>
      </c>
      <c r="H1181" t="s">
        <v>22</v>
      </c>
      <c r="I1181" t="str">
        <f t="shared" si="144"/>
        <v>Takeout</v>
      </c>
      <c r="J1181" t="s">
        <v>55</v>
      </c>
      <c r="L1181" t="str">
        <f t="shared" si="145"/>
        <v>No Modifier</v>
      </c>
      <c r="M1181" s="3">
        <v>1</v>
      </c>
      <c r="N1181" s="5">
        <v>7.94</v>
      </c>
      <c r="O1181" s="5">
        <f t="shared" si="146"/>
        <v>7.9400000000000013</v>
      </c>
      <c r="P1181" s="5">
        <f t="shared" si="147"/>
        <v>7.9400000000000013</v>
      </c>
      <c r="Q1181" s="9">
        <v>0</v>
      </c>
      <c r="R1181" s="9">
        <f t="shared" si="148"/>
        <v>0</v>
      </c>
      <c r="S1181" s="9">
        <v>0.52</v>
      </c>
      <c r="T1181" s="9">
        <f t="shared" si="149"/>
        <v>0.52</v>
      </c>
      <c r="U1181" s="16">
        <v>8.4600000000000009</v>
      </c>
      <c r="V1181" s="5">
        <f t="shared" si="150"/>
        <v>8.4600000000000009</v>
      </c>
      <c r="W1181" t="s">
        <v>21</v>
      </c>
      <c r="X1181" t="str">
        <f t="shared" si="151"/>
        <v>Card</v>
      </c>
    </row>
    <row r="1182" spans="1:24" x14ac:dyDescent="0.3">
      <c r="A1182" s="3">
        <v>121180</v>
      </c>
      <c r="B1182">
        <v>202</v>
      </c>
      <c r="C1182" s="2">
        <v>45783</v>
      </c>
      <c r="D1182" s="4">
        <v>0.46239583333333334</v>
      </c>
      <c r="E1182" s="2">
        <v>45783</v>
      </c>
      <c r="F1182" s="2" t="str">
        <f>TEXT(Table1[[#This Row],[Business_Day]],"dddd")</f>
        <v>Tuesday</v>
      </c>
      <c r="G1182" t="s">
        <v>37</v>
      </c>
      <c r="H1182" t="s">
        <v>29</v>
      </c>
      <c r="I1182" t="str">
        <f t="shared" si="144"/>
        <v>Delivery</v>
      </c>
      <c r="J1182" t="s">
        <v>41</v>
      </c>
      <c r="K1182" t="s">
        <v>76</v>
      </c>
      <c r="L1182" t="str">
        <f t="shared" si="145"/>
        <v>No Ice</v>
      </c>
      <c r="M1182" s="3">
        <v>1</v>
      </c>
      <c r="N1182" s="5">
        <v>1.93</v>
      </c>
      <c r="O1182" s="5">
        <f t="shared" si="146"/>
        <v>1.93</v>
      </c>
      <c r="P1182" s="5">
        <f t="shared" si="147"/>
        <v>1.93</v>
      </c>
      <c r="Q1182" s="9">
        <v>0</v>
      </c>
      <c r="R1182" s="9">
        <f t="shared" si="148"/>
        <v>0</v>
      </c>
      <c r="S1182" s="9">
        <v>0.18</v>
      </c>
      <c r="T1182" s="9">
        <f t="shared" si="149"/>
        <v>0.18</v>
      </c>
      <c r="U1182" s="16">
        <v>2.11</v>
      </c>
      <c r="V1182" s="5">
        <f t="shared" si="150"/>
        <v>2.11</v>
      </c>
      <c r="W1182" t="s">
        <v>21</v>
      </c>
      <c r="X1182" t="str">
        <f t="shared" si="151"/>
        <v>Card</v>
      </c>
    </row>
    <row r="1183" spans="1:24" x14ac:dyDescent="0.3">
      <c r="A1183" s="3">
        <v>121181</v>
      </c>
      <c r="B1183">
        <v>403</v>
      </c>
      <c r="C1183" s="2">
        <v>45871</v>
      </c>
      <c r="D1183" s="4">
        <v>0.50697916666666665</v>
      </c>
      <c r="E1183" s="2">
        <v>45871</v>
      </c>
      <c r="F1183" s="2" t="str">
        <f>TEXT(Table1[[#This Row],[Business_Day]],"dddd")</f>
        <v>Saturday</v>
      </c>
      <c r="G1183" t="s">
        <v>18</v>
      </c>
      <c r="H1183" t="s">
        <v>15</v>
      </c>
      <c r="I1183" t="str">
        <f t="shared" si="144"/>
        <v>Drive-Thru</v>
      </c>
      <c r="J1183" t="s">
        <v>57</v>
      </c>
      <c r="L1183" t="str">
        <f t="shared" si="145"/>
        <v>No Modifier</v>
      </c>
      <c r="M1183" s="3">
        <v>1</v>
      </c>
      <c r="N1183" s="5">
        <v>9.69</v>
      </c>
      <c r="O1183" s="5">
        <f t="shared" ca="1" si="146"/>
        <v>9.84</v>
      </c>
      <c r="P1183" s="5">
        <f t="shared" ca="1" si="147"/>
        <v>9.84</v>
      </c>
      <c r="R1183" s="9">
        <f t="shared" ca="1" si="148"/>
        <v>0.15</v>
      </c>
      <c r="S1183" s="9">
        <v>0.57999999999999996</v>
      </c>
      <c r="T1183" s="9">
        <f t="shared" si="149"/>
        <v>0.57999999999999996</v>
      </c>
      <c r="U1183" s="16">
        <v>10.27</v>
      </c>
      <c r="V1183" s="5">
        <f t="shared" si="150"/>
        <v>10.27</v>
      </c>
      <c r="W1183" t="s">
        <v>21</v>
      </c>
      <c r="X1183" t="str">
        <f t="shared" si="151"/>
        <v>Card</v>
      </c>
    </row>
    <row r="1184" spans="1:24" x14ac:dyDescent="0.3">
      <c r="A1184" s="3">
        <v>121182</v>
      </c>
      <c r="B1184">
        <v>402</v>
      </c>
      <c r="C1184" s="2">
        <v>45848</v>
      </c>
      <c r="D1184" s="4">
        <v>0.28384259259259259</v>
      </c>
      <c r="E1184" s="2">
        <v>45848</v>
      </c>
      <c r="F1184" s="2" t="str">
        <f>TEXT(Table1[[#This Row],[Business_Day]],"dddd")</f>
        <v>Thursday</v>
      </c>
      <c r="G1184" t="s">
        <v>36</v>
      </c>
      <c r="H1184" t="s">
        <v>22</v>
      </c>
      <c r="I1184" t="str">
        <f t="shared" si="144"/>
        <v>Takeout</v>
      </c>
      <c r="J1184" t="s">
        <v>59</v>
      </c>
      <c r="L1184" t="str">
        <f t="shared" si="145"/>
        <v>No Modifier</v>
      </c>
      <c r="M1184" s="3">
        <v>1</v>
      </c>
      <c r="N1184" s="5">
        <v>10.45</v>
      </c>
      <c r="O1184" s="5">
        <f t="shared" si="146"/>
        <v>10.45</v>
      </c>
      <c r="P1184" s="5">
        <f t="shared" si="147"/>
        <v>10.45</v>
      </c>
      <c r="Q1184" s="9">
        <v>0.52</v>
      </c>
      <c r="R1184" s="9">
        <f t="shared" si="148"/>
        <v>0.52</v>
      </c>
      <c r="S1184" s="9">
        <v>0.84</v>
      </c>
      <c r="T1184" s="9">
        <f t="shared" si="149"/>
        <v>0.84</v>
      </c>
      <c r="U1184" s="16">
        <v>10.77</v>
      </c>
      <c r="V1184" s="5">
        <f t="shared" si="150"/>
        <v>10.77</v>
      </c>
      <c r="W1184" t="s">
        <v>21</v>
      </c>
      <c r="X1184" t="str">
        <f t="shared" si="151"/>
        <v>Card</v>
      </c>
    </row>
    <row r="1185" spans="1:24" x14ac:dyDescent="0.3">
      <c r="A1185" s="3">
        <v>121183</v>
      </c>
      <c r="B1185">
        <v>101</v>
      </c>
      <c r="C1185" s="2">
        <v>45845</v>
      </c>
      <c r="D1185" s="4">
        <v>0.2761689814814815</v>
      </c>
      <c r="E1185" s="2">
        <v>45845</v>
      </c>
      <c r="F1185" s="2" t="str">
        <f>TEXT(Table1[[#This Row],[Business_Day]],"dddd")</f>
        <v>Monday</v>
      </c>
      <c r="G1185" t="s">
        <v>36</v>
      </c>
      <c r="H1185" t="s">
        <v>19</v>
      </c>
      <c r="I1185" t="str">
        <f t="shared" si="144"/>
        <v>Dine-In</v>
      </c>
      <c r="J1185" t="s">
        <v>55</v>
      </c>
      <c r="L1185" t="str">
        <f t="shared" si="145"/>
        <v>No Modifier</v>
      </c>
      <c r="M1185" s="3">
        <v>2</v>
      </c>
      <c r="N1185" s="5">
        <v>7.7</v>
      </c>
      <c r="O1185" s="5">
        <f t="shared" si="146"/>
        <v>7.6999999999999993</v>
      </c>
      <c r="P1185" s="5">
        <f t="shared" si="147"/>
        <v>15.399999999999999</v>
      </c>
      <c r="Q1185" s="9">
        <v>0</v>
      </c>
      <c r="R1185" s="9">
        <f t="shared" si="148"/>
        <v>0</v>
      </c>
      <c r="S1185" s="9">
        <v>1</v>
      </c>
      <c r="T1185" s="9">
        <f t="shared" si="149"/>
        <v>1</v>
      </c>
      <c r="U1185" s="16">
        <v>16.399999999999999</v>
      </c>
      <c r="V1185" s="5">
        <f t="shared" si="150"/>
        <v>16.399999999999999</v>
      </c>
      <c r="W1185" t="s">
        <v>62</v>
      </c>
      <c r="X1185" t="str">
        <f t="shared" si="151"/>
        <v>GiftCard</v>
      </c>
    </row>
    <row r="1186" spans="1:24" x14ac:dyDescent="0.3">
      <c r="A1186" s="3">
        <v>121184</v>
      </c>
      <c r="B1186">
        <v>102</v>
      </c>
      <c r="C1186" s="2">
        <v>45760</v>
      </c>
      <c r="D1186" s="4">
        <v>0.27468749999999997</v>
      </c>
      <c r="E1186" s="2">
        <v>45760</v>
      </c>
      <c r="F1186" s="2" t="str">
        <f>TEXT(Table1[[#This Row],[Business_Day]],"dddd")</f>
        <v>Sunday</v>
      </c>
      <c r="G1186" t="s">
        <v>14</v>
      </c>
      <c r="H1186" t="s">
        <v>15</v>
      </c>
      <c r="I1186" t="str">
        <f t="shared" si="144"/>
        <v>Drive-Thru</v>
      </c>
      <c r="J1186" t="s">
        <v>75</v>
      </c>
      <c r="L1186" t="str">
        <f t="shared" si="145"/>
        <v>No Modifier</v>
      </c>
      <c r="M1186" s="3">
        <v>1</v>
      </c>
      <c r="N1186" s="5">
        <v>3.49</v>
      </c>
      <c r="O1186" s="5">
        <f t="shared" si="146"/>
        <v>3.49</v>
      </c>
      <c r="P1186" s="5">
        <f t="shared" si="147"/>
        <v>3.49</v>
      </c>
      <c r="Q1186" s="9">
        <v>0</v>
      </c>
      <c r="R1186" s="9">
        <f t="shared" si="148"/>
        <v>0</v>
      </c>
      <c r="S1186" s="9">
        <v>0.21</v>
      </c>
      <c r="T1186" s="9">
        <f t="shared" si="149"/>
        <v>0.21</v>
      </c>
      <c r="U1186" s="16">
        <v>3.7</v>
      </c>
      <c r="V1186" s="5">
        <f t="shared" si="150"/>
        <v>3.7</v>
      </c>
      <c r="W1186" t="s">
        <v>17</v>
      </c>
      <c r="X1186" t="str">
        <f t="shared" si="151"/>
        <v>Cash</v>
      </c>
    </row>
    <row r="1187" spans="1:24" x14ac:dyDescent="0.3">
      <c r="A1187" s="3">
        <v>121185</v>
      </c>
      <c r="B1187">
        <v>403</v>
      </c>
      <c r="C1187" s="2">
        <v>45800</v>
      </c>
      <c r="D1187" s="4">
        <v>0.37024305555555553</v>
      </c>
      <c r="E1187" s="2">
        <v>45800</v>
      </c>
      <c r="F1187" s="2" t="str">
        <f>TEXT(Table1[[#This Row],[Business_Day]],"dddd")</f>
        <v>Friday</v>
      </c>
      <c r="G1187" t="s">
        <v>14</v>
      </c>
      <c r="H1187" t="s">
        <v>19</v>
      </c>
      <c r="I1187" t="str">
        <f t="shared" si="144"/>
        <v>Dine-In</v>
      </c>
      <c r="J1187" t="s">
        <v>75</v>
      </c>
      <c r="K1187" t="s">
        <v>46</v>
      </c>
      <c r="L1187" t="str">
        <f t="shared" si="145"/>
        <v>Cinnamon</v>
      </c>
      <c r="M1187" s="3">
        <v>1</v>
      </c>
      <c r="N1187" s="5">
        <v>3.98</v>
      </c>
      <c r="O1187" s="5">
        <f t="shared" si="146"/>
        <v>4.08</v>
      </c>
      <c r="P1187" s="5">
        <f t="shared" si="147"/>
        <v>4.08</v>
      </c>
      <c r="Q1187" s="9">
        <v>0</v>
      </c>
      <c r="R1187" s="9">
        <f t="shared" si="148"/>
        <v>0</v>
      </c>
      <c r="S1187" s="9">
        <v>0.27</v>
      </c>
      <c r="T1187" s="9">
        <f t="shared" si="149"/>
        <v>0.27</v>
      </c>
      <c r="U1187" s="16">
        <v>4.3499999999999996</v>
      </c>
      <c r="V1187" s="5">
        <f t="shared" si="150"/>
        <v>4.3499999999999996</v>
      </c>
      <c r="W1187" t="s">
        <v>21</v>
      </c>
      <c r="X1187" t="str">
        <f t="shared" si="151"/>
        <v>Card</v>
      </c>
    </row>
    <row r="1188" spans="1:24" x14ac:dyDescent="0.3">
      <c r="A1188" s="3">
        <v>121186</v>
      </c>
      <c r="B1188">
        <v>403</v>
      </c>
      <c r="C1188" s="2">
        <v>45763</v>
      </c>
      <c r="D1188" s="4">
        <v>0.25822916666666668</v>
      </c>
      <c r="E1188" s="2">
        <v>45763</v>
      </c>
      <c r="F1188" s="2" t="str">
        <f>TEXT(Table1[[#This Row],[Business_Day]],"dddd")</f>
        <v>Wednesday</v>
      </c>
      <c r="G1188" t="s">
        <v>36</v>
      </c>
      <c r="H1188" t="s">
        <v>19</v>
      </c>
      <c r="I1188" t="str">
        <f t="shared" si="144"/>
        <v>Dine-In</v>
      </c>
      <c r="J1188" t="s">
        <v>26</v>
      </c>
      <c r="L1188" t="str">
        <f t="shared" si="145"/>
        <v>No Modifier</v>
      </c>
      <c r="M1188" s="3">
        <v>1</v>
      </c>
      <c r="N1188" s="5">
        <v>8.8000000000000007</v>
      </c>
      <c r="O1188" s="5">
        <f t="shared" si="146"/>
        <v>8.8000000000000007</v>
      </c>
      <c r="P1188" s="5">
        <f t="shared" si="147"/>
        <v>8.8000000000000007</v>
      </c>
      <c r="Q1188" s="9">
        <v>0</v>
      </c>
      <c r="R1188" s="9">
        <f t="shared" si="148"/>
        <v>0</v>
      </c>
      <c r="S1188" s="9">
        <v>0.84</v>
      </c>
      <c r="T1188" s="9">
        <f t="shared" si="149"/>
        <v>0.84</v>
      </c>
      <c r="U1188" s="16">
        <v>9.64</v>
      </c>
      <c r="V1188" s="5">
        <f t="shared" si="150"/>
        <v>9.64</v>
      </c>
      <c r="W1188" t="s">
        <v>21</v>
      </c>
      <c r="X1188" t="str">
        <f t="shared" si="151"/>
        <v>Card</v>
      </c>
    </row>
    <row r="1189" spans="1:24" x14ac:dyDescent="0.3">
      <c r="A1189" s="3">
        <v>121187</v>
      </c>
      <c r="B1189">
        <v>103</v>
      </c>
      <c r="C1189" s="2">
        <v>45828</v>
      </c>
      <c r="D1189" s="4">
        <v>0.42421296296296296</v>
      </c>
      <c r="E1189" s="2">
        <v>45828</v>
      </c>
      <c r="F1189" s="2" t="str">
        <f>TEXT(Table1[[#This Row],[Business_Day]],"dddd")</f>
        <v>Friday</v>
      </c>
      <c r="G1189" t="s">
        <v>37</v>
      </c>
      <c r="H1189" t="s">
        <v>19</v>
      </c>
      <c r="I1189" t="str">
        <f t="shared" si="144"/>
        <v>Dine-In</v>
      </c>
      <c r="J1189" t="s">
        <v>24</v>
      </c>
      <c r="K1189" t="s">
        <v>46</v>
      </c>
      <c r="L1189" t="str">
        <f t="shared" si="145"/>
        <v>Cinnamon</v>
      </c>
      <c r="M1189" s="3">
        <v>1</v>
      </c>
      <c r="N1189" s="5">
        <v>3.18</v>
      </c>
      <c r="O1189" s="5">
        <f t="shared" si="146"/>
        <v>3.28</v>
      </c>
      <c r="P1189" s="5">
        <f t="shared" si="147"/>
        <v>3.28</v>
      </c>
      <c r="Q1189" s="9">
        <v>0</v>
      </c>
      <c r="R1189" s="9">
        <f t="shared" si="148"/>
        <v>0</v>
      </c>
      <c r="S1189" s="9">
        <v>0.25</v>
      </c>
      <c r="T1189" s="9">
        <f t="shared" si="149"/>
        <v>0.25</v>
      </c>
      <c r="U1189" s="16">
        <v>3.53</v>
      </c>
      <c r="V1189" s="5">
        <f t="shared" si="150"/>
        <v>3.53</v>
      </c>
      <c r="W1189" t="s">
        <v>17</v>
      </c>
      <c r="X1189" t="str">
        <f t="shared" si="151"/>
        <v>Cash</v>
      </c>
    </row>
    <row r="1190" spans="1:24" x14ac:dyDescent="0.3">
      <c r="A1190" s="3">
        <v>121188</v>
      </c>
      <c r="B1190">
        <v>102</v>
      </c>
      <c r="C1190" s="2">
        <v>45790</v>
      </c>
      <c r="D1190" s="4">
        <v>0.46916666666666668</v>
      </c>
      <c r="E1190" s="2">
        <v>45790</v>
      </c>
      <c r="F1190" s="2" t="str">
        <f>TEXT(Table1[[#This Row],[Business_Day]],"dddd")</f>
        <v>Tuesday</v>
      </c>
      <c r="G1190" t="s">
        <v>18</v>
      </c>
      <c r="H1190" t="s">
        <v>15</v>
      </c>
      <c r="I1190" t="str">
        <f t="shared" si="144"/>
        <v>Drive-Thru</v>
      </c>
      <c r="J1190" t="s">
        <v>77</v>
      </c>
      <c r="K1190" t="s">
        <v>54</v>
      </c>
      <c r="L1190" t="str">
        <f t="shared" si="145"/>
        <v>No Onions</v>
      </c>
      <c r="M1190" s="3">
        <v>1</v>
      </c>
      <c r="N1190" s="5">
        <v>5.43</v>
      </c>
      <c r="O1190" s="5">
        <f t="shared" ca="1" si="146"/>
        <v>5.31</v>
      </c>
      <c r="P1190" s="5">
        <f t="shared" ca="1" si="147"/>
        <v>5.31</v>
      </c>
      <c r="R1190" s="9">
        <f t="shared" ca="1" si="148"/>
        <v>0.15</v>
      </c>
      <c r="S1190" s="9">
        <v>0.44</v>
      </c>
      <c r="T1190" s="9">
        <f t="shared" si="149"/>
        <v>0.44</v>
      </c>
      <c r="U1190" s="16">
        <v>5.6</v>
      </c>
      <c r="V1190" s="5">
        <f t="shared" si="150"/>
        <v>5.6</v>
      </c>
      <c r="W1190" t="s">
        <v>31</v>
      </c>
      <c r="X1190" t="str">
        <f t="shared" si="151"/>
        <v>MobilePay</v>
      </c>
    </row>
    <row r="1191" spans="1:24" x14ac:dyDescent="0.3">
      <c r="A1191" s="3">
        <v>121189</v>
      </c>
      <c r="B1191">
        <v>201</v>
      </c>
      <c r="C1191" s="2">
        <v>45873</v>
      </c>
      <c r="D1191" s="4">
        <v>0.49849537037037039</v>
      </c>
      <c r="E1191" s="2">
        <v>45873</v>
      </c>
      <c r="F1191" s="2" t="str">
        <f>TEXT(Table1[[#This Row],[Business_Day]],"dddd")</f>
        <v>Monday</v>
      </c>
      <c r="G1191" t="s">
        <v>37</v>
      </c>
      <c r="H1191" t="s">
        <v>19</v>
      </c>
      <c r="I1191" t="str">
        <f t="shared" si="144"/>
        <v>Dine-In</v>
      </c>
      <c r="J1191" t="s">
        <v>24</v>
      </c>
      <c r="K1191" t="s">
        <v>25</v>
      </c>
      <c r="L1191" t="str">
        <f t="shared" si="145"/>
        <v>No Cheese</v>
      </c>
      <c r="M1191" s="3">
        <v>1</v>
      </c>
      <c r="N1191" s="5">
        <v>3</v>
      </c>
      <c r="O1191" s="5">
        <f t="shared" si="146"/>
        <v>3</v>
      </c>
      <c r="P1191" s="5">
        <f t="shared" si="147"/>
        <v>3</v>
      </c>
      <c r="Q1191" s="9">
        <v>0</v>
      </c>
      <c r="R1191" s="9">
        <f t="shared" si="148"/>
        <v>0</v>
      </c>
      <c r="S1191" s="9">
        <v>0.22</v>
      </c>
      <c r="T1191" s="9">
        <f t="shared" si="149"/>
        <v>0.22</v>
      </c>
      <c r="U1191" s="16">
        <v>3.22</v>
      </c>
      <c r="V1191" s="5">
        <f t="shared" si="150"/>
        <v>3.22</v>
      </c>
      <c r="W1191" t="s">
        <v>31</v>
      </c>
      <c r="X1191" t="str">
        <f t="shared" si="151"/>
        <v>MobilePay</v>
      </c>
    </row>
    <row r="1192" spans="1:24" x14ac:dyDescent="0.3">
      <c r="A1192" s="3">
        <v>121190</v>
      </c>
      <c r="B1192">
        <v>501</v>
      </c>
      <c r="C1192" s="2">
        <v>45869</v>
      </c>
      <c r="D1192" s="4">
        <v>0.26451388888888888</v>
      </c>
      <c r="E1192" s="2">
        <v>45869</v>
      </c>
      <c r="F1192" s="2" t="str">
        <f>TEXT(Table1[[#This Row],[Business_Day]],"dddd")</f>
        <v>Thursday</v>
      </c>
      <c r="G1192" t="s">
        <v>36</v>
      </c>
      <c r="H1192" t="s">
        <v>19</v>
      </c>
      <c r="I1192" t="str">
        <f t="shared" si="144"/>
        <v>Dine-In</v>
      </c>
      <c r="J1192" t="s">
        <v>77</v>
      </c>
      <c r="L1192" t="str">
        <f t="shared" si="145"/>
        <v>No Modifier</v>
      </c>
      <c r="M1192" s="3">
        <v>1</v>
      </c>
      <c r="N1192" s="5">
        <v>5.28</v>
      </c>
      <c r="O1192" s="5">
        <f t="shared" si="146"/>
        <v>5.28</v>
      </c>
      <c r="P1192" s="5">
        <f t="shared" si="147"/>
        <v>5.28</v>
      </c>
      <c r="Q1192" s="9">
        <v>0</v>
      </c>
      <c r="R1192" s="9">
        <f t="shared" si="148"/>
        <v>0</v>
      </c>
      <c r="S1192" s="9">
        <v>0.5</v>
      </c>
      <c r="T1192" s="9">
        <f t="shared" si="149"/>
        <v>0.5</v>
      </c>
      <c r="U1192" s="16">
        <v>5.78</v>
      </c>
      <c r="V1192" s="5">
        <f t="shared" si="150"/>
        <v>5.78</v>
      </c>
      <c r="W1192" t="s">
        <v>21</v>
      </c>
      <c r="X1192" t="str">
        <f t="shared" si="151"/>
        <v>Card</v>
      </c>
    </row>
    <row r="1193" spans="1:24" x14ac:dyDescent="0.3">
      <c r="A1193" s="3">
        <v>121191</v>
      </c>
      <c r="B1193">
        <v>501</v>
      </c>
      <c r="C1193" s="2">
        <v>45849</v>
      </c>
      <c r="D1193" s="4">
        <v>0.35769675925925926</v>
      </c>
      <c r="E1193" s="2">
        <v>45849</v>
      </c>
      <c r="F1193" s="2" t="str">
        <f>TEXT(Table1[[#This Row],[Business_Day]],"dddd")</f>
        <v>Friday</v>
      </c>
      <c r="G1193" t="s">
        <v>36</v>
      </c>
      <c r="H1193" t="s">
        <v>19</v>
      </c>
      <c r="I1193" t="str">
        <f t="shared" si="144"/>
        <v>Dine-In</v>
      </c>
      <c r="J1193" t="s">
        <v>59</v>
      </c>
      <c r="L1193" t="str">
        <f t="shared" si="145"/>
        <v>No Modifier</v>
      </c>
      <c r="M1193" s="3">
        <v>1</v>
      </c>
      <c r="N1193" s="5">
        <v>9.32</v>
      </c>
      <c r="O1193" s="5">
        <f t="shared" si="146"/>
        <v>9.32</v>
      </c>
      <c r="P1193" s="5">
        <f t="shared" si="147"/>
        <v>9.32</v>
      </c>
      <c r="Q1193" s="9">
        <v>0</v>
      </c>
      <c r="R1193" s="9">
        <f t="shared" si="148"/>
        <v>0</v>
      </c>
      <c r="S1193" s="9">
        <v>0.7</v>
      </c>
      <c r="T1193" s="9">
        <f t="shared" si="149"/>
        <v>0.7</v>
      </c>
      <c r="U1193" s="16">
        <v>10.02</v>
      </c>
      <c r="V1193" s="5">
        <f t="shared" si="150"/>
        <v>10.02</v>
      </c>
      <c r="W1193" t="s">
        <v>21</v>
      </c>
      <c r="X1193" t="str">
        <f t="shared" si="151"/>
        <v>Card</v>
      </c>
    </row>
    <row r="1194" spans="1:24" x14ac:dyDescent="0.3">
      <c r="A1194" s="3">
        <v>121192</v>
      </c>
      <c r="B1194">
        <v>102</v>
      </c>
      <c r="C1194" s="2">
        <v>45847</v>
      </c>
      <c r="D1194" s="4">
        <v>5.6099537037037038E-2</v>
      </c>
      <c r="E1194" s="2">
        <v>45847</v>
      </c>
      <c r="F1194" s="2" t="str">
        <f>TEXT(Table1[[#This Row],[Business_Day]],"dddd")</f>
        <v>Wednesday</v>
      </c>
      <c r="G1194" t="s">
        <v>18</v>
      </c>
      <c r="H1194" t="s">
        <v>15</v>
      </c>
      <c r="I1194" t="str">
        <f t="shared" si="144"/>
        <v>Drive-Thru</v>
      </c>
      <c r="J1194" t="s">
        <v>27</v>
      </c>
      <c r="L1194" t="str">
        <f t="shared" si="145"/>
        <v>No Modifier</v>
      </c>
      <c r="M1194" s="3">
        <v>2</v>
      </c>
      <c r="N1194" s="5">
        <v>5.49</v>
      </c>
      <c r="O1194" s="5">
        <f t="shared" si="146"/>
        <v>5.4899999999999993</v>
      </c>
      <c r="P1194" s="5">
        <f t="shared" si="147"/>
        <v>10.979999999999999</v>
      </c>
      <c r="Q1194" s="9">
        <v>0</v>
      </c>
      <c r="R1194" s="9">
        <f t="shared" si="148"/>
        <v>0</v>
      </c>
      <c r="S1194" s="9">
        <v>0.88</v>
      </c>
      <c r="T1194" s="9">
        <f t="shared" si="149"/>
        <v>0.88</v>
      </c>
      <c r="U1194" s="16">
        <v>11.86</v>
      </c>
      <c r="V1194" s="5">
        <f t="shared" si="150"/>
        <v>11.86</v>
      </c>
      <c r="W1194" t="s">
        <v>31</v>
      </c>
      <c r="X1194" t="str">
        <f t="shared" si="151"/>
        <v>MobilePay</v>
      </c>
    </row>
    <row r="1195" spans="1:24" x14ac:dyDescent="0.3">
      <c r="A1195" s="3">
        <v>121193</v>
      </c>
      <c r="B1195">
        <v>102</v>
      </c>
      <c r="C1195" s="2">
        <v>45845</v>
      </c>
      <c r="D1195" s="4">
        <v>0.51729166666666671</v>
      </c>
      <c r="E1195" s="2">
        <v>45845</v>
      </c>
      <c r="F1195" s="2" t="str">
        <f>TEXT(Table1[[#This Row],[Business_Day]],"dddd")</f>
        <v>Monday</v>
      </c>
      <c r="G1195" t="s">
        <v>18</v>
      </c>
      <c r="H1195" t="s">
        <v>15</v>
      </c>
      <c r="I1195" t="str">
        <f t="shared" si="144"/>
        <v>Drive-Thru</v>
      </c>
      <c r="J1195" t="s">
        <v>26</v>
      </c>
      <c r="L1195" t="str">
        <f t="shared" si="145"/>
        <v>No Modifier</v>
      </c>
      <c r="M1195" s="3">
        <v>1</v>
      </c>
      <c r="N1195" s="5">
        <v>9.4499999999999993</v>
      </c>
      <c r="O1195" s="5">
        <f t="shared" si="146"/>
        <v>9.4499999999999993</v>
      </c>
      <c r="P1195" s="5">
        <f t="shared" si="147"/>
        <v>9.4499999999999993</v>
      </c>
      <c r="Q1195" s="9">
        <v>0</v>
      </c>
      <c r="R1195" s="9">
        <f t="shared" si="148"/>
        <v>0</v>
      </c>
      <c r="S1195" s="9">
        <v>0.56999999999999995</v>
      </c>
      <c r="T1195" s="9">
        <f t="shared" si="149"/>
        <v>0.56999999999999995</v>
      </c>
      <c r="U1195" s="16">
        <v>10.02</v>
      </c>
      <c r="V1195" s="5">
        <f t="shared" si="150"/>
        <v>10.02</v>
      </c>
      <c r="W1195" t="s">
        <v>21</v>
      </c>
      <c r="X1195" t="str">
        <f t="shared" si="151"/>
        <v>Card</v>
      </c>
    </row>
    <row r="1196" spans="1:24" x14ac:dyDescent="0.3">
      <c r="A1196" s="3">
        <v>121194</v>
      </c>
      <c r="B1196">
        <v>202</v>
      </c>
      <c r="C1196" s="2">
        <v>45819</v>
      </c>
      <c r="D1196" s="4">
        <v>8.9606481481481481E-2</v>
      </c>
      <c r="E1196" s="2">
        <v>45819</v>
      </c>
      <c r="F1196" s="2" t="str">
        <f>TEXT(Table1[[#This Row],[Business_Day]],"dddd")</f>
        <v>Wednesday</v>
      </c>
      <c r="G1196" t="s">
        <v>18</v>
      </c>
      <c r="H1196" t="s">
        <v>22</v>
      </c>
      <c r="I1196" t="str">
        <f t="shared" si="144"/>
        <v>Takeout</v>
      </c>
      <c r="J1196" t="s">
        <v>43</v>
      </c>
      <c r="L1196" t="str">
        <f t="shared" si="145"/>
        <v>No Modifier</v>
      </c>
      <c r="M1196" s="3">
        <v>2</v>
      </c>
      <c r="N1196" s="5">
        <v>3.96</v>
      </c>
      <c r="O1196" s="5">
        <f t="shared" si="146"/>
        <v>3.9600000000000004</v>
      </c>
      <c r="P1196" s="5">
        <f t="shared" si="147"/>
        <v>7.9200000000000008</v>
      </c>
      <c r="Q1196" s="9">
        <v>0</v>
      </c>
      <c r="R1196" s="9">
        <f t="shared" si="148"/>
        <v>0</v>
      </c>
      <c r="S1196" s="9">
        <v>0.63</v>
      </c>
      <c r="T1196" s="9">
        <f t="shared" si="149"/>
        <v>0.63</v>
      </c>
      <c r="U1196" s="16">
        <v>8.5500000000000007</v>
      </c>
      <c r="V1196" s="5">
        <f t="shared" si="150"/>
        <v>8.5500000000000007</v>
      </c>
      <c r="W1196" t="s">
        <v>21</v>
      </c>
      <c r="X1196" t="str">
        <f t="shared" si="151"/>
        <v>Card</v>
      </c>
    </row>
    <row r="1197" spans="1:24" x14ac:dyDescent="0.3">
      <c r="A1197" s="3">
        <v>121195</v>
      </c>
      <c r="B1197">
        <v>201</v>
      </c>
      <c r="C1197" s="2">
        <v>45786</v>
      </c>
      <c r="D1197" s="4">
        <v>0.46743055555555557</v>
      </c>
      <c r="E1197" s="2">
        <v>45786</v>
      </c>
      <c r="F1197" s="2" t="str">
        <f>TEXT(Table1[[#This Row],[Business_Day]],"dddd")</f>
        <v>Friday</v>
      </c>
      <c r="G1197" t="s">
        <v>18</v>
      </c>
      <c r="H1197" t="s">
        <v>22</v>
      </c>
      <c r="I1197" t="str">
        <f t="shared" si="144"/>
        <v>Takeout</v>
      </c>
      <c r="J1197" t="s">
        <v>20</v>
      </c>
      <c r="L1197" t="str">
        <f t="shared" si="145"/>
        <v>No Modifier</v>
      </c>
      <c r="M1197" s="3">
        <v>1</v>
      </c>
      <c r="N1197" s="5">
        <v>5.55</v>
      </c>
      <c r="O1197" s="5">
        <f t="shared" si="146"/>
        <v>5.55</v>
      </c>
      <c r="P1197" s="5">
        <f t="shared" si="147"/>
        <v>5.55</v>
      </c>
      <c r="Q1197" s="9">
        <v>0</v>
      </c>
      <c r="R1197" s="9">
        <f t="shared" si="148"/>
        <v>0</v>
      </c>
      <c r="S1197" s="9">
        <v>0.36</v>
      </c>
      <c r="T1197" s="9">
        <f t="shared" si="149"/>
        <v>0.36</v>
      </c>
      <c r="U1197" s="16">
        <v>5.91</v>
      </c>
      <c r="V1197" s="5">
        <f t="shared" si="150"/>
        <v>5.91</v>
      </c>
      <c r="W1197" t="s">
        <v>21</v>
      </c>
      <c r="X1197" t="str">
        <f t="shared" si="151"/>
        <v>Card</v>
      </c>
    </row>
    <row r="1198" spans="1:24" x14ac:dyDescent="0.3">
      <c r="A1198" s="3">
        <v>121196</v>
      </c>
      <c r="B1198">
        <v>101</v>
      </c>
      <c r="C1198" s="2">
        <v>45856</v>
      </c>
      <c r="D1198" s="4">
        <v>0.30334490740740738</v>
      </c>
      <c r="E1198" s="2">
        <v>45856</v>
      </c>
      <c r="F1198" s="2" t="str">
        <f>TEXT(Table1[[#This Row],[Business_Day]],"dddd")</f>
        <v>Friday</v>
      </c>
      <c r="G1198" t="s">
        <v>14</v>
      </c>
      <c r="H1198" t="s">
        <v>15</v>
      </c>
      <c r="I1198" t="str">
        <f t="shared" si="144"/>
        <v>Drive-Thru</v>
      </c>
      <c r="J1198" t="s">
        <v>39</v>
      </c>
      <c r="L1198" t="str">
        <f t="shared" si="145"/>
        <v>No Modifier</v>
      </c>
      <c r="M1198" s="3">
        <v>1</v>
      </c>
      <c r="N1198" s="5">
        <v>3.04</v>
      </c>
      <c r="O1198" s="5">
        <f t="shared" si="146"/>
        <v>3.04</v>
      </c>
      <c r="P1198" s="5">
        <f t="shared" si="147"/>
        <v>3.04</v>
      </c>
      <c r="Q1198" s="9">
        <v>0</v>
      </c>
      <c r="R1198" s="9">
        <f t="shared" si="148"/>
        <v>0</v>
      </c>
      <c r="S1198" s="9">
        <v>0.23</v>
      </c>
      <c r="T1198" s="9">
        <f t="shared" si="149"/>
        <v>0.23</v>
      </c>
      <c r="U1198" s="16">
        <v>3.27</v>
      </c>
      <c r="V1198" s="5">
        <f t="shared" si="150"/>
        <v>3.27</v>
      </c>
      <c r="W1198" t="s">
        <v>17</v>
      </c>
      <c r="X1198" t="str">
        <f t="shared" si="151"/>
        <v>Cash</v>
      </c>
    </row>
    <row r="1199" spans="1:24" x14ac:dyDescent="0.3">
      <c r="A1199" s="3">
        <v>121197</v>
      </c>
      <c r="B1199">
        <v>401</v>
      </c>
      <c r="C1199" s="2">
        <v>45860</v>
      </c>
      <c r="D1199" s="4">
        <v>0.17008101851851851</v>
      </c>
      <c r="E1199" s="2">
        <v>45860</v>
      </c>
      <c r="F1199" s="2" t="str">
        <f>TEXT(Table1[[#This Row],[Business_Day]],"dddd")</f>
        <v>Tuesday</v>
      </c>
      <c r="G1199" t="s">
        <v>28</v>
      </c>
      <c r="H1199" t="s">
        <v>15</v>
      </c>
      <c r="I1199" t="str">
        <f t="shared" si="144"/>
        <v>Drive-Thru</v>
      </c>
      <c r="J1199" t="s">
        <v>52</v>
      </c>
      <c r="K1199" t="s">
        <v>34</v>
      </c>
      <c r="L1199" t="str">
        <f t="shared" si="145"/>
        <v>Extra Sauce</v>
      </c>
      <c r="M1199" s="3">
        <v>1</v>
      </c>
      <c r="N1199" s="5">
        <v>2.8</v>
      </c>
      <c r="O1199" s="5">
        <f t="shared" si="146"/>
        <v>3.05</v>
      </c>
      <c r="P1199" s="5">
        <f t="shared" si="147"/>
        <v>3.05</v>
      </c>
      <c r="Q1199" s="9">
        <v>0</v>
      </c>
      <c r="R1199" s="9">
        <f t="shared" si="148"/>
        <v>0</v>
      </c>
      <c r="S1199" s="9">
        <v>0.24</v>
      </c>
      <c r="T1199" s="9">
        <f t="shared" si="149"/>
        <v>0.24</v>
      </c>
      <c r="U1199" s="16">
        <v>3.29</v>
      </c>
      <c r="V1199" s="5">
        <f t="shared" si="150"/>
        <v>3.29</v>
      </c>
      <c r="W1199" t="s">
        <v>21</v>
      </c>
      <c r="X1199" t="str">
        <f t="shared" si="151"/>
        <v>Card</v>
      </c>
    </row>
    <row r="1200" spans="1:24" x14ac:dyDescent="0.3">
      <c r="A1200" s="3">
        <v>121198</v>
      </c>
      <c r="B1200">
        <v>501</v>
      </c>
      <c r="C1200" s="2">
        <v>45764</v>
      </c>
      <c r="D1200" s="4">
        <v>0.44723379629629628</v>
      </c>
      <c r="E1200" s="2">
        <v>45764</v>
      </c>
      <c r="F1200" s="2" t="str">
        <f>TEXT(Table1[[#This Row],[Business_Day]],"dddd")</f>
        <v>Thursday</v>
      </c>
      <c r="G1200" t="s">
        <v>14</v>
      </c>
      <c r="H1200" t="s">
        <v>15</v>
      </c>
      <c r="I1200" t="str">
        <f t="shared" si="144"/>
        <v>Drive-Thru</v>
      </c>
      <c r="J1200" t="s">
        <v>64</v>
      </c>
      <c r="K1200" t="s">
        <v>42</v>
      </c>
      <c r="L1200" t="str">
        <f t="shared" si="145"/>
        <v>Oat Milk</v>
      </c>
      <c r="M1200" s="3">
        <v>2</v>
      </c>
      <c r="N1200" s="5">
        <v>1.56</v>
      </c>
      <c r="O1200" s="5">
        <f t="shared" si="146"/>
        <v>2.2599999999999998</v>
      </c>
      <c r="P1200" s="5">
        <f t="shared" si="147"/>
        <v>4.5199999999999996</v>
      </c>
      <c r="Q1200" s="9">
        <v>0</v>
      </c>
      <c r="R1200" s="9">
        <f t="shared" si="148"/>
        <v>0</v>
      </c>
      <c r="S1200" s="9">
        <v>0.36</v>
      </c>
      <c r="T1200" s="9">
        <f t="shared" si="149"/>
        <v>0.36</v>
      </c>
      <c r="U1200" s="16">
        <v>4.88</v>
      </c>
      <c r="V1200" s="5">
        <f t="shared" si="150"/>
        <v>4.88</v>
      </c>
      <c r="W1200" t="s">
        <v>21</v>
      </c>
      <c r="X1200" t="str">
        <f t="shared" si="151"/>
        <v>Card</v>
      </c>
    </row>
    <row r="1201" spans="1:24" x14ac:dyDescent="0.3">
      <c r="A1201" s="3">
        <v>121199</v>
      </c>
      <c r="B1201">
        <v>403</v>
      </c>
      <c r="C1201" s="2">
        <v>45801</v>
      </c>
      <c r="D1201" s="4">
        <v>0.47930555555555554</v>
      </c>
      <c r="E1201" s="2">
        <v>45801</v>
      </c>
      <c r="F1201" s="2" t="str">
        <f>TEXT(Table1[[#This Row],[Business_Day]],"dddd")</f>
        <v>Saturday</v>
      </c>
      <c r="G1201" t="s">
        <v>33</v>
      </c>
      <c r="H1201" t="s">
        <v>15</v>
      </c>
      <c r="I1201" t="str">
        <f t="shared" si="144"/>
        <v>Drive-Thru</v>
      </c>
      <c r="J1201" t="s">
        <v>51</v>
      </c>
      <c r="L1201" t="str">
        <f t="shared" si="145"/>
        <v>No Modifier</v>
      </c>
      <c r="M1201" s="3">
        <v>2</v>
      </c>
      <c r="N1201" s="5">
        <v>4.4400000000000004</v>
      </c>
      <c r="O1201" s="5">
        <f t="shared" si="146"/>
        <v>4.4400000000000004</v>
      </c>
      <c r="P1201" s="5">
        <f t="shared" si="147"/>
        <v>8.8800000000000008</v>
      </c>
      <c r="Q1201" s="9">
        <v>0</v>
      </c>
      <c r="R1201" s="9">
        <f t="shared" si="148"/>
        <v>0</v>
      </c>
      <c r="S1201" s="9">
        <v>0.67</v>
      </c>
      <c r="T1201" s="9">
        <f t="shared" si="149"/>
        <v>0.67</v>
      </c>
      <c r="U1201" s="16">
        <v>9.5500000000000007</v>
      </c>
      <c r="V1201" s="5">
        <f t="shared" si="150"/>
        <v>9.5500000000000007</v>
      </c>
      <c r="W1201" t="s">
        <v>17</v>
      </c>
      <c r="X1201" t="str">
        <f t="shared" si="151"/>
        <v>Cash</v>
      </c>
    </row>
    <row r="1202" spans="1:24" x14ac:dyDescent="0.3">
      <c r="A1202" s="3">
        <v>121200</v>
      </c>
      <c r="B1202">
        <v>101</v>
      </c>
      <c r="C1202" s="2">
        <v>45814</v>
      </c>
      <c r="D1202" s="4">
        <v>0.39704861111111112</v>
      </c>
      <c r="E1202" s="2">
        <v>45814</v>
      </c>
      <c r="F1202" s="2" t="str">
        <f>TEXT(Table1[[#This Row],[Business_Day]],"dddd")</f>
        <v>Friday</v>
      </c>
      <c r="G1202" t="s">
        <v>36</v>
      </c>
      <c r="H1202" t="s">
        <v>22</v>
      </c>
      <c r="I1202" t="str">
        <f t="shared" si="144"/>
        <v>Takeout</v>
      </c>
      <c r="J1202" t="s">
        <v>55</v>
      </c>
      <c r="L1202" t="str">
        <f t="shared" si="145"/>
        <v>No Modifier</v>
      </c>
      <c r="M1202" s="3">
        <v>1</v>
      </c>
      <c r="N1202" s="5">
        <v>8.5500000000000007</v>
      </c>
      <c r="O1202" s="5">
        <f t="shared" si="146"/>
        <v>8.5500000000000007</v>
      </c>
      <c r="P1202" s="5">
        <f t="shared" si="147"/>
        <v>8.5500000000000007</v>
      </c>
      <c r="Q1202" s="9">
        <v>1.28</v>
      </c>
      <c r="R1202" s="9">
        <f t="shared" si="148"/>
        <v>1.28</v>
      </c>
      <c r="S1202" s="9">
        <v>0.51</v>
      </c>
      <c r="T1202" s="9">
        <f t="shared" si="149"/>
        <v>0.51</v>
      </c>
      <c r="U1202" s="16">
        <v>7.78</v>
      </c>
      <c r="V1202" s="5">
        <f t="shared" si="150"/>
        <v>7.78</v>
      </c>
      <c r="W1202" t="s">
        <v>21</v>
      </c>
      <c r="X1202" t="str">
        <f t="shared" si="151"/>
        <v>Card</v>
      </c>
    </row>
    <row r="1203" spans="1:24" x14ac:dyDescent="0.3">
      <c r="A1203" s="3">
        <v>121201</v>
      </c>
      <c r="B1203">
        <v>201</v>
      </c>
      <c r="C1203" s="2">
        <v>45788</v>
      </c>
      <c r="D1203" s="4">
        <v>0.42478009259259258</v>
      </c>
      <c r="E1203" s="2">
        <v>45788</v>
      </c>
      <c r="F1203" s="2" t="str">
        <f>TEXT(Table1[[#This Row],[Business_Day]],"dddd")</f>
        <v>Sunday</v>
      </c>
      <c r="G1203" t="s">
        <v>37</v>
      </c>
      <c r="H1203" t="s">
        <v>19</v>
      </c>
      <c r="I1203" t="str">
        <f t="shared" si="144"/>
        <v>Dine-In</v>
      </c>
      <c r="J1203" t="s">
        <v>24</v>
      </c>
      <c r="K1203" t="s">
        <v>40</v>
      </c>
      <c r="L1203" t="str">
        <f t="shared" si="145"/>
        <v>Sausage Patty</v>
      </c>
      <c r="M1203" s="3">
        <v>1</v>
      </c>
      <c r="N1203" s="5">
        <v>3.13</v>
      </c>
      <c r="O1203" s="5">
        <f t="shared" si="146"/>
        <v>4.33</v>
      </c>
      <c r="P1203" s="5">
        <f t="shared" si="147"/>
        <v>4.33</v>
      </c>
      <c r="Q1203" s="9">
        <v>0</v>
      </c>
      <c r="R1203" s="9">
        <f t="shared" si="148"/>
        <v>0</v>
      </c>
      <c r="S1203" s="9">
        <v>0.28000000000000003</v>
      </c>
      <c r="T1203" s="9">
        <f t="shared" si="149"/>
        <v>0.28000000000000003</v>
      </c>
      <c r="U1203" s="16">
        <v>4.6100000000000003</v>
      </c>
      <c r="V1203" s="5">
        <f t="shared" si="150"/>
        <v>4.6100000000000003</v>
      </c>
      <c r="W1203" t="s">
        <v>21</v>
      </c>
      <c r="X1203" t="str">
        <f t="shared" si="151"/>
        <v>Card</v>
      </c>
    </row>
    <row r="1204" spans="1:24" x14ac:dyDescent="0.3">
      <c r="A1204" s="3">
        <v>121202</v>
      </c>
      <c r="B1204">
        <v>403</v>
      </c>
      <c r="C1204" s="2">
        <v>45842</v>
      </c>
      <c r="D1204" s="4">
        <v>7.8877314814814817E-2</v>
      </c>
      <c r="E1204" s="2">
        <v>45842</v>
      </c>
      <c r="F1204" s="2" t="str">
        <f>TEXT(Table1[[#This Row],[Business_Day]],"dddd")</f>
        <v>Friday</v>
      </c>
      <c r="G1204" t="s">
        <v>18</v>
      </c>
      <c r="H1204" t="s">
        <v>22</v>
      </c>
      <c r="I1204" t="str">
        <f t="shared" si="144"/>
        <v>Takeout</v>
      </c>
      <c r="J1204" t="s">
        <v>43</v>
      </c>
      <c r="L1204" t="str">
        <f t="shared" si="145"/>
        <v>No Modifier</v>
      </c>
      <c r="M1204" s="3">
        <v>1</v>
      </c>
      <c r="N1204" s="5">
        <v>4.53</v>
      </c>
      <c r="O1204" s="5">
        <f t="shared" si="146"/>
        <v>4.5299999999999994</v>
      </c>
      <c r="P1204" s="5">
        <f t="shared" si="147"/>
        <v>4.5299999999999994</v>
      </c>
      <c r="Q1204" s="9">
        <v>0</v>
      </c>
      <c r="R1204" s="9">
        <f t="shared" si="148"/>
        <v>0</v>
      </c>
      <c r="S1204" s="9">
        <v>0.27</v>
      </c>
      <c r="T1204" s="9">
        <f t="shared" si="149"/>
        <v>0.27</v>
      </c>
      <c r="U1204" s="16">
        <v>4.8</v>
      </c>
      <c r="V1204" s="5">
        <f t="shared" si="150"/>
        <v>4.8</v>
      </c>
      <c r="W1204" t="s">
        <v>17</v>
      </c>
      <c r="X1204" t="str">
        <f t="shared" si="151"/>
        <v>Cash</v>
      </c>
    </row>
    <row r="1205" spans="1:24" x14ac:dyDescent="0.3">
      <c r="A1205" s="3">
        <v>121203</v>
      </c>
      <c r="B1205">
        <v>401</v>
      </c>
      <c r="C1205" s="2">
        <v>45806</v>
      </c>
      <c r="D1205" s="4">
        <v>0.42148148148148146</v>
      </c>
      <c r="E1205" s="2">
        <v>45806</v>
      </c>
      <c r="F1205" s="2" t="str">
        <f>TEXT(Table1[[#This Row],[Business_Day]],"dddd")</f>
        <v>Thursday</v>
      </c>
      <c r="G1205" t="s">
        <v>33</v>
      </c>
      <c r="H1205" t="s">
        <v>22</v>
      </c>
      <c r="I1205" t="str">
        <f t="shared" si="144"/>
        <v>Takeout</v>
      </c>
      <c r="J1205" t="s">
        <v>20</v>
      </c>
      <c r="K1205" t="s">
        <v>49</v>
      </c>
      <c r="L1205" t="str">
        <f t="shared" si="145"/>
        <v>No Pickles</v>
      </c>
      <c r="M1205" s="3">
        <v>1</v>
      </c>
      <c r="N1205" s="5">
        <v>5.59</v>
      </c>
      <c r="O1205" s="5">
        <f t="shared" si="146"/>
        <v>5.5900000000000007</v>
      </c>
      <c r="P1205" s="5">
        <f t="shared" si="147"/>
        <v>5.5900000000000007</v>
      </c>
      <c r="Q1205" s="9">
        <v>0.28000000000000003</v>
      </c>
      <c r="R1205" s="9">
        <f t="shared" si="148"/>
        <v>0.28000000000000003</v>
      </c>
      <c r="S1205" s="9">
        <v>0.48</v>
      </c>
      <c r="T1205" s="9">
        <f t="shared" si="149"/>
        <v>0.48</v>
      </c>
      <c r="U1205" s="16">
        <v>5.79</v>
      </c>
      <c r="V1205" s="5">
        <f t="shared" si="150"/>
        <v>5.79</v>
      </c>
      <c r="W1205" t="s">
        <v>17</v>
      </c>
      <c r="X1205" t="str">
        <f t="shared" si="151"/>
        <v>Cash</v>
      </c>
    </row>
    <row r="1206" spans="1:24" x14ac:dyDescent="0.3">
      <c r="A1206" s="3">
        <v>121204</v>
      </c>
      <c r="B1206">
        <v>401</v>
      </c>
      <c r="C1206" s="2">
        <v>45821</v>
      </c>
      <c r="D1206" s="4">
        <v>0.28913194444444446</v>
      </c>
      <c r="E1206" s="2">
        <v>45821</v>
      </c>
      <c r="F1206" s="2" t="str">
        <f>TEXT(Table1[[#This Row],[Business_Day]],"dddd")</f>
        <v>Friday</v>
      </c>
      <c r="G1206" t="s">
        <v>36</v>
      </c>
      <c r="H1206" t="s">
        <v>29</v>
      </c>
      <c r="I1206" t="str">
        <f t="shared" si="144"/>
        <v>Delivery</v>
      </c>
      <c r="J1206" t="s">
        <v>48</v>
      </c>
      <c r="L1206" t="str">
        <f t="shared" si="145"/>
        <v>No Modifier</v>
      </c>
      <c r="M1206" s="3">
        <v>1</v>
      </c>
      <c r="N1206" s="5">
        <v>5.66</v>
      </c>
      <c r="O1206" s="5">
        <f t="shared" si="146"/>
        <v>5.6599999999999993</v>
      </c>
      <c r="P1206" s="5">
        <f t="shared" si="147"/>
        <v>5.6599999999999993</v>
      </c>
      <c r="Q1206" s="9">
        <v>0</v>
      </c>
      <c r="R1206" s="9">
        <f t="shared" si="148"/>
        <v>0</v>
      </c>
      <c r="S1206" s="9">
        <v>0.4</v>
      </c>
      <c r="T1206" s="9">
        <f t="shared" si="149"/>
        <v>0.4</v>
      </c>
      <c r="U1206" s="16">
        <v>6.06</v>
      </c>
      <c r="V1206" s="5">
        <f t="shared" si="150"/>
        <v>6.06</v>
      </c>
      <c r="W1206" t="s">
        <v>31</v>
      </c>
      <c r="X1206" t="str">
        <f t="shared" si="151"/>
        <v>MobilePay</v>
      </c>
    </row>
    <row r="1207" spans="1:24" x14ac:dyDescent="0.3">
      <c r="A1207" s="3">
        <v>121205</v>
      </c>
      <c r="B1207">
        <v>402</v>
      </c>
      <c r="C1207" s="2">
        <v>45843</v>
      </c>
      <c r="D1207" s="4">
        <v>0.35225694444444444</v>
      </c>
      <c r="E1207" s="2">
        <v>45843</v>
      </c>
      <c r="F1207" s="2" t="str">
        <f>TEXT(Table1[[#This Row],[Business_Day]],"dddd")</f>
        <v>Saturday</v>
      </c>
      <c r="G1207" t="s">
        <v>14</v>
      </c>
      <c r="H1207" t="s">
        <v>15</v>
      </c>
      <c r="I1207" t="str">
        <f t="shared" si="144"/>
        <v>Drive-Thru</v>
      </c>
      <c r="J1207" t="s">
        <v>35</v>
      </c>
      <c r="L1207" t="str">
        <f t="shared" si="145"/>
        <v>No Modifier</v>
      </c>
      <c r="M1207" s="3">
        <v>1</v>
      </c>
      <c r="N1207" s="5">
        <v>1.9</v>
      </c>
      <c r="O1207" s="5">
        <f t="shared" si="146"/>
        <v>2</v>
      </c>
      <c r="P1207" s="5">
        <f t="shared" si="147"/>
        <v>2</v>
      </c>
      <c r="Q1207" s="9">
        <v>0</v>
      </c>
      <c r="R1207" s="9">
        <f t="shared" si="148"/>
        <v>0</v>
      </c>
      <c r="S1207" s="9">
        <v>0.12</v>
      </c>
      <c r="T1207" s="9">
        <f t="shared" si="149"/>
        <v>0.12</v>
      </c>
      <c r="U1207" s="16">
        <v>2.12</v>
      </c>
      <c r="V1207" s="5">
        <f t="shared" si="150"/>
        <v>2.12</v>
      </c>
      <c r="W1207" t="s">
        <v>21</v>
      </c>
      <c r="X1207" t="str">
        <f t="shared" si="151"/>
        <v>Card</v>
      </c>
    </row>
    <row r="1208" spans="1:24" x14ac:dyDescent="0.3">
      <c r="A1208" s="3">
        <v>121206</v>
      </c>
      <c r="B1208">
        <v>102</v>
      </c>
      <c r="C1208" s="2">
        <v>45850</v>
      </c>
      <c r="D1208" s="4">
        <v>0.23488425925925926</v>
      </c>
      <c r="E1208" s="2">
        <v>45850</v>
      </c>
      <c r="F1208" s="2" t="str">
        <f>TEXT(Table1[[#This Row],[Business_Day]],"dddd")</f>
        <v>Saturday</v>
      </c>
      <c r="G1208" t="s">
        <v>28</v>
      </c>
      <c r="H1208" t="s">
        <v>19</v>
      </c>
      <c r="I1208" t="str">
        <f t="shared" si="144"/>
        <v>Dine-In</v>
      </c>
      <c r="J1208" t="s">
        <v>47</v>
      </c>
      <c r="K1208" t="s">
        <v>46</v>
      </c>
      <c r="L1208" t="str">
        <f t="shared" si="145"/>
        <v>Cinnamon</v>
      </c>
      <c r="M1208" s="3">
        <v>2</v>
      </c>
      <c r="N1208" s="5">
        <v>1.56</v>
      </c>
      <c r="O1208" s="5">
        <f t="shared" si="146"/>
        <v>1.66</v>
      </c>
      <c r="P1208" s="5">
        <f t="shared" si="147"/>
        <v>3.32</v>
      </c>
      <c r="Q1208" s="9">
        <v>0</v>
      </c>
      <c r="R1208" s="9">
        <f t="shared" si="148"/>
        <v>0</v>
      </c>
      <c r="S1208" s="9">
        <v>0.22</v>
      </c>
      <c r="T1208" s="9">
        <f t="shared" si="149"/>
        <v>0.22</v>
      </c>
      <c r="U1208" s="16">
        <v>3.54</v>
      </c>
      <c r="V1208" s="5">
        <f t="shared" si="150"/>
        <v>3.54</v>
      </c>
      <c r="W1208" t="s">
        <v>17</v>
      </c>
      <c r="X1208" t="str">
        <f t="shared" si="151"/>
        <v>Cash</v>
      </c>
    </row>
    <row r="1209" spans="1:24" x14ac:dyDescent="0.3">
      <c r="A1209" s="3">
        <v>121207</v>
      </c>
      <c r="B1209">
        <v>401</v>
      </c>
      <c r="C1209" s="2">
        <v>45772</v>
      </c>
      <c r="D1209" s="4">
        <v>0.36488425925925927</v>
      </c>
      <c r="E1209" s="2">
        <v>45772</v>
      </c>
      <c r="F1209" s="2" t="str">
        <f>TEXT(Table1[[#This Row],[Business_Day]],"dddd")</f>
        <v>Friday</v>
      </c>
      <c r="G1209" t="s">
        <v>14</v>
      </c>
      <c r="H1209" t="s">
        <v>22</v>
      </c>
      <c r="I1209" t="str">
        <f t="shared" si="144"/>
        <v>Takeout</v>
      </c>
      <c r="J1209" t="s">
        <v>70</v>
      </c>
      <c r="K1209" t="s">
        <v>23</v>
      </c>
      <c r="L1209" t="str">
        <f t="shared" si="145"/>
        <v>Light Ice</v>
      </c>
      <c r="M1209" s="3">
        <v>1</v>
      </c>
      <c r="N1209" s="5">
        <v>3.07</v>
      </c>
      <c r="O1209" s="5">
        <f t="shared" si="146"/>
        <v>3.07</v>
      </c>
      <c r="P1209" s="5">
        <f t="shared" si="147"/>
        <v>3.07</v>
      </c>
      <c r="Q1209" s="9">
        <v>0</v>
      </c>
      <c r="R1209" s="9">
        <f t="shared" si="148"/>
        <v>0</v>
      </c>
      <c r="S1209" s="9">
        <v>0.22</v>
      </c>
      <c r="T1209" s="9">
        <f t="shared" si="149"/>
        <v>0.22</v>
      </c>
      <c r="U1209" s="16">
        <v>3.29</v>
      </c>
      <c r="V1209" s="5">
        <f t="shared" si="150"/>
        <v>3.29</v>
      </c>
      <c r="W1209" t="s">
        <v>17</v>
      </c>
      <c r="X1209" t="str">
        <f t="shared" si="151"/>
        <v>Cash</v>
      </c>
    </row>
    <row r="1210" spans="1:24" x14ac:dyDescent="0.3">
      <c r="A1210" s="3">
        <v>121208</v>
      </c>
      <c r="B1210">
        <v>101</v>
      </c>
      <c r="C1210" s="2">
        <v>45809</v>
      </c>
      <c r="D1210" s="4">
        <v>9.7129629629629635E-2</v>
      </c>
      <c r="E1210" s="2">
        <v>45809</v>
      </c>
      <c r="F1210" s="2" t="str">
        <f>TEXT(Table1[[#This Row],[Business_Day]],"dddd")</f>
        <v>Sunday</v>
      </c>
      <c r="G1210" t="s">
        <v>18</v>
      </c>
      <c r="H1210" t="s">
        <v>19</v>
      </c>
      <c r="I1210" t="str">
        <f t="shared" si="144"/>
        <v>Dine-In</v>
      </c>
      <c r="J1210" t="s">
        <v>56</v>
      </c>
      <c r="K1210" t="s">
        <v>76</v>
      </c>
      <c r="L1210" t="str">
        <f t="shared" si="145"/>
        <v>No Ice</v>
      </c>
      <c r="M1210" s="3">
        <v>1</v>
      </c>
      <c r="N1210" s="5">
        <v>1.7</v>
      </c>
      <c r="O1210" s="5">
        <f t="shared" si="146"/>
        <v>1.7</v>
      </c>
      <c r="P1210" s="5">
        <f t="shared" si="147"/>
        <v>1.7</v>
      </c>
      <c r="Q1210" s="9">
        <v>0</v>
      </c>
      <c r="R1210" s="9">
        <f t="shared" si="148"/>
        <v>0</v>
      </c>
      <c r="S1210" s="9">
        <v>0.11</v>
      </c>
      <c r="T1210" s="9">
        <f t="shared" si="149"/>
        <v>0.11</v>
      </c>
      <c r="U1210" s="16">
        <v>1.81</v>
      </c>
      <c r="V1210" s="5">
        <f t="shared" si="150"/>
        <v>1.81</v>
      </c>
      <c r="W1210" t="s">
        <v>17</v>
      </c>
      <c r="X1210" t="str">
        <f t="shared" si="151"/>
        <v>Cash</v>
      </c>
    </row>
    <row r="1211" spans="1:24" x14ac:dyDescent="0.3">
      <c r="A1211" s="3">
        <v>121209</v>
      </c>
      <c r="B1211">
        <v>102</v>
      </c>
      <c r="C1211" s="2">
        <v>45779</v>
      </c>
      <c r="D1211" s="4">
        <v>0.37282407407407409</v>
      </c>
      <c r="E1211" s="2">
        <v>45779</v>
      </c>
      <c r="F1211" s="2" t="str">
        <f>TEXT(Table1[[#This Row],[Business_Day]],"dddd")</f>
        <v>Friday</v>
      </c>
      <c r="G1211" t="s">
        <v>36</v>
      </c>
      <c r="H1211" t="s">
        <v>19</v>
      </c>
      <c r="I1211" t="str">
        <f t="shared" si="144"/>
        <v>Dine-In</v>
      </c>
      <c r="J1211" t="s">
        <v>48</v>
      </c>
      <c r="K1211" t="s">
        <v>49</v>
      </c>
      <c r="L1211" t="str">
        <f t="shared" si="145"/>
        <v>No Pickles</v>
      </c>
      <c r="M1211" s="3">
        <v>1</v>
      </c>
      <c r="N1211" s="5">
        <v>6.31</v>
      </c>
      <c r="O1211" s="5">
        <f t="shared" ca="1" si="146"/>
        <v>6.46</v>
      </c>
      <c r="P1211" s="5">
        <f t="shared" ca="1" si="147"/>
        <v>6.46</v>
      </c>
      <c r="R1211" s="9">
        <f t="shared" ca="1" si="148"/>
        <v>0.15</v>
      </c>
      <c r="S1211" s="9">
        <v>0.44</v>
      </c>
      <c r="T1211" s="9">
        <f t="shared" si="149"/>
        <v>0.44</v>
      </c>
      <c r="U1211" s="16">
        <v>6.75</v>
      </c>
      <c r="V1211" s="5">
        <f t="shared" si="150"/>
        <v>6.75</v>
      </c>
      <c r="W1211" t="s">
        <v>21</v>
      </c>
      <c r="X1211" t="str">
        <f t="shared" si="151"/>
        <v>Card</v>
      </c>
    </row>
    <row r="1212" spans="1:24" x14ac:dyDescent="0.3">
      <c r="A1212" s="3">
        <v>121210</v>
      </c>
      <c r="B1212">
        <v>301</v>
      </c>
      <c r="C1212" s="2">
        <v>45859</v>
      </c>
      <c r="D1212" s="4">
        <v>0.33172453703703703</v>
      </c>
      <c r="E1212" s="2">
        <v>45859</v>
      </c>
      <c r="F1212" s="2" t="str">
        <f>TEXT(Table1[[#This Row],[Business_Day]],"dddd")</f>
        <v>Monday</v>
      </c>
      <c r="G1212" t="s">
        <v>14</v>
      </c>
      <c r="H1212" t="s">
        <v>15</v>
      </c>
      <c r="I1212" t="str">
        <f t="shared" si="144"/>
        <v>Drive-Thru</v>
      </c>
      <c r="J1212" t="s">
        <v>52</v>
      </c>
      <c r="L1212" t="str">
        <f t="shared" si="145"/>
        <v>No Modifier</v>
      </c>
      <c r="M1212" s="3">
        <v>2</v>
      </c>
      <c r="N1212" s="5">
        <v>2.29</v>
      </c>
      <c r="O1212" s="5">
        <f t="shared" si="146"/>
        <v>2.29</v>
      </c>
      <c r="P1212" s="5">
        <f t="shared" si="147"/>
        <v>4.58</v>
      </c>
      <c r="Q1212" s="9">
        <v>0</v>
      </c>
      <c r="R1212" s="9">
        <f t="shared" si="148"/>
        <v>0</v>
      </c>
      <c r="S1212" s="9">
        <v>0.37</v>
      </c>
      <c r="T1212" s="9">
        <f t="shared" si="149"/>
        <v>0.37</v>
      </c>
      <c r="U1212" s="16">
        <v>4.95</v>
      </c>
      <c r="V1212" s="5">
        <f t="shared" si="150"/>
        <v>4.95</v>
      </c>
      <c r="W1212" t="s">
        <v>21</v>
      </c>
      <c r="X1212" t="str">
        <f t="shared" si="151"/>
        <v>Card</v>
      </c>
    </row>
    <row r="1213" spans="1:24" x14ac:dyDescent="0.3">
      <c r="A1213" s="3">
        <v>121211</v>
      </c>
      <c r="B1213">
        <v>501</v>
      </c>
      <c r="C1213" s="2">
        <v>45808</v>
      </c>
      <c r="D1213" s="4">
        <v>7.2800925925925922E-2</v>
      </c>
      <c r="E1213" s="2">
        <v>45808</v>
      </c>
      <c r="F1213" s="2" t="str">
        <f>TEXT(Table1[[#This Row],[Business_Day]],"dddd")</f>
        <v>Saturday</v>
      </c>
      <c r="G1213" t="s">
        <v>18</v>
      </c>
      <c r="H1213" t="s">
        <v>19</v>
      </c>
      <c r="I1213" t="str">
        <f t="shared" si="144"/>
        <v>Dine-In</v>
      </c>
      <c r="J1213" t="s">
        <v>59</v>
      </c>
      <c r="L1213" t="str">
        <f t="shared" si="145"/>
        <v>No Modifier</v>
      </c>
      <c r="M1213" s="3">
        <v>1</v>
      </c>
      <c r="N1213" s="5">
        <v>9.64</v>
      </c>
      <c r="O1213" s="5">
        <f t="shared" si="146"/>
        <v>9.64</v>
      </c>
      <c r="P1213" s="5">
        <f t="shared" si="147"/>
        <v>9.64</v>
      </c>
      <c r="Q1213" s="9">
        <v>0</v>
      </c>
      <c r="R1213" s="9">
        <f t="shared" si="148"/>
        <v>0</v>
      </c>
      <c r="S1213" s="9">
        <v>0.82</v>
      </c>
      <c r="T1213" s="9">
        <f t="shared" si="149"/>
        <v>0.82</v>
      </c>
      <c r="U1213" s="16">
        <v>10.46</v>
      </c>
      <c r="V1213" s="5">
        <f t="shared" si="150"/>
        <v>10.46</v>
      </c>
      <c r="W1213" t="s">
        <v>21</v>
      </c>
      <c r="X1213" t="str">
        <f t="shared" si="151"/>
        <v>Card</v>
      </c>
    </row>
    <row r="1214" spans="1:24" x14ac:dyDescent="0.3">
      <c r="A1214" s="3">
        <v>121212</v>
      </c>
      <c r="B1214">
        <v>501</v>
      </c>
      <c r="C1214" s="2">
        <v>45810</v>
      </c>
      <c r="D1214" s="4">
        <v>0.29662037037037037</v>
      </c>
      <c r="E1214" s="2">
        <v>45810</v>
      </c>
      <c r="F1214" s="2" t="str">
        <f>TEXT(Table1[[#This Row],[Business_Day]],"dddd")</f>
        <v>Monday</v>
      </c>
      <c r="G1214" t="s">
        <v>36</v>
      </c>
      <c r="H1214" t="s">
        <v>15</v>
      </c>
      <c r="I1214" t="str">
        <f t="shared" si="144"/>
        <v>Drive-Thru</v>
      </c>
      <c r="J1214" t="s">
        <v>59</v>
      </c>
      <c r="L1214" t="str">
        <f t="shared" si="145"/>
        <v>No Modifier</v>
      </c>
      <c r="M1214" s="3">
        <v>2</v>
      </c>
      <c r="N1214" s="5">
        <v>9.6300000000000008</v>
      </c>
      <c r="O1214" s="5">
        <f t="shared" si="146"/>
        <v>9.6300000000000008</v>
      </c>
      <c r="P1214" s="5">
        <f t="shared" si="147"/>
        <v>19.260000000000002</v>
      </c>
      <c r="Q1214" s="9">
        <v>2.89</v>
      </c>
      <c r="R1214" s="9">
        <f t="shared" si="148"/>
        <v>2.89</v>
      </c>
      <c r="S1214" s="9">
        <v>1.39</v>
      </c>
      <c r="T1214" s="9">
        <f t="shared" si="149"/>
        <v>1.39</v>
      </c>
      <c r="U1214" s="16">
        <v>17.760000000000002</v>
      </c>
      <c r="V1214" s="5">
        <f t="shared" si="150"/>
        <v>17.760000000000002</v>
      </c>
      <c r="W1214" t="s">
        <v>17</v>
      </c>
      <c r="X1214" t="str">
        <f t="shared" si="151"/>
        <v>Cash</v>
      </c>
    </row>
    <row r="1215" spans="1:24" x14ac:dyDescent="0.3">
      <c r="A1215" s="3">
        <v>121213</v>
      </c>
      <c r="B1215">
        <v>103</v>
      </c>
      <c r="C1215" s="2">
        <v>45815</v>
      </c>
      <c r="D1215" s="4">
        <v>0.46671296296296294</v>
      </c>
      <c r="E1215" s="2">
        <v>45815</v>
      </c>
      <c r="F1215" s="2" t="str">
        <f>TEXT(Table1[[#This Row],[Business_Day]],"dddd")</f>
        <v>Saturday</v>
      </c>
      <c r="G1215" t="s">
        <v>37</v>
      </c>
      <c r="H1215" t="s">
        <v>22</v>
      </c>
      <c r="I1215" t="str">
        <f t="shared" si="144"/>
        <v>Takeout</v>
      </c>
      <c r="J1215" t="s">
        <v>70</v>
      </c>
      <c r="L1215" t="str">
        <f t="shared" si="145"/>
        <v>No Modifier</v>
      </c>
      <c r="M1215" s="3">
        <v>2</v>
      </c>
      <c r="N1215" s="5">
        <v>3.46</v>
      </c>
      <c r="O1215" s="5">
        <f t="shared" si="146"/>
        <v>3.46</v>
      </c>
      <c r="P1215" s="5">
        <f t="shared" si="147"/>
        <v>6.92</v>
      </c>
      <c r="Q1215" s="9">
        <v>0</v>
      </c>
      <c r="R1215" s="9">
        <f t="shared" si="148"/>
        <v>0</v>
      </c>
      <c r="S1215" s="9">
        <v>0.52</v>
      </c>
      <c r="T1215" s="9">
        <f t="shared" si="149"/>
        <v>0.52</v>
      </c>
      <c r="U1215" s="16">
        <v>7.44</v>
      </c>
      <c r="V1215" s="5">
        <f t="shared" si="150"/>
        <v>7.44</v>
      </c>
      <c r="W1215" t="s">
        <v>21</v>
      </c>
      <c r="X1215" t="str">
        <f t="shared" si="151"/>
        <v>Card</v>
      </c>
    </row>
    <row r="1216" spans="1:24" x14ac:dyDescent="0.3">
      <c r="A1216" s="3">
        <v>121214</v>
      </c>
      <c r="B1216">
        <v>102</v>
      </c>
      <c r="C1216" s="2">
        <v>45855</v>
      </c>
      <c r="D1216" s="4">
        <v>0.18615740740740741</v>
      </c>
      <c r="E1216" s="2">
        <v>45855</v>
      </c>
      <c r="F1216" s="2" t="str">
        <f>TEXT(Table1[[#This Row],[Business_Day]],"dddd")</f>
        <v>Thursday</v>
      </c>
      <c r="G1216" t="s">
        <v>28</v>
      </c>
      <c r="H1216" t="s">
        <v>29</v>
      </c>
      <c r="I1216" t="str">
        <f t="shared" si="144"/>
        <v>Delivery</v>
      </c>
      <c r="J1216" t="s">
        <v>30</v>
      </c>
      <c r="K1216" t="s">
        <v>53</v>
      </c>
      <c r="L1216" t="str">
        <f t="shared" si="145"/>
        <v>Small Size</v>
      </c>
      <c r="M1216" s="3">
        <v>3</v>
      </c>
      <c r="N1216" s="5">
        <v>3.06</v>
      </c>
      <c r="O1216" s="5">
        <f t="shared" si="146"/>
        <v>2.7600000000000002</v>
      </c>
      <c r="P1216" s="5">
        <f t="shared" si="147"/>
        <v>8.2800000000000011</v>
      </c>
      <c r="Q1216" s="9">
        <v>0</v>
      </c>
      <c r="R1216" s="9">
        <f t="shared" si="148"/>
        <v>0</v>
      </c>
      <c r="S1216" s="9">
        <v>0.62</v>
      </c>
      <c r="T1216" s="9">
        <f t="shared" si="149"/>
        <v>0.62</v>
      </c>
      <c r="U1216" s="16">
        <v>8.9</v>
      </c>
      <c r="V1216" s="5">
        <f t="shared" si="150"/>
        <v>8.9</v>
      </c>
      <c r="W1216" t="s">
        <v>21</v>
      </c>
      <c r="X1216" t="str">
        <f t="shared" si="151"/>
        <v>Card</v>
      </c>
    </row>
    <row r="1217" spans="1:24" x14ac:dyDescent="0.3">
      <c r="A1217" s="3">
        <v>121215</v>
      </c>
      <c r="B1217">
        <v>401</v>
      </c>
      <c r="C1217" s="2">
        <v>45763</v>
      </c>
      <c r="D1217" s="4">
        <v>0.28056712962962965</v>
      </c>
      <c r="E1217" s="2">
        <v>45763</v>
      </c>
      <c r="F1217" s="2" t="str">
        <f>TEXT(Table1[[#This Row],[Business_Day]],"dddd")</f>
        <v>Wednesday</v>
      </c>
      <c r="G1217" t="s">
        <v>14</v>
      </c>
      <c r="H1217" t="s">
        <v>15</v>
      </c>
      <c r="I1217" t="str">
        <f t="shared" si="144"/>
        <v>Drive-Thru</v>
      </c>
      <c r="J1217" t="s">
        <v>75</v>
      </c>
      <c r="K1217" t="s">
        <v>44</v>
      </c>
      <c r="L1217" t="str">
        <f t="shared" si="145"/>
        <v>Extra Egg</v>
      </c>
      <c r="M1217" s="3">
        <v>1</v>
      </c>
      <c r="N1217" s="5">
        <v>4.05</v>
      </c>
      <c r="O1217" s="5">
        <f t="shared" si="146"/>
        <v>5.0500000000000007</v>
      </c>
      <c r="P1217" s="5">
        <f t="shared" si="147"/>
        <v>5.0500000000000007</v>
      </c>
      <c r="Q1217" s="9">
        <v>0</v>
      </c>
      <c r="R1217" s="9">
        <f t="shared" si="148"/>
        <v>0</v>
      </c>
      <c r="S1217" s="9">
        <v>0.48</v>
      </c>
      <c r="T1217" s="9">
        <f t="shared" si="149"/>
        <v>0.48</v>
      </c>
      <c r="U1217" s="16">
        <v>5.53</v>
      </c>
      <c r="V1217" s="5">
        <f t="shared" si="150"/>
        <v>5.53</v>
      </c>
      <c r="W1217" t="s">
        <v>21</v>
      </c>
      <c r="X1217" t="str">
        <f t="shared" si="151"/>
        <v>Card</v>
      </c>
    </row>
    <row r="1218" spans="1:24" x14ac:dyDescent="0.3">
      <c r="A1218" s="3">
        <v>121216</v>
      </c>
      <c r="B1218">
        <v>102</v>
      </c>
      <c r="C1218" s="2">
        <v>45790</v>
      </c>
      <c r="D1218" s="4">
        <v>0.28843750000000001</v>
      </c>
      <c r="E1218" s="2">
        <v>45790</v>
      </c>
      <c r="F1218" s="2" t="str">
        <f>TEXT(Table1[[#This Row],[Business_Day]],"dddd")</f>
        <v>Tuesday</v>
      </c>
      <c r="G1218" t="s">
        <v>14</v>
      </c>
      <c r="H1218" t="s">
        <v>22</v>
      </c>
      <c r="I1218" t="str">
        <f t="shared" si="144"/>
        <v>Takeout</v>
      </c>
      <c r="J1218" t="s">
        <v>35</v>
      </c>
      <c r="K1218" t="s">
        <v>25</v>
      </c>
      <c r="L1218" t="str">
        <f t="shared" si="145"/>
        <v>No Cheese</v>
      </c>
      <c r="M1218" s="3">
        <v>1</v>
      </c>
      <c r="N1218" s="5">
        <v>1.76</v>
      </c>
      <c r="O1218" s="5">
        <f t="shared" si="146"/>
        <v>1.7599999999999998</v>
      </c>
      <c r="P1218" s="5">
        <f t="shared" si="147"/>
        <v>1.7599999999999998</v>
      </c>
      <c r="Q1218" s="9">
        <v>0</v>
      </c>
      <c r="R1218" s="9">
        <f t="shared" si="148"/>
        <v>0</v>
      </c>
      <c r="S1218" s="9">
        <v>0.13</v>
      </c>
      <c r="T1218" s="9">
        <f t="shared" si="149"/>
        <v>0.13</v>
      </c>
      <c r="U1218" s="16">
        <v>1.89</v>
      </c>
      <c r="V1218" s="5">
        <f t="shared" si="150"/>
        <v>1.89</v>
      </c>
      <c r="W1218" t="s">
        <v>21</v>
      </c>
      <c r="X1218" t="str">
        <f t="shared" si="151"/>
        <v>Card</v>
      </c>
    </row>
    <row r="1219" spans="1:24" x14ac:dyDescent="0.3">
      <c r="A1219" s="3">
        <v>121217</v>
      </c>
      <c r="B1219">
        <v>402</v>
      </c>
      <c r="C1219" s="2">
        <v>45845</v>
      </c>
      <c r="D1219" s="4">
        <v>0.19314814814814815</v>
      </c>
      <c r="E1219" s="2">
        <v>45845</v>
      </c>
      <c r="F1219" s="2" t="str">
        <f>TEXT(Table1[[#This Row],[Business_Day]],"dddd")</f>
        <v>Monday</v>
      </c>
      <c r="G1219" t="s">
        <v>28</v>
      </c>
      <c r="H1219" t="s">
        <v>22</v>
      </c>
      <c r="I1219" t="str">
        <f t="shared" ref="I1219:I1282" si="152">IF(H1219="","Unknown",H1219)</f>
        <v>Takeout</v>
      </c>
      <c r="J1219" t="s">
        <v>80</v>
      </c>
      <c r="L1219" t="str">
        <f t="shared" ref="L1219:L1282" si="153">IF(K1219="","No Modifier",K1219)</f>
        <v>No Modifier</v>
      </c>
      <c r="M1219" s="3">
        <v>1</v>
      </c>
      <c r="N1219" s="5">
        <v>1.93</v>
      </c>
      <c r="O1219" s="5">
        <f t="shared" ref="O1219:O1282" si="154">(V1219-T1219+R1219)/M1219</f>
        <v>1.9299999999999997</v>
      </c>
      <c r="P1219" s="5">
        <f t="shared" ref="P1219:P1282" si="155">PRODUCT(M1219,O1219)</f>
        <v>1.9299999999999997</v>
      </c>
      <c r="Q1219" s="9">
        <v>0</v>
      </c>
      <c r="R1219" s="9">
        <f t="shared" ref="R1219:R1282" si="156">IF(ISBLANK(Q1219),ROUND((M1219*O1219)+T1219-V1219,2),Q1219)</f>
        <v>0</v>
      </c>
      <c r="S1219" s="9">
        <v>0.14000000000000001</v>
      </c>
      <c r="T1219" s="9">
        <f t="shared" ref="T1219:T1282" si="157">IF(S1219="",V1219-P1219+R1219,S1219)</f>
        <v>0.14000000000000001</v>
      </c>
      <c r="U1219" s="16">
        <v>2.0699999999999998</v>
      </c>
      <c r="V1219" s="5">
        <f t="shared" ref="V1219:V1282" si="158">IF(U1219="",(M1219*O1219)-R1219+T1219,U1219)</f>
        <v>2.0699999999999998</v>
      </c>
      <c r="W1219" t="s">
        <v>17</v>
      </c>
      <c r="X1219" t="str">
        <f t="shared" ref="X1219:X1282" si="159">IF(W1219="","Card",W1219)</f>
        <v>Cash</v>
      </c>
    </row>
    <row r="1220" spans="1:24" x14ac:dyDescent="0.3">
      <c r="A1220" s="3">
        <v>121218</v>
      </c>
      <c r="B1220">
        <v>103</v>
      </c>
      <c r="C1220" s="2">
        <v>45878</v>
      </c>
      <c r="D1220" s="4">
        <v>0.36775462962962963</v>
      </c>
      <c r="E1220" s="2">
        <v>45878</v>
      </c>
      <c r="F1220" s="2" t="str">
        <f>TEXT(Table1[[#This Row],[Business_Day]],"dddd")</f>
        <v>Saturday</v>
      </c>
      <c r="G1220" t="s">
        <v>36</v>
      </c>
      <c r="H1220" t="s">
        <v>22</v>
      </c>
      <c r="I1220" t="str">
        <f t="shared" si="152"/>
        <v>Takeout</v>
      </c>
      <c r="J1220" t="s">
        <v>55</v>
      </c>
      <c r="L1220" t="str">
        <f t="shared" si="153"/>
        <v>No Modifier</v>
      </c>
      <c r="M1220" s="3">
        <v>1</v>
      </c>
      <c r="N1220" s="5">
        <v>8.07</v>
      </c>
      <c r="O1220" s="5">
        <f t="shared" si="154"/>
        <v>8.07</v>
      </c>
      <c r="P1220" s="5">
        <f t="shared" si="155"/>
        <v>8.07</v>
      </c>
      <c r="Q1220" s="9">
        <v>0</v>
      </c>
      <c r="R1220" s="9">
        <f t="shared" si="156"/>
        <v>0</v>
      </c>
      <c r="S1220" s="9">
        <v>0.59</v>
      </c>
      <c r="T1220" s="9">
        <f t="shared" si="157"/>
        <v>0.59</v>
      </c>
      <c r="U1220" s="16">
        <v>8.66</v>
      </c>
      <c r="V1220" s="5">
        <f t="shared" si="158"/>
        <v>8.66</v>
      </c>
      <c r="W1220" t="s">
        <v>21</v>
      </c>
      <c r="X1220" t="str">
        <f t="shared" si="159"/>
        <v>Card</v>
      </c>
    </row>
    <row r="1221" spans="1:24" x14ac:dyDescent="0.3">
      <c r="A1221" s="3">
        <v>121219</v>
      </c>
      <c r="B1221">
        <v>501</v>
      </c>
      <c r="C1221" s="2">
        <v>45857</v>
      </c>
      <c r="D1221" s="4">
        <v>0.52065972222222223</v>
      </c>
      <c r="E1221" s="2">
        <v>45857</v>
      </c>
      <c r="F1221" s="2" t="str">
        <f>TEXT(Table1[[#This Row],[Business_Day]],"dddd")</f>
        <v>Saturday</v>
      </c>
      <c r="G1221" t="s">
        <v>33</v>
      </c>
      <c r="H1221" t="s">
        <v>15</v>
      </c>
      <c r="I1221" t="str">
        <f t="shared" si="152"/>
        <v>Drive-Thru</v>
      </c>
      <c r="J1221" t="s">
        <v>48</v>
      </c>
      <c r="L1221" t="str">
        <f t="shared" si="153"/>
        <v>No Modifier</v>
      </c>
      <c r="M1221" s="3">
        <v>1</v>
      </c>
      <c r="N1221" s="5">
        <v>6.46</v>
      </c>
      <c r="O1221" s="5">
        <f t="shared" si="154"/>
        <v>6.4600000000000009</v>
      </c>
      <c r="P1221" s="5">
        <f t="shared" si="155"/>
        <v>6.4600000000000009</v>
      </c>
      <c r="Q1221" s="9">
        <v>0</v>
      </c>
      <c r="R1221" s="9">
        <f t="shared" si="156"/>
        <v>0</v>
      </c>
      <c r="S1221" s="9">
        <v>0.52</v>
      </c>
      <c r="T1221" s="9">
        <f t="shared" si="157"/>
        <v>0.52</v>
      </c>
      <c r="U1221" s="16">
        <v>6.98</v>
      </c>
      <c r="V1221" s="5">
        <f t="shared" si="158"/>
        <v>6.98</v>
      </c>
      <c r="W1221" t="s">
        <v>21</v>
      </c>
      <c r="X1221" t="str">
        <f t="shared" si="159"/>
        <v>Card</v>
      </c>
    </row>
    <row r="1222" spans="1:24" x14ac:dyDescent="0.3">
      <c r="A1222" s="3">
        <v>121220</v>
      </c>
      <c r="B1222">
        <v>301</v>
      </c>
      <c r="C1222" s="2">
        <v>45788</v>
      </c>
      <c r="D1222" s="4">
        <v>0.17251157407407408</v>
      </c>
      <c r="E1222" s="2">
        <v>45788</v>
      </c>
      <c r="F1222" s="2" t="str">
        <f>TEXT(Table1[[#This Row],[Business_Day]],"dddd")</f>
        <v>Sunday</v>
      </c>
      <c r="G1222" t="s">
        <v>28</v>
      </c>
      <c r="H1222" t="s">
        <v>29</v>
      </c>
      <c r="I1222" t="str">
        <f t="shared" si="152"/>
        <v>Delivery</v>
      </c>
      <c r="J1222" t="s">
        <v>32</v>
      </c>
      <c r="K1222" t="s">
        <v>23</v>
      </c>
      <c r="L1222" t="str">
        <f t="shared" si="153"/>
        <v>Light Ice</v>
      </c>
      <c r="M1222" s="3">
        <v>2</v>
      </c>
      <c r="N1222" s="5">
        <v>1.64</v>
      </c>
      <c r="O1222" s="5">
        <f t="shared" si="154"/>
        <v>1.6400000000000001</v>
      </c>
      <c r="P1222" s="5">
        <f t="shared" si="155"/>
        <v>3.2800000000000002</v>
      </c>
      <c r="Q1222" s="9">
        <v>0</v>
      </c>
      <c r="R1222" s="9">
        <f t="shared" si="156"/>
        <v>0</v>
      </c>
      <c r="S1222" s="9">
        <v>0.26</v>
      </c>
      <c r="T1222" s="9">
        <f t="shared" si="157"/>
        <v>0.26</v>
      </c>
      <c r="U1222" s="16">
        <v>3.54</v>
      </c>
      <c r="V1222" s="5">
        <f t="shared" si="158"/>
        <v>3.54</v>
      </c>
      <c r="W1222" t="s">
        <v>21</v>
      </c>
      <c r="X1222" t="str">
        <f t="shared" si="159"/>
        <v>Card</v>
      </c>
    </row>
    <row r="1223" spans="1:24" x14ac:dyDescent="0.3">
      <c r="A1223" s="3">
        <v>121221</v>
      </c>
      <c r="B1223">
        <v>102</v>
      </c>
      <c r="C1223" s="2">
        <v>45828</v>
      </c>
      <c r="D1223" s="4">
        <v>0.31608796296296299</v>
      </c>
      <c r="E1223" s="2">
        <v>45828</v>
      </c>
      <c r="F1223" s="2" t="str">
        <f>TEXT(Table1[[#This Row],[Business_Day]],"dddd")</f>
        <v>Friday</v>
      </c>
      <c r="G1223" t="s">
        <v>36</v>
      </c>
      <c r="H1223" t="s">
        <v>19</v>
      </c>
      <c r="I1223" t="str">
        <f t="shared" si="152"/>
        <v>Dine-In</v>
      </c>
      <c r="J1223" t="s">
        <v>43</v>
      </c>
      <c r="L1223" t="str">
        <f t="shared" si="153"/>
        <v>No Modifier</v>
      </c>
      <c r="M1223" s="3">
        <v>1</v>
      </c>
      <c r="N1223" s="5">
        <v>4.59</v>
      </c>
      <c r="O1223" s="5">
        <f t="shared" si="154"/>
        <v>4.5900000000000007</v>
      </c>
      <c r="P1223" s="5">
        <f t="shared" si="155"/>
        <v>4.5900000000000007</v>
      </c>
      <c r="Q1223" s="9">
        <v>0</v>
      </c>
      <c r="R1223" s="9">
        <f t="shared" si="156"/>
        <v>0</v>
      </c>
      <c r="S1223" s="9">
        <v>0.39</v>
      </c>
      <c r="T1223" s="9">
        <f t="shared" si="157"/>
        <v>0.39</v>
      </c>
      <c r="U1223" s="16">
        <v>4.9800000000000004</v>
      </c>
      <c r="V1223" s="5">
        <f t="shared" si="158"/>
        <v>4.9800000000000004</v>
      </c>
      <c r="W1223" t="s">
        <v>31</v>
      </c>
      <c r="X1223" t="str">
        <f t="shared" si="159"/>
        <v>MobilePay</v>
      </c>
    </row>
    <row r="1224" spans="1:24" x14ac:dyDescent="0.3">
      <c r="A1224" s="3">
        <v>121222</v>
      </c>
      <c r="B1224">
        <v>501</v>
      </c>
      <c r="C1224" s="2">
        <v>45766</v>
      </c>
      <c r="D1224" s="4">
        <v>0.32013888888888886</v>
      </c>
      <c r="E1224" s="2">
        <v>45766</v>
      </c>
      <c r="F1224" s="2" t="str">
        <f>TEXT(Table1[[#This Row],[Business_Day]],"dddd")</f>
        <v>Saturday</v>
      </c>
      <c r="G1224" t="s">
        <v>36</v>
      </c>
      <c r="H1224" t="s">
        <v>19</v>
      </c>
      <c r="I1224" t="str">
        <f t="shared" si="152"/>
        <v>Dine-In</v>
      </c>
      <c r="J1224" t="s">
        <v>59</v>
      </c>
      <c r="L1224" t="str">
        <f t="shared" si="153"/>
        <v>No Modifier</v>
      </c>
      <c r="M1224" s="3">
        <v>1</v>
      </c>
      <c r="N1224" s="5">
        <v>10.31</v>
      </c>
      <c r="O1224" s="5">
        <f t="shared" si="154"/>
        <v>10.309999999999999</v>
      </c>
      <c r="P1224" s="5">
        <f t="shared" si="155"/>
        <v>10.309999999999999</v>
      </c>
      <c r="Q1224" s="9">
        <v>0</v>
      </c>
      <c r="R1224" s="9">
        <f t="shared" si="156"/>
        <v>0</v>
      </c>
      <c r="S1224" s="9">
        <v>0.72</v>
      </c>
      <c r="T1224" s="9">
        <f t="shared" si="157"/>
        <v>0.72</v>
      </c>
      <c r="U1224" s="16">
        <v>11.03</v>
      </c>
      <c r="V1224" s="5">
        <f t="shared" si="158"/>
        <v>11.03</v>
      </c>
      <c r="W1224" t="s">
        <v>31</v>
      </c>
      <c r="X1224" t="str">
        <f t="shared" si="159"/>
        <v>MobilePay</v>
      </c>
    </row>
    <row r="1225" spans="1:24" x14ac:dyDescent="0.3">
      <c r="A1225" s="3">
        <v>121223</v>
      </c>
      <c r="B1225">
        <v>402</v>
      </c>
      <c r="C1225" s="2">
        <v>45826</v>
      </c>
      <c r="D1225" s="4">
        <v>0.33351851851851849</v>
      </c>
      <c r="E1225" s="2">
        <v>45826</v>
      </c>
      <c r="F1225" s="2" t="str">
        <f>TEXT(Table1[[#This Row],[Business_Day]],"dddd")</f>
        <v>Wednesday</v>
      </c>
      <c r="G1225" t="s">
        <v>14</v>
      </c>
      <c r="H1225" t="s">
        <v>15</v>
      </c>
      <c r="I1225" t="str">
        <f t="shared" si="152"/>
        <v>Drive-Thru</v>
      </c>
      <c r="J1225" t="s">
        <v>70</v>
      </c>
      <c r="L1225" t="str">
        <f t="shared" si="153"/>
        <v>No Modifier</v>
      </c>
      <c r="M1225" s="3">
        <v>1</v>
      </c>
      <c r="N1225" s="5">
        <v>3.34</v>
      </c>
      <c r="O1225" s="5">
        <f t="shared" ca="1" si="154"/>
        <v>3.4899999999999998</v>
      </c>
      <c r="P1225" s="5">
        <f t="shared" ca="1" si="155"/>
        <v>3.4899999999999998</v>
      </c>
      <c r="R1225" s="9">
        <f t="shared" ca="1" si="156"/>
        <v>0.15</v>
      </c>
      <c r="S1225" s="9">
        <v>0.23</v>
      </c>
      <c r="T1225" s="9">
        <f t="shared" si="157"/>
        <v>0.23</v>
      </c>
      <c r="U1225" s="16">
        <v>3.57</v>
      </c>
      <c r="V1225" s="5">
        <f t="shared" si="158"/>
        <v>3.57</v>
      </c>
      <c r="W1225" t="s">
        <v>31</v>
      </c>
      <c r="X1225" t="str">
        <f t="shared" si="159"/>
        <v>MobilePay</v>
      </c>
    </row>
    <row r="1226" spans="1:24" x14ac:dyDescent="0.3">
      <c r="A1226" s="3">
        <v>121224</v>
      </c>
      <c r="B1226">
        <v>102</v>
      </c>
      <c r="C1226" s="2">
        <v>45781</v>
      </c>
      <c r="D1226" s="4">
        <v>0.23349537037037038</v>
      </c>
      <c r="E1226" s="2">
        <v>45781</v>
      </c>
      <c r="F1226" s="2" t="str">
        <f>TEXT(Table1[[#This Row],[Business_Day]],"dddd")</f>
        <v>Sunday</v>
      </c>
      <c r="G1226" t="s">
        <v>14</v>
      </c>
      <c r="H1226" t="s">
        <v>19</v>
      </c>
      <c r="I1226" t="str">
        <f t="shared" si="152"/>
        <v>Dine-In</v>
      </c>
      <c r="J1226" t="s">
        <v>75</v>
      </c>
      <c r="L1226" t="str">
        <f t="shared" si="153"/>
        <v>No Modifier</v>
      </c>
      <c r="M1226" s="3">
        <v>1</v>
      </c>
      <c r="N1226" s="5">
        <v>3.69</v>
      </c>
      <c r="O1226" s="5">
        <f t="shared" ca="1" si="154"/>
        <v>3.8400000000000003</v>
      </c>
      <c r="P1226" s="5">
        <f t="shared" ca="1" si="155"/>
        <v>3.8400000000000003</v>
      </c>
      <c r="R1226" s="9">
        <f t="shared" ca="1" si="156"/>
        <v>0.15</v>
      </c>
      <c r="S1226" s="9">
        <v>0.24</v>
      </c>
      <c r="T1226" s="9">
        <f t="shared" si="157"/>
        <v>0.24</v>
      </c>
      <c r="U1226" s="16">
        <v>3.93</v>
      </c>
      <c r="V1226" s="5">
        <f t="shared" si="158"/>
        <v>3.93</v>
      </c>
      <c r="W1226" t="s">
        <v>31</v>
      </c>
      <c r="X1226" t="str">
        <f t="shared" si="159"/>
        <v>MobilePay</v>
      </c>
    </row>
    <row r="1227" spans="1:24" x14ac:dyDescent="0.3">
      <c r="A1227" s="3">
        <v>121225</v>
      </c>
      <c r="B1227">
        <v>101</v>
      </c>
      <c r="C1227" s="2">
        <v>45860</v>
      </c>
      <c r="D1227" s="4">
        <v>0.39701388888888889</v>
      </c>
      <c r="E1227" s="2">
        <v>45860</v>
      </c>
      <c r="F1227" s="2" t="str">
        <f>TEXT(Table1[[#This Row],[Business_Day]],"dddd")</f>
        <v>Tuesday</v>
      </c>
      <c r="G1227" t="s">
        <v>36</v>
      </c>
      <c r="H1227" t="s">
        <v>19</v>
      </c>
      <c r="I1227" t="str">
        <f t="shared" si="152"/>
        <v>Dine-In</v>
      </c>
      <c r="J1227" t="s">
        <v>55</v>
      </c>
      <c r="L1227" t="str">
        <f t="shared" si="153"/>
        <v>No Modifier</v>
      </c>
      <c r="M1227" s="3">
        <v>1</v>
      </c>
      <c r="N1227" s="5">
        <v>8.43</v>
      </c>
      <c r="O1227" s="5">
        <f t="shared" si="154"/>
        <v>8.43</v>
      </c>
      <c r="P1227" s="5">
        <f t="shared" si="155"/>
        <v>8.43</v>
      </c>
      <c r="Q1227" s="9">
        <v>0</v>
      </c>
      <c r="R1227" s="9">
        <f t="shared" si="156"/>
        <v>0</v>
      </c>
      <c r="S1227" s="9">
        <v>0.51</v>
      </c>
      <c r="T1227" s="9">
        <f t="shared" si="157"/>
        <v>0.51</v>
      </c>
      <c r="U1227" s="16">
        <v>8.94</v>
      </c>
      <c r="V1227" s="5">
        <f t="shared" si="158"/>
        <v>8.94</v>
      </c>
      <c r="W1227" t="s">
        <v>21</v>
      </c>
      <c r="X1227" t="str">
        <f t="shared" si="159"/>
        <v>Card</v>
      </c>
    </row>
    <row r="1228" spans="1:24" x14ac:dyDescent="0.3">
      <c r="A1228" s="3">
        <v>121226</v>
      </c>
      <c r="B1228">
        <v>301</v>
      </c>
      <c r="C1228" s="2">
        <v>45805</v>
      </c>
      <c r="D1228" s="4">
        <v>0.30172453703703705</v>
      </c>
      <c r="E1228" s="2">
        <v>45805</v>
      </c>
      <c r="F1228" s="2" t="str">
        <f>TEXT(Table1[[#This Row],[Business_Day]],"dddd")</f>
        <v>Wednesday</v>
      </c>
      <c r="G1228" t="s">
        <v>14</v>
      </c>
      <c r="H1228" t="s">
        <v>19</v>
      </c>
      <c r="I1228" t="str">
        <f t="shared" si="152"/>
        <v>Dine-In</v>
      </c>
      <c r="J1228" t="s">
        <v>24</v>
      </c>
      <c r="K1228" t="s">
        <v>25</v>
      </c>
      <c r="L1228" t="str">
        <f t="shared" si="153"/>
        <v>No Cheese</v>
      </c>
      <c r="M1228" s="3">
        <v>2</v>
      </c>
      <c r="N1228" s="5">
        <v>3.25</v>
      </c>
      <c r="O1228" s="5">
        <f t="shared" si="154"/>
        <v>3.25</v>
      </c>
      <c r="P1228" s="5">
        <f t="shared" si="155"/>
        <v>6.5</v>
      </c>
      <c r="Q1228" s="9">
        <v>0</v>
      </c>
      <c r="R1228" s="9">
        <f t="shared" si="156"/>
        <v>0</v>
      </c>
      <c r="S1228" s="9">
        <v>0.47</v>
      </c>
      <c r="T1228" s="9">
        <f t="shared" si="157"/>
        <v>0.47</v>
      </c>
      <c r="U1228" s="16">
        <v>6.97</v>
      </c>
      <c r="V1228" s="5">
        <f t="shared" si="158"/>
        <v>6.97</v>
      </c>
      <c r="W1228" t="s">
        <v>21</v>
      </c>
      <c r="X1228" t="str">
        <f t="shared" si="159"/>
        <v>Card</v>
      </c>
    </row>
    <row r="1229" spans="1:24" x14ac:dyDescent="0.3">
      <c r="A1229" s="3">
        <v>121227</v>
      </c>
      <c r="B1229">
        <v>501</v>
      </c>
      <c r="C1229" s="2">
        <v>45787</v>
      </c>
      <c r="D1229" s="4">
        <v>0.43563657407407408</v>
      </c>
      <c r="E1229" s="2">
        <v>45787</v>
      </c>
      <c r="F1229" s="2" t="str">
        <f>TEXT(Table1[[#This Row],[Business_Day]],"dddd")</f>
        <v>Saturday</v>
      </c>
      <c r="G1229" t="s">
        <v>37</v>
      </c>
      <c r="H1229" t="s">
        <v>19</v>
      </c>
      <c r="I1229" t="str">
        <f t="shared" si="152"/>
        <v>Dine-In</v>
      </c>
      <c r="J1229" t="s">
        <v>41</v>
      </c>
      <c r="L1229" t="str">
        <f t="shared" si="153"/>
        <v>No Modifier</v>
      </c>
      <c r="M1229" s="3">
        <v>2</v>
      </c>
      <c r="N1229" s="5">
        <v>1.86</v>
      </c>
      <c r="O1229" s="5">
        <f t="shared" si="154"/>
        <v>1.86</v>
      </c>
      <c r="P1229" s="5">
        <f t="shared" si="155"/>
        <v>3.72</v>
      </c>
      <c r="Q1229" s="9">
        <v>0</v>
      </c>
      <c r="R1229" s="9">
        <f t="shared" si="156"/>
        <v>0</v>
      </c>
      <c r="S1229" s="9">
        <v>0.27</v>
      </c>
      <c r="T1229" s="9">
        <f t="shared" si="157"/>
        <v>0.27</v>
      </c>
      <c r="U1229" s="16">
        <v>3.99</v>
      </c>
      <c r="V1229" s="5">
        <f t="shared" si="158"/>
        <v>3.99</v>
      </c>
      <c r="W1229" t="s">
        <v>21</v>
      </c>
      <c r="X1229" t="str">
        <f t="shared" si="159"/>
        <v>Card</v>
      </c>
    </row>
    <row r="1230" spans="1:24" x14ac:dyDescent="0.3">
      <c r="A1230" s="3">
        <v>121228</v>
      </c>
      <c r="B1230">
        <v>401</v>
      </c>
      <c r="C1230" s="2">
        <v>45782</v>
      </c>
      <c r="D1230" s="4">
        <v>0.26937499999999998</v>
      </c>
      <c r="E1230" s="2">
        <v>45782</v>
      </c>
      <c r="F1230" s="2" t="str">
        <f>TEXT(Table1[[#This Row],[Business_Day]],"dddd")</f>
        <v>Monday</v>
      </c>
      <c r="G1230" t="s">
        <v>36</v>
      </c>
      <c r="H1230" t="s">
        <v>29</v>
      </c>
      <c r="I1230" t="str">
        <f t="shared" si="152"/>
        <v>Delivery</v>
      </c>
      <c r="J1230" t="s">
        <v>57</v>
      </c>
      <c r="L1230" t="str">
        <f t="shared" si="153"/>
        <v>No Modifier</v>
      </c>
      <c r="M1230" s="3">
        <v>3</v>
      </c>
      <c r="N1230" s="5">
        <v>9.4700000000000006</v>
      </c>
      <c r="O1230" s="5">
        <f t="shared" si="154"/>
        <v>9.4700000000000006</v>
      </c>
      <c r="P1230" s="5">
        <f t="shared" si="155"/>
        <v>28.410000000000004</v>
      </c>
      <c r="Q1230" s="9">
        <v>0</v>
      </c>
      <c r="R1230" s="9">
        <f t="shared" si="156"/>
        <v>0</v>
      </c>
      <c r="S1230" s="9">
        <v>2.41</v>
      </c>
      <c r="T1230" s="9">
        <f t="shared" si="157"/>
        <v>2.41</v>
      </c>
      <c r="U1230" s="16">
        <v>30.82</v>
      </c>
      <c r="V1230" s="5">
        <f t="shared" si="158"/>
        <v>30.82</v>
      </c>
      <c r="W1230" t="s">
        <v>31</v>
      </c>
      <c r="X1230" t="str">
        <f t="shared" si="159"/>
        <v>MobilePay</v>
      </c>
    </row>
    <row r="1231" spans="1:24" x14ac:dyDescent="0.3">
      <c r="A1231" s="3">
        <v>121229</v>
      </c>
      <c r="B1231">
        <v>101</v>
      </c>
      <c r="C1231" s="2">
        <v>45772</v>
      </c>
      <c r="D1231" s="4">
        <v>6.9201388888888896E-2</v>
      </c>
      <c r="E1231" s="2">
        <v>45772</v>
      </c>
      <c r="F1231" s="2" t="str">
        <f>TEXT(Table1[[#This Row],[Business_Day]],"dddd")</f>
        <v>Friday</v>
      </c>
      <c r="G1231" t="s">
        <v>33</v>
      </c>
      <c r="H1231" t="s">
        <v>15</v>
      </c>
      <c r="I1231" t="str">
        <f t="shared" si="152"/>
        <v>Drive-Thru</v>
      </c>
      <c r="J1231" t="s">
        <v>30</v>
      </c>
      <c r="L1231" t="str">
        <f t="shared" si="153"/>
        <v>No Modifier</v>
      </c>
      <c r="M1231" s="3">
        <v>1</v>
      </c>
      <c r="N1231" s="5">
        <v>3.77</v>
      </c>
      <c r="O1231" s="5">
        <f t="shared" si="154"/>
        <v>3.7700000000000005</v>
      </c>
      <c r="P1231" s="5">
        <f t="shared" si="155"/>
        <v>3.7700000000000005</v>
      </c>
      <c r="Q1231" s="9">
        <v>0</v>
      </c>
      <c r="R1231" s="9">
        <f t="shared" si="156"/>
        <v>0</v>
      </c>
      <c r="S1231" s="9">
        <v>0.34</v>
      </c>
      <c r="T1231" s="9">
        <f t="shared" si="157"/>
        <v>0.34</v>
      </c>
      <c r="U1231" s="16">
        <v>4.1100000000000003</v>
      </c>
      <c r="V1231" s="5">
        <f t="shared" si="158"/>
        <v>4.1100000000000003</v>
      </c>
      <c r="W1231" t="s">
        <v>21</v>
      </c>
      <c r="X1231" t="str">
        <f t="shared" si="159"/>
        <v>Card</v>
      </c>
    </row>
    <row r="1232" spans="1:24" x14ac:dyDescent="0.3">
      <c r="A1232" s="3">
        <v>121230</v>
      </c>
      <c r="B1232">
        <v>301</v>
      </c>
      <c r="C1232" s="2">
        <v>45836</v>
      </c>
      <c r="D1232" s="4">
        <v>0.52282407407407405</v>
      </c>
      <c r="E1232" s="2">
        <v>45836</v>
      </c>
      <c r="F1232" s="2" t="str">
        <f>TEXT(Table1[[#This Row],[Business_Day]],"dddd")</f>
        <v>Saturday</v>
      </c>
      <c r="G1232" t="s">
        <v>18</v>
      </c>
      <c r="H1232" t="s">
        <v>22</v>
      </c>
      <c r="I1232" t="str">
        <f t="shared" si="152"/>
        <v>Takeout</v>
      </c>
      <c r="J1232" t="s">
        <v>57</v>
      </c>
      <c r="K1232" t="s">
        <v>54</v>
      </c>
      <c r="L1232" t="str">
        <f t="shared" si="153"/>
        <v>No Onions</v>
      </c>
      <c r="M1232" s="3">
        <v>1</v>
      </c>
      <c r="N1232" s="5">
        <v>8.7100000000000009</v>
      </c>
      <c r="O1232" s="5">
        <f t="shared" si="154"/>
        <v>8.7099999999999991</v>
      </c>
      <c r="P1232" s="5">
        <f t="shared" si="155"/>
        <v>8.7099999999999991</v>
      </c>
      <c r="Q1232" s="9">
        <v>0</v>
      </c>
      <c r="R1232" s="9">
        <f t="shared" si="156"/>
        <v>0</v>
      </c>
      <c r="S1232" s="9">
        <v>0.83</v>
      </c>
      <c r="T1232" s="9">
        <f t="shared" si="157"/>
        <v>0.83</v>
      </c>
      <c r="U1232" s="16">
        <v>9.5399999999999991</v>
      </c>
      <c r="V1232" s="5">
        <f t="shared" si="158"/>
        <v>9.5399999999999991</v>
      </c>
      <c r="W1232" t="s">
        <v>21</v>
      </c>
      <c r="X1232" t="str">
        <f t="shared" si="159"/>
        <v>Card</v>
      </c>
    </row>
    <row r="1233" spans="1:24" x14ac:dyDescent="0.3">
      <c r="A1233" s="3">
        <v>121231</v>
      </c>
      <c r="B1233">
        <v>101</v>
      </c>
      <c r="C1233" s="2">
        <v>45819</v>
      </c>
      <c r="D1233" s="4">
        <v>0.50871527777777781</v>
      </c>
      <c r="E1233" s="2">
        <v>45819</v>
      </c>
      <c r="F1233" s="2" t="str">
        <f>TEXT(Table1[[#This Row],[Business_Day]],"dddd")</f>
        <v>Wednesday</v>
      </c>
      <c r="G1233" t="s">
        <v>18</v>
      </c>
      <c r="H1233" t="s">
        <v>22</v>
      </c>
      <c r="I1233" t="str">
        <f t="shared" si="152"/>
        <v>Takeout</v>
      </c>
      <c r="J1233" t="s">
        <v>43</v>
      </c>
      <c r="L1233" t="str">
        <f t="shared" si="153"/>
        <v>No Modifier</v>
      </c>
      <c r="M1233" s="3">
        <v>2</v>
      </c>
      <c r="N1233" s="5">
        <v>4.03</v>
      </c>
      <c r="O1233" s="5">
        <f t="shared" si="154"/>
        <v>4.03</v>
      </c>
      <c r="P1233" s="5">
        <f t="shared" si="155"/>
        <v>8.06</v>
      </c>
      <c r="Q1233" s="9">
        <v>0</v>
      </c>
      <c r="R1233" s="9">
        <f t="shared" si="156"/>
        <v>0</v>
      </c>
      <c r="S1233" s="9">
        <v>0.57999999999999996</v>
      </c>
      <c r="T1233" s="9">
        <f t="shared" si="157"/>
        <v>0.57999999999999996</v>
      </c>
      <c r="U1233" s="16">
        <v>8.64</v>
      </c>
      <c r="V1233" s="5">
        <f t="shared" si="158"/>
        <v>8.64</v>
      </c>
      <c r="W1233" t="s">
        <v>17</v>
      </c>
      <c r="X1233" t="str">
        <f t="shared" si="159"/>
        <v>Cash</v>
      </c>
    </row>
    <row r="1234" spans="1:24" x14ac:dyDescent="0.3">
      <c r="A1234" s="3">
        <v>121232</v>
      </c>
      <c r="B1234">
        <v>103</v>
      </c>
      <c r="C1234" s="2">
        <v>45786</v>
      </c>
      <c r="D1234" s="4">
        <v>0.30231481481481481</v>
      </c>
      <c r="E1234" s="2">
        <v>45786</v>
      </c>
      <c r="F1234" s="2" t="str">
        <f>TEXT(Table1[[#This Row],[Business_Day]],"dddd")</f>
        <v>Friday</v>
      </c>
      <c r="G1234" t="s">
        <v>14</v>
      </c>
      <c r="H1234" t="s">
        <v>15</v>
      </c>
      <c r="I1234" t="str">
        <f t="shared" si="152"/>
        <v>Drive-Thru</v>
      </c>
      <c r="J1234" t="s">
        <v>70</v>
      </c>
      <c r="L1234" t="str">
        <f t="shared" si="153"/>
        <v>No Modifier</v>
      </c>
      <c r="M1234" s="3">
        <v>1</v>
      </c>
      <c r="N1234" s="5">
        <v>3.22</v>
      </c>
      <c r="O1234" s="5">
        <f t="shared" si="154"/>
        <v>3.22</v>
      </c>
      <c r="P1234" s="5">
        <f t="shared" si="155"/>
        <v>3.22</v>
      </c>
      <c r="Q1234" s="9">
        <v>0</v>
      </c>
      <c r="R1234" s="9">
        <f t="shared" si="156"/>
        <v>0</v>
      </c>
      <c r="S1234" s="9">
        <v>0.21</v>
      </c>
      <c r="T1234" s="9">
        <f t="shared" si="157"/>
        <v>0.21</v>
      </c>
      <c r="U1234" s="16">
        <v>3.43</v>
      </c>
      <c r="V1234" s="5">
        <f t="shared" si="158"/>
        <v>3.43</v>
      </c>
      <c r="W1234" t="s">
        <v>17</v>
      </c>
      <c r="X1234" t="str">
        <f t="shared" si="159"/>
        <v>Cash</v>
      </c>
    </row>
    <row r="1235" spans="1:24" x14ac:dyDescent="0.3">
      <c r="A1235" s="3">
        <v>121233</v>
      </c>
      <c r="B1235">
        <v>102</v>
      </c>
      <c r="C1235" s="2">
        <v>45820</v>
      </c>
      <c r="D1235" s="4">
        <v>5.3622685185185183E-2</v>
      </c>
      <c r="E1235" s="2">
        <v>45820</v>
      </c>
      <c r="F1235" s="2" t="str">
        <f>TEXT(Table1[[#This Row],[Business_Day]],"dddd")</f>
        <v>Thursday</v>
      </c>
      <c r="G1235" t="s">
        <v>18</v>
      </c>
      <c r="H1235" t="s">
        <v>22</v>
      </c>
      <c r="I1235" t="str">
        <f t="shared" si="152"/>
        <v>Takeout</v>
      </c>
      <c r="J1235" t="s">
        <v>77</v>
      </c>
      <c r="K1235" t="s">
        <v>65</v>
      </c>
      <c r="L1235" t="str">
        <f t="shared" si="153"/>
        <v>Extra Patty</v>
      </c>
      <c r="M1235" s="3">
        <v>2</v>
      </c>
      <c r="N1235" s="5">
        <v>6.14</v>
      </c>
      <c r="O1235" s="5">
        <f t="shared" si="154"/>
        <v>8.1399999999999988</v>
      </c>
      <c r="P1235" s="5">
        <f t="shared" si="155"/>
        <v>16.279999999999998</v>
      </c>
      <c r="Q1235" s="9">
        <v>0</v>
      </c>
      <c r="R1235" s="9">
        <f t="shared" si="156"/>
        <v>0</v>
      </c>
      <c r="S1235" s="9">
        <v>1.3</v>
      </c>
      <c r="T1235" s="9">
        <f t="shared" si="157"/>
        <v>1.3</v>
      </c>
      <c r="U1235" s="16">
        <v>17.579999999999998</v>
      </c>
      <c r="V1235" s="5">
        <f t="shared" si="158"/>
        <v>17.579999999999998</v>
      </c>
      <c r="W1235" t="s">
        <v>21</v>
      </c>
      <c r="X1235" t="str">
        <f t="shared" si="159"/>
        <v>Card</v>
      </c>
    </row>
    <row r="1236" spans="1:24" x14ac:dyDescent="0.3">
      <c r="A1236" s="3">
        <v>121234</v>
      </c>
      <c r="B1236">
        <v>401</v>
      </c>
      <c r="C1236" s="2">
        <v>45827</v>
      </c>
      <c r="D1236" s="4">
        <v>0.26645833333333335</v>
      </c>
      <c r="E1236" s="2">
        <v>45827</v>
      </c>
      <c r="F1236" s="2" t="str">
        <f>TEXT(Table1[[#This Row],[Business_Day]],"dddd")</f>
        <v>Thursday</v>
      </c>
      <c r="G1236" t="s">
        <v>36</v>
      </c>
      <c r="H1236" t="s">
        <v>19</v>
      </c>
      <c r="I1236" t="str">
        <f t="shared" si="152"/>
        <v>Dine-In</v>
      </c>
      <c r="J1236" t="s">
        <v>57</v>
      </c>
      <c r="K1236" t="s">
        <v>58</v>
      </c>
      <c r="L1236" t="str">
        <f t="shared" si="153"/>
        <v>Spicy</v>
      </c>
      <c r="M1236" s="3">
        <v>1</v>
      </c>
      <c r="N1236" s="5">
        <v>8.59</v>
      </c>
      <c r="O1236" s="5">
        <f t="shared" si="154"/>
        <v>8.59</v>
      </c>
      <c r="P1236" s="5">
        <f t="shared" si="155"/>
        <v>8.59</v>
      </c>
      <c r="Q1236" s="9">
        <v>0</v>
      </c>
      <c r="R1236" s="9">
        <f t="shared" si="156"/>
        <v>0</v>
      </c>
      <c r="S1236" s="9">
        <v>0.6</v>
      </c>
      <c r="T1236" s="9">
        <f t="shared" si="157"/>
        <v>0.6</v>
      </c>
      <c r="U1236" s="16">
        <v>9.19</v>
      </c>
      <c r="V1236" s="5">
        <f t="shared" si="158"/>
        <v>9.19</v>
      </c>
      <c r="W1236" t="s">
        <v>17</v>
      </c>
      <c r="X1236" t="str">
        <f t="shared" si="159"/>
        <v>Cash</v>
      </c>
    </row>
    <row r="1237" spans="1:24" x14ac:dyDescent="0.3">
      <c r="A1237" s="3">
        <v>121235</v>
      </c>
      <c r="B1237">
        <v>403</v>
      </c>
      <c r="C1237" s="2">
        <v>45873</v>
      </c>
      <c r="D1237" s="4">
        <v>0.11241898148148148</v>
      </c>
      <c r="E1237" s="2">
        <v>45873</v>
      </c>
      <c r="F1237" s="2" t="str">
        <f>TEXT(Table1[[#This Row],[Business_Day]],"dddd")</f>
        <v>Monday</v>
      </c>
      <c r="G1237" t="s">
        <v>18</v>
      </c>
      <c r="H1237" t="s">
        <v>15</v>
      </c>
      <c r="I1237" t="str">
        <f t="shared" si="152"/>
        <v>Drive-Thru</v>
      </c>
      <c r="J1237" t="s">
        <v>48</v>
      </c>
      <c r="L1237" t="str">
        <f t="shared" si="153"/>
        <v>No Modifier</v>
      </c>
      <c r="M1237" s="3">
        <v>1</v>
      </c>
      <c r="N1237" s="5">
        <v>6.27</v>
      </c>
      <c r="O1237" s="5">
        <f t="shared" si="154"/>
        <v>6.2700000000000005</v>
      </c>
      <c r="P1237" s="5">
        <f t="shared" si="155"/>
        <v>6.2700000000000005</v>
      </c>
      <c r="Q1237" s="9">
        <v>0</v>
      </c>
      <c r="R1237" s="9">
        <f t="shared" si="156"/>
        <v>0</v>
      </c>
      <c r="S1237" s="9">
        <v>0.38</v>
      </c>
      <c r="T1237" s="9">
        <f t="shared" si="157"/>
        <v>0.38</v>
      </c>
      <c r="U1237" s="16">
        <v>6.65</v>
      </c>
      <c r="V1237" s="5">
        <f t="shared" si="158"/>
        <v>6.65</v>
      </c>
      <c r="W1237" t="s">
        <v>21</v>
      </c>
      <c r="X1237" t="str">
        <f t="shared" si="159"/>
        <v>Card</v>
      </c>
    </row>
    <row r="1238" spans="1:24" x14ac:dyDescent="0.3">
      <c r="A1238" s="3">
        <v>121236</v>
      </c>
      <c r="B1238">
        <v>501</v>
      </c>
      <c r="C1238" s="2">
        <v>45851</v>
      </c>
      <c r="D1238" s="4">
        <v>0.47604166666666664</v>
      </c>
      <c r="E1238" s="2">
        <v>45851</v>
      </c>
      <c r="F1238" s="2" t="str">
        <f>TEXT(Table1[[#This Row],[Business_Day]],"dddd")</f>
        <v>Sunday</v>
      </c>
      <c r="G1238" t="s">
        <v>18</v>
      </c>
      <c r="H1238" t="s">
        <v>29</v>
      </c>
      <c r="I1238" t="str">
        <f t="shared" si="152"/>
        <v>Delivery</v>
      </c>
      <c r="J1238" t="s">
        <v>43</v>
      </c>
      <c r="L1238" t="str">
        <f t="shared" si="153"/>
        <v>No Modifier</v>
      </c>
      <c r="M1238" s="3">
        <v>1</v>
      </c>
      <c r="N1238" s="5">
        <v>5.05</v>
      </c>
      <c r="O1238" s="5">
        <f t="shared" si="154"/>
        <v>5.05</v>
      </c>
      <c r="P1238" s="5">
        <f t="shared" si="155"/>
        <v>5.05</v>
      </c>
      <c r="Q1238" s="9">
        <v>0</v>
      </c>
      <c r="R1238" s="9">
        <f t="shared" si="156"/>
        <v>0</v>
      </c>
      <c r="S1238" s="9">
        <v>0.33</v>
      </c>
      <c r="T1238" s="9">
        <f t="shared" si="157"/>
        <v>0.33</v>
      </c>
      <c r="U1238" s="16">
        <v>5.38</v>
      </c>
      <c r="V1238" s="5">
        <f t="shared" si="158"/>
        <v>5.38</v>
      </c>
      <c r="W1238" t="s">
        <v>21</v>
      </c>
      <c r="X1238" t="str">
        <f t="shared" si="159"/>
        <v>Card</v>
      </c>
    </row>
    <row r="1239" spans="1:24" x14ac:dyDescent="0.3">
      <c r="A1239" s="3">
        <v>121237</v>
      </c>
      <c r="B1239">
        <v>402</v>
      </c>
      <c r="C1239" s="2">
        <v>45796</v>
      </c>
      <c r="D1239" s="4">
        <v>0.3674189814814815</v>
      </c>
      <c r="E1239" s="2">
        <v>45796</v>
      </c>
      <c r="F1239" s="2" t="str">
        <f>TEXT(Table1[[#This Row],[Business_Day]],"dddd")</f>
        <v>Monday</v>
      </c>
      <c r="G1239" t="s">
        <v>36</v>
      </c>
      <c r="H1239" t="s">
        <v>29</v>
      </c>
      <c r="I1239" t="str">
        <f t="shared" si="152"/>
        <v>Delivery</v>
      </c>
      <c r="J1239" t="s">
        <v>55</v>
      </c>
      <c r="L1239" t="str">
        <f t="shared" si="153"/>
        <v>No Modifier</v>
      </c>
      <c r="M1239" s="3">
        <v>1</v>
      </c>
      <c r="N1239" s="5">
        <v>8.2100000000000009</v>
      </c>
      <c r="O1239" s="5">
        <f t="shared" si="154"/>
        <v>8.2099999999999991</v>
      </c>
      <c r="P1239" s="5">
        <f t="shared" si="155"/>
        <v>8.2099999999999991</v>
      </c>
      <c r="Q1239" s="9">
        <v>0</v>
      </c>
      <c r="R1239" s="9">
        <f t="shared" si="156"/>
        <v>0</v>
      </c>
      <c r="S1239" s="9">
        <v>0.66</v>
      </c>
      <c r="T1239" s="9">
        <f t="shared" si="157"/>
        <v>0.66</v>
      </c>
      <c r="U1239" s="16">
        <v>8.8699999999999992</v>
      </c>
      <c r="V1239" s="5">
        <f t="shared" si="158"/>
        <v>8.8699999999999992</v>
      </c>
      <c r="W1239" t="s">
        <v>31</v>
      </c>
      <c r="X1239" t="str">
        <f t="shared" si="159"/>
        <v>MobilePay</v>
      </c>
    </row>
    <row r="1240" spans="1:24" x14ac:dyDescent="0.3">
      <c r="A1240" s="3">
        <v>121238</v>
      </c>
      <c r="B1240">
        <v>401</v>
      </c>
      <c r="C1240" s="2">
        <v>45791</v>
      </c>
      <c r="D1240" s="4">
        <v>0.4475925925925926</v>
      </c>
      <c r="E1240" s="2">
        <v>45791</v>
      </c>
      <c r="F1240" s="2" t="str">
        <f>TEXT(Table1[[#This Row],[Business_Day]],"dddd")</f>
        <v>Wednesday</v>
      </c>
      <c r="G1240" t="s">
        <v>37</v>
      </c>
      <c r="H1240" t="s">
        <v>29</v>
      </c>
      <c r="I1240" t="str">
        <f t="shared" si="152"/>
        <v>Delivery</v>
      </c>
      <c r="J1240" t="s">
        <v>64</v>
      </c>
      <c r="K1240" t="s">
        <v>45</v>
      </c>
      <c r="L1240" t="str">
        <f t="shared" si="153"/>
        <v>Sugar-Free Syrup</v>
      </c>
      <c r="M1240" s="3">
        <v>1</v>
      </c>
      <c r="N1240" s="5">
        <v>1.59</v>
      </c>
      <c r="O1240" s="5">
        <f t="shared" si="154"/>
        <v>1.8900000000000001</v>
      </c>
      <c r="P1240" s="5">
        <f t="shared" si="155"/>
        <v>1.8900000000000001</v>
      </c>
      <c r="Q1240" s="9">
        <v>0</v>
      </c>
      <c r="R1240" s="9">
        <f t="shared" si="156"/>
        <v>0</v>
      </c>
      <c r="S1240" s="9">
        <v>0.15</v>
      </c>
      <c r="T1240" s="9">
        <f t="shared" si="157"/>
        <v>0.15</v>
      </c>
      <c r="U1240" s="16">
        <v>2.04</v>
      </c>
      <c r="V1240" s="5">
        <f t="shared" si="158"/>
        <v>2.04</v>
      </c>
      <c r="W1240" t="s">
        <v>31</v>
      </c>
      <c r="X1240" t="str">
        <f t="shared" si="159"/>
        <v>MobilePay</v>
      </c>
    </row>
    <row r="1241" spans="1:24" x14ac:dyDescent="0.3">
      <c r="A1241" s="3">
        <v>121239</v>
      </c>
      <c r="B1241">
        <v>102</v>
      </c>
      <c r="C1241" s="2">
        <v>45871</v>
      </c>
      <c r="D1241" s="4">
        <v>0.19576388888888888</v>
      </c>
      <c r="E1241" s="2">
        <v>45871</v>
      </c>
      <c r="F1241" s="2" t="str">
        <f>TEXT(Table1[[#This Row],[Business_Day]],"dddd")</f>
        <v>Saturday</v>
      </c>
      <c r="G1241" t="s">
        <v>28</v>
      </c>
      <c r="H1241" t="s">
        <v>22</v>
      </c>
      <c r="I1241" t="str">
        <f t="shared" si="152"/>
        <v>Takeout</v>
      </c>
      <c r="J1241" t="s">
        <v>16</v>
      </c>
      <c r="K1241" t="s">
        <v>45</v>
      </c>
      <c r="L1241" t="str">
        <f t="shared" si="153"/>
        <v>Sugar-Free Syrup</v>
      </c>
      <c r="M1241" s="3">
        <v>1</v>
      </c>
      <c r="N1241" s="5">
        <v>1.58</v>
      </c>
      <c r="O1241" s="5">
        <f t="shared" si="154"/>
        <v>1.8800000000000001</v>
      </c>
      <c r="P1241" s="5">
        <f t="shared" si="155"/>
        <v>1.8800000000000001</v>
      </c>
      <c r="Q1241" s="9">
        <v>0</v>
      </c>
      <c r="R1241" s="9">
        <f t="shared" si="156"/>
        <v>0</v>
      </c>
      <c r="S1241" s="9">
        <v>0.16</v>
      </c>
      <c r="T1241" s="9">
        <f t="shared" si="157"/>
        <v>0.16</v>
      </c>
      <c r="U1241" s="16">
        <v>2.04</v>
      </c>
      <c r="V1241" s="5">
        <f t="shared" si="158"/>
        <v>2.04</v>
      </c>
      <c r="W1241" t="s">
        <v>17</v>
      </c>
      <c r="X1241" t="str">
        <f t="shared" si="159"/>
        <v>Cash</v>
      </c>
    </row>
    <row r="1242" spans="1:24" x14ac:dyDescent="0.3">
      <c r="A1242" s="3">
        <v>121240</v>
      </c>
      <c r="B1242">
        <v>501</v>
      </c>
      <c r="C1242" s="2">
        <v>45792</v>
      </c>
      <c r="D1242" s="4">
        <v>0.27097222222222223</v>
      </c>
      <c r="E1242" s="2">
        <v>45792</v>
      </c>
      <c r="F1242" s="2" t="str">
        <f>TEXT(Table1[[#This Row],[Business_Day]],"dddd")</f>
        <v>Thursday</v>
      </c>
      <c r="G1242" t="s">
        <v>36</v>
      </c>
      <c r="H1242" t="s">
        <v>15</v>
      </c>
      <c r="I1242" t="str">
        <f t="shared" si="152"/>
        <v>Drive-Thru</v>
      </c>
      <c r="J1242" t="s">
        <v>20</v>
      </c>
      <c r="K1242" t="s">
        <v>58</v>
      </c>
      <c r="L1242" t="str">
        <f t="shared" si="153"/>
        <v>Spicy</v>
      </c>
      <c r="M1242" s="3">
        <v>1</v>
      </c>
      <c r="N1242" s="5">
        <v>5.25</v>
      </c>
      <c r="O1242" s="5">
        <f t="shared" si="154"/>
        <v>5.25</v>
      </c>
      <c r="P1242" s="5">
        <f t="shared" si="155"/>
        <v>5.25</v>
      </c>
      <c r="Q1242" s="9">
        <v>0</v>
      </c>
      <c r="R1242" s="9">
        <f t="shared" si="156"/>
        <v>0</v>
      </c>
      <c r="S1242" s="9">
        <v>0.5</v>
      </c>
      <c r="T1242" s="9">
        <f t="shared" si="157"/>
        <v>0.5</v>
      </c>
      <c r="U1242" s="16">
        <v>5.75</v>
      </c>
      <c r="V1242" s="5">
        <f t="shared" si="158"/>
        <v>5.75</v>
      </c>
      <c r="W1242" t="s">
        <v>21</v>
      </c>
      <c r="X1242" t="str">
        <f t="shared" si="159"/>
        <v>Card</v>
      </c>
    </row>
    <row r="1243" spans="1:24" x14ac:dyDescent="0.3">
      <c r="A1243" s="3">
        <v>121241</v>
      </c>
      <c r="B1243">
        <v>201</v>
      </c>
      <c r="C1243" s="2">
        <v>45849</v>
      </c>
      <c r="D1243" s="4">
        <v>0.37880787037037039</v>
      </c>
      <c r="E1243" s="2">
        <v>45849</v>
      </c>
      <c r="F1243" s="2" t="str">
        <f>TEXT(Table1[[#This Row],[Business_Day]],"dddd")</f>
        <v>Friday</v>
      </c>
      <c r="G1243" t="s">
        <v>36</v>
      </c>
      <c r="H1243" t="s">
        <v>15</v>
      </c>
      <c r="I1243" t="str">
        <f t="shared" si="152"/>
        <v>Drive-Thru</v>
      </c>
      <c r="J1243" t="s">
        <v>57</v>
      </c>
      <c r="L1243" t="str">
        <f t="shared" si="153"/>
        <v>No Modifier</v>
      </c>
      <c r="M1243" s="3">
        <v>1</v>
      </c>
      <c r="N1243" s="5">
        <v>8.89</v>
      </c>
      <c r="O1243" s="5">
        <f t="shared" si="154"/>
        <v>9.89</v>
      </c>
      <c r="P1243" s="5">
        <f t="shared" si="155"/>
        <v>9.89</v>
      </c>
      <c r="Q1243" s="9">
        <v>0</v>
      </c>
      <c r="R1243" s="9">
        <f t="shared" si="156"/>
        <v>0</v>
      </c>
      <c r="S1243" s="9">
        <v>0.74</v>
      </c>
      <c r="T1243" s="9">
        <f t="shared" si="157"/>
        <v>0.74</v>
      </c>
      <c r="U1243" s="16">
        <v>10.63</v>
      </c>
      <c r="V1243" s="5">
        <f t="shared" si="158"/>
        <v>10.63</v>
      </c>
      <c r="W1243" t="s">
        <v>31</v>
      </c>
      <c r="X1243" t="str">
        <f t="shared" si="159"/>
        <v>MobilePay</v>
      </c>
    </row>
    <row r="1244" spans="1:24" x14ac:dyDescent="0.3">
      <c r="A1244" s="3">
        <v>121242</v>
      </c>
      <c r="B1244">
        <v>201</v>
      </c>
      <c r="C1244" s="2">
        <v>45867</v>
      </c>
      <c r="D1244" s="4">
        <v>0.47244212962962961</v>
      </c>
      <c r="E1244" s="2">
        <v>45867</v>
      </c>
      <c r="F1244" s="2" t="str">
        <f>TEXT(Table1[[#This Row],[Business_Day]],"dddd")</f>
        <v>Tuesday</v>
      </c>
      <c r="G1244" t="s">
        <v>33</v>
      </c>
      <c r="H1244" t="s">
        <v>15</v>
      </c>
      <c r="I1244" t="str">
        <f t="shared" si="152"/>
        <v>Drive-Thru</v>
      </c>
      <c r="J1244" t="s">
        <v>30</v>
      </c>
      <c r="L1244" t="str">
        <f t="shared" si="153"/>
        <v>No Modifier</v>
      </c>
      <c r="M1244" s="3">
        <v>1</v>
      </c>
      <c r="N1244" s="5">
        <v>2.98</v>
      </c>
      <c r="O1244" s="5">
        <f t="shared" si="154"/>
        <v>2.98</v>
      </c>
      <c r="P1244" s="5">
        <f t="shared" si="155"/>
        <v>2.98</v>
      </c>
      <c r="Q1244" s="9">
        <v>0</v>
      </c>
      <c r="R1244" s="9">
        <f t="shared" si="156"/>
        <v>0</v>
      </c>
      <c r="S1244" s="9">
        <v>0.25</v>
      </c>
      <c r="T1244" s="9">
        <f t="shared" si="157"/>
        <v>0.25</v>
      </c>
      <c r="U1244" s="16">
        <v>3.23</v>
      </c>
      <c r="V1244" s="5">
        <f t="shared" si="158"/>
        <v>3.23</v>
      </c>
      <c r="W1244" t="s">
        <v>17</v>
      </c>
      <c r="X1244" t="str">
        <f t="shared" si="159"/>
        <v>Cash</v>
      </c>
    </row>
    <row r="1245" spans="1:24" x14ac:dyDescent="0.3">
      <c r="A1245" s="3">
        <v>121243</v>
      </c>
      <c r="B1245">
        <v>403</v>
      </c>
      <c r="C1245" s="2">
        <v>45878</v>
      </c>
      <c r="D1245" s="4">
        <v>5.3217592592592594E-2</v>
      </c>
      <c r="E1245" s="2">
        <v>45878</v>
      </c>
      <c r="F1245" s="2" t="str">
        <f>TEXT(Table1[[#This Row],[Business_Day]],"dddd")</f>
        <v>Saturday</v>
      </c>
      <c r="G1245" t="s">
        <v>18</v>
      </c>
      <c r="H1245" t="s">
        <v>22</v>
      </c>
      <c r="I1245" t="str">
        <f t="shared" si="152"/>
        <v>Takeout</v>
      </c>
      <c r="J1245" t="s">
        <v>20</v>
      </c>
      <c r="K1245" t="s">
        <v>73</v>
      </c>
      <c r="L1245" t="str">
        <f t="shared" si="153"/>
        <v>Add Jalapenos</v>
      </c>
      <c r="M1245" s="3">
        <v>1</v>
      </c>
      <c r="N1245" s="5">
        <v>5.0199999999999996</v>
      </c>
      <c r="O1245" s="5">
        <f t="shared" si="154"/>
        <v>5.42</v>
      </c>
      <c r="P1245" s="5">
        <f t="shared" si="155"/>
        <v>5.42</v>
      </c>
      <c r="Q1245" s="9">
        <v>0</v>
      </c>
      <c r="R1245" s="9">
        <f t="shared" si="156"/>
        <v>0</v>
      </c>
      <c r="S1245" s="9">
        <v>0.39</v>
      </c>
      <c r="T1245" s="9">
        <f t="shared" si="157"/>
        <v>0.39</v>
      </c>
      <c r="U1245" s="16">
        <v>5.81</v>
      </c>
      <c r="V1245" s="5">
        <f t="shared" si="158"/>
        <v>5.81</v>
      </c>
      <c r="W1245" t="s">
        <v>62</v>
      </c>
      <c r="X1245" t="str">
        <f t="shared" si="159"/>
        <v>GiftCard</v>
      </c>
    </row>
    <row r="1246" spans="1:24" x14ac:dyDescent="0.3">
      <c r="A1246" s="3">
        <v>121244</v>
      </c>
      <c r="B1246">
        <v>102</v>
      </c>
      <c r="C1246" s="2">
        <v>45810</v>
      </c>
      <c r="D1246" s="4">
        <v>0.47673611111111114</v>
      </c>
      <c r="E1246" s="2">
        <v>45810</v>
      </c>
      <c r="F1246" s="2" t="str">
        <f>TEXT(Table1[[#This Row],[Business_Day]],"dddd")</f>
        <v>Monday</v>
      </c>
      <c r="G1246" t="s">
        <v>18</v>
      </c>
      <c r="H1246" t="s">
        <v>22</v>
      </c>
      <c r="I1246" t="str">
        <f t="shared" si="152"/>
        <v>Takeout</v>
      </c>
      <c r="J1246" t="s">
        <v>77</v>
      </c>
      <c r="K1246" t="s">
        <v>72</v>
      </c>
      <c r="L1246" t="str">
        <f t="shared" si="153"/>
        <v>Gluten-Free Bun</v>
      </c>
      <c r="M1246" s="3">
        <v>1</v>
      </c>
      <c r="N1246" s="5">
        <v>5.01</v>
      </c>
      <c r="O1246" s="5">
        <f t="shared" si="154"/>
        <v>6.01</v>
      </c>
      <c r="P1246" s="5">
        <f t="shared" si="155"/>
        <v>6.01</v>
      </c>
      <c r="Q1246" s="9">
        <v>0</v>
      </c>
      <c r="R1246" s="9">
        <f t="shared" si="156"/>
        <v>0</v>
      </c>
      <c r="S1246" s="9">
        <v>0.48</v>
      </c>
      <c r="T1246" s="9">
        <f t="shared" si="157"/>
        <v>0.48</v>
      </c>
      <c r="U1246" s="16">
        <v>6.49</v>
      </c>
      <c r="V1246" s="5">
        <f t="shared" si="158"/>
        <v>6.49</v>
      </c>
      <c r="W1246" t="s">
        <v>31</v>
      </c>
      <c r="X1246" t="str">
        <f t="shared" si="159"/>
        <v>MobilePay</v>
      </c>
    </row>
    <row r="1247" spans="1:24" x14ac:dyDescent="0.3">
      <c r="A1247" s="3">
        <v>121245</v>
      </c>
      <c r="B1247">
        <v>102</v>
      </c>
      <c r="C1247" s="2">
        <v>45770</v>
      </c>
      <c r="D1247" s="4">
        <v>8.1122685185185187E-2</v>
      </c>
      <c r="E1247" s="2">
        <v>45770</v>
      </c>
      <c r="F1247" s="2" t="str">
        <f>TEXT(Table1[[#This Row],[Business_Day]],"dddd")</f>
        <v>Wednesday</v>
      </c>
      <c r="G1247" t="s">
        <v>18</v>
      </c>
      <c r="H1247" t="s">
        <v>22</v>
      </c>
      <c r="I1247" t="str">
        <f t="shared" si="152"/>
        <v>Takeout</v>
      </c>
      <c r="J1247" t="s">
        <v>27</v>
      </c>
      <c r="L1247" t="str">
        <f t="shared" si="153"/>
        <v>No Modifier</v>
      </c>
      <c r="M1247" s="3">
        <v>1</v>
      </c>
      <c r="N1247" s="5">
        <v>5.23</v>
      </c>
      <c r="O1247" s="5">
        <f t="shared" si="154"/>
        <v>5.23</v>
      </c>
      <c r="P1247" s="5">
        <f t="shared" si="155"/>
        <v>5.23</v>
      </c>
      <c r="Q1247" s="9">
        <v>0</v>
      </c>
      <c r="R1247" s="9">
        <f t="shared" si="156"/>
        <v>0</v>
      </c>
      <c r="S1247" s="9">
        <v>0.38</v>
      </c>
      <c r="T1247" s="9">
        <f t="shared" si="157"/>
        <v>0.38</v>
      </c>
      <c r="U1247" s="16">
        <v>5.61</v>
      </c>
      <c r="V1247" s="5">
        <f t="shared" si="158"/>
        <v>5.61</v>
      </c>
      <c r="W1247" t="s">
        <v>17</v>
      </c>
      <c r="X1247" t="str">
        <f t="shared" si="159"/>
        <v>Cash</v>
      </c>
    </row>
    <row r="1248" spans="1:24" x14ac:dyDescent="0.3">
      <c r="A1248" s="3">
        <v>121246</v>
      </c>
      <c r="B1248">
        <v>103</v>
      </c>
      <c r="C1248" s="2">
        <v>45840</v>
      </c>
      <c r="D1248" s="4">
        <v>0.47842592592592592</v>
      </c>
      <c r="E1248" s="2">
        <v>45840</v>
      </c>
      <c r="F1248" s="2" t="str">
        <f>TEXT(Table1[[#This Row],[Business_Day]],"dddd")</f>
        <v>Wednesday</v>
      </c>
      <c r="G1248" t="s">
        <v>18</v>
      </c>
      <c r="H1248" t="s">
        <v>19</v>
      </c>
      <c r="I1248" t="str">
        <f t="shared" si="152"/>
        <v>Dine-In</v>
      </c>
      <c r="J1248" t="s">
        <v>57</v>
      </c>
      <c r="L1248" t="str">
        <f t="shared" si="153"/>
        <v>No Modifier</v>
      </c>
      <c r="M1248" s="3">
        <v>1</v>
      </c>
      <c r="N1248" s="5">
        <v>9.01</v>
      </c>
      <c r="O1248" s="5">
        <f t="shared" si="154"/>
        <v>9.01</v>
      </c>
      <c r="P1248" s="5">
        <f t="shared" si="155"/>
        <v>9.01</v>
      </c>
      <c r="Q1248" s="9">
        <v>0</v>
      </c>
      <c r="R1248" s="9">
        <f t="shared" si="156"/>
        <v>0</v>
      </c>
      <c r="S1248" s="9">
        <v>0.59</v>
      </c>
      <c r="T1248" s="9">
        <f t="shared" si="157"/>
        <v>0.59</v>
      </c>
      <c r="U1248" s="16">
        <v>9.6</v>
      </c>
      <c r="V1248" s="5">
        <f t="shared" si="158"/>
        <v>9.6</v>
      </c>
      <c r="W1248" t="s">
        <v>21</v>
      </c>
      <c r="X1248" t="str">
        <f t="shared" si="159"/>
        <v>Card</v>
      </c>
    </row>
    <row r="1249" spans="1:24" x14ac:dyDescent="0.3">
      <c r="A1249" s="3">
        <v>121247</v>
      </c>
      <c r="B1249">
        <v>103</v>
      </c>
      <c r="C1249" s="2">
        <v>45780</v>
      </c>
      <c r="D1249" s="4">
        <v>0.20369212962962963</v>
      </c>
      <c r="E1249" s="2">
        <v>45780</v>
      </c>
      <c r="F1249" s="2" t="str">
        <f>TEXT(Table1[[#This Row],[Business_Day]],"dddd")</f>
        <v>Saturday</v>
      </c>
      <c r="G1249" t="s">
        <v>28</v>
      </c>
      <c r="H1249" t="s">
        <v>15</v>
      </c>
      <c r="I1249" t="str">
        <f t="shared" si="152"/>
        <v>Drive-Thru</v>
      </c>
      <c r="J1249" t="s">
        <v>47</v>
      </c>
      <c r="K1249" t="s">
        <v>69</v>
      </c>
      <c r="L1249" t="str">
        <f t="shared" si="153"/>
        <v>Caramel Topping</v>
      </c>
      <c r="M1249" s="3">
        <v>1</v>
      </c>
      <c r="N1249" s="5">
        <v>1.55</v>
      </c>
      <c r="O1249" s="5">
        <f t="shared" si="154"/>
        <v>2.0499999999999998</v>
      </c>
      <c r="P1249" s="5">
        <f t="shared" si="155"/>
        <v>2.0499999999999998</v>
      </c>
      <c r="Q1249" s="9">
        <v>0</v>
      </c>
      <c r="R1249" s="9">
        <f t="shared" si="156"/>
        <v>0</v>
      </c>
      <c r="S1249" s="9">
        <v>0.16</v>
      </c>
      <c r="T1249" s="9">
        <f t="shared" si="157"/>
        <v>0.16</v>
      </c>
      <c r="U1249" s="16">
        <v>2.21</v>
      </c>
      <c r="V1249" s="5">
        <f t="shared" si="158"/>
        <v>2.21</v>
      </c>
      <c r="W1249" t="s">
        <v>21</v>
      </c>
      <c r="X1249" t="str">
        <f t="shared" si="159"/>
        <v>Card</v>
      </c>
    </row>
    <row r="1250" spans="1:24" x14ac:dyDescent="0.3">
      <c r="A1250" s="3">
        <v>121248</v>
      </c>
      <c r="B1250">
        <v>401</v>
      </c>
      <c r="C1250" s="2">
        <v>45824</v>
      </c>
      <c r="D1250" s="4">
        <v>0.49071759259259257</v>
      </c>
      <c r="E1250" s="2">
        <v>45824</v>
      </c>
      <c r="F1250" s="2" t="str">
        <f>TEXT(Table1[[#This Row],[Business_Day]],"dddd")</f>
        <v>Monday</v>
      </c>
      <c r="G1250" t="s">
        <v>18</v>
      </c>
      <c r="H1250" t="s">
        <v>15</v>
      </c>
      <c r="I1250" t="str">
        <f t="shared" si="152"/>
        <v>Drive-Thru</v>
      </c>
      <c r="J1250" t="s">
        <v>27</v>
      </c>
      <c r="L1250" t="str">
        <f t="shared" si="153"/>
        <v>No Modifier</v>
      </c>
      <c r="M1250" s="3">
        <v>1</v>
      </c>
      <c r="N1250" s="5">
        <v>5.84</v>
      </c>
      <c r="O1250" s="5">
        <f t="shared" si="154"/>
        <v>5.84</v>
      </c>
      <c r="P1250" s="5">
        <f t="shared" si="155"/>
        <v>5.84</v>
      </c>
      <c r="Q1250" s="9">
        <v>0</v>
      </c>
      <c r="R1250" s="9">
        <f t="shared" si="156"/>
        <v>0</v>
      </c>
      <c r="S1250" s="9">
        <v>0.55000000000000004</v>
      </c>
      <c r="T1250" s="9">
        <f t="shared" si="157"/>
        <v>0.55000000000000004</v>
      </c>
      <c r="U1250" s="16">
        <v>6.39</v>
      </c>
      <c r="V1250" s="5">
        <f t="shared" si="158"/>
        <v>6.39</v>
      </c>
      <c r="W1250" t="s">
        <v>21</v>
      </c>
      <c r="X1250" t="str">
        <f t="shared" si="159"/>
        <v>Card</v>
      </c>
    </row>
    <row r="1251" spans="1:24" x14ac:dyDescent="0.3">
      <c r="A1251" s="3">
        <v>121249</v>
      </c>
      <c r="B1251">
        <v>103</v>
      </c>
      <c r="C1251" s="2">
        <v>45825</v>
      </c>
      <c r="D1251" s="4">
        <v>0.48885416666666665</v>
      </c>
      <c r="E1251" s="2">
        <v>45825</v>
      </c>
      <c r="F1251" s="2" t="str">
        <f>TEXT(Table1[[#This Row],[Business_Day]],"dddd")</f>
        <v>Tuesday</v>
      </c>
      <c r="G1251" t="s">
        <v>33</v>
      </c>
      <c r="I1251" t="str">
        <f t="shared" si="152"/>
        <v>Unknown</v>
      </c>
      <c r="J1251" t="s">
        <v>27</v>
      </c>
      <c r="L1251" t="str">
        <f t="shared" si="153"/>
        <v>No Modifier</v>
      </c>
      <c r="M1251" s="3">
        <v>1</v>
      </c>
      <c r="N1251" s="5">
        <v>5.09</v>
      </c>
      <c r="O1251" s="5">
        <f t="shared" si="154"/>
        <v>5.09</v>
      </c>
      <c r="P1251" s="5">
        <f t="shared" si="155"/>
        <v>5.09</v>
      </c>
      <c r="Q1251" s="9">
        <v>0</v>
      </c>
      <c r="R1251" s="9">
        <f t="shared" si="156"/>
        <v>0</v>
      </c>
      <c r="S1251" s="9">
        <v>0.38</v>
      </c>
      <c r="T1251" s="9">
        <f t="shared" si="157"/>
        <v>0.38</v>
      </c>
      <c r="U1251" s="16">
        <v>5.47</v>
      </c>
      <c r="V1251" s="5">
        <f t="shared" si="158"/>
        <v>5.47</v>
      </c>
      <c r="W1251" t="s">
        <v>21</v>
      </c>
      <c r="X1251" t="str">
        <f t="shared" si="159"/>
        <v>Card</v>
      </c>
    </row>
    <row r="1252" spans="1:24" x14ac:dyDescent="0.3">
      <c r="A1252" s="3">
        <v>121250</v>
      </c>
      <c r="B1252">
        <v>103</v>
      </c>
      <c r="C1252" s="2">
        <v>45783</v>
      </c>
      <c r="D1252" s="4">
        <v>0.32756944444444447</v>
      </c>
      <c r="E1252" s="2">
        <v>45783</v>
      </c>
      <c r="F1252" s="2" t="str">
        <f>TEXT(Table1[[#This Row],[Business_Day]],"dddd")</f>
        <v>Tuesday</v>
      </c>
      <c r="G1252" t="s">
        <v>14</v>
      </c>
      <c r="H1252" t="s">
        <v>15</v>
      </c>
      <c r="I1252" t="str">
        <f t="shared" si="152"/>
        <v>Drive-Thru</v>
      </c>
      <c r="J1252" t="s">
        <v>24</v>
      </c>
      <c r="K1252" t="s">
        <v>25</v>
      </c>
      <c r="L1252" t="str">
        <f t="shared" si="153"/>
        <v>No Cheese</v>
      </c>
      <c r="M1252" s="3">
        <v>1</v>
      </c>
      <c r="N1252" s="5">
        <v>3.32</v>
      </c>
      <c r="O1252" s="5">
        <f t="shared" si="154"/>
        <v>3.32</v>
      </c>
      <c r="P1252" s="5">
        <f t="shared" si="155"/>
        <v>3.32</v>
      </c>
      <c r="Q1252" s="9">
        <v>0.17</v>
      </c>
      <c r="R1252" s="9">
        <f t="shared" si="156"/>
        <v>0.17</v>
      </c>
      <c r="S1252" s="9">
        <v>0.22</v>
      </c>
      <c r="T1252" s="9">
        <f t="shared" si="157"/>
        <v>0.22</v>
      </c>
      <c r="U1252" s="16">
        <v>3.37</v>
      </c>
      <c r="V1252" s="5">
        <f t="shared" si="158"/>
        <v>3.37</v>
      </c>
      <c r="W1252" t="s">
        <v>21</v>
      </c>
      <c r="X1252" t="str">
        <f t="shared" si="159"/>
        <v>Card</v>
      </c>
    </row>
    <row r="1253" spans="1:24" x14ac:dyDescent="0.3">
      <c r="A1253" s="3">
        <v>121251</v>
      </c>
      <c r="B1253">
        <v>501</v>
      </c>
      <c r="C1253" s="2">
        <v>45773</v>
      </c>
      <c r="D1253" s="4">
        <v>0.4692013888888889</v>
      </c>
      <c r="E1253" s="2">
        <v>45773</v>
      </c>
      <c r="F1253" s="2" t="str">
        <f>TEXT(Table1[[#This Row],[Business_Day]],"dddd")</f>
        <v>Saturday</v>
      </c>
      <c r="G1253" t="s">
        <v>18</v>
      </c>
      <c r="H1253" t="s">
        <v>22</v>
      </c>
      <c r="I1253" t="str">
        <f t="shared" si="152"/>
        <v>Takeout</v>
      </c>
      <c r="J1253" t="s">
        <v>43</v>
      </c>
      <c r="L1253" t="str">
        <f t="shared" si="153"/>
        <v>No Modifier</v>
      </c>
      <c r="M1253" s="3">
        <v>1</v>
      </c>
      <c r="N1253" s="5">
        <v>4.7699999999999996</v>
      </c>
      <c r="O1253" s="5">
        <f t="shared" si="154"/>
        <v>4.7699999999999996</v>
      </c>
      <c r="P1253" s="5">
        <f t="shared" si="155"/>
        <v>4.7699999999999996</v>
      </c>
      <c r="Q1253" s="9">
        <v>0</v>
      </c>
      <c r="R1253" s="9">
        <f t="shared" si="156"/>
        <v>0</v>
      </c>
      <c r="S1253" s="9">
        <v>0.33</v>
      </c>
      <c r="T1253" s="9">
        <f t="shared" si="157"/>
        <v>0.33</v>
      </c>
      <c r="U1253" s="16">
        <v>5.0999999999999996</v>
      </c>
      <c r="V1253" s="5">
        <f t="shared" si="158"/>
        <v>5.0999999999999996</v>
      </c>
      <c r="W1253" t="s">
        <v>17</v>
      </c>
      <c r="X1253" t="str">
        <f t="shared" si="159"/>
        <v>Cash</v>
      </c>
    </row>
    <row r="1254" spans="1:24" x14ac:dyDescent="0.3">
      <c r="A1254" s="3">
        <v>121252</v>
      </c>
      <c r="B1254">
        <v>401</v>
      </c>
      <c r="C1254" s="2">
        <v>45782</v>
      </c>
      <c r="D1254" s="4">
        <v>0.44761574074074073</v>
      </c>
      <c r="E1254" s="2">
        <v>45782</v>
      </c>
      <c r="F1254" s="2" t="str">
        <f>TEXT(Table1[[#This Row],[Business_Day]],"dddd")</f>
        <v>Monday</v>
      </c>
      <c r="G1254" t="s">
        <v>37</v>
      </c>
      <c r="H1254" t="s">
        <v>15</v>
      </c>
      <c r="I1254" t="str">
        <f t="shared" si="152"/>
        <v>Drive-Thru</v>
      </c>
      <c r="J1254" t="s">
        <v>24</v>
      </c>
      <c r="L1254" t="str">
        <f t="shared" si="153"/>
        <v>No Modifier</v>
      </c>
      <c r="M1254" s="3">
        <v>1</v>
      </c>
      <c r="N1254" s="5">
        <v>2.74</v>
      </c>
      <c r="O1254" s="5">
        <f t="shared" si="154"/>
        <v>2.74</v>
      </c>
      <c r="P1254" s="5">
        <f t="shared" si="155"/>
        <v>2.74</v>
      </c>
      <c r="Q1254" s="9">
        <v>0</v>
      </c>
      <c r="R1254" s="9">
        <f t="shared" si="156"/>
        <v>0</v>
      </c>
      <c r="S1254" s="9">
        <v>0.23</v>
      </c>
      <c r="T1254" s="9">
        <f t="shared" si="157"/>
        <v>0.23</v>
      </c>
      <c r="U1254" s="16">
        <v>2.97</v>
      </c>
      <c r="V1254" s="5">
        <f t="shared" si="158"/>
        <v>2.97</v>
      </c>
      <c r="W1254" t="s">
        <v>17</v>
      </c>
      <c r="X1254" t="str">
        <f t="shared" si="159"/>
        <v>Cash</v>
      </c>
    </row>
    <row r="1255" spans="1:24" x14ac:dyDescent="0.3">
      <c r="A1255" s="3">
        <v>121253</v>
      </c>
      <c r="B1255">
        <v>301</v>
      </c>
      <c r="C1255" s="2">
        <v>45806</v>
      </c>
      <c r="D1255" s="4">
        <v>0.3967013888888889</v>
      </c>
      <c r="E1255" s="2">
        <v>45806</v>
      </c>
      <c r="F1255" s="2" t="str">
        <f>TEXT(Table1[[#This Row],[Business_Day]],"dddd")</f>
        <v>Thursday</v>
      </c>
      <c r="G1255" t="s">
        <v>36</v>
      </c>
      <c r="H1255" t="s">
        <v>22</v>
      </c>
      <c r="I1255" t="str">
        <f t="shared" si="152"/>
        <v>Takeout</v>
      </c>
      <c r="J1255" t="s">
        <v>26</v>
      </c>
      <c r="L1255" t="str">
        <f t="shared" si="153"/>
        <v>No Modifier</v>
      </c>
      <c r="M1255" s="3">
        <v>3</v>
      </c>
      <c r="N1255" s="5">
        <v>9.48</v>
      </c>
      <c r="O1255" s="5">
        <f t="shared" si="154"/>
        <v>9.48</v>
      </c>
      <c r="P1255" s="5">
        <f t="shared" si="155"/>
        <v>28.44</v>
      </c>
      <c r="Q1255" s="9">
        <v>0</v>
      </c>
      <c r="R1255" s="9">
        <f t="shared" si="156"/>
        <v>0</v>
      </c>
      <c r="S1255" s="9">
        <v>2.06</v>
      </c>
      <c r="T1255" s="9">
        <f t="shared" si="157"/>
        <v>2.06</v>
      </c>
      <c r="U1255" s="16">
        <v>30.5</v>
      </c>
      <c r="V1255" s="5">
        <f t="shared" si="158"/>
        <v>30.5</v>
      </c>
      <c r="W1255" t="s">
        <v>21</v>
      </c>
      <c r="X1255" t="str">
        <f t="shared" si="159"/>
        <v>Card</v>
      </c>
    </row>
    <row r="1256" spans="1:24" x14ac:dyDescent="0.3">
      <c r="A1256" s="3">
        <v>121254</v>
      </c>
      <c r="B1256">
        <v>403</v>
      </c>
      <c r="C1256" s="2">
        <v>45804</v>
      </c>
      <c r="D1256" s="4">
        <v>0.46415509259259258</v>
      </c>
      <c r="E1256" s="2">
        <v>45804</v>
      </c>
      <c r="F1256" s="2" t="str">
        <f>TEXT(Table1[[#This Row],[Business_Day]],"dddd")</f>
        <v>Tuesday</v>
      </c>
      <c r="G1256" t="s">
        <v>18</v>
      </c>
      <c r="H1256" t="s">
        <v>22</v>
      </c>
      <c r="I1256" t="str">
        <f t="shared" si="152"/>
        <v>Takeout</v>
      </c>
      <c r="J1256" t="s">
        <v>55</v>
      </c>
      <c r="L1256" t="str">
        <f t="shared" si="153"/>
        <v>No Modifier</v>
      </c>
      <c r="M1256" s="3">
        <v>2</v>
      </c>
      <c r="N1256" s="5">
        <v>9.1</v>
      </c>
      <c r="O1256" s="5">
        <f t="shared" si="154"/>
        <v>9.1</v>
      </c>
      <c r="P1256" s="5">
        <f t="shared" si="155"/>
        <v>18.2</v>
      </c>
      <c r="Q1256" s="9">
        <v>0</v>
      </c>
      <c r="R1256" s="9">
        <f t="shared" si="156"/>
        <v>0</v>
      </c>
      <c r="S1256" s="9">
        <v>1.27</v>
      </c>
      <c r="T1256" s="9">
        <f t="shared" si="157"/>
        <v>1.27</v>
      </c>
      <c r="U1256" s="16">
        <v>19.47</v>
      </c>
      <c r="V1256" s="5">
        <f t="shared" si="158"/>
        <v>19.47</v>
      </c>
      <c r="W1256" t="s">
        <v>17</v>
      </c>
      <c r="X1256" t="str">
        <f t="shared" si="159"/>
        <v>Cash</v>
      </c>
    </row>
    <row r="1257" spans="1:24" x14ac:dyDescent="0.3">
      <c r="A1257" s="3">
        <v>121255</v>
      </c>
      <c r="B1257">
        <v>401</v>
      </c>
      <c r="C1257" s="2">
        <v>45862</v>
      </c>
      <c r="D1257" s="4">
        <v>0.14196759259259259</v>
      </c>
      <c r="E1257" s="2">
        <v>45862</v>
      </c>
      <c r="F1257" s="2" t="str">
        <f>TEXT(Table1[[#This Row],[Business_Day]],"dddd")</f>
        <v>Thursday</v>
      </c>
      <c r="G1257" t="s">
        <v>28</v>
      </c>
      <c r="H1257" t="s">
        <v>22</v>
      </c>
      <c r="I1257" t="str">
        <f t="shared" si="152"/>
        <v>Takeout</v>
      </c>
      <c r="J1257" t="s">
        <v>47</v>
      </c>
      <c r="K1257" t="s">
        <v>81</v>
      </c>
      <c r="L1257" t="str">
        <f t="shared" si="153"/>
        <v>Chocolate Topping</v>
      </c>
      <c r="M1257" s="3">
        <v>1</v>
      </c>
      <c r="N1257" s="5">
        <v>1.5</v>
      </c>
      <c r="O1257" s="5">
        <f t="shared" si="154"/>
        <v>2</v>
      </c>
      <c r="P1257" s="5">
        <f t="shared" si="155"/>
        <v>2</v>
      </c>
      <c r="Q1257" s="9">
        <v>0</v>
      </c>
      <c r="R1257" s="9">
        <f t="shared" si="156"/>
        <v>0</v>
      </c>
      <c r="S1257" s="9">
        <v>0.17</v>
      </c>
      <c r="T1257" s="9">
        <f t="shared" si="157"/>
        <v>0.17</v>
      </c>
      <c r="U1257" s="16">
        <v>2.17</v>
      </c>
      <c r="V1257" s="5">
        <f t="shared" si="158"/>
        <v>2.17</v>
      </c>
      <c r="W1257" t="s">
        <v>62</v>
      </c>
      <c r="X1257" t="str">
        <f t="shared" si="159"/>
        <v>GiftCard</v>
      </c>
    </row>
    <row r="1258" spans="1:24" x14ac:dyDescent="0.3">
      <c r="A1258" s="3">
        <v>121256</v>
      </c>
      <c r="B1258">
        <v>501</v>
      </c>
      <c r="C1258" s="2">
        <v>45801</v>
      </c>
      <c r="D1258" s="4">
        <v>0.30092592592592593</v>
      </c>
      <c r="E1258" s="2">
        <v>45801</v>
      </c>
      <c r="F1258" s="2" t="str">
        <f>TEXT(Table1[[#This Row],[Business_Day]],"dddd")</f>
        <v>Saturday</v>
      </c>
      <c r="G1258" t="s">
        <v>36</v>
      </c>
      <c r="H1258" t="s">
        <v>15</v>
      </c>
      <c r="I1258" t="str">
        <f t="shared" si="152"/>
        <v>Drive-Thru</v>
      </c>
      <c r="J1258" t="s">
        <v>52</v>
      </c>
      <c r="K1258" t="s">
        <v>34</v>
      </c>
      <c r="L1258" t="str">
        <f t="shared" si="153"/>
        <v>Extra Sauce</v>
      </c>
      <c r="M1258" s="3">
        <v>2</v>
      </c>
      <c r="N1258" s="5">
        <v>3.11</v>
      </c>
      <c r="O1258" s="5">
        <f t="shared" si="154"/>
        <v>3.3600000000000003</v>
      </c>
      <c r="P1258" s="5">
        <f t="shared" si="155"/>
        <v>6.7200000000000006</v>
      </c>
      <c r="Q1258" s="9">
        <v>0</v>
      </c>
      <c r="R1258" s="9">
        <f t="shared" si="156"/>
        <v>0</v>
      </c>
      <c r="S1258" s="9">
        <v>0.47</v>
      </c>
      <c r="T1258" s="9">
        <f t="shared" si="157"/>
        <v>0.47</v>
      </c>
      <c r="U1258" s="16">
        <v>7.19</v>
      </c>
      <c r="V1258" s="5">
        <f t="shared" si="158"/>
        <v>7.19</v>
      </c>
      <c r="W1258" t="s">
        <v>17</v>
      </c>
      <c r="X1258" t="str">
        <f t="shared" si="159"/>
        <v>Cash</v>
      </c>
    </row>
    <row r="1259" spans="1:24" x14ac:dyDescent="0.3">
      <c r="A1259" s="3">
        <v>121257</v>
      </c>
      <c r="B1259">
        <v>103</v>
      </c>
      <c r="C1259" s="2">
        <v>45768</v>
      </c>
      <c r="D1259" s="4">
        <v>0.3316898148148148</v>
      </c>
      <c r="E1259" s="2">
        <v>45768</v>
      </c>
      <c r="F1259" s="2" t="str">
        <f>TEXT(Table1[[#This Row],[Business_Day]],"dddd")</f>
        <v>Monday</v>
      </c>
      <c r="G1259" t="s">
        <v>14</v>
      </c>
      <c r="H1259" t="s">
        <v>15</v>
      </c>
      <c r="I1259" t="str">
        <f t="shared" si="152"/>
        <v>Drive-Thru</v>
      </c>
      <c r="J1259" t="s">
        <v>35</v>
      </c>
      <c r="K1259" t="s">
        <v>25</v>
      </c>
      <c r="L1259" t="str">
        <f t="shared" si="153"/>
        <v>No Cheese</v>
      </c>
      <c r="M1259" s="3">
        <v>3</v>
      </c>
      <c r="N1259" s="5">
        <v>1.97</v>
      </c>
      <c r="O1259" s="5">
        <f t="shared" si="154"/>
        <v>1.97</v>
      </c>
      <c r="P1259" s="5">
        <f t="shared" si="155"/>
        <v>5.91</v>
      </c>
      <c r="Q1259" s="9">
        <v>0</v>
      </c>
      <c r="R1259" s="9">
        <f t="shared" si="156"/>
        <v>0</v>
      </c>
      <c r="S1259" s="9">
        <v>0.41</v>
      </c>
      <c r="T1259" s="9">
        <f t="shared" si="157"/>
        <v>0.41</v>
      </c>
      <c r="U1259" s="16">
        <v>6.32</v>
      </c>
      <c r="V1259" s="5">
        <f t="shared" si="158"/>
        <v>6.32</v>
      </c>
      <c r="W1259" t="s">
        <v>21</v>
      </c>
      <c r="X1259" t="str">
        <f t="shared" si="159"/>
        <v>Card</v>
      </c>
    </row>
    <row r="1260" spans="1:24" x14ac:dyDescent="0.3">
      <c r="A1260" s="3">
        <v>121258</v>
      </c>
      <c r="B1260">
        <v>101</v>
      </c>
      <c r="C1260" s="2">
        <v>45794</v>
      </c>
      <c r="D1260" s="4">
        <v>0.22915509259259259</v>
      </c>
      <c r="E1260" s="2">
        <v>45794</v>
      </c>
      <c r="F1260" s="2" t="str">
        <f>TEXT(Table1[[#This Row],[Business_Day]],"dddd")</f>
        <v>Saturday</v>
      </c>
      <c r="G1260" t="s">
        <v>28</v>
      </c>
      <c r="H1260" t="s">
        <v>22</v>
      </c>
      <c r="I1260" t="str">
        <f t="shared" si="152"/>
        <v>Takeout</v>
      </c>
      <c r="J1260" t="s">
        <v>16</v>
      </c>
      <c r="K1260" t="s">
        <v>66</v>
      </c>
      <c r="L1260" t="str">
        <f t="shared" si="153"/>
        <v>Extra Ice</v>
      </c>
      <c r="M1260" s="3">
        <v>1</v>
      </c>
      <c r="N1260" s="5">
        <v>1.38</v>
      </c>
      <c r="O1260" s="5">
        <f t="shared" si="154"/>
        <v>1.38</v>
      </c>
      <c r="P1260" s="5">
        <f t="shared" si="155"/>
        <v>1.38</v>
      </c>
      <c r="Q1260" s="9">
        <v>0</v>
      </c>
      <c r="R1260" s="9">
        <f t="shared" si="156"/>
        <v>0</v>
      </c>
      <c r="S1260" s="9">
        <v>0.08</v>
      </c>
      <c r="T1260" s="9">
        <f t="shared" si="157"/>
        <v>0.08</v>
      </c>
      <c r="U1260" s="16">
        <v>1.46</v>
      </c>
      <c r="V1260" s="5">
        <f t="shared" si="158"/>
        <v>1.46</v>
      </c>
      <c r="W1260" t="s">
        <v>31</v>
      </c>
      <c r="X1260" t="str">
        <f t="shared" si="159"/>
        <v>MobilePay</v>
      </c>
    </row>
    <row r="1261" spans="1:24" x14ac:dyDescent="0.3">
      <c r="A1261" s="3">
        <v>121259</v>
      </c>
      <c r="B1261">
        <v>201</v>
      </c>
      <c r="C1261" s="2">
        <v>45805</v>
      </c>
      <c r="D1261" s="4">
        <v>9.7326388888888893E-2</v>
      </c>
      <c r="E1261" s="2">
        <v>45805</v>
      </c>
      <c r="F1261" s="2" t="str">
        <f>TEXT(Table1[[#This Row],[Business_Day]],"dddd")</f>
        <v>Wednesday</v>
      </c>
      <c r="G1261" t="s">
        <v>18</v>
      </c>
      <c r="H1261" t="s">
        <v>15</v>
      </c>
      <c r="I1261" t="str">
        <f t="shared" si="152"/>
        <v>Drive-Thru</v>
      </c>
      <c r="J1261" t="s">
        <v>55</v>
      </c>
      <c r="L1261" t="str">
        <f t="shared" si="153"/>
        <v>No Modifier</v>
      </c>
      <c r="M1261" s="3">
        <v>1</v>
      </c>
      <c r="N1261" s="5">
        <v>8.4600000000000009</v>
      </c>
      <c r="O1261" s="5">
        <f t="shared" si="154"/>
        <v>8.4600000000000009</v>
      </c>
      <c r="P1261" s="5">
        <f t="shared" si="155"/>
        <v>8.4600000000000009</v>
      </c>
      <c r="Q1261" s="9">
        <v>0</v>
      </c>
      <c r="R1261" s="9">
        <f t="shared" si="156"/>
        <v>0</v>
      </c>
      <c r="S1261" s="9">
        <v>0.68</v>
      </c>
      <c r="T1261" s="9">
        <f t="shared" si="157"/>
        <v>0.68</v>
      </c>
      <c r="U1261" s="16">
        <v>9.14</v>
      </c>
      <c r="V1261" s="5">
        <f t="shared" si="158"/>
        <v>9.14</v>
      </c>
      <c r="W1261" t="s">
        <v>17</v>
      </c>
      <c r="X1261" t="str">
        <f t="shared" si="159"/>
        <v>Cash</v>
      </c>
    </row>
    <row r="1262" spans="1:24" x14ac:dyDescent="0.3">
      <c r="A1262" s="3">
        <v>121260</v>
      </c>
      <c r="B1262">
        <v>103</v>
      </c>
      <c r="C1262" s="2">
        <v>45877</v>
      </c>
      <c r="D1262" s="4">
        <v>6.9270833333333337E-2</v>
      </c>
      <c r="E1262" s="2">
        <v>45877</v>
      </c>
      <c r="F1262" s="2" t="str">
        <f>TEXT(Table1[[#This Row],[Business_Day]],"dddd")</f>
        <v>Friday</v>
      </c>
      <c r="G1262" t="s">
        <v>18</v>
      </c>
      <c r="H1262" t="s">
        <v>29</v>
      </c>
      <c r="I1262" t="str">
        <f t="shared" si="152"/>
        <v>Delivery</v>
      </c>
      <c r="J1262" t="s">
        <v>20</v>
      </c>
      <c r="L1262" t="str">
        <f t="shared" si="153"/>
        <v>No Modifier</v>
      </c>
      <c r="M1262" s="3">
        <v>1</v>
      </c>
      <c r="N1262" s="5">
        <v>5.59</v>
      </c>
      <c r="O1262" s="5">
        <f t="shared" si="154"/>
        <v>5.59</v>
      </c>
      <c r="P1262" s="5">
        <f t="shared" si="155"/>
        <v>5.59</v>
      </c>
      <c r="Q1262" s="9">
        <v>0</v>
      </c>
      <c r="R1262" s="9">
        <f t="shared" si="156"/>
        <v>0</v>
      </c>
      <c r="S1262" s="9">
        <v>0.5</v>
      </c>
      <c r="T1262" s="9">
        <f t="shared" si="157"/>
        <v>0.5</v>
      </c>
      <c r="U1262" s="16">
        <v>6.09</v>
      </c>
      <c r="V1262" s="5">
        <f t="shared" si="158"/>
        <v>6.09</v>
      </c>
      <c r="W1262" t="s">
        <v>21</v>
      </c>
      <c r="X1262" t="str">
        <f t="shared" si="159"/>
        <v>Card</v>
      </c>
    </row>
    <row r="1263" spans="1:24" x14ac:dyDescent="0.3">
      <c r="A1263" s="3">
        <v>121261</v>
      </c>
      <c r="B1263">
        <v>403</v>
      </c>
      <c r="C1263" s="2">
        <v>45827</v>
      </c>
      <c r="D1263" s="4">
        <v>0.33236111111111111</v>
      </c>
      <c r="E1263" s="2">
        <v>45827</v>
      </c>
      <c r="F1263" s="2" t="str">
        <f>TEXT(Table1[[#This Row],[Business_Day]],"dddd")</f>
        <v>Thursday</v>
      </c>
      <c r="G1263" t="s">
        <v>36</v>
      </c>
      <c r="H1263" t="s">
        <v>15</v>
      </c>
      <c r="I1263" t="str">
        <f t="shared" si="152"/>
        <v>Drive-Thru</v>
      </c>
      <c r="J1263" t="s">
        <v>57</v>
      </c>
      <c r="K1263" t="s">
        <v>49</v>
      </c>
      <c r="L1263" t="str">
        <f t="shared" si="153"/>
        <v>No Pickles</v>
      </c>
      <c r="M1263" s="3">
        <v>1</v>
      </c>
      <c r="N1263" s="5">
        <v>9.0299999999999994</v>
      </c>
      <c r="O1263" s="5">
        <f t="shared" si="154"/>
        <v>9.0300000000000011</v>
      </c>
      <c r="P1263" s="5">
        <f t="shared" si="155"/>
        <v>9.0300000000000011</v>
      </c>
      <c r="Q1263" s="9">
        <v>0</v>
      </c>
      <c r="R1263" s="9">
        <f t="shared" si="156"/>
        <v>0</v>
      </c>
      <c r="S1263" s="9">
        <v>0.77</v>
      </c>
      <c r="T1263" s="9">
        <f t="shared" si="157"/>
        <v>0.77</v>
      </c>
      <c r="U1263" s="16">
        <v>9.8000000000000007</v>
      </c>
      <c r="V1263" s="5">
        <f t="shared" si="158"/>
        <v>9.8000000000000007</v>
      </c>
      <c r="W1263" t="s">
        <v>17</v>
      </c>
      <c r="X1263" t="str">
        <f t="shared" si="159"/>
        <v>Cash</v>
      </c>
    </row>
    <row r="1264" spans="1:24" x14ac:dyDescent="0.3">
      <c r="A1264" s="3">
        <v>121262</v>
      </c>
      <c r="B1264">
        <v>101</v>
      </c>
      <c r="C1264" s="2">
        <v>45826</v>
      </c>
      <c r="D1264" s="4">
        <v>8.818287037037037E-2</v>
      </c>
      <c r="E1264" s="2">
        <v>45826</v>
      </c>
      <c r="F1264" s="2" t="str">
        <f>TEXT(Table1[[#This Row],[Business_Day]],"dddd")</f>
        <v>Wednesday</v>
      </c>
      <c r="G1264" t="s">
        <v>18</v>
      </c>
      <c r="H1264" t="s">
        <v>22</v>
      </c>
      <c r="I1264" t="str">
        <f t="shared" si="152"/>
        <v>Takeout</v>
      </c>
      <c r="J1264" t="s">
        <v>32</v>
      </c>
      <c r="L1264" t="str">
        <f t="shared" si="153"/>
        <v>No Modifier</v>
      </c>
      <c r="M1264" s="3">
        <v>2</v>
      </c>
      <c r="N1264" s="5">
        <v>1.78</v>
      </c>
      <c r="O1264" s="5">
        <f t="shared" si="154"/>
        <v>1.78</v>
      </c>
      <c r="P1264" s="5">
        <f t="shared" si="155"/>
        <v>3.56</v>
      </c>
      <c r="Q1264" s="9">
        <v>0</v>
      </c>
      <c r="R1264" s="9">
        <f t="shared" si="156"/>
        <v>0</v>
      </c>
      <c r="S1264" s="9">
        <v>0.27</v>
      </c>
      <c r="T1264" s="9">
        <f t="shared" si="157"/>
        <v>0.27</v>
      </c>
      <c r="U1264" s="16">
        <v>3.83</v>
      </c>
      <c r="V1264" s="5">
        <f t="shared" si="158"/>
        <v>3.83</v>
      </c>
      <c r="X1264" t="str">
        <f t="shared" si="159"/>
        <v>Card</v>
      </c>
    </row>
    <row r="1265" spans="1:24" x14ac:dyDescent="0.3">
      <c r="A1265" s="3">
        <v>121263</v>
      </c>
      <c r="B1265">
        <v>102</v>
      </c>
      <c r="C1265" s="2">
        <v>45838</v>
      </c>
      <c r="D1265" s="4">
        <v>0.29493055555555553</v>
      </c>
      <c r="E1265" s="2">
        <v>45838</v>
      </c>
      <c r="F1265" s="2" t="str">
        <f>TEXT(Table1[[#This Row],[Business_Day]],"dddd")</f>
        <v>Monday</v>
      </c>
      <c r="G1265" t="s">
        <v>36</v>
      </c>
      <c r="H1265" t="s">
        <v>19</v>
      </c>
      <c r="I1265" t="str">
        <f t="shared" si="152"/>
        <v>Dine-In</v>
      </c>
      <c r="J1265" t="s">
        <v>48</v>
      </c>
      <c r="K1265" t="s">
        <v>49</v>
      </c>
      <c r="L1265" t="str">
        <f t="shared" si="153"/>
        <v>No Pickles</v>
      </c>
      <c r="M1265" s="3">
        <v>1</v>
      </c>
      <c r="N1265" s="5">
        <v>5.29</v>
      </c>
      <c r="O1265" s="5">
        <f t="shared" si="154"/>
        <v>5.29</v>
      </c>
      <c r="P1265" s="5">
        <f t="shared" si="155"/>
        <v>5.29</v>
      </c>
      <c r="Q1265" s="9">
        <v>0</v>
      </c>
      <c r="R1265" s="9">
        <f t="shared" si="156"/>
        <v>0</v>
      </c>
      <c r="S1265" s="9">
        <v>0.38</v>
      </c>
      <c r="T1265" s="9">
        <f t="shared" si="157"/>
        <v>0.38</v>
      </c>
      <c r="U1265" s="16">
        <v>5.67</v>
      </c>
      <c r="V1265" s="5">
        <f t="shared" si="158"/>
        <v>5.67</v>
      </c>
      <c r="W1265" t="s">
        <v>17</v>
      </c>
      <c r="X1265" t="str">
        <f t="shared" si="159"/>
        <v>Cash</v>
      </c>
    </row>
    <row r="1266" spans="1:24" x14ac:dyDescent="0.3">
      <c r="A1266" s="3">
        <v>121264</v>
      </c>
      <c r="B1266">
        <v>102</v>
      </c>
      <c r="C1266" s="2">
        <v>45781</v>
      </c>
      <c r="D1266" s="4">
        <v>0.2931597222222222</v>
      </c>
      <c r="E1266" s="2">
        <v>45781</v>
      </c>
      <c r="F1266" s="2" t="str">
        <f>TEXT(Table1[[#This Row],[Business_Day]],"dddd")</f>
        <v>Sunday</v>
      </c>
      <c r="G1266" t="s">
        <v>36</v>
      </c>
      <c r="H1266" t="s">
        <v>29</v>
      </c>
      <c r="I1266" t="str">
        <f t="shared" si="152"/>
        <v>Delivery</v>
      </c>
      <c r="J1266" t="s">
        <v>26</v>
      </c>
      <c r="L1266" t="str">
        <f t="shared" si="153"/>
        <v>No Modifier</v>
      </c>
      <c r="M1266" s="3">
        <v>1</v>
      </c>
      <c r="N1266" s="5">
        <v>9.3699999999999992</v>
      </c>
      <c r="O1266" s="5">
        <f t="shared" si="154"/>
        <v>9.3699999999999992</v>
      </c>
      <c r="P1266" s="5">
        <f t="shared" si="155"/>
        <v>9.3699999999999992</v>
      </c>
      <c r="Q1266" s="9">
        <v>0</v>
      </c>
      <c r="R1266" s="9">
        <f t="shared" si="156"/>
        <v>0</v>
      </c>
      <c r="S1266" s="9">
        <v>0.89</v>
      </c>
      <c r="T1266" s="9">
        <f t="shared" si="157"/>
        <v>0.89</v>
      </c>
      <c r="U1266" s="16">
        <v>10.26</v>
      </c>
      <c r="V1266" s="5">
        <f t="shared" si="158"/>
        <v>10.26</v>
      </c>
      <c r="W1266" t="s">
        <v>31</v>
      </c>
      <c r="X1266" t="str">
        <f t="shared" si="159"/>
        <v>MobilePay</v>
      </c>
    </row>
    <row r="1267" spans="1:24" x14ac:dyDescent="0.3">
      <c r="A1267" s="3">
        <v>121265</v>
      </c>
      <c r="B1267">
        <v>202</v>
      </c>
      <c r="C1267" s="2">
        <v>45839</v>
      </c>
      <c r="D1267" s="4">
        <v>0.37115740740740738</v>
      </c>
      <c r="E1267" s="2">
        <v>45839</v>
      </c>
      <c r="F1267" s="2" t="str">
        <f>TEXT(Table1[[#This Row],[Business_Day]],"dddd")</f>
        <v>Tuesday</v>
      </c>
      <c r="G1267" t="s">
        <v>36</v>
      </c>
      <c r="H1267" t="s">
        <v>19</v>
      </c>
      <c r="I1267" t="str">
        <f t="shared" si="152"/>
        <v>Dine-In</v>
      </c>
      <c r="J1267" t="s">
        <v>59</v>
      </c>
      <c r="L1267" t="str">
        <f t="shared" si="153"/>
        <v>No Modifier</v>
      </c>
      <c r="M1267" s="3">
        <v>1</v>
      </c>
      <c r="N1267" s="5">
        <v>9.2799999999999994</v>
      </c>
      <c r="O1267" s="5">
        <f t="shared" si="154"/>
        <v>9.2799999999999994</v>
      </c>
      <c r="P1267" s="5">
        <f t="shared" si="155"/>
        <v>9.2799999999999994</v>
      </c>
      <c r="Q1267" s="9">
        <v>0</v>
      </c>
      <c r="R1267" s="9">
        <f t="shared" si="156"/>
        <v>0</v>
      </c>
      <c r="S1267" s="9">
        <v>0.88</v>
      </c>
      <c r="T1267" s="9">
        <f t="shared" si="157"/>
        <v>0.88</v>
      </c>
      <c r="U1267" s="16">
        <v>10.16</v>
      </c>
      <c r="V1267" s="5">
        <f t="shared" si="158"/>
        <v>10.16</v>
      </c>
      <c r="W1267" t="s">
        <v>17</v>
      </c>
      <c r="X1267" t="str">
        <f t="shared" si="159"/>
        <v>Cash</v>
      </c>
    </row>
    <row r="1268" spans="1:24" x14ac:dyDescent="0.3">
      <c r="A1268" s="3">
        <v>121266</v>
      </c>
      <c r="B1268">
        <v>101</v>
      </c>
      <c r="C1268" s="2">
        <v>45818</v>
      </c>
      <c r="D1268" s="4">
        <v>0.18060185185185185</v>
      </c>
      <c r="E1268" s="2">
        <v>45818</v>
      </c>
      <c r="F1268" s="2" t="str">
        <f>TEXT(Table1[[#This Row],[Business_Day]],"dddd")</f>
        <v>Tuesday</v>
      </c>
      <c r="G1268" t="s">
        <v>28</v>
      </c>
      <c r="H1268" t="s">
        <v>29</v>
      </c>
      <c r="I1268" t="str">
        <f t="shared" si="152"/>
        <v>Delivery</v>
      </c>
      <c r="J1268" t="s">
        <v>79</v>
      </c>
      <c r="L1268" t="str">
        <f t="shared" si="153"/>
        <v>No Modifier</v>
      </c>
      <c r="M1268" s="3">
        <v>3</v>
      </c>
      <c r="N1268" s="5">
        <v>2.82</v>
      </c>
      <c r="O1268" s="5">
        <f t="shared" si="154"/>
        <v>2.8200000000000003</v>
      </c>
      <c r="P1268" s="5">
        <f t="shared" si="155"/>
        <v>8.4600000000000009</v>
      </c>
      <c r="Q1268" s="9">
        <v>0</v>
      </c>
      <c r="R1268" s="9">
        <f t="shared" si="156"/>
        <v>0</v>
      </c>
      <c r="S1268" s="9">
        <v>0.68</v>
      </c>
      <c r="T1268" s="9">
        <f t="shared" si="157"/>
        <v>0.68</v>
      </c>
      <c r="U1268" s="16">
        <v>9.14</v>
      </c>
      <c r="V1268" s="5">
        <f t="shared" si="158"/>
        <v>9.14</v>
      </c>
      <c r="W1268" t="s">
        <v>21</v>
      </c>
      <c r="X1268" t="str">
        <f t="shared" si="159"/>
        <v>Card</v>
      </c>
    </row>
    <row r="1269" spans="1:24" x14ac:dyDescent="0.3">
      <c r="A1269" s="3">
        <v>121267</v>
      </c>
      <c r="B1269">
        <v>301</v>
      </c>
      <c r="C1269" s="2">
        <v>45833</v>
      </c>
      <c r="D1269" s="4">
        <v>0.34185185185185185</v>
      </c>
      <c r="E1269" s="2">
        <v>45833</v>
      </c>
      <c r="F1269" s="2" t="str">
        <f>TEXT(Table1[[#This Row],[Business_Day]],"dddd")</f>
        <v>Wednesday</v>
      </c>
      <c r="G1269" t="s">
        <v>14</v>
      </c>
      <c r="H1269" t="s">
        <v>19</v>
      </c>
      <c r="I1269" t="str">
        <f t="shared" si="152"/>
        <v>Dine-In</v>
      </c>
      <c r="J1269" t="s">
        <v>75</v>
      </c>
      <c r="K1269" t="s">
        <v>44</v>
      </c>
      <c r="L1269" t="str">
        <f t="shared" si="153"/>
        <v>Extra Egg</v>
      </c>
      <c r="M1269" s="3">
        <v>1</v>
      </c>
      <c r="N1269" s="5">
        <v>3.51</v>
      </c>
      <c r="O1269" s="5">
        <f t="shared" si="154"/>
        <v>4.51</v>
      </c>
      <c r="P1269" s="5">
        <f t="shared" si="155"/>
        <v>4.51</v>
      </c>
      <c r="Q1269" s="9">
        <v>0</v>
      </c>
      <c r="R1269" s="9">
        <f t="shared" si="156"/>
        <v>0</v>
      </c>
      <c r="S1269" s="9">
        <v>0.28999999999999998</v>
      </c>
      <c r="T1269" s="9">
        <f t="shared" si="157"/>
        <v>0.28999999999999998</v>
      </c>
      <c r="U1269" s="16">
        <v>4.8</v>
      </c>
      <c r="V1269" s="5">
        <f t="shared" si="158"/>
        <v>4.8</v>
      </c>
      <c r="W1269" t="s">
        <v>31</v>
      </c>
      <c r="X1269" t="str">
        <f t="shared" si="159"/>
        <v>MobilePay</v>
      </c>
    </row>
    <row r="1270" spans="1:24" x14ac:dyDescent="0.3">
      <c r="A1270" s="3">
        <v>121268</v>
      </c>
      <c r="B1270">
        <v>501</v>
      </c>
      <c r="C1270" s="2">
        <v>45832</v>
      </c>
      <c r="D1270" s="4">
        <v>0.52687499999999998</v>
      </c>
      <c r="E1270" s="2">
        <v>45832</v>
      </c>
      <c r="F1270" s="2" t="str">
        <f>TEXT(Table1[[#This Row],[Business_Day]],"dddd")</f>
        <v>Tuesday</v>
      </c>
      <c r="G1270" t="s">
        <v>18</v>
      </c>
      <c r="H1270" t="s">
        <v>19</v>
      </c>
      <c r="I1270" t="str">
        <f t="shared" si="152"/>
        <v>Dine-In</v>
      </c>
      <c r="J1270" t="s">
        <v>57</v>
      </c>
      <c r="K1270" t="s">
        <v>49</v>
      </c>
      <c r="L1270" t="str">
        <f t="shared" si="153"/>
        <v>No Pickles</v>
      </c>
      <c r="M1270" s="3">
        <v>1</v>
      </c>
      <c r="N1270" s="5">
        <v>8.6199999999999992</v>
      </c>
      <c r="O1270" s="5">
        <f t="shared" si="154"/>
        <v>8.620000000000001</v>
      </c>
      <c r="P1270" s="5">
        <f t="shared" si="155"/>
        <v>8.620000000000001</v>
      </c>
      <c r="Q1270" s="9">
        <v>0.86</v>
      </c>
      <c r="R1270" s="9">
        <f t="shared" si="156"/>
        <v>0.86</v>
      </c>
      <c r="S1270" s="9">
        <v>0.47</v>
      </c>
      <c r="T1270" s="9">
        <f t="shared" si="157"/>
        <v>0.47</v>
      </c>
      <c r="U1270" s="16">
        <v>8.23</v>
      </c>
      <c r="V1270" s="5">
        <f t="shared" si="158"/>
        <v>8.23</v>
      </c>
      <c r="W1270" t="s">
        <v>21</v>
      </c>
      <c r="X1270" t="str">
        <f t="shared" si="159"/>
        <v>Card</v>
      </c>
    </row>
    <row r="1271" spans="1:24" x14ac:dyDescent="0.3">
      <c r="A1271" s="3">
        <v>121269</v>
      </c>
      <c r="B1271">
        <v>201</v>
      </c>
      <c r="C1271" s="2">
        <v>45778</v>
      </c>
      <c r="D1271" s="4">
        <v>0.23204861111111111</v>
      </c>
      <c r="E1271" s="2">
        <v>45778</v>
      </c>
      <c r="F1271" s="2" t="str">
        <f>TEXT(Table1[[#This Row],[Business_Day]],"dddd")</f>
        <v>Thursday</v>
      </c>
      <c r="G1271" t="s">
        <v>28</v>
      </c>
      <c r="H1271" t="s">
        <v>19</v>
      </c>
      <c r="I1271" t="str">
        <f t="shared" si="152"/>
        <v>Dine-In</v>
      </c>
      <c r="J1271" t="s">
        <v>68</v>
      </c>
      <c r="L1271" t="str">
        <f t="shared" si="153"/>
        <v>No Modifier</v>
      </c>
      <c r="M1271" s="3">
        <v>1</v>
      </c>
      <c r="N1271" s="5">
        <v>4.05</v>
      </c>
      <c r="O1271" s="5">
        <f t="shared" si="154"/>
        <v>4.05</v>
      </c>
      <c r="P1271" s="5">
        <f t="shared" si="155"/>
        <v>4.05</v>
      </c>
      <c r="Q1271" s="9">
        <v>0</v>
      </c>
      <c r="R1271" s="9">
        <f t="shared" si="156"/>
        <v>0</v>
      </c>
      <c r="S1271" s="9">
        <v>0.24</v>
      </c>
      <c r="T1271" s="9">
        <f t="shared" si="157"/>
        <v>0.24</v>
      </c>
      <c r="U1271" s="16">
        <v>4.29</v>
      </c>
      <c r="V1271" s="5">
        <f t="shared" si="158"/>
        <v>4.29</v>
      </c>
      <c r="W1271" t="s">
        <v>31</v>
      </c>
      <c r="X1271" t="str">
        <f t="shared" si="159"/>
        <v>MobilePay</v>
      </c>
    </row>
    <row r="1272" spans="1:24" x14ac:dyDescent="0.3">
      <c r="A1272" s="3">
        <v>121270</v>
      </c>
      <c r="B1272">
        <v>202</v>
      </c>
      <c r="C1272" s="2">
        <v>45790</v>
      </c>
      <c r="D1272" s="4">
        <v>0.20951388888888889</v>
      </c>
      <c r="E1272" s="2">
        <v>45790</v>
      </c>
      <c r="F1272" s="2" t="str">
        <f>TEXT(Table1[[#This Row],[Business_Day]],"dddd")</f>
        <v>Tuesday</v>
      </c>
      <c r="G1272" t="s">
        <v>28</v>
      </c>
      <c r="H1272" t="s">
        <v>22</v>
      </c>
      <c r="I1272" t="str">
        <f t="shared" si="152"/>
        <v>Takeout</v>
      </c>
      <c r="J1272" t="s">
        <v>60</v>
      </c>
      <c r="L1272" t="str">
        <f t="shared" si="153"/>
        <v>No Modifier</v>
      </c>
      <c r="M1272" s="3">
        <v>1</v>
      </c>
      <c r="N1272" s="5">
        <v>5.35</v>
      </c>
      <c r="O1272" s="5">
        <f t="shared" si="154"/>
        <v>5.35</v>
      </c>
      <c r="P1272" s="5">
        <f t="shared" si="155"/>
        <v>5.35</v>
      </c>
      <c r="Q1272" s="9">
        <v>0</v>
      </c>
      <c r="R1272" s="9">
        <f t="shared" si="156"/>
        <v>0</v>
      </c>
      <c r="S1272" s="9">
        <v>0.45</v>
      </c>
      <c r="T1272" s="9">
        <f t="shared" si="157"/>
        <v>0.45</v>
      </c>
      <c r="U1272" s="16">
        <v>5.8</v>
      </c>
      <c r="V1272" s="5">
        <f t="shared" si="158"/>
        <v>5.8</v>
      </c>
      <c r="W1272" t="s">
        <v>17</v>
      </c>
      <c r="X1272" t="str">
        <f t="shared" si="159"/>
        <v>Cash</v>
      </c>
    </row>
    <row r="1273" spans="1:24" x14ac:dyDescent="0.3">
      <c r="A1273" s="3">
        <v>121271</v>
      </c>
      <c r="B1273">
        <v>301</v>
      </c>
      <c r="C1273" s="2">
        <v>45862</v>
      </c>
      <c r="D1273" s="4">
        <v>0.29443287037037036</v>
      </c>
      <c r="E1273" s="2">
        <v>45862</v>
      </c>
      <c r="F1273" s="2" t="str">
        <f>TEXT(Table1[[#This Row],[Business_Day]],"dddd")</f>
        <v>Thursday</v>
      </c>
      <c r="G1273" t="s">
        <v>36</v>
      </c>
      <c r="H1273" t="s">
        <v>19</v>
      </c>
      <c r="I1273" t="str">
        <f t="shared" si="152"/>
        <v>Dine-In</v>
      </c>
      <c r="J1273" t="s">
        <v>48</v>
      </c>
      <c r="K1273" t="s">
        <v>73</v>
      </c>
      <c r="L1273" t="str">
        <f t="shared" si="153"/>
        <v>Add Jalapenos</v>
      </c>
      <c r="M1273" s="3">
        <v>2</v>
      </c>
      <c r="N1273" s="5">
        <v>5.87</v>
      </c>
      <c r="O1273" s="5">
        <f t="shared" si="154"/>
        <v>6.27</v>
      </c>
      <c r="P1273" s="5">
        <f t="shared" si="155"/>
        <v>12.54</v>
      </c>
      <c r="Q1273" s="9">
        <v>0</v>
      </c>
      <c r="R1273" s="9">
        <f t="shared" si="156"/>
        <v>0</v>
      </c>
      <c r="S1273" s="9">
        <v>1.07</v>
      </c>
      <c r="T1273" s="9">
        <f t="shared" si="157"/>
        <v>1.07</v>
      </c>
      <c r="U1273" s="16">
        <v>13.61</v>
      </c>
      <c r="V1273" s="5">
        <f t="shared" si="158"/>
        <v>13.61</v>
      </c>
      <c r="W1273" t="s">
        <v>62</v>
      </c>
      <c r="X1273" t="str">
        <f t="shared" si="159"/>
        <v>GiftCard</v>
      </c>
    </row>
    <row r="1274" spans="1:24" x14ac:dyDescent="0.3">
      <c r="A1274" s="3">
        <v>121272</v>
      </c>
      <c r="B1274">
        <v>101</v>
      </c>
      <c r="C1274" s="2">
        <v>45873</v>
      </c>
      <c r="D1274" s="4">
        <v>0.23966435185185186</v>
      </c>
      <c r="E1274" s="2">
        <v>45873</v>
      </c>
      <c r="F1274" s="2" t="str">
        <f>TEXT(Table1[[#This Row],[Business_Day]],"dddd")</f>
        <v>Monday</v>
      </c>
      <c r="G1274" t="s">
        <v>28</v>
      </c>
      <c r="H1274" t="s">
        <v>22</v>
      </c>
      <c r="I1274" t="str">
        <f t="shared" si="152"/>
        <v>Takeout</v>
      </c>
      <c r="J1274" t="s">
        <v>32</v>
      </c>
      <c r="L1274" t="str">
        <f t="shared" si="153"/>
        <v>No Modifier</v>
      </c>
      <c r="M1274" s="3">
        <v>1</v>
      </c>
      <c r="N1274" s="5">
        <v>1.65</v>
      </c>
      <c r="O1274" s="5">
        <f t="shared" si="154"/>
        <v>2.35</v>
      </c>
      <c r="P1274" s="5">
        <f t="shared" si="155"/>
        <v>2.35</v>
      </c>
      <c r="Q1274" s="9">
        <v>0</v>
      </c>
      <c r="R1274" s="9">
        <f t="shared" si="156"/>
        <v>0</v>
      </c>
      <c r="S1274" s="9">
        <v>0.17</v>
      </c>
      <c r="T1274" s="9">
        <f t="shared" si="157"/>
        <v>0.17</v>
      </c>
      <c r="U1274" s="16">
        <v>2.52</v>
      </c>
      <c r="V1274" s="5">
        <f t="shared" si="158"/>
        <v>2.52</v>
      </c>
      <c r="W1274" t="s">
        <v>17</v>
      </c>
      <c r="X1274" t="str">
        <f t="shared" si="159"/>
        <v>Cash</v>
      </c>
    </row>
    <row r="1275" spans="1:24" x14ac:dyDescent="0.3">
      <c r="A1275" s="3">
        <v>121273</v>
      </c>
      <c r="B1275">
        <v>102</v>
      </c>
      <c r="C1275" s="2">
        <v>45810</v>
      </c>
      <c r="D1275" s="4">
        <v>0.3162152777777778</v>
      </c>
      <c r="E1275" s="2">
        <v>45810</v>
      </c>
      <c r="F1275" s="2" t="str">
        <f>TEXT(Table1[[#This Row],[Business_Day]],"dddd")</f>
        <v>Monday</v>
      </c>
      <c r="G1275" t="s">
        <v>14</v>
      </c>
      <c r="H1275" t="s">
        <v>15</v>
      </c>
      <c r="I1275" t="str">
        <f t="shared" si="152"/>
        <v>Drive-Thru</v>
      </c>
      <c r="J1275" t="s">
        <v>41</v>
      </c>
      <c r="L1275" t="str">
        <f t="shared" si="153"/>
        <v>No Modifier</v>
      </c>
      <c r="M1275" s="3">
        <v>1</v>
      </c>
      <c r="N1275" s="5">
        <v>1.83</v>
      </c>
      <c r="O1275" s="5">
        <f t="shared" si="154"/>
        <v>1.83</v>
      </c>
      <c r="P1275" s="5">
        <f t="shared" si="155"/>
        <v>1.83</v>
      </c>
      <c r="Q1275" s="9">
        <v>0</v>
      </c>
      <c r="R1275" s="9">
        <f t="shared" si="156"/>
        <v>0</v>
      </c>
      <c r="S1275" s="9">
        <v>0.16</v>
      </c>
      <c r="T1275" s="9">
        <f t="shared" si="157"/>
        <v>0.16</v>
      </c>
      <c r="U1275" s="16">
        <v>1.99</v>
      </c>
      <c r="V1275" s="5">
        <f t="shared" si="158"/>
        <v>1.99</v>
      </c>
      <c r="W1275" t="s">
        <v>21</v>
      </c>
      <c r="X1275" t="str">
        <f t="shared" si="159"/>
        <v>Card</v>
      </c>
    </row>
    <row r="1276" spans="1:24" x14ac:dyDescent="0.3">
      <c r="A1276" s="3">
        <v>121274</v>
      </c>
      <c r="B1276">
        <v>101</v>
      </c>
      <c r="C1276" s="2">
        <v>45802</v>
      </c>
      <c r="D1276" s="4">
        <v>0.11319444444444444</v>
      </c>
      <c r="E1276" s="2">
        <v>45802</v>
      </c>
      <c r="F1276" s="2" t="str">
        <f>TEXT(Table1[[#This Row],[Business_Day]],"dddd")</f>
        <v>Sunday</v>
      </c>
      <c r="G1276" t="s">
        <v>18</v>
      </c>
      <c r="H1276" t="s">
        <v>22</v>
      </c>
      <c r="I1276" t="str">
        <f t="shared" si="152"/>
        <v>Takeout</v>
      </c>
      <c r="J1276" t="s">
        <v>77</v>
      </c>
      <c r="L1276" t="str">
        <f t="shared" si="153"/>
        <v>No Modifier</v>
      </c>
      <c r="M1276" s="3">
        <v>1</v>
      </c>
      <c r="N1276" s="5">
        <v>5.66</v>
      </c>
      <c r="O1276" s="5">
        <f t="shared" si="154"/>
        <v>5.66</v>
      </c>
      <c r="P1276" s="5">
        <f t="shared" si="155"/>
        <v>5.66</v>
      </c>
      <c r="Q1276" s="9">
        <v>0</v>
      </c>
      <c r="R1276" s="9">
        <f t="shared" si="156"/>
        <v>0</v>
      </c>
      <c r="S1276" s="9">
        <v>0.34</v>
      </c>
      <c r="T1276" s="9">
        <f t="shared" si="157"/>
        <v>0.34</v>
      </c>
      <c r="U1276" s="16">
        <v>6</v>
      </c>
      <c r="V1276" s="5">
        <f t="shared" si="158"/>
        <v>6</v>
      </c>
      <c r="W1276" t="s">
        <v>62</v>
      </c>
      <c r="X1276" t="str">
        <f t="shared" si="159"/>
        <v>GiftCard</v>
      </c>
    </row>
    <row r="1277" spans="1:24" x14ac:dyDescent="0.3">
      <c r="A1277" s="3">
        <v>121275</v>
      </c>
      <c r="B1277">
        <v>201</v>
      </c>
      <c r="C1277" s="2">
        <v>45782</v>
      </c>
      <c r="D1277" s="4">
        <v>0.22111111111111112</v>
      </c>
      <c r="E1277" s="2">
        <v>45782</v>
      </c>
      <c r="F1277" s="2" t="str">
        <f>TEXT(Table1[[#This Row],[Business_Day]],"dddd")</f>
        <v>Monday</v>
      </c>
      <c r="G1277" t="s">
        <v>14</v>
      </c>
      <c r="H1277" t="s">
        <v>15</v>
      </c>
      <c r="I1277" t="str">
        <f t="shared" si="152"/>
        <v>Drive-Thru</v>
      </c>
      <c r="J1277" t="s">
        <v>75</v>
      </c>
      <c r="K1277" t="s">
        <v>40</v>
      </c>
      <c r="L1277" t="str">
        <f t="shared" si="153"/>
        <v>Sausage Patty</v>
      </c>
      <c r="M1277" s="3">
        <v>1</v>
      </c>
      <c r="N1277" s="5">
        <v>3.78</v>
      </c>
      <c r="O1277" s="5">
        <f t="shared" si="154"/>
        <v>4.9800000000000004</v>
      </c>
      <c r="P1277" s="5">
        <f t="shared" si="155"/>
        <v>4.9800000000000004</v>
      </c>
      <c r="Q1277" s="9">
        <v>0</v>
      </c>
      <c r="R1277" s="9">
        <f t="shared" si="156"/>
        <v>0</v>
      </c>
      <c r="S1277" s="9">
        <v>0.42</v>
      </c>
      <c r="T1277" s="9">
        <f t="shared" si="157"/>
        <v>0.42</v>
      </c>
      <c r="U1277" s="16">
        <v>5.4</v>
      </c>
      <c r="V1277" s="5">
        <f t="shared" si="158"/>
        <v>5.4</v>
      </c>
      <c r="W1277" t="s">
        <v>17</v>
      </c>
      <c r="X1277" t="str">
        <f t="shared" si="159"/>
        <v>Cash</v>
      </c>
    </row>
    <row r="1278" spans="1:24" x14ac:dyDescent="0.3">
      <c r="A1278" s="3">
        <v>121276</v>
      </c>
      <c r="B1278">
        <v>501</v>
      </c>
      <c r="C1278" s="2">
        <v>45878</v>
      </c>
      <c r="D1278" s="4">
        <v>5.1388888888888887E-2</v>
      </c>
      <c r="E1278" s="2">
        <v>45878</v>
      </c>
      <c r="F1278" s="2" t="str">
        <f>TEXT(Table1[[#This Row],[Business_Day]],"dddd")</f>
        <v>Saturday</v>
      </c>
      <c r="G1278" t="s">
        <v>18</v>
      </c>
      <c r="H1278" t="s">
        <v>19</v>
      </c>
      <c r="I1278" t="str">
        <f t="shared" si="152"/>
        <v>Dine-In</v>
      </c>
      <c r="J1278" t="s">
        <v>59</v>
      </c>
      <c r="L1278" t="str">
        <f t="shared" si="153"/>
        <v>No Modifier</v>
      </c>
      <c r="M1278" s="3">
        <v>1</v>
      </c>
      <c r="N1278" s="5">
        <v>11.15</v>
      </c>
      <c r="O1278" s="5">
        <f t="shared" si="154"/>
        <v>11.15</v>
      </c>
      <c r="P1278" s="5">
        <f t="shared" si="155"/>
        <v>11.15</v>
      </c>
      <c r="Q1278" s="9">
        <v>0</v>
      </c>
      <c r="R1278" s="9">
        <f t="shared" si="156"/>
        <v>0</v>
      </c>
      <c r="S1278" s="9">
        <v>1.06</v>
      </c>
      <c r="T1278" s="9">
        <f t="shared" si="157"/>
        <v>1.06</v>
      </c>
      <c r="U1278" s="16">
        <v>12.21</v>
      </c>
      <c r="V1278" s="5">
        <f t="shared" si="158"/>
        <v>12.21</v>
      </c>
      <c r="X1278" t="str">
        <f t="shared" si="159"/>
        <v>Card</v>
      </c>
    </row>
    <row r="1279" spans="1:24" x14ac:dyDescent="0.3">
      <c r="A1279" s="3">
        <v>121277</v>
      </c>
      <c r="B1279">
        <v>101</v>
      </c>
      <c r="C1279" s="2">
        <v>45873</v>
      </c>
      <c r="D1279" s="4">
        <v>0.10086805555555556</v>
      </c>
      <c r="E1279" s="2">
        <v>45873</v>
      </c>
      <c r="F1279" s="2" t="str">
        <f>TEXT(Table1[[#This Row],[Business_Day]],"dddd")</f>
        <v>Monday</v>
      </c>
      <c r="G1279" t="s">
        <v>18</v>
      </c>
      <c r="H1279" t="s">
        <v>22</v>
      </c>
      <c r="I1279" t="str">
        <f t="shared" si="152"/>
        <v>Takeout</v>
      </c>
      <c r="J1279" t="s">
        <v>43</v>
      </c>
      <c r="L1279" t="str">
        <f t="shared" si="153"/>
        <v>No Modifier</v>
      </c>
      <c r="M1279" s="3">
        <v>2</v>
      </c>
      <c r="N1279" s="5">
        <v>4.62</v>
      </c>
      <c r="O1279" s="5">
        <f t="shared" ca="1" si="154"/>
        <v>3.7700000000000005</v>
      </c>
      <c r="P1279" s="5">
        <f t="shared" ca="1" si="155"/>
        <v>7.5400000000000009</v>
      </c>
      <c r="R1279" s="9">
        <f t="shared" ca="1" si="156"/>
        <v>0.15</v>
      </c>
      <c r="S1279" s="9">
        <v>0.55000000000000004</v>
      </c>
      <c r="T1279" s="9">
        <f t="shared" si="157"/>
        <v>0.55000000000000004</v>
      </c>
      <c r="U1279" s="16">
        <v>7.94</v>
      </c>
      <c r="V1279" s="5">
        <f t="shared" si="158"/>
        <v>7.94</v>
      </c>
      <c r="W1279" t="s">
        <v>21</v>
      </c>
      <c r="X1279" t="str">
        <f t="shared" si="159"/>
        <v>Card</v>
      </c>
    </row>
    <row r="1280" spans="1:24" x14ac:dyDescent="0.3">
      <c r="A1280" s="3">
        <v>121278</v>
      </c>
      <c r="B1280">
        <v>101</v>
      </c>
      <c r="C1280" s="2">
        <v>45857</v>
      </c>
      <c r="D1280" s="4">
        <v>0.16096064814814814</v>
      </c>
      <c r="E1280" s="2">
        <v>45857</v>
      </c>
      <c r="F1280" s="2" t="str">
        <f>TEXT(Table1[[#This Row],[Business_Day]],"dddd")</f>
        <v>Saturday</v>
      </c>
      <c r="G1280" t="s">
        <v>28</v>
      </c>
      <c r="H1280" t="s">
        <v>19</v>
      </c>
      <c r="I1280" t="str">
        <f t="shared" si="152"/>
        <v>Dine-In</v>
      </c>
      <c r="J1280" t="s">
        <v>30</v>
      </c>
      <c r="L1280" t="str">
        <f t="shared" si="153"/>
        <v>No Modifier</v>
      </c>
      <c r="M1280" s="3">
        <v>1</v>
      </c>
      <c r="N1280" s="5">
        <v>3.19</v>
      </c>
      <c r="O1280" s="5">
        <f t="shared" si="154"/>
        <v>3.19</v>
      </c>
      <c r="P1280" s="5">
        <f t="shared" si="155"/>
        <v>3.19</v>
      </c>
      <c r="Q1280" s="9">
        <v>0</v>
      </c>
      <c r="R1280" s="9">
        <f t="shared" si="156"/>
        <v>0</v>
      </c>
      <c r="S1280" s="9">
        <v>0.23</v>
      </c>
      <c r="T1280" s="9">
        <f t="shared" si="157"/>
        <v>0.23</v>
      </c>
      <c r="U1280" s="16">
        <v>3.42</v>
      </c>
      <c r="V1280" s="5">
        <f t="shared" si="158"/>
        <v>3.42</v>
      </c>
      <c r="W1280" t="s">
        <v>21</v>
      </c>
      <c r="X1280" t="str">
        <f t="shared" si="159"/>
        <v>Card</v>
      </c>
    </row>
    <row r="1281" spans="1:24" x14ac:dyDescent="0.3">
      <c r="A1281" s="3">
        <v>121279</v>
      </c>
      <c r="B1281">
        <v>201</v>
      </c>
      <c r="C1281" s="2">
        <v>45805</v>
      </c>
      <c r="D1281" s="4">
        <v>0.30905092592592592</v>
      </c>
      <c r="E1281" s="2">
        <v>45805</v>
      </c>
      <c r="F1281" s="2" t="str">
        <f>TEXT(Table1[[#This Row],[Business_Day]],"dddd")</f>
        <v>Wednesday</v>
      </c>
      <c r="G1281" t="s">
        <v>36</v>
      </c>
      <c r="H1281" t="s">
        <v>19</v>
      </c>
      <c r="I1281" t="str">
        <f t="shared" si="152"/>
        <v>Dine-In</v>
      </c>
      <c r="J1281" t="s">
        <v>55</v>
      </c>
      <c r="L1281" t="str">
        <f t="shared" si="153"/>
        <v>No Modifier</v>
      </c>
      <c r="M1281" s="3">
        <v>2</v>
      </c>
      <c r="N1281" s="5">
        <v>8.34</v>
      </c>
      <c r="O1281" s="5">
        <f t="shared" si="154"/>
        <v>8.34</v>
      </c>
      <c r="P1281" s="5">
        <f t="shared" si="155"/>
        <v>16.68</v>
      </c>
      <c r="Q1281" s="9">
        <v>0</v>
      </c>
      <c r="R1281" s="9">
        <f t="shared" si="156"/>
        <v>0</v>
      </c>
      <c r="S1281" s="9">
        <v>1.5</v>
      </c>
      <c r="T1281" s="9">
        <f t="shared" si="157"/>
        <v>1.5</v>
      </c>
      <c r="U1281" s="16">
        <v>18.18</v>
      </c>
      <c r="V1281" s="5">
        <f t="shared" si="158"/>
        <v>18.18</v>
      </c>
      <c r="W1281" t="s">
        <v>17</v>
      </c>
      <c r="X1281" t="str">
        <f t="shared" si="159"/>
        <v>Cash</v>
      </c>
    </row>
    <row r="1282" spans="1:24" x14ac:dyDescent="0.3">
      <c r="A1282" s="3">
        <v>121280</v>
      </c>
      <c r="B1282">
        <v>103</v>
      </c>
      <c r="C1282" s="2">
        <v>45842</v>
      </c>
      <c r="D1282" s="4">
        <v>0.44141203703703702</v>
      </c>
      <c r="E1282" s="2">
        <v>45842</v>
      </c>
      <c r="F1282" s="2" t="str">
        <f>TEXT(Table1[[#This Row],[Business_Day]],"dddd")</f>
        <v>Friday</v>
      </c>
      <c r="G1282" t="s">
        <v>14</v>
      </c>
      <c r="H1282" t="s">
        <v>22</v>
      </c>
      <c r="I1282" t="str">
        <f t="shared" si="152"/>
        <v>Takeout</v>
      </c>
      <c r="J1282" t="s">
        <v>39</v>
      </c>
      <c r="K1282" t="s">
        <v>44</v>
      </c>
      <c r="L1282" t="str">
        <f t="shared" si="153"/>
        <v>Extra Egg</v>
      </c>
      <c r="M1282" s="3">
        <v>1</v>
      </c>
      <c r="N1282" s="5">
        <v>3.07</v>
      </c>
      <c r="O1282" s="5">
        <f t="shared" si="154"/>
        <v>4.07</v>
      </c>
      <c r="P1282" s="5">
        <f t="shared" si="155"/>
        <v>4.07</v>
      </c>
      <c r="Q1282" s="9">
        <v>0</v>
      </c>
      <c r="R1282" s="9">
        <f t="shared" si="156"/>
        <v>0</v>
      </c>
      <c r="S1282" s="9">
        <v>0.26</v>
      </c>
      <c r="T1282" s="9">
        <f t="shared" si="157"/>
        <v>0.26</v>
      </c>
      <c r="U1282" s="16">
        <v>4.33</v>
      </c>
      <c r="V1282" s="5">
        <f t="shared" si="158"/>
        <v>4.33</v>
      </c>
      <c r="W1282" t="s">
        <v>21</v>
      </c>
      <c r="X1282" t="str">
        <f t="shared" si="159"/>
        <v>Card</v>
      </c>
    </row>
    <row r="1283" spans="1:24" x14ac:dyDescent="0.3">
      <c r="A1283" s="3">
        <v>121281</v>
      </c>
      <c r="B1283">
        <v>202</v>
      </c>
      <c r="C1283" s="2">
        <v>45828</v>
      </c>
      <c r="D1283" s="4">
        <v>0.3825810185185185</v>
      </c>
      <c r="E1283" s="2">
        <v>45828</v>
      </c>
      <c r="F1283" s="2" t="str">
        <f>TEXT(Table1[[#This Row],[Business_Day]],"dddd")</f>
        <v>Friday</v>
      </c>
      <c r="G1283" t="s">
        <v>36</v>
      </c>
      <c r="H1283" t="s">
        <v>19</v>
      </c>
      <c r="I1283" t="str">
        <f t="shared" ref="I1283:I1346" si="160">IF(H1283="","Unknown",H1283)</f>
        <v>Dine-In</v>
      </c>
      <c r="J1283" t="s">
        <v>55</v>
      </c>
      <c r="L1283" t="str">
        <f t="shared" ref="L1283:L1346" si="161">IF(K1283="","No Modifier",K1283)</f>
        <v>No Modifier</v>
      </c>
      <c r="M1283" s="3">
        <v>1</v>
      </c>
      <c r="N1283" s="5">
        <v>8.41</v>
      </c>
      <c r="O1283" s="5">
        <f t="shared" ref="O1283:O1346" si="162">(V1283-T1283+R1283)/M1283</f>
        <v>8.41</v>
      </c>
      <c r="P1283" s="5">
        <f t="shared" ref="P1283:P1346" si="163">PRODUCT(M1283,O1283)</f>
        <v>8.41</v>
      </c>
      <c r="Q1283" s="9">
        <v>1.68</v>
      </c>
      <c r="R1283" s="9">
        <f t="shared" ref="R1283:R1346" si="164">IF(ISBLANK(Q1283),ROUND((M1283*O1283)+T1283-V1283,2),Q1283)</f>
        <v>1.68</v>
      </c>
      <c r="S1283" s="9">
        <v>0.56999999999999995</v>
      </c>
      <c r="T1283" s="9">
        <f t="shared" ref="T1283:T1346" si="165">IF(S1283="",V1283-P1283+R1283,S1283)</f>
        <v>0.56999999999999995</v>
      </c>
      <c r="U1283" s="16">
        <v>7.3</v>
      </c>
      <c r="V1283" s="5">
        <f t="shared" ref="V1283:V1346" si="166">IF(U1283="",(M1283*O1283)-R1283+T1283,U1283)</f>
        <v>7.3</v>
      </c>
      <c r="W1283" t="s">
        <v>31</v>
      </c>
      <c r="X1283" t="str">
        <f t="shared" ref="X1283:X1346" si="167">IF(W1283="","Card",W1283)</f>
        <v>MobilePay</v>
      </c>
    </row>
    <row r="1284" spans="1:24" x14ac:dyDescent="0.3">
      <c r="A1284" s="3">
        <v>121282</v>
      </c>
      <c r="B1284">
        <v>202</v>
      </c>
      <c r="C1284" s="2">
        <v>45875</v>
      </c>
      <c r="D1284" s="4">
        <v>8.3541666666666667E-2</v>
      </c>
      <c r="E1284" s="2">
        <v>45875</v>
      </c>
      <c r="F1284" s="2" t="str">
        <f>TEXT(Table1[[#This Row],[Business_Day]],"dddd")</f>
        <v>Wednesday</v>
      </c>
      <c r="G1284" t="s">
        <v>18</v>
      </c>
      <c r="H1284" t="s">
        <v>22</v>
      </c>
      <c r="I1284" t="str">
        <f t="shared" si="160"/>
        <v>Takeout</v>
      </c>
      <c r="J1284" t="s">
        <v>59</v>
      </c>
      <c r="L1284" t="str">
        <f t="shared" si="161"/>
        <v>No Modifier</v>
      </c>
      <c r="M1284" s="3">
        <v>1</v>
      </c>
      <c r="N1284" s="5">
        <v>10.34</v>
      </c>
      <c r="O1284" s="5">
        <f t="shared" si="162"/>
        <v>10.34</v>
      </c>
      <c r="P1284" s="5">
        <f t="shared" si="163"/>
        <v>10.34</v>
      </c>
      <c r="Q1284" s="9">
        <v>0</v>
      </c>
      <c r="R1284" s="9">
        <f t="shared" si="164"/>
        <v>0</v>
      </c>
      <c r="S1284" s="9">
        <v>0.83</v>
      </c>
      <c r="T1284" s="9">
        <f t="shared" si="165"/>
        <v>0.83</v>
      </c>
      <c r="U1284" s="16">
        <v>11.17</v>
      </c>
      <c r="V1284" s="5">
        <f t="shared" si="166"/>
        <v>11.17</v>
      </c>
      <c r="W1284" t="s">
        <v>17</v>
      </c>
      <c r="X1284" t="str">
        <f t="shared" si="167"/>
        <v>Cash</v>
      </c>
    </row>
    <row r="1285" spans="1:24" x14ac:dyDescent="0.3">
      <c r="A1285" s="3">
        <v>121283</v>
      </c>
      <c r="B1285">
        <v>201</v>
      </c>
      <c r="C1285" s="2">
        <v>45870</v>
      </c>
      <c r="D1285" s="4">
        <v>0.17688657407407407</v>
      </c>
      <c r="E1285" s="2">
        <v>45870</v>
      </c>
      <c r="F1285" s="2" t="str">
        <f>TEXT(Table1[[#This Row],[Business_Day]],"dddd")</f>
        <v>Friday</v>
      </c>
      <c r="G1285" t="s">
        <v>28</v>
      </c>
      <c r="H1285" t="s">
        <v>29</v>
      </c>
      <c r="I1285" t="str">
        <f t="shared" si="160"/>
        <v>Delivery</v>
      </c>
      <c r="J1285" t="s">
        <v>30</v>
      </c>
      <c r="K1285" t="s">
        <v>63</v>
      </c>
      <c r="L1285" t="str">
        <f t="shared" si="161"/>
        <v>No Sauce</v>
      </c>
      <c r="M1285" s="3">
        <v>1</v>
      </c>
      <c r="N1285" s="5">
        <v>3.41</v>
      </c>
      <c r="O1285" s="5">
        <f t="shared" si="162"/>
        <v>3.41</v>
      </c>
      <c r="P1285" s="5">
        <f t="shared" si="163"/>
        <v>3.41</v>
      </c>
      <c r="Q1285" s="9">
        <v>0</v>
      </c>
      <c r="R1285" s="9">
        <f t="shared" si="164"/>
        <v>0</v>
      </c>
      <c r="S1285" s="9">
        <v>0.31</v>
      </c>
      <c r="T1285" s="9">
        <f t="shared" si="165"/>
        <v>0.31</v>
      </c>
      <c r="U1285" s="16">
        <v>3.72</v>
      </c>
      <c r="V1285" s="5">
        <f t="shared" si="166"/>
        <v>3.72</v>
      </c>
      <c r="W1285" t="s">
        <v>62</v>
      </c>
      <c r="X1285" t="str">
        <f t="shared" si="167"/>
        <v>GiftCard</v>
      </c>
    </row>
    <row r="1286" spans="1:24" x14ac:dyDescent="0.3">
      <c r="A1286" s="3">
        <v>121284</v>
      </c>
      <c r="B1286">
        <v>501</v>
      </c>
      <c r="C1286" s="2">
        <v>45822</v>
      </c>
      <c r="D1286" s="4">
        <v>4.4270833333333336E-2</v>
      </c>
      <c r="E1286" s="2">
        <v>45822</v>
      </c>
      <c r="F1286" s="2" t="str">
        <f>TEXT(Table1[[#This Row],[Business_Day]],"dddd")</f>
        <v>Saturday</v>
      </c>
      <c r="G1286" t="s">
        <v>18</v>
      </c>
      <c r="H1286" t="s">
        <v>22</v>
      </c>
      <c r="I1286" t="str">
        <f t="shared" si="160"/>
        <v>Takeout</v>
      </c>
      <c r="J1286" t="s">
        <v>59</v>
      </c>
      <c r="L1286" t="str">
        <f t="shared" si="161"/>
        <v>No Modifier</v>
      </c>
      <c r="M1286" s="3">
        <v>1</v>
      </c>
      <c r="N1286" s="5">
        <v>9.6</v>
      </c>
      <c r="O1286" s="5">
        <f t="shared" si="162"/>
        <v>9.6000000000000014</v>
      </c>
      <c r="P1286" s="5">
        <f t="shared" si="163"/>
        <v>9.6000000000000014</v>
      </c>
      <c r="Q1286" s="9">
        <v>0</v>
      </c>
      <c r="R1286" s="9">
        <f t="shared" si="164"/>
        <v>0</v>
      </c>
      <c r="S1286" s="9">
        <v>0.86</v>
      </c>
      <c r="T1286" s="9">
        <f t="shared" si="165"/>
        <v>0.86</v>
      </c>
      <c r="U1286" s="16">
        <v>10.46</v>
      </c>
      <c r="V1286" s="5">
        <f t="shared" si="166"/>
        <v>10.46</v>
      </c>
      <c r="W1286" t="s">
        <v>21</v>
      </c>
      <c r="X1286" t="str">
        <f t="shared" si="167"/>
        <v>Card</v>
      </c>
    </row>
    <row r="1287" spans="1:24" x14ac:dyDescent="0.3">
      <c r="A1287" s="3">
        <v>121285</v>
      </c>
      <c r="B1287">
        <v>403</v>
      </c>
      <c r="C1287" s="2">
        <v>45810</v>
      </c>
      <c r="D1287" s="4">
        <v>0.18596064814814814</v>
      </c>
      <c r="E1287" s="2">
        <v>45810</v>
      </c>
      <c r="F1287" s="2" t="str">
        <f>TEXT(Table1[[#This Row],[Business_Day]],"dddd")</f>
        <v>Monday</v>
      </c>
      <c r="G1287" t="s">
        <v>28</v>
      </c>
      <c r="H1287" t="s">
        <v>15</v>
      </c>
      <c r="I1287" t="str">
        <f t="shared" si="160"/>
        <v>Drive-Thru</v>
      </c>
      <c r="J1287" t="s">
        <v>30</v>
      </c>
      <c r="L1287" t="str">
        <f t="shared" si="161"/>
        <v>No Modifier</v>
      </c>
      <c r="M1287" s="3">
        <v>1</v>
      </c>
      <c r="N1287" s="5">
        <v>2.76</v>
      </c>
      <c r="O1287" s="5">
        <f t="shared" si="162"/>
        <v>2.76</v>
      </c>
      <c r="P1287" s="5">
        <f t="shared" si="163"/>
        <v>2.76</v>
      </c>
      <c r="Q1287" s="9">
        <v>0</v>
      </c>
      <c r="R1287" s="9">
        <f t="shared" si="164"/>
        <v>0</v>
      </c>
      <c r="S1287" s="9">
        <v>0.26</v>
      </c>
      <c r="T1287" s="9">
        <f t="shared" si="165"/>
        <v>0.26</v>
      </c>
      <c r="U1287" s="16">
        <v>3.02</v>
      </c>
      <c r="V1287" s="5">
        <f t="shared" si="166"/>
        <v>3.02</v>
      </c>
      <c r="W1287" t="s">
        <v>17</v>
      </c>
      <c r="X1287" t="str">
        <f t="shared" si="167"/>
        <v>Cash</v>
      </c>
    </row>
    <row r="1288" spans="1:24" x14ac:dyDescent="0.3">
      <c r="A1288" s="3">
        <v>121286</v>
      </c>
      <c r="B1288">
        <v>403</v>
      </c>
      <c r="C1288" s="2">
        <v>45808</v>
      </c>
      <c r="D1288" s="4">
        <v>0.47480324074074076</v>
      </c>
      <c r="E1288" s="2">
        <v>45808</v>
      </c>
      <c r="F1288" s="2" t="str">
        <f>TEXT(Table1[[#This Row],[Business_Day]],"dddd")</f>
        <v>Saturday</v>
      </c>
      <c r="G1288" t="s">
        <v>18</v>
      </c>
      <c r="H1288" t="s">
        <v>22</v>
      </c>
      <c r="I1288" t="str">
        <f t="shared" si="160"/>
        <v>Takeout</v>
      </c>
      <c r="J1288" t="s">
        <v>32</v>
      </c>
      <c r="K1288" t="s">
        <v>71</v>
      </c>
      <c r="L1288" t="str">
        <f t="shared" si="161"/>
        <v>Almond Milk</v>
      </c>
      <c r="M1288" s="3">
        <v>1</v>
      </c>
      <c r="N1288" s="5">
        <v>1.59</v>
      </c>
      <c r="O1288" s="5">
        <f t="shared" ca="1" si="162"/>
        <v>1.3299999999999998</v>
      </c>
      <c r="P1288" s="5">
        <f t="shared" ca="1" si="163"/>
        <v>1.3299999999999998</v>
      </c>
      <c r="Q1288" s="9">
        <v>0</v>
      </c>
      <c r="R1288" s="9">
        <f t="shared" si="164"/>
        <v>0</v>
      </c>
      <c r="T1288" s="9">
        <f t="shared" ca="1" si="165"/>
        <v>0.10000000000000009</v>
      </c>
      <c r="V1288" s="5">
        <f t="shared" ca="1" si="166"/>
        <v>1.43</v>
      </c>
      <c r="W1288" t="s">
        <v>17</v>
      </c>
      <c r="X1288" t="str">
        <f t="shared" si="167"/>
        <v>Cash</v>
      </c>
    </row>
    <row r="1289" spans="1:24" x14ac:dyDescent="0.3">
      <c r="A1289" s="3">
        <v>121287</v>
      </c>
      <c r="B1289">
        <v>501</v>
      </c>
      <c r="C1289" s="2">
        <v>45816</v>
      </c>
      <c r="D1289" s="4">
        <v>0.50916666666666666</v>
      </c>
      <c r="E1289" s="2">
        <v>45816</v>
      </c>
      <c r="F1289" s="2" t="str">
        <f>TEXT(Table1[[#This Row],[Business_Day]],"dddd")</f>
        <v>Sunday</v>
      </c>
      <c r="G1289" t="s">
        <v>18</v>
      </c>
      <c r="H1289" t="s">
        <v>15</v>
      </c>
      <c r="I1289" t="str">
        <f t="shared" si="160"/>
        <v>Drive-Thru</v>
      </c>
      <c r="J1289" t="s">
        <v>26</v>
      </c>
      <c r="L1289" t="str">
        <f t="shared" si="161"/>
        <v>No Modifier</v>
      </c>
      <c r="M1289" s="3">
        <v>1</v>
      </c>
      <c r="N1289" s="5">
        <v>9.5399999999999991</v>
      </c>
      <c r="O1289" s="5">
        <f t="shared" si="162"/>
        <v>9.5400000000000009</v>
      </c>
      <c r="P1289" s="5">
        <f t="shared" si="163"/>
        <v>9.5400000000000009</v>
      </c>
      <c r="Q1289" s="9">
        <v>0</v>
      </c>
      <c r="R1289" s="9">
        <f t="shared" si="164"/>
        <v>0</v>
      </c>
      <c r="S1289" s="9">
        <v>0.69</v>
      </c>
      <c r="T1289" s="9">
        <f t="shared" si="165"/>
        <v>0.69</v>
      </c>
      <c r="U1289" s="16">
        <v>10.23</v>
      </c>
      <c r="V1289" s="5">
        <f t="shared" si="166"/>
        <v>10.23</v>
      </c>
      <c r="W1289" t="s">
        <v>21</v>
      </c>
      <c r="X1289" t="str">
        <f t="shared" si="167"/>
        <v>Card</v>
      </c>
    </row>
    <row r="1290" spans="1:24" x14ac:dyDescent="0.3">
      <c r="A1290" s="3">
        <v>121288</v>
      </c>
      <c r="B1290">
        <v>103</v>
      </c>
      <c r="C1290" s="2">
        <v>45781</v>
      </c>
      <c r="D1290" s="4">
        <v>0.53640046296296295</v>
      </c>
      <c r="E1290" s="2">
        <v>45781</v>
      </c>
      <c r="F1290" s="2" t="str">
        <f>TEXT(Table1[[#This Row],[Business_Day]],"dddd")</f>
        <v>Sunday</v>
      </c>
      <c r="G1290" t="s">
        <v>18</v>
      </c>
      <c r="H1290" t="s">
        <v>15</v>
      </c>
      <c r="I1290" t="str">
        <f t="shared" si="160"/>
        <v>Drive-Thru</v>
      </c>
      <c r="J1290" t="s">
        <v>55</v>
      </c>
      <c r="L1290" t="str">
        <f t="shared" si="161"/>
        <v>No Modifier</v>
      </c>
      <c r="M1290" s="3">
        <v>1</v>
      </c>
      <c r="N1290" s="5">
        <v>7.94</v>
      </c>
      <c r="O1290" s="5">
        <f t="shared" si="162"/>
        <v>7.9399999999999995</v>
      </c>
      <c r="P1290" s="5">
        <f t="shared" si="163"/>
        <v>7.9399999999999995</v>
      </c>
      <c r="Q1290" s="9">
        <v>0</v>
      </c>
      <c r="R1290" s="9">
        <f t="shared" si="164"/>
        <v>0</v>
      </c>
      <c r="S1290" s="9">
        <v>0.56000000000000005</v>
      </c>
      <c r="T1290" s="9">
        <f t="shared" si="165"/>
        <v>0.56000000000000005</v>
      </c>
      <c r="U1290" s="16">
        <v>8.5</v>
      </c>
      <c r="V1290" s="5">
        <f t="shared" si="166"/>
        <v>8.5</v>
      </c>
      <c r="W1290" t="s">
        <v>31</v>
      </c>
      <c r="X1290" t="str">
        <f t="shared" si="167"/>
        <v>MobilePay</v>
      </c>
    </row>
    <row r="1291" spans="1:24" x14ac:dyDescent="0.3">
      <c r="A1291" s="3">
        <v>121289</v>
      </c>
      <c r="B1291">
        <v>403</v>
      </c>
      <c r="C1291" s="2">
        <v>45795</v>
      </c>
      <c r="D1291" s="4">
        <v>0.29314814814814816</v>
      </c>
      <c r="E1291" s="2">
        <v>45795</v>
      </c>
      <c r="F1291" s="2" t="str">
        <f>TEXT(Table1[[#This Row],[Business_Day]],"dddd")</f>
        <v>Sunday</v>
      </c>
      <c r="G1291" t="s">
        <v>36</v>
      </c>
      <c r="H1291" t="s">
        <v>19</v>
      </c>
      <c r="I1291" t="str">
        <f t="shared" si="160"/>
        <v>Dine-In</v>
      </c>
      <c r="J1291" t="s">
        <v>57</v>
      </c>
      <c r="L1291" t="str">
        <f t="shared" si="161"/>
        <v>No Modifier</v>
      </c>
      <c r="M1291" s="3">
        <v>3</v>
      </c>
      <c r="N1291" s="5">
        <v>7.91</v>
      </c>
      <c r="O1291" s="5">
        <f t="shared" si="162"/>
        <v>7.91</v>
      </c>
      <c r="P1291" s="5">
        <f t="shared" si="163"/>
        <v>23.73</v>
      </c>
      <c r="Q1291" s="9">
        <v>2.37</v>
      </c>
      <c r="R1291" s="9">
        <f t="shared" si="164"/>
        <v>2.37</v>
      </c>
      <c r="S1291" s="9">
        <v>1.55</v>
      </c>
      <c r="T1291" s="9">
        <f t="shared" si="165"/>
        <v>1.55</v>
      </c>
      <c r="U1291" s="16">
        <v>22.91</v>
      </c>
      <c r="V1291" s="5">
        <f t="shared" si="166"/>
        <v>22.91</v>
      </c>
      <c r="W1291" t="s">
        <v>21</v>
      </c>
      <c r="X1291" t="str">
        <f t="shared" si="167"/>
        <v>Card</v>
      </c>
    </row>
    <row r="1292" spans="1:24" x14ac:dyDescent="0.3">
      <c r="A1292" s="3">
        <v>121290</v>
      </c>
      <c r="B1292">
        <v>402</v>
      </c>
      <c r="C1292" s="2">
        <v>45801</v>
      </c>
      <c r="D1292" s="4">
        <v>0.23135416666666667</v>
      </c>
      <c r="E1292" s="2">
        <v>45801</v>
      </c>
      <c r="F1292" s="2" t="str">
        <f>TEXT(Table1[[#This Row],[Business_Day]],"dddd")</f>
        <v>Saturday</v>
      </c>
      <c r="G1292" t="s">
        <v>28</v>
      </c>
      <c r="H1292" t="s">
        <v>15</v>
      </c>
      <c r="I1292" t="str">
        <f t="shared" si="160"/>
        <v>Drive-Thru</v>
      </c>
      <c r="J1292" t="s">
        <v>51</v>
      </c>
      <c r="L1292" t="str">
        <f t="shared" si="161"/>
        <v>No Modifier</v>
      </c>
      <c r="M1292" s="3">
        <v>1</v>
      </c>
      <c r="N1292" s="5">
        <v>4.12</v>
      </c>
      <c r="O1292" s="5">
        <f t="shared" si="162"/>
        <v>4.12</v>
      </c>
      <c r="P1292" s="5">
        <f t="shared" si="163"/>
        <v>4.12</v>
      </c>
      <c r="Q1292" s="9">
        <v>0.62</v>
      </c>
      <c r="R1292" s="9">
        <f t="shared" si="164"/>
        <v>0.62</v>
      </c>
      <c r="S1292" s="9">
        <v>0.28000000000000003</v>
      </c>
      <c r="T1292" s="9">
        <f t="shared" si="165"/>
        <v>0.28000000000000003</v>
      </c>
      <c r="U1292" s="16">
        <v>3.78</v>
      </c>
      <c r="V1292" s="5">
        <f t="shared" si="166"/>
        <v>3.78</v>
      </c>
      <c r="W1292" t="s">
        <v>21</v>
      </c>
      <c r="X1292" t="str">
        <f t="shared" si="167"/>
        <v>Card</v>
      </c>
    </row>
    <row r="1293" spans="1:24" x14ac:dyDescent="0.3">
      <c r="A1293" s="3">
        <v>121291</v>
      </c>
      <c r="B1293">
        <v>501</v>
      </c>
      <c r="C1293" s="2">
        <v>45853</v>
      </c>
      <c r="D1293" s="4">
        <v>0.21813657407407408</v>
      </c>
      <c r="E1293" s="2">
        <v>45853</v>
      </c>
      <c r="F1293" s="2" t="str">
        <f>TEXT(Table1[[#This Row],[Business_Day]],"dddd")</f>
        <v>Tuesday</v>
      </c>
      <c r="G1293" t="s">
        <v>28</v>
      </c>
      <c r="H1293" t="s">
        <v>19</v>
      </c>
      <c r="I1293" t="str">
        <f t="shared" si="160"/>
        <v>Dine-In</v>
      </c>
      <c r="J1293" t="s">
        <v>30</v>
      </c>
      <c r="L1293" t="str">
        <f t="shared" si="161"/>
        <v>No Modifier</v>
      </c>
      <c r="M1293" s="3">
        <v>1</v>
      </c>
      <c r="N1293" s="5">
        <v>3.85</v>
      </c>
      <c r="O1293" s="5">
        <f t="shared" si="162"/>
        <v>3.85</v>
      </c>
      <c r="P1293" s="5">
        <f t="shared" si="163"/>
        <v>3.85</v>
      </c>
      <c r="Q1293" s="9">
        <v>0</v>
      </c>
      <c r="R1293" s="9">
        <f t="shared" si="164"/>
        <v>0</v>
      </c>
      <c r="S1293" s="9">
        <v>0.27</v>
      </c>
      <c r="T1293" s="9">
        <f t="shared" si="165"/>
        <v>0.27</v>
      </c>
      <c r="U1293" s="16">
        <v>4.12</v>
      </c>
      <c r="V1293" s="5">
        <f t="shared" si="166"/>
        <v>4.12</v>
      </c>
      <c r="W1293" t="s">
        <v>17</v>
      </c>
      <c r="X1293" t="str">
        <f t="shared" si="167"/>
        <v>Cash</v>
      </c>
    </row>
    <row r="1294" spans="1:24" x14ac:dyDescent="0.3">
      <c r="A1294" s="3">
        <v>121292</v>
      </c>
      <c r="B1294">
        <v>402</v>
      </c>
      <c r="C1294" s="2">
        <v>45819</v>
      </c>
      <c r="D1294" s="4">
        <v>0.50907407407407412</v>
      </c>
      <c r="E1294" s="2">
        <v>45819</v>
      </c>
      <c r="F1294" s="2" t="str">
        <f>TEXT(Table1[[#This Row],[Business_Day]],"dddd")</f>
        <v>Wednesday</v>
      </c>
      <c r="G1294" t="s">
        <v>18</v>
      </c>
      <c r="H1294" t="s">
        <v>22</v>
      </c>
      <c r="I1294" t="str">
        <f t="shared" si="160"/>
        <v>Takeout</v>
      </c>
      <c r="J1294" t="s">
        <v>26</v>
      </c>
      <c r="L1294" t="str">
        <f t="shared" si="161"/>
        <v>No Modifier</v>
      </c>
      <c r="M1294" s="3">
        <v>1</v>
      </c>
      <c r="N1294" s="5">
        <v>9.2899999999999991</v>
      </c>
      <c r="O1294" s="5">
        <f t="shared" ca="1" si="162"/>
        <v>1.3299999999999998</v>
      </c>
      <c r="P1294" s="5">
        <f t="shared" ca="1" si="163"/>
        <v>1.3299999999999998</v>
      </c>
      <c r="Q1294" s="9">
        <v>0</v>
      </c>
      <c r="R1294" s="9">
        <f t="shared" si="164"/>
        <v>0</v>
      </c>
      <c r="T1294" s="9">
        <f t="shared" ca="1" si="165"/>
        <v>0.10000000000000009</v>
      </c>
      <c r="V1294" s="5">
        <f t="shared" ca="1" si="166"/>
        <v>1.43</v>
      </c>
      <c r="W1294" t="s">
        <v>17</v>
      </c>
      <c r="X1294" t="str">
        <f t="shared" si="167"/>
        <v>Cash</v>
      </c>
    </row>
    <row r="1295" spans="1:24" x14ac:dyDescent="0.3">
      <c r="A1295" s="3">
        <v>121293</v>
      </c>
      <c r="B1295">
        <v>101</v>
      </c>
      <c r="C1295" s="2">
        <v>45838</v>
      </c>
      <c r="D1295" s="4">
        <v>0.5274537037037037</v>
      </c>
      <c r="E1295" s="2">
        <v>45838</v>
      </c>
      <c r="F1295" s="2" t="str">
        <f>TEXT(Table1[[#This Row],[Business_Day]],"dddd")</f>
        <v>Monday</v>
      </c>
      <c r="G1295" t="s">
        <v>18</v>
      </c>
      <c r="H1295" t="s">
        <v>15</v>
      </c>
      <c r="I1295" t="str">
        <f t="shared" si="160"/>
        <v>Drive-Thru</v>
      </c>
      <c r="J1295" t="s">
        <v>48</v>
      </c>
      <c r="K1295" t="s">
        <v>49</v>
      </c>
      <c r="L1295" t="str">
        <f t="shared" si="161"/>
        <v>No Pickles</v>
      </c>
      <c r="M1295" s="3">
        <v>1</v>
      </c>
      <c r="N1295" s="5">
        <v>5.96</v>
      </c>
      <c r="O1295" s="5">
        <f t="shared" ca="1" si="162"/>
        <v>6.11</v>
      </c>
      <c r="P1295" s="5">
        <f t="shared" ca="1" si="163"/>
        <v>6.11</v>
      </c>
      <c r="R1295" s="9">
        <f t="shared" ca="1" si="164"/>
        <v>0.15</v>
      </c>
      <c r="S1295" s="9">
        <v>0.45</v>
      </c>
      <c r="T1295" s="9">
        <f t="shared" si="165"/>
        <v>0.45</v>
      </c>
      <c r="U1295" s="16">
        <v>6.41</v>
      </c>
      <c r="V1295" s="5">
        <f t="shared" si="166"/>
        <v>6.41</v>
      </c>
      <c r="W1295" t="s">
        <v>21</v>
      </c>
      <c r="X1295" t="str">
        <f t="shared" si="167"/>
        <v>Card</v>
      </c>
    </row>
    <row r="1296" spans="1:24" x14ac:dyDescent="0.3">
      <c r="A1296" s="3">
        <v>121294</v>
      </c>
      <c r="B1296">
        <v>401</v>
      </c>
      <c r="C1296" s="2">
        <v>45781</v>
      </c>
      <c r="D1296" s="4">
        <v>6.4004629629629634E-2</v>
      </c>
      <c r="E1296" s="2">
        <v>45781</v>
      </c>
      <c r="F1296" s="2" t="str">
        <f>TEXT(Table1[[#This Row],[Business_Day]],"dddd")</f>
        <v>Sunday</v>
      </c>
      <c r="G1296" t="s">
        <v>18</v>
      </c>
      <c r="H1296" t="s">
        <v>22</v>
      </c>
      <c r="I1296" t="str">
        <f t="shared" si="160"/>
        <v>Takeout</v>
      </c>
      <c r="J1296" t="s">
        <v>77</v>
      </c>
      <c r="K1296" t="s">
        <v>34</v>
      </c>
      <c r="L1296" t="str">
        <f t="shared" si="161"/>
        <v>Extra Sauce</v>
      </c>
      <c r="M1296" s="3">
        <v>2</v>
      </c>
      <c r="N1296" s="5">
        <v>5.27</v>
      </c>
      <c r="O1296" s="5">
        <f t="shared" si="162"/>
        <v>5.5200000000000005</v>
      </c>
      <c r="P1296" s="5">
        <f t="shared" si="163"/>
        <v>11.040000000000001</v>
      </c>
      <c r="Q1296" s="9">
        <v>0.55000000000000004</v>
      </c>
      <c r="R1296" s="9">
        <f t="shared" si="164"/>
        <v>0.55000000000000004</v>
      </c>
      <c r="S1296" s="9">
        <v>0.76</v>
      </c>
      <c r="T1296" s="9">
        <f t="shared" si="165"/>
        <v>0.76</v>
      </c>
      <c r="U1296" s="16">
        <v>11.25</v>
      </c>
      <c r="V1296" s="5">
        <f t="shared" si="166"/>
        <v>11.25</v>
      </c>
      <c r="W1296" t="s">
        <v>21</v>
      </c>
      <c r="X1296" t="str">
        <f t="shared" si="167"/>
        <v>Card</v>
      </c>
    </row>
    <row r="1297" spans="1:24" x14ac:dyDescent="0.3">
      <c r="A1297" s="3">
        <v>121295</v>
      </c>
      <c r="B1297">
        <v>401</v>
      </c>
      <c r="C1297" s="2">
        <v>45777</v>
      </c>
      <c r="D1297" s="4">
        <v>0.35192129629629632</v>
      </c>
      <c r="E1297" s="2">
        <v>45777</v>
      </c>
      <c r="F1297" s="2" t="str">
        <f>TEXT(Table1[[#This Row],[Business_Day]],"dddd")</f>
        <v>Wednesday</v>
      </c>
      <c r="G1297" t="s">
        <v>36</v>
      </c>
      <c r="H1297" t="s">
        <v>19</v>
      </c>
      <c r="I1297" t="str">
        <f t="shared" si="160"/>
        <v>Dine-In</v>
      </c>
      <c r="J1297" t="s">
        <v>48</v>
      </c>
      <c r="K1297" t="s">
        <v>58</v>
      </c>
      <c r="L1297" t="str">
        <f t="shared" si="161"/>
        <v>Spicy</v>
      </c>
      <c r="M1297" s="3">
        <v>1</v>
      </c>
      <c r="N1297" s="5">
        <v>5.6</v>
      </c>
      <c r="O1297" s="5">
        <f t="shared" si="162"/>
        <v>5.6</v>
      </c>
      <c r="P1297" s="5">
        <f t="shared" si="163"/>
        <v>5.6</v>
      </c>
      <c r="Q1297" s="9">
        <v>0</v>
      </c>
      <c r="R1297" s="9">
        <f t="shared" si="164"/>
        <v>0</v>
      </c>
      <c r="S1297" s="9">
        <v>0.41</v>
      </c>
      <c r="T1297" s="9">
        <f t="shared" si="165"/>
        <v>0.41</v>
      </c>
      <c r="U1297" s="16">
        <v>6.01</v>
      </c>
      <c r="V1297" s="5">
        <f t="shared" si="166"/>
        <v>6.01</v>
      </c>
      <c r="W1297" t="s">
        <v>17</v>
      </c>
      <c r="X1297" t="str">
        <f t="shared" si="167"/>
        <v>Cash</v>
      </c>
    </row>
    <row r="1298" spans="1:24" x14ac:dyDescent="0.3">
      <c r="A1298" s="3">
        <v>121296</v>
      </c>
      <c r="B1298">
        <v>403</v>
      </c>
      <c r="C1298" s="2">
        <v>45771</v>
      </c>
      <c r="D1298" s="4">
        <v>0.26155092592592594</v>
      </c>
      <c r="E1298" s="2">
        <v>45771</v>
      </c>
      <c r="F1298" s="2" t="str">
        <f>TEXT(Table1[[#This Row],[Business_Day]],"dddd")</f>
        <v>Thursday</v>
      </c>
      <c r="G1298" t="s">
        <v>36</v>
      </c>
      <c r="H1298" t="s">
        <v>15</v>
      </c>
      <c r="I1298" t="str">
        <f t="shared" si="160"/>
        <v>Drive-Thru</v>
      </c>
      <c r="J1298" t="s">
        <v>43</v>
      </c>
      <c r="L1298" t="str">
        <f t="shared" si="161"/>
        <v>No Modifier</v>
      </c>
      <c r="M1298" s="3">
        <v>2</v>
      </c>
      <c r="N1298" s="5">
        <v>4.8</v>
      </c>
      <c r="O1298" s="5">
        <f t="shared" si="162"/>
        <v>4.8</v>
      </c>
      <c r="P1298" s="5">
        <f t="shared" si="163"/>
        <v>9.6</v>
      </c>
      <c r="Q1298" s="9">
        <v>0</v>
      </c>
      <c r="R1298" s="9">
        <f t="shared" si="164"/>
        <v>0</v>
      </c>
      <c r="S1298" s="9">
        <v>0.57999999999999996</v>
      </c>
      <c r="T1298" s="9">
        <f t="shared" si="165"/>
        <v>0.57999999999999996</v>
      </c>
      <c r="U1298" s="16">
        <v>10.18</v>
      </c>
      <c r="V1298" s="5">
        <f t="shared" si="166"/>
        <v>10.18</v>
      </c>
      <c r="W1298" t="s">
        <v>21</v>
      </c>
      <c r="X1298" t="str">
        <f t="shared" si="167"/>
        <v>Card</v>
      </c>
    </row>
    <row r="1299" spans="1:24" x14ac:dyDescent="0.3">
      <c r="A1299" s="3">
        <v>121297</v>
      </c>
      <c r="B1299">
        <v>401</v>
      </c>
      <c r="C1299" s="2">
        <v>45862</v>
      </c>
      <c r="D1299" s="4">
        <v>0.53280092592592587</v>
      </c>
      <c r="E1299" s="2">
        <v>45862</v>
      </c>
      <c r="F1299" s="2" t="str">
        <f>TEXT(Table1[[#This Row],[Business_Day]],"dddd")</f>
        <v>Thursday</v>
      </c>
      <c r="G1299" t="s">
        <v>18</v>
      </c>
      <c r="H1299" t="s">
        <v>15</v>
      </c>
      <c r="I1299" t="str">
        <f t="shared" si="160"/>
        <v>Drive-Thru</v>
      </c>
      <c r="J1299" t="s">
        <v>77</v>
      </c>
      <c r="L1299" t="str">
        <f t="shared" si="161"/>
        <v>No Modifier</v>
      </c>
      <c r="M1299" s="3">
        <v>1</v>
      </c>
      <c r="N1299" s="5">
        <v>5.14</v>
      </c>
      <c r="O1299" s="5">
        <f t="shared" si="162"/>
        <v>5.14</v>
      </c>
      <c r="P1299" s="5">
        <f t="shared" si="163"/>
        <v>5.14</v>
      </c>
      <c r="Q1299" s="9">
        <v>0</v>
      </c>
      <c r="R1299" s="9">
        <f t="shared" si="164"/>
        <v>0</v>
      </c>
      <c r="S1299" s="9">
        <v>0.49</v>
      </c>
      <c r="T1299" s="9">
        <f t="shared" si="165"/>
        <v>0.49</v>
      </c>
      <c r="U1299" s="16">
        <v>5.63</v>
      </c>
      <c r="V1299" s="5">
        <f t="shared" si="166"/>
        <v>5.63</v>
      </c>
      <c r="W1299" t="s">
        <v>21</v>
      </c>
      <c r="X1299" t="str">
        <f t="shared" si="167"/>
        <v>Card</v>
      </c>
    </row>
    <row r="1300" spans="1:24" x14ac:dyDescent="0.3">
      <c r="A1300" s="3">
        <v>121298</v>
      </c>
      <c r="B1300">
        <v>403</v>
      </c>
      <c r="C1300" s="2">
        <v>45849</v>
      </c>
      <c r="D1300" s="4">
        <v>0.33402777777777776</v>
      </c>
      <c r="E1300" s="2">
        <v>45849</v>
      </c>
      <c r="F1300" s="2" t="str">
        <f>TEXT(Table1[[#This Row],[Business_Day]],"dddd")</f>
        <v>Friday</v>
      </c>
      <c r="G1300" t="s">
        <v>36</v>
      </c>
      <c r="H1300" t="s">
        <v>29</v>
      </c>
      <c r="I1300" t="str">
        <f t="shared" si="160"/>
        <v>Delivery</v>
      </c>
      <c r="J1300" t="s">
        <v>55</v>
      </c>
      <c r="L1300" t="str">
        <f t="shared" si="161"/>
        <v>No Modifier</v>
      </c>
      <c r="M1300" s="3">
        <v>3</v>
      </c>
      <c r="N1300" s="5">
        <v>8.6199999999999992</v>
      </c>
      <c r="O1300" s="5">
        <f t="shared" si="162"/>
        <v>8.620000000000001</v>
      </c>
      <c r="P1300" s="5">
        <f t="shared" si="163"/>
        <v>25.860000000000003</v>
      </c>
      <c r="Q1300" s="9">
        <v>0</v>
      </c>
      <c r="R1300" s="9">
        <f t="shared" si="164"/>
        <v>0</v>
      </c>
      <c r="S1300" s="9">
        <v>1.81</v>
      </c>
      <c r="T1300" s="9">
        <f t="shared" si="165"/>
        <v>1.81</v>
      </c>
      <c r="U1300" s="16">
        <v>27.67</v>
      </c>
      <c r="V1300" s="5">
        <f t="shared" si="166"/>
        <v>27.67</v>
      </c>
      <c r="W1300" t="s">
        <v>21</v>
      </c>
      <c r="X1300" t="str">
        <f t="shared" si="167"/>
        <v>Card</v>
      </c>
    </row>
    <row r="1301" spans="1:24" x14ac:dyDescent="0.3">
      <c r="A1301" s="3">
        <v>121299</v>
      </c>
      <c r="B1301">
        <v>402</v>
      </c>
      <c r="C1301" s="2">
        <v>45773</v>
      </c>
      <c r="D1301" s="4">
        <v>0.51487268518518514</v>
      </c>
      <c r="E1301" s="2">
        <v>45773</v>
      </c>
      <c r="F1301" s="2" t="str">
        <f>TEXT(Table1[[#This Row],[Business_Day]],"dddd")</f>
        <v>Saturday</v>
      </c>
      <c r="G1301" t="s">
        <v>18</v>
      </c>
      <c r="H1301" t="s">
        <v>15</v>
      </c>
      <c r="I1301" t="str">
        <f t="shared" si="160"/>
        <v>Drive-Thru</v>
      </c>
      <c r="J1301" t="s">
        <v>26</v>
      </c>
      <c r="L1301" t="str">
        <f t="shared" si="161"/>
        <v>No Modifier</v>
      </c>
      <c r="M1301" s="3">
        <v>1</v>
      </c>
      <c r="N1301" s="5">
        <v>9.4499999999999993</v>
      </c>
      <c r="O1301" s="5">
        <f t="shared" si="162"/>
        <v>9.4499999999999993</v>
      </c>
      <c r="P1301" s="5">
        <f t="shared" si="163"/>
        <v>9.4499999999999993</v>
      </c>
      <c r="Q1301" s="9">
        <v>0</v>
      </c>
      <c r="R1301" s="9">
        <f t="shared" si="164"/>
        <v>0</v>
      </c>
      <c r="S1301" s="9">
        <v>0.66</v>
      </c>
      <c r="T1301" s="9">
        <f t="shared" si="165"/>
        <v>0.66</v>
      </c>
      <c r="U1301" s="16">
        <v>10.11</v>
      </c>
      <c r="V1301" s="5">
        <f t="shared" si="166"/>
        <v>10.11</v>
      </c>
      <c r="W1301" t="s">
        <v>17</v>
      </c>
      <c r="X1301" t="str">
        <f t="shared" si="167"/>
        <v>Cash</v>
      </c>
    </row>
    <row r="1302" spans="1:24" x14ac:dyDescent="0.3">
      <c r="A1302" s="3">
        <v>121300</v>
      </c>
      <c r="B1302">
        <v>101</v>
      </c>
      <c r="C1302" s="2">
        <v>45809</v>
      </c>
      <c r="D1302" s="4">
        <v>4.4722222222222219E-2</v>
      </c>
      <c r="E1302" s="2">
        <v>45809</v>
      </c>
      <c r="F1302" s="2" t="str">
        <f>TEXT(Table1[[#This Row],[Business_Day]],"dddd")</f>
        <v>Sunday</v>
      </c>
      <c r="G1302" t="s">
        <v>18</v>
      </c>
      <c r="H1302" t="s">
        <v>22</v>
      </c>
      <c r="I1302" t="str">
        <f t="shared" si="160"/>
        <v>Takeout</v>
      </c>
      <c r="J1302" t="s">
        <v>43</v>
      </c>
      <c r="L1302" t="str">
        <f t="shared" si="161"/>
        <v>No Modifier</v>
      </c>
      <c r="M1302" s="3">
        <v>1</v>
      </c>
      <c r="N1302" s="5">
        <v>4.2699999999999996</v>
      </c>
      <c r="O1302" s="5">
        <f t="shared" si="162"/>
        <v>4.2700000000000005</v>
      </c>
      <c r="P1302" s="5">
        <f t="shared" si="163"/>
        <v>4.2700000000000005</v>
      </c>
      <c r="Q1302" s="9">
        <v>0</v>
      </c>
      <c r="R1302" s="9">
        <f t="shared" si="164"/>
        <v>0</v>
      </c>
      <c r="S1302" s="9">
        <v>0.34</v>
      </c>
      <c r="T1302" s="9">
        <f t="shared" si="165"/>
        <v>0.34</v>
      </c>
      <c r="U1302" s="16">
        <v>4.6100000000000003</v>
      </c>
      <c r="V1302" s="5">
        <f t="shared" si="166"/>
        <v>4.6100000000000003</v>
      </c>
      <c r="W1302" t="s">
        <v>21</v>
      </c>
      <c r="X1302" t="str">
        <f t="shared" si="167"/>
        <v>Card</v>
      </c>
    </row>
    <row r="1303" spans="1:24" x14ac:dyDescent="0.3">
      <c r="A1303" s="3">
        <v>121301</v>
      </c>
      <c r="B1303">
        <v>202</v>
      </c>
      <c r="C1303" s="2">
        <v>45782</v>
      </c>
      <c r="D1303" s="4">
        <v>6.4201388888888891E-2</v>
      </c>
      <c r="E1303" s="2">
        <v>45782</v>
      </c>
      <c r="F1303" s="2" t="str">
        <f>TEXT(Table1[[#This Row],[Business_Day]],"dddd")</f>
        <v>Monday</v>
      </c>
      <c r="G1303" t="s">
        <v>18</v>
      </c>
      <c r="H1303" t="s">
        <v>29</v>
      </c>
      <c r="I1303" t="str">
        <f t="shared" si="160"/>
        <v>Delivery</v>
      </c>
      <c r="J1303" t="s">
        <v>57</v>
      </c>
      <c r="K1303" t="s">
        <v>74</v>
      </c>
      <c r="L1303" t="str">
        <f t="shared" si="161"/>
        <v>Add Bacon</v>
      </c>
      <c r="M1303" s="3">
        <v>2</v>
      </c>
      <c r="N1303" s="5">
        <v>9.49</v>
      </c>
      <c r="O1303" s="5">
        <f t="shared" si="162"/>
        <v>10.489999999999998</v>
      </c>
      <c r="P1303" s="5">
        <f t="shared" si="163"/>
        <v>20.979999999999997</v>
      </c>
      <c r="Q1303" s="9">
        <v>0</v>
      </c>
      <c r="R1303" s="9">
        <f t="shared" si="164"/>
        <v>0</v>
      </c>
      <c r="S1303" s="9">
        <v>1.26</v>
      </c>
      <c r="T1303" s="9">
        <f t="shared" si="165"/>
        <v>1.26</v>
      </c>
      <c r="U1303" s="16">
        <v>22.24</v>
      </c>
      <c r="V1303" s="5">
        <f t="shared" si="166"/>
        <v>22.24</v>
      </c>
      <c r="W1303" t="s">
        <v>21</v>
      </c>
      <c r="X1303" t="str">
        <f t="shared" si="167"/>
        <v>Card</v>
      </c>
    </row>
    <row r="1304" spans="1:24" x14ac:dyDescent="0.3">
      <c r="A1304" s="3">
        <v>121302</v>
      </c>
      <c r="B1304">
        <v>101</v>
      </c>
      <c r="C1304" s="2">
        <v>45871</v>
      </c>
      <c r="D1304" s="4">
        <v>0.30978009259259259</v>
      </c>
      <c r="E1304" s="2">
        <v>45871</v>
      </c>
      <c r="F1304" s="2" t="str">
        <f>TEXT(Table1[[#This Row],[Business_Day]],"dddd")</f>
        <v>Saturday</v>
      </c>
      <c r="G1304" t="s">
        <v>36</v>
      </c>
      <c r="H1304" t="s">
        <v>22</v>
      </c>
      <c r="I1304" t="str">
        <f t="shared" si="160"/>
        <v>Takeout</v>
      </c>
      <c r="J1304" t="s">
        <v>27</v>
      </c>
      <c r="L1304" t="str">
        <f t="shared" si="161"/>
        <v>No Modifier</v>
      </c>
      <c r="M1304" s="3">
        <v>2</v>
      </c>
      <c r="N1304" s="5">
        <v>5.67</v>
      </c>
      <c r="O1304" s="5">
        <f t="shared" si="162"/>
        <v>5.67</v>
      </c>
      <c r="P1304" s="5">
        <f t="shared" si="163"/>
        <v>11.34</v>
      </c>
      <c r="Q1304" s="9">
        <v>0</v>
      </c>
      <c r="R1304" s="9">
        <f t="shared" si="164"/>
        <v>0</v>
      </c>
      <c r="S1304" s="9">
        <v>1.08</v>
      </c>
      <c r="T1304" s="9">
        <f t="shared" si="165"/>
        <v>1.08</v>
      </c>
      <c r="U1304" s="16">
        <v>12.42</v>
      </c>
      <c r="V1304" s="5">
        <f t="shared" si="166"/>
        <v>12.42</v>
      </c>
      <c r="W1304" t="s">
        <v>21</v>
      </c>
      <c r="X1304" t="str">
        <f t="shared" si="167"/>
        <v>Card</v>
      </c>
    </row>
    <row r="1305" spans="1:24" x14ac:dyDescent="0.3">
      <c r="A1305" s="3">
        <v>121303</v>
      </c>
      <c r="B1305">
        <v>301</v>
      </c>
      <c r="C1305" s="2">
        <v>45781</v>
      </c>
      <c r="D1305" s="4">
        <v>8.0914351851851848E-2</v>
      </c>
      <c r="E1305" s="2">
        <v>45781</v>
      </c>
      <c r="F1305" s="2" t="str">
        <f>TEXT(Table1[[#This Row],[Business_Day]],"dddd")</f>
        <v>Sunday</v>
      </c>
      <c r="G1305" t="s">
        <v>18</v>
      </c>
      <c r="H1305" t="s">
        <v>22</v>
      </c>
      <c r="I1305" t="str">
        <f t="shared" si="160"/>
        <v>Takeout</v>
      </c>
      <c r="J1305" t="s">
        <v>20</v>
      </c>
      <c r="K1305" t="s">
        <v>72</v>
      </c>
      <c r="L1305" t="str">
        <f t="shared" si="161"/>
        <v>Gluten-Free Bun</v>
      </c>
      <c r="M1305" s="3">
        <v>1</v>
      </c>
      <c r="N1305" s="5">
        <v>5.1100000000000003</v>
      </c>
      <c r="O1305" s="5">
        <f t="shared" si="162"/>
        <v>6.11</v>
      </c>
      <c r="P1305" s="5">
        <f t="shared" si="163"/>
        <v>6.11</v>
      </c>
      <c r="Q1305" s="9">
        <v>1.22</v>
      </c>
      <c r="R1305" s="9">
        <f t="shared" si="164"/>
        <v>1.22</v>
      </c>
      <c r="S1305" s="9">
        <v>0.39</v>
      </c>
      <c r="T1305" s="9">
        <f t="shared" si="165"/>
        <v>0.39</v>
      </c>
      <c r="U1305" s="16">
        <v>5.28</v>
      </c>
      <c r="V1305" s="5">
        <f t="shared" si="166"/>
        <v>5.28</v>
      </c>
      <c r="W1305" t="s">
        <v>62</v>
      </c>
      <c r="X1305" t="str">
        <f t="shared" si="167"/>
        <v>GiftCard</v>
      </c>
    </row>
    <row r="1306" spans="1:24" x14ac:dyDescent="0.3">
      <c r="A1306" s="3">
        <v>121304</v>
      </c>
      <c r="B1306">
        <v>101</v>
      </c>
      <c r="C1306" s="2">
        <v>45825</v>
      </c>
      <c r="D1306" s="4">
        <v>9.8796296296296299E-2</v>
      </c>
      <c r="E1306" s="2">
        <v>45825</v>
      </c>
      <c r="F1306" s="2" t="str">
        <f>TEXT(Table1[[#This Row],[Business_Day]],"dddd")</f>
        <v>Tuesday</v>
      </c>
      <c r="G1306" t="s">
        <v>18</v>
      </c>
      <c r="H1306" t="s">
        <v>19</v>
      </c>
      <c r="I1306" t="str">
        <f t="shared" si="160"/>
        <v>Dine-In</v>
      </c>
      <c r="J1306" t="s">
        <v>30</v>
      </c>
      <c r="K1306" t="s">
        <v>63</v>
      </c>
      <c r="L1306" t="str">
        <f t="shared" si="161"/>
        <v>No Sauce</v>
      </c>
      <c r="M1306" s="3">
        <v>1</v>
      </c>
      <c r="N1306" s="5">
        <v>3.29</v>
      </c>
      <c r="O1306" s="5">
        <f t="shared" si="162"/>
        <v>3.29</v>
      </c>
      <c r="P1306" s="5">
        <f t="shared" si="163"/>
        <v>3.29</v>
      </c>
      <c r="Q1306" s="9">
        <v>0</v>
      </c>
      <c r="R1306" s="9">
        <f t="shared" si="164"/>
        <v>0</v>
      </c>
      <c r="S1306" s="9">
        <v>0.3</v>
      </c>
      <c r="T1306" s="9">
        <f t="shared" si="165"/>
        <v>0.3</v>
      </c>
      <c r="U1306" s="16">
        <v>3.59</v>
      </c>
      <c r="V1306" s="5">
        <f t="shared" si="166"/>
        <v>3.59</v>
      </c>
      <c r="X1306" t="str">
        <f t="shared" si="167"/>
        <v>Card</v>
      </c>
    </row>
    <row r="1307" spans="1:24" x14ac:dyDescent="0.3">
      <c r="A1307" s="3">
        <v>121305</v>
      </c>
      <c r="B1307">
        <v>401</v>
      </c>
      <c r="C1307" s="2">
        <v>45824</v>
      </c>
      <c r="D1307" s="4">
        <v>0.27278935185185182</v>
      </c>
      <c r="E1307" s="2">
        <v>45824</v>
      </c>
      <c r="F1307" s="2" t="str">
        <f>TEXT(Table1[[#This Row],[Business_Day]],"dddd")</f>
        <v>Monday</v>
      </c>
      <c r="G1307" t="s">
        <v>36</v>
      </c>
      <c r="H1307" t="s">
        <v>19</v>
      </c>
      <c r="I1307" t="str">
        <f t="shared" si="160"/>
        <v>Dine-In</v>
      </c>
      <c r="J1307" t="s">
        <v>55</v>
      </c>
      <c r="L1307" t="str">
        <f t="shared" si="161"/>
        <v>No Modifier</v>
      </c>
      <c r="M1307" s="3">
        <v>1</v>
      </c>
      <c r="N1307" s="5">
        <v>8.0399999999999991</v>
      </c>
      <c r="O1307" s="5">
        <f t="shared" si="162"/>
        <v>8.0400000000000009</v>
      </c>
      <c r="P1307" s="5">
        <f t="shared" si="163"/>
        <v>8.0400000000000009</v>
      </c>
      <c r="Q1307" s="9">
        <v>0.8</v>
      </c>
      <c r="R1307" s="9">
        <f t="shared" si="164"/>
        <v>0.8</v>
      </c>
      <c r="S1307" s="9">
        <v>0.62</v>
      </c>
      <c r="T1307" s="9">
        <f t="shared" si="165"/>
        <v>0.62</v>
      </c>
      <c r="U1307" s="16">
        <v>7.86</v>
      </c>
      <c r="V1307" s="5">
        <f t="shared" si="166"/>
        <v>7.86</v>
      </c>
      <c r="W1307" t="s">
        <v>21</v>
      </c>
      <c r="X1307" t="str">
        <f t="shared" si="167"/>
        <v>Card</v>
      </c>
    </row>
    <row r="1308" spans="1:24" x14ac:dyDescent="0.3">
      <c r="A1308" s="3">
        <v>121306</v>
      </c>
      <c r="B1308">
        <v>201</v>
      </c>
      <c r="C1308" s="2">
        <v>45826</v>
      </c>
      <c r="D1308" s="4">
        <v>0.46599537037037037</v>
      </c>
      <c r="E1308" s="2">
        <v>45826</v>
      </c>
      <c r="F1308" s="2" t="str">
        <f>TEXT(Table1[[#This Row],[Business_Day]],"dddd")</f>
        <v>Wednesday</v>
      </c>
      <c r="G1308" t="s">
        <v>18</v>
      </c>
      <c r="H1308" t="s">
        <v>15</v>
      </c>
      <c r="I1308" t="str">
        <f t="shared" si="160"/>
        <v>Drive-Thru</v>
      </c>
      <c r="J1308" t="s">
        <v>43</v>
      </c>
      <c r="L1308" t="str">
        <f t="shared" si="161"/>
        <v>No Modifier</v>
      </c>
      <c r="M1308" s="3">
        <v>1</v>
      </c>
      <c r="N1308" s="5">
        <v>4.5</v>
      </c>
      <c r="O1308" s="5">
        <f t="shared" si="162"/>
        <v>4.5</v>
      </c>
      <c r="P1308" s="5">
        <f t="shared" si="163"/>
        <v>4.5</v>
      </c>
      <c r="Q1308" s="9">
        <v>0.68</v>
      </c>
      <c r="R1308" s="9">
        <f t="shared" si="164"/>
        <v>0.68</v>
      </c>
      <c r="S1308" s="9">
        <v>0.25</v>
      </c>
      <c r="T1308" s="9">
        <f t="shared" si="165"/>
        <v>0.25</v>
      </c>
      <c r="U1308" s="16">
        <v>4.07</v>
      </c>
      <c r="V1308" s="5">
        <f t="shared" si="166"/>
        <v>4.07</v>
      </c>
      <c r="W1308" t="s">
        <v>21</v>
      </c>
      <c r="X1308" t="str">
        <f t="shared" si="167"/>
        <v>Card</v>
      </c>
    </row>
    <row r="1309" spans="1:24" x14ac:dyDescent="0.3">
      <c r="A1309" s="3">
        <v>121307</v>
      </c>
      <c r="B1309">
        <v>501</v>
      </c>
      <c r="C1309" s="2">
        <v>45816</v>
      </c>
      <c r="D1309" s="4">
        <v>8.9502314814814812E-2</v>
      </c>
      <c r="E1309" s="2">
        <v>45816</v>
      </c>
      <c r="F1309" s="2" t="str">
        <f>TEXT(Table1[[#This Row],[Business_Day]],"dddd")</f>
        <v>Sunday</v>
      </c>
      <c r="G1309" t="s">
        <v>18</v>
      </c>
      <c r="H1309" t="s">
        <v>19</v>
      </c>
      <c r="I1309" t="str">
        <f t="shared" si="160"/>
        <v>Dine-In</v>
      </c>
      <c r="J1309" t="s">
        <v>57</v>
      </c>
      <c r="L1309" t="str">
        <f t="shared" si="161"/>
        <v>No Modifier</v>
      </c>
      <c r="M1309" s="3">
        <v>1</v>
      </c>
      <c r="N1309" s="5">
        <v>8.99</v>
      </c>
      <c r="O1309" s="5">
        <f t="shared" si="162"/>
        <v>8.99</v>
      </c>
      <c r="P1309" s="5">
        <f t="shared" si="163"/>
        <v>8.99</v>
      </c>
      <c r="Q1309" s="9">
        <v>0</v>
      </c>
      <c r="R1309" s="9">
        <f t="shared" si="164"/>
        <v>0</v>
      </c>
      <c r="S1309" s="9">
        <v>0.85</v>
      </c>
      <c r="T1309" s="9">
        <f t="shared" si="165"/>
        <v>0.85</v>
      </c>
      <c r="U1309" s="16">
        <v>9.84</v>
      </c>
      <c r="V1309" s="5">
        <f t="shared" si="166"/>
        <v>9.84</v>
      </c>
      <c r="W1309" t="s">
        <v>62</v>
      </c>
      <c r="X1309" t="str">
        <f t="shared" si="167"/>
        <v>GiftCard</v>
      </c>
    </row>
    <row r="1310" spans="1:24" x14ac:dyDescent="0.3">
      <c r="A1310" s="3">
        <v>121308</v>
      </c>
      <c r="B1310">
        <v>401</v>
      </c>
      <c r="C1310" s="2">
        <v>45816</v>
      </c>
      <c r="D1310" s="4">
        <v>0.35555555555555557</v>
      </c>
      <c r="E1310" s="2">
        <v>45816</v>
      </c>
      <c r="F1310" s="2" t="str">
        <f>TEXT(Table1[[#This Row],[Business_Day]],"dddd")</f>
        <v>Sunday</v>
      </c>
      <c r="G1310" t="s">
        <v>36</v>
      </c>
      <c r="H1310" t="s">
        <v>29</v>
      </c>
      <c r="I1310" t="str">
        <f t="shared" si="160"/>
        <v>Delivery</v>
      </c>
      <c r="J1310" t="s">
        <v>57</v>
      </c>
      <c r="L1310" t="str">
        <f t="shared" si="161"/>
        <v>No Modifier</v>
      </c>
      <c r="M1310" s="3">
        <v>1</v>
      </c>
      <c r="N1310" s="5">
        <v>9.5299999999999994</v>
      </c>
      <c r="O1310" s="5">
        <f t="shared" si="162"/>
        <v>9.5299999999999994</v>
      </c>
      <c r="P1310" s="5">
        <f t="shared" si="163"/>
        <v>9.5299999999999994</v>
      </c>
      <c r="Q1310" s="9">
        <v>1.43</v>
      </c>
      <c r="R1310" s="9">
        <f t="shared" si="164"/>
        <v>1.43</v>
      </c>
      <c r="S1310" s="9">
        <v>0.77</v>
      </c>
      <c r="T1310" s="9">
        <f t="shared" si="165"/>
        <v>0.77</v>
      </c>
      <c r="U1310" s="16">
        <v>8.8699999999999992</v>
      </c>
      <c r="V1310" s="5">
        <f t="shared" si="166"/>
        <v>8.8699999999999992</v>
      </c>
      <c r="W1310" t="s">
        <v>21</v>
      </c>
      <c r="X1310" t="str">
        <f t="shared" si="167"/>
        <v>Card</v>
      </c>
    </row>
    <row r="1311" spans="1:24" x14ac:dyDescent="0.3">
      <c r="A1311" s="3">
        <v>121309</v>
      </c>
      <c r="B1311">
        <v>202</v>
      </c>
      <c r="C1311" s="2">
        <v>45767</v>
      </c>
      <c r="D1311" s="4">
        <v>0.24391203703703704</v>
      </c>
      <c r="E1311" s="2">
        <v>45767</v>
      </c>
      <c r="F1311" s="2" t="str">
        <f>TEXT(Table1[[#This Row],[Business_Day]],"dddd")</f>
        <v>Sunday</v>
      </c>
      <c r="G1311" t="s">
        <v>14</v>
      </c>
      <c r="H1311" t="s">
        <v>15</v>
      </c>
      <c r="I1311" t="str">
        <f t="shared" si="160"/>
        <v>Drive-Thru</v>
      </c>
      <c r="J1311" t="s">
        <v>75</v>
      </c>
      <c r="K1311" t="s">
        <v>25</v>
      </c>
      <c r="L1311" t="str">
        <f t="shared" si="161"/>
        <v>No Cheese</v>
      </c>
      <c r="M1311" s="3">
        <v>1</v>
      </c>
      <c r="N1311" s="5">
        <v>3.86</v>
      </c>
      <c r="O1311" s="5">
        <f t="shared" si="162"/>
        <v>3.86</v>
      </c>
      <c r="P1311" s="5">
        <f t="shared" si="163"/>
        <v>3.86</v>
      </c>
      <c r="Q1311" s="9">
        <v>0</v>
      </c>
      <c r="R1311" s="9">
        <f t="shared" si="164"/>
        <v>0</v>
      </c>
      <c r="S1311" s="9">
        <v>0.23</v>
      </c>
      <c r="T1311" s="9">
        <f t="shared" si="165"/>
        <v>0.23</v>
      </c>
      <c r="U1311" s="16">
        <v>4.09</v>
      </c>
      <c r="V1311" s="5">
        <f t="shared" si="166"/>
        <v>4.09</v>
      </c>
      <c r="W1311" t="s">
        <v>21</v>
      </c>
      <c r="X1311" t="str">
        <f t="shared" si="167"/>
        <v>Card</v>
      </c>
    </row>
    <row r="1312" spans="1:24" x14ac:dyDescent="0.3">
      <c r="A1312" s="3">
        <v>121310</v>
      </c>
      <c r="B1312">
        <v>402</v>
      </c>
      <c r="C1312" s="2">
        <v>45818</v>
      </c>
      <c r="D1312" s="4">
        <v>0.19059027777777779</v>
      </c>
      <c r="E1312" s="2">
        <v>45818</v>
      </c>
      <c r="F1312" s="2" t="str">
        <f>TEXT(Table1[[#This Row],[Business_Day]],"dddd")</f>
        <v>Tuesday</v>
      </c>
      <c r="G1312" t="s">
        <v>28</v>
      </c>
      <c r="H1312" t="s">
        <v>22</v>
      </c>
      <c r="I1312" t="str">
        <f t="shared" si="160"/>
        <v>Takeout</v>
      </c>
      <c r="J1312" t="s">
        <v>47</v>
      </c>
      <c r="L1312" t="str">
        <f t="shared" si="161"/>
        <v>No Modifier</v>
      </c>
      <c r="M1312" s="3">
        <v>1</v>
      </c>
      <c r="N1312" s="5">
        <v>1.64</v>
      </c>
      <c r="O1312" s="5">
        <f t="shared" si="162"/>
        <v>1.6400000000000001</v>
      </c>
      <c r="P1312" s="5">
        <f t="shared" si="163"/>
        <v>1.6400000000000001</v>
      </c>
      <c r="Q1312" s="9">
        <v>0</v>
      </c>
      <c r="R1312" s="9">
        <f t="shared" si="164"/>
        <v>0</v>
      </c>
      <c r="S1312" s="9">
        <v>0.14000000000000001</v>
      </c>
      <c r="T1312" s="9">
        <f t="shared" si="165"/>
        <v>0.14000000000000001</v>
      </c>
      <c r="U1312" s="16">
        <v>1.78</v>
      </c>
      <c r="V1312" s="5">
        <f t="shared" si="166"/>
        <v>1.78</v>
      </c>
      <c r="W1312" t="s">
        <v>17</v>
      </c>
      <c r="X1312" t="str">
        <f t="shared" si="167"/>
        <v>Cash</v>
      </c>
    </row>
    <row r="1313" spans="1:24" x14ac:dyDescent="0.3">
      <c r="A1313" s="3">
        <v>121311</v>
      </c>
      <c r="B1313">
        <v>403</v>
      </c>
      <c r="C1313" s="2">
        <v>45786</v>
      </c>
      <c r="D1313" s="4">
        <v>0.53724537037037035</v>
      </c>
      <c r="E1313" s="2">
        <v>45786</v>
      </c>
      <c r="F1313" s="2" t="str">
        <f>TEXT(Table1[[#This Row],[Business_Day]],"dddd")</f>
        <v>Friday</v>
      </c>
      <c r="G1313" t="s">
        <v>18</v>
      </c>
      <c r="H1313" t="s">
        <v>19</v>
      </c>
      <c r="I1313" t="str">
        <f t="shared" si="160"/>
        <v>Dine-In</v>
      </c>
      <c r="J1313" t="s">
        <v>30</v>
      </c>
      <c r="K1313" t="s">
        <v>63</v>
      </c>
      <c r="L1313" t="str">
        <f t="shared" si="161"/>
        <v>No Sauce</v>
      </c>
      <c r="M1313" s="3">
        <v>1</v>
      </c>
      <c r="N1313" s="5">
        <v>3.37</v>
      </c>
      <c r="O1313" s="5">
        <f t="shared" si="162"/>
        <v>3.37</v>
      </c>
      <c r="P1313" s="5">
        <f t="shared" si="163"/>
        <v>3.37</v>
      </c>
      <c r="Q1313" s="9">
        <v>0</v>
      </c>
      <c r="R1313" s="9">
        <f t="shared" si="164"/>
        <v>0</v>
      </c>
      <c r="S1313" s="9">
        <v>0.24</v>
      </c>
      <c r="T1313" s="9">
        <f t="shared" si="165"/>
        <v>0.24</v>
      </c>
      <c r="U1313" s="16">
        <v>3.61</v>
      </c>
      <c r="V1313" s="5">
        <f t="shared" si="166"/>
        <v>3.61</v>
      </c>
      <c r="W1313" t="s">
        <v>17</v>
      </c>
      <c r="X1313" t="str">
        <f t="shared" si="167"/>
        <v>Cash</v>
      </c>
    </row>
    <row r="1314" spans="1:24" x14ac:dyDescent="0.3">
      <c r="A1314" s="3">
        <v>121312</v>
      </c>
      <c r="B1314">
        <v>301</v>
      </c>
      <c r="C1314" s="2">
        <v>45830</v>
      </c>
      <c r="D1314" s="4">
        <v>0.34061342592592592</v>
      </c>
      <c r="E1314" s="2">
        <v>45830</v>
      </c>
      <c r="F1314" s="2" t="str">
        <f>TEXT(Table1[[#This Row],[Business_Day]],"dddd")</f>
        <v>Sunday</v>
      </c>
      <c r="G1314" t="s">
        <v>36</v>
      </c>
      <c r="H1314" t="s">
        <v>22</v>
      </c>
      <c r="I1314" t="str">
        <f t="shared" si="160"/>
        <v>Takeout</v>
      </c>
      <c r="J1314" t="s">
        <v>30</v>
      </c>
      <c r="L1314" t="str">
        <f t="shared" si="161"/>
        <v>No Modifier</v>
      </c>
      <c r="M1314" s="3">
        <v>2</v>
      </c>
      <c r="N1314" s="5">
        <v>3.53</v>
      </c>
      <c r="O1314" s="5">
        <f t="shared" si="162"/>
        <v>3.5300000000000002</v>
      </c>
      <c r="P1314" s="5">
        <f t="shared" si="163"/>
        <v>7.0600000000000005</v>
      </c>
      <c r="Q1314" s="9">
        <v>0</v>
      </c>
      <c r="R1314" s="9">
        <f t="shared" si="164"/>
        <v>0</v>
      </c>
      <c r="S1314" s="9">
        <v>0.42</v>
      </c>
      <c r="T1314" s="9">
        <f t="shared" si="165"/>
        <v>0.42</v>
      </c>
      <c r="U1314" s="16">
        <v>7.48</v>
      </c>
      <c r="V1314" s="5">
        <f t="shared" si="166"/>
        <v>7.48</v>
      </c>
      <c r="W1314" t="s">
        <v>21</v>
      </c>
      <c r="X1314" t="str">
        <f t="shared" si="167"/>
        <v>Card</v>
      </c>
    </row>
    <row r="1315" spans="1:24" x14ac:dyDescent="0.3">
      <c r="A1315" s="3">
        <v>121313</v>
      </c>
      <c r="B1315">
        <v>102</v>
      </c>
      <c r="C1315" s="2">
        <v>45775</v>
      </c>
      <c r="D1315" s="4">
        <v>0.47886574074074073</v>
      </c>
      <c r="E1315" s="2">
        <v>45775</v>
      </c>
      <c r="F1315" s="2" t="str">
        <f>TEXT(Table1[[#This Row],[Business_Day]],"dddd")</f>
        <v>Monday</v>
      </c>
      <c r="G1315" t="s">
        <v>18</v>
      </c>
      <c r="H1315" t="s">
        <v>22</v>
      </c>
      <c r="I1315" t="str">
        <f t="shared" si="160"/>
        <v>Takeout</v>
      </c>
      <c r="J1315" t="s">
        <v>27</v>
      </c>
      <c r="L1315" t="str">
        <f t="shared" si="161"/>
        <v>No Modifier</v>
      </c>
      <c r="M1315" s="3">
        <v>1</v>
      </c>
      <c r="N1315" s="5">
        <v>5.97</v>
      </c>
      <c r="O1315" s="5">
        <f t="shared" si="162"/>
        <v>5.97</v>
      </c>
      <c r="P1315" s="5">
        <f t="shared" si="163"/>
        <v>5.97</v>
      </c>
      <c r="Q1315" s="9">
        <v>0</v>
      </c>
      <c r="R1315" s="9">
        <f t="shared" si="164"/>
        <v>0</v>
      </c>
      <c r="S1315" s="9">
        <v>0.45</v>
      </c>
      <c r="T1315" s="9">
        <f t="shared" si="165"/>
        <v>0.45</v>
      </c>
      <c r="U1315" s="16">
        <v>6.42</v>
      </c>
      <c r="V1315" s="5">
        <f t="shared" si="166"/>
        <v>6.42</v>
      </c>
      <c r="W1315" t="s">
        <v>21</v>
      </c>
      <c r="X1315" t="str">
        <f t="shared" si="167"/>
        <v>Card</v>
      </c>
    </row>
    <row r="1316" spans="1:24" x14ac:dyDescent="0.3">
      <c r="A1316" s="3">
        <v>121314</v>
      </c>
      <c r="B1316">
        <v>201</v>
      </c>
      <c r="C1316" s="2">
        <v>45786</v>
      </c>
      <c r="D1316" s="4">
        <v>0.26019675925925928</v>
      </c>
      <c r="E1316" s="2">
        <v>45786</v>
      </c>
      <c r="F1316" s="2" t="str">
        <f>TEXT(Table1[[#This Row],[Business_Day]],"dddd")</f>
        <v>Friday</v>
      </c>
      <c r="G1316" t="s">
        <v>14</v>
      </c>
      <c r="H1316" t="s">
        <v>22</v>
      </c>
      <c r="I1316" t="str">
        <f t="shared" si="160"/>
        <v>Takeout</v>
      </c>
      <c r="J1316" t="s">
        <v>75</v>
      </c>
      <c r="L1316" t="str">
        <f t="shared" si="161"/>
        <v>No Modifier</v>
      </c>
      <c r="M1316" s="3">
        <v>2</v>
      </c>
      <c r="N1316" s="5">
        <v>3.74</v>
      </c>
      <c r="O1316" s="5">
        <f t="shared" si="162"/>
        <v>3.7399999999999998</v>
      </c>
      <c r="P1316" s="5">
        <f t="shared" si="163"/>
        <v>7.4799999999999995</v>
      </c>
      <c r="Q1316" s="9">
        <v>0</v>
      </c>
      <c r="R1316" s="9">
        <f t="shared" si="164"/>
        <v>0</v>
      </c>
      <c r="S1316" s="9">
        <v>0.45</v>
      </c>
      <c r="T1316" s="9">
        <f t="shared" si="165"/>
        <v>0.45</v>
      </c>
      <c r="U1316" s="16">
        <v>7.93</v>
      </c>
      <c r="V1316" s="5">
        <f t="shared" si="166"/>
        <v>7.93</v>
      </c>
      <c r="W1316" t="s">
        <v>21</v>
      </c>
      <c r="X1316" t="str">
        <f t="shared" si="167"/>
        <v>Card</v>
      </c>
    </row>
    <row r="1317" spans="1:24" x14ac:dyDescent="0.3">
      <c r="A1317" s="3">
        <v>121315</v>
      </c>
      <c r="B1317">
        <v>403</v>
      </c>
      <c r="C1317" s="2">
        <v>45821</v>
      </c>
      <c r="D1317" s="4">
        <v>0.15481481481481482</v>
      </c>
      <c r="E1317" s="2">
        <v>45821</v>
      </c>
      <c r="F1317" s="2" t="str">
        <f>TEXT(Table1[[#This Row],[Business_Day]],"dddd")</f>
        <v>Friday</v>
      </c>
      <c r="G1317" t="s">
        <v>28</v>
      </c>
      <c r="H1317" t="s">
        <v>22</v>
      </c>
      <c r="I1317" t="str">
        <f t="shared" si="160"/>
        <v>Takeout</v>
      </c>
      <c r="J1317" t="s">
        <v>47</v>
      </c>
      <c r="K1317" t="s">
        <v>46</v>
      </c>
      <c r="L1317" t="str">
        <f t="shared" si="161"/>
        <v>Cinnamon</v>
      </c>
      <c r="M1317" s="3">
        <v>1</v>
      </c>
      <c r="N1317" s="5">
        <v>1.49</v>
      </c>
      <c r="O1317" s="5">
        <f t="shared" si="162"/>
        <v>1.5899999999999999</v>
      </c>
      <c r="P1317" s="5">
        <f t="shared" si="163"/>
        <v>1.5899999999999999</v>
      </c>
      <c r="Q1317" s="9">
        <v>0</v>
      </c>
      <c r="R1317" s="9">
        <f t="shared" si="164"/>
        <v>0</v>
      </c>
      <c r="S1317" s="9">
        <v>0.14000000000000001</v>
      </c>
      <c r="T1317" s="9">
        <f t="shared" si="165"/>
        <v>0.14000000000000001</v>
      </c>
      <c r="U1317" s="16">
        <v>1.73</v>
      </c>
      <c r="V1317" s="5">
        <f t="shared" si="166"/>
        <v>1.73</v>
      </c>
      <c r="W1317" t="s">
        <v>31</v>
      </c>
      <c r="X1317" t="str">
        <f t="shared" si="167"/>
        <v>MobilePay</v>
      </c>
    </row>
    <row r="1318" spans="1:24" x14ac:dyDescent="0.3">
      <c r="A1318" s="3">
        <v>121316</v>
      </c>
      <c r="B1318">
        <v>403</v>
      </c>
      <c r="C1318" s="2">
        <v>45791</v>
      </c>
      <c r="D1318" s="4">
        <v>0.49546296296296294</v>
      </c>
      <c r="E1318" s="2">
        <v>45791</v>
      </c>
      <c r="F1318" s="2" t="str">
        <f>TEXT(Table1[[#This Row],[Business_Day]],"dddd")</f>
        <v>Wednesday</v>
      </c>
      <c r="G1318" t="s">
        <v>18</v>
      </c>
      <c r="H1318" t="s">
        <v>15</v>
      </c>
      <c r="I1318" t="str">
        <f t="shared" si="160"/>
        <v>Drive-Thru</v>
      </c>
      <c r="J1318" t="s">
        <v>43</v>
      </c>
      <c r="L1318" t="str">
        <f t="shared" si="161"/>
        <v>No Modifier</v>
      </c>
      <c r="M1318" s="3">
        <v>1</v>
      </c>
      <c r="N1318" s="5">
        <v>4.13</v>
      </c>
      <c r="O1318" s="5">
        <f t="shared" si="162"/>
        <v>4.13</v>
      </c>
      <c r="P1318" s="5">
        <f t="shared" si="163"/>
        <v>4.13</v>
      </c>
      <c r="Q1318" s="9">
        <v>0</v>
      </c>
      <c r="R1318" s="9">
        <f t="shared" si="164"/>
        <v>0</v>
      </c>
      <c r="S1318" s="9">
        <v>0.39</v>
      </c>
      <c r="T1318" s="9">
        <f t="shared" si="165"/>
        <v>0.39</v>
      </c>
      <c r="U1318" s="16">
        <v>4.5199999999999996</v>
      </c>
      <c r="V1318" s="5">
        <f t="shared" si="166"/>
        <v>4.5199999999999996</v>
      </c>
      <c r="W1318" t="s">
        <v>21</v>
      </c>
      <c r="X1318" t="str">
        <f t="shared" si="167"/>
        <v>Card</v>
      </c>
    </row>
    <row r="1319" spans="1:24" x14ac:dyDescent="0.3">
      <c r="A1319" s="3">
        <v>121317</v>
      </c>
      <c r="B1319">
        <v>103</v>
      </c>
      <c r="C1319" s="2">
        <v>45808</v>
      </c>
      <c r="D1319" s="4">
        <v>0.52240740740740743</v>
      </c>
      <c r="E1319" s="2">
        <v>45808</v>
      </c>
      <c r="F1319" s="2" t="str">
        <f>TEXT(Table1[[#This Row],[Business_Day]],"dddd")</f>
        <v>Saturday</v>
      </c>
      <c r="G1319" t="s">
        <v>18</v>
      </c>
      <c r="H1319" t="s">
        <v>22</v>
      </c>
      <c r="I1319" t="str">
        <f t="shared" si="160"/>
        <v>Takeout</v>
      </c>
      <c r="J1319" t="s">
        <v>20</v>
      </c>
      <c r="L1319" t="str">
        <f t="shared" si="161"/>
        <v>No Modifier</v>
      </c>
      <c r="M1319" s="3">
        <v>1</v>
      </c>
      <c r="N1319" s="5">
        <v>5.28</v>
      </c>
      <c r="O1319" s="5">
        <f t="shared" si="162"/>
        <v>5.2799999999999994</v>
      </c>
      <c r="P1319" s="5">
        <f t="shared" si="163"/>
        <v>5.2799999999999994</v>
      </c>
      <c r="Q1319" s="9">
        <v>1.06</v>
      </c>
      <c r="R1319" s="9">
        <f t="shared" si="164"/>
        <v>1.06</v>
      </c>
      <c r="S1319" s="9">
        <v>0.36</v>
      </c>
      <c r="T1319" s="9">
        <f t="shared" si="165"/>
        <v>0.36</v>
      </c>
      <c r="U1319" s="16">
        <v>4.58</v>
      </c>
      <c r="V1319" s="5">
        <f t="shared" si="166"/>
        <v>4.58</v>
      </c>
      <c r="W1319" t="s">
        <v>21</v>
      </c>
      <c r="X1319" t="str">
        <f t="shared" si="167"/>
        <v>Card</v>
      </c>
    </row>
    <row r="1320" spans="1:24" x14ac:dyDescent="0.3">
      <c r="A1320" s="3">
        <v>121318</v>
      </c>
      <c r="B1320">
        <v>501</v>
      </c>
      <c r="C1320" s="2">
        <v>45770</v>
      </c>
      <c r="D1320" s="4">
        <v>0.32436342592592593</v>
      </c>
      <c r="E1320" s="2">
        <v>45770</v>
      </c>
      <c r="F1320" s="2" t="str">
        <f>TEXT(Table1[[#This Row],[Business_Day]],"dddd")</f>
        <v>Wednesday</v>
      </c>
      <c r="G1320" t="s">
        <v>14</v>
      </c>
      <c r="H1320" t="s">
        <v>29</v>
      </c>
      <c r="I1320" t="str">
        <f t="shared" si="160"/>
        <v>Delivery</v>
      </c>
      <c r="J1320" t="s">
        <v>24</v>
      </c>
      <c r="K1320" t="s">
        <v>46</v>
      </c>
      <c r="L1320" t="str">
        <f t="shared" si="161"/>
        <v>Cinnamon</v>
      </c>
      <c r="M1320" s="3">
        <v>2</v>
      </c>
      <c r="N1320" s="5">
        <v>3.09</v>
      </c>
      <c r="O1320" s="5">
        <f t="shared" si="162"/>
        <v>3.19</v>
      </c>
      <c r="P1320" s="5">
        <f t="shared" si="163"/>
        <v>6.38</v>
      </c>
      <c r="Q1320" s="9">
        <v>0</v>
      </c>
      <c r="R1320" s="9">
        <f t="shared" si="164"/>
        <v>0</v>
      </c>
      <c r="S1320" s="9">
        <v>0.41</v>
      </c>
      <c r="T1320" s="9">
        <f t="shared" si="165"/>
        <v>0.41</v>
      </c>
      <c r="U1320" s="16">
        <v>6.79</v>
      </c>
      <c r="V1320" s="5">
        <f t="shared" si="166"/>
        <v>6.79</v>
      </c>
      <c r="W1320" t="s">
        <v>31</v>
      </c>
      <c r="X1320" t="str">
        <f t="shared" si="167"/>
        <v>MobilePay</v>
      </c>
    </row>
    <row r="1321" spans="1:24" x14ac:dyDescent="0.3">
      <c r="A1321" s="3">
        <v>121319</v>
      </c>
      <c r="B1321">
        <v>401</v>
      </c>
      <c r="C1321" s="2">
        <v>45781</v>
      </c>
      <c r="D1321" s="4">
        <v>0.49660879629629628</v>
      </c>
      <c r="E1321" s="2">
        <v>45781</v>
      </c>
      <c r="F1321" s="2" t="str">
        <f>TEXT(Table1[[#This Row],[Business_Day]],"dddd")</f>
        <v>Sunday</v>
      </c>
      <c r="G1321" t="s">
        <v>18</v>
      </c>
      <c r="H1321" t="s">
        <v>19</v>
      </c>
      <c r="I1321" t="str">
        <f t="shared" si="160"/>
        <v>Dine-In</v>
      </c>
      <c r="J1321" t="s">
        <v>20</v>
      </c>
      <c r="K1321" t="s">
        <v>58</v>
      </c>
      <c r="L1321" t="str">
        <f t="shared" si="161"/>
        <v>Spicy</v>
      </c>
      <c r="M1321" s="3">
        <v>1</v>
      </c>
      <c r="N1321" s="5">
        <v>5.32</v>
      </c>
      <c r="O1321" s="5">
        <f t="shared" si="162"/>
        <v>5.32</v>
      </c>
      <c r="P1321" s="5">
        <f t="shared" si="163"/>
        <v>5.32</v>
      </c>
      <c r="Q1321" s="9">
        <v>0</v>
      </c>
      <c r="R1321" s="9">
        <f t="shared" si="164"/>
        <v>0</v>
      </c>
      <c r="S1321" s="9">
        <v>0.39</v>
      </c>
      <c r="T1321" s="9">
        <f t="shared" si="165"/>
        <v>0.39</v>
      </c>
      <c r="U1321" s="16">
        <v>5.71</v>
      </c>
      <c r="V1321" s="5">
        <f t="shared" si="166"/>
        <v>5.71</v>
      </c>
      <c r="W1321" t="s">
        <v>17</v>
      </c>
      <c r="X1321" t="str">
        <f t="shared" si="167"/>
        <v>Cash</v>
      </c>
    </row>
    <row r="1322" spans="1:24" x14ac:dyDescent="0.3">
      <c r="A1322" s="3">
        <v>121320</v>
      </c>
      <c r="B1322">
        <v>202</v>
      </c>
      <c r="C1322" s="2">
        <v>45820</v>
      </c>
      <c r="D1322" s="4">
        <v>0.13593749999999999</v>
      </c>
      <c r="E1322" s="2">
        <v>45820</v>
      </c>
      <c r="F1322" s="2" t="str">
        <f>TEXT(Table1[[#This Row],[Business_Day]],"dddd")</f>
        <v>Thursday</v>
      </c>
      <c r="G1322" t="s">
        <v>28</v>
      </c>
      <c r="H1322" t="s">
        <v>22</v>
      </c>
      <c r="I1322" t="str">
        <f t="shared" si="160"/>
        <v>Takeout</v>
      </c>
      <c r="J1322" t="s">
        <v>52</v>
      </c>
      <c r="K1322" t="s">
        <v>34</v>
      </c>
      <c r="L1322" t="str">
        <f t="shared" si="161"/>
        <v>Extra Sauce</v>
      </c>
      <c r="M1322" s="3">
        <v>2</v>
      </c>
      <c r="N1322" s="5">
        <v>2.66</v>
      </c>
      <c r="O1322" s="5">
        <f t="shared" si="162"/>
        <v>2.91</v>
      </c>
      <c r="P1322" s="5">
        <f t="shared" si="163"/>
        <v>5.82</v>
      </c>
      <c r="Q1322" s="9">
        <v>0</v>
      </c>
      <c r="R1322" s="9">
        <f t="shared" si="164"/>
        <v>0</v>
      </c>
      <c r="S1322" s="9">
        <v>0.42</v>
      </c>
      <c r="T1322" s="9">
        <f t="shared" si="165"/>
        <v>0.42</v>
      </c>
      <c r="U1322" s="16">
        <v>6.24</v>
      </c>
      <c r="V1322" s="5">
        <f t="shared" si="166"/>
        <v>6.24</v>
      </c>
      <c r="W1322" t="s">
        <v>21</v>
      </c>
      <c r="X1322" t="str">
        <f t="shared" si="167"/>
        <v>Card</v>
      </c>
    </row>
    <row r="1323" spans="1:24" x14ac:dyDescent="0.3">
      <c r="A1323" s="3">
        <v>121321</v>
      </c>
      <c r="B1323">
        <v>402</v>
      </c>
      <c r="C1323" s="2">
        <v>45866</v>
      </c>
      <c r="D1323" s="4">
        <v>0.45406249999999998</v>
      </c>
      <c r="E1323" s="2">
        <v>45866</v>
      </c>
      <c r="F1323" s="2" t="str">
        <f>TEXT(Table1[[#This Row],[Business_Day]],"dddd")</f>
        <v>Monday</v>
      </c>
      <c r="G1323" t="s">
        <v>37</v>
      </c>
      <c r="H1323" t="s">
        <v>29</v>
      </c>
      <c r="I1323" t="str">
        <f t="shared" si="160"/>
        <v>Delivery</v>
      </c>
      <c r="J1323" t="s">
        <v>41</v>
      </c>
      <c r="L1323" t="str">
        <f t="shared" si="161"/>
        <v>No Modifier</v>
      </c>
      <c r="M1323" s="3">
        <v>1</v>
      </c>
      <c r="N1323" s="5">
        <v>2</v>
      </c>
      <c r="O1323" s="5">
        <f t="shared" si="162"/>
        <v>2</v>
      </c>
      <c r="P1323" s="5">
        <f t="shared" si="163"/>
        <v>2</v>
      </c>
      <c r="Q1323" s="9">
        <v>0</v>
      </c>
      <c r="R1323" s="9">
        <f t="shared" si="164"/>
        <v>0</v>
      </c>
      <c r="S1323" s="9">
        <v>0.16</v>
      </c>
      <c r="T1323" s="9">
        <f t="shared" si="165"/>
        <v>0.16</v>
      </c>
      <c r="U1323" s="16">
        <v>2.16</v>
      </c>
      <c r="V1323" s="5">
        <f t="shared" si="166"/>
        <v>2.16</v>
      </c>
      <c r="W1323" t="s">
        <v>31</v>
      </c>
      <c r="X1323" t="str">
        <f t="shared" si="167"/>
        <v>MobilePay</v>
      </c>
    </row>
    <row r="1324" spans="1:24" x14ac:dyDescent="0.3">
      <c r="A1324" s="3">
        <v>121322</v>
      </c>
      <c r="B1324">
        <v>501</v>
      </c>
      <c r="C1324" s="2">
        <v>45766</v>
      </c>
      <c r="D1324" s="4">
        <v>0.21843750000000001</v>
      </c>
      <c r="E1324" s="2">
        <v>45766</v>
      </c>
      <c r="F1324" s="2" t="str">
        <f>TEXT(Table1[[#This Row],[Business_Day]],"dddd")</f>
        <v>Saturday</v>
      </c>
      <c r="G1324" t="s">
        <v>28</v>
      </c>
      <c r="H1324" t="s">
        <v>19</v>
      </c>
      <c r="I1324" t="str">
        <f t="shared" si="160"/>
        <v>Dine-In</v>
      </c>
      <c r="J1324" t="s">
        <v>52</v>
      </c>
      <c r="L1324" t="str">
        <f t="shared" si="161"/>
        <v>No Modifier</v>
      </c>
      <c r="M1324" s="3">
        <v>4</v>
      </c>
      <c r="N1324" s="5">
        <v>2.62</v>
      </c>
      <c r="O1324" s="5">
        <f t="shared" si="162"/>
        <v>2.62</v>
      </c>
      <c r="P1324" s="5">
        <f t="shared" si="163"/>
        <v>10.48</v>
      </c>
      <c r="Q1324" s="9">
        <v>0</v>
      </c>
      <c r="R1324" s="9">
        <f t="shared" si="164"/>
        <v>0</v>
      </c>
      <c r="S1324" s="9">
        <v>0.68</v>
      </c>
      <c r="T1324" s="9">
        <f t="shared" si="165"/>
        <v>0.68</v>
      </c>
      <c r="U1324" s="16">
        <v>11.16</v>
      </c>
      <c r="V1324" s="5">
        <f t="shared" si="166"/>
        <v>11.16</v>
      </c>
      <c r="W1324" t="s">
        <v>31</v>
      </c>
      <c r="X1324" t="str">
        <f t="shared" si="167"/>
        <v>MobilePay</v>
      </c>
    </row>
    <row r="1325" spans="1:24" x14ac:dyDescent="0.3">
      <c r="A1325" s="3">
        <v>121323</v>
      </c>
      <c r="B1325">
        <v>102</v>
      </c>
      <c r="C1325" s="2">
        <v>45759</v>
      </c>
      <c r="D1325" s="4">
        <v>0.32071759259259258</v>
      </c>
      <c r="E1325" s="2">
        <v>45759</v>
      </c>
      <c r="F1325" s="2" t="str">
        <f>TEXT(Table1[[#This Row],[Business_Day]],"dddd")</f>
        <v>Saturday</v>
      </c>
      <c r="G1325" t="s">
        <v>36</v>
      </c>
      <c r="H1325" t="s">
        <v>22</v>
      </c>
      <c r="I1325" t="str">
        <f t="shared" si="160"/>
        <v>Takeout</v>
      </c>
      <c r="J1325" t="s">
        <v>55</v>
      </c>
      <c r="L1325" t="str">
        <f t="shared" si="161"/>
        <v>No Modifier</v>
      </c>
      <c r="M1325" s="3">
        <v>1</v>
      </c>
      <c r="N1325" s="5">
        <v>8.73</v>
      </c>
      <c r="O1325" s="5">
        <f t="shared" si="162"/>
        <v>8.73</v>
      </c>
      <c r="P1325" s="5">
        <f t="shared" si="163"/>
        <v>8.73</v>
      </c>
      <c r="Q1325" s="9">
        <v>0</v>
      </c>
      <c r="R1325" s="9">
        <f t="shared" si="164"/>
        <v>0</v>
      </c>
      <c r="S1325" s="9">
        <v>0.74</v>
      </c>
      <c r="T1325" s="9">
        <f t="shared" si="165"/>
        <v>0.74</v>
      </c>
      <c r="U1325" s="16">
        <v>9.4700000000000006</v>
      </c>
      <c r="V1325" s="5">
        <f t="shared" si="166"/>
        <v>9.4700000000000006</v>
      </c>
      <c r="W1325" t="s">
        <v>21</v>
      </c>
      <c r="X1325" t="str">
        <f t="shared" si="167"/>
        <v>Card</v>
      </c>
    </row>
    <row r="1326" spans="1:24" x14ac:dyDescent="0.3">
      <c r="A1326" s="3">
        <v>121324</v>
      </c>
      <c r="B1326">
        <v>402</v>
      </c>
      <c r="C1326" s="2">
        <v>45821</v>
      </c>
      <c r="D1326" s="4">
        <v>0.39864583333333331</v>
      </c>
      <c r="E1326" s="2">
        <v>45821</v>
      </c>
      <c r="F1326" s="2" t="str">
        <f>TEXT(Table1[[#This Row],[Business_Day]],"dddd")</f>
        <v>Friday</v>
      </c>
      <c r="G1326" t="s">
        <v>36</v>
      </c>
      <c r="H1326" t="s">
        <v>15</v>
      </c>
      <c r="I1326" t="str">
        <f t="shared" si="160"/>
        <v>Drive-Thru</v>
      </c>
      <c r="J1326" t="s">
        <v>57</v>
      </c>
      <c r="L1326" t="str">
        <f t="shared" si="161"/>
        <v>No Modifier</v>
      </c>
      <c r="M1326" s="3">
        <v>1</v>
      </c>
      <c r="N1326" s="5">
        <v>9.02</v>
      </c>
      <c r="O1326" s="5">
        <f t="shared" si="162"/>
        <v>9.02</v>
      </c>
      <c r="P1326" s="5">
        <f t="shared" si="163"/>
        <v>9.02</v>
      </c>
      <c r="Q1326" s="9">
        <v>0</v>
      </c>
      <c r="R1326" s="9">
        <f t="shared" si="164"/>
        <v>0</v>
      </c>
      <c r="S1326" s="9">
        <v>0.77</v>
      </c>
      <c r="T1326" s="9">
        <f t="shared" si="165"/>
        <v>0.77</v>
      </c>
      <c r="U1326" s="16">
        <v>9.7899999999999991</v>
      </c>
      <c r="V1326" s="5">
        <f t="shared" si="166"/>
        <v>9.7899999999999991</v>
      </c>
      <c r="W1326" t="s">
        <v>21</v>
      </c>
      <c r="X1326" t="str">
        <f t="shared" si="167"/>
        <v>Card</v>
      </c>
    </row>
    <row r="1327" spans="1:24" x14ac:dyDescent="0.3">
      <c r="A1327" s="3">
        <v>121325</v>
      </c>
      <c r="B1327">
        <v>201</v>
      </c>
      <c r="C1327" s="2">
        <v>45824</v>
      </c>
      <c r="D1327" s="4">
        <v>0.38879629629629631</v>
      </c>
      <c r="E1327" s="2">
        <v>45824</v>
      </c>
      <c r="F1327" s="2" t="str">
        <f>TEXT(Table1[[#This Row],[Business_Day]],"dddd")</f>
        <v>Monday</v>
      </c>
      <c r="G1327" t="s">
        <v>36</v>
      </c>
      <c r="H1327" t="s">
        <v>19</v>
      </c>
      <c r="I1327" t="str">
        <f t="shared" si="160"/>
        <v>Dine-In</v>
      </c>
      <c r="J1327" t="s">
        <v>30</v>
      </c>
      <c r="K1327" t="s">
        <v>34</v>
      </c>
      <c r="L1327" t="str">
        <f t="shared" si="161"/>
        <v>Extra Sauce</v>
      </c>
      <c r="M1327" s="3">
        <v>1</v>
      </c>
      <c r="N1327" s="5">
        <v>2.58</v>
      </c>
      <c r="O1327" s="5">
        <f t="shared" si="162"/>
        <v>2.83</v>
      </c>
      <c r="P1327" s="5">
        <f t="shared" si="163"/>
        <v>2.83</v>
      </c>
      <c r="Q1327" s="9">
        <v>0</v>
      </c>
      <c r="R1327" s="9">
        <f t="shared" si="164"/>
        <v>0</v>
      </c>
      <c r="S1327" s="9">
        <v>0.21</v>
      </c>
      <c r="T1327" s="9">
        <f t="shared" si="165"/>
        <v>0.21</v>
      </c>
      <c r="U1327" s="16">
        <v>3.04</v>
      </c>
      <c r="V1327" s="5">
        <f t="shared" si="166"/>
        <v>3.04</v>
      </c>
      <c r="W1327" t="s">
        <v>21</v>
      </c>
      <c r="X1327" t="str">
        <f t="shared" si="167"/>
        <v>Card</v>
      </c>
    </row>
    <row r="1328" spans="1:24" x14ac:dyDescent="0.3">
      <c r="A1328" s="3">
        <v>121326</v>
      </c>
      <c r="B1328">
        <v>103</v>
      </c>
      <c r="C1328" s="2">
        <v>45788</v>
      </c>
      <c r="D1328" s="4">
        <v>0.21506944444444445</v>
      </c>
      <c r="E1328" s="2">
        <v>45788</v>
      </c>
      <c r="F1328" s="2" t="str">
        <f>TEXT(Table1[[#This Row],[Business_Day]],"dddd")</f>
        <v>Sunday</v>
      </c>
      <c r="G1328" t="s">
        <v>28</v>
      </c>
      <c r="H1328" t="s">
        <v>22</v>
      </c>
      <c r="I1328" t="str">
        <f t="shared" si="160"/>
        <v>Takeout</v>
      </c>
      <c r="J1328" t="s">
        <v>30</v>
      </c>
      <c r="K1328" t="s">
        <v>53</v>
      </c>
      <c r="L1328" t="str">
        <f t="shared" si="161"/>
        <v>Small Size</v>
      </c>
      <c r="M1328" s="3">
        <v>2</v>
      </c>
      <c r="N1328" s="5">
        <v>2.87</v>
      </c>
      <c r="O1328" s="5">
        <f t="shared" si="162"/>
        <v>2.57</v>
      </c>
      <c r="P1328" s="5">
        <f t="shared" si="163"/>
        <v>5.14</v>
      </c>
      <c r="Q1328" s="9">
        <v>0</v>
      </c>
      <c r="R1328" s="9">
        <f t="shared" si="164"/>
        <v>0</v>
      </c>
      <c r="S1328" s="9">
        <v>0.33</v>
      </c>
      <c r="T1328" s="9">
        <f t="shared" si="165"/>
        <v>0.33</v>
      </c>
      <c r="U1328" s="16">
        <v>5.47</v>
      </c>
      <c r="V1328" s="5">
        <f t="shared" si="166"/>
        <v>5.47</v>
      </c>
      <c r="W1328" t="s">
        <v>21</v>
      </c>
      <c r="X1328" t="str">
        <f t="shared" si="167"/>
        <v>Card</v>
      </c>
    </row>
    <row r="1329" spans="1:24" x14ac:dyDescent="0.3">
      <c r="A1329" s="3">
        <v>121327</v>
      </c>
      <c r="B1329">
        <v>201</v>
      </c>
      <c r="C1329" s="2">
        <v>45840</v>
      </c>
      <c r="D1329" s="4">
        <v>0.43395833333333333</v>
      </c>
      <c r="E1329" s="2">
        <v>45840</v>
      </c>
      <c r="F1329" s="2" t="str">
        <f>TEXT(Table1[[#This Row],[Business_Day]],"dddd")</f>
        <v>Wednesday</v>
      </c>
      <c r="G1329" t="s">
        <v>37</v>
      </c>
      <c r="H1329" t="s">
        <v>15</v>
      </c>
      <c r="I1329" t="str">
        <f t="shared" si="160"/>
        <v>Drive-Thru</v>
      </c>
      <c r="J1329" t="s">
        <v>32</v>
      </c>
      <c r="L1329" t="str">
        <f t="shared" si="161"/>
        <v>No Modifier</v>
      </c>
      <c r="M1329" s="3">
        <v>1</v>
      </c>
      <c r="N1329" s="5">
        <v>1.73</v>
      </c>
      <c r="O1329" s="5">
        <f t="shared" si="162"/>
        <v>1.73</v>
      </c>
      <c r="P1329" s="5">
        <f t="shared" si="163"/>
        <v>1.73</v>
      </c>
      <c r="Q1329" s="9">
        <v>0</v>
      </c>
      <c r="R1329" s="9">
        <f t="shared" si="164"/>
        <v>0</v>
      </c>
      <c r="S1329" s="9">
        <v>0.15</v>
      </c>
      <c r="T1329" s="9">
        <f t="shared" si="165"/>
        <v>0.15</v>
      </c>
      <c r="U1329" s="16">
        <v>1.88</v>
      </c>
      <c r="V1329" s="5">
        <f t="shared" si="166"/>
        <v>1.88</v>
      </c>
      <c r="W1329" t="s">
        <v>21</v>
      </c>
      <c r="X1329" t="str">
        <f t="shared" si="167"/>
        <v>Card</v>
      </c>
    </row>
    <row r="1330" spans="1:24" x14ac:dyDescent="0.3">
      <c r="A1330" s="3">
        <v>121328</v>
      </c>
      <c r="B1330">
        <v>402</v>
      </c>
      <c r="C1330" s="2">
        <v>45829</v>
      </c>
      <c r="D1330" s="4">
        <v>0.32369212962962962</v>
      </c>
      <c r="E1330" s="2">
        <v>45829</v>
      </c>
      <c r="F1330" s="2" t="str">
        <f>TEXT(Table1[[#This Row],[Business_Day]],"dddd")</f>
        <v>Saturday</v>
      </c>
      <c r="G1330" t="s">
        <v>36</v>
      </c>
      <c r="H1330" t="s">
        <v>22</v>
      </c>
      <c r="I1330" t="str">
        <f t="shared" si="160"/>
        <v>Takeout</v>
      </c>
      <c r="J1330" t="s">
        <v>77</v>
      </c>
      <c r="L1330" t="str">
        <f t="shared" si="161"/>
        <v>No Modifier</v>
      </c>
      <c r="M1330" s="3">
        <v>1</v>
      </c>
      <c r="N1330" s="5">
        <v>4.82</v>
      </c>
      <c r="O1330" s="5">
        <f t="shared" si="162"/>
        <v>4.8199999999999994</v>
      </c>
      <c r="P1330" s="5">
        <f t="shared" si="163"/>
        <v>4.8199999999999994</v>
      </c>
      <c r="Q1330" s="9">
        <v>0</v>
      </c>
      <c r="R1330" s="9">
        <f t="shared" si="164"/>
        <v>0</v>
      </c>
      <c r="S1330" s="9">
        <v>0.36</v>
      </c>
      <c r="T1330" s="9">
        <f t="shared" si="165"/>
        <v>0.36</v>
      </c>
      <c r="U1330" s="16">
        <v>5.18</v>
      </c>
      <c r="V1330" s="5">
        <f t="shared" si="166"/>
        <v>5.18</v>
      </c>
      <c r="W1330" t="s">
        <v>17</v>
      </c>
      <c r="X1330" t="str">
        <f t="shared" si="167"/>
        <v>Cash</v>
      </c>
    </row>
    <row r="1331" spans="1:24" x14ac:dyDescent="0.3">
      <c r="A1331" s="3">
        <v>121329</v>
      </c>
      <c r="B1331">
        <v>301</v>
      </c>
      <c r="C1331" s="2">
        <v>45858</v>
      </c>
      <c r="D1331" s="4">
        <v>0.25314814814814812</v>
      </c>
      <c r="E1331" s="2">
        <v>45858</v>
      </c>
      <c r="F1331" s="2" t="str">
        <f>TEXT(Table1[[#This Row],[Business_Day]],"dddd")</f>
        <v>Sunday</v>
      </c>
      <c r="G1331" t="s">
        <v>14</v>
      </c>
      <c r="H1331" t="s">
        <v>15</v>
      </c>
      <c r="I1331" t="str">
        <f t="shared" si="160"/>
        <v>Drive-Thru</v>
      </c>
      <c r="J1331" t="s">
        <v>75</v>
      </c>
      <c r="K1331" t="s">
        <v>40</v>
      </c>
      <c r="L1331" t="str">
        <f t="shared" si="161"/>
        <v>Sausage Patty</v>
      </c>
      <c r="M1331" s="3">
        <v>2</v>
      </c>
      <c r="N1331" s="5">
        <v>3.89</v>
      </c>
      <c r="O1331" s="5">
        <f t="shared" si="162"/>
        <v>5.09</v>
      </c>
      <c r="P1331" s="5">
        <f t="shared" si="163"/>
        <v>10.18</v>
      </c>
      <c r="Q1331" s="9">
        <v>1.53</v>
      </c>
      <c r="R1331" s="9">
        <f t="shared" si="164"/>
        <v>1.53</v>
      </c>
      <c r="S1331" s="9">
        <v>0.65</v>
      </c>
      <c r="T1331" s="9">
        <f t="shared" si="165"/>
        <v>0.65</v>
      </c>
      <c r="U1331" s="16">
        <v>9.3000000000000007</v>
      </c>
      <c r="V1331" s="5">
        <f t="shared" si="166"/>
        <v>9.3000000000000007</v>
      </c>
      <c r="W1331" t="s">
        <v>21</v>
      </c>
      <c r="X1331" t="str">
        <f t="shared" si="167"/>
        <v>Card</v>
      </c>
    </row>
    <row r="1332" spans="1:24" x14ac:dyDescent="0.3">
      <c r="A1332" s="3">
        <v>121330</v>
      </c>
      <c r="B1332">
        <v>403</v>
      </c>
      <c r="C1332" s="2">
        <v>45816</v>
      </c>
      <c r="D1332" s="4">
        <v>0.47084490740740742</v>
      </c>
      <c r="E1332" s="2">
        <v>45816</v>
      </c>
      <c r="F1332" s="2" t="str">
        <f>TEXT(Table1[[#This Row],[Business_Day]],"dddd")</f>
        <v>Sunday</v>
      </c>
      <c r="G1332" t="s">
        <v>37</v>
      </c>
      <c r="H1332" t="s">
        <v>29</v>
      </c>
      <c r="I1332" t="str">
        <f t="shared" si="160"/>
        <v>Delivery</v>
      </c>
      <c r="J1332" t="s">
        <v>79</v>
      </c>
      <c r="L1332" t="str">
        <f t="shared" si="161"/>
        <v>No Modifier</v>
      </c>
      <c r="M1332" s="3">
        <v>1</v>
      </c>
      <c r="N1332" s="5">
        <v>3.17</v>
      </c>
      <c r="O1332" s="5">
        <f t="shared" si="162"/>
        <v>3.17</v>
      </c>
      <c r="P1332" s="5">
        <f t="shared" si="163"/>
        <v>3.17</v>
      </c>
      <c r="Q1332" s="9">
        <v>0</v>
      </c>
      <c r="R1332" s="9">
        <f t="shared" si="164"/>
        <v>0</v>
      </c>
      <c r="S1332" s="9">
        <v>0.23</v>
      </c>
      <c r="T1332" s="9">
        <f t="shared" si="165"/>
        <v>0.23</v>
      </c>
      <c r="U1332" s="16">
        <v>3.4</v>
      </c>
      <c r="V1332" s="5">
        <f t="shared" si="166"/>
        <v>3.4</v>
      </c>
      <c r="W1332" t="s">
        <v>21</v>
      </c>
      <c r="X1332" t="str">
        <f t="shared" si="167"/>
        <v>Card</v>
      </c>
    </row>
    <row r="1333" spans="1:24" x14ac:dyDescent="0.3">
      <c r="A1333" s="3">
        <v>121331</v>
      </c>
      <c r="B1333">
        <v>301</v>
      </c>
      <c r="C1333" s="2">
        <v>45783</v>
      </c>
      <c r="D1333" s="4">
        <v>0.44219907407407405</v>
      </c>
      <c r="E1333" s="2">
        <v>45783</v>
      </c>
      <c r="F1333" s="2" t="str">
        <f>TEXT(Table1[[#This Row],[Business_Day]],"dddd")</f>
        <v>Tuesday</v>
      </c>
      <c r="G1333" t="s">
        <v>33</v>
      </c>
      <c r="H1333" t="s">
        <v>15</v>
      </c>
      <c r="I1333" t="str">
        <f t="shared" si="160"/>
        <v>Drive-Thru</v>
      </c>
      <c r="J1333" t="s">
        <v>78</v>
      </c>
      <c r="L1333" t="str">
        <f t="shared" si="161"/>
        <v>No Modifier</v>
      </c>
      <c r="M1333" s="3">
        <v>2</v>
      </c>
      <c r="N1333" s="5">
        <v>2.11</v>
      </c>
      <c r="O1333" s="5">
        <f t="shared" si="162"/>
        <v>2.11</v>
      </c>
      <c r="P1333" s="5">
        <f t="shared" si="163"/>
        <v>4.22</v>
      </c>
      <c r="Q1333" s="9">
        <v>0</v>
      </c>
      <c r="R1333" s="9">
        <f t="shared" si="164"/>
        <v>0</v>
      </c>
      <c r="S1333" s="9">
        <v>0.38</v>
      </c>
      <c r="T1333" s="9">
        <f t="shared" si="165"/>
        <v>0.38</v>
      </c>
      <c r="U1333" s="16">
        <v>4.5999999999999996</v>
      </c>
      <c r="V1333" s="5">
        <f t="shared" si="166"/>
        <v>4.5999999999999996</v>
      </c>
      <c r="W1333" t="s">
        <v>21</v>
      </c>
      <c r="X1333" t="str">
        <f t="shared" si="167"/>
        <v>Card</v>
      </c>
    </row>
    <row r="1334" spans="1:24" x14ac:dyDescent="0.3">
      <c r="A1334" s="3">
        <v>121332</v>
      </c>
      <c r="B1334">
        <v>102</v>
      </c>
      <c r="C1334" s="2">
        <v>45838</v>
      </c>
      <c r="D1334" s="4">
        <v>0.4346990740740741</v>
      </c>
      <c r="E1334" s="2">
        <v>45838</v>
      </c>
      <c r="F1334" s="2" t="str">
        <f>TEXT(Table1[[#This Row],[Business_Day]],"dddd")</f>
        <v>Monday</v>
      </c>
      <c r="G1334" t="s">
        <v>14</v>
      </c>
      <c r="H1334" t="s">
        <v>19</v>
      </c>
      <c r="I1334" t="str">
        <f t="shared" si="160"/>
        <v>Dine-In</v>
      </c>
      <c r="J1334" t="s">
        <v>51</v>
      </c>
      <c r="L1334" t="str">
        <f t="shared" si="161"/>
        <v>No Modifier</v>
      </c>
      <c r="M1334" s="3">
        <v>1</v>
      </c>
      <c r="N1334" s="5">
        <v>3.92</v>
      </c>
      <c r="O1334" s="5">
        <f t="shared" si="162"/>
        <v>3.9200000000000004</v>
      </c>
      <c r="P1334" s="5">
        <f t="shared" si="163"/>
        <v>3.9200000000000004</v>
      </c>
      <c r="Q1334" s="9">
        <v>0</v>
      </c>
      <c r="R1334" s="9">
        <f t="shared" si="164"/>
        <v>0</v>
      </c>
      <c r="S1334" s="9">
        <v>0.27</v>
      </c>
      <c r="T1334" s="9">
        <f t="shared" si="165"/>
        <v>0.27</v>
      </c>
      <c r="U1334" s="16">
        <v>4.1900000000000004</v>
      </c>
      <c r="V1334" s="5">
        <f t="shared" si="166"/>
        <v>4.1900000000000004</v>
      </c>
      <c r="W1334" t="s">
        <v>21</v>
      </c>
      <c r="X1334" t="str">
        <f t="shared" si="167"/>
        <v>Card</v>
      </c>
    </row>
    <row r="1335" spans="1:24" x14ac:dyDescent="0.3">
      <c r="A1335" s="3">
        <v>121333</v>
      </c>
      <c r="B1335">
        <v>201</v>
      </c>
      <c r="C1335" s="2">
        <v>45824</v>
      </c>
      <c r="D1335" s="4">
        <v>0.33155092592592594</v>
      </c>
      <c r="E1335" s="2">
        <v>45824</v>
      </c>
      <c r="F1335" s="2" t="str">
        <f>TEXT(Table1[[#This Row],[Business_Day]],"dddd")</f>
        <v>Monday</v>
      </c>
      <c r="G1335" t="s">
        <v>36</v>
      </c>
      <c r="H1335" t="s">
        <v>22</v>
      </c>
      <c r="I1335" t="str">
        <f t="shared" si="160"/>
        <v>Takeout</v>
      </c>
      <c r="J1335" t="s">
        <v>43</v>
      </c>
      <c r="L1335" t="str">
        <f t="shared" si="161"/>
        <v>No Modifier</v>
      </c>
      <c r="M1335" s="3">
        <v>1</v>
      </c>
      <c r="N1335" s="5">
        <v>4.99</v>
      </c>
      <c r="O1335" s="5">
        <f t="shared" si="162"/>
        <v>4.99</v>
      </c>
      <c r="P1335" s="5">
        <f t="shared" si="163"/>
        <v>4.99</v>
      </c>
      <c r="Q1335" s="9">
        <v>0.5</v>
      </c>
      <c r="R1335" s="9">
        <f t="shared" si="164"/>
        <v>0.5</v>
      </c>
      <c r="S1335" s="9">
        <v>0.34</v>
      </c>
      <c r="T1335" s="9">
        <f t="shared" si="165"/>
        <v>0.34</v>
      </c>
      <c r="U1335" s="16">
        <v>4.83</v>
      </c>
      <c r="V1335" s="5">
        <f t="shared" si="166"/>
        <v>4.83</v>
      </c>
      <c r="W1335" t="s">
        <v>17</v>
      </c>
      <c r="X1335" t="str">
        <f t="shared" si="167"/>
        <v>Cash</v>
      </c>
    </row>
    <row r="1336" spans="1:24" x14ac:dyDescent="0.3">
      <c r="A1336" s="3">
        <v>121334</v>
      </c>
      <c r="B1336">
        <v>201</v>
      </c>
      <c r="C1336" s="2">
        <v>45834</v>
      </c>
      <c r="D1336" s="4">
        <v>0.27035879629629628</v>
      </c>
      <c r="E1336" s="2">
        <v>45834</v>
      </c>
      <c r="F1336" s="2" t="str">
        <f>TEXT(Table1[[#This Row],[Business_Day]],"dddd")</f>
        <v>Thursday</v>
      </c>
      <c r="G1336" t="s">
        <v>36</v>
      </c>
      <c r="H1336" t="s">
        <v>15</v>
      </c>
      <c r="I1336" t="str">
        <f t="shared" si="160"/>
        <v>Drive-Thru</v>
      </c>
      <c r="J1336" t="s">
        <v>55</v>
      </c>
      <c r="L1336" t="str">
        <f t="shared" si="161"/>
        <v>No Modifier</v>
      </c>
      <c r="M1336" s="3">
        <v>2</v>
      </c>
      <c r="N1336" s="5">
        <v>8.56</v>
      </c>
      <c r="O1336" s="5">
        <f t="shared" si="162"/>
        <v>8.5599999999999987</v>
      </c>
      <c r="P1336" s="5">
        <f t="shared" si="163"/>
        <v>17.119999999999997</v>
      </c>
      <c r="Q1336" s="9">
        <v>0</v>
      </c>
      <c r="R1336" s="9">
        <f t="shared" si="164"/>
        <v>0</v>
      </c>
      <c r="S1336" s="9">
        <v>1.03</v>
      </c>
      <c r="T1336" s="9">
        <f t="shared" si="165"/>
        <v>1.03</v>
      </c>
      <c r="U1336" s="16">
        <v>18.149999999999999</v>
      </c>
      <c r="V1336" s="5">
        <f t="shared" si="166"/>
        <v>18.149999999999999</v>
      </c>
      <c r="W1336" t="s">
        <v>31</v>
      </c>
      <c r="X1336" t="str">
        <f t="shared" si="167"/>
        <v>MobilePay</v>
      </c>
    </row>
    <row r="1337" spans="1:24" x14ac:dyDescent="0.3">
      <c r="A1337" s="3">
        <v>121335</v>
      </c>
      <c r="B1337">
        <v>501</v>
      </c>
      <c r="C1337" s="2">
        <v>45782</v>
      </c>
      <c r="D1337" s="4">
        <v>0.19996527777777778</v>
      </c>
      <c r="E1337" s="2">
        <v>45782</v>
      </c>
      <c r="F1337" s="2" t="str">
        <f>TEXT(Table1[[#This Row],[Business_Day]],"dddd")</f>
        <v>Monday</v>
      </c>
      <c r="G1337" t="s">
        <v>28</v>
      </c>
      <c r="H1337" t="s">
        <v>22</v>
      </c>
      <c r="I1337" t="str">
        <f t="shared" si="160"/>
        <v>Takeout</v>
      </c>
      <c r="J1337" t="s">
        <v>56</v>
      </c>
      <c r="K1337" t="s">
        <v>23</v>
      </c>
      <c r="L1337" t="str">
        <f t="shared" si="161"/>
        <v>Light Ice</v>
      </c>
      <c r="M1337" s="3">
        <v>1</v>
      </c>
      <c r="N1337" s="5">
        <v>1.85</v>
      </c>
      <c r="O1337" s="5">
        <f t="shared" si="162"/>
        <v>1.85</v>
      </c>
      <c r="P1337" s="5">
        <f t="shared" si="163"/>
        <v>1.85</v>
      </c>
      <c r="Q1337" s="9">
        <v>0</v>
      </c>
      <c r="R1337" s="9">
        <f t="shared" si="164"/>
        <v>0</v>
      </c>
      <c r="S1337" s="9">
        <v>0.17</v>
      </c>
      <c r="T1337" s="9">
        <f t="shared" si="165"/>
        <v>0.17</v>
      </c>
      <c r="U1337" s="16">
        <v>2.02</v>
      </c>
      <c r="V1337" s="5">
        <f t="shared" si="166"/>
        <v>2.02</v>
      </c>
      <c r="W1337" t="s">
        <v>31</v>
      </c>
      <c r="X1337" t="str">
        <f t="shared" si="167"/>
        <v>MobilePay</v>
      </c>
    </row>
    <row r="1338" spans="1:24" x14ac:dyDescent="0.3">
      <c r="A1338" s="3">
        <v>121336</v>
      </c>
      <c r="B1338">
        <v>201</v>
      </c>
      <c r="C1338" s="2">
        <v>45777</v>
      </c>
      <c r="D1338" s="4">
        <v>0.33346064814814813</v>
      </c>
      <c r="E1338" s="2">
        <v>45777</v>
      </c>
      <c r="F1338" s="2" t="str">
        <f>TEXT(Table1[[#This Row],[Business_Day]],"dddd")</f>
        <v>Wednesday</v>
      </c>
      <c r="G1338" t="s">
        <v>36</v>
      </c>
      <c r="H1338" t="s">
        <v>15</v>
      </c>
      <c r="I1338" t="str">
        <f t="shared" si="160"/>
        <v>Drive-Thru</v>
      </c>
      <c r="J1338" t="s">
        <v>43</v>
      </c>
      <c r="L1338" t="str">
        <f t="shared" si="161"/>
        <v>No Modifier</v>
      </c>
      <c r="M1338" s="3">
        <v>1</v>
      </c>
      <c r="N1338" s="5">
        <v>4.29</v>
      </c>
      <c r="O1338" s="5">
        <f t="shared" si="162"/>
        <v>4.29</v>
      </c>
      <c r="P1338" s="5">
        <f t="shared" si="163"/>
        <v>4.29</v>
      </c>
      <c r="Q1338" s="9">
        <v>0</v>
      </c>
      <c r="R1338" s="9">
        <f t="shared" si="164"/>
        <v>0</v>
      </c>
      <c r="S1338" s="9">
        <v>0.32</v>
      </c>
      <c r="T1338" s="9">
        <f t="shared" si="165"/>
        <v>0.32</v>
      </c>
      <c r="U1338" s="16">
        <v>4.6100000000000003</v>
      </c>
      <c r="V1338" s="5">
        <f t="shared" si="166"/>
        <v>4.6100000000000003</v>
      </c>
      <c r="W1338" t="s">
        <v>21</v>
      </c>
      <c r="X1338" t="str">
        <f t="shared" si="167"/>
        <v>Card</v>
      </c>
    </row>
    <row r="1339" spans="1:24" x14ac:dyDescent="0.3">
      <c r="A1339" s="3">
        <v>121337</v>
      </c>
      <c r="B1339">
        <v>103</v>
      </c>
      <c r="C1339" s="2">
        <v>45810</v>
      </c>
      <c r="D1339" s="4">
        <v>0.52500000000000002</v>
      </c>
      <c r="E1339" s="2">
        <v>45810</v>
      </c>
      <c r="F1339" s="2" t="str">
        <f>TEXT(Table1[[#This Row],[Business_Day]],"dddd")</f>
        <v>Monday</v>
      </c>
      <c r="G1339" t="s">
        <v>18</v>
      </c>
      <c r="H1339" t="s">
        <v>19</v>
      </c>
      <c r="I1339" t="str">
        <f t="shared" si="160"/>
        <v>Dine-In</v>
      </c>
      <c r="J1339" t="s">
        <v>32</v>
      </c>
      <c r="L1339" t="str">
        <f t="shared" si="161"/>
        <v>No Modifier</v>
      </c>
      <c r="M1339" s="3">
        <v>3</v>
      </c>
      <c r="N1339" s="5">
        <v>1.71</v>
      </c>
      <c r="O1339" s="5">
        <f t="shared" si="162"/>
        <v>1.71</v>
      </c>
      <c r="P1339" s="5">
        <f t="shared" si="163"/>
        <v>5.13</v>
      </c>
      <c r="Q1339" s="9">
        <v>0</v>
      </c>
      <c r="R1339" s="9">
        <f t="shared" si="164"/>
        <v>0</v>
      </c>
      <c r="S1339" s="9">
        <v>0.33</v>
      </c>
      <c r="T1339" s="9">
        <f t="shared" si="165"/>
        <v>0.33</v>
      </c>
      <c r="U1339" s="16">
        <v>5.46</v>
      </c>
      <c r="V1339" s="5">
        <f t="shared" si="166"/>
        <v>5.46</v>
      </c>
      <c r="W1339" t="s">
        <v>31</v>
      </c>
      <c r="X1339" t="str">
        <f t="shared" si="167"/>
        <v>MobilePay</v>
      </c>
    </row>
    <row r="1340" spans="1:24" x14ac:dyDescent="0.3">
      <c r="A1340" s="3">
        <v>121338</v>
      </c>
      <c r="B1340">
        <v>102</v>
      </c>
      <c r="C1340" s="2">
        <v>45778</v>
      </c>
      <c r="D1340" s="4">
        <v>0.48163194444444446</v>
      </c>
      <c r="E1340" s="2">
        <v>45778</v>
      </c>
      <c r="F1340" s="2" t="str">
        <f>TEXT(Table1[[#This Row],[Business_Day]],"dddd")</f>
        <v>Thursday</v>
      </c>
      <c r="G1340" t="s">
        <v>37</v>
      </c>
      <c r="H1340" t="s">
        <v>22</v>
      </c>
      <c r="I1340" t="str">
        <f t="shared" si="160"/>
        <v>Takeout</v>
      </c>
      <c r="J1340" t="s">
        <v>41</v>
      </c>
      <c r="L1340" t="str">
        <f t="shared" si="161"/>
        <v>No Modifier</v>
      </c>
      <c r="M1340" s="3">
        <v>1</v>
      </c>
      <c r="N1340" s="5">
        <v>1.81</v>
      </c>
      <c r="O1340" s="5">
        <f t="shared" si="162"/>
        <v>1.81</v>
      </c>
      <c r="P1340" s="5">
        <f t="shared" si="163"/>
        <v>1.81</v>
      </c>
      <c r="Q1340" s="9">
        <v>0</v>
      </c>
      <c r="R1340" s="9">
        <f t="shared" si="164"/>
        <v>0</v>
      </c>
      <c r="S1340" s="9">
        <v>0.14000000000000001</v>
      </c>
      <c r="T1340" s="9">
        <f t="shared" si="165"/>
        <v>0.14000000000000001</v>
      </c>
      <c r="U1340" s="16">
        <v>1.95</v>
      </c>
      <c r="V1340" s="5">
        <f t="shared" si="166"/>
        <v>1.95</v>
      </c>
      <c r="W1340" t="s">
        <v>31</v>
      </c>
      <c r="X1340" t="str">
        <f t="shared" si="167"/>
        <v>MobilePay</v>
      </c>
    </row>
    <row r="1341" spans="1:24" x14ac:dyDescent="0.3">
      <c r="A1341" s="3">
        <v>121339</v>
      </c>
      <c r="B1341">
        <v>101</v>
      </c>
      <c r="C1341" s="2">
        <v>45776</v>
      </c>
      <c r="D1341" s="4">
        <v>0.18892361111111111</v>
      </c>
      <c r="E1341" s="2">
        <v>45776</v>
      </c>
      <c r="F1341" s="2" t="str">
        <f>TEXT(Table1[[#This Row],[Business_Day]],"dddd")</f>
        <v>Tuesday</v>
      </c>
      <c r="G1341" t="s">
        <v>28</v>
      </c>
      <c r="H1341" t="s">
        <v>19</v>
      </c>
      <c r="I1341" t="str">
        <f t="shared" si="160"/>
        <v>Dine-In</v>
      </c>
      <c r="J1341" t="s">
        <v>32</v>
      </c>
      <c r="L1341" t="str">
        <f t="shared" si="161"/>
        <v>No Modifier</v>
      </c>
      <c r="M1341" s="3">
        <v>1</v>
      </c>
      <c r="N1341" s="5">
        <v>1.75</v>
      </c>
      <c r="O1341" s="5">
        <f t="shared" si="162"/>
        <v>1.75</v>
      </c>
      <c r="P1341" s="5">
        <f t="shared" si="163"/>
        <v>1.75</v>
      </c>
      <c r="Q1341" s="9">
        <v>0</v>
      </c>
      <c r="R1341" s="9">
        <f t="shared" si="164"/>
        <v>0</v>
      </c>
      <c r="S1341" s="9">
        <v>0.14000000000000001</v>
      </c>
      <c r="T1341" s="9">
        <f t="shared" si="165"/>
        <v>0.14000000000000001</v>
      </c>
      <c r="U1341" s="16">
        <v>1.89</v>
      </c>
      <c r="V1341" s="5">
        <f t="shared" si="166"/>
        <v>1.89</v>
      </c>
      <c r="W1341" t="s">
        <v>17</v>
      </c>
      <c r="X1341" t="str">
        <f t="shared" si="167"/>
        <v>Cash</v>
      </c>
    </row>
    <row r="1342" spans="1:24" x14ac:dyDescent="0.3">
      <c r="A1342" s="3">
        <v>121340</v>
      </c>
      <c r="B1342">
        <v>102</v>
      </c>
      <c r="C1342" s="2">
        <v>45877</v>
      </c>
      <c r="D1342" s="4">
        <v>7.7488425925925933E-2</v>
      </c>
      <c r="E1342" s="2">
        <v>45877</v>
      </c>
      <c r="F1342" s="2" t="str">
        <f>TEXT(Table1[[#This Row],[Business_Day]],"dddd")</f>
        <v>Friday</v>
      </c>
      <c r="G1342" t="s">
        <v>33</v>
      </c>
      <c r="H1342" t="s">
        <v>19</v>
      </c>
      <c r="I1342" t="str">
        <f t="shared" si="160"/>
        <v>Dine-In</v>
      </c>
      <c r="J1342" t="s">
        <v>43</v>
      </c>
      <c r="L1342" t="str">
        <f t="shared" si="161"/>
        <v>No Modifier</v>
      </c>
      <c r="M1342" s="3">
        <v>1</v>
      </c>
      <c r="N1342" s="5">
        <v>4.54</v>
      </c>
      <c r="O1342" s="5">
        <f t="shared" si="162"/>
        <v>4.54</v>
      </c>
      <c r="P1342" s="5">
        <f t="shared" si="163"/>
        <v>4.54</v>
      </c>
      <c r="Q1342" s="9">
        <v>0</v>
      </c>
      <c r="R1342" s="9">
        <f t="shared" si="164"/>
        <v>0</v>
      </c>
      <c r="S1342" s="9">
        <v>0.34</v>
      </c>
      <c r="T1342" s="9">
        <f t="shared" si="165"/>
        <v>0.34</v>
      </c>
      <c r="U1342" s="16">
        <v>4.88</v>
      </c>
      <c r="V1342" s="5">
        <f t="shared" si="166"/>
        <v>4.88</v>
      </c>
      <c r="W1342" t="s">
        <v>21</v>
      </c>
      <c r="X1342" t="str">
        <f t="shared" si="167"/>
        <v>Card</v>
      </c>
    </row>
    <row r="1343" spans="1:24" x14ac:dyDescent="0.3">
      <c r="A1343" s="3">
        <v>121341</v>
      </c>
      <c r="B1343">
        <v>101</v>
      </c>
      <c r="C1343" s="2">
        <v>45824</v>
      </c>
      <c r="D1343" s="4">
        <v>0.40430555555555553</v>
      </c>
      <c r="E1343" s="2">
        <v>45824</v>
      </c>
      <c r="F1343" s="2" t="str">
        <f>TEXT(Table1[[#This Row],[Business_Day]],"dddd")</f>
        <v>Monday</v>
      </c>
      <c r="G1343" t="s">
        <v>14</v>
      </c>
      <c r="H1343" t="s">
        <v>19</v>
      </c>
      <c r="I1343" t="str">
        <f t="shared" si="160"/>
        <v>Dine-In</v>
      </c>
      <c r="J1343" t="s">
        <v>24</v>
      </c>
      <c r="L1343" t="str">
        <f t="shared" si="161"/>
        <v>No Modifier</v>
      </c>
      <c r="M1343" s="3">
        <v>1</v>
      </c>
      <c r="N1343" s="5">
        <v>3.24</v>
      </c>
      <c r="O1343" s="5">
        <f t="shared" si="162"/>
        <v>3.24</v>
      </c>
      <c r="P1343" s="5">
        <f t="shared" si="163"/>
        <v>3.24</v>
      </c>
      <c r="Q1343" s="9">
        <v>0</v>
      </c>
      <c r="R1343" s="9">
        <f t="shared" si="164"/>
        <v>0</v>
      </c>
      <c r="S1343" s="9">
        <v>0.28000000000000003</v>
      </c>
      <c r="T1343" s="9">
        <f t="shared" si="165"/>
        <v>0.28000000000000003</v>
      </c>
      <c r="U1343" s="16">
        <v>3.52</v>
      </c>
      <c r="V1343" s="5">
        <f t="shared" si="166"/>
        <v>3.52</v>
      </c>
      <c r="W1343" t="s">
        <v>31</v>
      </c>
      <c r="X1343" t="str">
        <f t="shared" si="167"/>
        <v>MobilePay</v>
      </c>
    </row>
    <row r="1344" spans="1:24" x14ac:dyDescent="0.3">
      <c r="A1344" s="3">
        <v>121342</v>
      </c>
      <c r="B1344">
        <v>301</v>
      </c>
      <c r="C1344" s="2">
        <v>45790</v>
      </c>
      <c r="D1344" s="4">
        <v>0.54078703703703701</v>
      </c>
      <c r="E1344" s="2">
        <v>45790</v>
      </c>
      <c r="F1344" s="2" t="str">
        <f>TEXT(Table1[[#This Row],[Business_Day]],"dddd")</f>
        <v>Tuesday</v>
      </c>
      <c r="G1344" t="s">
        <v>33</v>
      </c>
      <c r="H1344" t="s">
        <v>19</v>
      </c>
      <c r="I1344" t="str">
        <f t="shared" si="160"/>
        <v>Dine-In</v>
      </c>
      <c r="J1344" t="s">
        <v>78</v>
      </c>
      <c r="L1344" t="str">
        <f t="shared" si="161"/>
        <v>No Modifier</v>
      </c>
      <c r="M1344" s="3">
        <v>2</v>
      </c>
      <c r="N1344" s="5">
        <v>2.0299999999999998</v>
      </c>
      <c r="O1344" s="5">
        <f t="shared" si="162"/>
        <v>2.0299999999999998</v>
      </c>
      <c r="P1344" s="5">
        <f t="shared" si="163"/>
        <v>4.0599999999999996</v>
      </c>
      <c r="Q1344" s="9">
        <v>0.41</v>
      </c>
      <c r="R1344" s="9">
        <f t="shared" si="164"/>
        <v>0.41</v>
      </c>
      <c r="S1344" s="9">
        <v>0.22</v>
      </c>
      <c r="T1344" s="9">
        <f t="shared" si="165"/>
        <v>0.22</v>
      </c>
      <c r="U1344" s="16">
        <v>3.87</v>
      </c>
      <c r="V1344" s="5">
        <f t="shared" si="166"/>
        <v>3.87</v>
      </c>
      <c r="W1344" t="s">
        <v>21</v>
      </c>
      <c r="X1344" t="str">
        <f t="shared" si="167"/>
        <v>Card</v>
      </c>
    </row>
    <row r="1345" spans="1:24" x14ac:dyDescent="0.3">
      <c r="A1345" s="3">
        <v>121343</v>
      </c>
      <c r="B1345">
        <v>501</v>
      </c>
      <c r="C1345" s="2">
        <v>45876</v>
      </c>
      <c r="D1345" s="4">
        <v>0.16348379629629631</v>
      </c>
      <c r="E1345" s="2">
        <v>45876</v>
      </c>
      <c r="F1345" s="2" t="str">
        <f>TEXT(Table1[[#This Row],[Business_Day]],"dddd")</f>
        <v>Thursday</v>
      </c>
      <c r="G1345" t="s">
        <v>28</v>
      </c>
      <c r="H1345" t="s">
        <v>22</v>
      </c>
      <c r="I1345" t="str">
        <f t="shared" si="160"/>
        <v>Takeout</v>
      </c>
      <c r="J1345" t="s">
        <v>80</v>
      </c>
      <c r="L1345" t="str">
        <f t="shared" si="161"/>
        <v>No Modifier</v>
      </c>
      <c r="M1345" s="3">
        <v>1</v>
      </c>
      <c r="N1345" s="5">
        <v>2.0499999999999998</v>
      </c>
      <c r="O1345" s="5">
        <f t="shared" si="162"/>
        <v>2.5500000000000003</v>
      </c>
      <c r="P1345" s="5">
        <f t="shared" si="163"/>
        <v>2.5500000000000003</v>
      </c>
      <c r="Q1345" s="9">
        <v>0</v>
      </c>
      <c r="R1345" s="9">
        <f t="shared" si="164"/>
        <v>0</v>
      </c>
      <c r="S1345" s="9">
        <v>0.15</v>
      </c>
      <c r="T1345" s="9">
        <f t="shared" si="165"/>
        <v>0.15</v>
      </c>
      <c r="U1345" s="16">
        <v>2.7</v>
      </c>
      <c r="V1345" s="5">
        <f t="shared" si="166"/>
        <v>2.7</v>
      </c>
      <c r="W1345" t="s">
        <v>21</v>
      </c>
      <c r="X1345" t="str">
        <f t="shared" si="167"/>
        <v>Card</v>
      </c>
    </row>
    <row r="1346" spans="1:24" x14ac:dyDescent="0.3">
      <c r="A1346" s="3">
        <v>121344</v>
      </c>
      <c r="B1346">
        <v>103</v>
      </c>
      <c r="C1346" s="2">
        <v>45830</v>
      </c>
      <c r="D1346" s="4">
        <v>0.27848379629629627</v>
      </c>
      <c r="E1346" s="2">
        <v>45830</v>
      </c>
      <c r="F1346" s="2" t="str">
        <f>TEXT(Table1[[#This Row],[Business_Day]],"dddd")</f>
        <v>Sunday</v>
      </c>
      <c r="G1346" t="s">
        <v>14</v>
      </c>
      <c r="H1346" t="s">
        <v>19</v>
      </c>
      <c r="I1346" t="str">
        <f t="shared" si="160"/>
        <v>Dine-In</v>
      </c>
      <c r="J1346" t="s">
        <v>67</v>
      </c>
      <c r="L1346" t="str">
        <f t="shared" si="161"/>
        <v>No Modifier</v>
      </c>
      <c r="M1346" s="3">
        <v>1</v>
      </c>
      <c r="N1346" s="5">
        <v>5.31</v>
      </c>
      <c r="O1346" s="5">
        <f t="shared" si="162"/>
        <v>5.31</v>
      </c>
      <c r="P1346" s="5">
        <f t="shared" si="163"/>
        <v>5.31</v>
      </c>
      <c r="Q1346" s="9">
        <v>0</v>
      </c>
      <c r="R1346" s="9">
        <f t="shared" si="164"/>
        <v>0</v>
      </c>
      <c r="S1346" s="9">
        <v>0.4</v>
      </c>
      <c r="T1346" s="9">
        <f t="shared" si="165"/>
        <v>0.4</v>
      </c>
      <c r="U1346" s="16">
        <v>5.71</v>
      </c>
      <c r="V1346" s="5">
        <f t="shared" si="166"/>
        <v>5.71</v>
      </c>
      <c r="W1346" t="s">
        <v>17</v>
      </c>
      <c r="X1346" t="str">
        <f t="shared" si="167"/>
        <v>Cash</v>
      </c>
    </row>
    <row r="1347" spans="1:24" x14ac:dyDescent="0.3">
      <c r="A1347" s="3">
        <v>121345</v>
      </c>
      <c r="B1347">
        <v>301</v>
      </c>
      <c r="C1347" s="2">
        <v>45830</v>
      </c>
      <c r="D1347" s="4">
        <v>0.45153935185185184</v>
      </c>
      <c r="E1347" s="2">
        <v>45830</v>
      </c>
      <c r="F1347" s="2" t="str">
        <f>TEXT(Table1[[#This Row],[Business_Day]],"dddd")</f>
        <v>Sunday</v>
      </c>
      <c r="G1347" t="s">
        <v>37</v>
      </c>
      <c r="H1347" t="s">
        <v>19</v>
      </c>
      <c r="I1347" t="str">
        <f t="shared" ref="I1347:I1410" si="168">IF(H1347="","Unknown",H1347)</f>
        <v>Dine-In</v>
      </c>
      <c r="J1347" t="s">
        <v>70</v>
      </c>
      <c r="K1347" t="s">
        <v>45</v>
      </c>
      <c r="L1347" t="str">
        <f t="shared" ref="L1347:L1410" si="169">IF(K1347="","No Modifier",K1347)</f>
        <v>Sugar-Free Syrup</v>
      </c>
      <c r="M1347" s="3">
        <v>1</v>
      </c>
      <c r="N1347" s="5">
        <v>2.87</v>
      </c>
      <c r="O1347" s="5">
        <f t="shared" ref="O1347:O1410" si="170">(V1347-T1347+R1347)/M1347</f>
        <v>3.17</v>
      </c>
      <c r="P1347" s="5">
        <f t="shared" ref="P1347:P1410" si="171">PRODUCT(M1347,O1347)</f>
        <v>3.17</v>
      </c>
      <c r="Q1347" s="9">
        <v>0</v>
      </c>
      <c r="R1347" s="9">
        <f t="shared" ref="R1347:R1410" si="172">IF(ISBLANK(Q1347),ROUND((M1347*O1347)+T1347-V1347,2),Q1347)</f>
        <v>0</v>
      </c>
      <c r="S1347" s="9">
        <v>0.23</v>
      </c>
      <c r="T1347" s="9">
        <f t="shared" ref="T1347:T1410" si="173">IF(S1347="",V1347-P1347+R1347,S1347)</f>
        <v>0.23</v>
      </c>
      <c r="U1347" s="16">
        <v>3.4</v>
      </c>
      <c r="V1347" s="5">
        <f t="shared" ref="V1347:V1410" si="174">IF(U1347="",(M1347*O1347)-R1347+T1347,U1347)</f>
        <v>3.4</v>
      </c>
      <c r="W1347" t="s">
        <v>17</v>
      </c>
      <c r="X1347" t="str">
        <f t="shared" ref="X1347:X1410" si="175">IF(W1347="","Card",W1347)</f>
        <v>Cash</v>
      </c>
    </row>
    <row r="1348" spans="1:24" x14ac:dyDescent="0.3">
      <c r="A1348" s="3">
        <v>121346</v>
      </c>
      <c r="B1348">
        <v>401</v>
      </c>
      <c r="C1348" s="2">
        <v>45856</v>
      </c>
      <c r="D1348" s="4">
        <v>0.35939814814814813</v>
      </c>
      <c r="E1348" s="2">
        <v>45856</v>
      </c>
      <c r="F1348" s="2" t="str">
        <f>TEXT(Table1[[#This Row],[Business_Day]],"dddd")</f>
        <v>Friday</v>
      </c>
      <c r="G1348" t="s">
        <v>36</v>
      </c>
      <c r="H1348" t="s">
        <v>22</v>
      </c>
      <c r="I1348" t="str">
        <f t="shared" si="168"/>
        <v>Takeout</v>
      </c>
      <c r="J1348" t="s">
        <v>20</v>
      </c>
      <c r="L1348" t="str">
        <f t="shared" si="169"/>
        <v>No Modifier</v>
      </c>
      <c r="M1348" s="3">
        <v>1</v>
      </c>
      <c r="N1348" s="5">
        <v>4.45</v>
      </c>
      <c r="O1348" s="5">
        <f t="shared" si="170"/>
        <v>4.4499999999999993</v>
      </c>
      <c r="P1348" s="5">
        <f t="shared" si="171"/>
        <v>4.4499999999999993</v>
      </c>
      <c r="Q1348" s="9">
        <v>0</v>
      </c>
      <c r="R1348" s="9">
        <f t="shared" si="172"/>
        <v>0</v>
      </c>
      <c r="S1348" s="9">
        <v>0.32</v>
      </c>
      <c r="T1348" s="9">
        <f t="shared" si="173"/>
        <v>0.32</v>
      </c>
      <c r="U1348" s="16">
        <v>4.7699999999999996</v>
      </c>
      <c r="V1348" s="5">
        <f t="shared" si="174"/>
        <v>4.7699999999999996</v>
      </c>
      <c r="W1348" t="s">
        <v>21</v>
      </c>
      <c r="X1348" t="str">
        <f t="shared" si="175"/>
        <v>Card</v>
      </c>
    </row>
    <row r="1349" spans="1:24" x14ac:dyDescent="0.3">
      <c r="A1349" s="3">
        <v>121347</v>
      </c>
      <c r="B1349">
        <v>201</v>
      </c>
      <c r="C1349" s="2">
        <v>45805</v>
      </c>
      <c r="D1349" s="4">
        <v>0.46642361111111114</v>
      </c>
      <c r="E1349" s="2">
        <v>45805</v>
      </c>
      <c r="F1349" s="2" t="str">
        <f>TEXT(Table1[[#This Row],[Business_Day]],"dddd")</f>
        <v>Wednesday</v>
      </c>
      <c r="G1349" t="s">
        <v>37</v>
      </c>
      <c r="H1349" t="s">
        <v>22</v>
      </c>
      <c r="I1349" t="str">
        <f t="shared" si="168"/>
        <v>Takeout</v>
      </c>
      <c r="J1349" t="s">
        <v>16</v>
      </c>
      <c r="K1349" t="s">
        <v>66</v>
      </c>
      <c r="L1349" t="str">
        <f t="shared" si="169"/>
        <v>Extra Ice</v>
      </c>
      <c r="M1349" s="3">
        <v>1</v>
      </c>
      <c r="N1349" s="5">
        <v>1.52</v>
      </c>
      <c r="O1349" s="5">
        <f t="shared" si="170"/>
        <v>1.52</v>
      </c>
      <c r="P1349" s="5">
        <f t="shared" si="171"/>
        <v>1.52</v>
      </c>
      <c r="Q1349" s="9">
        <v>0</v>
      </c>
      <c r="R1349" s="9">
        <f t="shared" si="172"/>
        <v>0</v>
      </c>
      <c r="S1349" s="9">
        <v>0.13</v>
      </c>
      <c r="T1349" s="9">
        <f t="shared" si="173"/>
        <v>0.13</v>
      </c>
      <c r="U1349" s="16">
        <v>1.65</v>
      </c>
      <c r="V1349" s="5">
        <f t="shared" si="174"/>
        <v>1.65</v>
      </c>
      <c r="W1349" t="s">
        <v>21</v>
      </c>
      <c r="X1349" t="str">
        <f t="shared" si="175"/>
        <v>Card</v>
      </c>
    </row>
    <row r="1350" spans="1:24" x14ac:dyDescent="0.3">
      <c r="A1350" s="3">
        <v>121348</v>
      </c>
      <c r="B1350">
        <v>401</v>
      </c>
      <c r="C1350" s="2">
        <v>45831</v>
      </c>
      <c r="D1350" s="4">
        <v>0.49699074074074073</v>
      </c>
      <c r="E1350" s="2">
        <v>45831</v>
      </c>
      <c r="F1350" s="2" t="str">
        <f>TEXT(Table1[[#This Row],[Business_Day]],"dddd")</f>
        <v>Monday</v>
      </c>
      <c r="G1350" t="s">
        <v>33</v>
      </c>
      <c r="H1350" t="s">
        <v>15</v>
      </c>
      <c r="I1350" t="str">
        <f t="shared" si="168"/>
        <v>Drive-Thru</v>
      </c>
      <c r="J1350" t="s">
        <v>48</v>
      </c>
      <c r="L1350" t="str">
        <f t="shared" si="169"/>
        <v>No Modifier</v>
      </c>
      <c r="M1350" s="3">
        <v>1</v>
      </c>
      <c r="N1350" s="5">
        <v>5.12</v>
      </c>
      <c r="O1350" s="5">
        <f t="shared" si="170"/>
        <v>5.12</v>
      </c>
      <c r="P1350" s="5">
        <f t="shared" si="171"/>
        <v>5.12</v>
      </c>
      <c r="Q1350" s="9">
        <v>0</v>
      </c>
      <c r="R1350" s="9">
        <f t="shared" si="172"/>
        <v>0</v>
      </c>
      <c r="S1350" s="9">
        <v>0.41</v>
      </c>
      <c r="T1350" s="9">
        <f t="shared" si="173"/>
        <v>0.41</v>
      </c>
      <c r="U1350" s="16">
        <v>5.53</v>
      </c>
      <c r="V1350" s="5">
        <f t="shared" si="174"/>
        <v>5.53</v>
      </c>
      <c r="W1350" t="s">
        <v>17</v>
      </c>
      <c r="X1350" t="str">
        <f t="shared" si="175"/>
        <v>Cash</v>
      </c>
    </row>
    <row r="1351" spans="1:24" x14ac:dyDescent="0.3">
      <c r="A1351" s="3">
        <v>121349</v>
      </c>
      <c r="B1351">
        <v>402</v>
      </c>
      <c r="C1351" s="2">
        <v>45844</v>
      </c>
      <c r="D1351" s="4">
        <v>0.39428240740740739</v>
      </c>
      <c r="E1351" s="2">
        <v>45844</v>
      </c>
      <c r="F1351" s="2" t="str">
        <f>TEXT(Table1[[#This Row],[Business_Day]],"dddd")</f>
        <v>Sunday</v>
      </c>
      <c r="G1351" t="s">
        <v>36</v>
      </c>
      <c r="H1351" t="s">
        <v>19</v>
      </c>
      <c r="I1351" t="str">
        <f t="shared" si="168"/>
        <v>Dine-In</v>
      </c>
      <c r="J1351" t="s">
        <v>20</v>
      </c>
      <c r="K1351" t="s">
        <v>34</v>
      </c>
      <c r="L1351" t="str">
        <f t="shared" si="169"/>
        <v>Extra Sauce</v>
      </c>
      <c r="M1351" s="3">
        <v>1</v>
      </c>
      <c r="N1351" s="5">
        <v>5.31</v>
      </c>
      <c r="O1351" s="5">
        <f t="shared" si="170"/>
        <v>5.56</v>
      </c>
      <c r="P1351" s="5">
        <f t="shared" si="171"/>
        <v>5.56</v>
      </c>
      <c r="Q1351" s="9">
        <v>0</v>
      </c>
      <c r="R1351" s="9">
        <f t="shared" si="172"/>
        <v>0</v>
      </c>
      <c r="S1351" s="9">
        <v>0.53</v>
      </c>
      <c r="T1351" s="9">
        <f t="shared" si="173"/>
        <v>0.53</v>
      </c>
      <c r="U1351" s="16">
        <v>6.09</v>
      </c>
      <c r="V1351" s="5">
        <f t="shared" si="174"/>
        <v>6.09</v>
      </c>
      <c r="W1351" t="s">
        <v>21</v>
      </c>
      <c r="X1351" t="str">
        <f t="shared" si="175"/>
        <v>Card</v>
      </c>
    </row>
    <row r="1352" spans="1:24" x14ac:dyDescent="0.3">
      <c r="A1352" s="3">
        <v>121350</v>
      </c>
      <c r="B1352">
        <v>401</v>
      </c>
      <c r="C1352" s="2">
        <v>45803</v>
      </c>
      <c r="D1352" s="4">
        <v>0.51326388888888885</v>
      </c>
      <c r="E1352" s="2">
        <v>45803</v>
      </c>
      <c r="F1352" s="2" t="str">
        <f>TEXT(Table1[[#This Row],[Business_Day]],"dddd")</f>
        <v>Monday</v>
      </c>
      <c r="G1352" t="s">
        <v>18</v>
      </c>
      <c r="H1352" t="s">
        <v>19</v>
      </c>
      <c r="I1352" t="str">
        <f t="shared" si="168"/>
        <v>Dine-In</v>
      </c>
      <c r="J1352" t="s">
        <v>57</v>
      </c>
      <c r="K1352" t="s">
        <v>34</v>
      </c>
      <c r="L1352" t="str">
        <f t="shared" si="169"/>
        <v>Extra Sauce</v>
      </c>
      <c r="M1352" s="3">
        <v>2</v>
      </c>
      <c r="N1352" s="5">
        <v>8.4</v>
      </c>
      <c r="O1352" s="5">
        <f t="shared" si="170"/>
        <v>8.65</v>
      </c>
      <c r="P1352" s="5">
        <f t="shared" si="171"/>
        <v>17.3</v>
      </c>
      <c r="Q1352" s="9">
        <v>0</v>
      </c>
      <c r="R1352" s="9">
        <f t="shared" si="172"/>
        <v>0</v>
      </c>
      <c r="S1352" s="9">
        <v>1.64</v>
      </c>
      <c r="T1352" s="9">
        <f t="shared" si="173"/>
        <v>1.64</v>
      </c>
      <c r="U1352" s="16">
        <v>18.940000000000001</v>
      </c>
      <c r="V1352" s="5">
        <f t="shared" si="174"/>
        <v>18.940000000000001</v>
      </c>
      <c r="W1352" t="s">
        <v>21</v>
      </c>
      <c r="X1352" t="str">
        <f t="shared" si="175"/>
        <v>Card</v>
      </c>
    </row>
    <row r="1353" spans="1:24" x14ac:dyDescent="0.3">
      <c r="A1353" s="3">
        <v>121351</v>
      </c>
      <c r="B1353">
        <v>301</v>
      </c>
      <c r="C1353" s="2">
        <v>45824</v>
      </c>
      <c r="D1353" s="4">
        <v>0.52958333333333329</v>
      </c>
      <c r="E1353" s="2">
        <v>45824</v>
      </c>
      <c r="F1353" s="2" t="str">
        <f>TEXT(Table1[[#This Row],[Business_Day]],"dddd")</f>
        <v>Monday</v>
      </c>
      <c r="G1353" t="s">
        <v>18</v>
      </c>
      <c r="H1353" t="s">
        <v>19</v>
      </c>
      <c r="I1353" t="str">
        <f t="shared" si="168"/>
        <v>Dine-In</v>
      </c>
      <c r="J1353" t="s">
        <v>77</v>
      </c>
      <c r="K1353" t="s">
        <v>72</v>
      </c>
      <c r="L1353" t="str">
        <f t="shared" si="169"/>
        <v>Gluten-Free Bun</v>
      </c>
      <c r="M1353" s="3">
        <v>1</v>
      </c>
      <c r="N1353" s="5">
        <v>4.6100000000000003</v>
      </c>
      <c r="O1353" s="5">
        <f t="shared" si="170"/>
        <v>5.6099999999999994</v>
      </c>
      <c r="P1353" s="5">
        <f t="shared" si="171"/>
        <v>5.6099999999999994</v>
      </c>
      <c r="Q1353" s="9">
        <v>0</v>
      </c>
      <c r="R1353" s="9">
        <f t="shared" si="172"/>
        <v>0</v>
      </c>
      <c r="S1353" s="9">
        <v>0.41</v>
      </c>
      <c r="T1353" s="9">
        <f t="shared" si="173"/>
        <v>0.41</v>
      </c>
      <c r="U1353" s="16">
        <v>6.02</v>
      </c>
      <c r="V1353" s="5">
        <f t="shared" si="174"/>
        <v>6.02</v>
      </c>
      <c r="W1353" t="s">
        <v>31</v>
      </c>
      <c r="X1353" t="str">
        <f t="shared" si="175"/>
        <v>MobilePay</v>
      </c>
    </row>
    <row r="1354" spans="1:24" x14ac:dyDescent="0.3">
      <c r="A1354" s="3">
        <v>121352</v>
      </c>
      <c r="B1354">
        <v>102</v>
      </c>
      <c r="C1354" s="2">
        <v>45850</v>
      </c>
      <c r="D1354" s="4">
        <v>0.46278935185185183</v>
      </c>
      <c r="E1354" s="2">
        <v>45850</v>
      </c>
      <c r="F1354" s="2" t="str">
        <f>TEXT(Table1[[#This Row],[Business_Day]],"dddd")</f>
        <v>Saturday</v>
      </c>
      <c r="G1354" t="s">
        <v>18</v>
      </c>
      <c r="H1354" t="s">
        <v>15</v>
      </c>
      <c r="I1354" t="str">
        <f t="shared" si="168"/>
        <v>Drive-Thru</v>
      </c>
      <c r="J1354" t="s">
        <v>20</v>
      </c>
      <c r="K1354" t="s">
        <v>49</v>
      </c>
      <c r="L1354" t="str">
        <f t="shared" si="169"/>
        <v>No Pickles</v>
      </c>
      <c r="M1354" s="3">
        <v>1</v>
      </c>
      <c r="N1354" s="5">
        <v>5.59</v>
      </c>
      <c r="O1354" s="5">
        <f t="shared" si="170"/>
        <v>5.59</v>
      </c>
      <c r="P1354" s="5">
        <f t="shared" si="171"/>
        <v>5.59</v>
      </c>
      <c r="Q1354" s="9">
        <v>0</v>
      </c>
      <c r="R1354" s="9">
        <f t="shared" si="172"/>
        <v>0</v>
      </c>
      <c r="S1354" s="9">
        <v>0.41</v>
      </c>
      <c r="T1354" s="9">
        <f t="shared" si="173"/>
        <v>0.41</v>
      </c>
      <c r="U1354" s="16">
        <v>6</v>
      </c>
      <c r="V1354" s="5">
        <f t="shared" si="174"/>
        <v>6</v>
      </c>
      <c r="W1354" t="s">
        <v>21</v>
      </c>
      <c r="X1354" t="str">
        <f t="shared" si="175"/>
        <v>Card</v>
      </c>
    </row>
    <row r="1355" spans="1:24" x14ac:dyDescent="0.3">
      <c r="A1355" s="3">
        <v>121353</v>
      </c>
      <c r="B1355">
        <v>101</v>
      </c>
      <c r="C1355" s="2">
        <v>45843</v>
      </c>
      <c r="D1355" s="4">
        <v>7.8125E-2</v>
      </c>
      <c r="E1355" s="2">
        <v>45843</v>
      </c>
      <c r="F1355" s="2" t="str">
        <f>TEXT(Table1[[#This Row],[Business_Day]],"dddd")</f>
        <v>Saturday</v>
      </c>
      <c r="G1355" t="s">
        <v>33</v>
      </c>
      <c r="H1355" t="s">
        <v>15</v>
      </c>
      <c r="I1355" t="str">
        <f t="shared" si="168"/>
        <v>Drive-Thru</v>
      </c>
      <c r="J1355" t="s">
        <v>43</v>
      </c>
      <c r="L1355" t="str">
        <f t="shared" si="169"/>
        <v>No Modifier</v>
      </c>
      <c r="M1355" s="3">
        <v>1</v>
      </c>
      <c r="N1355" s="5">
        <v>4.74</v>
      </c>
      <c r="O1355" s="5">
        <f t="shared" si="170"/>
        <v>4.74</v>
      </c>
      <c r="P1355" s="5">
        <f t="shared" si="171"/>
        <v>4.74</v>
      </c>
      <c r="Q1355" s="9">
        <v>0</v>
      </c>
      <c r="R1355" s="9">
        <f t="shared" si="172"/>
        <v>0</v>
      </c>
      <c r="S1355" s="9">
        <v>0.34</v>
      </c>
      <c r="T1355" s="9">
        <f t="shared" si="173"/>
        <v>0.34</v>
      </c>
      <c r="U1355" s="16">
        <v>5.08</v>
      </c>
      <c r="V1355" s="5">
        <f t="shared" si="174"/>
        <v>5.08</v>
      </c>
      <c r="W1355" t="s">
        <v>31</v>
      </c>
      <c r="X1355" t="str">
        <f t="shared" si="175"/>
        <v>MobilePay</v>
      </c>
    </row>
    <row r="1356" spans="1:24" x14ac:dyDescent="0.3">
      <c r="A1356" s="3">
        <v>121354</v>
      </c>
      <c r="B1356">
        <v>202</v>
      </c>
      <c r="C1356" s="2">
        <v>45822</v>
      </c>
      <c r="D1356" s="4">
        <v>0.38287037037037036</v>
      </c>
      <c r="E1356" s="2">
        <v>45822</v>
      </c>
      <c r="F1356" s="2" t="str">
        <f>TEXT(Table1[[#This Row],[Business_Day]],"dddd")</f>
        <v>Saturday</v>
      </c>
      <c r="G1356" t="s">
        <v>36</v>
      </c>
      <c r="H1356" t="s">
        <v>29</v>
      </c>
      <c r="I1356" t="str">
        <f t="shared" si="168"/>
        <v>Delivery</v>
      </c>
      <c r="J1356" t="s">
        <v>26</v>
      </c>
      <c r="L1356" t="str">
        <f t="shared" si="169"/>
        <v>No Modifier</v>
      </c>
      <c r="M1356" s="3">
        <v>1</v>
      </c>
      <c r="N1356" s="5">
        <v>9</v>
      </c>
      <c r="O1356" s="5">
        <f t="shared" si="170"/>
        <v>9</v>
      </c>
      <c r="P1356" s="5">
        <f t="shared" si="171"/>
        <v>9</v>
      </c>
      <c r="Q1356" s="9">
        <v>0</v>
      </c>
      <c r="R1356" s="9">
        <f t="shared" si="172"/>
        <v>0</v>
      </c>
      <c r="S1356" s="9">
        <v>0.68</v>
      </c>
      <c r="T1356" s="9">
        <f t="shared" si="173"/>
        <v>0.68</v>
      </c>
      <c r="U1356" s="16">
        <v>9.68</v>
      </c>
      <c r="V1356" s="5">
        <f t="shared" si="174"/>
        <v>9.68</v>
      </c>
      <c r="W1356" t="s">
        <v>31</v>
      </c>
      <c r="X1356" t="str">
        <f t="shared" si="175"/>
        <v>MobilePay</v>
      </c>
    </row>
    <row r="1357" spans="1:24" x14ac:dyDescent="0.3">
      <c r="A1357" s="3">
        <v>121355</v>
      </c>
      <c r="B1357">
        <v>103</v>
      </c>
      <c r="C1357" s="2">
        <v>45804</v>
      </c>
      <c r="D1357" s="4">
        <v>0.33348379629629632</v>
      </c>
      <c r="E1357" s="2">
        <v>45804</v>
      </c>
      <c r="F1357" s="2" t="str">
        <f>TEXT(Table1[[#This Row],[Business_Day]],"dddd")</f>
        <v>Tuesday</v>
      </c>
      <c r="G1357" t="s">
        <v>36</v>
      </c>
      <c r="H1357" t="s">
        <v>22</v>
      </c>
      <c r="I1357" t="str">
        <f t="shared" si="168"/>
        <v>Takeout</v>
      </c>
      <c r="J1357" t="s">
        <v>55</v>
      </c>
      <c r="L1357" t="str">
        <f t="shared" si="169"/>
        <v>No Modifier</v>
      </c>
      <c r="M1357" s="3">
        <v>3</v>
      </c>
      <c r="N1357" s="5">
        <v>7.19</v>
      </c>
      <c r="O1357" s="5">
        <f t="shared" si="170"/>
        <v>7.19</v>
      </c>
      <c r="P1357" s="5">
        <f t="shared" si="171"/>
        <v>21.57</v>
      </c>
      <c r="Q1357" s="9">
        <v>0</v>
      </c>
      <c r="R1357" s="9">
        <f t="shared" si="172"/>
        <v>0</v>
      </c>
      <c r="S1357" s="9">
        <v>1.83</v>
      </c>
      <c r="T1357" s="9">
        <f t="shared" si="173"/>
        <v>1.83</v>
      </c>
      <c r="U1357" s="16">
        <v>23.4</v>
      </c>
      <c r="V1357" s="5">
        <f t="shared" si="174"/>
        <v>23.4</v>
      </c>
      <c r="W1357" t="s">
        <v>17</v>
      </c>
      <c r="X1357" t="str">
        <f t="shared" si="175"/>
        <v>Cash</v>
      </c>
    </row>
    <row r="1358" spans="1:24" x14ac:dyDescent="0.3">
      <c r="A1358" s="3">
        <v>121356</v>
      </c>
      <c r="B1358">
        <v>402</v>
      </c>
      <c r="C1358" s="2">
        <v>45875</v>
      </c>
      <c r="D1358" s="4">
        <v>7.2175925925925921E-2</v>
      </c>
      <c r="E1358" s="2">
        <v>45875</v>
      </c>
      <c r="F1358" s="2" t="str">
        <f>TEXT(Table1[[#This Row],[Business_Day]],"dddd")</f>
        <v>Wednesday</v>
      </c>
      <c r="G1358" t="s">
        <v>33</v>
      </c>
      <c r="H1358" t="s">
        <v>15</v>
      </c>
      <c r="I1358" t="str">
        <f t="shared" si="168"/>
        <v>Drive-Thru</v>
      </c>
      <c r="J1358" t="s">
        <v>20</v>
      </c>
      <c r="L1358" t="str">
        <f t="shared" si="169"/>
        <v>No Modifier</v>
      </c>
      <c r="M1358" s="3">
        <v>1</v>
      </c>
      <c r="N1358" s="5">
        <v>5.19</v>
      </c>
      <c r="O1358" s="5">
        <f t="shared" si="170"/>
        <v>5.1899999999999995</v>
      </c>
      <c r="P1358" s="5">
        <f t="shared" si="171"/>
        <v>5.1899999999999995</v>
      </c>
      <c r="Q1358" s="9">
        <v>0</v>
      </c>
      <c r="R1358" s="9">
        <f t="shared" si="172"/>
        <v>0</v>
      </c>
      <c r="S1358" s="9">
        <v>0.36</v>
      </c>
      <c r="T1358" s="9">
        <f t="shared" si="173"/>
        <v>0.36</v>
      </c>
      <c r="U1358" s="16">
        <v>5.55</v>
      </c>
      <c r="V1358" s="5">
        <f t="shared" si="174"/>
        <v>5.55</v>
      </c>
      <c r="W1358" t="s">
        <v>21</v>
      </c>
      <c r="X1358" t="str">
        <f t="shared" si="175"/>
        <v>Card</v>
      </c>
    </row>
    <row r="1359" spans="1:24" x14ac:dyDescent="0.3">
      <c r="A1359" s="3">
        <v>121357</v>
      </c>
      <c r="B1359">
        <v>501</v>
      </c>
      <c r="C1359" s="2">
        <v>45785</v>
      </c>
      <c r="D1359" s="4">
        <v>0.21027777777777779</v>
      </c>
      <c r="E1359" s="2">
        <v>45785</v>
      </c>
      <c r="F1359" s="2" t="str">
        <f>TEXT(Table1[[#This Row],[Business_Day]],"dddd")</f>
        <v>Thursday</v>
      </c>
      <c r="G1359" t="s">
        <v>28</v>
      </c>
      <c r="H1359" t="s">
        <v>29</v>
      </c>
      <c r="I1359" t="str">
        <f t="shared" si="168"/>
        <v>Delivery</v>
      </c>
      <c r="J1359" t="s">
        <v>52</v>
      </c>
      <c r="K1359" t="s">
        <v>53</v>
      </c>
      <c r="L1359" t="str">
        <f t="shared" si="169"/>
        <v>Small Size</v>
      </c>
      <c r="M1359" s="3">
        <v>1</v>
      </c>
      <c r="N1359" s="5">
        <v>2.75</v>
      </c>
      <c r="O1359" s="5">
        <f t="shared" si="170"/>
        <v>2.4499999999999997</v>
      </c>
      <c r="P1359" s="5">
        <f t="shared" si="171"/>
        <v>2.4499999999999997</v>
      </c>
      <c r="Q1359" s="9">
        <v>0</v>
      </c>
      <c r="R1359" s="9">
        <f t="shared" si="172"/>
        <v>0</v>
      </c>
      <c r="S1359" s="9">
        <v>0.22</v>
      </c>
      <c r="T1359" s="9">
        <f t="shared" si="173"/>
        <v>0.22</v>
      </c>
      <c r="U1359" s="16">
        <v>2.67</v>
      </c>
      <c r="V1359" s="5">
        <f t="shared" si="174"/>
        <v>2.67</v>
      </c>
      <c r="W1359" t="s">
        <v>21</v>
      </c>
      <c r="X1359" t="str">
        <f t="shared" si="175"/>
        <v>Card</v>
      </c>
    </row>
    <row r="1360" spans="1:24" x14ac:dyDescent="0.3">
      <c r="A1360" s="3">
        <v>121358</v>
      </c>
      <c r="B1360">
        <v>101</v>
      </c>
      <c r="C1360" s="2">
        <v>45809</v>
      </c>
      <c r="D1360" s="4">
        <v>0.33733796296296298</v>
      </c>
      <c r="E1360" s="2">
        <v>45809</v>
      </c>
      <c r="F1360" s="2" t="str">
        <f>TEXT(Table1[[#This Row],[Business_Day]],"dddd")</f>
        <v>Sunday</v>
      </c>
      <c r="G1360" t="s">
        <v>36</v>
      </c>
      <c r="H1360" t="s">
        <v>19</v>
      </c>
      <c r="I1360" t="str">
        <f t="shared" si="168"/>
        <v>Dine-In</v>
      </c>
      <c r="J1360" t="s">
        <v>55</v>
      </c>
      <c r="L1360" t="str">
        <f t="shared" si="169"/>
        <v>No Modifier</v>
      </c>
      <c r="M1360" s="3">
        <v>1</v>
      </c>
      <c r="N1360" s="5">
        <v>7.75</v>
      </c>
      <c r="O1360" s="5">
        <f t="shared" si="170"/>
        <v>7.75</v>
      </c>
      <c r="P1360" s="5">
        <f t="shared" si="171"/>
        <v>7.75</v>
      </c>
      <c r="Q1360" s="9">
        <v>0</v>
      </c>
      <c r="R1360" s="9">
        <f t="shared" si="172"/>
        <v>0</v>
      </c>
      <c r="S1360" s="9">
        <v>0.74</v>
      </c>
      <c r="T1360" s="9">
        <f t="shared" si="173"/>
        <v>0.74</v>
      </c>
      <c r="U1360" s="16">
        <v>8.49</v>
      </c>
      <c r="V1360" s="5">
        <f t="shared" si="174"/>
        <v>8.49</v>
      </c>
      <c r="W1360" t="s">
        <v>21</v>
      </c>
      <c r="X1360" t="str">
        <f t="shared" si="175"/>
        <v>Card</v>
      </c>
    </row>
    <row r="1361" spans="1:24" x14ac:dyDescent="0.3">
      <c r="A1361" s="3">
        <v>121359</v>
      </c>
      <c r="B1361">
        <v>102</v>
      </c>
      <c r="C1361" s="2">
        <v>45872</v>
      </c>
      <c r="D1361" s="4">
        <v>0.36246527777777776</v>
      </c>
      <c r="E1361" s="2">
        <v>45872</v>
      </c>
      <c r="F1361" s="2" t="str">
        <f>TEXT(Table1[[#This Row],[Business_Day]],"dddd")</f>
        <v>Sunday</v>
      </c>
      <c r="G1361" t="s">
        <v>36</v>
      </c>
      <c r="H1361" t="s">
        <v>15</v>
      </c>
      <c r="I1361" t="str">
        <f t="shared" si="168"/>
        <v>Drive-Thru</v>
      </c>
      <c r="J1361" t="s">
        <v>43</v>
      </c>
      <c r="L1361" t="str">
        <f t="shared" si="169"/>
        <v>No Modifier</v>
      </c>
      <c r="M1361" s="3">
        <v>2</v>
      </c>
      <c r="N1361" s="5">
        <v>4.55</v>
      </c>
      <c r="O1361" s="5">
        <f t="shared" si="170"/>
        <v>4.55</v>
      </c>
      <c r="P1361" s="5">
        <f t="shared" si="171"/>
        <v>9.1</v>
      </c>
      <c r="Q1361" s="9">
        <v>0</v>
      </c>
      <c r="R1361" s="9">
        <f t="shared" si="172"/>
        <v>0</v>
      </c>
      <c r="S1361" s="9">
        <v>0.77</v>
      </c>
      <c r="T1361" s="9">
        <f t="shared" si="173"/>
        <v>0.77</v>
      </c>
      <c r="U1361" s="16">
        <v>9.8699999999999992</v>
      </c>
      <c r="V1361" s="5">
        <f t="shared" si="174"/>
        <v>9.8699999999999992</v>
      </c>
      <c r="W1361" t="s">
        <v>31</v>
      </c>
      <c r="X1361" t="str">
        <f t="shared" si="175"/>
        <v>MobilePay</v>
      </c>
    </row>
    <row r="1362" spans="1:24" x14ac:dyDescent="0.3">
      <c r="A1362" s="3">
        <v>121360</v>
      </c>
      <c r="B1362">
        <v>501</v>
      </c>
      <c r="C1362" s="2">
        <v>45847</v>
      </c>
      <c r="D1362" s="4">
        <v>0.17299768518518518</v>
      </c>
      <c r="E1362" s="2">
        <v>45847</v>
      </c>
      <c r="F1362" s="2" t="str">
        <f>TEXT(Table1[[#This Row],[Business_Day]],"dddd")</f>
        <v>Wednesday</v>
      </c>
      <c r="G1362" t="s">
        <v>28</v>
      </c>
      <c r="H1362" t="s">
        <v>15</v>
      </c>
      <c r="I1362" t="str">
        <f t="shared" si="168"/>
        <v>Drive-Thru</v>
      </c>
      <c r="J1362" t="s">
        <v>52</v>
      </c>
      <c r="K1362" t="s">
        <v>63</v>
      </c>
      <c r="L1362" t="str">
        <f t="shared" si="169"/>
        <v>No Sauce</v>
      </c>
      <c r="M1362" s="3">
        <v>1</v>
      </c>
      <c r="N1362" s="5">
        <v>2.64</v>
      </c>
      <c r="O1362" s="5">
        <f t="shared" si="170"/>
        <v>2.6399999999999997</v>
      </c>
      <c r="P1362" s="5">
        <f t="shared" si="171"/>
        <v>2.6399999999999997</v>
      </c>
      <c r="Q1362" s="9">
        <v>0</v>
      </c>
      <c r="R1362" s="9">
        <f t="shared" si="172"/>
        <v>0</v>
      </c>
      <c r="S1362" s="9">
        <v>0.18</v>
      </c>
      <c r="T1362" s="9">
        <f t="shared" si="173"/>
        <v>0.18</v>
      </c>
      <c r="U1362" s="16">
        <v>2.82</v>
      </c>
      <c r="V1362" s="5">
        <f t="shared" si="174"/>
        <v>2.82</v>
      </c>
      <c r="W1362" t="s">
        <v>17</v>
      </c>
      <c r="X1362" t="str">
        <f t="shared" si="175"/>
        <v>Cash</v>
      </c>
    </row>
    <row r="1363" spans="1:24" x14ac:dyDescent="0.3">
      <c r="A1363" s="3">
        <v>121361</v>
      </c>
      <c r="B1363">
        <v>501</v>
      </c>
      <c r="C1363" s="2">
        <v>45866</v>
      </c>
      <c r="D1363" s="4">
        <v>7.9155092592592596E-2</v>
      </c>
      <c r="E1363" s="2">
        <v>45866</v>
      </c>
      <c r="F1363" s="2" t="str">
        <f>TEXT(Table1[[#This Row],[Business_Day]],"dddd")</f>
        <v>Monday</v>
      </c>
      <c r="G1363" t="s">
        <v>33</v>
      </c>
      <c r="H1363" t="s">
        <v>15</v>
      </c>
      <c r="I1363" t="str">
        <f t="shared" si="168"/>
        <v>Drive-Thru</v>
      </c>
      <c r="J1363" t="s">
        <v>52</v>
      </c>
      <c r="L1363" t="str">
        <f t="shared" si="169"/>
        <v>No Modifier</v>
      </c>
      <c r="M1363" s="3">
        <v>1</v>
      </c>
      <c r="N1363" s="5">
        <v>2.8</v>
      </c>
      <c r="O1363" s="5">
        <f t="shared" si="170"/>
        <v>2.8</v>
      </c>
      <c r="P1363" s="5">
        <f t="shared" si="171"/>
        <v>2.8</v>
      </c>
      <c r="Q1363" s="9">
        <v>0</v>
      </c>
      <c r="R1363" s="9">
        <f t="shared" si="172"/>
        <v>0</v>
      </c>
      <c r="S1363" s="9">
        <v>0.18</v>
      </c>
      <c r="T1363" s="9">
        <f t="shared" si="173"/>
        <v>0.18</v>
      </c>
      <c r="U1363" s="16">
        <v>2.98</v>
      </c>
      <c r="V1363" s="5">
        <f t="shared" si="174"/>
        <v>2.98</v>
      </c>
      <c r="W1363" t="s">
        <v>21</v>
      </c>
      <c r="X1363" t="str">
        <f t="shared" si="175"/>
        <v>Card</v>
      </c>
    </row>
    <row r="1364" spans="1:24" x14ac:dyDescent="0.3">
      <c r="A1364" s="3">
        <v>121362</v>
      </c>
      <c r="B1364">
        <v>202</v>
      </c>
      <c r="C1364" s="2">
        <v>45774</v>
      </c>
      <c r="D1364" s="4">
        <v>0.25577546296296294</v>
      </c>
      <c r="E1364" s="2">
        <v>45774</v>
      </c>
      <c r="F1364" s="2" t="str">
        <f>TEXT(Table1[[#This Row],[Business_Day]],"dddd")</f>
        <v>Sunday</v>
      </c>
      <c r="G1364" t="s">
        <v>36</v>
      </c>
      <c r="H1364" t="s">
        <v>15</v>
      </c>
      <c r="I1364" t="str">
        <f t="shared" si="168"/>
        <v>Drive-Thru</v>
      </c>
      <c r="J1364" t="s">
        <v>43</v>
      </c>
      <c r="L1364" t="str">
        <f t="shared" si="169"/>
        <v>No Modifier</v>
      </c>
      <c r="M1364" s="3">
        <v>1</v>
      </c>
      <c r="N1364" s="5">
        <v>4.53</v>
      </c>
      <c r="O1364" s="5">
        <f t="shared" si="170"/>
        <v>4.53</v>
      </c>
      <c r="P1364" s="5">
        <f t="shared" si="171"/>
        <v>4.53</v>
      </c>
      <c r="Q1364" s="9">
        <v>0</v>
      </c>
      <c r="R1364" s="9">
        <f t="shared" si="172"/>
        <v>0</v>
      </c>
      <c r="S1364" s="9">
        <v>0.28999999999999998</v>
      </c>
      <c r="T1364" s="9">
        <f t="shared" si="173"/>
        <v>0.28999999999999998</v>
      </c>
      <c r="U1364" s="16">
        <v>4.82</v>
      </c>
      <c r="V1364" s="5">
        <f t="shared" si="174"/>
        <v>4.82</v>
      </c>
      <c r="W1364" t="s">
        <v>17</v>
      </c>
      <c r="X1364" t="str">
        <f t="shared" si="175"/>
        <v>Cash</v>
      </c>
    </row>
    <row r="1365" spans="1:24" x14ac:dyDescent="0.3">
      <c r="A1365" s="3">
        <v>121363</v>
      </c>
      <c r="B1365">
        <v>301</v>
      </c>
      <c r="C1365" s="2">
        <v>45816</v>
      </c>
      <c r="D1365" s="4">
        <v>0.42001157407407408</v>
      </c>
      <c r="E1365" s="2">
        <v>45816</v>
      </c>
      <c r="F1365" s="2" t="str">
        <f>TEXT(Table1[[#This Row],[Business_Day]],"dddd")</f>
        <v>Sunday</v>
      </c>
      <c r="G1365" t="s">
        <v>14</v>
      </c>
      <c r="H1365" t="s">
        <v>15</v>
      </c>
      <c r="I1365" t="str">
        <f t="shared" si="168"/>
        <v>Drive-Thru</v>
      </c>
      <c r="J1365" t="s">
        <v>39</v>
      </c>
      <c r="K1365" t="s">
        <v>40</v>
      </c>
      <c r="L1365" t="str">
        <f t="shared" si="169"/>
        <v>Sausage Patty</v>
      </c>
      <c r="M1365" s="3">
        <v>1</v>
      </c>
      <c r="N1365" s="5">
        <v>2.8</v>
      </c>
      <c r="O1365" s="5">
        <f t="shared" si="170"/>
        <v>4</v>
      </c>
      <c r="P1365" s="5">
        <f t="shared" si="171"/>
        <v>4</v>
      </c>
      <c r="Q1365" s="9">
        <v>0</v>
      </c>
      <c r="R1365" s="9">
        <f t="shared" si="172"/>
        <v>0</v>
      </c>
      <c r="S1365" s="9">
        <v>0.34</v>
      </c>
      <c r="T1365" s="9">
        <f t="shared" si="173"/>
        <v>0.34</v>
      </c>
      <c r="U1365" s="16">
        <v>4.34</v>
      </c>
      <c r="V1365" s="5">
        <f t="shared" si="174"/>
        <v>4.34</v>
      </c>
      <c r="W1365" t="s">
        <v>21</v>
      </c>
      <c r="X1365" t="str">
        <f t="shared" si="175"/>
        <v>Card</v>
      </c>
    </row>
    <row r="1366" spans="1:24" x14ac:dyDescent="0.3">
      <c r="A1366" s="3">
        <v>121364</v>
      </c>
      <c r="B1366">
        <v>402</v>
      </c>
      <c r="C1366" s="2">
        <v>45864</v>
      </c>
      <c r="D1366" s="4">
        <v>8.8773148148148143E-2</v>
      </c>
      <c r="E1366" s="2">
        <v>45864</v>
      </c>
      <c r="F1366" s="2" t="str">
        <f>TEXT(Table1[[#This Row],[Business_Day]],"dddd")</f>
        <v>Saturday</v>
      </c>
      <c r="G1366" t="s">
        <v>18</v>
      </c>
      <c r="H1366" t="s">
        <v>22</v>
      </c>
      <c r="I1366" t="str">
        <f t="shared" si="168"/>
        <v>Takeout</v>
      </c>
      <c r="J1366" t="s">
        <v>20</v>
      </c>
      <c r="L1366" t="str">
        <f t="shared" si="169"/>
        <v>No Modifier</v>
      </c>
      <c r="M1366" s="3">
        <v>1</v>
      </c>
      <c r="N1366" s="5">
        <v>5.83</v>
      </c>
      <c r="O1366" s="5">
        <f t="shared" si="170"/>
        <v>5.83</v>
      </c>
      <c r="P1366" s="5">
        <f t="shared" si="171"/>
        <v>5.83</v>
      </c>
      <c r="Q1366" s="9">
        <v>0</v>
      </c>
      <c r="R1366" s="9">
        <f t="shared" si="172"/>
        <v>0</v>
      </c>
      <c r="S1366" s="9">
        <v>0.38</v>
      </c>
      <c r="T1366" s="9">
        <f t="shared" si="173"/>
        <v>0.38</v>
      </c>
      <c r="U1366" s="16">
        <v>6.21</v>
      </c>
      <c r="V1366" s="5">
        <f t="shared" si="174"/>
        <v>6.21</v>
      </c>
      <c r="W1366" t="s">
        <v>21</v>
      </c>
      <c r="X1366" t="str">
        <f t="shared" si="175"/>
        <v>Card</v>
      </c>
    </row>
    <row r="1367" spans="1:24" x14ac:dyDescent="0.3">
      <c r="A1367" s="3">
        <v>121365</v>
      </c>
      <c r="B1367">
        <v>401</v>
      </c>
      <c r="C1367" s="2">
        <v>45855</v>
      </c>
      <c r="D1367" s="4">
        <v>4.4745370370370373E-2</v>
      </c>
      <c r="E1367" s="2">
        <v>45855</v>
      </c>
      <c r="F1367" s="2" t="str">
        <f>TEXT(Table1[[#This Row],[Business_Day]],"dddd")</f>
        <v>Thursday</v>
      </c>
      <c r="G1367" t="s">
        <v>33</v>
      </c>
      <c r="H1367" t="s">
        <v>15</v>
      </c>
      <c r="I1367" t="str">
        <f t="shared" si="168"/>
        <v>Drive-Thru</v>
      </c>
      <c r="J1367" t="s">
        <v>20</v>
      </c>
      <c r="K1367" t="s">
        <v>54</v>
      </c>
      <c r="L1367" t="str">
        <f t="shared" si="169"/>
        <v>No Onions</v>
      </c>
      <c r="M1367" s="3">
        <v>1</v>
      </c>
      <c r="N1367" s="5">
        <v>5.33</v>
      </c>
      <c r="O1367" s="5">
        <f t="shared" si="170"/>
        <v>5.33</v>
      </c>
      <c r="P1367" s="5">
        <f t="shared" si="171"/>
        <v>5.33</v>
      </c>
      <c r="Q1367" s="9">
        <v>0</v>
      </c>
      <c r="R1367" s="9">
        <f t="shared" si="172"/>
        <v>0</v>
      </c>
      <c r="S1367" s="9">
        <v>0.4</v>
      </c>
      <c r="T1367" s="9">
        <f t="shared" si="173"/>
        <v>0.4</v>
      </c>
      <c r="U1367" s="16">
        <v>5.73</v>
      </c>
      <c r="V1367" s="5">
        <f t="shared" si="174"/>
        <v>5.73</v>
      </c>
      <c r="X1367" t="str">
        <f t="shared" si="175"/>
        <v>Card</v>
      </c>
    </row>
    <row r="1368" spans="1:24" x14ac:dyDescent="0.3">
      <c r="A1368" s="3">
        <v>121366</v>
      </c>
      <c r="B1368">
        <v>102</v>
      </c>
      <c r="C1368" s="2">
        <v>45819</v>
      </c>
      <c r="D1368" s="4">
        <v>0.35663194444444446</v>
      </c>
      <c r="E1368" s="2">
        <v>45819</v>
      </c>
      <c r="F1368" s="2" t="str">
        <f>TEXT(Table1[[#This Row],[Business_Day]],"dddd")</f>
        <v>Wednesday</v>
      </c>
      <c r="G1368" t="s">
        <v>36</v>
      </c>
      <c r="H1368" t="s">
        <v>15</v>
      </c>
      <c r="I1368" t="str">
        <f t="shared" si="168"/>
        <v>Drive-Thru</v>
      </c>
      <c r="J1368" t="s">
        <v>55</v>
      </c>
      <c r="L1368" t="str">
        <f t="shared" si="169"/>
        <v>No Modifier</v>
      </c>
      <c r="M1368" s="3">
        <v>1</v>
      </c>
      <c r="N1368" s="5">
        <v>8.48</v>
      </c>
      <c r="O1368" s="5">
        <f t="shared" si="170"/>
        <v>8.48</v>
      </c>
      <c r="P1368" s="5">
        <f t="shared" si="171"/>
        <v>8.48</v>
      </c>
      <c r="Q1368" s="9">
        <v>0</v>
      </c>
      <c r="R1368" s="9">
        <f t="shared" si="172"/>
        <v>0</v>
      </c>
      <c r="S1368" s="9">
        <v>0.61</v>
      </c>
      <c r="T1368" s="9">
        <f t="shared" si="173"/>
        <v>0.61</v>
      </c>
      <c r="U1368" s="16">
        <v>9.09</v>
      </c>
      <c r="V1368" s="5">
        <f t="shared" si="174"/>
        <v>9.09</v>
      </c>
      <c r="W1368" t="s">
        <v>21</v>
      </c>
      <c r="X1368" t="str">
        <f t="shared" si="175"/>
        <v>Card</v>
      </c>
    </row>
    <row r="1369" spans="1:24" x14ac:dyDescent="0.3">
      <c r="A1369" s="3">
        <v>121367</v>
      </c>
      <c r="B1369">
        <v>301</v>
      </c>
      <c r="C1369" s="2">
        <v>45834</v>
      </c>
      <c r="D1369" s="4">
        <v>9.2627314814814815E-2</v>
      </c>
      <c r="E1369" s="2">
        <v>45834</v>
      </c>
      <c r="F1369" s="2" t="str">
        <f>TEXT(Table1[[#This Row],[Business_Day]],"dddd")</f>
        <v>Thursday</v>
      </c>
      <c r="G1369" t="s">
        <v>18</v>
      </c>
      <c r="H1369" t="s">
        <v>22</v>
      </c>
      <c r="I1369" t="str">
        <f t="shared" si="168"/>
        <v>Takeout</v>
      </c>
      <c r="J1369" t="s">
        <v>30</v>
      </c>
      <c r="L1369" t="str">
        <f t="shared" si="169"/>
        <v>No Modifier</v>
      </c>
      <c r="M1369" s="3">
        <v>1</v>
      </c>
      <c r="N1369" s="5">
        <v>2.88</v>
      </c>
      <c r="O1369" s="5">
        <f t="shared" si="170"/>
        <v>2.58</v>
      </c>
      <c r="P1369" s="5">
        <f t="shared" si="171"/>
        <v>2.58</v>
      </c>
      <c r="Q1369" s="9">
        <v>0</v>
      </c>
      <c r="R1369" s="9">
        <f t="shared" si="172"/>
        <v>0</v>
      </c>
      <c r="S1369" s="9">
        <v>0.23</v>
      </c>
      <c r="T1369" s="9">
        <f t="shared" si="173"/>
        <v>0.23</v>
      </c>
      <c r="U1369" s="16">
        <v>2.81</v>
      </c>
      <c r="V1369" s="5">
        <f t="shared" si="174"/>
        <v>2.81</v>
      </c>
      <c r="W1369" t="s">
        <v>17</v>
      </c>
      <c r="X1369" t="str">
        <f t="shared" si="175"/>
        <v>Cash</v>
      </c>
    </row>
    <row r="1370" spans="1:24" x14ac:dyDescent="0.3">
      <c r="A1370" s="3">
        <v>121368</v>
      </c>
      <c r="B1370">
        <v>202</v>
      </c>
      <c r="C1370" s="2">
        <v>45877</v>
      </c>
      <c r="D1370" s="4">
        <v>8.4513888888888888E-2</v>
      </c>
      <c r="E1370" s="2">
        <v>45877</v>
      </c>
      <c r="F1370" s="2" t="str">
        <f>TEXT(Table1[[#This Row],[Business_Day]],"dddd")</f>
        <v>Friday</v>
      </c>
      <c r="G1370" t="s">
        <v>18</v>
      </c>
      <c r="H1370" t="s">
        <v>19</v>
      </c>
      <c r="I1370" t="str">
        <f t="shared" si="168"/>
        <v>Dine-In</v>
      </c>
      <c r="J1370" t="s">
        <v>56</v>
      </c>
      <c r="K1370" t="s">
        <v>76</v>
      </c>
      <c r="L1370" t="str">
        <f t="shared" si="169"/>
        <v>No Ice</v>
      </c>
      <c r="M1370" s="3">
        <v>2</v>
      </c>
      <c r="N1370" s="5">
        <v>1.83</v>
      </c>
      <c r="O1370" s="5">
        <f t="shared" si="170"/>
        <v>1.8299999999999998</v>
      </c>
      <c r="P1370" s="5">
        <f t="shared" si="171"/>
        <v>3.6599999999999997</v>
      </c>
      <c r="Q1370" s="9">
        <v>0.73</v>
      </c>
      <c r="R1370" s="9">
        <f t="shared" si="172"/>
        <v>0.73</v>
      </c>
      <c r="S1370" s="9">
        <v>0.28000000000000003</v>
      </c>
      <c r="T1370" s="9">
        <f t="shared" si="173"/>
        <v>0.28000000000000003</v>
      </c>
      <c r="U1370" s="16">
        <v>3.21</v>
      </c>
      <c r="V1370" s="5">
        <f t="shared" si="174"/>
        <v>3.21</v>
      </c>
      <c r="W1370" t="s">
        <v>21</v>
      </c>
      <c r="X1370" t="str">
        <f t="shared" si="175"/>
        <v>Card</v>
      </c>
    </row>
    <row r="1371" spans="1:24" x14ac:dyDescent="0.3">
      <c r="A1371" s="3">
        <v>121369</v>
      </c>
      <c r="B1371">
        <v>403</v>
      </c>
      <c r="C1371" s="2">
        <v>45775</v>
      </c>
      <c r="D1371" s="4">
        <v>0.49722222222222223</v>
      </c>
      <c r="E1371" s="2">
        <v>45775</v>
      </c>
      <c r="F1371" s="2" t="str">
        <f>TEXT(Table1[[#This Row],[Business_Day]],"dddd")</f>
        <v>Monday</v>
      </c>
      <c r="G1371" t="s">
        <v>18</v>
      </c>
      <c r="H1371" t="s">
        <v>19</v>
      </c>
      <c r="I1371" t="str">
        <f t="shared" si="168"/>
        <v>Dine-In</v>
      </c>
      <c r="J1371" t="s">
        <v>52</v>
      </c>
      <c r="K1371" t="s">
        <v>61</v>
      </c>
      <c r="L1371" t="str">
        <f t="shared" si="169"/>
        <v>Large Size</v>
      </c>
      <c r="M1371" s="3">
        <v>2</v>
      </c>
      <c r="N1371" s="5">
        <v>2.39</v>
      </c>
      <c r="O1371" s="5">
        <f t="shared" ca="1" si="170"/>
        <v>3.1350000000000002</v>
      </c>
      <c r="P1371" s="5">
        <f t="shared" ca="1" si="171"/>
        <v>6.2700000000000005</v>
      </c>
      <c r="Q1371" s="9">
        <v>0</v>
      </c>
      <c r="R1371" s="9">
        <f t="shared" si="172"/>
        <v>0</v>
      </c>
      <c r="T1371" s="9">
        <f t="shared" ca="1" si="173"/>
        <v>9.9999999999999645E-2</v>
      </c>
      <c r="U1371" s="16">
        <v>6.37</v>
      </c>
      <c r="V1371" s="5">
        <f t="shared" si="174"/>
        <v>6.37</v>
      </c>
      <c r="W1371" t="s">
        <v>17</v>
      </c>
      <c r="X1371" t="str">
        <f t="shared" si="175"/>
        <v>Cash</v>
      </c>
    </row>
    <row r="1372" spans="1:24" x14ac:dyDescent="0.3">
      <c r="A1372" s="3">
        <v>121370</v>
      </c>
      <c r="B1372">
        <v>102</v>
      </c>
      <c r="C1372" s="2">
        <v>45777</v>
      </c>
      <c r="D1372" s="4">
        <v>0.50571759259259264</v>
      </c>
      <c r="E1372" s="2">
        <v>45777</v>
      </c>
      <c r="F1372" s="2" t="str">
        <f>TEXT(Table1[[#This Row],[Business_Day]],"dddd")</f>
        <v>Wednesday</v>
      </c>
      <c r="G1372" t="s">
        <v>18</v>
      </c>
      <c r="H1372" t="s">
        <v>19</v>
      </c>
      <c r="I1372" t="str">
        <f t="shared" si="168"/>
        <v>Dine-In</v>
      </c>
      <c r="J1372" t="s">
        <v>20</v>
      </c>
      <c r="L1372" t="str">
        <f t="shared" si="169"/>
        <v>No Modifier</v>
      </c>
      <c r="M1372" s="3">
        <v>1</v>
      </c>
      <c r="N1372" s="5">
        <v>5.33</v>
      </c>
      <c r="O1372" s="5">
        <f t="shared" si="170"/>
        <v>5.33</v>
      </c>
      <c r="P1372" s="5">
        <f t="shared" si="171"/>
        <v>5.33</v>
      </c>
      <c r="Q1372" s="9">
        <v>0</v>
      </c>
      <c r="R1372" s="9">
        <f t="shared" si="172"/>
        <v>0</v>
      </c>
      <c r="S1372" s="9">
        <v>0.43</v>
      </c>
      <c r="T1372" s="9">
        <f t="shared" si="173"/>
        <v>0.43</v>
      </c>
      <c r="U1372" s="16">
        <v>5.76</v>
      </c>
      <c r="V1372" s="5">
        <f t="shared" si="174"/>
        <v>5.76</v>
      </c>
      <c r="W1372" t="s">
        <v>21</v>
      </c>
      <c r="X1372" t="str">
        <f t="shared" si="175"/>
        <v>Card</v>
      </c>
    </row>
    <row r="1373" spans="1:24" x14ac:dyDescent="0.3">
      <c r="A1373" s="3">
        <v>121371</v>
      </c>
      <c r="B1373">
        <v>101</v>
      </c>
      <c r="C1373" s="2">
        <v>45867</v>
      </c>
      <c r="D1373" s="4">
        <v>0.24083333333333334</v>
      </c>
      <c r="E1373" s="2">
        <v>45867</v>
      </c>
      <c r="F1373" s="2" t="str">
        <f>TEXT(Table1[[#This Row],[Business_Day]],"dddd")</f>
        <v>Tuesday</v>
      </c>
      <c r="G1373" t="s">
        <v>14</v>
      </c>
      <c r="H1373" t="s">
        <v>15</v>
      </c>
      <c r="I1373" t="str">
        <f t="shared" si="168"/>
        <v>Drive-Thru</v>
      </c>
      <c r="J1373" t="s">
        <v>41</v>
      </c>
      <c r="L1373" t="str">
        <f t="shared" si="169"/>
        <v>No Modifier</v>
      </c>
      <c r="M1373" s="3">
        <v>2</v>
      </c>
      <c r="N1373" s="5">
        <v>2.23</v>
      </c>
      <c r="O1373" s="5">
        <f t="shared" si="170"/>
        <v>2.23</v>
      </c>
      <c r="P1373" s="5">
        <f t="shared" si="171"/>
        <v>4.46</v>
      </c>
      <c r="Q1373" s="9">
        <v>0</v>
      </c>
      <c r="R1373" s="9">
        <f t="shared" si="172"/>
        <v>0</v>
      </c>
      <c r="S1373" s="9">
        <v>0.28999999999999998</v>
      </c>
      <c r="T1373" s="9">
        <f t="shared" si="173"/>
        <v>0.28999999999999998</v>
      </c>
      <c r="U1373" s="16">
        <v>4.75</v>
      </c>
      <c r="V1373" s="5">
        <f t="shared" si="174"/>
        <v>4.75</v>
      </c>
      <c r="W1373" t="s">
        <v>21</v>
      </c>
      <c r="X1373" t="str">
        <f t="shared" si="175"/>
        <v>Card</v>
      </c>
    </row>
    <row r="1374" spans="1:24" x14ac:dyDescent="0.3">
      <c r="A1374" s="3">
        <v>121372</v>
      </c>
      <c r="B1374">
        <v>201</v>
      </c>
      <c r="C1374" s="2">
        <v>45779</v>
      </c>
      <c r="D1374" s="4">
        <v>0.12440972222222223</v>
      </c>
      <c r="E1374" s="2">
        <v>45779</v>
      </c>
      <c r="F1374" s="2" t="str">
        <f>TEXT(Table1[[#This Row],[Business_Day]],"dddd")</f>
        <v>Friday</v>
      </c>
      <c r="G1374" t="s">
        <v>18</v>
      </c>
      <c r="H1374" t="s">
        <v>19</v>
      </c>
      <c r="I1374" t="str">
        <f t="shared" si="168"/>
        <v>Dine-In</v>
      </c>
      <c r="J1374" t="s">
        <v>57</v>
      </c>
      <c r="K1374" t="s">
        <v>49</v>
      </c>
      <c r="L1374" t="str">
        <f t="shared" si="169"/>
        <v>No Pickles</v>
      </c>
      <c r="M1374" s="3">
        <v>1</v>
      </c>
      <c r="N1374" s="5">
        <v>8.3000000000000007</v>
      </c>
      <c r="O1374" s="5">
        <f t="shared" si="170"/>
        <v>8.3000000000000007</v>
      </c>
      <c r="P1374" s="5">
        <f t="shared" si="171"/>
        <v>8.3000000000000007</v>
      </c>
      <c r="Q1374" s="9">
        <v>0</v>
      </c>
      <c r="R1374" s="9">
        <f t="shared" si="172"/>
        <v>0</v>
      </c>
      <c r="S1374" s="9">
        <v>0.54</v>
      </c>
      <c r="T1374" s="9">
        <f t="shared" si="173"/>
        <v>0.54</v>
      </c>
      <c r="U1374" s="16">
        <v>8.84</v>
      </c>
      <c r="V1374" s="5">
        <f t="shared" si="174"/>
        <v>8.84</v>
      </c>
      <c r="W1374" t="s">
        <v>17</v>
      </c>
      <c r="X1374" t="str">
        <f t="shared" si="175"/>
        <v>Cash</v>
      </c>
    </row>
    <row r="1375" spans="1:24" x14ac:dyDescent="0.3">
      <c r="A1375" s="3">
        <v>121373</v>
      </c>
      <c r="B1375">
        <v>501</v>
      </c>
      <c r="C1375" s="2">
        <v>45811</v>
      </c>
      <c r="D1375" s="4">
        <v>0.29245370370370372</v>
      </c>
      <c r="E1375" s="2">
        <v>45811</v>
      </c>
      <c r="F1375" s="2" t="str">
        <f>TEXT(Table1[[#This Row],[Business_Day]],"dddd")</f>
        <v>Tuesday</v>
      </c>
      <c r="G1375" t="s">
        <v>36</v>
      </c>
      <c r="H1375" t="s">
        <v>15</v>
      </c>
      <c r="I1375" t="str">
        <f t="shared" si="168"/>
        <v>Drive-Thru</v>
      </c>
      <c r="J1375" t="s">
        <v>43</v>
      </c>
      <c r="L1375" t="str">
        <f t="shared" si="169"/>
        <v>No Modifier</v>
      </c>
      <c r="M1375" s="3">
        <v>1</v>
      </c>
      <c r="N1375" s="5">
        <v>3.95</v>
      </c>
      <c r="O1375" s="5">
        <f t="shared" si="170"/>
        <v>3.9499999999999997</v>
      </c>
      <c r="P1375" s="5">
        <f t="shared" si="171"/>
        <v>3.9499999999999997</v>
      </c>
      <c r="Q1375" s="9">
        <v>0</v>
      </c>
      <c r="R1375" s="9">
        <f t="shared" si="172"/>
        <v>0</v>
      </c>
      <c r="S1375" s="9">
        <v>0.32</v>
      </c>
      <c r="T1375" s="9">
        <f t="shared" si="173"/>
        <v>0.32</v>
      </c>
      <c r="U1375" s="16">
        <v>4.2699999999999996</v>
      </c>
      <c r="V1375" s="5">
        <f t="shared" si="174"/>
        <v>4.2699999999999996</v>
      </c>
      <c r="W1375" t="s">
        <v>21</v>
      </c>
      <c r="X1375" t="str">
        <f t="shared" si="175"/>
        <v>Card</v>
      </c>
    </row>
    <row r="1376" spans="1:24" x14ac:dyDescent="0.3">
      <c r="A1376" s="3">
        <v>121374</v>
      </c>
      <c r="B1376">
        <v>403</v>
      </c>
      <c r="C1376" s="2">
        <v>45866</v>
      </c>
      <c r="D1376" s="4">
        <v>0.34618055555555555</v>
      </c>
      <c r="E1376" s="2">
        <v>45866</v>
      </c>
      <c r="F1376" s="2" t="str">
        <f>TEXT(Table1[[#This Row],[Business_Day]],"dddd")</f>
        <v>Monday</v>
      </c>
      <c r="G1376" t="s">
        <v>36</v>
      </c>
      <c r="H1376" t="s">
        <v>29</v>
      </c>
      <c r="I1376" t="str">
        <f t="shared" si="168"/>
        <v>Delivery</v>
      </c>
      <c r="J1376" t="s">
        <v>48</v>
      </c>
      <c r="K1376" t="s">
        <v>54</v>
      </c>
      <c r="L1376" t="str">
        <f t="shared" si="169"/>
        <v>No Onions</v>
      </c>
      <c r="M1376" s="3">
        <v>1</v>
      </c>
      <c r="N1376" s="5">
        <v>6.2</v>
      </c>
      <c r="O1376" s="5">
        <f t="shared" si="170"/>
        <v>6.2</v>
      </c>
      <c r="P1376" s="5">
        <f t="shared" si="171"/>
        <v>6.2</v>
      </c>
      <c r="Q1376" s="9">
        <v>0</v>
      </c>
      <c r="R1376" s="9">
        <f t="shared" si="172"/>
        <v>0</v>
      </c>
      <c r="S1376" s="9">
        <v>0.59</v>
      </c>
      <c r="T1376" s="9">
        <f t="shared" si="173"/>
        <v>0.59</v>
      </c>
      <c r="U1376" s="16">
        <v>6.79</v>
      </c>
      <c r="V1376" s="5">
        <f t="shared" si="174"/>
        <v>6.79</v>
      </c>
      <c r="W1376" t="s">
        <v>31</v>
      </c>
      <c r="X1376" t="str">
        <f t="shared" si="175"/>
        <v>MobilePay</v>
      </c>
    </row>
    <row r="1377" spans="1:24" x14ac:dyDescent="0.3">
      <c r="A1377" s="3">
        <v>121375</v>
      </c>
      <c r="B1377">
        <v>402</v>
      </c>
      <c r="C1377" s="2">
        <v>45807</v>
      </c>
      <c r="D1377" s="4">
        <v>0.44668981481481479</v>
      </c>
      <c r="E1377" s="2">
        <v>45807</v>
      </c>
      <c r="F1377" s="2" t="str">
        <f>TEXT(Table1[[#This Row],[Business_Day]],"dddd")</f>
        <v>Friday</v>
      </c>
      <c r="G1377" t="s">
        <v>33</v>
      </c>
      <c r="H1377" t="s">
        <v>29</v>
      </c>
      <c r="I1377" t="str">
        <f t="shared" si="168"/>
        <v>Delivery</v>
      </c>
      <c r="J1377" t="s">
        <v>43</v>
      </c>
      <c r="L1377" t="str">
        <f t="shared" si="169"/>
        <v>No Modifier</v>
      </c>
      <c r="M1377" s="3">
        <v>1</v>
      </c>
      <c r="N1377" s="5">
        <v>4.42</v>
      </c>
      <c r="O1377" s="5">
        <f t="shared" si="170"/>
        <v>4.42</v>
      </c>
      <c r="P1377" s="5">
        <f t="shared" si="171"/>
        <v>4.42</v>
      </c>
      <c r="Q1377" s="9">
        <v>0</v>
      </c>
      <c r="R1377" s="9">
        <f t="shared" si="172"/>
        <v>0</v>
      </c>
      <c r="S1377" s="9">
        <v>0.4</v>
      </c>
      <c r="T1377" s="9">
        <f t="shared" si="173"/>
        <v>0.4</v>
      </c>
      <c r="U1377" s="16">
        <v>4.82</v>
      </c>
      <c r="V1377" s="5">
        <f t="shared" si="174"/>
        <v>4.82</v>
      </c>
      <c r="W1377" t="s">
        <v>21</v>
      </c>
      <c r="X1377" t="str">
        <f t="shared" si="175"/>
        <v>Card</v>
      </c>
    </row>
    <row r="1378" spans="1:24" x14ac:dyDescent="0.3">
      <c r="A1378" s="3">
        <v>121376</v>
      </c>
      <c r="B1378">
        <v>101</v>
      </c>
      <c r="C1378" s="2">
        <v>45836</v>
      </c>
      <c r="D1378" s="4">
        <v>5.7615740740740738E-2</v>
      </c>
      <c r="E1378" s="2">
        <v>45836</v>
      </c>
      <c r="F1378" s="2" t="str">
        <f>TEXT(Table1[[#This Row],[Business_Day]],"dddd")</f>
        <v>Saturday</v>
      </c>
      <c r="G1378" t="s">
        <v>18</v>
      </c>
      <c r="H1378" t="s">
        <v>22</v>
      </c>
      <c r="I1378" t="str">
        <f t="shared" si="168"/>
        <v>Takeout</v>
      </c>
      <c r="J1378" t="s">
        <v>57</v>
      </c>
      <c r="K1378" t="s">
        <v>49</v>
      </c>
      <c r="L1378" t="str">
        <f t="shared" si="169"/>
        <v>No Pickles</v>
      </c>
      <c r="M1378" s="3">
        <v>1</v>
      </c>
      <c r="N1378" s="5">
        <v>8.66</v>
      </c>
      <c r="O1378" s="5">
        <f t="shared" si="170"/>
        <v>8.66</v>
      </c>
      <c r="P1378" s="5">
        <f t="shared" si="171"/>
        <v>8.66</v>
      </c>
      <c r="Q1378" s="9">
        <v>0</v>
      </c>
      <c r="R1378" s="9">
        <f t="shared" si="172"/>
        <v>0</v>
      </c>
      <c r="S1378" s="9">
        <v>0.52</v>
      </c>
      <c r="T1378" s="9">
        <f t="shared" si="173"/>
        <v>0.52</v>
      </c>
      <c r="U1378" s="16">
        <v>9.18</v>
      </c>
      <c r="V1378" s="5">
        <f t="shared" si="174"/>
        <v>9.18</v>
      </c>
      <c r="W1378" t="s">
        <v>21</v>
      </c>
      <c r="X1378" t="str">
        <f t="shared" si="175"/>
        <v>Card</v>
      </c>
    </row>
    <row r="1379" spans="1:24" x14ac:dyDescent="0.3">
      <c r="A1379" s="3">
        <v>121377</v>
      </c>
      <c r="B1379">
        <v>301</v>
      </c>
      <c r="C1379" s="2">
        <v>45812</v>
      </c>
      <c r="D1379" s="4">
        <v>0.37527777777777777</v>
      </c>
      <c r="E1379" s="2">
        <v>45812</v>
      </c>
      <c r="F1379" s="2" t="str">
        <f>TEXT(Table1[[#This Row],[Business_Day]],"dddd")</f>
        <v>Wednesday</v>
      </c>
      <c r="G1379" t="s">
        <v>36</v>
      </c>
      <c r="H1379" t="s">
        <v>19</v>
      </c>
      <c r="I1379" t="str">
        <f t="shared" si="168"/>
        <v>Dine-In</v>
      </c>
      <c r="J1379" t="s">
        <v>77</v>
      </c>
      <c r="K1379" t="s">
        <v>74</v>
      </c>
      <c r="L1379" t="str">
        <f t="shared" si="169"/>
        <v>Add Bacon</v>
      </c>
      <c r="M1379" s="3">
        <v>1</v>
      </c>
      <c r="N1379" s="5">
        <v>5.6</v>
      </c>
      <c r="O1379" s="5">
        <f t="shared" si="170"/>
        <v>6.6000000000000005</v>
      </c>
      <c r="P1379" s="5">
        <f t="shared" si="171"/>
        <v>6.6000000000000005</v>
      </c>
      <c r="Q1379" s="9">
        <v>0</v>
      </c>
      <c r="R1379" s="9">
        <f t="shared" si="172"/>
        <v>0</v>
      </c>
      <c r="S1379" s="9">
        <v>0.59</v>
      </c>
      <c r="T1379" s="9">
        <f t="shared" si="173"/>
        <v>0.59</v>
      </c>
      <c r="U1379" s="16">
        <v>7.19</v>
      </c>
      <c r="V1379" s="5">
        <f t="shared" si="174"/>
        <v>7.19</v>
      </c>
      <c r="W1379" t="s">
        <v>21</v>
      </c>
      <c r="X1379" t="str">
        <f t="shared" si="175"/>
        <v>Card</v>
      </c>
    </row>
    <row r="1380" spans="1:24" x14ac:dyDescent="0.3">
      <c r="A1380" s="3">
        <v>121378</v>
      </c>
      <c r="B1380">
        <v>201</v>
      </c>
      <c r="C1380" s="2">
        <v>45807</v>
      </c>
      <c r="D1380" s="4">
        <v>0.47195601851851854</v>
      </c>
      <c r="E1380" s="2">
        <v>45807</v>
      </c>
      <c r="F1380" s="2" t="str">
        <f>TEXT(Table1[[#This Row],[Business_Day]],"dddd")</f>
        <v>Friday</v>
      </c>
      <c r="G1380" t="s">
        <v>18</v>
      </c>
      <c r="H1380" t="s">
        <v>15</v>
      </c>
      <c r="I1380" t="str">
        <f t="shared" si="168"/>
        <v>Drive-Thru</v>
      </c>
      <c r="J1380" t="s">
        <v>48</v>
      </c>
      <c r="K1380" t="s">
        <v>73</v>
      </c>
      <c r="L1380" t="str">
        <f t="shared" si="169"/>
        <v>Add Jalapenos</v>
      </c>
      <c r="M1380" s="3">
        <v>1</v>
      </c>
      <c r="N1380" s="5">
        <v>5.41</v>
      </c>
      <c r="O1380" s="5">
        <f t="shared" si="170"/>
        <v>5.81</v>
      </c>
      <c r="P1380" s="5">
        <f t="shared" si="171"/>
        <v>5.81</v>
      </c>
      <c r="Q1380" s="9">
        <v>0</v>
      </c>
      <c r="R1380" s="9">
        <f t="shared" si="172"/>
        <v>0</v>
      </c>
      <c r="S1380" s="9">
        <v>0.49</v>
      </c>
      <c r="T1380" s="9">
        <f t="shared" si="173"/>
        <v>0.49</v>
      </c>
      <c r="U1380" s="16">
        <v>6.3</v>
      </c>
      <c r="V1380" s="5">
        <f t="shared" si="174"/>
        <v>6.3</v>
      </c>
      <c r="W1380" t="s">
        <v>21</v>
      </c>
      <c r="X1380" t="str">
        <f t="shared" si="175"/>
        <v>Card</v>
      </c>
    </row>
    <row r="1381" spans="1:24" x14ac:dyDescent="0.3">
      <c r="A1381" s="3">
        <v>121379</v>
      </c>
      <c r="B1381">
        <v>402</v>
      </c>
      <c r="C1381" s="2">
        <v>45815</v>
      </c>
      <c r="D1381" s="4">
        <v>0.30614583333333334</v>
      </c>
      <c r="E1381" s="2">
        <v>45815</v>
      </c>
      <c r="F1381" s="2" t="str">
        <f>TEXT(Table1[[#This Row],[Business_Day]],"dddd")</f>
        <v>Saturday</v>
      </c>
      <c r="G1381" t="s">
        <v>36</v>
      </c>
      <c r="H1381" t="s">
        <v>15</v>
      </c>
      <c r="I1381" t="str">
        <f t="shared" si="168"/>
        <v>Drive-Thru</v>
      </c>
      <c r="J1381" t="s">
        <v>48</v>
      </c>
      <c r="L1381" t="str">
        <f t="shared" si="169"/>
        <v>No Modifier</v>
      </c>
      <c r="M1381" s="3">
        <v>1</v>
      </c>
      <c r="N1381" s="5">
        <v>6.34</v>
      </c>
      <c r="O1381" s="5">
        <f t="shared" si="170"/>
        <v>6.34</v>
      </c>
      <c r="P1381" s="5">
        <f t="shared" si="171"/>
        <v>6.34</v>
      </c>
      <c r="Q1381" s="9">
        <v>0</v>
      </c>
      <c r="R1381" s="9">
        <f t="shared" si="172"/>
        <v>0</v>
      </c>
      <c r="S1381" s="9">
        <v>0.44</v>
      </c>
      <c r="T1381" s="9">
        <f t="shared" si="173"/>
        <v>0.44</v>
      </c>
      <c r="U1381" s="16">
        <v>6.78</v>
      </c>
      <c r="V1381" s="5">
        <f t="shared" si="174"/>
        <v>6.78</v>
      </c>
      <c r="W1381" t="s">
        <v>21</v>
      </c>
      <c r="X1381" t="str">
        <f t="shared" si="175"/>
        <v>Card</v>
      </c>
    </row>
    <row r="1382" spans="1:24" x14ac:dyDescent="0.3">
      <c r="A1382" s="3">
        <v>121380</v>
      </c>
      <c r="B1382">
        <v>103</v>
      </c>
      <c r="C1382" s="2">
        <v>45786</v>
      </c>
      <c r="D1382" s="4">
        <v>5.6423611111111112E-2</v>
      </c>
      <c r="E1382" s="2">
        <v>45786</v>
      </c>
      <c r="F1382" s="2" t="str">
        <f>TEXT(Table1[[#This Row],[Business_Day]],"dddd")</f>
        <v>Friday</v>
      </c>
      <c r="G1382" t="s">
        <v>18</v>
      </c>
      <c r="H1382" t="s">
        <v>15</v>
      </c>
      <c r="I1382" t="str">
        <f t="shared" si="168"/>
        <v>Drive-Thru</v>
      </c>
      <c r="J1382" t="s">
        <v>27</v>
      </c>
      <c r="L1382" t="str">
        <f t="shared" si="169"/>
        <v>No Modifier</v>
      </c>
      <c r="M1382" s="3">
        <v>1</v>
      </c>
      <c r="N1382" s="5">
        <v>6.02</v>
      </c>
      <c r="O1382" s="5">
        <f t="shared" si="170"/>
        <v>6.02</v>
      </c>
      <c r="P1382" s="5">
        <f t="shared" si="171"/>
        <v>6.02</v>
      </c>
      <c r="Q1382" s="9">
        <v>0</v>
      </c>
      <c r="R1382" s="9">
        <f t="shared" si="172"/>
        <v>0</v>
      </c>
      <c r="S1382" s="9">
        <v>0.36</v>
      </c>
      <c r="T1382" s="9">
        <f t="shared" si="173"/>
        <v>0.36</v>
      </c>
      <c r="U1382" s="16">
        <v>6.38</v>
      </c>
      <c r="V1382" s="5">
        <f t="shared" si="174"/>
        <v>6.38</v>
      </c>
      <c r="W1382" t="s">
        <v>21</v>
      </c>
      <c r="X1382" t="str">
        <f t="shared" si="175"/>
        <v>Card</v>
      </c>
    </row>
    <row r="1383" spans="1:24" x14ac:dyDescent="0.3">
      <c r="A1383" s="3">
        <v>121381</v>
      </c>
      <c r="B1383">
        <v>103</v>
      </c>
      <c r="C1383" s="2">
        <v>45871</v>
      </c>
      <c r="D1383" s="4">
        <v>0.53348379629629628</v>
      </c>
      <c r="E1383" s="2">
        <v>45871</v>
      </c>
      <c r="F1383" s="2" t="str">
        <f>TEXT(Table1[[#This Row],[Business_Day]],"dddd")</f>
        <v>Saturday</v>
      </c>
      <c r="G1383" t="s">
        <v>18</v>
      </c>
      <c r="H1383" t="s">
        <v>19</v>
      </c>
      <c r="I1383" t="str">
        <f t="shared" si="168"/>
        <v>Dine-In</v>
      </c>
      <c r="J1383" t="s">
        <v>59</v>
      </c>
      <c r="L1383" t="str">
        <f t="shared" si="169"/>
        <v>No Modifier</v>
      </c>
      <c r="M1383" s="3">
        <v>1</v>
      </c>
      <c r="N1383" s="5">
        <v>9.75</v>
      </c>
      <c r="O1383" s="5">
        <f t="shared" si="170"/>
        <v>9.75</v>
      </c>
      <c r="P1383" s="5">
        <f t="shared" si="171"/>
        <v>9.75</v>
      </c>
      <c r="Q1383" s="9">
        <v>0</v>
      </c>
      <c r="R1383" s="9">
        <f t="shared" si="172"/>
        <v>0</v>
      </c>
      <c r="S1383" s="9">
        <v>0.71</v>
      </c>
      <c r="T1383" s="9">
        <f t="shared" si="173"/>
        <v>0.71</v>
      </c>
      <c r="U1383" s="16">
        <v>10.46</v>
      </c>
      <c r="V1383" s="5">
        <f t="shared" si="174"/>
        <v>10.46</v>
      </c>
      <c r="W1383" t="s">
        <v>21</v>
      </c>
      <c r="X1383" t="str">
        <f t="shared" si="175"/>
        <v>Card</v>
      </c>
    </row>
    <row r="1384" spans="1:24" x14ac:dyDescent="0.3">
      <c r="A1384" s="3">
        <v>121382</v>
      </c>
      <c r="B1384">
        <v>201</v>
      </c>
      <c r="C1384" s="2">
        <v>45876</v>
      </c>
      <c r="D1384" s="4">
        <v>0.2767013888888889</v>
      </c>
      <c r="E1384" s="2">
        <v>45876</v>
      </c>
      <c r="F1384" s="2" t="str">
        <f>TEXT(Table1[[#This Row],[Business_Day]],"dddd")</f>
        <v>Thursday</v>
      </c>
      <c r="G1384" t="s">
        <v>14</v>
      </c>
      <c r="H1384" t="s">
        <v>22</v>
      </c>
      <c r="I1384" t="str">
        <f t="shared" si="168"/>
        <v>Takeout</v>
      </c>
      <c r="J1384" t="s">
        <v>41</v>
      </c>
      <c r="K1384" t="s">
        <v>45</v>
      </c>
      <c r="L1384" t="str">
        <f t="shared" si="169"/>
        <v>Sugar-Free Syrup</v>
      </c>
      <c r="M1384" s="3">
        <v>1</v>
      </c>
      <c r="N1384" s="5">
        <v>2.3199999999999998</v>
      </c>
      <c r="O1384" s="5">
        <f t="shared" si="170"/>
        <v>2.6199999999999997</v>
      </c>
      <c r="P1384" s="5">
        <f t="shared" si="171"/>
        <v>2.6199999999999997</v>
      </c>
      <c r="Q1384" s="9">
        <v>0</v>
      </c>
      <c r="R1384" s="9">
        <f t="shared" si="172"/>
        <v>0</v>
      </c>
      <c r="S1384" s="9">
        <v>0.18</v>
      </c>
      <c r="T1384" s="9">
        <f t="shared" si="173"/>
        <v>0.18</v>
      </c>
      <c r="U1384" s="16">
        <v>2.8</v>
      </c>
      <c r="V1384" s="5">
        <f t="shared" si="174"/>
        <v>2.8</v>
      </c>
      <c r="W1384" t="s">
        <v>31</v>
      </c>
      <c r="X1384" t="str">
        <f t="shared" si="175"/>
        <v>MobilePay</v>
      </c>
    </row>
    <row r="1385" spans="1:24" x14ac:dyDescent="0.3">
      <c r="A1385" s="3">
        <v>121383</v>
      </c>
      <c r="B1385">
        <v>103</v>
      </c>
      <c r="C1385" s="2">
        <v>45833</v>
      </c>
      <c r="D1385" s="4">
        <v>0.31748842592592591</v>
      </c>
      <c r="E1385" s="2">
        <v>45833</v>
      </c>
      <c r="F1385" s="2" t="str">
        <f>TEXT(Table1[[#This Row],[Business_Day]],"dddd")</f>
        <v>Wednesday</v>
      </c>
      <c r="G1385" t="s">
        <v>36</v>
      </c>
      <c r="H1385" t="s">
        <v>15</v>
      </c>
      <c r="I1385" t="str">
        <f t="shared" si="168"/>
        <v>Drive-Thru</v>
      </c>
      <c r="J1385" t="s">
        <v>20</v>
      </c>
      <c r="K1385" t="s">
        <v>49</v>
      </c>
      <c r="L1385" t="str">
        <f t="shared" si="169"/>
        <v>No Pickles</v>
      </c>
      <c r="M1385" s="3">
        <v>1</v>
      </c>
      <c r="N1385" s="5">
        <v>5.17</v>
      </c>
      <c r="O1385" s="5">
        <f t="shared" si="170"/>
        <v>5.17</v>
      </c>
      <c r="P1385" s="5">
        <f t="shared" si="171"/>
        <v>5.17</v>
      </c>
      <c r="Q1385" s="9">
        <v>0</v>
      </c>
      <c r="R1385" s="9">
        <f t="shared" si="172"/>
        <v>0</v>
      </c>
      <c r="S1385" s="9">
        <v>0.41</v>
      </c>
      <c r="T1385" s="9">
        <f t="shared" si="173"/>
        <v>0.41</v>
      </c>
      <c r="U1385" s="16">
        <v>5.58</v>
      </c>
      <c r="V1385" s="5">
        <f t="shared" si="174"/>
        <v>5.58</v>
      </c>
      <c r="W1385" t="s">
        <v>21</v>
      </c>
      <c r="X1385" t="str">
        <f t="shared" si="175"/>
        <v>Card</v>
      </c>
    </row>
    <row r="1386" spans="1:24" x14ac:dyDescent="0.3">
      <c r="A1386" s="3">
        <v>121384</v>
      </c>
      <c r="B1386">
        <v>101</v>
      </c>
      <c r="C1386" s="2">
        <v>45779</v>
      </c>
      <c r="D1386" s="4">
        <v>4.1793981481481481E-2</v>
      </c>
      <c r="E1386" s="2">
        <v>45779</v>
      </c>
      <c r="F1386" s="2" t="str">
        <f>TEXT(Table1[[#This Row],[Business_Day]],"dddd")</f>
        <v>Friday</v>
      </c>
      <c r="G1386" t="s">
        <v>18</v>
      </c>
      <c r="H1386" t="s">
        <v>19</v>
      </c>
      <c r="I1386" t="str">
        <f t="shared" si="168"/>
        <v>Dine-In</v>
      </c>
      <c r="J1386" t="s">
        <v>26</v>
      </c>
      <c r="L1386" t="str">
        <f t="shared" si="169"/>
        <v>No Modifier</v>
      </c>
      <c r="M1386" s="3">
        <v>1</v>
      </c>
      <c r="N1386" s="5">
        <v>9.66</v>
      </c>
      <c r="O1386" s="5">
        <f t="shared" si="170"/>
        <v>9.66</v>
      </c>
      <c r="P1386" s="5">
        <f t="shared" si="171"/>
        <v>9.66</v>
      </c>
      <c r="Q1386" s="9">
        <v>0</v>
      </c>
      <c r="R1386" s="9">
        <f t="shared" si="172"/>
        <v>0</v>
      </c>
      <c r="S1386" s="9">
        <v>0.7</v>
      </c>
      <c r="T1386" s="9">
        <f t="shared" si="173"/>
        <v>0.7</v>
      </c>
      <c r="U1386" s="16">
        <v>10.36</v>
      </c>
      <c r="V1386" s="5">
        <f t="shared" si="174"/>
        <v>10.36</v>
      </c>
      <c r="W1386" t="s">
        <v>21</v>
      </c>
      <c r="X1386" t="str">
        <f t="shared" si="175"/>
        <v>Card</v>
      </c>
    </row>
    <row r="1387" spans="1:24" x14ac:dyDescent="0.3">
      <c r="A1387" s="3">
        <v>121385</v>
      </c>
      <c r="B1387">
        <v>101</v>
      </c>
      <c r="C1387" s="2">
        <v>45855</v>
      </c>
      <c r="D1387" s="4">
        <v>0.23450231481481482</v>
      </c>
      <c r="E1387" s="2">
        <v>45855</v>
      </c>
      <c r="F1387" s="2" t="str">
        <f>TEXT(Table1[[#This Row],[Business_Day]],"dddd")</f>
        <v>Thursday</v>
      </c>
      <c r="G1387" t="s">
        <v>28</v>
      </c>
      <c r="H1387" t="s">
        <v>22</v>
      </c>
      <c r="I1387" t="str">
        <f t="shared" si="168"/>
        <v>Takeout</v>
      </c>
      <c r="J1387" t="s">
        <v>60</v>
      </c>
      <c r="L1387" t="str">
        <f t="shared" si="169"/>
        <v>No Modifier</v>
      </c>
      <c r="M1387" s="3">
        <v>1</v>
      </c>
      <c r="N1387" s="5">
        <v>5.09</v>
      </c>
      <c r="O1387" s="5">
        <f t="shared" si="170"/>
        <v>5.09</v>
      </c>
      <c r="P1387" s="5">
        <f t="shared" si="171"/>
        <v>5.09</v>
      </c>
      <c r="Q1387" s="9">
        <v>0</v>
      </c>
      <c r="R1387" s="9">
        <f t="shared" si="172"/>
        <v>0</v>
      </c>
      <c r="S1387" s="9">
        <v>0.38</v>
      </c>
      <c r="T1387" s="9">
        <f t="shared" si="173"/>
        <v>0.38</v>
      </c>
      <c r="U1387" s="16">
        <v>5.47</v>
      </c>
      <c r="V1387" s="5">
        <f t="shared" si="174"/>
        <v>5.47</v>
      </c>
      <c r="W1387" t="s">
        <v>21</v>
      </c>
      <c r="X1387" t="str">
        <f t="shared" si="175"/>
        <v>Card</v>
      </c>
    </row>
    <row r="1388" spans="1:24" x14ac:dyDescent="0.3">
      <c r="A1388" s="3">
        <v>121386</v>
      </c>
      <c r="B1388">
        <v>101</v>
      </c>
      <c r="C1388" s="2">
        <v>45804</v>
      </c>
      <c r="D1388" s="4">
        <v>0.30138888888888887</v>
      </c>
      <c r="E1388" s="2">
        <v>45804</v>
      </c>
      <c r="F1388" s="2" t="str">
        <f>TEXT(Table1[[#This Row],[Business_Day]],"dddd")</f>
        <v>Tuesday</v>
      </c>
      <c r="G1388" t="s">
        <v>36</v>
      </c>
      <c r="H1388" t="s">
        <v>19</v>
      </c>
      <c r="I1388" t="str">
        <f t="shared" si="168"/>
        <v>Dine-In</v>
      </c>
      <c r="J1388" t="s">
        <v>26</v>
      </c>
      <c r="L1388" t="str">
        <f t="shared" si="169"/>
        <v>No Modifier</v>
      </c>
      <c r="M1388" s="3">
        <v>1</v>
      </c>
      <c r="N1388" s="5">
        <v>9.94</v>
      </c>
      <c r="O1388" s="5">
        <f t="shared" si="170"/>
        <v>9.94</v>
      </c>
      <c r="P1388" s="5">
        <f t="shared" si="171"/>
        <v>9.94</v>
      </c>
      <c r="Q1388" s="9">
        <v>0</v>
      </c>
      <c r="R1388" s="9">
        <f t="shared" si="172"/>
        <v>0</v>
      </c>
      <c r="S1388" s="9">
        <v>0.84</v>
      </c>
      <c r="T1388" s="9">
        <f t="shared" si="173"/>
        <v>0.84</v>
      </c>
      <c r="U1388" s="16">
        <v>10.78</v>
      </c>
      <c r="V1388" s="5">
        <f t="shared" si="174"/>
        <v>10.78</v>
      </c>
      <c r="W1388" t="s">
        <v>31</v>
      </c>
      <c r="X1388" t="str">
        <f t="shared" si="175"/>
        <v>MobilePay</v>
      </c>
    </row>
    <row r="1389" spans="1:24" x14ac:dyDescent="0.3">
      <c r="A1389" s="3">
        <v>121387</v>
      </c>
      <c r="B1389">
        <v>301</v>
      </c>
      <c r="C1389" s="2">
        <v>45822</v>
      </c>
      <c r="D1389" s="4">
        <v>7.8645833333333331E-2</v>
      </c>
      <c r="E1389" s="2">
        <v>45822</v>
      </c>
      <c r="F1389" s="2" t="str">
        <f>TEXT(Table1[[#This Row],[Business_Day]],"dddd")</f>
        <v>Saturday</v>
      </c>
      <c r="G1389" t="s">
        <v>18</v>
      </c>
      <c r="H1389" t="s">
        <v>22</v>
      </c>
      <c r="I1389" t="str">
        <f t="shared" si="168"/>
        <v>Takeout</v>
      </c>
      <c r="J1389" t="s">
        <v>27</v>
      </c>
      <c r="L1389" t="str">
        <f t="shared" si="169"/>
        <v>No Modifier</v>
      </c>
      <c r="M1389" s="3">
        <v>1</v>
      </c>
      <c r="N1389" s="5">
        <v>6.39</v>
      </c>
      <c r="O1389" s="5">
        <f t="shared" si="170"/>
        <v>6.39</v>
      </c>
      <c r="P1389" s="5">
        <f t="shared" si="171"/>
        <v>6.39</v>
      </c>
      <c r="Q1389" s="9">
        <v>0</v>
      </c>
      <c r="R1389" s="9">
        <f t="shared" si="172"/>
        <v>0</v>
      </c>
      <c r="S1389" s="9">
        <v>0.42</v>
      </c>
      <c r="T1389" s="9">
        <f t="shared" si="173"/>
        <v>0.42</v>
      </c>
      <c r="U1389" s="16">
        <v>6.81</v>
      </c>
      <c r="V1389" s="5">
        <f t="shared" si="174"/>
        <v>6.81</v>
      </c>
      <c r="W1389" t="s">
        <v>17</v>
      </c>
      <c r="X1389" t="str">
        <f t="shared" si="175"/>
        <v>Cash</v>
      </c>
    </row>
    <row r="1390" spans="1:24" x14ac:dyDescent="0.3">
      <c r="A1390" s="3">
        <v>121388</v>
      </c>
      <c r="B1390">
        <v>401</v>
      </c>
      <c r="C1390" s="2">
        <v>45834</v>
      </c>
      <c r="D1390" s="4">
        <v>0.52951388888888884</v>
      </c>
      <c r="E1390" s="2">
        <v>45834</v>
      </c>
      <c r="F1390" s="2" t="str">
        <f>TEXT(Table1[[#This Row],[Business_Day]],"dddd")</f>
        <v>Thursday</v>
      </c>
      <c r="G1390" t="s">
        <v>18</v>
      </c>
      <c r="H1390" t="s">
        <v>29</v>
      </c>
      <c r="I1390" t="str">
        <f t="shared" si="168"/>
        <v>Delivery</v>
      </c>
      <c r="J1390" t="s">
        <v>43</v>
      </c>
      <c r="L1390" t="str">
        <f t="shared" si="169"/>
        <v>No Modifier</v>
      </c>
      <c r="M1390" s="3">
        <v>1</v>
      </c>
      <c r="N1390" s="5">
        <v>4.5</v>
      </c>
      <c r="O1390" s="5">
        <f t="shared" si="170"/>
        <v>4.5</v>
      </c>
      <c r="P1390" s="5">
        <f t="shared" si="171"/>
        <v>4.5</v>
      </c>
      <c r="Q1390" s="9">
        <v>0</v>
      </c>
      <c r="R1390" s="9">
        <f t="shared" si="172"/>
        <v>0</v>
      </c>
      <c r="S1390" s="9">
        <v>0.36</v>
      </c>
      <c r="T1390" s="9">
        <f t="shared" si="173"/>
        <v>0.36</v>
      </c>
      <c r="U1390" s="16">
        <v>4.8600000000000003</v>
      </c>
      <c r="V1390" s="5">
        <f t="shared" si="174"/>
        <v>4.8600000000000003</v>
      </c>
      <c r="W1390" t="s">
        <v>31</v>
      </c>
      <c r="X1390" t="str">
        <f t="shared" si="175"/>
        <v>MobilePay</v>
      </c>
    </row>
    <row r="1391" spans="1:24" x14ac:dyDescent="0.3">
      <c r="A1391" s="3">
        <v>121389</v>
      </c>
      <c r="B1391">
        <v>103</v>
      </c>
      <c r="C1391" s="2">
        <v>45870</v>
      </c>
      <c r="D1391" s="4">
        <v>0.42181712962962964</v>
      </c>
      <c r="E1391" s="2">
        <v>45870</v>
      </c>
      <c r="F1391" s="2" t="str">
        <f>TEXT(Table1[[#This Row],[Business_Day]],"dddd")</f>
        <v>Friday</v>
      </c>
      <c r="G1391" t="s">
        <v>14</v>
      </c>
      <c r="H1391" t="s">
        <v>22</v>
      </c>
      <c r="I1391" t="str">
        <f t="shared" si="168"/>
        <v>Takeout</v>
      </c>
      <c r="J1391" t="s">
        <v>64</v>
      </c>
      <c r="L1391" t="str">
        <f t="shared" si="169"/>
        <v>No Modifier</v>
      </c>
      <c r="M1391" s="3">
        <v>1</v>
      </c>
      <c r="N1391" s="5">
        <v>1.48</v>
      </c>
      <c r="O1391" s="5">
        <f t="shared" si="170"/>
        <v>1.48</v>
      </c>
      <c r="P1391" s="5">
        <f t="shared" si="171"/>
        <v>1.48</v>
      </c>
      <c r="Q1391" s="9">
        <v>0</v>
      </c>
      <c r="R1391" s="9">
        <f t="shared" si="172"/>
        <v>0</v>
      </c>
      <c r="S1391" s="9">
        <v>0.13</v>
      </c>
      <c r="T1391" s="9">
        <f t="shared" si="173"/>
        <v>0.13</v>
      </c>
      <c r="U1391" s="16">
        <v>1.61</v>
      </c>
      <c r="V1391" s="5">
        <f t="shared" si="174"/>
        <v>1.61</v>
      </c>
      <c r="W1391" t="s">
        <v>17</v>
      </c>
      <c r="X1391" t="str">
        <f t="shared" si="175"/>
        <v>Cash</v>
      </c>
    </row>
    <row r="1392" spans="1:24" x14ac:dyDescent="0.3">
      <c r="A1392" s="3">
        <v>121390</v>
      </c>
      <c r="B1392">
        <v>301</v>
      </c>
      <c r="C1392" s="2">
        <v>45869</v>
      </c>
      <c r="D1392" s="4">
        <v>0.14226851851851852</v>
      </c>
      <c r="E1392" s="2">
        <v>45869</v>
      </c>
      <c r="F1392" s="2" t="str">
        <f>TEXT(Table1[[#This Row],[Business_Day]],"dddd")</f>
        <v>Thursday</v>
      </c>
      <c r="G1392" t="s">
        <v>28</v>
      </c>
      <c r="H1392" t="s">
        <v>22</v>
      </c>
      <c r="I1392" t="str">
        <f t="shared" si="168"/>
        <v>Takeout</v>
      </c>
      <c r="J1392" t="s">
        <v>51</v>
      </c>
      <c r="K1392" t="s">
        <v>45</v>
      </c>
      <c r="L1392" t="str">
        <f t="shared" si="169"/>
        <v>Sugar-Free Syrup</v>
      </c>
      <c r="M1392" s="3">
        <v>2</v>
      </c>
      <c r="N1392" s="5">
        <v>4.1399999999999997</v>
      </c>
      <c r="O1392" s="5">
        <f t="shared" si="170"/>
        <v>4.4399999999999995</v>
      </c>
      <c r="P1392" s="5">
        <f t="shared" si="171"/>
        <v>8.879999999999999</v>
      </c>
      <c r="Q1392" s="9">
        <v>1.33</v>
      </c>
      <c r="R1392" s="9">
        <f t="shared" si="172"/>
        <v>1.33</v>
      </c>
      <c r="S1392" s="9">
        <v>0.53</v>
      </c>
      <c r="T1392" s="9">
        <f t="shared" si="173"/>
        <v>0.53</v>
      </c>
      <c r="U1392" s="16">
        <v>8.08</v>
      </c>
      <c r="V1392" s="5">
        <f t="shared" si="174"/>
        <v>8.08</v>
      </c>
      <c r="W1392" t="s">
        <v>17</v>
      </c>
      <c r="X1392" t="str">
        <f t="shared" si="175"/>
        <v>Cash</v>
      </c>
    </row>
    <row r="1393" spans="1:24" x14ac:dyDescent="0.3">
      <c r="A1393" s="3">
        <v>121391</v>
      </c>
      <c r="B1393">
        <v>301</v>
      </c>
      <c r="C1393" s="2">
        <v>45847</v>
      </c>
      <c r="D1393" s="4">
        <v>0.33003472222222224</v>
      </c>
      <c r="E1393" s="2">
        <v>45847</v>
      </c>
      <c r="F1393" s="2" t="str">
        <f>TEXT(Table1[[#This Row],[Business_Day]],"dddd")</f>
        <v>Wednesday</v>
      </c>
      <c r="G1393" t="s">
        <v>36</v>
      </c>
      <c r="H1393" t="s">
        <v>29</v>
      </c>
      <c r="I1393" t="str">
        <f t="shared" si="168"/>
        <v>Delivery</v>
      </c>
      <c r="J1393" t="s">
        <v>20</v>
      </c>
      <c r="K1393" t="s">
        <v>58</v>
      </c>
      <c r="L1393" t="str">
        <f t="shared" si="169"/>
        <v>Spicy</v>
      </c>
      <c r="M1393" s="3">
        <v>1</v>
      </c>
      <c r="N1393" s="5">
        <v>5.14</v>
      </c>
      <c r="O1393" s="5">
        <f t="shared" si="170"/>
        <v>5.14</v>
      </c>
      <c r="P1393" s="5">
        <f t="shared" si="171"/>
        <v>5.14</v>
      </c>
      <c r="Q1393" s="9">
        <v>0</v>
      </c>
      <c r="R1393" s="9">
        <f t="shared" si="172"/>
        <v>0</v>
      </c>
      <c r="S1393" s="9">
        <v>0.44</v>
      </c>
      <c r="T1393" s="9">
        <f t="shared" si="173"/>
        <v>0.44</v>
      </c>
      <c r="U1393" s="16">
        <v>5.58</v>
      </c>
      <c r="V1393" s="5">
        <f t="shared" si="174"/>
        <v>5.58</v>
      </c>
      <c r="W1393" t="s">
        <v>21</v>
      </c>
      <c r="X1393" t="str">
        <f t="shared" si="175"/>
        <v>Card</v>
      </c>
    </row>
    <row r="1394" spans="1:24" x14ac:dyDescent="0.3">
      <c r="A1394" s="3">
        <v>121392</v>
      </c>
      <c r="B1394">
        <v>202</v>
      </c>
      <c r="C1394" s="2">
        <v>45794</v>
      </c>
      <c r="D1394" s="4">
        <v>0.38392361111111112</v>
      </c>
      <c r="E1394" s="2">
        <v>45794</v>
      </c>
      <c r="F1394" s="2" t="str">
        <f>TEXT(Table1[[#This Row],[Business_Day]],"dddd")</f>
        <v>Saturday</v>
      </c>
      <c r="G1394" t="s">
        <v>14</v>
      </c>
      <c r="H1394" t="s">
        <v>15</v>
      </c>
      <c r="I1394" t="str">
        <f t="shared" si="168"/>
        <v>Drive-Thru</v>
      </c>
      <c r="J1394" t="s">
        <v>75</v>
      </c>
      <c r="L1394" t="str">
        <f t="shared" si="169"/>
        <v>No Modifier</v>
      </c>
      <c r="M1394" s="3">
        <v>2</v>
      </c>
      <c r="N1394" s="5">
        <v>4.24</v>
      </c>
      <c r="O1394" s="5">
        <f t="shared" si="170"/>
        <v>5.44</v>
      </c>
      <c r="P1394" s="5">
        <f t="shared" si="171"/>
        <v>10.88</v>
      </c>
      <c r="Q1394" s="9">
        <v>0</v>
      </c>
      <c r="R1394" s="9">
        <f t="shared" si="172"/>
        <v>0</v>
      </c>
      <c r="S1394" s="9">
        <v>0.76</v>
      </c>
      <c r="T1394" s="9">
        <f t="shared" si="173"/>
        <v>0.76</v>
      </c>
      <c r="U1394" s="16">
        <v>11.64</v>
      </c>
      <c r="V1394" s="5">
        <f t="shared" si="174"/>
        <v>11.64</v>
      </c>
      <c r="W1394" t="s">
        <v>21</v>
      </c>
      <c r="X1394" t="str">
        <f t="shared" si="175"/>
        <v>Card</v>
      </c>
    </row>
    <row r="1395" spans="1:24" x14ac:dyDescent="0.3">
      <c r="A1395" s="3">
        <v>121393</v>
      </c>
      <c r="B1395">
        <v>301</v>
      </c>
      <c r="C1395" s="2">
        <v>45824</v>
      </c>
      <c r="D1395" s="4">
        <v>0.34596064814814814</v>
      </c>
      <c r="E1395" s="2">
        <v>45824</v>
      </c>
      <c r="F1395" s="2" t="str">
        <f>TEXT(Table1[[#This Row],[Business_Day]],"dddd")</f>
        <v>Monday</v>
      </c>
      <c r="G1395" t="s">
        <v>14</v>
      </c>
      <c r="H1395" t="s">
        <v>22</v>
      </c>
      <c r="I1395" t="str">
        <f t="shared" si="168"/>
        <v>Takeout</v>
      </c>
      <c r="J1395" t="s">
        <v>70</v>
      </c>
      <c r="K1395" t="s">
        <v>66</v>
      </c>
      <c r="L1395" t="str">
        <f t="shared" si="169"/>
        <v>Extra Ice</v>
      </c>
      <c r="M1395" s="3">
        <v>1</v>
      </c>
      <c r="N1395" s="5">
        <v>3.27</v>
      </c>
      <c r="O1395" s="5">
        <f t="shared" si="170"/>
        <v>3.27</v>
      </c>
      <c r="P1395" s="5">
        <f t="shared" si="171"/>
        <v>3.27</v>
      </c>
      <c r="Q1395" s="9">
        <v>0</v>
      </c>
      <c r="R1395" s="9">
        <f t="shared" si="172"/>
        <v>0</v>
      </c>
      <c r="S1395" s="9">
        <v>0.23</v>
      </c>
      <c r="T1395" s="9">
        <f t="shared" si="173"/>
        <v>0.23</v>
      </c>
      <c r="U1395" s="16">
        <v>3.5</v>
      </c>
      <c r="V1395" s="5">
        <f t="shared" si="174"/>
        <v>3.5</v>
      </c>
      <c r="W1395" t="s">
        <v>31</v>
      </c>
      <c r="X1395" t="str">
        <f t="shared" si="175"/>
        <v>MobilePay</v>
      </c>
    </row>
    <row r="1396" spans="1:24" x14ac:dyDescent="0.3">
      <c r="A1396" s="3">
        <v>121394</v>
      </c>
      <c r="B1396">
        <v>402</v>
      </c>
      <c r="C1396" s="2">
        <v>45832</v>
      </c>
      <c r="D1396" s="4">
        <v>5.6238425925925928E-2</v>
      </c>
      <c r="E1396" s="2">
        <v>45832</v>
      </c>
      <c r="F1396" s="2" t="str">
        <f>TEXT(Table1[[#This Row],[Business_Day]],"dddd")</f>
        <v>Tuesday</v>
      </c>
      <c r="G1396" t="s">
        <v>33</v>
      </c>
      <c r="H1396" t="s">
        <v>15</v>
      </c>
      <c r="I1396" t="str">
        <f t="shared" si="168"/>
        <v>Drive-Thru</v>
      </c>
      <c r="J1396" t="s">
        <v>51</v>
      </c>
      <c r="L1396" t="str">
        <f t="shared" si="169"/>
        <v>No Modifier</v>
      </c>
      <c r="M1396" s="3">
        <v>1</v>
      </c>
      <c r="N1396" s="5">
        <v>3.87</v>
      </c>
      <c r="O1396" s="5">
        <f t="shared" si="170"/>
        <v>3.87</v>
      </c>
      <c r="P1396" s="5">
        <f t="shared" si="171"/>
        <v>3.87</v>
      </c>
      <c r="Q1396" s="9">
        <v>0</v>
      </c>
      <c r="R1396" s="9">
        <f t="shared" si="172"/>
        <v>0</v>
      </c>
      <c r="S1396" s="9">
        <v>0.33</v>
      </c>
      <c r="T1396" s="9">
        <f t="shared" si="173"/>
        <v>0.33</v>
      </c>
      <c r="U1396" s="16">
        <v>4.2</v>
      </c>
      <c r="V1396" s="5">
        <f t="shared" si="174"/>
        <v>4.2</v>
      </c>
      <c r="W1396" t="s">
        <v>17</v>
      </c>
      <c r="X1396" t="str">
        <f t="shared" si="175"/>
        <v>Cash</v>
      </c>
    </row>
    <row r="1397" spans="1:24" x14ac:dyDescent="0.3">
      <c r="A1397" s="3">
        <v>121395</v>
      </c>
      <c r="B1397">
        <v>102</v>
      </c>
      <c r="C1397" s="2">
        <v>45826</v>
      </c>
      <c r="D1397" s="4">
        <v>0.42245370370370372</v>
      </c>
      <c r="E1397" s="2">
        <v>45826</v>
      </c>
      <c r="F1397" s="2" t="str">
        <f>TEXT(Table1[[#This Row],[Business_Day]],"dddd")</f>
        <v>Wednesday</v>
      </c>
      <c r="G1397" t="s">
        <v>14</v>
      </c>
      <c r="H1397" t="s">
        <v>19</v>
      </c>
      <c r="I1397" t="str">
        <f t="shared" si="168"/>
        <v>Dine-In</v>
      </c>
      <c r="J1397" t="s">
        <v>24</v>
      </c>
      <c r="L1397" t="str">
        <f t="shared" si="169"/>
        <v>No Modifier</v>
      </c>
      <c r="M1397" s="3">
        <v>1</v>
      </c>
      <c r="N1397" s="5">
        <v>3.29</v>
      </c>
      <c r="O1397" s="5">
        <f t="shared" si="170"/>
        <v>4.49</v>
      </c>
      <c r="P1397" s="5">
        <f t="shared" si="171"/>
        <v>4.49</v>
      </c>
      <c r="Q1397" s="9">
        <v>0</v>
      </c>
      <c r="R1397" s="9">
        <f t="shared" si="172"/>
        <v>0</v>
      </c>
      <c r="S1397" s="9">
        <v>0.28999999999999998</v>
      </c>
      <c r="T1397" s="9">
        <f t="shared" si="173"/>
        <v>0.28999999999999998</v>
      </c>
      <c r="U1397" s="16">
        <v>4.78</v>
      </c>
      <c r="V1397" s="5">
        <f t="shared" si="174"/>
        <v>4.78</v>
      </c>
      <c r="W1397" t="s">
        <v>21</v>
      </c>
      <c r="X1397" t="str">
        <f t="shared" si="175"/>
        <v>Card</v>
      </c>
    </row>
    <row r="1398" spans="1:24" x14ac:dyDescent="0.3">
      <c r="A1398" s="3">
        <v>121396</v>
      </c>
      <c r="B1398">
        <v>401</v>
      </c>
      <c r="C1398" s="2">
        <v>45856</v>
      </c>
      <c r="D1398" s="4">
        <v>0.32453703703703701</v>
      </c>
      <c r="E1398" s="2">
        <v>45856</v>
      </c>
      <c r="F1398" s="2" t="str">
        <f>TEXT(Table1[[#This Row],[Business_Day]],"dddd")</f>
        <v>Friday</v>
      </c>
      <c r="G1398" t="s">
        <v>36</v>
      </c>
      <c r="H1398" t="s">
        <v>29</v>
      </c>
      <c r="I1398" t="str">
        <f t="shared" si="168"/>
        <v>Delivery</v>
      </c>
      <c r="J1398" t="s">
        <v>57</v>
      </c>
      <c r="L1398" t="str">
        <f t="shared" si="169"/>
        <v>No Modifier</v>
      </c>
      <c r="M1398" s="3">
        <v>1</v>
      </c>
      <c r="N1398" s="5">
        <v>8.32</v>
      </c>
      <c r="O1398" s="5">
        <f t="shared" si="170"/>
        <v>8.32</v>
      </c>
      <c r="P1398" s="5">
        <f t="shared" si="171"/>
        <v>8.32</v>
      </c>
      <c r="Q1398" s="9">
        <v>0</v>
      </c>
      <c r="R1398" s="9">
        <f t="shared" si="172"/>
        <v>0</v>
      </c>
      <c r="S1398" s="9">
        <v>0.57999999999999996</v>
      </c>
      <c r="T1398" s="9">
        <f t="shared" si="173"/>
        <v>0.57999999999999996</v>
      </c>
      <c r="U1398" s="16">
        <v>8.9</v>
      </c>
      <c r="V1398" s="5">
        <f t="shared" si="174"/>
        <v>8.9</v>
      </c>
      <c r="W1398" t="s">
        <v>21</v>
      </c>
      <c r="X1398" t="str">
        <f t="shared" si="175"/>
        <v>Card</v>
      </c>
    </row>
    <row r="1399" spans="1:24" x14ac:dyDescent="0.3">
      <c r="A1399" s="3">
        <v>121397</v>
      </c>
      <c r="B1399">
        <v>101</v>
      </c>
      <c r="C1399" s="2">
        <v>45778</v>
      </c>
      <c r="D1399" s="4">
        <v>0.42982638888888891</v>
      </c>
      <c r="E1399" s="2">
        <v>45778</v>
      </c>
      <c r="F1399" s="2" t="str">
        <f>TEXT(Table1[[#This Row],[Business_Day]],"dddd")</f>
        <v>Thursday</v>
      </c>
      <c r="G1399" t="s">
        <v>37</v>
      </c>
      <c r="H1399" t="s">
        <v>22</v>
      </c>
      <c r="I1399" t="str">
        <f t="shared" si="168"/>
        <v>Takeout</v>
      </c>
      <c r="J1399" t="s">
        <v>80</v>
      </c>
      <c r="K1399" t="s">
        <v>46</v>
      </c>
      <c r="L1399" t="str">
        <f t="shared" si="169"/>
        <v>Cinnamon</v>
      </c>
      <c r="M1399" s="3">
        <v>1</v>
      </c>
      <c r="N1399" s="5">
        <v>1.76</v>
      </c>
      <c r="O1399" s="5">
        <f t="shared" si="170"/>
        <v>1.8599999999999999</v>
      </c>
      <c r="P1399" s="5">
        <f t="shared" si="171"/>
        <v>1.8599999999999999</v>
      </c>
      <c r="Q1399" s="9">
        <v>0</v>
      </c>
      <c r="R1399" s="9">
        <f t="shared" si="172"/>
        <v>0</v>
      </c>
      <c r="S1399" s="9">
        <v>0.14000000000000001</v>
      </c>
      <c r="T1399" s="9">
        <f t="shared" si="173"/>
        <v>0.14000000000000001</v>
      </c>
      <c r="U1399" s="16">
        <v>2</v>
      </c>
      <c r="V1399" s="5">
        <f t="shared" si="174"/>
        <v>2</v>
      </c>
      <c r="W1399" t="s">
        <v>17</v>
      </c>
      <c r="X1399" t="str">
        <f t="shared" si="175"/>
        <v>Cash</v>
      </c>
    </row>
    <row r="1400" spans="1:24" x14ac:dyDescent="0.3">
      <c r="A1400" s="3">
        <v>121398</v>
      </c>
      <c r="B1400">
        <v>301</v>
      </c>
      <c r="C1400" s="2">
        <v>45812</v>
      </c>
      <c r="D1400" s="4">
        <v>0.32269675925925928</v>
      </c>
      <c r="E1400" s="2">
        <v>45812</v>
      </c>
      <c r="F1400" s="2" t="str">
        <f>TEXT(Table1[[#This Row],[Business_Day]],"dddd")</f>
        <v>Wednesday</v>
      </c>
      <c r="G1400" t="s">
        <v>14</v>
      </c>
      <c r="H1400" t="s">
        <v>19</v>
      </c>
      <c r="I1400" t="str">
        <f t="shared" si="168"/>
        <v>Dine-In</v>
      </c>
      <c r="J1400" t="s">
        <v>35</v>
      </c>
      <c r="K1400" t="s">
        <v>25</v>
      </c>
      <c r="L1400" t="str">
        <f t="shared" si="169"/>
        <v>No Cheese</v>
      </c>
      <c r="M1400" s="3">
        <v>1</v>
      </c>
      <c r="N1400" s="5">
        <v>2.13</v>
      </c>
      <c r="O1400" s="5">
        <f t="shared" si="170"/>
        <v>2.13</v>
      </c>
      <c r="P1400" s="5">
        <f t="shared" si="171"/>
        <v>2.13</v>
      </c>
      <c r="Q1400" s="9">
        <v>0</v>
      </c>
      <c r="R1400" s="9">
        <f t="shared" si="172"/>
        <v>0</v>
      </c>
      <c r="S1400" s="9">
        <v>0.15</v>
      </c>
      <c r="T1400" s="9">
        <f t="shared" si="173"/>
        <v>0.15</v>
      </c>
      <c r="U1400" s="16">
        <v>2.2799999999999998</v>
      </c>
      <c r="V1400" s="5">
        <f t="shared" si="174"/>
        <v>2.2799999999999998</v>
      </c>
      <c r="W1400" t="s">
        <v>21</v>
      </c>
      <c r="X1400" t="str">
        <f t="shared" si="175"/>
        <v>Card</v>
      </c>
    </row>
    <row r="1401" spans="1:24" x14ac:dyDescent="0.3">
      <c r="A1401" s="3">
        <v>121399</v>
      </c>
      <c r="B1401">
        <v>501</v>
      </c>
      <c r="C1401" s="2">
        <v>45844</v>
      </c>
      <c r="D1401" s="4">
        <v>0.16996527777777778</v>
      </c>
      <c r="E1401" s="2">
        <v>45844</v>
      </c>
      <c r="F1401" s="2" t="str">
        <f>TEXT(Table1[[#This Row],[Business_Day]],"dddd")</f>
        <v>Sunday</v>
      </c>
      <c r="G1401" t="s">
        <v>28</v>
      </c>
      <c r="I1401" t="str">
        <f t="shared" si="168"/>
        <v>Unknown</v>
      </c>
      <c r="J1401" t="s">
        <v>16</v>
      </c>
      <c r="K1401" t="s">
        <v>45</v>
      </c>
      <c r="L1401" t="str">
        <f t="shared" si="169"/>
        <v>Sugar-Free Syrup</v>
      </c>
      <c r="M1401" s="3">
        <v>1</v>
      </c>
      <c r="N1401" s="5">
        <v>1.39</v>
      </c>
      <c r="O1401" s="5">
        <f t="shared" si="170"/>
        <v>1.69</v>
      </c>
      <c r="P1401" s="5">
        <f t="shared" si="171"/>
        <v>1.69</v>
      </c>
      <c r="Q1401" s="9">
        <v>0</v>
      </c>
      <c r="R1401" s="9">
        <f t="shared" si="172"/>
        <v>0</v>
      </c>
      <c r="S1401" s="9">
        <v>0.12</v>
      </c>
      <c r="T1401" s="9">
        <f t="shared" si="173"/>
        <v>0.12</v>
      </c>
      <c r="U1401" s="16">
        <v>1.81</v>
      </c>
      <c r="V1401" s="5">
        <f t="shared" si="174"/>
        <v>1.81</v>
      </c>
      <c r="W1401" t="s">
        <v>21</v>
      </c>
      <c r="X1401" t="str">
        <f t="shared" si="175"/>
        <v>Card</v>
      </c>
    </row>
    <row r="1402" spans="1:24" x14ac:dyDescent="0.3">
      <c r="A1402" s="3">
        <v>121400</v>
      </c>
      <c r="B1402">
        <v>102</v>
      </c>
      <c r="C1402" s="2">
        <v>45765</v>
      </c>
      <c r="D1402" s="4">
        <v>0.45962962962962961</v>
      </c>
      <c r="E1402" s="2">
        <v>45765</v>
      </c>
      <c r="F1402" s="2" t="str">
        <f>TEXT(Table1[[#This Row],[Business_Day]],"dddd")</f>
        <v>Friday</v>
      </c>
      <c r="G1402" t="s">
        <v>33</v>
      </c>
      <c r="H1402" t="s">
        <v>15</v>
      </c>
      <c r="I1402" t="str">
        <f t="shared" si="168"/>
        <v>Drive-Thru</v>
      </c>
      <c r="J1402" t="s">
        <v>16</v>
      </c>
      <c r="K1402" t="s">
        <v>66</v>
      </c>
      <c r="L1402" t="str">
        <f t="shared" si="169"/>
        <v>Extra Ice</v>
      </c>
      <c r="M1402" s="3">
        <v>1</v>
      </c>
      <c r="N1402" s="5">
        <v>1.35</v>
      </c>
      <c r="O1402" s="5">
        <f t="shared" si="170"/>
        <v>1.3499999999999999</v>
      </c>
      <c r="P1402" s="5">
        <f t="shared" si="171"/>
        <v>1.3499999999999999</v>
      </c>
      <c r="Q1402" s="9">
        <v>0</v>
      </c>
      <c r="R1402" s="9">
        <f t="shared" si="172"/>
        <v>0</v>
      </c>
      <c r="S1402" s="9">
        <v>0.11</v>
      </c>
      <c r="T1402" s="9">
        <f t="shared" si="173"/>
        <v>0.11</v>
      </c>
      <c r="U1402" s="16">
        <v>1.46</v>
      </c>
      <c r="V1402" s="5">
        <f t="shared" si="174"/>
        <v>1.46</v>
      </c>
      <c r="W1402" t="s">
        <v>21</v>
      </c>
      <c r="X1402" t="str">
        <f t="shared" si="175"/>
        <v>Card</v>
      </c>
    </row>
    <row r="1403" spans="1:24" x14ac:dyDescent="0.3">
      <c r="A1403" s="3">
        <v>121401</v>
      </c>
      <c r="B1403">
        <v>201</v>
      </c>
      <c r="C1403" s="2">
        <v>45821</v>
      </c>
      <c r="D1403" s="4">
        <v>8.4606481481481477E-2</v>
      </c>
      <c r="E1403" s="2">
        <v>45821</v>
      </c>
      <c r="F1403" s="2" t="str">
        <f>TEXT(Table1[[#This Row],[Business_Day]],"dddd")</f>
        <v>Friday</v>
      </c>
      <c r="G1403" t="s">
        <v>18</v>
      </c>
      <c r="H1403" t="s">
        <v>22</v>
      </c>
      <c r="I1403" t="str">
        <f t="shared" si="168"/>
        <v>Takeout</v>
      </c>
      <c r="J1403" t="s">
        <v>26</v>
      </c>
      <c r="L1403" t="str">
        <f t="shared" si="169"/>
        <v>No Modifier</v>
      </c>
      <c r="M1403" s="3">
        <v>1</v>
      </c>
      <c r="N1403" s="5">
        <v>9.56</v>
      </c>
      <c r="O1403" s="5">
        <f t="shared" si="170"/>
        <v>9.56</v>
      </c>
      <c r="P1403" s="5">
        <f t="shared" si="171"/>
        <v>9.56</v>
      </c>
      <c r="Q1403" s="9">
        <v>0</v>
      </c>
      <c r="R1403" s="9">
        <f t="shared" si="172"/>
        <v>0</v>
      </c>
      <c r="S1403" s="9">
        <v>0.62</v>
      </c>
      <c r="T1403" s="9">
        <f t="shared" si="173"/>
        <v>0.62</v>
      </c>
      <c r="U1403" s="16">
        <v>10.18</v>
      </c>
      <c r="V1403" s="5">
        <f t="shared" si="174"/>
        <v>10.18</v>
      </c>
      <c r="W1403" t="s">
        <v>31</v>
      </c>
      <c r="X1403" t="str">
        <f t="shared" si="175"/>
        <v>MobilePay</v>
      </c>
    </row>
    <row r="1404" spans="1:24" x14ac:dyDescent="0.3">
      <c r="A1404" s="3">
        <v>121402</v>
      </c>
      <c r="B1404">
        <v>202</v>
      </c>
      <c r="C1404" s="2">
        <v>45766</v>
      </c>
      <c r="D1404" s="4">
        <v>0.29276620370370371</v>
      </c>
      <c r="E1404" s="2">
        <v>45766</v>
      </c>
      <c r="F1404" s="2" t="str">
        <f>TEXT(Table1[[#This Row],[Business_Day]],"dddd")</f>
        <v>Saturday</v>
      </c>
      <c r="G1404" t="s">
        <v>36</v>
      </c>
      <c r="H1404" t="s">
        <v>15</v>
      </c>
      <c r="I1404" t="str">
        <f t="shared" si="168"/>
        <v>Drive-Thru</v>
      </c>
      <c r="J1404" t="s">
        <v>48</v>
      </c>
      <c r="K1404" t="s">
        <v>49</v>
      </c>
      <c r="L1404" t="str">
        <f t="shared" si="169"/>
        <v>No Pickles</v>
      </c>
      <c r="M1404" s="3">
        <v>1</v>
      </c>
      <c r="N1404" s="5">
        <v>6.09</v>
      </c>
      <c r="O1404" s="5">
        <f t="shared" si="170"/>
        <v>6.09</v>
      </c>
      <c r="P1404" s="5">
        <f t="shared" si="171"/>
        <v>6.09</v>
      </c>
      <c r="Q1404" s="9">
        <v>0</v>
      </c>
      <c r="R1404" s="9">
        <f t="shared" si="172"/>
        <v>0</v>
      </c>
      <c r="S1404" s="9">
        <v>0.46</v>
      </c>
      <c r="T1404" s="9">
        <f t="shared" si="173"/>
        <v>0.46</v>
      </c>
      <c r="U1404" s="16">
        <v>6.55</v>
      </c>
      <c r="V1404" s="5">
        <f t="shared" si="174"/>
        <v>6.55</v>
      </c>
      <c r="W1404" t="s">
        <v>31</v>
      </c>
      <c r="X1404" t="str">
        <f t="shared" si="175"/>
        <v>MobilePay</v>
      </c>
    </row>
    <row r="1405" spans="1:24" x14ac:dyDescent="0.3">
      <c r="A1405" s="3">
        <v>121403</v>
      </c>
      <c r="B1405">
        <v>101</v>
      </c>
      <c r="C1405" s="2">
        <v>45765</v>
      </c>
      <c r="D1405" s="4">
        <v>0.25284722222222222</v>
      </c>
      <c r="E1405" s="2">
        <v>45765</v>
      </c>
      <c r="F1405" s="2" t="str">
        <f>TEXT(Table1[[#This Row],[Business_Day]],"dddd")</f>
        <v>Friday</v>
      </c>
      <c r="G1405" t="s">
        <v>36</v>
      </c>
      <c r="H1405" t="s">
        <v>15</v>
      </c>
      <c r="I1405" t="str">
        <f t="shared" si="168"/>
        <v>Drive-Thru</v>
      </c>
      <c r="J1405" t="s">
        <v>27</v>
      </c>
      <c r="L1405" t="str">
        <f t="shared" si="169"/>
        <v>No Modifier</v>
      </c>
      <c r="M1405" s="3">
        <v>2</v>
      </c>
      <c r="N1405" s="5">
        <v>6.04</v>
      </c>
      <c r="O1405" s="5">
        <f t="shared" si="170"/>
        <v>6.04</v>
      </c>
      <c r="P1405" s="5">
        <f t="shared" si="171"/>
        <v>12.08</v>
      </c>
      <c r="Q1405" s="9">
        <v>0</v>
      </c>
      <c r="R1405" s="9">
        <f t="shared" si="172"/>
        <v>0</v>
      </c>
      <c r="S1405" s="9">
        <v>0.72</v>
      </c>
      <c r="T1405" s="9">
        <f t="shared" si="173"/>
        <v>0.72</v>
      </c>
      <c r="U1405" s="16">
        <v>12.8</v>
      </c>
      <c r="V1405" s="5">
        <f t="shared" si="174"/>
        <v>12.8</v>
      </c>
      <c r="W1405" t="s">
        <v>21</v>
      </c>
      <c r="X1405" t="str">
        <f t="shared" si="175"/>
        <v>Card</v>
      </c>
    </row>
    <row r="1406" spans="1:24" x14ac:dyDescent="0.3">
      <c r="A1406" s="3">
        <v>121404</v>
      </c>
      <c r="B1406">
        <v>101</v>
      </c>
      <c r="C1406" s="2">
        <v>45797</v>
      </c>
      <c r="D1406" s="4">
        <v>0.46062500000000001</v>
      </c>
      <c r="E1406" s="2">
        <v>45797</v>
      </c>
      <c r="F1406" s="2" t="str">
        <f>TEXT(Table1[[#This Row],[Business_Day]],"dddd")</f>
        <v>Tuesday</v>
      </c>
      <c r="G1406" t="s">
        <v>18</v>
      </c>
      <c r="H1406" t="s">
        <v>19</v>
      </c>
      <c r="I1406" t="str">
        <f t="shared" si="168"/>
        <v>Dine-In</v>
      </c>
      <c r="J1406" t="s">
        <v>48</v>
      </c>
      <c r="K1406" t="s">
        <v>73</v>
      </c>
      <c r="L1406" t="str">
        <f t="shared" si="169"/>
        <v>Add Jalapenos</v>
      </c>
      <c r="M1406" s="3">
        <v>1</v>
      </c>
      <c r="N1406" s="5">
        <v>6.02</v>
      </c>
      <c r="O1406" s="5">
        <f t="shared" si="170"/>
        <v>6.42</v>
      </c>
      <c r="P1406" s="5">
        <f t="shared" si="171"/>
        <v>6.42</v>
      </c>
      <c r="Q1406" s="9">
        <v>0</v>
      </c>
      <c r="R1406" s="9">
        <f t="shared" si="172"/>
        <v>0</v>
      </c>
      <c r="S1406" s="9">
        <v>0.51</v>
      </c>
      <c r="T1406" s="9">
        <f t="shared" si="173"/>
        <v>0.51</v>
      </c>
      <c r="U1406" s="16">
        <v>6.93</v>
      </c>
      <c r="V1406" s="5">
        <f t="shared" si="174"/>
        <v>6.93</v>
      </c>
      <c r="W1406" t="s">
        <v>21</v>
      </c>
      <c r="X1406" t="str">
        <f t="shared" si="175"/>
        <v>Card</v>
      </c>
    </row>
    <row r="1407" spans="1:24" x14ac:dyDescent="0.3">
      <c r="A1407" s="3">
        <v>121405</v>
      </c>
      <c r="B1407">
        <v>202</v>
      </c>
      <c r="C1407" s="2">
        <v>45833</v>
      </c>
      <c r="D1407" s="4">
        <v>0.46668981481481481</v>
      </c>
      <c r="E1407" s="2">
        <v>45833</v>
      </c>
      <c r="F1407" s="2" t="str">
        <f>TEXT(Table1[[#This Row],[Business_Day]],"dddd")</f>
        <v>Wednesday</v>
      </c>
      <c r="G1407" t="s">
        <v>18</v>
      </c>
      <c r="H1407" t="s">
        <v>29</v>
      </c>
      <c r="I1407" t="str">
        <f t="shared" si="168"/>
        <v>Delivery</v>
      </c>
      <c r="J1407" t="s">
        <v>60</v>
      </c>
      <c r="L1407" t="str">
        <f t="shared" si="169"/>
        <v>No Modifier</v>
      </c>
      <c r="M1407" s="3">
        <v>1</v>
      </c>
      <c r="N1407" s="5">
        <v>4.74</v>
      </c>
      <c r="O1407" s="5">
        <f t="shared" si="170"/>
        <v>4.74</v>
      </c>
      <c r="P1407" s="5">
        <f t="shared" si="171"/>
        <v>4.74</v>
      </c>
      <c r="Q1407" s="9">
        <v>0</v>
      </c>
      <c r="R1407" s="9">
        <f t="shared" si="172"/>
        <v>0</v>
      </c>
      <c r="S1407" s="9">
        <v>0.31</v>
      </c>
      <c r="T1407" s="9">
        <f t="shared" si="173"/>
        <v>0.31</v>
      </c>
      <c r="U1407" s="16">
        <v>5.05</v>
      </c>
      <c r="V1407" s="5">
        <f t="shared" si="174"/>
        <v>5.05</v>
      </c>
      <c r="W1407" t="s">
        <v>21</v>
      </c>
      <c r="X1407" t="str">
        <f t="shared" si="175"/>
        <v>Card</v>
      </c>
    </row>
    <row r="1408" spans="1:24" x14ac:dyDescent="0.3">
      <c r="A1408" s="3">
        <v>121406</v>
      </c>
      <c r="B1408">
        <v>501</v>
      </c>
      <c r="C1408" s="2">
        <v>45765</v>
      </c>
      <c r="D1408" s="4">
        <v>0.36872685185185183</v>
      </c>
      <c r="E1408" s="2">
        <v>45765</v>
      </c>
      <c r="F1408" s="2" t="str">
        <f>TEXT(Table1[[#This Row],[Business_Day]],"dddd")</f>
        <v>Friday</v>
      </c>
      <c r="G1408" t="s">
        <v>14</v>
      </c>
      <c r="H1408" t="s">
        <v>15</v>
      </c>
      <c r="I1408" t="str">
        <f t="shared" si="168"/>
        <v>Drive-Thru</v>
      </c>
      <c r="J1408" t="s">
        <v>67</v>
      </c>
      <c r="L1408" t="str">
        <f t="shared" si="169"/>
        <v>No Modifier</v>
      </c>
      <c r="M1408" s="3">
        <v>1</v>
      </c>
      <c r="N1408" s="5">
        <v>4.5199999999999996</v>
      </c>
      <c r="O1408" s="5">
        <f t="shared" si="170"/>
        <v>4.5199999999999996</v>
      </c>
      <c r="P1408" s="5">
        <f t="shared" si="171"/>
        <v>4.5199999999999996</v>
      </c>
      <c r="Q1408" s="9">
        <v>0</v>
      </c>
      <c r="R1408" s="9">
        <f t="shared" si="172"/>
        <v>0</v>
      </c>
      <c r="S1408" s="9">
        <v>0.28999999999999998</v>
      </c>
      <c r="T1408" s="9">
        <f t="shared" si="173"/>
        <v>0.28999999999999998</v>
      </c>
      <c r="U1408" s="16">
        <v>4.8099999999999996</v>
      </c>
      <c r="V1408" s="5">
        <f t="shared" si="174"/>
        <v>4.8099999999999996</v>
      </c>
      <c r="W1408" t="s">
        <v>21</v>
      </c>
      <c r="X1408" t="str">
        <f t="shared" si="175"/>
        <v>Card</v>
      </c>
    </row>
    <row r="1409" spans="1:24" x14ac:dyDescent="0.3">
      <c r="A1409" s="3">
        <v>121407</v>
      </c>
      <c r="B1409">
        <v>401</v>
      </c>
      <c r="C1409" s="2">
        <v>45806</v>
      </c>
      <c r="D1409" s="4">
        <v>0.39643518518518517</v>
      </c>
      <c r="E1409" s="2">
        <v>45806</v>
      </c>
      <c r="F1409" s="2" t="str">
        <f>TEXT(Table1[[#This Row],[Business_Day]],"dddd")</f>
        <v>Thursday</v>
      </c>
      <c r="G1409" t="s">
        <v>14</v>
      </c>
      <c r="H1409" t="s">
        <v>15</v>
      </c>
      <c r="I1409" t="str">
        <f t="shared" si="168"/>
        <v>Drive-Thru</v>
      </c>
      <c r="J1409" t="s">
        <v>75</v>
      </c>
      <c r="K1409" t="s">
        <v>25</v>
      </c>
      <c r="L1409" t="str">
        <f t="shared" si="169"/>
        <v>No Cheese</v>
      </c>
      <c r="M1409" s="3">
        <v>1</v>
      </c>
      <c r="N1409" s="5">
        <v>4.12</v>
      </c>
      <c r="O1409" s="5">
        <f t="shared" si="170"/>
        <v>4.1199999999999992</v>
      </c>
      <c r="P1409" s="5">
        <f t="shared" si="171"/>
        <v>4.1199999999999992</v>
      </c>
      <c r="Q1409" s="9">
        <v>0</v>
      </c>
      <c r="R1409" s="9">
        <f t="shared" si="172"/>
        <v>0</v>
      </c>
      <c r="S1409" s="9">
        <v>0.27</v>
      </c>
      <c r="T1409" s="9">
        <f t="shared" si="173"/>
        <v>0.27</v>
      </c>
      <c r="U1409" s="16">
        <v>4.3899999999999997</v>
      </c>
      <c r="V1409" s="5">
        <f t="shared" si="174"/>
        <v>4.3899999999999997</v>
      </c>
      <c r="W1409" t="s">
        <v>21</v>
      </c>
      <c r="X1409" t="str">
        <f t="shared" si="175"/>
        <v>Card</v>
      </c>
    </row>
    <row r="1410" spans="1:24" x14ac:dyDescent="0.3">
      <c r="A1410" s="3">
        <v>121408</v>
      </c>
      <c r="B1410">
        <v>403</v>
      </c>
      <c r="C1410" s="2">
        <v>45854</v>
      </c>
      <c r="D1410" s="4">
        <v>0.47408564814814813</v>
      </c>
      <c r="E1410" s="2">
        <v>45854</v>
      </c>
      <c r="F1410" s="2" t="str">
        <f>TEXT(Table1[[#This Row],[Business_Day]],"dddd")</f>
        <v>Wednesday</v>
      </c>
      <c r="G1410" t="s">
        <v>37</v>
      </c>
      <c r="H1410" t="s">
        <v>22</v>
      </c>
      <c r="I1410" t="str">
        <f t="shared" si="168"/>
        <v>Takeout</v>
      </c>
      <c r="J1410" t="s">
        <v>16</v>
      </c>
      <c r="K1410" t="s">
        <v>23</v>
      </c>
      <c r="L1410" t="str">
        <f t="shared" si="169"/>
        <v>Light Ice</v>
      </c>
      <c r="M1410" s="3">
        <v>1</v>
      </c>
      <c r="N1410" s="5">
        <v>1.41</v>
      </c>
      <c r="O1410" s="5">
        <f t="shared" si="170"/>
        <v>1.41</v>
      </c>
      <c r="P1410" s="5">
        <f t="shared" si="171"/>
        <v>1.41</v>
      </c>
      <c r="Q1410" s="9">
        <v>0</v>
      </c>
      <c r="R1410" s="9">
        <f t="shared" si="172"/>
        <v>0</v>
      </c>
      <c r="S1410" s="9">
        <v>0.1</v>
      </c>
      <c r="T1410" s="9">
        <f t="shared" si="173"/>
        <v>0.1</v>
      </c>
      <c r="U1410" s="16">
        <v>1.51</v>
      </c>
      <c r="V1410" s="5">
        <f t="shared" si="174"/>
        <v>1.51</v>
      </c>
      <c r="W1410" t="s">
        <v>17</v>
      </c>
      <c r="X1410" t="str">
        <f t="shared" si="175"/>
        <v>Cash</v>
      </c>
    </row>
    <row r="1411" spans="1:24" x14ac:dyDescent="0.3">
      <c r="A1411" s="3">
        <v>121409</v>
      </c>
      <c r="B1411">
        <v>103</v>
      </c>
      <c r="C1411" s="2">
        <v>45794</v>
      </c>
      <c r="D1411" s="4">
        <v>0.50450231481481478</v>
      </c>
      <c r="E1411" s="2">
        <v>45794</v>
      </c>
      <c r="F1411" s="2" t="str">
        <f>TEXT(Table1[[#This Row],[Business_Day]],"dddd")</f>
        <v>Saturday</v>
      </c>
      <c r="G1411" t="s">
        <v>18</v>
      </c>
      <c r="I1411" t="str">
        <f t="shared" ref="I1411:I1474" si="176">IF(H1411="","Unknown",H1411)</f>
        <v>Unknown</v>
      </c>
      <c r="J1411" t="s">
        <v>48</v>
      </c>
      <c r="L1411" t="str">
        <f t="shared" ref="L1411:L1474" si="177">IF(K1411="","No Modifier",K1411)</f>
        <v>No Modifier</v>
      </c>
      <c r="M1411" s="3">
        <v>1</v>
      </c>
      <c r="N1411" s="5">
        <v>5.54</v>
      </c>
      <c r="O1411" s="5">
        <f t="shared" ref="O1411:O1474" si="178">(V1411-T1411+R1411)/M1411</f>
        <v>5.54</v>
      </c>
      <c r="P1411" s="5">
        <f t="shared" ref="P1411:P1474" si="179">PRODUCT(M1411,O1411)</f>
        <v>5.54</v>
      </c>
      <c r="Q1411" s="9">
        <v>0</v>
      </c>
      <c r="R1411" s="9">
        <f t="shared" ref="R1411:R1474" si="180">IF(ISBLANK(Q1411),ROUND((M1411*O1411)+T1411-V1411,2),Q1411)</f>
        <v>0</v>
      </c>
      <c r="S1411" s="9">
        <v>0.42</v>
      </c>
      <c r="T1411" s="9">
        <f t="shared" ref="T1411:T1474" si="181">IF(S1411="",V1411-P1411+R1411,S1411)</f>
        <v>0.42</v>
      </c>
      <c r="U1411" s="16">
        <v>5.96</v>
      </c>
      <c r="V1411" s="5">
        <f t="shared" ref="V1411:V1474" si="182">IF(U1411="",(M1411*O1411)-R1411+T1411,U1411)</f>
        <v>5.96</v>
      </c>
      <c r="W1411" t="s">
        <v>17</v>
      </c>
      <c r="X1411" t="str">
        <f t="shared" ref="X1411:X1474" si="183">IF(W1411="","Card",W1411)</f>
        <v>Cash</v>
      </c>
    </row>
    <row r="1412" spans="1:24" x14ac:dyDescent="0.3">
      <c r="A1412" s="3">
        <v>121410</v>
      </c>
      <c r="B1412">
        <v>201</v>
      </c>
      <c r="C1412" s="2">
        <v>45778</v>
      </c>
      <c r="D1412" s="4">
        <v>0.38973379629629629</v>
      </c>
      <c r="E1412" s="2">
        <v>45778</v>
      </c>
      <c r="F1412" s="2" t="str">
        <f>TEXT(Table1[[#This Row],[Business_Day]],"dddd")</f>
        <v>Thursday</v>
      </c>
      <c r="G1412" t="s">
        <v>14</v>
      </c>
      <c r="H1412" t="s">
        <v>19</v>
      </c>
      <c r="I1412" t="str">
        <f t="shared" si="176"/>
        <v>Dine-In</v>
      </c>
      <c r="J1412" t="s">
        <v>24</v>
      </c>
      <c r="K1412" t="s">
        <v>46</v>
      </c>
      <c r="L1412" t="str">
        <f t="shared" si="177"/>
        <v>Cinnamon</v>
      </c>
      <c r="M1412" s="3">
        <v>1</v>
      </c>
      <c r="N1412" s="5">
        <v>3.57</v>
      </c>
      <c r="O1412" s="5">
        <f t="shared" si="178"/>
        <v>3.67</v>
      </c>
      <c r="P1412" s="5">
        <f t="shared" si="179"/>
        <v>3.67</v>
      </c>
      <c r="Q1412" s="9">
        <v>0</v>
      </c>
      <c r="R1412" s="9">
        <f t="shared" si="180"/>
        <v>0</v>
      </c>
      <c r="S1412" s="9">
        <v>0.27</v>
      </c>
      <c r="T1412" s="9">
        <f t="shared" si="181"/>
        <v>0.27</v>
      </c>
      <c r="U1412" s="16">
        <v>3.94</v>
      </c>
      <c r="V1412" s="5">
        <f t="shared" si="182"/>
        <v>3.94</v>
      </c>
      <c r="W1412" t="s">
        <v>31</v>
      </c>
      <c r="X1412" t="str">
        <f t="shared" si="183"/>
        <v>MobilePay</v>
      </c>
    </row>
    <row r="1413" spans="1:24" x14ac:dyDescent="0.3">
      <c r="A1413" s="3">
        <v>121411</v>
      </c>
      <c r="B1413">
        <v>301</v>
      </c>
      <c r="C1413" s="2">
        <v>45812</v>
      </c>
      <c r="D1413" s="4">
        <v>0.30517361111111113</v>
      </c>
      <c r="E1413" s="2">
        <v>45812</v>
      </c>
      <c r="F1413" s="2" t="str">
        <f>TEXT(Table1[[#This Row],[Business_Day]],"dddd")</f>
        <v>Wednesday</v>
      </c>
      <c r="G1413" t="s">
        <v>14</v>
      </c>
      <c r="H1413" t="s">
        <v>19</v>
      </c>
      <c r="I1413" t="str">
        <f t="shared" si="176"/>
        <v>Dine-In</v>
      </c>
      <c r="J1413" t="s">
        <v>41</v>
      </c>
      <c r="K1413" t="s">
        <v>23</v>
      </c>
      <c r="L1413" t="str">
        <f t="shared" si="177"/>
        <v>Light Ice</v>
      </c>
      <c r="M1413" s="3">
        <v>2</v>
      </c>
      <c r="N1413" s="5">
        <v>2</v>
      </c>
      <c r="O1413" s="5">
        <f t="shared" si="178"/>
        <v>2</v>
      </c>
      <c r="P1413" s="5">
        <f t="shared" si="179"/>
        <v>4</v>
      </c>
      <c r="Q1413" s="9">
        <v>0.8</v>
      </c>
      <c r="R1413" s="9">
        <f t="shared" si="180"/>
        <v>0.8</v>
      </c>
      <c r="S1413" s="9">
        <v>0.22</v>
      </c>
      <c r="T1413" s="9">
        <f t="shared" si="181"/>
        <v>0.22</v>
      </c>
      <c r="U1413" s="16">
        <v>3.42</v>
      </c>
      <c r="V1413" s="5">
        <f t="shared" si="182"/>
        <v>3.42</v>
      </c>
      <c r="W1413" t="s">
        <v>21</v>
      </c>
      <c r="X1413" t="str">
        <f t="shared" si="183"/>
        <v>Card</v>
      </c>
    </row>
    <row r="1414" spans="1:24" x14ac:dyDescent="0.3">
      <c r="A1414" s="3">
        <v>121412</v>
      </c>
      <c r="B1414">
        <v>103</v>
      </c>
      <c r="C1414" s="2">
        <v>45777</v>
      </c>
      <c r="D1414" s="4">
        <v>6.2835648148148154E-2</v>
      </c>
      <c r="E1414" s="2">
        <v>45777</v>
      </c>
      <c r="F1414" s="2" t="str">
        <f>TEXT(Table1[[#This Row],[Business_Day]],"dddd")</f>
        <v>Wednesday</v>
      </c>
      <c r="G1414" t="s">
        <v>33</v>
      </c>
      <c r="I1414" t="str">
        <f t="shared" si="176"/>
        <v>Unknown</v>
      </c>
      <c r="J1414" t="s">
        <v>43</v>
      </c>
      <c r="L1414" t="str">
        <f t="shared" si="177"/>
        <v>No Modifier</v>
      </c>
      <c r="M1414" s="3">
        <v>1</v>
      </c>
      <c r="N1414" s="5">
        <v>4.6399999999999997</v>
      </c>
      <c r="O1414" s="5">
        <f t="shared" si="178"/>
        <v>4.6399999999999997</v>
      </c>
      <c r="P1414" s="5">
        <f t="shared" si="179"/>
        <v>4.6399999999999997</v>
      </c>
      <c r="Q1414" s="9">
        <v>0</v>
      </c>
      <c r="R1414" s="9">
        <f t="shared" si="180"/>
        <v>0</v>
      </c>
      <c r="S1414" s="9">
        <v>0.32</v>
      </c>
      <c r="T1414" s="9">
        <f t="shared" si="181"/>
        <v>0.32</v>
      </c>
      <c r="U1414" s="16">
        <v>4.96</v>
      </c>
      <c r="V1414" s="5">
        <f t="shared" si="182"/>
        <v>4.96</v>
      </c>
      <c r="W1414" t="s">
        <v>62</v>
      </c>
      <c r="X1414" t="str">
        <f t="shared" si="183"/>
        <v>GiftCard</v>
      </c>
    </row>
    <row r="1415" spans="1:24" x14ac:dyDescent="0.3">
      <c r="A1415" s="3">
        <v>121413</v>
      </c>
      <c r="B1415">
        <v>501</v>
      </c>
      <c r="C1415" s="2">
        <v>45822</v>
      </c>
      <c r="D1415" s="4">
        <v>0.21462962962962964</v>
      </c>
      <c r="E1415" s="2">
        <v>45822</v>
      </c>
      <c r="F1415" s="2" t="str">
        <f>TEXT(Table1[[#This Row],[Business_Day]],"dddd")</f>
        <v>Saturday</v>
      </c>
      <c r="G1415" t="s">
        <v>14</v>
      </c>
      <c r="H1415" t="s">
        <v>19</v>
      </c>
      <c r="I1415" t="str">
        <f t="shared" si="176"/>
        <v>Dine-In</v>
      </c>
      <c r="J1415" t="s">
        <v>70</v>
      </c>
      <c r="L1415" t="str">
        <f t="shared" si="177"/>
        <v>No Modifier</v>
      </c>
      <c r="M1415" s="3">
        <v>1</v>
      </c>
      <c r="N1415" s="5">
        <v>3.78</v>
      </c>
      <c r="O1415" s="5">
        <f t="shared" si="178"/>
        <v>3.78</v>
      </c>
      <c r="P1415" s="5">
        <f t="shared" si="179"/>
        <v>3.78</v>
      </c>
      <c r="Q1415" s="9">
        <v>0</v>
      </c>
      <c r="R1415" s="9">
        <f t="shared" si="180"/>
        <v>0</v>
      </c>
      <c r="S1415" s="9">
        <v>0.27</v>
      </c>
      <c r="T1415" s="9">
        <f t="shared" si="181"/>
        <v>0.27</v>
      </c>
      <c r="U1415" s="16">
        <v>4.05</v>
      </c>
      <c r="V1415" s="5">
        <f t="shared" si="182"/>
        <v>4.05</v>
      </c>
      <c r="W1415" t="s">
        <v>21</v>
      </c>
      <c r="X1415" t="str">
        <f t="shared" si="183"/>
        <v>Card</v>
      </c>
    </row>
    <row r="1416" spans="1:24" x14ac:dyDescent="0.3">
      <c r="A1416" s="3">
        <v>121414</v>
      </c>
      <c r="B1416">
        <v>402</v>
      </c>
      <c r="C1416" s="2">
        <v>45866</v>
      </c>
      <c r="D1416" s="4">
        <v>8.2719907407407409E-2</v>
      </c>
      <c r="E1416" s="2">
        <v>45866</v>
      </c>
      <c r="F1416" s="2" t="str">
        <f>TEXT(Table1[[#This Row],[Business_Day]],"dddd")</f>
        <v>Monday</v>
      </c>
      <c r="G1416" t="s">
        <v>33</v>
      </c>
      <c r="H1416" t="s">
        <v>15</v>
      </c>
      <c r="I1416" t="str">
        <f t="shared" si="176"/>
        <v>Drive-Thru</v>
      </c>
      <c r="J1416" t="s">
        <v>52</v>
      </c>
      <c r="K1416" t="s">
        <v>34</v>
      </c>
      <c r="L1416" t="str">
        <f t="shared" si="177"/>
        <v>Extra Sauce</v>
      </c>
      <c r="M1416" s="3">
        <v>1</v>
      </c>
      <c r="N1416" s="5">
        <v>2.46</v>
      </c>
      <c r="O1416" s="5">
        <f t="shared" si="178"/>
        <v>2.71</v>
      </c>
      <c r="P1416" s="5">
        <f t="shared" si="179"/>
        <v>2.71</v>
      </c>
      <c r="Q1416" s="9">
        <v>0</v>
      </c>
      <c r="R1416" s="9">
        <f t="shared" si="180"/>
        <v>0</v>
      </c>
      <c r="S1416" s="9">
        <v>0.24</v>
      </c>
      <c r="T1416" s="9">
        <f t="shared" si="181"/>
        <v>0.24</v>
      </c>
      <c r="U1416" s="16">
        <v>2.95</v>
      </c>
      <c r="V1416" s="5">
        <f t="shared" si="182"/>
        <v>2.95</v>
      </c>
      <c r="W1416" t="s">
        <v>21</v>
      </c>
      <c r="X1416" t="str">
        <f t="shared" si="183"/>
        <v>Card</v>
      </c>
    </row>
    <row r="1417" spans="1:24" x14ac:dyDescent="0.3">
      <c r="A1417" s="3">
        <v>121415</v>
      </c>
      <c r="B1417">
        <v>201</v>
      </c>
      <c r="C1417" s="2">
        <v>45779</v>
      </c>
      <c r="D1417" s="4">
        <v>0.45903935185185185</v>
      </c>
      <c r="E1417" s="2">
        <v>45779</v>
      </c>
      <c r="F1417" s="2" t="str">
        <f>TEXT(Table1[[#This Row],[Business_Day]],"dddd")</f>
        <v>Friday</v>
      </c>
      <c r="G1417" t="s">
        <v>37</v>
      </c>
      <c r="H1417" t="s">
        <v>22</v>
      </c>
      <c r="I1417" t="str">
        <f t="shared" si="176"/>
        <v>Takeout</v>
      </c>
      <c r="J1417" t="s">
        <v>41</v>
      </c>
      <c r="K1417" t="s">
        <v>66</v>
      </c>
      <c r="L1417" t="str">
        <f t="shared" si="177"/>
        <v>Extra Ice</v>
      </c>
      <c r="M1417" s="3">
        <v>2</v>
      </c>
      <c r="N1417" s="5">
        <v>2.08</v>
      </c>
      <c r="O1417" s="5">
        <f t="shared" si="178"/>
        <v>2.08</v>
      </c>
      <c r="P1417" s="5">
        <f t="shared" si="179"/>
        <v>4.16</v>
      </c>
      <c r="Q1417" s="9">
        <v>0</v>
      </c>
      <c r="R1417" s="9">
        <f t="shared" si="180"/>
        <v>0</v>
      </c>
      <c r="S1417" s="9">
        <v>0.35</v>
      </c>
      <c r="T1417" s="9">
        <f t="shared" si="181"/>
        <v>0.35</v>
      </c>
      <c r="U1417" s="16">
        <v>4.51</v>
      </c>
      <c r="V1417" s="5">
        <f t="shared" si="182"/>
        <v>4.51</v>
      </c>
      <c r="W1417" t="s">
        <v>21</v>
      </c>
      <c r="X1417" t="str">
        <f t="shared" si="183"/>
        <v>Card</v>
      </c>
    </row>
    <row r="1418" spans="1:24" x14ac:dyDescent="0.3">
      <c r="A1418" s="3">
        <v>121416</v>
      </c>
      <c r="B1418">
        <v>103</v>
      </c>
      <c r="C1418" s="2">
        <v>45867</v>
      </c>
      <c r="D1418" s="4">
        <v>0.37833333333333335</v>
      </c>
      <c r="E1418" s="2">
        <v>45867</v>
      </c>
      <c r="F1418" s="2" t="str">
        <f>TEXT(Table1[[#This Row],[Business_Day]],"dddd")</f>
        <v>Tuesday</v>
      </c>
      <c r="G1418" t="s">
        <v>14</v>
      </c>
      <c r="H1418" t="s">
        <v>22</v>
      </c>
      <c r="I1418" t="str">
        <f t="shared" si="176"/>
        <v>Takeout</v>
      </c>
      <c r="J1418" t="s">
        <v>41</v>
      </c>
      <c r="K1418" t="s">
        <v>66</v>
      </c>
      <c r="L1418" t="str">
        <f t="shared" si="177"/>
        <v>Extra Ice</v>
      </c>
      <c r="M1418" s="3">
        <v>1</v>
      </c>
      <c r="N1418" s="5">
        <v>1.9</v>
      </c>
      <c r="O1418" s="5">
        <f t="shared" si="178"/>
        <v>1.9</v>
      </c>
      <c r="P1418" s="5">
        <f t="shared" si="179"/>
        <v>1.9</v>
      </c>
      <c r="Q1418" s="9">
        <v>0</v>
      </c>
      <c r="R1418" s="9">
        <f t="shared" si="180"/>
        <v>0</v>
      </c>
      <c r="S1418" s="9">
        <v>0.14000000000000001</v>
      </c>
      <c r="T1418" s="9">
        <f t="shared" si="181"/>
        <v>0.14000000000000001</v>
      </c>
      <c r="U1418" s="16">
        <v>2.04</v>
      </c>
      <c r="V1418" s="5">
        <f t="shared" si="182"/>
        <v>2.04</v>
      </c>
      <c r="W1418" t="s">
        <v>62</v>
      </c>
      <c r="X1418" t="str">
        <f t="shared" si="183"/>
        <v>GiftCard</v>
      </c>
    </row>
    <row r="1419" spans="1:24" x14ac:dyDescent="0.3">
      <c r="A1419" s="3">
        <v>121417</v>
      </c>
      <c r="B1419">
        <v>102</v>
      </c>
      <c r="C1419" s="2">
        <v>45836</v>
      </c>
      <c r="D1419" s="4">
        <v>0.28314814814814815</v>
      </c>
      <c r="E1419" s="2">
        <v>45836</v>
      </c>
      <c r="F1419" s="2" t="str">
        <f>TEXT(Table1[[#This Row],[Business_Day]],"dddd")</f>
        <v>Saturday</v>
      </c>
      <c r="G1419" t="s">
        <v>36</v>
      </c>
      <c r="H1419" t="s">
        <v>19</v>
      </c>
      <c r="I1419" t="str">
        <f t="shared" si="176"/>
        <v>Dine-In</v>
      </c>
      <c r="J1419" t="s">
        <v>26</v>
      </c>
      <c r="L1419" t="str">
        <f t="shared" si="177"/>
        <v>No Modifier</v>
      </c>
      <c r="M1419" s="3">
        <v>1</v>
      </c>
      <c r="N1419" s="5">
        <v>9.42</v>
      </c>
      <c r="O1419" s="5">
        <f t="shared" si="178"/>
        <v>9.42</v>
      </c>
      <c r="P1419" s="5">
        <f t="shared" si="179"/>
        <v>9.42</v>
      </c>
      <c r="Q1419" s="9">
        <v>0.47</v>
      </c>
      <c r="R1419" s="9">
        <f t="shared" si="180"/>
        <v>0.47</v>
      </c>
      <c r="S1419" s="9">
        <v>0.63</v>
      </c>
      <c r="T1419" s="9">
        <f t="shared" si="181"/>
        <v>0.63</v>
      </c>
      <c r="U1419" s="16">
        <v>9.58</v>
      </c>
      <c r="V1419" s="5">
        <f t="shared" si="182"/>
        <v>9.58</v>
      </c>
      <c r="W1419" t="s">
        <v>21</v>
      </c>
      <c r="X1419" t="str">
        <f t="shared" si="183"/>
        <v>Card</v>
      </c>
    </row>
    <row r="1420" spans="1:24" x14ac:dyDescent="0.3">
      <c r="A1420" s="3">
        <v>121418</v>
      </c>
      <c r="B1420">
        <v>301</v>
      </c>
      <c r="C1420" s="2">
        <v>45768</v>
      </c>
      <c r="D1420" s="4">
        <v>0.2492361111111111</v>
      </c>
      <c r="E1420" s="2">
        <v>45768</v>
      </c>
      <c r="F1420" s="2" t="str">
        <f>TEXT(Table1[[#This Row],[Business_Day]],"dddd")</f>
        <v>Monday</v>
      </c>
      <c r="G1420" t="s">
        <v>28</v>
      </c>
      <c r="H1420" t="s">
        <v>19</v>
      </c>
      <c r="I1420" t="str">
        <f t="shared" si="176"/>
        <v>Dine-In</v>
      </c>
      <c r="J1420" t="s">
        <v>32</v>
      </c>
      <c r="K1420" t="s">
        <v>66</v>
      </c>
      <c r="L1420" t="str">
        <f t="shared" si="177"/>
        <v>Extra Ice</v>
      </c>
      <c r="M1420" s="3">
        <v>1</v>
      </c>
      <c r="N1420" s="5">
        <v>1.87</v>
      </c>
      <c r="O1420" s="5">
        <f t="shared" si="178"/>
        <v>1.8699999999999999</v>
      </c>
      <c r="P1420" s="5">
        <f t="shared" si="179"/>
        <v>1.8699999999999999</v>
      </c>
      <c r="Q1420" s="9">
        <v>0.19</v>
      </c>
      <c r="R1420" s="9">
        <f t="shared" si="180"/>
        <v>0.19</v>
      </c>
      <c r="S1420" s="9">
        <v>0.11</v>
      </c>
      <c r="T1420" s="9">
        <f t="shared" si="181"/>
        <v>0.11</v>
      </c>
      <c r="U1420" s="16">
        <v>1.79</v>
      </c>
      <c r="V1420" s="5">
        <f t="shared" si="182"/>
        <v>1.79</v>
      </c>
      <c r="W1420" t="s">
        <v>21</v>
      </c>
      <c r="X1420" t="str">
        <f t="shared" si="183"/>
        <v>Card</v>
      </c>
    </row>
    <row r="1421" spans="1:24" x14ac:dyDescent="0.3">
      <c r="A1421" s="3">
        <v>121419</v>
      </c>
      <c r="B1421">
        <v>403</v>
      </c>
      <c r="C1421" s="2">
        <v>45797</v>
      </c>
      <c r="D1421" s="4">
        <v>0.41270833333333334</v>
      </c>
      <c r="E1421" s="2">
        <v>45797</v>
      </c>
      <c r="F1421" s="2" t="str">
        <f>TEXT(Table1[[#This Row],[Business_Day]],"dddd")</f>
        <v>Tuesday</v>
      </c>
      <c r="G1421" t="s">
        <v>36</v>
      </c>
      <c r="H1421" t="s">
        <v>29</v>
      </c>
      <c r="I1421" t="str">
        <f t="shared" si="176"/>
        <v>Delivery</v>
      </c>
      <c r="J1421" t="s">
        <v>20</v>
      </c>
      <c r="K1421" t="s">
        <v>50</v>
      </c>
      <c r="L1421" t="str">
        <f t="shared" si="177"/>
        <v>Extra Cheese</v>
      </c>
      <c r="M1421" s="3">
        <v>2</v>
      </c>
      <c r="N1421" s="5">
        <v>5.58</v>
      </c>
      <c r="O1421" s="5">
        <f t="shared" si="178"/>
        <v>6.08</v>
      </c>
      <c r="P1421" s="5">
        <f t="shared" si="179"/>
        <v>12.16</v>
      </c>
      <c r="Q1421" s="9">
        <v>0</v>
      </c>
      <c r="R1421" s="9">
        <f t="shared" si="180"/>
        <v>0</v>
      </c>
      <c r="S1421" s="9">
        <v>0.85</v>
      </c>
      <c r="T1421" s="9">
        <f t="shared" si="181"/>
        <v>0.85</v>
      </c>
      <c r="U1421" s="16">
        <v>13.01</v>
      </c>
      <c r="V1421" s="5">
        <f t="shared" si="182"/>
        <v>13.01</v>
      </c>
      <c r="W1421" t="s">
        <v>21</v>
      </c>
      <c r="X1421" t="str">
        <f t="shared" si="183"/>
        <v>Card</v>
      </c>
    </row>
    <row r="1422" spans="1:24" x14ac:dyDescent="0.3">
      <c r="A1422" s="3">
        <v>121420</v>
      </c>
      <c r="B1422">
        <v>401</v>
      </c>
      <c r="C1422" s="2">
        <v>45845</v>
      </c>
      <c r="D1422" s="4">
        <v>0.53230324074074076</v>
      </c>
      <c r="E1422" s="2">
        <v>45845</v>
      </c>
      <c r="F1422" s="2" t="str">
        <f>TEXT(Table1[[#This Row],[Business_Day]],"dddd")</f>
        <v>Monday</v>
      </c>
      <c r="G1422" t="s">
        <v>18</v>
      </c>
      <c r="H1422" t="s">
        <v>29</v>
      </c>
      <c r="I1422" t="str">
        <f t="shared" si="176"/>
        <v>Delivery</v>
      </c>
      <c r="J1422" t="s">
        <v>43</v>
      </c>
      <c r="L1422" t="str">
        <f t="shared" si="177"/>
        <v>No Modifier</v>
      </c>
      <c r="M1422" s="3">
        <v>2</v>
      </c>
      <c r="N1422" s="5">
        <v>4.67</v>
      </c>
      <c r="O1422" s="5">
        <f t="shared" si="178"/>
        <v>4.67</v>
      </c>
      <c r="P1422" s="5">
        <f t="shared" si="179"/>
        <v>9.34</v>
      </c>
      <c r="Q1422" s="9">
        <v>0</v>
      </c>
      <c r="R1422" s="9">
        <f t="shared" si="180"/>
        <v>0</v>
      </c>
      <c r="S1422" s="9">
        <v>0.65</v>
      </c>
      <c r="T1422" s="9">
        <f t="shared" si="181"/>
        <v>0.65</v>
      </c>
      <c r="U1422" s="16">
        <v>9.99</v>
      </c>
      <c r="V1422" s="5">
        <f t="shared" si="182"/>
        <v>9.99</v>
      </c>
      <c r="W1422" t="s">
        <v>21</v>
      </c>
      <c r="X1422" t="str">
        <f t="shared" si="183"/>
        <v>Card</v>
      </c>
    </row>
    <row r="1423" spans="1:24" x14ac:dyDescent="0.3">
      <c r="A1423" s="3">
        <v>121421</v>
      </c>
      <c r="B1423">
        <v>101</v>
      </c>
      <c r="C1423" s="2">
        <v>45803</v>
      </c>
      <c r="D1423" s="4">
        <v>0.48320601851851852</v>
      </c>
      <c r="E1423" s="2">
        <v>45803</v>
      </c>
      <c r="F1423" s="2" t="str">
        <f>TEXT(Table1[[#This Row],[Business_Day]],"dddd")</f>
        <v>Monday</v>
      </c>
      <c r="G1423" t="s">
        <v>18</v>
      </c>
      <c r="H1423" t="s">
        <v>19</v>
      </c>
      <c r="I1423" t="str">
        <f t="shared" si="176"/>
        <v>Dine-In</v>
      </c>
      <c r="J1423" t="s">
        <v>27</v>
      </c>
      <c r="L1423" t="str">
        <f t="shared" si="177"/>
        <v>No Modifier</v>
      </c>
      <c r="M1423" s="3">
        <v>1</v>
      </c>
      <c r="N1423" s="5">
        <v>6.19</v>
      </c>
      <c r="O1423" s="5">
        <f t="shared" si="178"/>
        <v>6.1899999999999995</v>
      </c>
      <c r="P1423" s="5">
        <f t="shared" si="179"/>
        <v>6.1899999999999995</v>
      </c>
      <c r="Q1423" s="9">
        <v>0</v>
      </c>
      <c r="R1423" s="9">
        <f t="shared" si="180"/>
        <v>0</v>
      </c>
      <c r="S1423" s="9">
        <v>0.37</v>
      </c>
      <c r="T1423" s="9">
        <f t="shared" si="181"/>
        <v>0.37</v>
      </c>
      <c r="U1423" s="16">
        <v>6.56</v>
      </c>
      <c r="V1423" s="5">
        <f t="shared" si="182"/>
        <v>6.56</v>
      </c>
      <c r="W1423" t="s">
        <v>21</v>
      </c>
      <c r="X1423" t="str">
        <f t="shared" si="183"/>
        <v>Card</v>
      </c>
    </row>
    <row r="1424" spans="1:24" x14ac:dyDescent="0.3">
      <c r="A1424" s="3">
        <v>121422</v>
      </c>
      <c r="B1424">
        <v>201</v>
      </c>
      <c r="C1424" s="2">
        <v>45787</v>
      </c>
      <c r="D1424" s="4">
        <v>0.53541666666666665</v>
      </c>
      <c r="E1424" s="2">
        <v>45787</v>
      </c>
      <c r="F1424" s="2" t="str">
        <f>TEXT(Table1[[#This Row],[Business_Day]],"dddd")</f>
        <v>Saturday</v>
      </c>
      <c r="G1424" t="s">
        <v>18</v>
      </c>
      <c r="H1424" t="s">
        <v>19</v>
      </c>
      <c r="I1424" t="str">
        <f t="shared" si="176"/>
        <v>Dine-In</v>
      </c>
      <c r="J1424" t="s">
        <v>26</v>
      </c>
      <c r="L1424" t="str">
        <f t="shared" si="177"/>
        <v>No Modifier</v>
      </c>
      <c r="M1424" s="3">
        <v>1</v>
      </c>
      <c r="N1424" s="5">
        <v>9.11</v>
      </c>
      <c r="O1424" s="5">
        <f t="shared" ca="1" si="178"/>
        <v>9.26</v>
      </c>
      <c r="P1424" s="5">
        <f t="shared" ca="1" si="179"/>
        <v>9.26</v>
      </c>
      <c r="R1424" s="9">
        <f t="shared" ca="1" si="180"/>
        <v>0.15</v>
      </c>
      <c r="S1424" s="9">
        <v>0.66</v>
      </c>
      <c r="T1424" s="9">
        <f t="shared" si="181"/>
        <v>0.66</v>
      </c>
      <c r="U1424" s="16">
        <v>9.77</v>
      </c>
      <c r="V1424" s="5">
        <f t="shared" si="182"/>
        <v>9.77</v>
      </c>
      <c r="W1424" t="s">
        <v>21</v>
      </c>
      <c r="X1424" t="str">
        <f t="shared" si="183"/>
        <v>Card</v>
      </c>
    </row>
    <row r="1425" spans="1:24" x14ac:dyDescent="0.3">
      <c r="A1425" s="3">
        <v>121423</v>
      </c>
      <c r="B1425">
        <v>403</v>
      </c>
      <c r="C1425" s="2">
        <v>45856</v>
      </c>
      <c r="D1425" s="4">
        <v>0.47342592592592592</v>
      </c>
      <c r="E1425" s="2">
        <v>45856</v>
      </c>
      <c r="F1425" s="2" t="str">
        <f>TEXT(Table1[[#This Row],[Business_Day]],"dddd")</f>
        <v>Friday</v>
      </c>
      <c r="G1425" t="s">
        <v>33</v>
      </c>
      <c r="H1425" t="s">
        <v>15</v>
      </c>
      <c r="I1425" t="str">
        <f t="shared" si="176"/>
        <v>Drive-Thru</v>
      </c>
      <c r="J1425" t="s">
        <v>52</v>
      </c>
      <c r="K1425" t="s">
        <v>53</v>
      </c>
      <c r="L1425" t="str">
        <f t="shared" si="177"/>
        <v>Small Size</v>
      </c>
      <c r="M1425" s="3">
        <v>1</v>
      </c>
      <c r="N1425" s="5">
        <v>2.4</v>
      </c>
      <c r="O1425" s="5">
        <f t="shared" si="178"/>
        <v>2.1</v>
      </c>
      <c r="P1425" s="5">
        <f t="shared" si="179"/>
        <v>2.1</v>
      </c>
      <c r="Q1425" s="9">
        <v>0.21</v>
      </c>
      <c r="R1425" s="9">
        <f t="shared" si="180"/>
        <v>0.21</v>
      </c>
      <c r="S1425" s="9">
        <v>0.11</v>
      </c>
      <c r="T1425" s="9">
        <f t="shared" si="181"/>
        <v>0.11</v>
      </c>
      <c r="U1425" s="16">
        <v>2</v>
      </c>
      <c r="V1425" s="5">
        <f t="shared" si="182"/>
        <v>2</v>
      </c>
      <c r="W1425" t="s">
        <v>21</v>
      </c>
      <c r="X1425" t="str">
        <f t="shared" si="183"/>
        <v>Card</v>
      </c>
    </row>
    <row r="1426" spans="1:24" x14ac:dyDescent="0.3">
      <c r="A1426" s="3">
        <v>121424</v>
      </c>
      <c r="B1426">
        <v>401</v>
      </c>
      <c r="C1426" s="2">
        <v>45810</v>
      </c>
      <c r="D1426" s="4">
        <v>0.48113425925925923</v>
      </c>
      <c r="E1426" s="2">
        <v>45810</v>
      </c>
      <c r="F1426" s="2" t="str">
        <f>TEXT(Table1[[#This Row],[Business_Day]],"dddd")</f>
        <v>Monday</v>
      </c>
      <c r="G1426" t="s">
        <v>18</v>
      </c>
      <c r="H1426" t="s">
        <v>15</v>
      </c>
      <c r="I1426" t="str">
        <f t="shared" si="176"/>
        <v>Drive-Thru</v>
      </c>
      <c r="J1426" t="s">
        <v>27</v>
      </c>
      <c r="L1426" t="str">
        <f t="shared" si="177"/>
        <v>No Modifier</v>
      </c>
      <c r="M1426" s="3">
        <v>1</v>
      </c>
      <c r="N1426" s="5">
        <v>5.3</v>
      </c>
      <c r="O1426" s="5">
        <f t="shared" si="178"/>
        <v>5.3</v>
      </c>
      <c r="P1426" s="5">
        <f t="shared" si="179"/>
        <v>5.3</v>
      </c>
      <c r="Q1426" s="9">
        <v>0</v>
      </c>
      <c r="R1426" s="9">
        <f t="shared" si="180"/>
        <v>0</v>
      </c>
      <c r="S1426" s="9">
        <v>0.4</v>
      </c>
      <c r="T1426" s="9">
        <f t="shared" si="181"/>
        <v>0.4</v>
      </c>
      <c r="U1426" s="16">
        <v>5.7</v>
      </c>
      <c r="V1426" s="5">
        <f t="shared" si="182"/>
        <v>5.7</v>
      </c>
      <c r="W1426" t="s">
        <v>21</v>
      </c>
      <c r="X1426" t="str">
        <f t="shared" si="183"/>
        <v>Card</v>
      </c>
    </row>
    <row r="1427" spans="1:24" x14ac:dyDescent="0.3">
      <c r="A1427" s="3">
        <v>121425</v>
      </c>
      <c r="B1427">
        <v>301</v>
      </c>
      <c r="C1427" s="2">
        <v>45850</v>
      </c>
      <c r="D1427" s="4">
        <v>0.28744212962962962</v>
      </c>
      <c r="E1427" s="2">
        <v>45850</v>
      </c>
      <c r="F1427" s="2" t="str">
        <f>TEXT(Table1[[#This Row],[Business_Day]],"dddd")</f>
        <v>Saturday</v>
      </c>
      <c r="G1427" t="s">
        <v>36</v>
      </c>
      <c r="H1427" t="s">
        <v>15</v>
      </c>
      <c r="I1427" t="str">
        <f t="shared" si="176"/>
        <v>Drive-Thru</v>
      </c>
      <c r="J1427" t="s">
        <v>77</v>
      </c>
      <c r="K1427" t="s">
        <v>74</v>
      </c>
      <c r="L1427" t="str">
        <f t="shared" si="177"/>
        <v>Add Bacon</v>
      </c>
      <c r="M1427" s="3">
        <v>1</v>
      </c>
      <c r="N1427" s="5">
        <v>4.55</v>
      </c>
      <c r="O1427" s="5">
        <f t="shared" si="178"/>
        <v>5.55</v>
      </c>
      <c r="P1427" s="5">
        <f t="shared" si="179"/>
        <v>5.55</v>
      </c>
      <c r="Q1427" s="9">
        <v>0</v>
      </c>
      <c r="R1427" s="9">
        <f t="shared" si="180"/>
        <v>0</v>
      </c>
      <c r="S1427" s="9">
        <v>0.33</v>
      </c>
      <c r="T1427" s="9">
        <f t="shared" si="181"/>
        <v>0.33</v>
      </c>
      <c r="U1427" s="16">
        <v>5.88</v>
      </c>
      <c r="V1427" s="5">
        <f t="shared" si="182"/>
        <v>5.88</v>
      </c>
      <c r="W1427" t="s">
        <v>21</v>
      </c>
      <c r="X1427" t="str">
        <f t="shared" si="183"/>
        <v>Card</v>
      </c>
    </row>
    <row r="1428" spans="1:24" x14ac:dyDescent="0.3">
      <c r="A1428" s="3">
        <v>121426</v>
      </c>
      <c r="B1428">
        <v>202</v>
      </c>
      <c r="C1428" s="2">
        <v>45866</v>
      </c>
      <c r="D1428" s="4">
        <v>0.44952546296296297</v>
      </c>
      <c r="E1428" s="2">
        <v>45866</v>
      </c>
      <c r="F1428" s="2" t="str">
        <f>TEXT(Table1[[#This Row],[Business_Day]],"dddd")</f>
        <v>Monday</v>
      </c>
      <c r="G1428" t="s">
        <v>33</v>
      </c>
      <c r="H1428" t="s">
        <v>22</v>
      </c>
      <c r="I1428" t="str">
        <f t="shared" si="176"/>
        <v>Takeout</v>
      </c>
      <c r="J1428" t="s">
        <v>20</v>
      </c>
      <c r="K1428" t="s">
        <v>63</v>
      </c>
      <c r="L1428" t="str">
        <f t="shared" si="177"/>
        <v>No Sauce</v>
      </c>
      <c r="M1428" s="3">
        <v>1</v>
      </c>
      <c r="N1428" s="5">
        <v>6.14</v>
      </c>
      <c r="O1428" s="5">
        <f t="shared" si="178"/>
        <v>6.14</v>
      </c>
      <c r="P1428" s="5">
        <f t="shared" si="179"/>
        <v>6.14</v>
      </c>
      <c r="Q1428" s="9">
        <v>0</v>
      </c>
      <c r="R1428" s="9">
        <f t="shared" si="180"/>
        <v>0</v>
      </c>
      <c r="S1428" s="9">
        <v>0.4</v>
      </c>
      <c r="T1428" s="9">
        <f t="shared" si="181"/>
        <v>0.4</v>
      </c>
      <c r="U1428" s="16">
        <v>6.54</v>
      </c>
      <c r="V1428" s="5">
        <f t="shared" si="182"/>
        <v>6.54</v>
      </c>
      <c r="W1428" t="s">
        <v>21</v>
      </c>
      <c r="X1428" t="str">
        <f t="shared" si="183"/>
        <v>Card</v>
      </c>
    </row>
    <row r="1429" spans="1:24" x14ac:dyDescent="0.3">
      <c r="A1429" s="3">
        <v>121427</v>
      </c>
      <c r="B1429">
        <v>402</v>
      </c>
      <c r="C1429" s="2">
        <v>45764</v>
      </c>
      <c r="D1429" s="4">
        <v>0.52954861111111107</v>
      </c>
      <c r="E1429" s="2">
        <v>45764</v>
      </c>
      <c r="F1429" s="2" t="str">
        <f>TEXT(Table1[[#This Row],[Business_Day]],"dddd")</f>
        <v>Thursday</v>
      </c>
      <c r="G1429" t="s">
        <v>18</v>
      </c>
      <c r="H1429" t="s">
        <v>22</v>
      </c>
      <c r="I1429" t="str">
        <f t="shared" si="176"/>
        <v>Takeout</v>
      </c>
      <c r="J1429" t="s">
        <v>77</v>
      </c>
      <c r="L1429" t="str">
        <f t="shared" si="177"/>
        <v>No Modifier</v>
      </c>
      <c r="M1429" s="3">
        <v>1</v>
      </c>
      <c r="N1429" s="5">
        <v>4.8499999999999996</v>
      </c>
      <c r="O1429" s="5">
        <f t="shared" si="178"/>
        <v>4.8500000000000005</v>
      </c>
      <c r="P1429" s="5">
        <f t="shared" si="179"/>
        <v>4.8500000000000005</v>
      </c>
      <c r="Q1429" s="9">
        <v>0</v>
      </c>
      <c r="R1429" s="9">
        <f t="shared" si="180"/>
        <v>0</v>
      </c>
      <c r="S1429" s="9">
        <v>0.39</v>
      </c>
      <c r="T1429" s="9">
        <f t="shared" si="181"/>
        <v>0.39</v>
      </c>
      <c r="U1429" s="16">
        <v>5.24</v>
      </c>
      <c r="V1429" s="5">
        <f t="shared" si="182"/>
        <v>5.24</v>
      </c>
      <c r="W1429" t="s">
        <v>62</v>
      </c>
      <c r="X1429" t="str">
        <f t="shared" si="183"/>
        <v>GiftCard</v>
      </c>
    </row>
    <row r="1430" spans="1:24" x14ac:dyDescent="0.3">
      <c r="A1430" s="3">
        <v>121428</v>
      </c>
      <c r="B1430">
        <v>402</v>
      </c>
      <c r="C1430" s="2">
        <v>45856</v>
      </c>
      <c r="D1430" s="4">
        <v>0.29961805555555554</v>
      </c>
      <c r="E1430" s="2">
        <v>45856</v>
      </c>
      <c r="F1430" s="2" t="str">
        <f>TEXT(Table1[[#This Row],[Business_Day]],"dddd")</f>
        <v>Friday</v>
      </c>
      <c r="G1430" t="s">
        <v>36</v>
      </c>
      <c r="H1430" t="s">
        <v>22</v>
      </c>
      <c r="I1430" t="str">
        <f t="shared" si="176"/>
        <v>Takeout</v>
      </c>
      <c r="J1430" t="s">
        <v>59</v>
      </c>
      <c r="L1430" t="str">
        <f t="shared" si="177"/>
        <v>No Modifier</v>
      </c>
      <c r="M1430" s="3">
        <v>1</v>
      </c>
      <c r="N1430" s="5">
        <v>9.8800000000000008</v>
      </c>
      <c r="O1430" s="5">
        <f t="shared" si="178"/>
        <v>9.879999999999999</v>
      </c>
      <c r="P1430" s="5">
        <f t="shared" si="179"/>
        <v>9.879999999999999</v>
      </c>
      <c r="Q1430" s="9">
        <v>0</v>
      </c>
      <c r="R1430" s="9">
        <f t="shared" si="180"/>
        <v>0</v>
      </c>
      <c r="S1430" s="9">
        <v>0.89</v>
      </c>
      <c r="T1430" s="9">
        <f t="shared" si="181"/>
        <v>0.89</v>
      </c>
      <c r="U1430" s="16">
        <v>10.77</v>
      </c>
      <c r="V1430" s="5">
        <f t="shared" si="182"/>
        <v>10.77</v>
      </c>
      <c r="W1430" t="s">
        <v>21</v>
      </c>
      <c r="X1430" t="str">
        <f t="shared" si="183"/>
        <v>Card</v>
      </c>
    </row>
    <row r="1431" spans="1:24" x14ac:dyDescent="0.3">
      <c r="A1431" s="3">
        <v>121429</v>
      </c>
      <c r="B1431">
        <v>403</v>
      </c>
      <c r="C1431" s="2">
        <v>45801</v>
      </c>
      <c r="D1431" s="4">
        <v>0.27034722222222224</v>
      </c>
      <c r="E1431" s="2">
        <v>45801</v>
      </c>
      <c r="F1431" s="2" t="str">
        <f>TEXT(Table1[[#This Row],[Business_Day]],"dddd")</f>
        <v>Saturday</v>
      </c>
      <c r="G1431" t="s">
        <v>36</v>
      </c>
      <c r="H1431" t="s">
        <v>29</v>
      </c>
      <c r="I1431" t="str">
        <f t="shared" si="176"/>
        <v>Delivery</v>
      </c>
      <c r="J1431" t="s">
        <v>48</v>
      </c>
      <c r="K1431" t="s">
        <v>54</v>
      </c>
      <c r="L1431" t="str">
        <f t="shared" si="177"/>
        <v>No Onions</v>
      </c>
      <c r="M1431" s="3">
        <v>1</v>
      </c>
      <c r="N1431" s="5">
        <v>5.53</v>
      </c>
      <c r="O1431" s="5">
        <f t="shared" si="178"/>
        <v>5.53</v>
      </c>
      <c r="P1431" s="5">
        <f t="shared" si="179"/>
        <v>5.53</v>
      </c>
      <c r="Q1431" s="9">
        <v>0</v>
      </c>
      <c r="R1431" s="9">
        <f t="shared" si="180"/>
        <v>0</v>
      </c>
      <c r="S1431" s="9">
        <v>0.5</v>
      </c>
      <c r="T1431" s="9">
        <f t="shared" si="181"/>
        <v>0.5</v>
      </c>
      <c r="U1431" s="16">
        <v>6.03</v>
      </c>
      <c r="V1431" s="5">
        <f t="shared" si="182"/>
        <v>6.03</v>
      </c>
      <c r="W1431" t="s">
        <v>21</v>
      </c>
      <c r="X1431" t="str">
        <f t="shared" si="183"/>
        <v>Card</v>
      </c>
    </row>
    <row r="1432" spans="1:24" x14ac:dyDescent="0.3">
      <c r="A1432" s="3">
        <v>121430</v>
      </c>
      <c r="B1432">
        <v>101</v>
      </c>
      <c r="C1432" s="2">
        <v>45854</v>
      </c>
      <c r="D1432" s="4">
        <v>7.4699074074074071E-2</v>
      </c>
      <c r="E1432" s="2">
        <v>45854</v>
      </c>
      <c r="F1432" s="2" t="str">
        <f>TEXT(Table1[[#This Row],[Business_Day]],"dddd")</f>
        <v>Wednesday</v>
      </c>
      <c r="G1432" t="s">
        <v>18</v>
      </c>
      <c r="H1432" t="s">
        <v>19</v>
      </c>
      <c r="I1432" t="str">
        <f t="shared" si="176"/>
        <v>Dine-In</v>
      </c>
      <c r="J1432" t="s">
        <v>43</v>
      </c>
      <c r="L1432" t="str">
        <f t="shared" si="177"/>
        <v>No Modifier</v>
      </c>
      <c r="M1432" s="3">
        <v>2</v>
      </c>
      <c r="N1432" s="5">
        <v>4.59</v>
      </c>
      <c r="O1432" s="5">
        <f t="shared" si="178"/>
        <v>4.59</v>
      </c>
      <c r="P1432" s="5">
        <f t="shared" si="179"/>
        <v>9.18</v>
      </c>
      <c r="Q1432" s="9">
        <v>0</v>
      </c>
      <c r="R1432" s="9">
        <f t="shared" si="180"/>
        <v>0</v>
      </c>
      <c r="S1432" s="9">
        <v>0.83</v>
      </c>
      <c r="T1432" s="9">
        <f t="shared" si="181"/>
        <v>0.83</v>
      </c>
      <c r="U1432" s="16">
        <v>10.01</v>
      </c>
      <c r="V1432" s="5">
        <f t="shared" si="182"/>
        <v>10.01</v>
      </c>
      <c r="W1432" t="s">
        <v>21</v>
      </c>
      <c r="X1432" t="str">
        <f t="shared" si="183"/>
        <v>Card</v>
      </c>
    </row>
    <row r="1433" spans="1:24" x14ac:dyDescent="0.3">
      <c r="A1433" s="3">
        <v>121431</v>
      </c>
      <c r="B1433">
        <v>501</v>
      </c>
      <c r="C1433" s="2">
        <v>45773</v>
      </c>
      <c r="D1433" s="4">
        <v>0.27633101851851855</v>
      </c>
      <c r="E1433" s="2">
        <v>45773</v>
      </c>
      <c r="F1433" s="2" t="str">
        <f>TEXT(Table1[[#This Row],[Business_Day]],"dddd")</f>
        <v>Saturday</v>
      </c>
      <c r="G1433" t="s">
        <v>14</v>
      </c>
      <c r="H1433" t="s">
        <v>22</v>
      </c>
      <c r="I1433" t="str">
        <f t="shared" si="176"/>
        <v>Takeout</v>
      </c>
      <c r="J1433" t="s">
        <v>41</v>
      </c>
      <c r="K1433" t="s">
        <v>45</v>
      </c>
      <c r="L1433" t="str">
        <f t="shared" si="177"/>
        <v>Sugar-Free Syrup</v>
      </c>
      <c r="M1433" s="3">
        <v>1</v>
      </c>
      <c r="N1433" s="5">
        <v>2.0499999999999998</v>
      </c>
      <c r="O1433" s="5">
        <f t="shared" si="178"/>
        <v>2.3499999999999996</v>
      </c>
      <c r="P1433" s="5">
        <f t="shared" si="179"/>
        <v>2.3499999999999996</v>
      </c>
      <c r="Q1433" s="9">
        <v>0</v>
      </c>
      <c r="R1433" s="9">
        <f t="shared" si="180"/>
        <v>0</v>
      </c>
      <c r="S1433" s="9">
        <v>0.18</v>
      </c>
      <c r="T1433" s="9">
        <f t="shared" si="181"/>
        <v>0.18</v>
      </c>
      <c r="U1433" s="16">
        <v>2.5299999999999998</v>
      </c>
      <c r="V1433" s="5">
        <f t="shared" si="182"/>
        <v>2.5299999999999998</v>
      </c>
      <c r="W1433" t="s">
        <v>21</v>
      </c>
      <c r="X1433" t="str">
        <f t="shared" si="183"/>
        <v>Card</v>
      </c>
    </row>
    <row r="1434" spans="1:24" x14ac:dyDescent="0.3">
      <c r="A1434" s="3">
        <v>121432</v>
      </c>
      <c r="B1434">
        <v>501</v>
      </c>
      <c r="C1434" s="2">
        <v>45844</v>
      </c>
      <c r="D1434" s="4">
        <v>0.43990740740740741</v>
      </c>
      <c r="E1434" s="2">
        <v>45844</v>
      </c>
      <c r="F1434" s="2" t="str">
        <f>TEXT(Table1[[#This Row],[Business_Day]],"dddd")</f>
        <v>Sunday</v>
      </c>
      <c r="G1434" t="s">
        <v>37</v>
      </c>
      <c r="H1434" t="s">
        <v>22</v>
      </c>
      <c r="I1434" t="str">
        <f t="shared" si="176"/>
        <v>Takeout</v>
      </c>
      <c r="J1434" t="s">
        <v>70</v>
      </c>
      <c r="K1434" t="s">
        <v>76</v>
      </c>
      <c r="L1434" t="str">
        <f t="shared" si="177"/>
        <v>No Ice</v>
      </c>
      <c r="M1434" s="3">
        <v>1</v>
      </c>
      <c r="N1434" s="5">
        <v>3.46</v>
      </c>
      <c r="O1434" s="5">
        <f t="shared" si="178"/>
        <v>3.46</v>
      </c>
      <c r="P1434" s="5">
        <f t="shared" si="179"/>
        <v>3.46</v>
      </c>
      <c r="Q1434" s="9">
        <v>0</v>
      </c>
      <c r="R1434" s="9">
        <f t="shared" si="180"/>
        <v>0</v>
      </c>
      <c r="S1434" s="9">
        <v>0.24</v>
      </c>
      <c r="T1434" s="9">
        <f t="shared" si="181"/>
        <v>0.24</v>
      </c>
      <c r="U1434" s="16">
        <v>3.7</v>
      </c>
      <c r="V1434" s="5">
        <f t="shared" si="182"/>
        <v>3.7</v>
      </c>
      <c r="X1434" t="str">
        <f t="shared" si="183"/>
        <v>Card</v>
      </c>
    </row>
    <row r="1435" spans="1:24" x14ac:dyDescent="0.3">
      <c r="A1435" s="3">
        <v>121433</v>
      </c>
      <c r="B1435">
        <v>101</v>
      </c>
      <c r="C1435" s="2">
        <v>45814</v>
      </c>
      <c r="D1435" s="4">
        <v>0.37060185185185185</v>
      </c>
      <c r="E1435" s="2">
        <v>45814</v>
      </c>
      <c r="F1435" s="2" t="str">
        <f>TEXT(Table1[[#This Row],[Business_Day]],"dddd")</f>
        <v>Friday</v>
      </c>
      <c r="G1435" t="s">
        <v>14</v>
      </c>
      <c r="H1435" t="s">
        <v>19</v>
      </c>
      <c r="I1435" t="str">
        <f t="shared" si="176"/>
        <v>Dine-In</v>
      </c>
      <c r="J1435" t="s">
        <v>75</v>
      </c>
      <c r="K1435" t="s">
        <v>46</v>
      </c>
      <c r="L1435" t="str">
        <f t="shared" si="177"/>
        <v>Cinnamon</v>
      </c>
      <c r="M1435" s="3">
        <v>1</v>
      </c>
      <c r="N1435" s="5">
        <v>3.59</v>
      </c>
      <c r="O1435" s="5">
        <f t="shared" si="178"/>
        <v>3.6900000000000004</v>
      </c>
      <c r="P1435" s="5">
        <f t="shared" si="179"/>
        <v>3.6900000000000004</v>
      </c>
      <c r="Q1435" s="9">
        <v>0</v>
      </c>
      <c r="R1435" s="9">
        <f t="shared" si="180"/>
        <v>0</v>
      </c>
      <c r="S1435" s="9">
        <v>0.26</v>
      </c>
      <c r="T1435" s="9">
        <f t="shared" si="181"/>
        <v>0.26</v>
      </c>
      <c r="U1435" s="16">
        <v>3.95</v>
      </c>
      <c r="V1435" s="5">
        <f t="shared" si="182"/>
        <v>3.95</v>
      </c>
      <c r="W1435" t="s">
        <v>21</v>
      </c>
      <c r="X1435" t="str">
        <f t="shared" si="183"/>
        <v>Card</v>
      </c>
    </row>
    <row r="1436" spans="1:24" x14ac:dyDescent="0.3">
      <c r="A1436" s="3">
        <v>121434</v>
      </c>
      <c r="B1436">
        <v>102</v>
      </c>
      <c r="C1436" s="2">
        <v>45876</v>
      </c>
      <c r="D1436" s="4">
        <v>0.17425925925925925</v>
      </c>
      <c r="E1436" s="2">
        <v>45876</v>
      </c>
      <c r="F1436" s="2" t="str">
        <f>TEXT(Table1[[#This Row],[Business_Day]],"dddd")</f>
        <v>Thursday</v>
      </c>
      <c r="G1436" t="s">
        <v>28</v>
      </c>
      <c r="H1436" t="s">
        <v>19</v>
      </c>
      <c r="I1436" t="str">
        <f t="shared" si="176"/>
        <v>Dine-In</v>
      </c>
      <c r="J1436" t="s">
        <v>32</v>
      </c>
      <c r="L1436" t="str">
        <f t="shared" si="177"/>
        <v>No Modifier</v>
      </c>
      <c r="M1436" s="3">
        <v>3</v>
      </c>
      <c r="N1436" s="5">
        <v>1.73</v>
      </c>
      <c r="O1436" s="5">
        <f t="shared" si="178"/>
        <v>1.7299999999999998</v>
      </c>
      <c r="P1436" s="5">
        <f t="shared" si="179"/>
        <v>5.1899999999999995</v>
      </c>
      <c r="Q1436" s="9">
        <v>0</v>
      </c>
      <c r="R1436" s="9">
        <f t="shared" si="180"/>
        <v>0</v>
      </c>
      <c r="S1436" s="9">
        <v>0.36</v>
      </c>
      <c r="T1436" s="9">
        <f t="shared" si="181"/>
        <v>0.36</v>
      </c>
      <c r="U1436" s="16">
        <v>5.55</v>
      </c>
      <c r="V1436" s="5">
        <f t="shared" si="182"/>
        <v>5.55</v>
      </c>
      <c r="W1436" t="s">
        <v>31</v>
      </c>
      <c r="X1436" t="str">
        <f t="shared" si="183"/>
        <v>MobilePay</v>
      </c>
    </row>
    <row r="1437" spans="1:24" x14ac:dyDescent="0.3">
      <c r="A1437" s="3">
        <v>121435</v>
      </c>
      <c r="B1437">
        <v>402</v>
      </c>
      <c r="C1437" s="2">
        <v>45818</v>
      </c>
      <c r="D1437" s="4">
        <v>4.2870370370370371E-2</v>
      </c>
      <c r="E1437" s="2">
        <v>45818</v>
      </c>
      <c r="F1437" s="2" t="str">
        <f>TEXT(Table1[[#This Row],[Business_Day]],"dddd")</f>
        <v>Tuesday</v>
      </c>
      <c r="G1437" t="s">
        <v>18</v>
      </c>
      <c r="H1437" t="s">
        <v>15</v>
      </c>
      <c r="I1437" t="str">
        <f t="shared" si="176"/>
        <v>Drive-Thru</v>
      </c>
      <c r="J1437" t="s">
        <v>59</v>
      </c>
      <c r="L1437" t="str">
        <f t="shared" si="177"/>
        <v>No Modifier</v>
      </c>
      <c r="M1437" s="3">
        <v>1</v>
      </c>
      <c r="N1437" s="5">
        <v>10.130000000000001</v>
      </c>
      <c r="O1437" s="5">
        <f t="shared" si="178"/>
        <v>10.130000000000001</v>
      </c>
      <c r="P1437" s="5">
        <f t="shared" si="179"/>
        <v>10.130000000000001</v>
      </c>
      <c r="Q1437" s="9">
        <v>0</v>
      </c>
      <c r="R1437" s="9">
        <f t="shared" si="180"/>
        <v>0</v>
      </c>
      <c r="S1437" s="9">
        <v>0.86</v>
      </c>
      <c r="T1437" s="9">
        <f t="shared" si="181"/>
        <v>0.86</v>
      </c>
      <c r="U1437" s="16">
        <v>10.99</v>
      </c>
      <c r="V1437" s="5">
        <f t="shared" si="182"/>
        <v>10.99</v>
      </c>
      <c r="W1437" t="s">
        <v>21</v>
      </c>
      <c r="X1437" t="str">
        <f t="shared" si="183"/>
        <v>Card</v>
      </c>
    </row>
    <row r="1438" spans="1:24" x14ac:dyDescent="0.3">
      <c r="A1438" s="3">
        <v>121436</v>
      </c>
      <c r="B1438">
        <v>402</v>
      </c>
      <c r="C1438" s="2">
        <v>45786</v>
      </c>
      <c r="D1438" s="4">
        <v>0.48260416666666667</v>
      </c>
      <c r="E1438" s="2">
        <v>45786</v>
      </c>
      <c r="F1438" s="2" t="str">
        <f>TEXT(Table1[[#This Row],[Business_Day]],"dddd")</f>
        <v>Friday</v>
      </c>
      <c r="G1438" t="s">
        <v>37</v>
      </c>
      <c r="H1438" t="s">
        <v>22</v>
      </c>
      <c r="I1438" t="str">
        <f t="shared" si="176"/>
        <v>Takeout</v>
      </c>
      <c r="J1438" t="s">
        <v>35</v>
      </c>
      <c r="L1438" t="str">
        <f t="shared" si="177"/>
        <v>No Modifier</v>
      </c>
      <c r="M1438" s="3">
        <v>1</v>
      </c>
      <c r="N1438" s="5">
        <v>1.84</v>
      </c>
      <c r="O1438" s="5">
        <f t="shared" si="178"/>
        <v>1.8399999999999999</v>
      </c>
      <c r="P1438" s="5">
        <f t="shared" si="179"/>
        <v>1.8399999999999999</v>
      </c>
      <c r="Q1438" s="9">
        <v>0</v>
      </c>
      <c r="R1438" s="9">
        <f t="shared" si="180"/>
        <v>0</v>
      </c>
      <c r="S1438" s="9">
        <v>0.12</v>
      </c>
      <c r="T1438" s="9">
        <f t="shared" si="181"/>
        <v>0.12</v>
      </c>
      <c r="U1438" s="16">
        <v>1.96</v>
      </c>
      <c r="V1438" s="5">
        <f t="shared" si="182"/>
        <v>1.96</v>
      </c>
      <c r="W1438" t="s">
        <v>21</v>
      </c>
      <c r="X1438" t="str">
        <f t="shared" si="183"/>
        <v>Card</v>
      </c>
    </row>
    <row r="1439" spans="1:24" x14ac:dyDescent="0.3">
      <c r="A1439" s="3">
        <v>121437</v>
      </c>
      <c r="B1439">
        <v>401</v>
      </c>
      <c r="C1439" s="2">
        <v>45767</v>
      </c>
      <c r="D1439" s="4">
        <v>0.52971064814814817</v>
      </c>
      <c r="E1439" s="2">
        <v>45767</v>
      </c>
      <c r="F1439" s="2" t="str">
        <f>TEXT(Table1[[#This Row],[Business_Day]],"dddd")</f>
        <v>Sunday</v>
      </c>
      <c r="G1439" t="s">
        <v>18</v>
      </c>
      <c r="H1439" t="s">
        <v>15</v>
      </c>
      <c r="I1439" t="str">
        <f t="shared" si="176"/>
        <v>Drive-Thru</v>
      </c>
      <c r="J1439" t="s">
        <v>59</v>
      </c>
      <c r="L1439" t="str">
        <f t="shared" si="177"/>
        <v>No Modifier</v>
      </c>
      <c r="M1439" s="3">
        <v>2</v>
      </c>
      <c r="N1439" s="5">
        <v>10.79</v>
      </c>
      <c r="O1439" s="5">
        <f t="shared" si="178"/>
        <v>10.79</v>
      </c>
      <c r="P1439" s="5">
        <f t="shared" si="179"/>
        <v>21.58</v>
      </c>
      <c r="Q1439" s="9">
        <v>0</v>
      </c>
      <c r="R1439" s="9">
        <f t="shared" si="180"/>
        <v>0</v>
      </c>
      <c r="S1439" s="9">
        <v>1.73</v>
      </c>
      <c r="T1439" s="9">
        <f t="shared" si="181"/>
        <v>1.73</v>
      </c>
      <c r="U1439" s="16">
        <v>23.31</v>
      </c>
      <c r="V1439" s="5">
        <f t="shared" si="182"/>
        <v>23.31</v>
      </c>
      <c r="W1439" t="s">
        <v>21</v>
      </c>
      <c r="X1439" t="str">
        <f t="shared" si="183"/>
        <v>Card</v>
      </c>
    </row>
    <row r="1440" spans="1:24" x14ac:dyDescent="0.3">
      <c r="A1440" s="3">
        <v>121438</v>
      </c>
      <c r="B1440">
        <v>201</v>
      </c>
      <c r="C1440" s="2">
        <v>45828</v>
      </c>
      <c r="D1440" s="4">
        <v>6.4814814814814811E-2</v>
      </c>
      <c r="E1440" s="2">
        <v>45828</v>
      </c>
      <c r="F1440" s="2" t="str">
        <f>TEXT(Table1[[#This Row],[Business_Day]],"dddd")</f>
        <v>Friday</v>
      </c>
      <c r="G1440" t="s">
        <v>18</v>
      </c>
      <c r="H1440" t="s">
        <v>19</v>
      </c>
      <c r="I1440" t="str">
        <f t="shared" si="176"/>
        <v>Dine-In</v>
      </c>
      <c r="J1440" t="s">
        <v>26</v>
      </c>
      <c r="L1440" t="str">
        <f t="shared" si="177"/>
        <v>No Modifier</v>
      </c>
      <c r="M1440" s="3">
        <v>1</v>
      </c>
      <c r="N1440" s="5">
        <v>9.5399999999999991</v>
      </c>
      <c r="O1440" s="5">
        <f t="shared" si="178"/>
        <v>9.5399999999999991</v>
      </c>
      <c r="P1440" s="5">
        <f t="shared" si="179"/>
        <v>9.5399999999999991</v>
      </c>
      <c r="Q1440" s="9">
        <v>0</v>
      </c>
      <c r="R1440" s="9">
        <f t="shared" si="180"/>
        <v>0</v>
      </c>
      <c r="S1440" s="9">
        <v>0.91</v>
      </c>
      <c r="T1440" s="9">
        <f t="shared" si="181"/>
        <v>0.91</v>
      </c>
      <c r="U1440" s="16">
        <v>10.45</v>
      </c>
      <c r="V1440" s="5">
        <f t="shared" si="182"/>
        <v>10.45</v>
      </c>
      <c r="W1440" t="s">
        <v>21</v>
      </c>
      <c r="X1440" t="str">
        <f t="shared" si="183"/>
        <v>Card</v>
      </c>
    </row>
    <row r="1441" spans="1:24" x14ac:dyDescent="0.3">
      <c r="A1441" s="3">
        <v>121439</v>
      </c>
      <c r="B1441">
        <v>501</v>
      </c>
      <c r="C1441" s="2">
        <v>45794</v>
      </c>
      <c r="D1441" s="4">
        <v>0.21966435185185185</v>
      </c>
      <c r="E1441" s="2">
        <v>45794</v>
      </c>
      <c r="F1441" s="2" t="str">
        <f>TEXT(Table1[[#This Row],[Business_Day]],"dddd")</f>
        <v>Saturday</v>
      </c>
      <c r="G1441" t="s">
        <v>28</v>
      </c>
      <c r="H1441" t="s">
        <v>19</v>
      </c>
      <c r="I1441" t="str">
        <f t="shared" si="176"/>
        <v>Dine-In</v>
      </c>
      <c r="J1441" t="s">
        <v>30</v>
      </c>
      <c r="K1441" t="s">
        <v>63</v>
      </c>
      <c r="L1441" t="str">
        <f t="shared" si="177"/>
        <v>No Sauce</v>
      </c>
      <c r="M1441" s="3">
        <v>2</v>
      </c>
      <c r="N1441" s="5">
        <v>3.35</v>
      </c>
      <c r="O1441" s="5">
        <f t="shared" si="178"/>
        <v>3.3499999999999996</v>
      </c>
      <c r="P1441" s="5">
        <f t="shared" si="179"/>
        <v>6.6999999999999993</v>
      </c>
      <c r="Q1441" s="9">
        <v>0.34</v>
      </c>
      <c r="R1441" s="9">
        <f t="shared" si="180"/>
        <v>0.34</v>
      </c>
      <c r="S1441" s="9">
        <v>0.48</v>
      </c>
      <c r="T1441" s="9">
        <f t="shared" si="181"/>
        <v>0.48</v>
      </c>
      <c r="U1441" s="16">
        <v>6.84</v>
      </c>
      <c r="V1441" s="5">
        <f t="shared" si="182"/>
        <v>6.84</v>
      </c>
      <c r="W1441" t="s">
        <v>62</v>
      </c>
      <c r="X1441" t="str">
        <f t="shared" si="183"/>
        <v>GiftCard</v>
      </c>
    </row>
    <row r="1442" spans="1:24" x14ac:dyDescent="0.3">
      <c r="A1442" s="3">
        <v>121440</v>
      </c>
      <c r="B1442">
        <v>202</v>
      </c>
      <c r="C1442" s="2">
        <v>45857</v>
      </c>
      <c r="D1442" s="4">
        <v>0.46075231481481482</v>
      </c>
      <c r="E1442" s="2">
        <v>45857</v>
      </c>
      <c r="F1442" s="2" t="str">
        <f>TEXT(Table1[[#This Row],[Business_Day]],"dddd")</f>
        <v>Saturday</v>
      </c>
      <c r="G1442" t="s">
        <v>18</v>
      </c>
      <c r="H1442" t="s">
        <v>19</v>
      </c>
      <c r="I1442" t="str">
        <f t="shared" si="176"/>
        <v>Dine-In</v>
      </c>
      <c r="J1442" t="s">
        <v>56</v>
      </c>
      <c r="K1442" t="s">
        <v>23</v>
      </c>
      <c r="L1442" t="str">
        <f t="shared" si="177"/>
        <v>Light Ice</v>
      </c>
      <c r="M1442" s="3">
        <v>1</v>
      </c>
      <c r="N1442" s="5">
        <v>1.98</v>
      </c>
      <c r="O1442" s="5">
        <f t="shared" si="178"/>
        <v>1.9800000000000002</v>
      </c>
      <c r="P1442" s="5">
        <f t="shared" si="179"/>
        <v>1.9800000000000002</v>
      </c>
      <c r="Q1442" s="9">
        <v>0</v>
      </c>
      <c r="R1442" s="9">
        <f t="shared" si="180"/>
        <v>0</v>
      </c>
      <c r="S1442" s="9">
        <v>0.18</v>
      </c>
      <c r="T1442" s="9">
        <f t="shared" si="181"/>
        <v>0.18</v>
      </c>
      <c r="U1442" s="16">
        <v>2.16</v>
      </c>
      <c r="V1442" s="5">
        <f t="shared" si="182"/>
        <v>2.16</v>
      </c>
      <c r="W1442" t="s">
        <v>21</v>
      </c>
      <c r="X1442" t="str">
        <f t="shared" si="183"/>
        <v>Card</v>
      </c>
    </row>
    <row r="1443" spans="1:24" x14ac:dyDescent="0.3">
      <c r="A1443" s="3">
        <v>121441</v>
      </c>
      <c r="B1443">
        <v>202</v>
      </c>
      <c r="C1443" s="2">
        <v>45760</v>
      </c>
      <c r="D1443" s="4">
        <v>0.1962962962962963</v>
      </c>
      <c r="E1443" s="2">
        <v>45760</v>
      </c>
      <c r="F1443" s="2" t="str">
        <f>TEXT(Table1[[#This Row],[Business_Day]],"dddd")</f>
        <v>Sunday</v>
      </c>
      <c r="G1443" t="s">
        <v>28</v>
      </c>
      <c r="I1443" t="str">
        <f t="shared" si="176"/>
        <v>Unknown</v>
      </c>
      <c r="J1443" t="s">
        <v>56</v>
      </c>
      <c r="L1443" t="str">
        <f t="shared" si="177"/>
        <v>No Modifier</v>
      </c>
      <c r="M1443" s="3">
        <v>1</v>
      </c>
      <c r="N1443" s="5">
        <v>2.0499999999999998</v>
      </c>
      <c r="O1443" s="5">
        <f t="shared" si="178"/>
        <v>2.0499999999999998</v>
      </c>
      <c r="P1443" s="5">
        <f t="shared" si="179"/>
        <v>2.0499999999999998</v>
      </c>
      <c r="Q1443" s="9">
        <v>0</v>
      </c>
      <c r="R1443" s="9">
        <f t="shared" si="180"/>
        <v>0</v>
      </c>
      <c r="S1443" s="9">
        <v>0.16</v>
      </c>
      <c r="T1443" s="9">
        <f t="shared" si="181"/>
        <v>0.16</v>
      </c>
      <c r="U1443" s="16">
        <v>2.21</v>
      </c>
      <c r="V1443" s="5">
        <f t="shared" si="182"/>
        <v>2.21</v>
      </c>
      <c r="W1443" t="s">
        <v>21</v>
      </c>
      <c r="X1443" t="str">
        <f t="shared" si="183"/>
        <v>Card</v>
      </c>
    </row>
    <row r="1444" spans="1:24" x14ac:dyDescent="0.3">
      <c r="A1444" s="3">
        <v>121442</v>
      </c>
      <c r="B1444">
        <v>301</v>
      </c>
      <c r="C1444" s="2">
        <v>45855</v>
      </c>
      <c r="D1444" s="4">
        <v>0.37938657407407406</v>
      </c>
      <c r="E1444" s="2">
        <v>45855</v>
      </c>
      <c r="F1444" s="2" t="str">
        <f>TEXT(Table1[[#This Row],[Business_Day]],"dddd")</f>
        <v>Thursday</v>
      </c>
      <c r="G1444" t="s">
        <v>14</v>
      </c>
      <c r="H1444" t="s">
        <v>19</v>
      </c>
      <c r="I1444" t="str">
        <f t="shared" si="176"/>
        <v>Dine-In</v>
      </c>
      <c r="J1444" t="s">
        <v>24</v>
      </c>
      <c r="K1444" t="s">
        <v>40</v>
      </c>
      <c r="L1444" t="str">
        <f t="shared" si="177"/>
        <v>Sausage Patty</v>
      </c>
      <c r="M1444" s="3">
        <v>1</v>
      </c>
      <c r="N1444" s="5">
        <v>3.29</v>
      </c>
      <c r="O1444" s="5">
        <f t="shared" si="178"/>
        <v>4.49</v>
      </c>
      <c r="P1444" s="5">
        <f t="shared" si="179"/>
        <v>4.49</v>
      </c>
      <c r="Q1444" s="9">
        <v>0</v>
      </c>
      <c r="R1444" s="9">
        <f t="shared" si="180"/>
        <v>0</v>
      </c>
      <c r="S1444" s="9">
        <v>0.33</v>
      </c>
      <c r="T1444" s="9">
        <f t="shared" si="181"/>
        <v>0.33</v>
      </c>
      <c r="U1444" s="16">
        <v>4.82</v>
      </c>
      <c r="V1444" s="5">
        <f t="shared" si="182"/>
        <v>4.82</v>
      </c>
      <c r="W1444" t="s">
        <v>21</v>
      </c>
      <c r="X1444" t="str">
        <f t="shared" si="183"/>
        <v>Card</v>
      </c>
    </row>
    <row r="1445" spans="1:24" x14ac:dyDescent="0.3">
      <c r="A1445" s="3">
        <v>121443</v>
      </c>
      <c r="B1445">
        <v>102</v>
      </c>
      <c r="C1445" s="2">
        <v>45786</v>
      </c>
      <c r="D1445" s="4">
        <v>0.25496527777777778</v>
      </c>
      <c r="E1445" s="2">
        <v>45786</v>
      </c>
      <c r="F1445" s="2" t="str">
        <f>TEXT(Table1[[#This Row],[Business_Day]],"dddd")</f>
        <v>Friday</v>
      </c>
      <c r="G1445" t="s">
        <v>36</v>
      </c>
      <c r="H1445" t="s">
        <v>19</v>
      </c>
      <c r="I1445" t="str">
        <f t="shared" si="176"/>
        <v>Dine-In</v>
      </c>
      <c r="J1445" t="s">
        <v>43</v>
      </c>
      <c r="L1445" t="str">
        <f t="shared" si="177"/>
        <v>No Modifier</v>
      </c>
      <c r="M1445" s="3">
        <v>1</v>
      </c>
      <c r="N1445" s="5">
        <v>4.0599999999999996</v>
      </c>
      <c r="O1445" s="5">
        <f t="shared" si="178"/>
        <v>4.0599999999999996</v>
      </c>
      <c r="P1445" s="5">
        <f t="shared" si="179"/>
        <v>4.0599999999999996</v>
      </c>
      <c r="Q1445" s="9">
        <v>0</v>
      </c>
      <c r="R1445" s="9">
        <f t="shared" si="180"/>
        <v>0</v>
      </c>
      <c r="S1445" s="9">
        <v>0.37</v>
      </c>
      <c r="T1445" s="9">
        <f t="shared" si="181"/>
        <v>0.37</v>
      </c>
      <c r="U1445" s="16">
        <v>4.43</v>
      </c>
      <c r="V1445" s="5">
        <f t="shared" si="182"/>
        <v>4.43</v>
      </c>
      <c r="W1445" t="s">
        <v>21</v>
      </c>
      <c r="X1445" t="str">
        <f t="shared" si="183"/>
        <v>Card</v>
      </c>
    </row>
    <row r="1446" spans="1:24" x14ac:dyDescent="0.3">
      <c r="A1446" s="3">
        <v>121444</v>
      </c>
      <c r="B1446">
        <v>301</v>
      </c>
      <c r="C1446" s="2">
        <v>45872</v>
      </c>
      <c r="D1446" s="4">
        <v>0.39133101851851854</v>
      </c>
      <c r="E1446" s="2">
        <v>45872</v>
      </c>
      <c r="F1446" s="2" t="str">
        <f>TEXT(Table1[[#This Row],[Business_Day]],"dddd")</f>
        <v>Sunday</v>
      </c>
      <c r="G1446" t="s">
        <v>14</v>
      </c>
      <c r="H1446" t="s">
        <v>19</v>
      </c>
      <c r="I1446" t="str">
        <f t="shared" si="176"/>
        <v>Dine-In</v>
      </c>
      <c r="J1446" t="s">
        <v>41</v>
      </c>
      <c r="K1446" t="s">
        <v>66</v>
      </c>
      <c r="L1446" t="str">
        <f t="shared" si="177"/>
        <v>Extra Ice</v>
      </c>
      <c r="M1446" s="3">
        <v>1</v>
      </c>
      <c r="N1446" s="5">
        <v>1.97</v>
      </c>
      <c r="O1446" s="5">
        <f t="shared" si="178"/>
        <v>1.9699999999999998</v>
      </c>
      <c r="P1446" s="5">
        <f t="shared" si="179"/>
        <v>1.9699999999999998</v>
      </c>
      <c r="Q1446" s="9">
        <v>0.39</v>
      </c>
      <c r="R1446" s="9">
        <f t="shared" si="180"/>
        <v>0.39</v>
      </c>
      <c r="S1446" s="9">
        <v>0.09</v>
      </c>
      <c r="T1446" s="9">
        <f t="shared" si="181"/>
        <v>0.09</v>
      </c>
      <c r="U1446" s="16">
        <v>1.67</v>
      </c>
      <c r="V1446" s="5">
        <f t="shared" si="182"/>
        <v>1.67</v>
      </c>
      <c r="W1446" t="s">
        <v>21</v>
      </c>
      <c r="X1446" t="str">
        <f t="shared" si="183"/>
        <v>Card</v>
      </c>
    </row>
    <row r="1447" spans="1:24" x14ac:dyDescent="0.3">
      <c r="A1447" s="3">
        <v>121445</v>
      </c>
      <c r="B1447">
        <v>102</v>
      </c>
      <c r="C1447" s="2">
        <v>45763</v>
      </c>
      <c r="D1447" s="4">
        <v>5.755787037037037E-2</v>
      </c>
      <c r="E1447" s="2">
        <v>45763</v>
      </c>
      <c r="F1447" s="2" t="str">
        <f>TEXT(Table1[[#This Row],[Business_Day]],"dddd")</f>
        <v>Wednesday</v>
      </c>
      <c r="G1447" t="s">
        <v>18</v>
      </c>
      <c r="H1447" t="s">
        <v>22</v>
      </c>
      <c r="I1447" t="str">
        <f t="shared" si="176"/>
        <v>Takeout</v>
      </c>
      <c r="J1447" t="s">
        <v>20</v>
      </c>
      <c r="K1447" t="s">
        <v>49</v>
      </c>
      <c r="L1447" t="str">
        <f t="shared" si="177"/>
        <v>No Pickles</v>
      </c>
      <c r="M1447" s="3">
        <v>2</v>
      </c>
      <c r="N1447" s="5">
        <v>5.15</v>
      </c>
      <c r="O1447" s="5">
        <f t="shared" si="178"/>
        <v>5.15</v>
      </c>
      <c r="P1447" s="5">
        <f t="shared" si="179"/>
        <v>10.3</v>
      </c>
      <c r="Q1447" s="9">
        <v>0</v>
      </c>
      <c r="R1447" s="9">
        <f t="shared" si="180"/>
        <v>0</v>
      </c>
      <c r="S1447" s="9">
        <v>0.93</v>
      </c>
      <c r="T1447" s="9">
        <f t="shared" si="181"/>
        <v>0.93</v>
      </c>
      <c r="U1447" s="16">
        <v>11.23</v>
      </c>
      <c r="V1447" s="5">
        <f t="shared" si="182"/>
        <v>11.23</v>
      </c>
      <c r="W1447" t="s">
        <v>17</v>
      </c>
      <c r="X1447" t="str">
        <f t="shared" si="183"/>
        <v>Cash</v>
      </c>
    </row>
    <row r="1448" spans="1:24" x14ac:dyDescent="0.3">
      <c r="A1448" s="3">
        <v>121446</v>
      </c>
      <c r="B1448">
        <v>401</v>
      </c>
      <c r="C1448" s="2">
        <v>45771</v>
      </c>
      <c r="D1448" s="4">
        <v>0.28755787037037039</v>
      </c>
      <c r="E1448" s="2">
        <v>45771</v>
      </c>
      <c r="F1448" s="2" t="str">
        <f>TEXT(Table1[[#This Row],[Business_Day]],"dddd")</f>
        <v>Thursday</v>
      </c>
      <c r="G1448" t="s">
        <v>14</v>
      </c>
      <c r="H1448" t="s">
        <v>15</v>
      </c>
      <c r="I1448" t="str">
        <f t="shared" si="176"/>
        <v>Drive-Thru</v>
      </c>
      <c r="J1448" t="s">
        <v>39</v>
      </c>
      <c r="L1448" t="str">
        <f t="shared" si="177"/>
        <v>No Modifier</v>
      </c>
      <c r="M1448" s="3">
        <v>1</v>
      </c>
      <c r="N1448" s="5">
        <v>2.91</v>
      </c>
      <c r="O1448" s="5">
        <f t="shared" si="178"/>
        <v>2.91</v>
      </c>
      <c r="P1448" s="5">
        <f t="shared" si="179"/>
        <v>2.91</v>
      </c>
      <c r="Q1448" s="9">
        <v>0</v>
      </c>
      <c r="R1448" s="9">
        <f t="shared" si="180"/>
        <v>0</v>
      </c>
      <c r="S1448" s="9">
        <v>0.19</v>
      </c>
      <c r="T1448" s="9">
        <f t="shared" si="181"/>
        <v>0.19</v>
      </c>
      <c r="U1448" s="16">
        <v>3.1</v>
      </c>
      <c r="V1448" s="5">
        <f t="shared" si="182"/>
        <v>3.1</v>
      </c>
      <c r="W1448" t="s">
        <v>17</v>
      </c>
      <c r="X1448" t="str">
        <f t="shared" si="183"/>
        <v>Cash</v>
      </c>
    </row>
    <row r="1449" spans="1:24" x14ac:dyDescent="0.3">
      <c r="A1449" s="3">
        <v>121447</v>
      </c>
      <c r="B1449">
        <v>402</v>
      </c>
      <c r="C1449" s="2">
        <v>45877</v>
      </c>
      <c r="D1449" s="4">
        <v>0.47749999999999998</v>
      </c>
      <c r="E1449" s="2">
        <v>45877</v>
      </c>
      <c r="F1449" s="2" t="str">
        <f>TEXT(Table1[[#This Row],[Business_Day]],"dddd")</f>
        <v>Friday</v>
      </c>
      <c r="G1449" t="s">
        <v>18</v>
      </c>
      <c r="H1449" t="s">
        <v>19</v>
      </c>
      <c r="I1449" t="str">
        <f t="shared" si="176"/>
        <v>Dine-In</v>
      </c>
      <c r="J1449" t="s">
        <v>55</v>
      </c>
      <c r="L1449" t="str">
        <f t="shared" si="177"/>
        <v>No Modifier</v>
      </c>
      <c r="M1449" s="3">
        <v>2</v>
      </c>
      <c r="N1449" s="5">
        <v>8.7799999999999994</v>
      </c>
      <c r="O1449" s="5">
        <f t="shared" si="178"/>
        <v>8.7800000000000011</v>
      </c>
      <c r="P1449" s="5">
        <f t="shared" si="179"/>
        <v>17.560000000000002</v>
      </c>
      <c r="Q1449" s="9">
        <v>0</v>
      </c>
      <c r="R1449" s="9">
        <f t="shared" si="180"/>
        <v>0</v>
      </c>
      <c r="S1449" s="9">
        <v>1.4</v>
      </c>
      <c r="T1449" s="9">
        <f t="shared" si="181"/>
        <v>1.4</v>
      </c>
      <c r="U1449" s="16">
        <v>18.96</v>
      </c>
      <c r="V1449" s="5">
        <f t="shared" si="182"/>
        <v>18.96</v>
      </c>
      <c r="W1449" t="s">
        <v>17</v>
      </c>
      <c r="X1449" t="str">
        <f t="shared" si="183"/>
        <v>Cash</v>
      </c>
    </row>
    <row r="1450" spans="1:24" x14ac:dyDescent="0.3">
      <c r="A1450" s="3">
        <v>121448</v>
      </c>
      <c r="B1450">
        <v>301</v>
      </c>
      <c r="C1450" s="2">
        <v>45773</v>
      </c>
      <c r="D1450" s="4">
        <v>0.33254629629629628</v>
      </c>
      <c r="E1450" s="2">
        <v>45773</v>
      </c>
      <c r="F1450" s="2" t="str">
        <f>TEXT(Table1[[#This Row],[Business_Day]],"dddd")</f>
        <v>Saturday</v>
      </c>
      <c r="G1450" t="s">
        <v>36</v>
      </c>
      <c r="H1450" t="s">
        <v>19</v>
      </c>
      <c r="I1450" t="str">
        <f t="shared" si="176"/>
        <v>Dine-In</v>
      </c>
      <c r="J1450" t="s">
        <v>26</v>
      </c>
      <c r="L1450" t="str">
        <f t="shared" si="177"/>
        <v>No Modifier</v>
      </c>
      <c r="M1450" s="3">
        <v>1</v>
      </c>
      <c r="N1450" s="5">
        <v>9.91</v>
      </c>
      <c r="O1450" s="5">
        <f t="shared" si="178"/>
        <v>9.91</v>
      </c>
      <c r="P1450" s="5">
        <f t="shared" si="179"/>
        <v>9.91</v>
      </c>
      <c r="Q1450" s="9">
        <v>0.99</v>
      </c>
      <c r="R1450" s="9">
        <f t="shared" si="180"/>
        <v>0.99</v>
      </c>
      <c r="S1450" s="9">
        <v>0.65</v>
      </c>
      <c r="T1450" s="9">
        <f t="shared" si="181"/>
        <v>0.65</v>
      </c>
      <c r="U1450" s="16">
        <v>9.57</v>
      </c>
      <c r="V1450" s="5">
        <f t="shared" si="182"/>
        <v>9.57</v>
      </c>
      <c r="W1450" t="s">
        <v>17</v>
      </c>
      <c r="X1450" t="str">
        <f t="shared" si="183"/>
        <v>Cash</v>
      </c>
    </row>
    <row r="1451" spans="1:24" x14ac:dyDescent="0.3">
      <c r="A1451" s="3">
        <v>121449</v>
      </c>
      <c r="B1451">
        <v>101</v>
      </c>
      <c r="C1451" s="2">
        <v>45834</v>
      </c>
      <c r="D1451" s="4">
        <v>0.48770833333333335</v>
      </c>
      <c r="E1451" s="2">
        <v>45834</v>
      </c>
      <c r="F1451" s="2" t="str">
        <f>TEXT(Table1[[#This Row],[Business_Day]],"dddd")</f>
        <v>Thursday</v>
      </c>
      <c r="G1451" t="s">
        <v>18</v>
      </c>
      <c r="H1451" t="s">
        <v>29</v>
      </c>
      <c r="I1451" t="str">
        <f t="shared" si="176"/>
        <v>Delivery</v>
      </c>
      <c r="J1451" t="s">
        <v>77</v>
      </c>
      <c r="L1451" t="str">
        <f t="shared" si="177"/>
        <v>No Modifier</v>
      </c>
      <c r="M1451" s="3">
        <v>1</v>
      </c>
      <c r="N1451" s="5">
        <v>5.25</v>
      </c>
      <c r="O1451" s="5">
        <f t="shared" si="178"/>
        <v>5.5</v>
      </c>
      <c r="P1451" s="5">
        <f t="shared" si="179"/>
        <v>5.5</v>
      </c>
      <c r="Q1451" s="9">
        <v>0.55000000000000004</v>
      </c>
      <c r="R1451" s="9">
        <f t="shared" si="180"/>
        <v>0.55000000000000004</v>
      </c>
      <c r="S1451" s="9">
        <v>0.47</v>
      </c>
      <c r="T1451" s="9">
        <f t="shared" si="181"/>
        <v>0.47</v>
      </c>
      <c r="U1451" s="16">
        <v>5.42</v>
      </c>
      <c r="V1451" s="5">
        <f t="shared" si="182"/>
        <v>5.42</v>
      </c>
      <c r="W1451" t="s">
        <v>21</v>
      </c>
      <c r="X1451" t="str">
        <f t="shared" si="183"/>
        <v>Card</v>
      </c>
    </row>
    <row r="1452" spans="1:24" x14ac:dyDescent="0.3">
      <c r="A1452" s="3">
        <v>121450</v>
      </c>
      <c r="B1452">
        <v>301</v>
      </c>
      <c r="C1452" s="2">
        <v>45819</v>
      </c>
      <c r="D1452" s="4">
        <v>0.52684027777777775</v>
      </c>
      <c r="E1452" s="2">
        <v>45819</v>
      </c>
      <c r="F1452" s="2" t="str">
        <f>TEXT(Table1[[#This Row],[Business_Day]],"dddd")</f>
        <v>Wednesday</v>
      </c>
      <c r="G1452" t="s">
        <v>18</v>
      </c>
      <c r="H1452" t="s">
        <v>19</v>
      </c>
      <c r="I1452" t="str">
        <f t="shared" si="176"/>
        <v>Dine-In</v>
      </c>
      <c r="J1452" t="s">
        <v>48</v>
      </c>
      <c r="L1452" t="str">
        <f t="shared" si="177"/>
        <v>No Modifier</v>
      </c>
      <c r="M1452" s="3">
        <v>1</v>
      </c>
      <c r="N1452" s="5">
        <v>5.76</v>
      </c>
      <c r="O1452" s="5">
        <f t="shared" si="178"/>
        <v>5.76</v>
      </c>
      <c r="P1452" s="5">
        <f t="shared" si="179"/>
        <v>5.76</v>
      </c>
      <c r="Q1452" s="9">
        <v>0</v>
      </c>
      <c r="R1452" s="9">
        <f t="shared" si="180"/>
        <v>0</v>
      </c>
      <c r="S1452" s="9">
        <v>0.37</v>
      </c>
      <c r="T1452" s="9">
        <f t="shared" si="181"/>
        <v>0.37</v>
      </c>
      <c r="U1452" s="16">
        <v>6.13</v>
      </c>
      <c r="V1452" s="5">
        <f t="shared" si="182"/>
        <v>6.13</v>
      </c>
      <c r="W1452" t="s">
        <v>17</v>
      </c>
      <c r="X1452" t="str">
        <f t="shared" si="183"/>
        <v>Cash</v>
      </c>
    </row>
    <row r="1453" spans="1:24" x14ac:dyDescent="0.3">
      <c r="A1453" s="3">
        <v>121451</v>
      </c>
      <c r="B1453">
        <v>301</v>
      </c>
      <c r="C1453" s="2">
        <v>45777</v>
      </c>
      <c r="D1453" s="4">
        <v>0.45557870370370368</v>
      </c>
      <c r="E1453" s="2">
        <v>45777</v>
      </c>
      <c r="F1453" s="2" t="str">
        <f>TEXT(Table1[[#This Row],[Business_Day]],"dddd")</f>
        <v>Wednesday</v>
      </c>
      <c r="G1453" t="s">
        <v>37</v>
      </c>
      <c r="H1453" t="s">
        <v>29</v>
      </c>
      <c r="I1453" t="str">
        <f t="shared" si="176"/>
        <v>Delivery</v>
      </c>
      <c r="J1453" t="s">
        <v>35</v>
      </c>
      <c r="L1453" t="str">
        <f t="shared" si="177"/>
        <v>No Modifier</v>
      </c>
      <c r="M1453" s="3">
        <v>1</v>
      </c>
      <c r="N1453" s="5">
        <v>2.23</v>
      </c>
      <c r="O1453" s="5">
        <f t="shared" si="178"/>
        <v>2.33</v>
      </c>
      <c r="P1453" s="5">
        <f t="shared" si="179"/>
        <v>2.33</v>
      </c>
      <c r="Q1453" s="9">
        <v>0</v>
      </c>
      <c r="R1453" s="9">
        <f t="shared" si="180"/>
        <v>0</v>
      </c>
      <c r="S1453" s="9">
        <v>0.19</v>
      </c>
      <c r="T1453" s="9">
        <f t="shared" si="181"/>
        <v>0.19</v>
      </c>
      <c r="U1453" s="16">
        <v>2.52</v>
      </c>
      <c r="V1453" s="5">
        <f t="shared" si="182"/>
        <v>2.52</v>
      </c>
      <c r="W1453" t="s">
        <v>31</v>
      </c>
      <c r="X1453" t="str">
        <f t="shared" si="183"/>
        <v>MobilePay</v>
      </c>
    </row>
    <row r="1454" spans="1:24" x14ac:dyDescent="0.3">
      <c r="A1454" s="3">
        <v>121452</v>
      </c>
      <c r="B1454">
        <v>501</v>
      </c>
      <c r="C1454" s="2">
        <v>45763</v>
      </c>
      <c r="D1454" s="4">
        <v>0.3271296296296296</v>
      </c>
      <c r="E1454" s="2">
        <v>45763</v>
      </c>
      <c r="F1454" s="2" t="str">
        <f>TEXT(Table1[[#This Row],[Business_Day]],"dddd")</f>
        <v>Wednesday</v>
      </c>
      <c r="G1454" t="s">
        <v>14</v>
      </c>
      <c r="H1454" t="s">
        <v>15</v>
      </c>
      <c r="I1454" t="str">
        <f t="shared" si="176"/>
        <v>Drive-Thru</v>
      </c>
      <c r="J1454" t="s">
        <v>24</v>
      </c>
      <c r="L1454" t="str">
        <f t="shared" si="177"/>
        <v>No Modifier</v>
      </c>
      <c r="M1454" s="3">
        <v>1</v>
      </c>
      <c r="N1454" s="5">
        <v>3.3</v>
      </c>
      <c r="O1454" s="5">
        <f t="shared" si="178"/>
        <v>3.3</v>
      </c>
      <c r="P1454" s="5">
        <f t="shared" si="179"/>
        <v>3.3</v>
      </c>
      <c r="Q1454" s="9">
        <v>0</v>
      </c>
      <c r="R1454" s="9">
        <f t="shared" si="180"/>
        <v>0</v>
      </c>
      <c r="S1454" s="9">
        <v>0.21</v>
      </c>
      <c r="T1454" s="9">
        <f t="shared" si="181"/>
        <v>0.21</v>
      </c>
      <c r="U1454" s="16">
        <v>3.51</v>
      </c>
      <c r="V1454" s="5">
        <f t="shared" si="182"/>
        <v>3.51</v>
      </c>
      <c r="W1454" t="s">
        <v>21</v>
      </c>
      <c r="X1454" t="str">
        <f t="shared" si="183"/>
        <v>Card</v>
      </c>
    </row>
    <row r="1455" spans="1:24" x14ac:dyDescent="0.3">
      <c r="A1455" s="3">
        <v>121453</v>
      </c>
      <c r="B1455">
        <v>102</v>
      </c>
      <c r="C1455" s="2">
        <v>45847</v>
      </c>
      <c r="D1455" s="4">
        <v>0.19232638888888889</v>
      </c>
      <c r="E1455" s="2">
        <v>45847</v>
      </c>
      <c r="F1455" s="2" t="str">
        <f>TEXT(Table1[[#This Row],[Business_Day]],"dddd")</f>
        <v>Wednesday</v>
      </c>
      <c r="G1455" t="s">
        <v>28</v>
      </c>
      <c r="H1455" t="s">
        <v>19</v>
      </c>
      <c r="I1455" t="str">
        <f t="shared" si="176"/>
        <v>Dine-In</v>
      </c>
      <c r="J1455" t="s">
        <v>52</v>
      </c>
      <c r="K1455" t="s">
        <v>34</v>
      </c>
      <c r="L1455" t="str">
        <f t="shared" si="177"/>
        <v>Extra Sauce</v>
      </c>
      <c r="M1455" s="3">
        <v>1</v>
      </c>
      <c r="N1455" s="5">
        <v>3.38</v>
      </c>
      <c r="O1455" s="5">
        <f t="shared" si="178"/>
        <v>3.63</v>
      </c>
      <c r="P1455" s="5">
        <f t="shared" si="179"/>
        <v>3.63</v>
      </c>
      <c r="Q1455" s="9">
        <v>0.36</v>
      </c>
      <c r="R1455" s="9">
        <f t="shared" si="180"/>
        <v>0.36</v>
      </c>
      <c r="S1455" s="9">
        <v>0.31</v>
      </c>
      <c r="T1455" s="9">
        <f t="shared" si="181"/>
        <v>0.31</v>
      </c>
      <c r="U1455" s="16">
        <v>3.58</v>
      </c>
      <c r="V1455" s="5">
        <f t="shared" si="182"/>
        <v>3.58</v>
      </c>
      <c r="W1455" t="s">
        <v>21</v>
      </c>
      <c r="X1455" t="str">
        <f t="shared" si="183"/>
        <v>Card</v>
      </c>
    </row>
    <row r="1456" spans="1:24" x14ac:dyDescent="0.3">
      <c r="A1456" s="3">
        <v>121454</v>
      </c>
      <c r="B1456">
        <v>501</v>
      </c>
      <c r="C1456" s="2">
        <v>45868</v>
      </c>
      <c r="D1456" s="4">
        <v>0.37166666666666665</v>
      </c>
      <c r="E1456" s="2">
        <v>45868</v>
      </c>
      <c r="F1456" s="2" t="str">
        <f>TEXT(Table1[[#This Row],[Business_Day]],"dddd")</f>
        <v>Wednesday</v>
      </c>
      <c r="G1456" t="s">
        <v>36</v>
      </c>
      <c r="H1456" t="s">
        <v>19</v>
      </c>
      <c r="I1456" t="str">
        <f t="shared" si="176"/>
        <v>Dine-In</v>
      </c>
      <c r="J1456" t="s">
        <v>43</v>
      </c>
      <c r="L1456" t="str">
        <f t="shared" si="177"/>
        <v>No Modifier</v>
      </c>
      <c r="M1456" s="3">
        <v>1</v>
      </c>
      <c r="N1456" s="5">
        <v>4.68</v>
      </c>
      <c r="O1456" s="5">
        <f t="shared" si="178"/>
        <v>4.68</v>
      </c>
      <c r="P1456" s="5">
        <f t="shared" si="179"/>
        <v>4.68</v>
      </c>
      <c r="Q1456" s="9">
        <v>0</v>
      </c>
      <c r="R1456" s="9">
        <f t="shared" si="180"/>
        <v>0</v>
      </c>
      <c r="S1456" s="9">
        <v>0.4</v>
      </c>
      <c r="T1456" s="9">
        <f t="shared" si="181"/>
        <v>0.4</v>
      </c>
      <c r="U1456" s="16">
        <v>5.08</v>
      </c>
      <c r="V1456" s="5">
        <f t="shared" si="182"/>
        <v>5.08</v>
      </c>
      <c r="W1456" t="s">
        <v>21</v>
      </c>
      <c r="X1456" t="str">
        <f t="shared" si="183"/>
        <v>Card</v>
      </c>
    </row>
    <row r="1457" spans="1:24" x14ac:dyDescent="0.3">
      <c r="A1457" s="3">
        <v>121455</v>
      </c>
      <c r="B1457">
        <v>201</v>
      </c>
      <c r="C1457" s="2">
        <v>45839</v>
      </c>
      <c r="D1457" s="4">
        <v>0.37225694444444446</v>
      </c>
      <c r="E1457" s="2">
        <v>45839</v>
      </c>
      <c r="F1457" s="2" t="str">
        <f>TEXT(Table1[[#This Row],[Business_Day]],"dddd")</f>
        <v>Tuesday</v>
      </c>
      <c r="G1457" t="s">
        <v>36</v>
      </c>
      <c r="H1457" t="s">
        <v>19</v>
      </c>
      <c r="I1457" t="str">
        <f t="shared" si="176"/>
        <v>Dine-In</v>
      </c>
      <c r="J1457" t="s">
        <v>55</v>
      </c>
      <c r="L1457" t="str">
        <f t="shared" si="177"/>
        <v>No Modifier</v>
      </c>
      <c r="M1457" s="3">
        <v>1</v>
      </c>
      <c r="N1457" s="5">
        <v>7.61</v>
      </c>
      <c r="O1457" s="5">
        <f t="shared" si="178"/>
        <v>7.61</v>
      </c>
      <c r="P1457" s="5">
        <f t="shared" si="179"/>
        <v>7.61</v>
      </c>
      <c r="Q1457" s="9">
        <v>0</v>
      </c>
      <c r="R1457" s="9">
        <f t="shared" si="180"/>
        <v>0</v>
      </c>
      <c r="S1457" s="9">
        <v>0.46</v>
      </c>
      <c r="T1457" s="9">
        <f t="shared" si="181"/>
        <v>0.46</v>
      </c>
      <c r="U1457" s="16">
        <v>8.07</v>
      </c>
      <c r="V1457" s="5">
        <f t="shared" si="182"/>
        <v>8.07</v>
      </c>
      <c r="W1457" t="s">
        <v>21</v>
      </c>
      <c r="X1457" t="str">
        <f t="shared" si="183"/>
        <v>Card</v>
      </c>
    </row>
    <row r="1458" spans="1:24" x14ac:dyDescent="0.3">
      <c r="A1458" s="3">
        <v>121456</v>
      </c>
      <c r="B1458">
        <v>402</v>
      </c>
      <c r="C1458" s="2">
        <v>45840</v>
      </c>
      <c r="D1458" s="4">
        <v>0.21150462962962963</v>
      </c>
      <c r="E1458" s="2">
        <v>45840</v>
      </c>
      <c r="F1458" s="2" t="str">
        <f>TEXT(Table1[[#This Row],[Business_Day]],"dddd")</f>
        <v>Wednesday</v>
      </c>
      <c r="G1458" t="s">
        <v>28</v>
      </c>
      <c r="H1458" t="s">
        <v>29</v>
      </c>
      <c r="I1458" t="str">
        <f t="shared" si="176"/>
        <v>Delivery</v>
      </c>
      <c r="J1458" t="s">
        <v>79</v>
      </c>
      <c r="L1458" t="str">
        <f t="shared" si="177"/>
        <v>No Modifier</v>
      </c>
      <c r="M1458" s="3">
        <v>1</v>
      </c>
      <c r="N1458" s="5">
        <v>3</v>
      </c>
      <c r="O1458" s="5">
        <f t="shared" si="178"/>
        <v>3</v>
      </c>
      <c r="P1458" s="5">
        <f t="shared" si="179"/>
        <v>3</v>
      </c>
      <c r="Q1458" s="9">
        <v>0.3</v>
      </c>
      <c r="R1458" s="9">
        <f t="shared" si="180"/>
        <v>0.3</v>
      </c>
      <c r="S1458" s="9">
        <v>0.26</v>
      </c>
      <c r="T1458" s="9">
        <f t="shared" si="181"/>
        <v>0.26</v>
      </c>
      <c r="U1458" s="16">
        <v>2.96</v>
      </c>
      <c r="V1458" s="5">
        <f t="shared" si="182"/>
        <v>2.96</v>
      </c>
      <c r="W1458" t="s">
        <v>21</v>
      </c>
      <c r="X1458" t="str">
        <f t="shared" si="183"/>
        <v>Card</v>
      </c>
    </row>
    <row r="1459" spans="1:24" x14ac:dyDescent="0.3">
      <c r="A1459" s="3">
        <v>121457</v>
      </c>
      <c r="B1459">
        <v>201</v>
      </c>
      <c r="C1459" s="2">
        <v>45830</v>
      </c>
      <c r="D1459" s="4">
        <v>0.42122685185185182</v>
      </c>
      <c r="E1459" s="2">
        <v>45830</v>
      </c>
      <c r="F1459" s="2" t="str">
        <f>TEXT(Table1[[#This Row],[Business_Day]],"dddd")</f>
        <v>Sunday</v>
      </c>
      <c r="G1459" t="s">
        <v>37</v>
      </c>
      <c r="H1459" t="s">
        <v>22</v>
      </c>
      <c r="I1459" t="str">
        <f t="shared" si="176"/>
        <v>Takeout</v>
      </c>
      <c r="J1459" t="s">
        <v>41</v>
      </c>
      <c r="L1459" t="str">
        <f t="shared" si="177"/>
        <v>No Modifier</v>
      </c>
      <c r="M1459" s="3">
        <v>1</v>
      </c>
      <c r="N1459" s="5">
        <v>1.97</v>
      </c>
      <c r="O1459" s="5">
        <f t="shared" si="178"/>
        <v>2.67</v>
      </c>
      <c r="P1459" s="5">
        <f t="shared" si="179"/>
        <v>2.67</v>
      </c>
      <c r="Q1459" s="9">
        <v>0</v>
      </c>
      <c r="R1459" s="9">
        <f t="shared" si="180"/>
        <v>0</v>
      </c>
      <c r="S1459" s="9">
        <v>0.19</v>
      </c>
      <c r="T1459" s="9">
        <f t="shared" si="181"/>
        <v>0.19</v>
      </c>
      <c r="U1459" s="16">
        <v>2.86</v>
      </c>
      <c r="V1459" s="5">
        <f t="shared" si="182"/>
        <v>2.86</v>
      </c>
      <c r="W1459" t="s">
        <v>21</v>
      </c>
      <c r="X1459" t="str">
        <f t="shared" si="183"/>
        <v>Card</v>
      </c>
    </row>
    <row r="1460" spans="1:24" x14ac:dyDescent="0.3">
      <c r="A1460" s="3">
        <v>121458</v>
      </c>
      <c r="B1460">
        <v>401</v>
      </c>
      <c r="C1460" s="2">
        <v>45786</v>
      </c>
      <c r="D1460" s="4">
        <v>9.3356481481481485E-2</v>
      </c>
      <c r="E1460" s="2">
        <v>45786</v>
      </c>
      <c r="F1460" s="2" t="str">
        <f>TEXT(Table1[[#This Row],[Business_Day]],"dddd")</f>
        <v>Friday</v>
      </c>
      <c r="G1460" t="s">
        <v>18</v>
      </c>
      <c r="H1460" t="s">
        <v>15</v>
      </c>
      <c r="I1460" t="str">
        <f t="shared" si="176"/>
        <v>Drive-Thru</v>
      </c>
      <c r="J1460" t="s">
        <v>57</v>
      </c>
      <c r="K1460" t="s">
        <v>50</v>
      </c>
      <c r="L1460" t="str">
        <f t="shared" si="177"/>
        <v>Extra Cheese</v>
      </c>
      <c r="M1460" s="3">
        <v>1</v>
      </c>
      <c r="N1460" s="5">
        <v>9.6300000000000008</v>
      </c>
      <c r="O1460" s="5">
        <f t="shared" si="178"/>
        <v>10.129999999999999</v>
      </c>
      <c r="P1460" s="5">
        <f t="shared" si="179"/>
        <v>10.129999999999999</v>
      </c>
      <c r="Q1460" s="9">
        <v>0</v>
      </c>
      <c r="R1460" s="9">
        <f t="shared" si="180"/>
        <v>0</v>
      </c>
      <c r="S1460" s="9">
        <v>0.73</v>
      </c>
      <c r="T1460" s="9">
        <f t="shared" si="181"/>
        <v>0.73</v>
      </c>
      <c r="U1460" s="16">
        <v>10.86</v>
      </c>
      <c r="V1460" s="5">
        <f t="shared" si="182"/>
        <v>10.86</v>
      </c>
      <c r="W1460" t="s">
        <v>21</v>
      </c>
      <c r="X1460" t="str">
        <f t="shared" si="183"/>
        <v>Card</v>
      </c>
    </row>
    <row r="1461" spans="1:24" x14ac:dyDescent="0.3">
      <c r="A1461" s="3">
        <v>121459</v>
      </c>
      <c r="B1461">
        <v>402</v>
      </c>
      <c r="C1461" s="2">
        <v>45855</v>
      </c>
      <c r="D1461" s="4">
        <v>0.45973379629629629</v>
      </c>
      <c r="E1461" s="2">
        <v>45855</v>
      </c>
      <c r="F1461" s="2" t="str">
        <f>TEXT(Table1[[#This Row],[Business_Day]],"dddd")</f>
        <v>Thursday</v>
      </c>
      <c r="G1461" t="s">
        <v>18</v>
      </c>
      <c r="H1461" t="s">
        <v>22</v>
      </c>
      <c r="I1461" t="str">
        <f t="shared" si="176"/>
        <v>Takeout</v>
      </c>
      <c r="J1461" t="s">
        <v>26</v>
      </c>
      <c r="L1461" t="str">
        <f t="shared" si="177"/>
        <v>No Modifier</v>
      </c>
      <c r="M1461" s="3">
        <v>1</v>
      </c>
      <c r="N1461" s="5">
        <v>9.6300000000000008</v>
      </c>
      <c r="O1461" s="5">
        <f t="shared" si="178"/>
        <v>9.6300000000000008</v>
      </c>
      <c r="P1461" s="5">
        <f t="shared" si="179"/>
        <v>9.6300000000000008</v>
      </c>
      <c r="Q1461" s="9">
        <v>0</v>
      </c>
      <c r="R1461" s="9">
        <f t="shared" si="180"/>
        <v>0</v>
      </c>
      <c r="S1461" s="9">
        <v>0.57999999999999996</v>
      </c>
      <c r="T1461" s="9">
        <f t="shared" si="181"/>
        <v>0.57999999999999996</v>
      </c>
      <c r="U1461" s="16">
        <v>10.210000000000001</v>
      </c>
      <c r="V1461" s="5">
        <f t="shared" si="182"/>
        <v>10.210000000000001</v>
      </c>
      <c r="W1461" t="s">
        <v>21</v>
      </c>
      <c r="X1461" t="str">
        <f t="shared" si="183"/>
        <v>Card</v>
      </c>
    </row>
    <row r="1462" spans="1:24" x14ac:dyDescent="0.3">
      <c r="A1462" s="3">
        <v>121460</v>
      </c>
      <c r="B1462">
        <v>403</v>
      </c>
      <c r="C1462" s="2">
        <v>45837</v>
      </c>
      <c r="D1462" s="4">
        <v>0.25778935185185187</v>
      </c>
      <c r="E1462" s="2">
        <v>45837</v>
      </c>
      <c r="F1462" s="2" t="str">
        <f>TEXT(Table1[[#This Row],[Business_Day]],"dddd")</f>
        <v>Sunday</v>
      </c>
      <c r="G1462" t="s">
        <v>36</v>
      </c>
      <c r="H1462" t="s">
        <v>22</v>
      </c>
      <c r="I1462" t="str">
        <f t="shared" si="176"/>
        <v>Takeout</v>
      </c>
      <c r="J1462" t="s">
        <v>27</v>
      </c>
      <c r="L1462" t="str">
        <f t="shared" si="177"/>
        <v>No Modifier</v>
      </c>
      <c r="M1462" s="3">
        <v>1</v>
      </c>
      <c r="N1462" s="5">
        <v>5.68</v>
      </c>
      <c r="O1462" s="5">
        <f t="shared" si="178"/>
        <v>5.6800000000000006</v>
      </c>
      <c r="P1462" s="5">
        <f t="shared" si="179"/>
        <v>5.6800000000000006</v>
      </c>
      <c r="Q1462" s="9">
        <v>0</v>
      </c>
      <c r="R1462" s="9">
        <f t="shared" si="180"/>
        <v>0</v>
      </c>
      <c r="S1462" s="9">
        <v>0.43</v>
      </c>
      <c r="T1462" s="9">
        <f t="shared" si="181"/>
        <v>0.43</v>
      </c>
      <c r="U1462" s="16">
        <v>6.11</v>
      </c>
      <c r="V1462" s="5">
        <f t="shared" si="182"/>
        <v>6.11</v>
      </c>
      <c r="W1462" t="s">
        <v>17</v>
      </c>
      <c r="X1462" t="str">
        <f t="shared" si="183"/>
        <v>Cash</v>
      </c>
    </row>
    <row r="1463" spans="1:24" x14ac:dyDescent="0.3">
      <c r="A1463" s="3">
        <v>121461</v>
      </c>
      <c r="B1463">
        <v>103</v>
      </c>
      <c r="C1463" s="2">
        <v>45834</v>
      </c>
      <c r="D1463" s="4">
        <v>0.18393518518518517</v>
      </c>
      <c r="E1463" s="2">
        <v>45834</v>
      </c>
      <c r="F1463" s="2" t="str">
        <f>TEXT(Table1[[#This Row],[Business_Day]],"dddd")</f>
        <v>Thursday</v>
      </c>
      <c r="G1463" t="s">
        <v>28</v>
      </c>
      <c r="H1463" t="s">
        <v>19</v>
      </c>
      <c r="I1463" t="str">
        <f t="shared" si="176"/>
        <v>Dine-In</v>
      </c>
      <c r="J1463" t="s">
        <v>30</v>
      </c>
      <c r="L1463" t="str">
        <f t="shared" si="177"/>
        <v>No Modifier</v>
      </c>
      <c r="M1463" s="3">
        <v>1</v>
      </c>
      <c r="N1463" s="5">
        <v>2.79</v>
      </c>
      <c r="O1463" s="5">
        <f t="shared" si="178"/>
        <v>2.79</v>
      </c>
      <c r="P1463" s="5">
        <f t="shared" si="179"/>
        <v>2.79</v>
      </c>
      <c r="Q1463" s="9">
        <v>0</v>
      </c>
      <c r="R1463" s="9">
        <f t="shared" si="180"/>
        <v>0</v>
      </c>
      <c r="S1463" s="9">
        <v>0.18</v>
      </c>
      <c r="T1463" s="9">
        <f t="shared" si="181"/>
        <v>0.18</v>
      </c>
      <c r="U1463" s="16">
        <v>2.97</v>
      </c>
      <c r="V1463" s="5">
        <f t="shared" si="182"/>
        <v>2.97</v>
      </c>
      <c r="W1463" t="s">
        <v>21</v>
      </c>
      <c r="X1463" t="str">
        <f t="shared" si="183"/>
        <v>Card</v>
      </c>
    </row>
    <row r="1464" spans="1:24" x14ac:dyDescent="0.3">
      <c r="A1464" s="3">
        <v>121462</v>
      </c>
      <c r="B1464">
        <v>201</v>
      </c>
      <c r="C1464" s="2">
        <v>45827</v>
      </c>
      <c r="D1464" s="4">
        <v>0.13109953703703703</v>
      </c>
      <c r="E1464" s="2">
        <v>45827</v>
      </c>
      <c r="F1464" s="2" t="str">
        <f>TEXT(Table1[[#This Row],[Business_Day]],"dddd")</f>
        <v>Thursday</v>
      </c>
      <c r="G1464" t="s">
        <v>28</v>
      </c>
      <c r="H1464" t="s">
        <v>22</v>
      </c>
      <c r="I1464" t="str">
        <f t="shared" si="176"/>
        <v>Takeout</v>
      </c>
      <c r="J1464" t="s">
        <v>47</v>
      </c>
      <c r="K1464" t="s">
        <v>69</v>
      </c>
      <c r="L1464" t="str">
        <f t="shared" si="177"/>
        <v>Caramel Topping</v>
      </c>
      <c r="M1464" s="3">
        <v>2</v>
      </c>
      <c r="N1464" s="5">
        <v>1.62</v>
      </c>
      <c r="O1464" s="5">
        <f t="shared" si="178"/>
        <v>2.12</v>
      </c>
      <c r="P1464" s="5">
        <f t="shared" si="179"/>
        <v>4.24</v>
      </c>
      <c r="Q1464" s="9">
        <v>0</v>
      </c>
      <c r="R1464" s="9">
        <f t="shared" si="180"/>
        <v>0</v>
      </c>
      <c r="S1464" s="9">
        <v>0.38</v>
      </c>
      <c r="T1464" s="9">
        <f t="shared" si="181"/>
        <v>0.38</v>
      </c>
      <c r="U1464" s="16">
        <v>4.62</v>
      </c>
      <c r="V1464" s="5">
        <f t="shared" si="182"/>
        <v>4.62</v>
      </c>
      <c r="W1464" t="s">
        <v>31</v>
      </c>
      <c r="X1464" t="str">
        <f t="shared" si="183"/>
        <v>MobilePay</v>
      </c>
    </row>
    <row r="1465" spans="1:24" x14ac:dyDescent="0.3">
      <c r="A1465" s="3">
        <v>121463</v>
      </c>
      <c r="B1465">
        <v>202</v>
      </c>
      <c r="C1465" s="2">
        <v>45873</v>
      </c>
      <c r="D1465" s="4">
        <v>0.32370370370370372</v>
      </c>
      <c r="E1465" s="2">
        <v>45873</v>
      </c>
      <c r="F1465" s="2" t="str">
        <f>TEXT(Table1[[#This Row],[Business_Day]],"dddd")</f>
        <v>Monday</v>
      </c>
      <c r="G1465" t="s">
        <v>36</v>
      </c>
      <c r="H1465" t="s">
        <v>19</v>
      </c>
      <c r="I1465" t="str">
        <f t="shared" si="176"/>
        <v>Dine-In</v>
      </c>
      <c r="J1465" t="s">
        <v>26</v>
      </c>
      <c r="L1465" t="str">
        <f t="shared" si="177"/>
        <v>No Modifier</v>
      </c>
      <c r="M1465" s="3">
        <v>1</v>
      </c>
      <c r="N1465" s="5">
        <v>8.86</v>
      </c>
      <c r="O1465" s="5">
        <f t="shared" si="178"/>
        <v>8.86</v>
      </c>
      <c r="P1465" s="5">
        <f t="shared" si="179"/>
        <v>8.86</v>
      </c>
      <c r="Q1465" s="9">
        <v>0</v>
      </c>
      <c r="R1465" s="9">
        <f t="shared" si="180"/>
        <v>0</v>
      </c>
      <c r="S1465" s="9">
        <v>0.66</v>
      </c>
      <c r="T1465" s="9">
        <f t="shared" si="181"/>
        <v>0.66</v>
      </c>
      <c r="U1465" s="16">
        <v>9.52</v>
      </c>
      <c r="V1465" s="5">
        <f t="shared" si="182"/>
        <v>9.52</v>
      </c>
      <c r="W1465" t="s">
        <v>17</v>
      </c>
      <c r="X1465" t="str">
        <f t="shared" si="183"/>
        <v>Cash</v>
      </c>
    </row>
    <row r="1466" spans="1:24" x14ac:dyDescent="0.3">
      <c r="A1466" s="3">
        <v>121464</v>
      </c>
      <c r="B1466">
        <v>201</v>
      </c>
      <c r="C1466" s="2">
        <v>45791</v>
      </c>
      <c r="D1466" s="4">
        <v>0.2117013888888889</v>
      </c>
      <c r="E1466" s="2">
        <v>45791</v>
      </c>
      <c r="F1466" s="2" t="str">
        <f>TEXT(Table1[[#This Row],[Business_Day]],"dddd")</f>
        <v>Wednesday</v>
      </c>
      <c r="G1466" t="s">
        <v>14</v>
      </c>
      <c r="H1466" t="s">
        <v>22</v>
      </c>
      <c r="I1466" t="str">
        <f t="shared" si="176"/>
        <v>Takeout</v>
      </c>
      <c r="J1466" t="s">
        <v>41</v>
      </c>
      <c r="L1466" t="str">
        <f t="shared" si="177"/>
        <v>No Modifier</v>
      </c>
      <c r="M1466" s="3">
        <v>1</v>
      </c>
      <c r="N1466" s="5">
        <v>1.77</v>
      </c>
      <c r="O1466" s="5">
        <f t="shared" si="178"/>
        <v>1.77</v>
      </c>
      <c r="P1466" s="5">
        <f t="shared" si="179"/>
        <v>1.77</v>
      </c>
      <c r="Q1466" s="9">
        <v>0</v>
      </c>
      <c r="R1466" s="9">
        <f t="shared" si="180"/>
        <v>0</v>
      </c>
      <c r="S1466" s="9">
        <v>0.13</v>
      </c>
      <c r="T1466" s="9">
        <f t="shared" si="181"/>
        <v>0.13</v>
      </c>
      <c r="U1466" s="16">
        <v>1.9</v>
      </c>
      <c r="V1466" s="5">
        <f t="shared" si="182"/>
        <v>1.9</v>
      </c>
      <c r="W1466" t="s">
        <v>17</v>
      </c>
      <c r="X1466" t="str">
        <f t="shared" si="183"/>
        <v>Cash</v>
      </c>
    </row>
    <row r="1467" spans="1:24" x14ac:dyDescent="0.3">
      <c r="A1467" s="3">
        <v>121465</v>
      </c>
      <c r="B1467">
        <v>401</v>
      </c>
      <c r="C1467" s="2">
        <v>45875</v>
      </c>
      <c r="D1467" s="4">
        <v>0.47523148148148148</v>
      </c>
      <c r="E1467" s="2">
        <v>45875</v>
      </c>
      <c r="F1467" s="2" t="str">
        <f>TEXT(Table1[[#This Row],[Business_Day]],"dddd")</f>
        <v>Wednesday</v>
      </c>
      <c r="G1467" t="s">
        <v>37</v>
      </c>
      <c r="H1467" t="s">
        <v>22</v>
      </c>
      <c r="I1467" t="str">
        <f t="shared" si="176"/>
        <v>Takeout</v>
      </c>
      <c r="J1467" t="s">
        <v>16</v>
      </c>
      <c r="K1467" t="s">
        <v>45</v>
      </c>
      <c r="L1467" t="str">
        <f t="shared" si="177"/>
        <v>Sugar-Free Syrup</v>
      </c>
      <c r="M1467" s="3">
        <v>2</v>
      </c>
      <c r="N1467" s="5">
        <v>1.49</v>
      </c>
      <c r="O1467" s="5">
        <f t="shared" ca="1" si="178"/>
        <v>1.91</v>
      </c>
      <c r="P1467" s="5">
        <f t="shared" ca="1" si="179"/>
        <v>3.82</v>
      </c>
      <c r="Q1467" s="9">
        <v>0</v>
      </c>
      <c r="R1467" s="9">
        <f t="shared" si="180"/>
        <v>0</v>
      </c>
      <c r="T1467" s="9">
        <f t="shared" ca="1" si="181"/>
        <v>0.10000000000000009</v>
      </c>
      <c r="U1467" s="16">
        <v>3.92</v>
      </c>
      <c r="V1467" s="5">
        <f t="shared" si="182"/>
        <v>3.92</v>
      </c>
      <c r="W1467" t="s">
        <v>62</v>
      </c>
      <c r="X1467" t="str">
        <f t="shared" si="183"/>
        <v>GiftCard</v>
      </c>
    </row>
    <row r="1468" spans="1:24" x14ac:dyDescent="0.3">
      <c r="A1468" s="3">
        <v>121466</v>
      </c>
      <c r="B1468">
        <v>201</v>
      </c>
      <c r="C1468" s="2">
        <v>45849</v>
      </c>
      <c r="D1468" s="4">
        <v>0.49192129629629627</v>
      </c>
      <c r="E1468" s="2">
        <v>45849</v>
      </c>
      <c r="F1468" s="2" t="str">
        <f>TEXT(Table1[[#This Row],[Business_Day]],"dddd")</f>
        <v>Friday</v>
      </c>
      <c r="G1468" t="s">
        <v>18</v>
      </c>
      <c r="H1468" t="s">
        <v>22</v>
      </c>
      <c r="I1468" t="str">
        <f t="shared" si="176"/>
        <v>Takeout</v>
      </c>
      <c r="J1468" t="s">
        <v>32</v>
      </c>
      <c r="K1468" t="s">
        <v>71</v>
      </c>
      <c r="L1468" t="str">
        <f t="shared" si="177"/>
        <v>Almond Milk</v>
      </c>
      <c r="M1468" s="3">
        <v>4</v>
      </c>
      <c r="N1468" s="5">
        <v>1.88</v>
      </c>
      <c r="O1468" s="5">
        <f t="shared" si="178"/>
        <v>2.5799999999999996</v>
      </c>
      <c r="P1468" s="5">
        <f t="shared" si="179"/>
        <v>10.319999999999999</v>
      </c>
      <c r="Q1468" s="9">
        <v>0</v>
      </c>
      <c r="R1468" s="9">
        <f t="shared" si="180"/>
        <v>0</v>
      </c>
      <c r="S1468" s="9">
        <v>0.72</v>
      </c>
      <c r="T1468" s="9">
        <f t="shared" si="181"/>
        <v>0.72</v>
      </c>
      <c r="U1468" s="16">
        <v>11.04</v>
      </c>
      <c r="V1468" s="5">
        <f t="shared" si="182"/>
        <v>11.04</v>
      </c>
      <c r="W1468" t="s">
        <v>21</v>
      </c>
      <c r="X1468" t="str">
        <f t="shared" si="183"/>
        <v>Card</v>
      </c>
    </row>
    <row r="1469" spans="1:24" x14ac:dyDescent="0.3">
      <c r="A1469" s="3">
        <v>121467</v>
      </c>
      <c r="B1469">
        <v>202</v>
      </c>
      <c r="C1469" s="2">
        <v>45783</v>
      </c>
      <c r="D1469" s="4">
        <v>0.42334490740740743</v>
      </c>
      <c r="E1469" s="2">
        <v>45783</v>
      </c>
      <c r="F1469" s="2" t="str">
        <f>TEXT(Table1[[#This Row],[Business_Day]],"dddd")</f>
        <v>Tuesday</v>
      </c>
      <c r="G1469" t="s">
        <v>14</v>
      </c>
      <c r="H1469" t="s">
        <v>19</v>
      </c>
      <c r="I1469" t="str">
        <f t="shared" si="176"/>
        <v>Dine-In</v>
      </c>
      <c r="J1469" t="s">
        <v>24</v>
      </c>
      <c r="L1469" t="str">
        <f t="shared" si="177"/>
        <v>No Modifier</v>
      </c>
      <c r="M1469" s="3">
        <v>1</v>
      </c>
      <c r="N1469" s="5">
        <v>3.34</v>
      </c>
      <c r="O1469" s="5">
        <f t="shared" si="178"/>
        <v>4.5399999999999991</v>
      </c>
      <c r="P1469" s="5">
        <f t="shared" si="179"/>
        <v>4.5399999999999991</v>
      </c>
      <c r="Q1469" s="9">
        <v>0</v>
      </c>
      <c r="R1469" s="9">
        <f t="shared" si="180"/>
        <v>0</v>
      </c>
      <c r="S1469" s="9">
        <v>0.27</v>
      </c>
      <c r="T1469" s="9">
        <f t="shared" si="181"/>
        <v>0.27</v>
      </c>
      <c r="U1469" s="16">
        <v>4.8099999999999996</v>
      </c>
      <c r="V1469" s="5">
        <f t="shared" si="182"/>
        <v>4.8099999999999996</v>
      </c>
      <c r="W1469" t="s">
        <v>21</v>
      </c>
      <c r="X1469" t="str">
        <f t="shared" si="183"/>
        <v>Card</v>
      </c>
    </row>
    <row r="1470" spans="1:24" x14ac:dyDescent="0.3">
      <c r="A1470" s="3">
        <v>121468</v>
      </c>
      <c r="B1470">
        <v>101</v>
      </c>
      <c r="C1470" s="2">
        <v>45817</v>
      </c>
      <c r="D1470" s="4">
        <v>0.36351851851851852</v>
      </c>
      <c r="E1470" s="2">
        <v>45817</v>
      </c>
      <c r="F1470" s="2" t="str">
        <f>TEXT(Table1[[#This Row],[Business_Day]],"dddd")</f>
        <v>Monday</v>
      </c>
      <c r="G1470" t="s">
        <v>36</v>
      </c>
      <c r="H1470" t="s">
        <v>22</v>
      </c>
      <c r="I1470" t="str">
        <f t="shared" si="176"/>
        <v>Takeout</v>
      </c>
      <c r="J1470" t="s">
        <v>59</v>
      </c>
      <c r="L1470" t="str">
        <f t="shared" si="177"/>
        <v>No Modifier</v>
      </c>
      <c r="M1470" s="3">
        <v>1</v>
      </c>
      <c r="N1470" s="5">
        <v>9.39</v>
      </c>
      <c r="O1470" s="5">
        <f t="shared" si="178"/>
        <v>9.39</v>
      </c>
      <c r="P1470" s="5">
        <f t="shared" si="179"/>
        <v>9.39</v>
      </c>
      <c r="Q1470" s="9">
        <v>0</v>
      </c>
      <c r="R1470" s="9">
        <f t="shared" si="180"/>
        <v>0</v>
      </c>
      <c r="S1470" s="9">
        <v>0.7</v>
      </c>
      <c r="T1470" s="9">
        <f t="shared" si="181"/>
        <v>0.7</v>
      </c>
      <c r="U1470" s="16">
        <v>10.09</v>
      </c>
      <c r="V1470" s="5">
        <f t="shared" si="182"/>
        <v>10.09</v>
      </c>
      <c r="W1470" t="s">
        <v>17</v>
      </c>
      <c r="X1470" t="str">
        <f t="shared" si="183"/>
        <v>Cash</v>
      </c>
    </row>
    <row r="1471" spans="1:24" x14ac:dyDescent="0.3">
      <c r="A1471" s="3">
        <v>121469</v>
      </c>
      <c r="B1471">
        <v>103</v>
      </c>
      <c r="C1471" s="2">
        <v>45863</v>
      </c>
      <c r="D1471" s="4">
        <v>0.2205324074074074</v>
      </c>
      <c r="E1471" s="2">
        <v>45863</v>
      </c>
      <c r="F1471" s="2" t="str">
        <f>TEXT(Table1[[#This Row],[Business_Day]],"dddd")</f>
        <v>Friday</v>
      </c>
      <c r="G1471" t="s">
        <v>14</v>
      </c>
      <c r="H1471" t="s">
        <v>15</v>
      </c>
      <c r="I1471" t="str">
        <f t="shared" si="176"/>
        <v>Drive-Thru</v>
      </c>
      <c r="J1471" t="s">
        <v>38</v>
      </c>
      <c r="K1471" t="s">
        <v>46</v>
      </c>
      <c r="L1471" t="str">
        <f t="shared" si="177"/>
        <v>Cinnamon</v>
      </c>
      <c r="M1471" s="3">
        <v>1</v>
      </c>
      <c r="N1471" s="5">
        <v>1.65</v>
      </c>
      <c r="O1471" s="5">
        <f t="shared" ca="1" si="178"/>
        <v>1.76</v>
      </c>
      <c r="P1471" s="5">
        <f t="shared" ca="1" si="179"/>
        <v>1.76</v>
      </c>
      <c r="Q1471" s="9">
        <v>0</v>
      </c>
      <c r="R1471" s="9">
        <f t="shared" si="180"/>
        <v>0</v>
      </c>
      <c r="T1471" s="9">
        <f t="shared" ca="1" si="181"/>
        <v>0.10000000000000009</v>
      </c>
      <c r="U1471" s="16">
        <v>1.86</v>
      </c>
      <c r="V1471" s="5">
        <f t="shared" si="182"/>
        <v>1.86</v>
      </c>
      <c r="W1471" t="s">
        <v>17</v>
      </c>
      <c r="X1471" t="str">
        <f t="shared" si="183"/>
        <v>Cash</v>
      </c>
    </row>
    <row r="1472" spans="1:24" x14ac:dyDescent="0.3">
      <c r="A1472" s="3">
        <v>121470</v>
      </c>
      <c r="B1472">
        <v>301</v>
      </c>
      <c r="C1472" s="2">
        <v>45847</v>
      </c>
      <c r="D1472" s="4">
        <v>0.47652777777777777</v>
      </c>
      <c r="E1472" s="2">
        <v>45847</v>
      </c>
      <c r="F1472" s="2" t="str">
        <f>TEXT(Table1[[#This Row],[Business_Day]],"dddd")</f>
        <v>Wednesday</v>
      </c>
      <c r="G1472" t="s">
        <v>18</v>
      </c>
      <c r="H1472" t="s">
        <v>15</v>
      </c>
      <c r="I1472" t="str">
        <f t="shared" si="176"/>
        <v>Drive-Thru</v>
      </c>
      <c r="J1472" t="s">
        <v>55</v>
      </c>
      <c r="L1472" t="str">
        <f t="shared" si="177"/>
        <v>No Modifier</v>
      </c>
      <c r="M1472" s="3">
        <v>2</v>
      </c>
      <c r="N1472" s="5">
        <v>9.09</v>
      </c>
      <c r="O1472" s="5">
        <f t="shared" si="178"/>
        <v>9.09</v>
      </c>
      <c r="P1472" s="5">
        <f t="shared" si="179"/>
        <v>18.18</v>
      </c>
      <c r="Q1472" s="9">
        <v>0</v>
      </c>
      <c r="R1472" s="9">
        <f t="shared" si="180"/>
        <v>0</v>
      </c>
      <c r="S1472" s="9">
        <v>1.27</v>
      </c>
      <c r="T1472" s="9">
        <f t="shared" si="181"/>
        <v>1.27</v>
      </c>
      <c r="U1472" s="16">
        <v>19.45</v>
      </c>
      <c r="V1472" s="5">
        <f t="shared" si="182"/>
        <v>19.45</v>
      </c>
      <c r="W1472" t="s">
        <v>21</v>
      </c>
      <c r="X1472" t="str">
        <f t="shared" si="183"/>
        <v>Card</v>
      </c>
    </row>
    <row r="1473" spans="1:24" x14ac:dyDescent="0.3">
      <c r="A1473" s="3">
        <v>121471</v>
      </c>
      <c r="B1473">
        <v>201</v>
      </c>
      <c r="C1473" s="2">
        <v>45807</v>
      </c>
      <c r="D1473" s="4">
        <v>0.4622222222222222</v>
      </c>
      <c r="E1473" s="2">
        <v>45807</v>
      </c>
      <c r="F1473" s="2" t="str">
        <f>TEXT(Table1[[#This Row],[Business_Day]],"dddd")</f>
        <v>Friday</v>
      </c>
      <c r="G1473" t="s">
        <v>18</v>
      </c>
      <c r="H1473" t="s">
        <v>15</v>
      </c>
      <c r="I1473" t="str">
        <f t="shared" si="176"/>
        <v>Drive-Thru</v>
      </c>
      <c r="J1473" t="s">
        <v>52</v>
      </c>
      <c r="K1473" t="s">
        <v>61</v>
      </c>
      <c r="L1473" t="str">
        <f t="shared" si="177"/>
        <v>Large Size</v>
      </c>
      <c r="M1473" s="3">
        <v>1</v>
      </c>
      <c r="N1473" s="5">
        <v>2.4700000000000002</v>
      </c>
      <c r="O1473" s="5">
        <f t="shared" si="178"/>
        <v>3.07</v>
      </c>
      <c r="P1473" s="5">
        <f t="shared" si="179"/>
        <v>3.07</v>
      </c>
      <c r="Q1473" s="9">
        <v>0</v>
      </c>
      <c r="R1473" s="9">
        <f t="shared" si="180"/>
        <v>0</v>
      </c>
      <c r="S1473" s="9">
        <v>0.21</v>
      </c>
      <c r="T1473" s="9">
        <f t="shared" si="181"/>
        <v>0.21</v>
      </c>
      <c r="U1473" s="16">
        <v>3.28</v>
      </c>
      <c r="V1473" s="5">
        <f t="shared" si="182"/>
        <v>3.28</v>
      </c>
      <c r="W1473" t="s">
        <v>21</v>
      </c>
      <c r="X1473" t="str">
        <f t="shared" si="183"/>
        <v>Card</v>
      </c>
    </row>
    <row r="1474" spans="1:24" x14ac:dyDescent="0.3">
      <c r="A1474" s="3">
        <v>121472</v>
      </c>
      <c r="B1474">
        <v>401</v>
      </c>
      <c r="C1474" s="2">
        <v>45834</v>
      </c>
      <c r="D1474" s="4">
        <v>0.49355324074074075</v>
      </c>
      <c r="E1474" s="2">
        <v>45834</v>
      </c>
      <c r="F1474" s="2" t="str">
        <f>TEXT(Table1[[#This Row],[Business_Day]],"dddd")</f>
        <v>Thursday</v>
      </c>
      <c r="G1474" t="s">
        <v>33</v>
      </c>
      <c r="H1474" t="s">
        <v>15</v>
      </c>
      <c r="I1474" t="str">
        <f t="shared" si="176"/>
        <v>Drive-Thru</v>
      </c>
      <c r="J1474" t="s">
        <v>20</v>
      </c>
      <c r="L1474" t="str">
        <f t="shared" si="177"/>
        <v>No Modifier</v>
      </c>
      <c r="M1474" s="3">
        <v>1</v>
      </c>
      <c r="N1474" s="5">
        <v>5.34</v>
      </c>
      <c r="O1474" s="5">
        <f t="shared" si="178"/>
        <v>6.34</v>
      </c>
      <c r="P1474" s="5">
        <f t="shared" si="179"/>
        <v>6.34</v>
      </c>
      <c r="Q1474" s="9">
        <v>0</v>
      </c>
      <c r="R1474" s="9">
        <f t="shared" si="180"/>
        <v>0</v>
      </c>
      <c r="S1474" s="9">
        <v>0.46</v>
      </c>
      <c r="T1474" s="9">
        <f t="shared" si="181"/>
        <v>0.46</v>
      </c>
      <c r="U1474" s="16">
        <v>6.8</v>
      </c>
      <c r="V1474" s="5">
        <f t="shared" si="182"/>
        <v>6.8</v>
      </c>
      <c r="W1474" t="s">
        <v>21</v>
      </c>
      <c r="X1474" t="str">
        <f t="shared" si="183"/>
        <v>Card</v>
      </c>
    </row>
    <row r="1475" spans="1:24" x14ac:dyDescent="0.3">
      <c r="A1475" s="3">
        <v>121473</v>
      </c>
      <c r="B1475">
        <v>101</v>
      </c>
      <c r="C1475" s="2">
        <v>45801</v>
      </c>
      <c r="D1475" s="4">
        <v>0.46909722222222222</v>
      </c>
      <c r="E1475" s="2">
        <v>45801</v>
      </c>
      <c r="F1475" s="2" t="str">
        <f>TEXT(Table1[[#This Row],[Business_Day]],"dddd")</f>
        <v>Saturday</v>
      </c>
      <c r="G1475" t="s">
        <v>18</v>
      </c>
      <c r="H1475" t="s">
        <v>29</v>
      </c>
      <c r="I1475" t="str">
        <f t="shared" ref="I1475:I1538" si="184">IF(H1475="","Unknown",H1475)</f>
        <v>Delivery</v>
      </c>
      <c r="J1475" t="s">
        <v>59</v>
      </c>
      <c r="L1475" t="str">
        <f t="shared" ref="L1475:L1538" si="185">IF(K1475="","No Modifier",K1475)</f>
        <v>No Modifier</v>
      </c>
      <c r="M1475" s="3">
        <v>1</v>
      </c>
      <c r="N1475" s="5">
        <v>10</v>
      </c>
      <c r="O1475" s="5">
        <f t="shared" ref="O1475:O1538" si="186">(V1475-T1475+R1475)/M1475</f>
        <v>10</v>
      </c>
      <c r="P1475" s="5">
        <f t="shared" ref="P1475:P1538" si="187">PRODUCT(M1475,O1475)</f>
        <v>10</v>
      </c>
      <c r="Q1475" s="9">
        <v>0</v>
      </c>
      <c r="R1475" s="9">
        <f t="shared" ref="R1475:R1538" si="188">IF(ISBLANK(Q1475),ROUND((M1475*O1475)+T1475-V1475,2),Q1475)</f>
        <v>0</v>
      </c>
      <c r="S1475" s="9">
        <v>0.8</v>
      </c>
      <c r="T1475" s="9">
        <f t="shared" ref="T1475:T1538" si="189">IF(S1475="",V1475-P1475+R1475,S1475)</f>
        <v>0.8</v>
      </c>
      <c r="U1475" s="16">
        <v>10.8</v>
      </c>
      <c r="V1475" s="5">
        <f t="shared" ref="V1475:V1538" si="190">IF(U1475="",(M1475*O1475)-R1475+T1475,U1475)</f>
        <v>10.8</v>
      </c>
      <c r="W1475" t="s">
        <v>21</v>
      </c>
      <c r="X1475" t="str">
        <f t="shared" ref="X1475:X1538" si="191">IF(W1475="","Card",W1475)</f>
        <v>Card</v>
      </c>
    </row>
    <row r="1476" spans="1:24" x14ac:dyDescent="0.3">
      <c r="A1476" s="3">
        <v>121474</v>
      </c>
      <c r="B1476">
        <v>501</v>
      </c>
      <c r="C1476" s="2">
        <v>45772</v>
      </c>
      <c r="D1476" s="4">
        <v>0.46493055555555557</v>
      </c>
      <c r="E1476" s="2">
        <v>45772</v>
      </c>
      <c r="F1476" s="2" t="str">
        <f>TEXT(Table1[[#This Row],[Business_Day]],"dddd")</f>
        <v>Friday</v>
      </c>
      <c r="G1476" t="s">
        <v>18</v>
      </c>
      <c r="H1476" t="s">
        <v>15</v>
      </c>
      <c r="I1476" t="str">
        <f t="shared" si="184"/>
        <v>Drive-Thru</v>
      </c>
      <c r="J1476" t="s">
        <v>20</v>
      </c>
      <c r="L1476" t="str">
        <f t="shared" si="185"/>
        <v>No Modifier</v>
      </c>
      <c r="M1476" s="3">
        <v>2</v>
      </c>
      <c r="N1476" s="5">
        <v>5.0999999999999996</v>
      </c>
      <c r="O1476" s="5">
        <f t="shared" si="186"/>
        <v>5.0999999999999996</v>
      </c>
      <c r="P1476" s="5">
        <f t="shared" si="187"/>
        <v>10.199999999999999</v>
      </c>
      <c r="Q1476" s="9">
        <v>0</v>
      </c>
      <c r="R1476" s="9">
        <f t="shared" si="188"/>
        <v>0</v>
      </c>
      <c r="S1476" s="9">
        <v>0.82</v>
      </c>
      <c r="T1476" s="9">
        <f t="shared" si="189"/>
        <v>0.82</v>
      </c>
      <c r="U1476" s="16">
        <v>11.02</v>
      </c>
      <c r="V1476" s="5">
        <f t="shared" si="190"/>
        <v>11.02</v>
      </c>
      <c r="W1476" t="s">
        <v>62</v>
      </c>
      <c r="X1476" t="str">
        <f t="shared" si="191"/>
        <v>GiftCard</v>
      </c>
    </row>
    <row r="1477" spans="1:24" x14ac:dyDescent="0.3">
      <c r="A1477" s="3">
        <v>121475</v>
      </c>
      <c r="B1477">
        <v>301</v>
      </c>
      <c r="C1477" s="2">
        <v>45766</v>
      </c>
      <c r="D1477" s="4">
        <v>0.4866550925925926</v>
      </c>
      <c r="E1477" s="2">
        <v>45766</v>
      </c>
      <c r="F1477" s="2" t="str">
        <f>TEXT(Table1[[#This Row],[Business_Day]],"dddd")</f>
        <v>Saturday</v>
      </c>
      <c r="G1477" t="s">
        <v>18</v>
      </c>
      <c r="H1477" t="s">
        <v>15</v>
      </c>
      <c r="I1477" t="str">
        <f t="shared" si="184"/>
        <v>Drive-Thru</v>
      </c>
      <c r="J1477" t="s">
        <v>52</v>
      </c>
      <c r="K1477" t="s">
        <v>34</v>
      </c>
      <c r="L1477" t="str">
        <f t="shared" si="185"/>
        <v>Extra Sauce</v>
      </c>
      <c r="M1477" s="3">
        <v>2</v>
      </c>
      <c r="N1477" s="5">
        <v>2.82</v>
      </c>
      <c r="O1477" s="5">
        <f t="shared" si="186"/>
        <v>3.07</v>
      </c>
      <c r="P1477" s="5">
        <f t="shared" si="187"/>
        <v>6.14</v>
      </c>
      <c r="Q1477" s="9">
        <v>0</v>
      </c>
      <c r="R1477" s="9">
        <f t="shared" si="188"/>
        <v>0</v>
      </c>
      <c r="S1477" s="9">
        <v>0.4</v>
      </c>
      <c r="T1477" s="9">
        <f t="shared" si="189"/>
        <v>0.4</v>
      </c>
      <c r="U1477" s="16">
        <v>6.54</v>
      </c>
      <c r="V1477" s="5">
        <f t="shared" si="190"/>
        <v>6.54</v>
      </c>
      <c r="W1477" t="s">
        <v>31</v>
      </c>
      <c r="X1477" t="str">
        <f t="shared" si="191"/>
        <v>MobilePay</v>
      </c>
    </row>
    <row r="1478" spans="1:24" x14ac:dyDescent="0.3">
      <c r="A1478" s="3">
        <v>121476</v>
      </c>
      <c r="B1478">
        <v>403</v>
      </c>
      <c r="C1478" s="2">
        <v>45805</v>
      </c>
      <c r="D1478" s="4">
        <v>5.7129629629629627E-2</v>
      </c>
      <c r="E1478" s="2">
        <v>45805</v>
      </c>
      <c r="F1478" s="2" t="str">
        <f>TEXT(Table1[[#This Row],[Business_Day]],"dddd")</f>
        <v>Wednesday</v>
      </c>
      <c r="G1478" t="s">
        <v>18</v>
      </c>
      <c r="H1478" t="s">
        <v>19</v>
      </c>
      <c r="I1478" t="str">
        <f t="shared" si="184"/>
        <v>Dine-In</v>
      </c>
      <c r="J1478" t="s">
        <v>59</v>
      </c>
      <c r="L1478" t="str">
        <f t="shared" si="185"/>
        <v>No Modifier</v>
      </c>
      <c r="M1478" s="3">
        <v>1</v>
      </c>
      <c r="N1478" s="5">
        <v>9.93</v>
      </c>
      <c r="O1478" s="5">
        <f t="shared" ca="1" si="186"/>
        <v>1.3299999999999998</v>
      </c>
      <c r="P1478" s="5">
        <f t="shared" ca="1" si="187"/>
        <v>1.3299999999999998</v>
      </c>
      <c r="Q1478" s="9">
        <v>0</v>
      </c>
      <c r="R1478" s="9">
        <f t="shared" si="188"/>
        <v>0</v>
      </c>
      <c r="T1478" s="9">
        <f t="shared" ca="1" si="189"/>
        <v>0.10000000000000009</v>
      </c>
      <c r="V1478" s="5">
        <f t="shared" ca="1" si="190"/>
        <v>1.43</v>
      </c>
      <c r="W1478" t="s">
        <v>21</v>
      </c>
      <c r="X1478" t="str">
        <f t="shared" si="191"/>
        <v>Card</v>
      </c>
    </row>
    <row r="1479" spans="1:24" x14ac:dyDescent="0.3">
      <c r="A1479" s="3">
        <v>121477</v>
      </c>
      <c r="B1479">
        <v>301</v>
      </c>
      <c r="C1479" s="2">
        <v>45799</v>
      </c>
      <c r="D1479" s="4">
        <v>0.27890046296296295</v>
      </c>
      <c r="E1479" s="2">
        <v>45799</v>
      </c>
      <c r="F1479" s="2" t="str">
        <f>TEXT(Table1[[#This Row],[Business_Day]],"dddd")</f>
        <v>Thursday</v>
      </c>
      <c r="G1479" t="s">
        <v>36</v>
      </c>
      <c r="H1479" t="s">
        <v>22</v>
      </c>
      <c r="I1479" t="str">
        <f t="shared" si="184"/>
        <v>Takeout</v>
      </c>
      <c r="J1479" t="s">
        <v>77</v>
      </c>
      <c r="K1479" t="s">
        <v>73</v>
      </c>
      <c r="L1479" t="str">
        <f t="shared" si="185"/>
        <v>Add Jalapenos</v>
      </c>
      <c r="M1479" s="3">
        <v>1</v>
      </c>
      <c r="N1479" s="5">
        <v>5.39</v>
      </c>
      <c r="O1479" s="5">
        <f t="shared" si="186"/>
        <v>5.79</v>
      </c>
      <c r="P1479" s="5">
        <f t="shared" si="187"/>
        <v>5.79</v>
      </c>
      <c r="Q1479" s="9">
        <v>0</v>
      </c>
      <c r="R1479" s="9">
        <f t="shared" si="188"/>
        <v>0</v>
      </c>
      <c r="S1479" s="9">
        <v>0.35</v>
      </c>
      <c r="T1479" s="9">
        <f t="shared" si="189"/>
        <v>0.35</v>
      </c>
      <c r="U1479" s="16">
        <v>6.14</v>
      </c>
      <c r="V1479" s="5">
        <f t="shared" si="190"/>
        <v>6.14</v>
      </c>
      <c r="W1479" t="s">
        <v>17</v>
      </c>
      <c r="X1479" t="str">
        <f t="shared" si="191"/>
        <v>Cash</v>
      </c>
    </row>
    <row r="1480" spans="1:24" x14ac:dyDescent="0.3">
      <c r="A1480" s="3">
        <v>121478</v>
      </c>
      <c r="B1480">
        <v>402</v>
      </c>
      <c r="C1480" s="2">
        <v>45764</v>
      </c>
      <c r="D1480" s="4">
        <v>0.14005787037037037</v>
      </c>
      <c r="E1480" s="2">
        <v>45764</v>
      </c>
      <c r="F1480" s="2" t="str">
        <f>TEXT(Table1[[#This Row],[Business_Day]],"dddd")</f>
        <v>Thursday</v>
      </c>
      <c r="G1480" t="s">
        <v>28</v>
      </c>
      <c r="H1480" t="s">
        <v>15</v>
      </c>
      <c r="I1480" t="str">
        <f t="shared" si="184"/>
        <v>Drive-Thru</v>
      </c>
      <c r="J1480" t="s">
        <v>30</v>
      </c>
      <c r="K1480" t="s">
        <v>61</v>
      </c>
      <c r="L1480" t="str">
        <f t="shared" si="185"/>
        <v>Large Size</v>
      </c>
      <c r="M1480" s="3">
        <v>2</v>
      </c>
      <c r="N1480" s="5">
        <v>2.89</v>
      </c>
      <c r="O1480" s="5">
        <f t="shared" si="186"/>
        <v>3.49</v>
      </c>
      <c r="P1480" s="5">
        <f t="shared" si="187"/>
        <v>6.98</v>
      </c>
      <c r="Q1480" s="9">
        <v>0</v>
      </c>
      <c r="R1480" s="9">
        <f t="shared" si="188"/>
        <v>0</v>
      </c>
      <c r="S1480" s="9">
        <v>0.63</v>
      </c>
      <c r="T1480" s="9">
        <f t="shared" si="189"/>
        <v>0.63</v>
      </c>
      <c r="U1480" s="16">
        <v>7.61</v>
      </c>
      <c r="V1480" s="5">
        <f t="shared" si="190"/>
        <v>7.61</v>
      </c>
      <c r="W1480" t="s">
        <v>31</v>
      </c>
      <c r="X1480" t="str">
        <f t="shared" si="191"/>
        <v>MobilePay</v>
      </c>
    </row>
    <row r="1481" spans="1:24" x14ac:dyDescent="0.3">
      <c r="A1481" s="3">
        <v>121479</v>
      </c>
      <c r="B1481">
        <v>201</v>
      </c>
      <c r="C1481" s="2">
        <v>45877</v>
      </c>
      <c r="D1481" s="4">
        <v>0.30495370370370373</v>
      </c>
      <c r="E1481" s="2">
        <v>45877</v>
      </c>
      <c r="F1481" s="2" t="str">
        <f>TEXT(Table1[[#This Row],[Business_Day]],"dddd")</f>
        <v>Friday</v>
      </c>
      <c r="G1481" t="s">
        <v>36</v>
      </c>
      <c r="H1481" t="s">
        <v>29</v>
      </c>
      <c r="I1481" t="str">
        <f t="shared" si="184"/>
        <v>Delivery</v>
      </c>
      <c r="J1481" t="s">
        <v>26</v>
      </c>
      <c r="L1481" t="str">
        <f t="shared" si="185"/>
        <v>No Modifier</v>
      </c>
      <c r="M1481" s="3">
        <v>1</v>
      </c>
      <c r="N1481" s="5">
        <v>9.07</v>
      </c>
      <c r="O1481" s="5">
        <f t="shared" si="186"/>
        <v>9.07</v>
      </c>
      <c r="P1481" s="5">
        <f t="shared" si="187"/>
        <v>9.07</v>
      </c>
      <c r="Q1481" s="9">
        <v>0</v>
      </c>
      <c r="R1481" s="9">
        <f t="shared" si="188"/>
        <v>0</v>
      </c>
      <c r="S1481" s="9">
        <v>0.66</v>
      </c>
      <c r="T1481" s="9">
        <f t="shared" si="189"/>
        <v>0.66</v>
      </c>
      <c r="U1481" s="16">
        <v>9.73</v>
      </c>
      <c r="V1481" s="5">
        <f t="shared" si="190"/>
        <v>9.73</v>
      </c>
      <c r="W1481" t="s">
        <v>21</v>
      </c>
      <c r="X1481" t="str">
        <f t="shared" si="191"/>
        <v>Card</v>
      </c>
    </row>
    <row r="1482" spans="1:24" x14ac:dyDescent="0.3">
      <c r="A1482" s="3">
        <v>121480</v>
      </c>
      <c r="B1482">
        <v>401</v>
      </c>
      <c r="C1482" s="2">
        <v>45763</v>
      </c>
      <c r="D1482" s="4">
        <v>0.46315972222222224</v>
      </c>
      <c r="E1482" s="2">
        <v>45763</v>
      </c>
      <c r="F1482" s="2" t="str">
        <f>TEXT(Table1[[#This Row],[Business_Day]],"dddd")</f>
        <v>Wednesday</v>
      </c>
      <c r="G1482" t="s">
        <v>18</v>
      </c>
      <c r="H1482" t="s">
        <v>22</v>
      </c>
      <c r="I1482" t="str">
        <f t="shared" si="184"/>
        <v>Takeout</v>
      </c>
      <c r="J1482" t="s">
        <v>48</v>
      </c>
      <c r="L1482" t="str">
        <f t="shared" si="185"/>
        <v>No Modifier</v>
      </c>
      <c r="M1482" s="3">
        <v>1</v>
      </c>
      <c r="N1482" s="5">
        <v>5.92</v>
      </c>
      <c r="O1482" s="5">
        <f t="shared" si="186"/>
        <v>5.92</v>
      </c>
      <c r="P1482" s="5">
        <f t="shared" si="187"/>
        <v>5.92</v>
      </c>
      <c r="Q1482" s="9">
        <v>0</v>
      </c>
      <c r="R1482" s="9">
        <f t="shared" si="188"/>
        <v>0</v>
      </c>
      <c r="S1482" s="9">
        <v>0.44</v>
      </c>
      <c r="T1482" s="9">
        <f t="shared" si="189"/>
        <v>0.44</v>
      </c>
      <c r="U1482" s="16">
        <v>6.36</v>
      </c>
      <c r="V1482" s="5">
        <f t="shared" si="190"/>
        <v>6.36</v>
      </c>
      <c r="W1482" t="s">
        <v>17</v>
      </c>
      <c r="X1482" t="str">
        <f t="shared" si="191"/>
        <v>Cash</v>
      </c>
    </row>
    <row r="1483" spans="1:24" x14ac:dyDescent="0.3">
      <c r="A1483" s="3">
        <v>121481</v>
      </c>
      <c r="B1483">
        <v>301</v>
      </c>
      <c r="C1483" s="2">
        <v>45802</v>
      </c>
      <c r="D1483" s="4">
        <v>0.31141203703703701</v>
      </c>
      <c r="E1483" s="2">
        <v>45802</v>
      </c>
      <c r="F1483" s="2" t="str">
        <f>TEXT(Table1[[#This Row],[Business_Day]],"dddd")</f>
        <v>Sunday</v>
      </c>
      <c r="G1483" t="s">
        <v>14</v>
      </c>
      <c r="H1483" t="s">
        <v>22</v>
      </c>
      <c r="I1483" t="str">
        <f t="shared" si="184"/>
        <v>Takeout</v>
      </c>
      <c r="J1483" t="s">
        <v>24</v>
      </c>
      <c r="K1483" t="s">
        <v>46</v>
      </c>
      <c r="L1483" t="str">
        <f t="shared" si="185"/>
        <v>Cinnamon</v>
      </c>
      <c r="M1483" s="3">
        <v>1</v>
      </c>
      <c r="N1483" s="5">
        <v>3.15</v>
      </c>
      <c r="O1483" s="5">
        <f t="shared" si="186"/>
        <v>3.25</v>
      </c>
      <c r="P1483" s="5">
        <f t="shared" si="187"/>
        <v>3.25</v>
      </c>
      <c r="Q1483" s="9">
        <v>0</v>
      </c>
      <c r="R1483" s="9">
        <f t="shared" si="188"/>
        <v>0</v>
      </c>
      <c r="S1483" s="9">
        <v>0.28000000000000003</v>
      </c>
      <c r="T1483" s="9">
        <f t="shared" si="189"/>
        <v>0.28000000000000003</v>
      </c>
      <c r="U1483" s="16">
        <v>3.53</v>
      </c>
      <c r="V1483" s="5">
        <f t="shared" si="190"/>
        <v>3.53</v>
      </c>
      <c r="X1483" t="str">
        <f t="shared" si="191"/>
        <v>Card</v>
      </c>
    </row>
    <row r="1484" spans="1:24" x14ac:dyDescent="0.3">
      <c r="A1484" s="3">
        <v>121482</v>
      </c>
      <c r="B1484">
        <v>301</v>
      </c>
      <c r="C1484" s="2">
        <v>45809</v>
      </c>
      <c r="D1484" s="4">
        <v>0.4563888888888889</v>
      </c>
      <c r="E1484" s="2">
        <v>45809</v>
      </c>
      <c r="F1484" s="2" t="str">
        <f>TEXT(Table1[[#This Row],[Business_Day]],"dddd")</f>
        <v>Sunday</v>
      </c>
      <c r="G1484" t="s">
        <v>37</v>
      </c>
      <c r="H1484" t="s">
        <v>22</v>
      </c>
      <c r="I1484" t="str">
        <f t="shared" si="184"/>
        <v>Takeout</v>
      </c>
      <c r="J1484" t="s">
        <v>79</v>
      </c>
      <c r="L1484" t="str">
        <f t="shared" si="185"/>
        <v>No Modifier</v>
      </c>
      <c r="M1484" s="3">
        <v>2</v>
      </c>
      <c r="N1484" s="5">
        <v>3.21</v>
      </c>
      <c r="O1484" s="5">
        <f t="shared" si="186"/>
        <v>3.21</v>
      </c>
      <c r="P1484" s="5">
        <f t="shared" si="187"/>
        <v>6.42</v>
      </c>
      <c r="Q1484" s="9">
        <v>0</v>
      </c>
      <c r="R1484" s="9">
        <f t="shared" si="188"/>
        <v>0</v>
      </c>
      <c r="S1484" s="9">
        <v>0.39</v>
      </c>
      <c r="T1484" s="9">
        <f t="shared" si="189"/>
        <v>0.39</v>
      </c>
      <c r="U1484" s="16">
        <v>6.81</v>
      </c>
      <c r="V1484" s="5">
        <f t="shared" si="190"/>
        <v>6.81</v>
      </c>
      <c r="W1484" t="s">
        <v>21</v>
      </c>
      <c r="X1484" t="str">
        <f t="shared" si="191"/>
        <v>Card</v>
      </c>
    </row>
    <row r="1485" spans="1:24" x14ac:dyDescent="0.3">
      <c r="A1485" s="3">
        <v>121483</v>
      </c>
      <c r="B1485">
        <v>102</v>
      </c>
      <c r="C1485" s="2">
        <v>45853</v>
      </c>
      <c r="D1485" s="4">
        <v>0.30856481481481479</v>
      </c>
      <c r="E1485" s="2">
        <v>45853</v>
      </c>
      <c r="F1485" s="2" t="str">
        <f>TEXT(Table1[[#This Row],[Business_Day]],"dddd")</f>
        <v>Tuesday</v>
      </c>
      <c r="G1485" t="s">
        <v>14</v>
      </c>
      <c r="H1485" t="s">
        <v>15</v>
      </c>
      <c r="I1485" t="str">
        <f t="shared" si="184"/>
        <v>Drive-Thru</v>
      </c>
      <c r="J1485" t="s">
        <v>75</v>
      </c>
      <c r="K1485" t="s">
        <v>44</v>
      </c>
      <c r="L1485" t="str">
        <f t="shared" si="185"/>
        <v>Extra Egg</v>
      </c>
      <c r="M1485" s="3">
        <v>1</v>
      </c>
      <c r="N1485" s="5">
        <v>3.64</v>
      </c>
      <c r="O1485" s="5">
        <f t="shared" si="186"/>
        <v>4.6399999999999997</v>
      </c>
      <c r="P1485" s="5">
        <f t="shared" si="187"/>
        <v>4.6399999999999997</v>
      </c>
      <c r="Q1485" s="9">
        <v>0</v>
      </c>
      <c r="R1485" s="9">
        <f t="shared" si="188"/>
        <v>0</v>
      </c>
      <c r="S1485" s="9">
        <v>0.42</v>
      </c>
      <c r="T1485" s="9">
        <f t="shared" si="189"/>
        <v>0.42</v>
      </c>
      <c r="U1485" s="16">
        <v>5.0599999999999996</v>
      </c>
      <c r="V1485" s="5">
        <f t="shared" si="190"/>
        <v>5.0599999999999996</v>
      </c>
      <c r="W1485" t="s">
        <v>21</v>
      </c>
      <c r="X1485" t="str">
        <f t="shared" si="191"/>
        <v>Card</v>
      </c>
    </row>
    <row r="1486" spans="1:24" x14ac:dyDescent="0.3">
      <c r="A1486" s="3">
        <v>121484</v>
      </c>
      <c r="B1486">
        <v>103</v>
      </c>
      <c r="C1486" s="2">
        <v>45806</v>
      </c>
      <c r="D1486" s="4">
        <v>0.3432175925925926</v>
      </c>
      <c r="E1486" s="2">
        <v>45806</v>
      </c>
      <c r="F1486" s="2" t="str">
        <f>TEXT(Table1[[#This Row],[Business_Day]],"dddd")</f>
        <v>Thursday</v>
      </c>
      <c r="G1486" t="s">
        <v>36</v>
      </c>
      <c r="H1486" t="s">
        <v>22</v>
      </c>
      <c r="I1486" t="str">
        <f t="shared" si="184"/>
        <v>Takeout</v>
      </c>
      <c r="J1486" t="s">
        <v>48</v>
      </c>
      <c r="K1486" t="s">
        <v>73</v>
      </c>
      <c r="L1486" t="str">
        <f t="shared" si="185"/>
        <v>Add Jalapenos</v>
      </c>
      <c r="M1486" s="3">
        <v>1</v>
      </c>
      <c r="N1486" s="5">
        <v>5.73</v>
      </c>
      <c r="O1486" s="5">
        <f t="shared" si="186"/>
        <v>6.13</v>
      </c>
      <c r="P1486" s="5">
        <f t="shared" si="187"/>
        <v>6.13</v>
      </c>
      <c r="Q1486" s="9">
        <v>0</v>
      </c>
      <c r="R1486" s="9">
        <f t="shared" si="188"/>
        <v>0</v>
      </c>
      <c r="S1486" s="9">
        <v>0.37</v>
      </c>
      <c r="T1486" s="9">
        <f t="shared" si="189"/>
        <v>0.37</v>
      </c>
      <c r="U1486" s="16">
        <v>6.5</v>
      </c>
      <c r="V1486" s="5">
        <f t="shared" si="190"/>
        <v>6.5</v>
      </c>
      <c r="W1486" t="s">
        <v>21</v>
      </c>
      <c r="X1486" t="str">
        <f t="shared" si="191"/>
        <v>Card</v>
      </c>
    </row>
    <row r="1487" spans="1:24" x14ac:dyDescent="0.3">
      <c r="A1487" s="3">
        <v>121485</v>
      </c>
      <c r="B1487">
        <v>103</v>
      </c>
      <c r="C1487" s="2">
        <v>45830</v>
      </c>
      <c r="D1487" s="4">
        <v>0.11332175925925926</v>
      </c>
      <c r="E1487" s="2">
        <v>45830</v>
      </c>
      <c r="F1487" s="2" t="str">
        <f>TEXT(Table1[[#This Row],[Business_Day]],"dddd")</f>
        <v>Sunday</v>
      </c>
      <c r="G1487" t="s">
        <v>18</v>
      </c>
      <c r="H1487" t="s">
        <v>22</v>
      </c>
      <c r="I1487" t="str">
        <f t="shared" si="184"/>
        <v>Takeout</v>
      </c>
      <c r="J1487" t="s">
        <v>55</v>
      </c>
      <c r="L1487" t="str">
        <f t="shared" si="185"/>
        <v>No Modifier</v>
      </c>
      <c r="M1487" s="3">
        <v>1</v>
      </c>
      <c r="N1487" s="5">
        <v>8.9600000000000009</v>
      </c>
      <c r="O1487" s="5">
        <f t="shared" si="186"/>
        <v>8.9599999999999991</v>
      </c>
      <c r="P1487" s="5">
        <f t="shared" si="187"/>
        <v>8.9599999999999991</v>
      </c>
      <c r="Q1487" s="9">
        <v>0</v>
      </c>
      <c r="R1487" s="9">
        <f t="shared" si="188"/>
        <v>0</v>
      </c>
      <c r="S1487" s="9">
        <v>0.65</v>
      </c>
      <c r="T1487" s="9">
        <f t="shared" si="189"/>
        <v>0.65</v>
      </c>
      <c r="U1487" s="16">
        <v>9.61</v>
      </c>
      <c r="V1487" s="5">
        <f t="shared" si="190"/>
        <v>9.61</v>
      </c>
      <c r="W1487" t="s">
        <v>21</v>
      </c>
      <c r="X1487" t="str">
        <f t="shared" si="191"/>
        <v>Card</v>
      </c>
    </row>
    <row r="1488" spans="1:24" x14ac:dyDescent="0.3">
      <c r="A1488" s="3">
        <v>121486</v>
      </c>
      <c r="B1488">
        <v>403</v>
      </c>
      <c r="C1488" s="2">
        <v>45763</v>
      </c>
      <c r="D1488" s="4">
        <v>7.363425925925926E-2</v>
      </c>
      <c r="E1488" s="2">
        <v>45763</v>
      </c>
      <c r="F1488" s="2" t="str">
        <f>TEXT(Table1[[#This Row],[Business_Day]],"dddd")</f>
        <v>Wednesday</v>
      </c>
      <c r="G1488" t="s">
        <v>18</v>
      </c>
      <c r="H1488" t="s">
        <v>22</v>
      </c>
      <c r="I1488" t="str">
        <f t="shared" si="184"/>
        <v>Takeout</v>
      </c>
      <c r="J1488" t="s">
        <v>77</v>
      </c>
      <c r="L1488" t="str">
        <f t="shared" si="185"/>
        <v>No Modifier</v>
      </c>
      <c r="M1488" s="3">
        <v>1</v>
      </c>
      <c r="N1488" s="5">
        <v>4.74</v>
      </c>
      <c r="O1488" s="5">
        <f t="shared" si="186"/>
        <v>4.74</v>
      </c>
      <c r="P1488" s="5">
        <f t="shared" si="187"/>
        <v>4.74</v>
      </c>
      <c r="Q1488" s="9">
        <v>0</v>
      </c>
      <c r="R1488" s="9">
        <f t="shared" si="188"/>
        <v>0</v>
      </c>
      <c r="S1488" s="9">
        <v>0.33</v>
      </c>
      <c r="T1488" s="9">
        <f t="shared" si="189"/>
        <v>0.33</v>
      </c>
      <c r="U1488" s="16">
        <v>5.07</v>
      </c>
      <c r="V1488" s="5">
        <f t="shared" si="190"/>
        <v>5.07</v>
      </c>
      <c r="W1488" t="s">
        <v>17</v>
      </c>
      <c r="X1488" t="str">
        <f t="shared" si="191"/>
        <v>Cash</v>
      </c>
    </row>
    <row r="1489" spans="1:24" x14ac:dyDescent="0.3">
      <c r="A1489" s="3">
        <v>121487</v>
      </c>
      <c r="B1489">
        <v>202</v>
      </c>
      <c r="C1489" s="2">
        <v>45773</v>
      </c>
      <c r="D1489" s="4">
        <v>0.44230324074074073</v>
      </c>
      <c r="E1489" s="2">
        <v>45773</v>
      </c>
      <c r="F1489" s="2" t="str">
        <f>TEXT(Table1[[#This Row],[Business_Day]],"dddd")</f>
        <v>Saturday</v>
      </c>
      <c r="G1489" t="s">
        <v>37</v>
      </c>
      <c r="H1489" t="s">
        <v>22</v>
      </c>
      <c r="I1489" t="str">
        <f t="shared" si="184"/>
        <v>Takeout</v>
      </c>
      <c r="J1489" t="s">
        <v>80</v>
      </c>
      <c r="K1489" t="s">
        <v>46</v>
      </c>
      <c r="L1489" t="str">
        <f t="shared" si="185"/>
        <v>Cinnamon</v>
      </c>
      <c r="M1489" s="3">
        <v>1</v>
      </c>
      <c r="N1489" s="5">
        <v>1.66</v>
      </c>
      <c r="O1489" s="5">
        <f t="shared" si="186"/>
        <v>1.7599999999999998</v>
      </c>
      <c r="P1489" s="5">
        <f t="shared" si="187"/>
        <v>1.7599999999999998</v>
      </c>
      <c r="Q1489" s="9">
        <v>0</v>
      </c>
      <c r="R1489" s="9">
        <f t="shared" si="188"/>
        <v>0</v>
      </c>
      <c r="S1489" s="9">
        <v>0.13</v>
      </c>
      <c r="T1489" s="9">
        <f t="shared" si="189"/>
        <v>0.13</v>
      </c>
      <c r="U1489" s="16">
        <v>1.89</v>
      </c>
      <c r="V1489" s="5">
        <f t="shared" si="190"/>
        <v>1.89</v>
      </c>
      <c r="W1489" t="s">
        <v>62</v>
      </c>
      <c r="X1489" t="str">
        <f t="shared" si="191"/>
        <v>GiftCard</v>
      </c>
    </row>
    <row r="1490" spans="1:24" x14ac:dyDescent="0.3">
      <c r="A1490" s="3">
        <v>121488</v>
      </c>
      <c r="B1490">
        <v>401</v>
      </c>
      <c r="C1490" s="2">
        <v>45801</v>
      </c>
      <c r="D1490" s="4">
        <v>0.38773148148148145</v>
      </c>
      <c r="E1490" s="2">
        <v>45801</v>
      </c>
      <c r="F1490" s="2" t="str">
        <f>TEXT(Table1[[#This Row],[Business_Day]],"dddd")</f>
        <v>Saturday</v>
      </c>
      <c r="G1490" t="s">
        <v>36</v>
      </c>
      <c r="H1490" t="s">
        <v>19</v>
      </c>
      <c r="I1490" t="str">
        <f t="shared" si="184"/>
        <v>Dine-In</v>
      </c>
      <c r="J1490" t="s">
        <v>59</v>
      </c>
      <c r="L1490" t="str">
        <f t="shared" si="185"/>
        <v>No Modifier</v>
      </c>
      <c r="M1490" s="3">
        <v>1</v>
      </c>
      <c r="N1490" s="5">
        <v>9.23</v>
      </c>
      <c r="O1490" s="5">
        <f t="shared" ca="1" si="186"/>
        <v>1.3299999999999998</v>
      </c>
      <c r="P1490" s="5">
        <f t="shared" ca="1" si="187"/>
        <v>1.3299999999999998</v>
      </c>
      <c r="Q1490" s="9">
        <v>0</v>
      </c>
      <c r="R1490" s="9">
        <f t="shared" si="188"/>
        <v>0</v>
      </c>
      <c r="T1490" s="9">
        <f t="shared" ca="1" si="189"/>
        <v>0.10000000000000009</v>
      </c>
      <c r="V1490" s="5">
        <f t="shared" ca="1" si="190"/>
        <v>1.43</v>
      </c>
      <c r="W1490" t="s">
        <v>17</v>
      </c>
      <c r="X1490" t="str">
        <f t="shared" si="191"/>
        <v>Cash</v>
      </c>
    </row>
    <row r="1491" spans="1:24" x14ac:dyDescent="0.3">
      <c r="A1491" s="3">
        <v>121489</v>
      </c>
      <c r="B1491">
        <v>103</v>
      </c>
      <c r="C1491" s="2">
        <v>45820</v>
      </c>
      <c r="D1491" s="4">
        <v>0.54116898148148151</v>
      </c>
      <c r="E1491" s="2">
        <v>45820</v>
      </c>
      <c r="F1491" s="2" t="str">
        <f>TEXT(Table1[[#This Row],[Business_Day]],"dddd")</f>
        <v>Thursday</v>
      </c>
      <c r="G1491" t="s">
        <v>18</v>
      </c>
      <c r="H1491" t="s">
        <v>15</v>
      </c>
      <c r="I1491" t="str">
        <f t="shared" si="184"/>
        <v>Drive-Thru</v>
      </c>
      <c r="J1491" t="s">
        <v>57</v>
      </c>
      <c r="K1491" t="s">
        <v>34</v>
      </c>
      <c r="L1491" t="str">
        <f t="shared" si="185"/>
        <v>Extra Sauce</v>
      </c>
      <c r="M1491" s="3">
        <v>1</v>
      </c>
      <c r="N1491" s="5">
        <v>9.6199999999999992</v>
      </c>
      <c r="O1491" s="5">
        <f t="shared" ca="1" si="186"/>
        <v>10.02</v>
      </c>
      <c r="P1491" s="5">
        <f t="shared" ca="1" si="187"/>
        <v>10.02</v>
      </c>
      <c r="R1491" s="9">
        <f t="shared" ca="1" si="188"/>
        <v>0.15</v>
      </c>
      <c r="S1491" s="9">
        <v>0.89</v>
      </c>
      <c r="T1491" s="9">
        <f t="shared" si="189"/>
        <v>0.89</v>
      </c>
      <c r="U1491" s="16">
        <v>10.76</v>
      </c>
      <c r="V1491" s="5">
        <f t="shared" si="190"/>
        <v>10.76</v>
      </c>
      <c r="W1491" t="s">
        <v>17</v>
      </c>
      <c r="X1491" t="str">
        <f t="shared" si="191"/>
        <v>Cash</v>
      </c>
    </row>
    <row r="1492" spans="1:24" x14ac:dyDescent="0.3">
      <c r="A1492" s="3">
        <v>121490</v>
      </c>
      <c r="B1492">
        <v>402</v>
      </c>
      <c r="C1492" s="2">
        <v>45769</v>
      </c>
      <c r="D1492" s="4">
        <v>0.2888310185185185</v>
      </c>
      <c r="E1492" s="2">
        <v>45769</v>
      </c>
      <c r="F1492" s="2" t="str">
        <f>TEXT(Table1[[#This Row],[Business_Day]],"dddd")</f>
        <v>Tuesday</v>
      </c>
      <c r="G1492" t="s">
        <v>36</v>
      </c>
      <c r="H1492" t="s">
        <v>15</v>
      </c>
      <c r="I1492" t="str">
        <f t="shared" si="184"/>
        <v>Drive-Thru</v>
      </c>
      <c r="J1492" t="s">
        <v>43</v>
      </c>
      <c r="L1492" t="str">
        <f t="shared" si="185"/>
        <v>No Modifier</v>
      </c>
      <c r="M1492" s="3">
        <v>1</v>
      </c>
      <c r="N1492" s="5">
        <v>4.3099999999999996</v>
      </c>
      <c r="O1492" s="5">
        <f t="shared" si="186"/>
        <v>4.3099999999999996</v>
      </c>
      <c r="P1492" s="5">
        <f t="shared" si="187"/>
        <v>4.3099999999999996</v>
      </c>
      <c r="Q1492" s="9">
        <v>0</v>
      </c>
      <c r="R1492" s="9">
        <f t="shared" si="188"/>
        <v>0</v>
      </c>
      <c r="S1492" s="9">
        <v>0.28000000000000003</v>
      </c>
      <c r="T1492" s="9">
        <f t="shared" si="189"/>
        <v>0.28000000000000003</v>
      </c>
      <c r="U1492" s="16">
        <v>4.59</v>
      </c>
      <c r="V1492" s="5">
        <f t="shared" si="190"/>
        <v>4.59</v>
      </c>
      <c r="W1492" t="s">
        <v>21</v>
      </c>
      <c r="X1492" t="str">
        <f t="shared" si="191"/>
        <v>Card</v>
      </c>
    </row>
    <row r="1493" spans="1:24" x14ac:dyDescent="0.3">
      <c r="A1493" s="3">
        <v>121491</v>
      </c>
      <c r="B1493">
        <v>402</v>
      </c>
      <c r="C1493" s="2">
        <v>45828</v>
      </c>
      <c r="D1493" s="4">
        <v>0.37039351851851854</v>
      </c>
      <c r="E1493" s="2">
        <v>45828</v>
      </c>
      <c r="F1493" s="2" t="str">
        <f>TEXT(Table1[[#This Row],[Business_Day]],"dddd")</f>
        <v>Friday</v>
      </c>
      <c r="G1493" t="s">
        <v>14</v>
      </c>
      <c r="H1493" t="s">
        <v>22</v>
      </c>
      <c r="I1493" t="str">
        <f t="shared" si="184"/>
        <v>Takeout</v>
      </c>
      <c r="J1493" t="s">
        <v>24</v>
      </c>
      <c r="L1493" t="str">
        <f t="shared" si="185"/>
        <v>No Modifier</v>
      </c>
      <c r="M1493" s="3">
        <v>1</v>
      </c>
      <c r="N1493" s="5">
        <v>3.88</v>
      </c>
      <c r="O1493" s="5">
        <f t="shared" si="186"/>
        <v>3.8800000000000003</v>
      </c>
      <c r="P1493" s="5">
        <f t="shared" si="187"/>
        <v>3.8800000000000003</v>
      </c>
      <c r="Q1493" s="9">
        <v>0</v>
      </c>
      <c r="R1493" s="9">
        <f t="shared" si="188"/>
        <v>0</v>
      </c>
      <c r="S1493" s="9">
        <v>0.23</v>
      </c>
      <c r="T1493" s="9">
        <f t="shared" si="189"/>
        <v>0.23</v>
      </c>
      <c r="U1493" s="16">
        <v>4.1100000000000003</v>
      </c>
      <c r="V1493" s="5">
        <f t="shared" si="190"/>
        <v>4.1100000000000003</v>
      </c>
      <c r="W1493" t="s">
        <v>17</v>
      </c>
      <c r="X1493" t="str">
        <f t="shared" si="191"/>
        <v>Cash</v>
      </c>
    </row>
    <row r="1494" spans="1:24" x14ac:dyDescent="0.3">
      <c r="A1494" s="3">
        <v>121492</v>
      </c>
      <c r="B1494">
        <v>103</v>
      </c>
      <c r="C1494" s="2">
        <v>45790</v>
      </c>
      <c r="D1494" s="4">
        <v>0.43309027777777775</v>
      </c>
      <c r="E1494" s="2">
        <v>45790</v>
      </c>
      <c r="F1494" s="2" t="str">
        <f>TEXT(Table1[[#This Row],[Business_Day]],"dddd")</f>
        <v>Tuesday</v>
      </c>
      <c r="G1494" t="s">
        <v>37</v>
      </c>
      <c r="H1494" t="s">
        <v>15</v>
      </c>
      <c r="I1494" t="str">
        <f t="shared" si="184"/>
        <v>Drive-Thru</v>
      </c>
      <c r="J1494" t="s">
        <v>32</v>
      </c>
      <c r="L1494" t="str">
        <f t="shared" si="185"/>
        <v>No Modifier</v>
      </c>
      <c r="M1494" s="3">
        <v>2</v>
      </c>
      <c r="N1494" s="5">
        <v>1.69</v>
      </c>
      <c r="O1494" s="5">
        <f t="shared" si="186"/>
        <v>1.69</v>
      </c>
      <c r="P1494" s="5">
        <f t="shared" si="187"/>
        <v>3.38</v>
      </c>
      <c r="Q1494" s="9">
        <v>0</v>
      </c>
      <c r="R1494" s="9">
        <f t="shared" si="188"/>
        <v>0</v>
      </c>
      <c r="S1494" s="9">
        <v>0.25</v>
      </c>
      <c r="T1494" s="9">
        <f t="shared" si="189"/>
        <v>0.25</v>
      </c>
      <c r="U1494" s="16">
        <v>3.63</v>
      </c>
      <c r="V1494" s="5">
        <f t="shared" si="190"/>
        <v>3.63</v>
      </c>
      <c r="W1494" t="s">
        <v>62</v>
      </c>
      <c r="X1494" t="str">
        <f t="shared" si="191"/>
        <v>GiftCard</v>
      </c>
    </row>
    <row r="1495" spans="1:24" x14ac:dyDescent="0.3">
      <c r="A1495" s="3">
        <v>121493</v>
      </c>
      <c r="B1495">
        <v>501</v>
      </c>
      <c r="C1495" s="2">
        <v>45849</v>
      </c>
      <c r="D1495" s="4">
        <v>0.38980324074074074</v>
      </c>
      <c r="E1495" s="2">
        <v>45849</v>
      </c>
      <c r="F1495" s="2" t="str">
        <f>TEXT(Table1[[#This Row],[Business_Day]],"dddd")</f>
        <v>Friday</v>
      </c>
      <c r="G1495" t="s">
        <v>36</v>
      </c>
      <c r="H1495" t="s">
        <v>19</v>
      </c>
      <c r="I1495" t="str">
        <f t="shared" si="184"/>
        <v>Dine-In</v>
      </c>
      <c r="J1495" t="s">
        <v>26</v>
      </c>
      <c r="L1495" t="str">
        <f t="shared" si="185"/>
        <v>No Modifier</v>
      </c>
      <c r="M1495" s="3">
        <v>1</v>
      </c>
      <c r="N1495" s="5">
        <v>9.3800000000000008</v>
      </c>
      <c r="O1495" s="5">
        <f t="shared" si="186"/>
        <v>9.3800000000000008</v>
      </c>
      <c r="P1495" s="5">
        <f t="shared" si="187"/>
        <v>9.3800000000000008</v>
      </c>
      <c r="Q1495" s="9">
        <v>0</v>
      </c>
      <c r="R1495" s="9">
        <f t="shared" si="188"/>
        <v>0</v>
      </c>
      <c r="S1495" s="9">
        <v>0.61</v>
      </c>
      <c r="T1495" s="9">
        <f t="shared" si="189"/>
        <v>0.61</v>
      </c>
      <c r="U1495" s="16">
        <v>9.99</v>
      </c>
      <c r="V1495" s="5">
        <f t="shared" si="190"/>
        <v>9.99</v>
      </c>
      <c r="W1495" t="s">
        <v>31</v>
      </c>
      <c r="X1495" t="str">
        <f t="shared" si="191"/>
        <v>MobilePay</v>
      </c>
    </row>
    <row r="1496" spans="1:24" x14ac:dyDescent="0.3">
      <c r="A1496" s="3">
        <v>121494</v>
      </c>
      <c r="B1496">
        <v>102</v>
      </c>
      <c r="C1496" s="2">
        <v>45874</v>
      </c>
      <c r="D1496" s="4">
        <v>0.51461805555555551</v>
      </c>
      <c r="E1496" s="2">
        <v>45874</v>
      </c>
      <c r="F1496" s="2" t="str">
        <f>TEXT(Table1[[#This Row],[Business_Day]],"dddd")</f>
        <v>Tuesday</v>
      </c>
      <c r="G1496" t="s">
        <v>18</v>
      </c>
      <c r="H1496" t="s">
        <v>15</v>
      </c>
      <c r="I1496" t="str">
        <f t="shared" si="184"/>
        <v>Drive-Thru</v>
      </c>
      <c r="J1496" t="s">
        <v>20</v>
      </c>
      <c r="L1496" t="str">
        <f t="shared" si="185"/>
        <v>No Modifier</v>
      </c>
      <c r="M1496" s="3">
        <v>1</v>
      </c>
      <c r="N1496" s="5">
        <v>5.96</v>
      </c>
      <c r="O1496" s="5">
        <f t="shared" si="186"/>
        <v>5.96</v>
      </c>
      <c r="P1496" s="5">
        <f t="shared" si="187"/>
        <v>5.96</v>
      </c>
      <c r="Q1496" s="9">
        <v>0</v>
      </c>
      <c r="R1496" s="9">
        <f t="shared" si="188"/>
        <v>0</v>
      </c>
      <c r="S1496" s="9">
        <v>0.42</v>
      </c>
      <c r="T1496" s="9">
        <f t="shared" si="189"/>
        <v>0.42</v>
      </c>
      <c r="U1496" s="16">
        <v>6.38</v>
      </c>
      <c r="V1496" s="5">
        <f t="shared" si="190"/>
        <v>6.38</v>
      </c>
      <c r="W1496" t="s">
        <v>17</v>
      </c>
      <c r="X1496" t="str">
        <f t="shared" si="191"/>
        <v>Cash</v>
      </c>
    </row>
    <row r="1497" spans="1:24" x14ac:dyDescent="0.3">
      <c r="A1497" s="3">
        <v>121495</v>
      </c>
      <c r="B1497">
        <v>401</v>
      </c>
      <c r="C1497" s="2">
        <v>45847</v>
      </c>
      <c r="D1497" s="4">
        <v>0.35850694444444442</v>
      </c>
      <c r="E1497" s="2">
        <v>45847</v>
      </c>
      <c r="F1497" s="2" t="str">
        <f>TEXT(Table1[[#This Row],[Business_Day]],"dddd")</f>
        <v>Wednesday</v>
      </c>
      <c r="G1497" t="s">
        <v>36</v>
      </c>
      <c r="H1497" t="s">
        <v>15</v>
      </c>
      <c r="I1497" t="str">
        <f t="shared" si="184"/>
        <v>Drive-Thru</v>
      </c>
      <c r="J1497" t="s">
        <v>57</v>
      </c>
      <c r="L1497" t="str">
        <f t="shared" si="185"/>
        <v>No Modifier</v>
      </c>
      <c r="M1497" s="3">
        <v>1</v>
      </c>
      <c r="N1497" s="5">
        <v>9.99</v>
      </c>
      <c r="O1497" s="5">
        <f t="shared" si="186"/>
        <v>9.9899999999999984</v>
      </c>
      <c r="P1497" s="5">
        <f t="shared" si="187"/>
        <v>9.9899999999999984</v>
      </c>
      <c r="Q1497" s="9">
        <v>0</v>
      </c>
      <c r="R1497" s="9">
        <f t="shared" si="188"/>
        <v>0</v>
      </c>
      <c r="S1497" s="9">
        <v>0.8</v>
      </c>
      <c r="T1497" s="9">
        <f t="shared" si="189"/>
        <v>0.8</v>
      </c>
      <c r="U1497" s="16">
        <v>10.79</v>
      </c>
      <c r="V1497" s="5">
        <f t="shared" si="190"/>
        <v>10.79</v>
      </c>
      <c r="W1497" t="s">
        <v>21</v>
      </c>
      <c r="X1497" t="str">
        <f t="shared" si="191"/>
        <v>Card</v>
      </c>
    </row>
    <row r="1498" spans="1:24" x14ac:dyDescent="0.3">
      <c r="A1498" s="3">
        <v>121496</v>
      </c>
      <c r="B1498">
        <v>103</v>
      </c>
      <c r="C1498" s="2">
        <v>45805</v>
      </c>
      <c r="D1498" s="4">
        <v>0.10996527777777777</v>
      </c>
      <c r="E1498" s="2">
        <v>45805</v>
      </c>
      <c r="F1498" s="2" t="str">
        <f>TEXT(Table1[[#This Row],[Business_Day]],"dddd")</f>
        <v>Wednesday</v>
      </c>
      <c r="G1498" t="s">
        <v>18</v>
      </c>
      <c r="H1498" t="s">
        <v>19</v>
      </c>
      <c r="I1498" t="str">
        <f t="shared" si="184"/>
        <v>Dine-In</v>
      </c>
      <c r="J1498" t="s">
        <v>57</v>
      </c>
      <c r="L1498" t="str">
        <f t="shared" si="185"/>
        <v>No Modifier</v>
      </c>
      <c r="M1498" s="3">
        <v>1</v>
      </c>
      <c r="N1498" s="5">
        <v>10.02</v>
      </c>
      <c r="O1498" s="5">
        <f t="shared" si="186"/>
        <v>10.02</v>
      </c>
      <c r="P1498" s="5">
        <f t="shared" si="187"/>
        <v>10.02</v>
      </c>
      <c r="Q1498" s="9">
        <v>0</v>
      </c>
      <c r="R1498" s="9">
        <f t="shared" si="188"/>
        <v>0</v>
      </c>
      <c r="S1498" s="9">
        <v>0.8</v>
      </c>
      <c r="T1498" s="9">
        <f t="shared" si="189"/>
        <v>0.8</v>
      </c>
      <c r="U1498" s="16">
        <v>10.82</v>
      </c>
      <c r="V1498" s="5">
        <f t="shared" si="190"/>
        <v>10.82</v>
      </c>
      <c r="W1498" t="s">
        <v>31</v>
      </c>
      <c r="X1498" t="str">
        <f t="shared" si="191"/>
        <v>MobilePay</v>
      </c>
    </row>
    <row r="1499" spans="1:24" x14ac:dyDescent="0.3">
      <c r="A1499" s="3">
        <v>121497</v>
      </c>
      <c r="B1499">
        <v>402</v>
      </c>
      <c r="C1499" s="2">
        <v>45851</v>
      </c>
      <c r="D1499" s="4">
        <v>0.34752314814814816</v>
      </c>
      <c r="E1499" s="2">
        <v>45851</v>
      </c>
      <c r="F1499" s="2" t="str">
        <f>TEXT(Table1[[#This Row],[Business_Day]],"dddd")</f>
        <v>Sunday</v>
      </c>
      <c r="G1499" t="s">
        <v>14</v>
      </c>
      <c r="H1499" t="s">
        <v>19</v>
      </c>
      <c r="I1499" t="str">
        <f t="shared" si="184"/>
        <v>Dine-In</v>
      </c>
      <c r="J1499" t="s">
        <v>41</v>
      </c>
      <c r="L1499" t="str">
        <f t="shared" si="185"/>
        <v>No Modifier</v>
      </c>
      <c r="M1499" s="3">
        <v>1</v>
      </c>
      <c r="N1499" s="5">
        <v>2.13</v>
      </c>
      <c r="O1499" s="5">
        <f t="shared" si="186"/>
        <v>2.13</v>
      </c>
      <c r="P1499" s="5">
        <f t="shared" si="187"/>
        <v>2.13</v>
      </c>
      <c r="Q1499" s="9">
        <v>0</v>
      </c>
      <c r="R1499" s="9">
        <f t="shared" si="188"/>
        <v>0</v>
      </c>
      <c r="S1499" s="9">
        <v>0.16</v>
      </c>
      <c r="T1499" s="9">
        <f t="shared" si="189"/>
        <v>0.16</v>
      </c>
      <c r="U1499" s="16">
        <v>2.29</v>
      </c>
      <c r="V1499" s="5">
        <f t="shared" si="190"/>
        <v>2.29</v>
      </c>
      <c r="W1499" t="s">
        <v>31</v>
      </c>
      <c r="X1499" t="str">
        <f t="shared" si="191"/>
        <v>MobilePay</v>
      </c>
    </row>
    <row r="1500" spans="1:24" x14ac:dyDescent="0.3">
      <c r="A1500" s="3">
        <v>121498</v>
      </c>
      <c r="B1500">
        <v>102</v>
      </c>
      <c r="C1500" s="2">
        <v>45792</v>
      </c>
      <c r="D1500" s="4">
        <v>0.5084953703703704</v>
      </c>
      <c r="E1500" s="2">
        <v>45792</v>
      </c>
      <c r="F1500" s="2" t="str">
        <f>TEXT(Table1[[#This Row],[Business_Day]],"dddd")</f>
        <v>Thursday</v>
      </c>
      <c r="G1500" t="s">
        <v>18</v>
      </c>
      <c r="H1500" t="s">
        <v>22</v>
      </c>
      <c r="I1500" t="str">
        <f t="shared" si="184"/>
        <v>Takeout</v>
      </c>
      <c r="J1500" t="s">
        <v>43</v>
      </c>
      <c r="L1500" t="str">
        <f t="shared" si="185"/>
        <v>No Modifier</v>
      </c>
      <c r="M1500" s="3">
        <v>1</v>
      </c>
      <c r="N1500" s="5">
        <v>4.83</v>
      </c>
      <c r="O1500" s="5">
        <f t="shared" si="186"/>
        <v>4.83</v>
      </c>
      <c r="P1500" s="5">
        <f t="shared" si="187"/>
        <v>4.83</v>
      </c>
      <c r="Q1500" s="9">
        <v>0.48</v>
      </c>
      <c r="R1500" s="9">
        <f t="shared" si="188"/>
        <v>0.48</v>
      </c>
      <c r="S1500" s="9">
        <v>0.28000000000000003</v>
      </c>
      <c r="T1500" s="9">
        <f t="shared" si="189"/>
        <v>0.28000000000000003</v>
      </c>
      <c r="U1500" s="16">
        <v>4.63</v>
      </c>
      <c r="V1500" s="5">
        <f t="shared" si="190"/>
        <v>4.63</v>
      </c>
      <c r="W1500" t="s">
        <v>17</v>
      </c>
      <c r="X1500" t="str">
        <f t="shared" si="191"/>
        <v>Cash</v>
      </c>
    </row>
    <row r="1501" spans="1:24" x14ac:dyDescent="0.3">
      <c r="A1501" s="3">
        <v>121499</v>
      </c>
      <c r="B1501">
        <v>103</v>
      </c>
      <c r="C1501" s="2">
        <v>45765</v>
      </c>
      <c r="D1501" s="4">
        <v>0.14184027777777777</v>
      </c>
      <c r="E1501" s="2">
        <v>45765</v>
      </c>
      <c r="F1501" s="2" t="str">
        <f>TEXT(Table1[[#This Row],[Business_Day]],"dddd")</f>
        <v>Friday</v>
      </c>
      <c r="G1501" t="s">
        <v>28</v>
      </c>
      <c r="H1501" t="s">
        <v>15</v>
      </c>
      <c r="I1501" t="str">
        <f t="shared" si="184"/>
        <v>Drive-Thru</v>
      </c>
      <c r="J1501" t="s">
        <v>52</v>
      </c>
      <c r="L1501" t="str">
        <f t="shared" si="185"/>
        <v>No Modifier</v>
      </c>
      <c r="M1501" s="3">
        <v>1</v>
      </c>
      <c r="N1501" s="5">
        <v>2.81</v>
      </c>
      <c r="O1501" s="5">
        <f t="shared" si="186"/>
        <v>2.81</v>
      </c>
      <c r="P1501" s="5">
        <f t="shared" si="187"/>
        <v>2.81</v>
      </c>
      <c r="Q1501" s="9">
        <v>0</v>
      </c>
      <c r="R1501" s="9">
        <f t="shared" si="188"/>
        <v>0</v>
      </c>
      <c r="S1501" s="9">
        <v>0.25</v>
      </c>
      <c r="T1501" s="9">
        <f t="shared" si="189"/>
        <v>0.25</v>
      </c>
      <c r="U1501" s="16">
        <v>3.06</v>
      </c>
      <c r="V1501" s="5">
        <f t="shared" si="190"/>
        <v>3.06</v>
      </c>
      <c r="W1501" t="s">
        <v>21</v>
      </c>
      <c r="X1501" t="str">
        <f t="shared" si="191"/>
        <v>Card</v>
      </c>
    </row>
    <row r="1502" spans="1:24" x14ac:dyDescent="0.3">
      <c r="A1502" s="3">
        <v>121500</v>
      </c>
      <c r="B1502">
        <v>202</v>
      </c>
      <c r="C1502" s="2">
        <v>45795</v>
      </c>
      <c r="D1502" s="4">
        <v>0.13811342592592593</v>
      </c>
      <c r="E1502" s="2">
        <v>45795</v>
      </c>
      <c r="F1502" s="2" t="str">
        <f>TEXT(Table1[[#This Row],[Business_Day]],"dddd")</f>
        <v>Sunday</v>
      </c>
      <c r="G1502" t="s">
        <v>28</v>
      </c>
      <c r="H1502" t="s">
        <v>22</v>
      </c>
      <c r="I1502" t="str">
        <f t="shared" si="184"/>
        <v>Takeout</v>
      </c>
      <c r="J1502" t="s">
        <v>56</v>
      </c>
      <c r="K1502" t="s">
        <v>45</v>
      </c>
      <c r="L1502" t="str">
        <f t="shared" si="185"/>
        <v>Sugar-Free Syrup</v>
      </c>
      <c r="M1502" s="3">
        <v>1</v>
      </c>
      <c r="N1502" s="5">
        <v>1.99</v>
      </c>
      <c r="O1502" s="5">
        <f t="shared" si="186"/>
        <v>2.29</v>
      </c>
      <c r="P1502" s="5">
        <f t="shared" si="187"/>
        <v>2.29</v>
      </c>
      <c r="Q1502" s="9">
        <v>0</v>
      </c>
      <c r="R1502" s="9">
        <f t="shared" si="188"/>
        <v>0</v>
      </c>
      <c r="S1502" s="9">
        <v>0.14000000000000001</v>
      </c>
      <c r="T1502" s="9">
        <f t="shared" si="189"/>
        <v>0.14000000000000001</v>
      </c>
      <c r="U1502" s="16">
        <v>2.4300000000000002</v>
      </c>
      <c r="V1502" s="5">
        <f t="shared" si="190"/>
        <v>2.4300000000000002</v>
      </c>
      <c r="W1502" t="s">
        <v>21</v>
      </c>
      <c r="X1502" t="str">
        <f t="shared" si="191"/>
        <v>Card</v>
      </c>
    </row>
    <row r="1503" spans="1:24" x14ac:dyDescent="0.3">
      <c r="A1503" s="3">
        <v>121501</v>
      </c>
      <c r="B1503">
        <v>202</v>
      </c>
      <c r="C1503" s="2">
        <v>45767</v>
      </c>
      <c r="D1503" s="4">
        <v>0.25133101851851852</v>
      </c>
      <c r="E1503" s="2">
        <v>45767</v>
      </c>
      <c r="F1503" s="2" t="str">
        <f>TEXT(Table1[[#This Row],[Business_Day]],"dddd")</f>
        <v>Sunday</v>
      </c>
      <c r="G1503" t="s">
        <v>14</v>
      </c>
      <c r="H1503" t="s">
        <v>22</v>
      </c>
      <c r="I1503" t="str">
        <f t="shared" si="184"/>
        <v>Takeout</v>
      </c>
      <c r="J1503" t="s">
        <v>24</v>
      </c>
      <c r="K1503" t="s">
        <v>40</v>
      </c>
      <c r="L1503" t="str">
        <f t="shared" si="185"/>
        <v>Sausage Patty</v>
      </c>
      <c r="M1503" s="3">
        <v>1</v>
      </c>
      <c r="N1503" s="5">
        <v>3.1</v>
      </c>
      <c r="O1503" s="5">
        <f t="shared" si="186"/>
        <v>4.3</v>
      </c>
      <c r="P1503" s="5">
        <f t="shared" si="187"/>
        <v>4.3</v>
      </c>
      <c r="Q1503" s="9">
        <v>0.64</v>
      </c>
      <c r="R1503" s="9">
        <f t="shared" si="188"/>
        <v>0.64</v>
      </c>
      <c r="S1503" s="9">
        <v>0.33</v>
      </c>
      <c r="T1503" s="9">
        <f t="shared" si="189"/>
        <v>0.33</v>
      </c>
      <c r="U1503" s="16">
        <v>3.99</v>
      </c>
      <c r="V1503" s="5">
        <f t="shared" si="190"/>
        <v>3.99</v>
      </c>
      <c r="W1503" t="s">
        <v>21</v>
      </c>
      <c r="X1503" t="str">
        <f t="shared" si="191"/>
        <v>Card</v>
      </c>
    </row>
    <row r="1504" spans="1:24" x14ac:dyDescent="0.3">
      <c r="A1504" s="3">
        <v>121502</v>
      </c>
      <c r="B1504">
        <v>101</v>
      </c>
      <c r="C1504" s="2">
        <v>45873</v>
      </c>
      <c r="D1504" s="4">
        <v>0.24603009259259259</v>
      </c>
      <c r="E1504" s="2">
        <v>45873</v>
      </c>
      <c r="F1504" s="2" t="str">
        <f>TEXT(Table1[[#This Row],[Business_Day]],"dddd")</f>
        <v>Monday</v>
      </c>
      <c r="G1504" t="s">
        <v>28</v>
      </c>
      <c r="H1504" t="s">
        <v>29</v>
      </c>
      <c r="I1504" t="str">
        <f t="shared" si="184"/>
        <v>Delivery</v>
      </c>
      <c r="J1504" t="s">
        <v>30</v>
      </c>
      <c r="K1504" t="s">
        <v>53</v>
      </c>
      <c r="L1504" t="str">
        <f t="shared" si="185"/>
        <v>Small Size</v>
      </c>
      <c r="M1504" s="3">
        <v>1</v>
      </c>
      <c r="N1504" s="5">
        <v>2.91</v>
      </c>
      <c r="O1504" s="5">
        <f t="shared" si="186"/>
        <v>2.61</v>
      </c>
      <c r="P1504" s="5">
        <f t="shared" si="187"/>
        <v>2.61</v>
      </c>
      <c r="Q1504" s="9">
        <v>0</v>
      </c>
      <c r="R1504" s="9">
        <f t="shared" si="188"/>
        <v>0</v>
      </c>
      <c r="S1504" s="9">
        <v>0.2</v>
      </c>
      <c r="T1504" s="9">
        <f t="shared" si="189"/>
        <v>0.2</v>
      </c>
      <c r="U1504" s="16">
        <v>2.81</v>
      </c>
      <c r="V1504" s="5">
        <f t="shared" si="190"/>
        <v>2.81</v>
      </c>
      <c r="W1504" t="s">
        <v>31</v>
      </c>
      <c r="X1504" t="str">
        <f t="shared" si="191"/>
        <v>MobilePay</v>
      </c>
    </row>
    <row r="1505" spans="1:24" x14ac:dyDescent="0.3">
      <c r="A1505" s="3">
        <v>121503</v>
      </c>
      <c r="B1505">
        <v>301</v>
      </c>
      <c r="C1505" s="2">
        <v>45855</v>
      </c>
      <c r="D1505" s="4">
        <v>0.45535879629629628</v>
      </c>
      <c r="E1505" s="2">
        <v>45855</v>
      </c>
      <c r="F1505" s="2" t="str">
        <f>TEXT(Table1[[#This Row],[Business_Day]],"dddd")</f>
        <v>Thursday</v>
      </c>
      <c r="G1505" t="s">
        <v>37</v>
      </c>
      <c r="H1505" t="s">
        <v>19</v>
      </c>
      <c r="I1505" t="str">
        <f t="shared" si="184"/>
        <v>Dine-In</v>
      </c>
      <c r="J1505" t="s">
        <v>68</v>
      </c>
      <c r="L1505" t="str">
        <f t="shared" si="185"/>
        <v>No Modifier</v>
      </c>
      <c r="M1505" s="3">
        <v>3</v>
      </c>
      <c r="N1505" s="5">
        <v>3.74</v>
      </c>
      <c r="O1505" s="5">
        <f t="shared" si="186"/>
        <v>3.74</v>
      </c>
      <c r="P1505" s="5">
        <f t="shared" si="187"/>
        <v>11.22</v>
      </c>
      <c r="Q1505" s="9">
        <v>0</v>
      </c>
      <c r="R1505" s="9">
        <f t="shared" si="188"/>
        <v>0</v>
      </c>
      <c r="S1505" s="9">
        <v>0.67</v>
      </c>
      <c r="T1505" s="9">
        <f t="shared" si="189"/>
        <v>0.67</v>
      </c>
      <c r="U1505" s="16">
        <v>11.89</v>
      </c>
      <c r="V1505" s="5">
        <f t="shared" si="190"/>
        <v>11.89</v>
      </c>
      <c r="W1505" t="s">
        <v>21</v>
      </c>
      <c r="X1505" t="str">
        <f t="shared" si="191"/>
        <v>Card</v>
      </c>
    </row>
    <row r="1506" spans="1:24" x14ac:dyDescent="0.3">
      <c r="A1506" s="3">
        <v>121504</v>
      </c>
      <c r="B1506">
        <v>102</v>
      </c>
      <c r="C1506" s="2">
        <v>45784</v>
      </c>
      <c r="D1506" s="4">
        <v>0.2863310185185185</v>
      </c>
      <c r="E1506" s="2">
        <v>45784</v>
      </c>
      <c r="F1506" s="2" t="str">
        <f>TEXT(Table1[[#This Row],[Business_Day]],"dddd")</f>
        <v>Wednesday</v>
      </c>
      <c r="G1506" t="s">
        <v>14</v>
      </c>
      <c r="H1506" t="s">
        <v>15</v>
      </c>
      <c r="I1506" t="str">
        <f t="shared" si="184"/>
        <v>Drive-Thru</v>
      </c>
      <c r="J1506" t="s">
        <v>39</v>
      </c>
      <c r="K1506" t="s">
        <v>44</v>
      </c>
      <c r="L1506" t="str">
        <f t="shared" si="185"/>
        <v>Extra Egg</v>
      </c>
      <c r="M1506" s="3">
        <v>1</v>
      </c>
      <c r="N1506" s="5">
        <v>3</v>
      </c>
      <c r="O1506" s="5">
        <f t="shared" si="186"/>
        <v>4</v>
      </c>
      <c r="P1506" s="5">
        <f t="shared" si="187"/>
        <v>4</v>
      </c>
      <c r="Q1506" s="9">
        <v>0</v>
      </c>
      <c r="R1506" s="9">
        <f t="shared" si="188"/>
        <v>0</v>
      </c>
      <c r="S1506" s="9">
        <v>0.38</v>
      </c>
      <c r="T1506" s="9">
        <f t="shared" si="189"/>
        <v>0.38</v>
      </c>
      <c r="U1506" s="16">
        <v>4.38</v>
      </c>
      <c r="V1506" s="5">
        <f t="shared" si="190"/>
        <v>4.38</v>
      </c>
      <c r="W1506" t="s">
        <v>17</v>
      </c>
      <c r="X1506" t="str">
        <f t="shared" si="191"/>
        <v>Cash</v>
      </c>
    </row>
    <row r="1507" spans="1:24" x14ac:dyDescent="0.3">
      <c r="A1507" s="3">
        <v>121505</v>
      </c>
      <c r="B1507">
        <v>102</v>
      </c>
      <c r="C1507" s="2">
        <v>45838</v>
      </c>
      <c r="D1507" s="4">
        <v>0.21790509259259258</v>
      </c>
      <c r="E1507" s="2">
        <v>45838</v>
      </c>
      <c r="F1507" s="2" t="str">
        <f>TEXT(Table1[[#This Row],[Business_Day]],"dddd")</f>
        <v>Monday</v>
      </c>
      <c r="G1507" t="s">
        <v>28</v>
      </c>
      <c r="H1507" t="s">
        <v>15</v>
      </c>
      <c r="I1507" t="str">
        <f t="shared" si="184"/>
        <v>Drive-Thru</v>
      </c>
      <c r="J1507" t="s">
        <v>52</v>
      </c>
      <c r="K1507" t="s">
        <v>63</v>
      </c>
      <c r="L1507" t="str">
        <f t="shared" si="185"/>
        <v>No Sauce</v>
      </c>
      <c r="M1507" s="3">
        <v>2</v>
      </c>
      <c r="N1507" s="5">
        <v>2.5099999999999998</v>
      </c>
      <c r="O1507" s="5">
        <f t="shared" si="186"/>
        <v>2.5100000000000002</v>
      </c>
      <c r="P1507" s="5">
        <f t="shared" si="187"/>
        <v>5.0200000000000005</v>
      </c>
      <c r="Q1507" s="9">
        <v>0</v>
      </c>
      <c r="R1507" s="9">
        <f t="shared" si="188"/>
        <v>0</v>
      </c>
      <c r="S1507" s="9">
        <v>0.43</v>
      </c>
      <c r="T1507" s="9">
        <f t="shared" si="189"/>
        <v>0.43</v>
      </c>
      <c r="U1507" s="16">
        <v>5.45</v>
      </c>
      <c r="V1507" s="5">
        <f t="shared" si="190"/>
        <v>5.45</v>
      </c>
      <c r="W1507" t="s">
        <v>17</v>
      </c>
      <c r="X1507" t="str">
        <f t="shared" si="191"/>
        <v>Cash</v>
      </c>
    </row>
    <row r="1508" spans="1:24" x14ac:dyDescent="0.3">
      <c r="A1508" s="3">
        <v>121506</v>
      </c>
      <c r="B1508">
        <v>101</v>
      </c>
      <c r="C1508" s="2">
        <v>45819</v>
      </c>
      <c r="D1508" s="4">
        <v>0.10118055555555555</v>
      </c>
      <c r="E1508" s="2">
        <v>45819</v>
      </c>
      <c r="F1508" s="2" t="str">
        <f>TEXT(Table1[[#This Row],[Business_Day]],"dddd")</f>
        <v>Wednesday</v>
      </c>
      <c r="G1508" t="s">
        <v>18</v>
      </c>
      <c r="H1508" t="s">
        <v>29</v>
      </c>
      <c r="I1508" t="str">
        <f t="shared" si="184"/>
        <v>Delivery</v>
      </c>
      <c r="J1508" t="s">
        <v>77</v>
      </c>
      <c r="K1508" t="s">
        <v>58</v>
      </c>
      <c r="L1508" t="str">
        <f t="shared" si="185"/>
        <v>Spicy</v>
      </c>
      <c r="M1508" s="3">
        <v>1</v>
      </c>
      <c r="N1508" s="5">
        <v>5.48</v>
      </c>
      <c r="O1508" s="5">
        <f t="shared" si="186"/>
        <v>5.48</v>
      </c>
      <c r="P1508" s="5">
        <f t="shared" si="187"/>
        <v>5.48</v>
      </c>
      <c r="Q1508" s="9">
        <v>0</v>
      </c>
      <c r="R1508" s="9">
        <f t="shared" si="188"/>
        <v>0</v>
      </c>
      <c r="S1508" s="9">
        <v>0.38</v>
      </c>
      <c r="T1508" s="9">
        <f t="shared" si="189"/>
        <v>0.38</v>
      </c>
      <c r="U1508" s="16">
        <v>5.86</v>
      </c>
      <c r="V1508" s="5">
        <f t="shared" si="190"/>
        <v>5.86</v>
      </c>
      <c r="W1508" t="s">
        <v>31</v>
      </c>
      <c r="X1508" t="str">
        <f t="shared" si="191"/>
        <v>MobilePay</v>
      </c>
    </row>
    <row r="1509" spans="1:24" x14ac:dyDescent="0.3">
      <c r="A1509" s="3">
        <v>121507</v>
      </c>
      <c r="B1509">
        <v>501</v>
      </c>
      <c r="C1509" s="2">
        <v>45787</v>
      </c>
      <c r="D1509" s="4">
        <v>0.2807175925925926</v>
      </c>
      <c r="E1509" s="2">
        <v>45787</v>
      </c>
      <c r="F1509" s="2" t="str">
        <f>TEXT(Table1[[#This Row],[Business_Day]],"dddd")</f>
        <v>Saturday</v>
      </c>
      <c r="G1509" t="s">
        <v>14</v>
      </c>
      <c r="H1509" t="s">
        <v>15</v>
      </c>
      <c r="I1509" t="str">
        <f t="shared" si="184"/>
        <v>Drive-Thru</v>
      </c>
      <c r="J1509" t="s">
        <v>35</v>
      </c>
      <c r="K1509" t="s">
        <v>46</v>
      </c>
      <c r="L1509" t="str">
        <f t="shared" si="185"/>
        <v>Cinnamon</v>
      </c>
      <c r="M1509" s="3">
        <v>1</v>
      </c>
      <c r="N1509" s="5">
        <v>2.08</v>
      </c>
      <c r="O1509" s="5">
        <f t="shared" si="186"/>
        <v>2.1800000000000002</v>
      </c>
      <c r="P1509" s="5">
        <f t="shared" si="187"/>
        <v>2.1800000000000002</v>
      </c>
      <c r="Q1509" s="9">
        <v>0</v>
      </c>
      <c r="R1509" s="9">
        <f t="shared" si="188"/>
        <v>0</v>
      </c>
      <c r="S1509" s="9">
        <v>0.13</v>
      </c>
      <c r="T1509" s="9">
        <f t="shared" si="189"/>
        <v>0.13</v>
      </c>
      <c r="U1509" s="16">
        <v>2.31</v>
      </c>
      <c r="V1509" s="5">
        <f t="shared" si="190"/>
        <v>2.31</v>
      </c>
      <c r="W1509" t="s">
        <v>21</v>
      </c>
      <c r="X1509" t="str">
        <f t="shared" si="191"/>
        <v>Card</v>
      </c>
    </row>
    <row r="1510" spans="1:24" x14ac:dyDescent="0.3">
      <c r="A1510" s="3">
        <v>121508</v>
      </c>
      <c r="B1510">
        <v>103</v>
      </c>
      <c r="C1510" s="2">
        <v>45871</v>
      </c>
      <c r="D1510" s="4">
        <v>0.2945949074074074</v>
      </c>
      <c r="E1510" s="2">
        <v>45871</v>
      </c>
      <c r="F1510" s="2" t="str">
        <f>TEXT(Table1[[#This Row],[Business_Day]],"dddd")</f>
        <v>Saturday</v>
      </c>
      <c r="G1510" t="s">
        <v>14</v>
      </c>
      <c r="H1510" t="s">
        <v>15</v>
      </c>
      <c r="I1510" t="str">
        <f t="shared" si="184"/>
        <v>Drive-Thru</v>
      </c>
      <c r="J1510" t="s">
        <v>39</v>
      </c>
      <c r="L1510" t="str">
        <f t="shared" si="185"/>
        <v>No Modifier</v>
      </c>
      <c r="M1510" s="3">
        <v>1</v>
      </c>
      <c r="N1510" s="5">
        <v>3.06</v>
      </c>
      <c r="O1510" s="5">
        <f t="shared" si="186"/>
        <v>3.0599999999999996</v>
      </c>
      <c r="P1510" s="5">
        <f t="shared" si="187"/>
        <v>3.0599999999999996</v>
      </c>
      <c r="Q1510" s="9">
        <v>0</v>
      </c>
      <c r="R1510" s="9">
        <f t="shared" si="188"/>
        <v>0</v>
      </c>
      <c r="S1510" s="9">
        <v>0.22</v>
      </c>
      <c r="T1510" s="9">
        <f t="shared" si="189"/>
        <v>0.22</v>
      </c>
      <c r="U1510" s="16">
        <v>3.28</v>
      </c>
      <c r="V1510" s="5">
        <f t="shared" si="190"/>
        <v>3.28</v>
      </c>
      <c r="W1510" t="s">
        <v>21</v>
      </c>
      <c r="X1510" t="str">
        <f t="shared" si="191"/>
        <v>Card</v>
      </c>
    </row>
    <row r="1511" spans="1:24" x14ac:dyDescent="0.3">
      <c r="A1511" s="3">
        <v>121509</v>
      </c>
      <c r="B1511">
        <v>103</v>
      </c>
      <c r="C1511" s="2">
        <v>45840</v>
      </c>
      <c r="D1511" s="4">
        <v>0.49453703703703705</v>
      </c>
      <c r="E1511" s="2">
        <v>45840</v>
      </c>
      <c r="F1511" s="2" t="str">
        <f>TEXT(Table1[[#This Row],[Business_Day]],"dddd")</f>
        <v>Wednesday</v>
      </c>
      <c r="G1511" t="s">
        <v>37</v>
      </c>
      <c r="H1511" t="s">
        <v>19</v>
      </c>
      <c r="I1511" t="str">
        <f t="shared" si="184"/>
        <v>Dine-In</v>
      </c>
      <c r="J1511" t="s">
        <v>70</v>
      </c>
      <c r="L1511" t="str">
        <f t="shared" si="185"/>
        <v>No Modifier</v>
      </c>
      <c r="M1511" s="3">
        <v>2</v>
      </c>
      <c r="N1511" s="5">
        <v>3.61</v>
      </c>
      <c r="O1511" s="5">
        <f t="shared" si="186"/>
        <v>3.6100000000000003</v>
      </c>
      <c r="P1511" s="5">
        <f t="shared" si="187"/>
        <v>7.2200000000000006</v>
      </c>
      <c r="Q1511" s="9">
        <v>0</v>
      </c>
      <c r="R1511" s="9">
        <f t="shared" si="188"/>
        <v>0</v>
      </c>
      <c r="S1511" s="9">
        <v>0.51</v>
      </c>
      <c r="T1511" s="9">
        <f t="shared" si="189"/>
        <v>0.51</v>
      </c>
      <c r="U1511" s="16">
        <v>7.73</v>
      </c>
      <c r="V1511" s="5">
        <f t="shared" si="190"/>
        <v>7.73</v>
      </c>
      <c r="W1511" t="s">
        <v>21</v>
      </c>
      <c r="X1511" t="str">
        <f t="shared" si="191"/>
        <v>Card</v>
      </c>
    </row>
    <row r="1512" spans="1:24" x14ac:dyDescent="0.3">
      <c r="A1512" s="3">
        <v>121510</v>
      </c>
      <c r="B1512">
        <v>102</v>
      </c>
      <c r="C1512" s="2">
        <v>45783</v>
      </c>
      <c r="D1512" s="4">
        <v>0.10160879629629629</v>
      </c>
      <c r="E1512" s="2">
        <v>45783</v>
      </c>
      <c r="F1512" s="2" t="str">
        <f>TEXT(Table1[[#This Row],[Business_Day]],"dddd")</f>
        <v>Tuesday</v>
      </c>
      <c r="G1512" t="s">
        <v>18</v>
      </c>
      <c r="H1512" t="s">
        <v>15</v>
      </c>
      <c r="I1512" t="str">
        <f t="shared" si="184"/>
        <v>Drive-Thru</v>
      </c>
      <c r="J1512" t="s">
        <v>55</v>
      </c>
      <c r="L1512" t="str">
        <f t="shared" si="185"/>
        <v>No Modifier</v>
      </c>
      <c r="M1512" s="3">
        <v>1</v>
      </c>
      <c r="N1512" s="5">
        <v>7.92</v>
      </c>
      <c r="O1512" s="5">
        <f t="shared" ca="1" si="186"/>
        <v>1.3299999999999998</v>
      </c>
      <c r="P1512" s="5">
        <f t="shared" ca="1" si="187"/>
        <v>1.3299999999999998</v>
      </c>
      <c r="Q1512" s="9">
        <v>0</v>
      </c>
      <c r="R1512" s="9">
        <f t="shared" si="188"/>
        <v>0</v>
      </c>
      <c r="T1512" s="9">
        <f t="shared" ca="1" si="189"/>
        <v>0.10000000000000009</v>
      </c>
      <c r="V1512" s="5">
        <f t="shared" ca="1" si="190"/>
        <v>1.43</v>
      </c>
      <c r="W1512" t="s">
        <v>31</v>
      </c>
      <c r="X1512" t="str">
        <f t="shared" si="191"/>
        <v>MobilePay</v>
      </c>
    </row>
    <row r="1513" spans="1:24" x14ac:dyDescent="0.3">
      <c r="A1513" s="3">
        <v>121511</v>
      </c>
      <c r="B1513">
        <v>401</v>
      </c>
      <c r="C1513" s="2">
        <v>45810</v>
      </c>
      <c r="D1513" s="4">
        <v>0.26542824074074073</v>
      </c>
      <c r="E1513" s="2">
        <v>45810</v>
      </c>
      <c r="F1513" s="2" t="str">
        <f>TEXT(Table1[[#This Row],[Business_Day]],"dddd")</f>
        <v>Monday</v>
      </c>
      <c r="G1513" t="s">
        <v>36</v>
      </c>
      <c r="H1513" t="s">
        <v>15</v>
      </c>
      <c r="I1513" t="str">
        <f t="shared" si="184"/>
        <v>Drive-Thru</v>
      </c>
      <c r="J1513" t="s">
        <v>59</v>
      </c>
      <c r="L1513" t="str">
        <f t="shared" si="185"/>
        <v>No Modifier</v>
      </c>
      <c r="M1513" s="3">
        <v>1</v>
      </c>
      <c r="N1513" s="5">
        <v>9.89</v>
      </c>
      <c r="O1513" s="5">
        <f t="shared" si="186"/>
        <v>9.89</v>
      </c>
      <c r="P1513" s="5">
        <f t="shared" si="187"/>
        <v>9.89</v>
      </c>
      <c r="Q1513" s="9">
        <v>0</v>
      </c>
      <c r="R1513" s="9">
        <f t="shared" si="188"/>
        <v>0</v>
      </c>
      <c r="S1513" s="9">
        <v>0.94</v>
      </c>
      <c r="T1513" s="9">
        <f t="shared" si="189"/>
        <v>0.94</v>
      </c>
      <c r="U1513" s="16">
        <v>10.83</v>
      </c>
      <c r="V1513" s="5">
        <f t="shared" si="190"/>
        <v>10.83</v>
      </c>
      <c r="W1513" t="s">
        <v>31</v>
      </c>
      <c r="X1513" t="str">
        <f t="shared" si="191"/>
        <v>MobilePay</v>
      </c>
    </row>
    <row r="1514" spans="1:24" x14ac:dyDescent="0.3">
      <c r="A1514" s="3">
        <v>121512</v>
      </c>
      <c r="B1514">
        <v>403</v>
      </c>
      <c r="C1514" s="2">
        <v>45765</v>
      </c>
      <c r="D1514" s="4">
        <v>0.49872685185185184</v>
      </c>
      <c r="E1514" s="2">
        <v>45765</v>
      </c>
      <c r="F1514" s="2" t="str">
        <f>TEXT(Table1[[#This Row],[Business_Day]],"dddd")</f>
        <v>Friday</v>
      </c>
      <c r="G1514" t="s">
        <v>18</v>
      </c>
      <c r="H1514" t="s">
        <v>15</v>
      </c>
      <c r="I1514" t="str">
        <f t="shared" si="184"/>
        <v>Drive-Thru</v>
      </c>
      <c r="J1514" t="s">
        <v>77</v>
      </c>
      <c r="K1514" t="s">
        <v>73</v>
      </c>
      <c r="L1514" t="str">
        <f t="shared" si="185"/>
        <v>Add Jalapenos</v>
      </c>
      <c r="M1514" s="3">
        <v>2</v>
      </c>
      <c r="N1514" s="5">
        <v>4.99</v>
      </c>
      <c r="O1514" s="5">
        <f t="shared" si="186"/>
        <v>5.3900000000000006</v>
      </c>
      <c r="P1514" s="5">
        <f t="shared" si="187"/>
        <v>10.780000000000001</v>
      </c>
      <c r="Q1514" s="9">
        <v>0</v>
      </c>
      <c r="R1514" s="9">
        <f t="shared" si="188"/>
        <v>0</v>
      </c>
      <c r="S1514" s="9">
        <v>0.7</v>
      </c>
      <c r="T1514" s="9">
        <f t="shared" si="189"/>
        <v>0.7</v>
      </c>
      <c r="U1514" s="16">
        <v>11.48</v>
      </c>
      <c r="V1514" s="5">
        <f t="shared" si="190"/>
        <v>11.48</v>
      </c>
      <c r="W1514" t="s">
        <v>21</v>
      </c>
      <c r="X1514" t="str">
        <f t="shared" si="191"/>
        <v>Card</v>
      </c>
    </row>
    <row r="1515" spans="1:24" x14ac:dyDescent="0.3">
      <c r="A1515" s="3">
        <v>121513</v>
      </c>
      <c r="B1515">
        <v>102</v>
      </c>
      <c r="C1515" s="2">
        <v>45839</v>
      </c>
      <c r="D1515" s="4">
        <v>0.24208333333333334</v>
      </c>
      <c r="E1515" s="2">
        <v>45839</v>
      </c>
      <c r="F1515" s="2" t="str">
        <f>TEXT(Table1[[#This Row],[Business_Day]],"dddd")</f>
        <v>Tuesday</v>
      </c>
      <c r="G1515" t="s">
        <v>28</v>
      </c>
      <c r="H1515" t="s">
        <v>19</v>
      </c>
      <c r="I1515" t="str">
        <f t="shared" si="184"/>
        <v>Dine-In</v>
      </c>
      <c r="J1515" t="s">
        <v>16</v>
      </c>
      <c r="K1515" t="s">
        <v>23</v>
      </c>
      <c r="L1515" t="str">
        <f t="shared" si="185"/>
        <v>Light Ice</v>
      </c>
      <c r="M1515" s="3">
        <v>2</v>
      </c>
      <c r="N1515" s="5">
        <v>1.28</v>
      </c>
      <c r="O1515" s="5">
        <f t="shared" si="186"/>
        <v>1.28</v>
      </c>
      <c r="P1515" s="5">
        <f t="shared" si="187"/>
        <v>2.56</v>
      </c>
      <c r="Q1515" s="9">
        <v>0.38</v>
      </c>
      <c r="R1515" s="9">
        <f t="shared" si="188"/>
        <v>0.38</v>
      </c>
      <c r="S1515" s="9">
        <v>0.19</v>
      </c>
      <c r="T1515" s="9">
        <f t="shared" si="189"/>
        <v>0.19</v>
      </c>
      <c r="U1515" s="16">
        <v>2.37</v>
      </c>
      <c r="V1515" s="5">
        <f t="shared" si="190"/>
        <v>2.37</v>
      </c>
      <c r="W1515" t="s">
        <v>31</v>
      </c>
      <c r="X1515" t="str">
        <f t="shared" si="191"/>
        <v>MobilePay</v>
      </c>
    </row>
    <row r="1516" spans="1:24" x14ac:dyDescent="0.3">
      <c r="A1516" s="3">
        <v>121514</v>
      </c>
      <c r="B1516">
        <v>103</v>
      </c>
      <c r="C1516" s="2">
        <v>45801</v>
      </c>
      <c r="D1516" s="4">
        <v>0.31700231481481483</v>
      </c>
      <c r="E1516" s="2">
        <v>45801</v>
      </c>
      <c r="F1516" s="2" t="str">
        <f>TEXT(Table1[[#This Row],[Business_Day]],"dddd")</f>
        <v>Saturday</v>
      </c>
      <c r="G1516" t="s">
        <v>14</v>
      </c>
      <c r="H1516" t="s">
        <v>15</v>
      </c>
      <c r="I1516" t="str">
        <f t="shared" si="184"/>
        <v>Drive-Thru</v>
      </c>
      <c r="J1516" t="s">
        <v>41</v>
      </c>
      <c r="L1516" t="str">
        <f t="shared" si="185"/>
        <v>No Modifier</v>
      </c>
      <c r="M1516" s="3">
        <v>1</v>
      </c>
      <c r="N1516" s="5">
        <v>1.87</v>
      </c>
      <c r="O1516" s="5">
        <f t="shared" si="186"/>
        <v>1.87</v>
      </c>
      <c r="P1516" s="5">
        <f t="shared" si="187"/>
        <v>1.87</v>
      </c>
      <c r="Q1516" s="9">
        <v>0</v>
      </c>
      <c r="R1516" s="9">
        <f t="shared" si="188"/>
        <v>0</v>
      </c>
      <c r="S1516" s="9">
        <v>0.13</v>
      </c>
      <c r="T1516" s="9">
        <f t="shared" si="189"/>
        <v>0.13</v>
      </c>
      <c r="U1516" s="16">
        <v>2</v>
      </c>
      <c r="V1516" s="5">
        <f t="shared" si="190"/>
        <v>2</v>
      </c>
      <c r="W1516" t="s">
        <v>21</v>
      </c>
      <c r="X1516" t="str">
        <f t="shared" si="191"/>
        <v>Card</v>
      </c>
    </row>
    <row r="1517" spans="1:24" x14ac:dyDescent="0.3">
      <c r="A1517" s="3">
        <v>121515</v>
      </c>
      <c r="B1517">
        <v>102</v>
      </c>
      <c r="C1517" s="2">
        <v>45827</v>
      </c>
      <c r="D1517" s="4">
        <v>0.46684027777777776</v>
      </c>
      <c r="E1517" s="2">
        <v>45827</v>
      </c>
      <c r="F1517" s="2" t="str">
        <f>TEXT(Table1[[#This Row],[Business_Day]],"dddd")</f>
        <v>Thursday</v>
      </c>
      <c r="G1517" t="s">
        <v>18</v>
      </c>
      <c r="H1517" t="s">
        <v>19</v>
      </c>
      <c r="I1517" t="str">
        <f t="shared" si="184"/>
        <v>Dine-In</v>
      </c>
      <c r="J1517" t="s">
        <v>48</v>
      </c>
      <c r="L1517" t="str">
        <f t="shared" si="185"/>
        <v>No Modifier</v>
      </c>
      <c r="M1517" s="3">
        <v>1</v>
      </c>
      <c r="N1517" s="5">
        <v>5.59</v>
      </c>
      <c r="O1517" s="5">
        <f t="shared" si="186"/>
        <v>5.59</v>
      </c>
      <c r="P1517" s="5">
        <f t="shared" si="187"/>
        <v>5.59</v>
      </c>
      <c r="Q1517" s="9">
        <v>0.56000000000000005</v>
      </c>
      <c r="R1517" s="9">
        <f t="shared" si="188"/>
        <v>0.56000000000000005</v>
      </c>
      <c r="S1517" s="9">
        <v>0.3</v>
      </c>
      <c r="T1517" s="9">
        <f t="shared" si="189"/>
        <v>0.3</v>
      </c>
      <c r="U1517" s="16">
        <v>5.33</v>
      </c>
      <c r="V1517" s="5">
        <f t="shared" si="190"/>
        <v>5.33</v>
      </c>
      <c r="W1517" t="s">
        <v>31</v>
      </c>
      <c r="X1517" t="str">
        <f t="shared" si="191"/>
        <v>MobilePay</v>
      </c>
    </row>
    <row r="1518" spans="1:24" x14ac:dyDescent="0.3">
      <c r="A1518" s="3">
        <v>121516</v>
      </c>
      <c r="B1518">
        <v>102</v>
      </c>
      <c r="C1518" s="2">
        <v>45800</v>
      </c>
      <c r="D1518" s="4">
        <v>0.39142361111111112</v>
      </c>
      <c r="E1518" s="2">
        <v>45800</v>
      </c>
      <c r="F1518" s="2" t="str">
        <f>TEXT(Table1[[#This Row],[Business_Day]],"dddd")</f>
        <v>Friday</v>
      </c>
      <c r="G1518" t="s">
        <v>36</v>
      </c>
      <c r="H1518" t="s">
        <v>29</v>
      </c>
      <c r="I1518" t="str">
        <f t="shared" si="184"/>
        <v>Delivery</v>
      </c>
      <c r="J1518" t="s">
        <v>48</v>
      </c>
      <c r="K1518" t="s">
        <v>34</v>
      </c>
      <c r="L1518" t="str">
        <f t="shared" si="185"/>
        <v>Extra Sauce</v>
      </c>
      <c r="M1518" s="3">
        <v>1</v>
      </c>
      <c r="N1518" s="5">
        <v>6.22</v>
      </c>
      <c r="O1518" s="5">
        <f t="shared" si="186"/>
        <v>6.4700000000000006</v>
      </c>
      <c r="P1518" s="5">
        <f t="shared" si="187"/>
        <v>6.4700000000000006</v>
      </c>
      <c r="Q1518" s="9">
        <v>0</v>
      </c>
      <c r="R1518" s="9">
        <f t="shared" si="188"/>
        <v>0</v>
      </c>
      <c r="S1518" s="9">
        <v>0.52</v>
      </c>
      <c r="T1518" s="9">
        <f t="shared" si="189"/>
        <v>0.52</v>
      </c>
      <c r="U1518" s="16">
        <v>6.99</v>
      </c>
      <c r="V1518" s="5">
        <f t="shared" si="190"/>
        <v>6.99</v>
      </c>
      <c r="W1518" t="s">
        <v>21</v>
      </c>
      <c r="X1518" t="str">
        <f t="shared" si="191"/>
        <v>Card</v>
      </c>
    </row>
    <row r="1519" spans="1:24" x14ac:dyDescent="0.3">
      <c r="A1519" s="3">
        <v>121517</v>
      </c>
      <c r="B1519">
        <v>501</v>
      </c>
      <c r="C1519" s="2">
        <v>45826</v>
      </c>
      <c r="D1519" s="4">
        <v>0.41315972222222225</v>
      </c>
      <c r="E1519" s="2">
        <v>45826</v>
      </c>
      <c r="F1519" s="2" t="str">
        <f>TEXT(Table1[[#This Row],[Business_Day]],"dddd")</f>
        <v>Wednesday</v>
      </c>
      <c r="G1519" t="s">
        <v>14</v>
      </c>
      <c r="H1519" t="s">
        <v>15</v>
      </c>
      <c r="I1519" t="str">
        <f t="shared" si="184"/>
        <v>Drive-Thru</v>
      </c>
      <c r="J1519" t="s">
        <v>24</v>
      </c>
      <c r="L1519" t="str">
        <f t="shared" si="185"/>
        <v>No Modifier</v>
      </c>
      <c r="M1519" s="3">
        <v>1</v>
      </c>
      <c r="N1519" s="5">
        <v>3.4</v>
      </c>
      <c r="O1519" s="5">
        <f t="shared" si="186"/>
        <v>3.4</v>
      </c>
      <c r="P1519" s="5">
        <f t="shared" si="187"/>
        <v>3.4</v>
      </c>
      <c r="Q1519" s="9">
        <v>0</v>
      </c>
      <c r="R1519" s="9">
        <f t="shared" si="188"/>
        <v>0</v>
      </c>
      <c r="S1519" s="9">
        <v>0.22</v>
      </c>
      <c r="T1519" s="9">
        <f t="shared" si="189"/>
        <v>0.22</v>
      </c>
      <c r="U1519" s="16">
        <v>3.62</v>
      </c>
      <c r="V1519" s="5">
        <f t="shared" si="190"/>
        <v>3.62</v>
      </c>
      <c r="W1519" t="s">
        <v>21</v>
      </c>
      <c r="X1519" t="str">
        <f t="shared" si="191"/>
        <v>Card</v>
      </c>
    </row>
    <row r="1520" spans="1:24" x14ac:dyDescent="0.3">
      <c r="A1520" s="3">
        <v>121518</v>
      </c>
      <c r="B1520">
        <v>401</v>
      </c>
      <c r="C1520" s="2">
        <v>45867</v>
      </c>
      <c r="D1520" s="4">
        <v>0.12774305555555557</v>
      </c>
      <c r="E1520" s="2">
        <v>45867</v>
      </c>
      <c r="F1520" s="2" t="str">
        <f>TEXT(Table1[[#This Row],[Business_Day]],"dddd")</f>
        <v>Tuesday</v>
      </c>
      <c r="G1520" t="s">
        <v>28</v>
      </c>
      <c r="H1520" t="s">
        <v>29</v>
      </c>
      <c r="I1520" t="str">
        <f t="shared" si="184"/>
        <v>Delivery</v>
      </c>
      <c r="J1520" t="s">
        <v>51</v>
      </c>
      <c r="K1520" t="s">
        <v>66</v>
      </c>
      <c r="L1520" t="str">
        <f t="shared" si="185"/>
        <v>Extra Ice</v>
      </c>
      <c r="M1520" s="3">
        <v>1</v>
      </c>
      <c r="N1520" s="5">
        <v>3.65</v>
      </c>
      <c r="O1520" s="5">
        <f t="shared" si="186"/>
        <v>3.6500000000000004</v>
      </c>
      <c r="P1520" s="5">
        <f t="shared" si="187"/>
        <v>3.6500000000000004</v>
      </c>
      <c r="Q1520" s="9">
        <v>0</v>
      </c>
      <c r="R1520" s="9">
        <f t="shared" si="188"/>
        <v>0</v>
      </c>
      <c r="S1520" s="9">
        <v>0.24</v>
      </c>
      <c r="T1520" s="9">
        <f t="shared" si="189"/>
        <v>0.24</v>
      </c>
      <c r="U1520" s="16">
        <v>3.89</v>
      </c>
      <c r="V1520" s="5">
        <f t="shared" si="190"/>
        <v>3.89</v>
      </c>
      <c r="W1520" t="s">
        <v>31</v>
      </c>
      <c r="X1520" t="str">
        <f t="shared" si="191"/>
        <v>MobilePay</v>
      </c>
    </row>
    <row r="1521" spans="1:24" x14ac:dyDescent="0.3">
      <c r="A1521" s="3">
        <v>121519</v>
      </c>
      <c r="B1521">
        <v>102</v>
      </c>
      <c r="C1521" s="2">
        <v>45815</v>
      </c>
      <c r="D1521" s="4">
        <v>0.20810185185185184</v>
      </c>
      <c r="E1521" s="2">
        <v>45815</v>
      </c>
      <c r="F1521" s="2" t="str">
        <f>TEXT(Table1[[#This Row],[Business_Day]],"dddd")</f>
        <v>Saturday</v>
      </c>
      <c r="G1521" t="s">
        <v>28</v>
      </c>
      <c r="H1521" t="s">
        <v>22</v>
      </c>
      <c r="I1521" t="str">
        <f t="shared" si="184"/>
        <v>Takeout</v>
      </c>
      <c r="J1521" t="s">
        <v>30</v>
      </c>
      <c r="K1521" t="s">
        <v>34</v>
      </c>
      <c r="L1521" t="str">
        <f t="shared" si="185"/>
        <v>Extra Sauce</v>
      </c>
      <c r="M1521" s="3">
        <v>3</v>
      </c>
      <c r="N1521" s="5">
        <v>3.67</v>
      </c>
      <c r="O1521" s="5">
        <f t="shared" si="186"/>
        <v>3.9199999999999995</v>
      </c>
      <c r="P1521" s="5">
        <f t="shared" si="187"/>
        <v>11.759999999999998</v>
      </c>
      <c r="Q1521" s="9">
        <v>1.18</v>
      </c>
      <c r="R1521" s="9">
        <f t="shared" si="188"/>
        <v>1.18</v>
      </c>
      <c r="S1521" s="9">
        <v>0.79</v>
      </c>
      <c r="T1521" s="9">
        <f t="shared" si="189"/>
        <v>0.79</v>
      </c>
      <c r="U1521" s="16">
        <v>11.37</v>
      </c>
      <c r="V1521" s="5">
        <f t="shared" si="190"/>
        <v>11.37</v>
      </c>
      <c r="W1521" t="s">
        <v>17</v>
      </c>
      <c r="X1521" t="str">
        <f t="shared" si="191"/>
        <v>Cash</v>
      </c>
    </row>
    <row r="1522" spans="1:24" x14ac:dyDescent="0.3">
      <c r="A1522" s="3">
        <v>121520</v>
      </c>
      <c r="B1522">
        <v>501</v>
      </c>
      <c r="C1522" s="2">
        <v>45794</v>
      </c>
      <c r="D1522" s="4">
        <v>0.47995370370370372</v>
      </c>
      <c r="E1522" s="2">
        <v>45794</v>
      </c>
      <c r="F1522" s="2" t="str">
        <f>TEXT(Table1[[#This Row],[Business_Day]],"dddd")</f>
        <v>Saturday</v>
      </c>
      <c r="G1522" t="s">
        <v>37</v>
      </c>
      <c r="H1522" t="s">
        <v>15</v>
      </c>
      <c r="I1522" t="str">
        <f t="shared" si="184"/>
        <v>Drive-Thru</v>
      </c>
      <c r="J1522" t="s">
        <v>16</v>
      </c>
      <c r="K1522" t="s">
        <v>23</v>
      </c>
      <c r="L1522" t="str">
        <f t="shared" si="185"/>
        <v>Light Ice</v>
      </c>
      <c r="M1522" s="3">
        <v>1</v>
      </c>
      <c r="N1522" s="5">
        <v>1.54</v>
      </c>
      <c r="O1522" s="5">
        <f t="shared" si="186"/>
        <v>1.54</v>
      </c>
      <c r="P1522" s="5">
        <f t="shared" si="187"/>
        <v>1.54</v>
      </c>
      <c r="Q1522" s="9">
        <v>0.31</v>
      </c>
      <c r="R1522" s="9">
        <f t="shared" si="188"/>
        <v>0.31</v>
      </c>
      <c r="S1522" s="9">
        <v>0.09</v>
      </c>
      <c r="T1522" s="9">
        <f t="shared" si="189"/>
        <v>0.09</v>
      </c>
      <c r="U1522" s="16">
        <v>1.32</v>
      </c>
      <c r="V1522" s="5">
        <f t="shared" si="190"/>
        <v>1.32</v>
      </c>
      <c r="W1522" t="s">
        <v>21</v>
      </c>
      <c r="X1522" t="str">
        <f t="shared" si="191"/>
        <v>Card</v>
      </c>
    </row>
    <row r="1523" spans="1:24" x14ac:dyDescent="0.3">
      <c r="A1523" s="3">
        <v>121521</v>
      </c>
      <c r="B1523">
        <v>402</v>
      </c>
      <c r="C1523" s="2">
        <v>45860</v>
      </c>
      <c r="D1523" s="4">
        <v>0.33701388888888889</v>
      </c>
      <c r="E1523" s="2">
        <v>45860</v>
      </c>
      <c r="F1523" s="2" t="str">
        <f>TEXT(Table1[[#This Row],[Business_Day]],"dddd")</f>
        <v>Tuesday</v>
      </c>
      <c r="G1523" t="s">
        <v>36</v>
      </c>
      <c r="H1523" t="s">
        <v>22</v>
      </c>
      <c r="I1523" t="str">
        <f t="shared" si="184"/>
        <v>Takeout</v>
      </c>
      <c r="J1523" t="s">
        <v>59</v>
      </c>
      <c r="L1523" t="str">
        <f t="shared" si="185"/>
        <v>No Modifier</v>
      </c>
      <c r="M1523" s="3">
        <v>3</v>
      </c>
      <c r="N1523" s="5">
        <v>10.28</v>
      </c>
      <c r="O1523" s="5">
        <f t="shared" si="186"/>
        <v>10.28</v>
      </c>
      <c r="P1523" s="5">
        <f t="shared" si="187"/>
        <v>30.839999999999996</v>
      </c>
      <c r="Q1523" s="9">
        <v>0</v>
      </c>
      <c r="R1523" s="9">
        <f t="shared" si="188"/>
        <v>0</v>
      </c>
      <c r="S1523" s="9">
        <v>1.85</v>
      </c>
      <c r="T1523" s="9">
        <f t="shared" si="189"/>
        <v>1.85</v>
      </c>
      <c r="U1523" s="16">
        <v>32.69</v>
      </c>
      <c r="V1523" s="5">
        <f t="shared" si="190"/>
        <v>32.69</v>
      </c>
      <c r="W1523" t="s">
        <v>31</v>
      </c>
      <c r="X1523" t="str">
        <f t="shared" si="191"/>
        <v>MobilePay</v>
      </c>
    </row>
    <row r="1524" spans="1:24" x14ac:dyDescent="0.3">
      <c r="A1524" s="3">
        <v>121522</v>
      </c>
      <c r="B1524">
        <v>401</v>
      </c>
      <c r="C1524" s="2">
        <v>45808</v>
      </c>
      <c r="D1524" s="4">
        <v>0.21655092592592592</v>
      </c>
      <c r="E1524" s="2">
        <v>45808</v>
      </c>
      <c r="F1524" s="2" t="str">
        <f>TEXT(Table1[[#This Row],[Business_Day]],"dddd")</f>
        <v>Saturday</v>
      </c>
      <c r="G1524" t="s">
        <v>14</v>
      </c>
      <c r="H1524" t="s">
        <v>15</v>
      </c>
      <c r="I1524" t="str">
        <f t="shared" si="184"/>
        <v>Drive-Thru</v>
      </c>
      <c r="J1524" t="s">
        <v>24</v>
      </c>
      <c r="K1524" t="s">
        <v>40</v>
      </c>
      <c r="L1524" t="str">
        <f t="shared" si="185"/>
        <v>Sausage Patty</v>
      </c>
      <c r="M1524" s="3">
        <v>2</v>
      </c>
      <c r="N1524" s="5">
        <v>3.18</v>
      </c>
      <c r="O1524" s="5">
        <f t="shared" si="186"/>
        <v>4.38</v>
      </c>
      <c r="P1524" s="5">
        <f t="shared" si="187"/>
        <v>8.76</v>
      </c>
      <c r="Q1524" s="9">
        <v>0</v>
      </c>
      <c r="R1524" s="9">
        <f t="shared" si="188"/>
        <v>0</v>
      </c>
      <c r="S1524" s="9">
        <v>0.74</v>
      </c>
      <c r="T1524" s="9">
        <f t="shared" si="189"/>
        <v>0.74</v>
      </c>
      <c r="U1524" s="16">
        <v>9.5</v>
      </c>
      <c r="V1524" s="5">
        <f t="shared" si="190"/>
        <v>9.5</v>
      </c>
      <c r="W1524" t="s">
        <v>21</v>
      </c>
      <c r="X1524" t="str">
        <f t="shared" si="191"/>
        <v>Card</v>
      </c>
    </row>
    <row r="1525" spans="1:24" x14ac:dyDescent="0.3">
      <c r="A1525" s="3">
        <v>121523</v>
      </c>
      <c r="B1525">
        <v>102</v>
      </c>
      <c r="C1525" s="2">
        <v>45785</v>
      </c>
      <c r="D1525" s="4">
        <v>0.23079861111111111</v>
      </c>
      <c r="E1525" s="2">
        <v>45785</v>
      </c>
      <c r="F1525" s="2" t="str">
        <f>TEXT(Table1[[#This Row],[Business_Day]],"dddd")</f>
        <v>Thursday</v>
      </c>
      <c r="G1525" t="s">
        <v>28</v>
      </c>
      <c r="H1525" t="s">
        <v>22</v>
      </c>
      <c r="I1525" t="str">
        <f t="shared" si="184"/>
        <v>Takeout</v>
      </c>
      <c r="J1525" t="s">
        <v>52</v>
      </c>
      <c r="L1525" t="str">
        <f t="shared" si="185"/>
        <v>No Modifier</v>
      </c>
      <c r="M1525" s="3">
        <v>3</v>
      </c>
      <c r="N1525" s="5">
        <v>2.37</v>
      </c>
      <c r="O1525" s="5">
        <f t="shared" si="186"/>
        <v>2.3699999999999997</v>
      </c>
      <c r="P1525" s="5">
        <f t="shared" si="187"/>
        <v>7.1099999999999994</v>
      </c>
      <c r="Q1525" s="9">
        <v>0</v>
      </c>
      <c r="R1525" s="9">
        <f t="shared" si="188"/>
        <v>0</v>
      </c>
      <c r="S1525" s="9">
        <v>0.56999999999999995</v>
      </c>
      <c r="T1525" s="9">
        <f t="shared" si="189"/>
        <v>0.56999999999999995</v>
      </c>
      <c r="U1525" s="16">
        <v>7.68</v>
      </c>
      <c r="V1525" s="5">
        <f t="shared" si="190"/>
        <v>7.68</v>
      </c>
      <c r="W1525" t="s">
        <v>62</v>
      </c>
      <c r="X1525" t="str">
        <f t="shared" si="191"/>
        <v>GiftCard</v>
      </c>
    </row>
    <row r="1526" spans="1:24" x14ac:dyDescent="0.3">
      <c r="A1526" s="3">
        <v>121524</v>
      </c>
      <c r="B1526">
        <v>403</v>
      </c>
      <c r="C1526" s="2">
        <v>45766</v>
      </c>
      <c r="D1526" s="4">
        <v>9.8923611111111115E-2</v>
      </c>
      <c r="E1526" s="2">
        <v>45766</v>
      </c>
      <c r="F1526" s="2" t="str">
        <f>TEXT(Table1[[#This Row],[Business_Day]],"dddd")</f>
        <v>Saturday</v>
      </c>
      <c r="G1526" t="s">
        <v>18</v>
      </c>
      <c r="H1526" t="s">
        <v>29</v>
      </c>
      <c r="I1526" t="str">
        <f t="shared" si="184"/>
        <v>Delivery</v>
      </c>
      <c r="J1526" t="s">
        <v>57</v>
      </c>
      <c r="K1526" t="s">
        <v>50</v>
      </c>
      <c r="L1526" t="str">
        <f t="shared" si="185"/>
        <v>Extra Cheese</v>
      </c>
      <c r="M1526" s="3">
        <v>1</v>
      </c>
      <c r="N1526" s="5">
        <v>8.8000000000000007</v>
      </c>
      <c r="O1526" s="5">
        <f t="shared" si="186"/>
        <v>9.2999999999999989</v>
      </c>
      <c r="P1526" s="5">
        <f t="shared" si="187"/>
        <v>9.2999999999999989</v>
      </c>
      <c r="Q1526" s="9">
        <v>0</v>
      </c>
      <c r="R1526" s="9">
        <f t="shared" si="188"/>
        <v>0</v>
      </c>
      <c r="S1526" s="9">
        <v>0.56000000000000005</v>
      </c>
      <c r="T1526" s="9">
        <f t="shared" si="189"/>
        <v>0.56000000000000005</v>
      </c>
      <c r="U1526" s="16">
        <v>9.86</v>
      </c>
      <c r="V1526" s="5">
        <f t="shared" si="190"/>
        <v>9.86</v>
      </c>
      <c r="W1526" t="s">
        <v>31</v>
      </c>
      <c r="X1526" t="str">
        <f t="shared" si="191"/>
        <v>MobilePay</v>
      </c>
    </row>
    <row r="1527" spans="1:24" x14ac:dyDescent="0.3">
      <c r="A1527" s="3">
        <v>121525</v>
      </c>
      <c r="B1527">
        <v>102</v>
      </c>
      <c r="C1527" s="2">
        <v>45776</v>
      </c>
      <c r="D1527" s="4">
        <v>0.48291666666666666</v>
      </c>
      <c r="E1527" s="2">
        <v>45776</v>
      </c>
      <c r="F1527" s="2" t="str">
        <f>TEXT(Table1[[#This Row],[Business_Day]],"dddd")</f>
        <v>Tuesday</v>
      </c>
      <c r="G1527" t="s">
        <v>33</v>
      </c>
      <c r="H1527" t="s">
        <v>19</v>
      </c>
      <c r="I1527" t="str">
        <f t="shared" si="184"/>
        <v>Dine-In</v>
      </c>
      <c r="J1527" t="s">
        <v>78</v>
      </c>
      <c r="L1527" t="str">
        <f t="shared" si="185"/>
        <v>No Modifier</v>
      </c>
      <c r="M1527" s="3">
        <v>2</v>
      </c>
      <c r="N1527" s="5">
        <v>2.1</v>
      </c>
      <c r="O1527" s="5">
        <f t="shared" ca="1" si="186"/>
        <v>2.1749999999999998</v>
      </c>
      <c r="P1527" s="5">
        <f t="shared" ca="1" si="187"/>
        <v>4.3499999999999996</v>
      </c>
      <c r="R1527" s="9">
        <f t="shared" ca="1" si="188"/>
        <v>0.15</v>
      </c>
      <c r="S1527" s="9">
        <v>0.27</v>
      </c>
      <c r="T1527" s="9">
        <f t="shared" si="189"/>
        <v>0.27</v>
      </c>
      <c r="U1527" s="16">
        <v>4.47</v>
      </c>
      <c r="V1527" s="5">
        <f t="shared" si="190"/>
        <v>4.47</v>
      </c>
      <c r="W1527" t="s">
        <v>21</v>
      </c>
      <c r="X1527" t="str">
        <f t="shared" si="191"/>
        <v>Card</v>
      </c>
    </row>
    <row r="1528" spans="1:24" x14ac:dyDescent="0.3">
      <c r="A1528" s="3">
        <v>121526</v>
      </c>
      <c r="B1528">
        <v>202</v>
      </c>
      <c r="C1528" s="2">
        <v>45812</v>
      </c>
      <c r="D1528" s="4">
        <v>0.3654513888888889</v>
      </c>
      <c r="E1528" s="2">
        <v>45812</v>
      </c>
      <c r="F1528" s="2" t="str">
        <f>TEXT(Table1[[#This Row],[Business_Day]],"dddd")</f>
        <v>Wednesday</v>
      </c>
      <c r="G1528" t="s">
        <v>36</v>
      </c>
      <c r="H1528" t="s">
        <v>29</v>
      </c>
      <c r="I1528" t="str">
        <f t="shared" si="184"/>
        <v>Delivery</v>
      </c>
      <c r="J1528" t="s">
        <v>57</v>
      </c>
      <c r="L1528" t="str">
        <f t="shared" si="185"/>
        <v>No Modifier</v>
      </c>
      <c r="M1528" s="3">
        <v>1</v>
      </c>
      <c r="N1528" s="5">
        <v>9.93</v>
      </c>
      <c r="O1528" s="5">
        <f t="shared" si="186"/>
        <v>9.93</v>
      </c>
      <c r="P1528" s="5">
        <f t="shared" si="187"/>
        <v>9.93</v>
      </c>
      <c r="Q1528" s="9">
        <v>0</v>
      </c>
      <c r="R1528" s="9">
        <f t="shared" si="188"/>
        <v>0</v>
      </c>
      <c r="S1528" s="9">
        <v>0.74</v>
      </c>
      <c r="T1528" s="9">
        <f t="shared" si="189"/>
        <v>0.74</v>
      </c>
      <c r="U1528" s="16">
        <v>10.67</v>
      </c>
      <c r="V1528" s="5">
        <f t="shared" si="190"/>
        <v>10.67</v>
      </c>
      <c r="W1528" t="s">
        <v>62</v>
      </c>
      <c r="X1528" t="str">
        <f t="shared" si="191"/>
        <v>GiftCard</v>
      </c>
    </row>
    <row r="1529" spans="1:24" x14ac:dyDescent="0.3">
      <c r="A1529" s="3">
        <v>121527</v>
      </c>
      <c r="B1529">
        <v>103</v>
      </c>
      <c r="C1529" s="2">
        <v>45803</v>
      </c>
      <c r="D1529" s="4">
        <v>0.20561342592592594</v>
      </c>
      <c r="E1529" s="2">
        <v>45803</v>
      </c>
      <c r="F1529" s="2" t="str">
        <f>TEXT(Table1[[#This Row],[Business_Day]],"dddd")</f>
        <v>Monday</v>
      </c>
      <c r="G1529" t="s">
        <v>28</v>
      </c>
      <c r="H1529" t="s">
        <v>15</v>
      </c>
      <c r="I1529" t="str">
        <f t="shared" si="184"/>
        <v>Drive-Thru</v>
      </c>
      <c r="J1529" t="s">
        <v>52</v>
      </c>
      <c r="L1529" t="str">
        <f t="shared" si="185"/>
        <v>No Modifier</v>
      </c>
      <c r="M1529" s="3">
        <v>1</v>
      </c>
      <c r="N1529" s="5">
        <v>3.08</v>
      </c>
      <c r="O1529" s="5">
        <f t="shared" ca="1" si="186"/>
        <v>3.1999999999999997</v>
      </c>
      <c r="P1529" s="5">
        <f t="shared" ca="1" si="187"/>
        <v>3.1999999999999997</v>
      </c>
      <c r="Q1529" s="9">
        <v>0</v>
      </c>
      <c r="R1529" s="9">
        <f t="shared" si="188"/>
        <v>0</v>
      </c>
      <c r="T1529" s="9">
        <f t="shared" ca="1" si="189"/>
        <v>0.10000000000000009</v>
      </c>
      <c r="U1529" s="16">
        <v>3.3</v>
      </c>
      <c r="V1529" s="5">
        <f t="shared" si="190"/>
        <v>3.3</v>
      </c>
      <c r="W1529" t="s">
        <v>21</v>
      </c>
      <c r="X1529" t="str">
        <f t="shared" si="191"/>
        <v>Card</v>
      </c>
    </row>
    <row r="1530" spans="1:24" x14ac:dyDescent="0.3">
      <c r="A1530" s="3">
        <v>121528</v>
      </c>
      <c r="B1530">
        <v>401</v>
      </c>
      <c r="C1530" s="2">
        <v>45811</v>
      </c>
      <c r="D1530" s="4">
        <v>0.41239583333333335</v>
      </c>
      <c r="E1530" s="2">
        <v>45811</v>
      </c>
      <c r="F1530" s="2" t="str">
        <f>TEXT(Table1[[#This Row],[Business_Day]],"dddd")</f>
        <v>Tuesday</v>
      </c>
      <c r="G1530" t="s">
        <v>36</v>
      </c>
      <c r="H1530" t="s">
        <v>22</v>
      </c>
      <c r="I1530" t="str">
        <f t="shared" si="184"/>
        <v>Takeout</v>
      </c>
      <c r="J1530" t="s">
        <v>20</v>
      </c>
      <c r="K1530" t="s">
        <v>63</v>
      </c>
      <c r="L1530" t="str">
        <f t="shared" si="185"/>
        <v>No Sauce</v>
      </c>
      <c r="M1530" s="3">
        <v>1</v>
      </c>
      <c r="N1530" s="5">
        <v>5.21</v>
      </c>
      <c r="O1530" s="5">
        <f t="shared" si="186"/>
        <v>5.21</v>
      </c>
      <c r="P1530" s="5">
        <f t="shared" si="187"/>
        <v>5.21</v>
      </c>
      <c r="Q1530" s="9">
        <v>0</v>
      </c>
      <c r="R1530" s="9">
        <f t="shared" si="188"/>
        <v>0</v>
      </c>
      <c r="S1530" s="9">
        <v>0.49</v>
      </c>
      <c r="T1530" s="9">
        <f t="shared" si="189"/>
        <v>0.49</v>
      </c>
      <c r="U1530" s="16">
        <v>5.7</v>
      </c>
      <c r="V1530" s="5">
        <f t="shared" si="190"/>
        <v>5.7</v>
      </c>
      <c r="W1530" t="s">
        <v>17</v>
      </c>
      <c r="X1530" t="str">
        <f t="shared" si="191"/>
        <v>Cash</v>
      </c>
    </row>
    <row r="1531" spans="1:24" x14ac:dyDescent="0.3">
      <c r="A1531" s="3">
        <v>121529</v>
      </c>
      <c r="B1531">
        <v>101</v>
      </c>
      <c r="C1531" s="2">
        <v>45864</v>
      </c>
      <c r="D1531" s="4">
        <v>0.2980902777777778</v>
      </c>
      <c r="E1531" s="2">
        <v>45864</v>
      </c>
      <c r="F1531" s="2" t="str">
        <f>TEXT(Table1[[#This Row],[Business_Day]],"dddd")</f>
        <v>Saturday</v>
      </c>
      <c r="G1531" t="s">
        <v>36</v>
      </c>
      <c r="H1531" t="s">
        <v>22</v>
      </c>
      <c r="I1531" t="str">
        <f t="shared" si="184"/>
        <v>Takeout</v>
      </c>
      <c r="J1531" t="s">
        <v>52</v>
      </c>
      <c r="K1531" t="s">
        <v>34</v>
      </c>
      <c r="L1531" t="str">
        <f t="shared" si="185"/>
        <v>Extra Sauce</v>
      </c>
      <c r="M1531" s="3">
        <v>1</v>
      </c>
      <c r="N1531" s="5">
        <v>2.3199999999999998</v>
      </c>
      <c r="O1531" s="5">
        <f t="shared" ca="1" si="186"/>
        <v>2.7199999999999998</v>
      </c>
      <c r="P1531" s="5">
        <f t="shared" ca="1" si="187"/>
        <v>2.7199999999999998</v>
      </c>
      <c r="R1531" s="9">
        <f t="shared" ca="1" si="188"/>
        <v>0.15</v>
      </c>
      <c r="S1531" s="9">
        <v>0.22</v>
      </c>
      <c r="T1531" s="9">
        <f t="shared" si="189"/>
        <v>0.22</v>
      </c>
      <c r="U1531" s="16">
        <v>2.79</v>
      </c>
      <c r="V1531" s="5">
        <f t="shared" si="190"/>
        <v>2.79</v>
      </c>
      <c r="W1531" t="s">
        <v>21</v>
      </c>
      <c r="X1531" t="str">
        <f t="shared" si="191"/>
        <v>Card</v>
      </c>
    </row>
    <row r="1532" spans="1:24" x14ac:dyDescent="0.3">
      <c r="A1532" s="3">
        <v>121530</v>
      </c>
      <c r="B1532">
        <v>202</v>
      </c>
      <c r="C1532" s="2">
        <v>45808</v>
      </c>
      <c r="D1532" s="4">
        <v>0.52103009259259259</v>
      </c>
      <c r="E1532" s="2">
        <v>45808</v>
      </c>
      <c r="F1532" s="2" t="str">
        <f>TEXT(Table1[[#This Row],[Business_Day]],"dddd")</f>
        <v>Saturday</v>
      </c>
      <c r="G1532" t="s">
        <v>18</v>
      </c>
      <c r="H1532" t="s">
        <v>15</v>
      </c>
      <c r="I1532" t="str">
        <f t="shared" si="184"/>
        <v>Drive-Thru</v>
      </c>
      <c r="J1532" t="s">
        <v>52</v>
      </c>
      <c r="L1532" t="str">
        <f t="shared" si="185"/>
        <v>No Modifier</v>
      </c>
      <c r="M1532" s="3">
        <v>1</v>
      </c>
      <c r="N1532" s="5">
        <v>2.68</v>
      </c>
      <c r="O1532" s="5">
        <f t="shared" si="186"/>
        <v>2.38</v>
      </c>
      <c r="P1532" s="5">
        <f t="shared" si="187"/>
        <v>2.38</v>
      </c>
      <c r="Q1532" s="9">
        <v>0</v>
      </c>
      <c r="R1532" s="9">
        <f t="shared" si="188"/>
        <v>0</v>
      </c>
      <c r="S1532" s="9">
        <v>0.17</v>
      </c>
      <c r="T1532" s="9">
        <f t="shared" si="189"/>
        <v>0.17</v>
      </c>
      <c r="U1532" s="16">
        <v>2.5499999999999998</v>
      </c>
      <c r="V1532" s="5">
        <f t="shared" si="190"/>
        <v>2.5499999999999998</v>
      </c>
      <c r="W1532" t="s">
        <v>21</v>
      </c>
      <c r="X1532" t="str">
        <f t="shared" si="191"/>
        <v>Card</v>
      </c>
    </row>
    <row r="1533" spans="1:24" x14ac:dyDescent="0.3">
      <c r="A1533" s="3">
        <v>121531</v>
      </c>
      <c r="B1533">
        <v>501</v>
      </c>
      <c r="C1533" s="2">
        <v>45760</v>
      </c>
      <c r="D1533" s="4">
        <v>0.23934027777777778</v>
      </c>
      <c r="E1533" s="2">
        <v>45760</v>
      </c>
      <c r="F1533" s="2" t="str">
        <f>TEXT(Table1[[#This Row],[Business_Day]],"dddd")</f>
        <v>Sunday</v>
      </c>
      <c r="G1533" t="s">
        <v>28</v>
      </c>
      <c r="H1533" t="s">
        <v>22</v>
      </c>
      <c r="I1533" t="str">
        <f t="shared" si="184"/>
        <v>Takeout</v>
      </c>
      <c r="J1533" t="s">
        <v>32</v>
      </c>
      <c r="L1533" t="str">
        <f t="shared" si="185"/>
        <v>No Modifier</v>
      </c>
      <c r="M1533" s="3">
        <v>3</v>
      </c>
      <c r="N1533" s="5">
        <v>1.59</v>
      </c>
      <c r="O1533" s="5">
        <f t="shared" si="186"/>
        <v>1.5899999999999999</v>
      </c>
      <c r="P1533" s="5">
        <f t="shared" si="187"/>
        <v>4.7699999999999996</v>
      </c>
      <c r="Q1533" s="9">
        <v>0.72</v>
      </c>
      <c r="R1533" s="9">
        <f t="shared" si="188"/>
        <v>0.72</v>
      </c>
      <c r="S1533" s="9">
        <v>0.38</v>
      </c>
      <c r="T1533" s="9">
        <f t="shared" si="189"/>
        <v>0.38</v>
      </c>
      <c r="U1533" s="16">
        <v>4.43</v>
      </c>
      <c r="V1533" s="5">
        <f t="shared" si="190"/>
        <v>4.43</v>
      </c>
      <c r="W1533" t="s">
        <v>17</v>
      </c>
      <c r="X1533" t="str">
        <f t="shared" si="191"/>
        <v>Cash</v>
      </c>
    </row>
    <row r="1534" spans="1:24" x14ac:dyDescent="0.3">
      <c r="A1534" s="3">
        <v>121532</v>
      </c>
      <c r="B1534">
        <v>102</v>
      </c>
      <c r="C1534" s="2">
        <v>45795</v>
      </c>
      <c r="D1534" s="4">
        <v>0.28517361111111111</v>
      </c>
      <c r="E1534" s="2">
        <v>45795</v>
      </c>
      <c r="F1534" s="2" t="str">
        <f>TEXT(Table1[[#This Row],[Business_Day]],"dddd")</f>
        <v>Sunday</v>
      </c>
      <c r="G1534" t="s">
        <v>36</v>
      </c>
      <c r="H1534" t="s">
        <v>29</v>
      </c>
      <c r="I1534" t="str">
        <f t="shared" si="184"/>
        <v>Delivery</v>
      </c>
      <c r="J1534" t="s">
        <v>77</v>
      </c>
      <c r="L1534" t="str">
        <f t="shared" si="185"/>
        <v>No Modifier</v>
      </c>
      <c r="M1534" s="3">
        <v>1</v>
      </c>
      <c r="N1534" s="5">
        <v>5.35</v>
      </c>
      <c r="O1534" s="5">
        <f t="shared" si="186"/>
        <v>5.3500000000000005</v>
      </c>
      <c r="P1534" s="5">
        <f t="shared" si="187"/>
        <v>5.3500000000000005</v>
      </c>
      <c r="Q1534" s="9">
        <v>0</v>
      </c>
      <c r="R1534" s="9">
        <f t="shared" si="188"/>
        <v>0</v>
      </c>
      <c r="S1534" s="9">
        <v>0.35</v>
      </c>
      <c r="T1534" s="9">
        <f t="shared" si="189"/>
        <v>0.35</v>
      </c>
      <c r="U1534" s="16">
        <v>5.7</v>
      </c>
      <c r="V1534" s="5">
        <f t="shared" si="190"/>
        <v>5.7</v>
      </c>
      <c r="W1534" t="s">
        <v>21</v>
      </c>
      <c r="X1534" t="str">
        <f t="shared" si="191"/>
        <v>Card</v>
      </c>
    </row>
    <row r="1535" spans="1:24" x14ac:dyDescent="0.3">
      <c r="A1535" s="3">
        <v>121533</v>
      </c>
      <c r="B1535">
        <v>402</v>
      </c>
      <c r="C1535" s="2">
        <v>45824</v>
      </c>
      <c r="D1535" s="4">
        <v>0.54150462962962964</v>
      </c>
      <c r="E1535" s="2">
        <v>45824</v>
      </c>
      <c r="F1535" s="2" t="str">
        <f>TEXT(Table1[[#This Row],[Business_Day]],"dddd")</f>
        <v>Monday</v>
      </c>
      <c r="G1535" t="s">
        <v>18</v>
      </c>
      <c r="H1535" t="s">
        <v>19</v>
      </c>
      <c r="I1535" t="str">
        <f t="shared" si="184"/>
        <v>Dine-In</v>
      </c>
      <c r="J1535" t="s">
        <v>57</v>
      </c>
      <c r="L1535" t="str">
        <f t="shared" si="185"/>
        <v>No Modifier</v>
      </c>
      <c r="M1535" s="3">
        <v>1</v>
      </c>
      <c r="N1535" s="5">
        <v>8.92</v>
      </c>
      <c r="O1535" s="5">
        <f t="shared" si="186"/>
        <v>8.9200000000000017</v>
      </c>
      <c r="P1535" s="5">
        <f t="shared" si="187"/>
        <v>8.9200000000000017</v>
      </c>
      <c r="Q1535" s="9">
        <v>0</v>
      </c>
      <c r="R1535" s="9">
        <f t="shared" si="188"/>
        <v>0</v>
      </c>
      <c r="S1535" s="9">
        <v>0.54</v>
      </c>
      <c r="T1535" s="9">
        <f t="shared" si="189"/>
        <v>0.54</v>
      </c>
      <c r="U1535" s="16">
        <v>9.4600000000000009</v>
      </c>
      <c r="V1535" s="5">
        <f t="shared" si="190"/>
        <v>9.4600000000000009</v>
      </c>
      <c r="W1535" t="s">
        <v>31</v>
      </c>
      <c r="X1535" t="str">
        <f t="shared" si="191"/>
        <v>MobilePay</v>
      </c>
    </row>
    <row r="1536" spans="1:24" x14ac:dyDescent="0.3">
      <c r="A1536" s="3">
        <v>121534</v>
      </c>
      <c r="B1536">
        <v>301</v>
      </c>
      <c r="C1536" s="2">
        <v>45795</v>
      </c>
      <c r="D1536" s="4">
        <v>0.21471064814814814</v>
      </c>
      <c r="E1536" s="2">
        <v>45795</v>
      </c>
      <c r="F1536" s="2" t="str">
        <f>TEXT(Table1[[#This Row],[Business_Day]],"dddd")</f>
        <v>Sunday</v>
      </c>
      <c r="G1536" t="s">
        <v>28</v>
      </c>
      <c r="H1536" t="s">
        <v>15</v>
      </c>
      <c r="I1536" t="str">
        <f t="shared" si="184"/>
        <v>Drive-Thru</v>
      </c>
      <c r="J1536" t="s">
        <v>32</v>
      </c>
      <c r="K1536" t="s">
        <v>71</v>
      </c>
      <c r="L1536" t="str">
        <f t="shared" si="185"/>
        <v>Almond Milk</v>
      </c>
      <c r="M1536" s="3">
        <v>1</v>
      </c>
      <c r="N1536" s="5">
        <v>1.7</v>
      </c>
      <c r="O1536" s="5">
        <f t="shared" si="186"/>
        <v>2.4</v>
      </c>
      <c r="P1536" s="5">
        <f t="shared" si="187"/>
        <v>2.4</v>
      </c>
      <c r="Q1536" s="9">
        <v>0</v>
      </c>
      <c r="R1536" s="9">
        <f t="shared" si="188"/>
        <v>0</v>
      </c>
      <c r="S1536" s="9">
        <v>0.17</v>
      </c>
      <c r="T1536" s="9">
        <f t="shared" si="189"/>
        <v>0.17</v>
      </c>
      <c r="U1536" s="16">
        <v>2.57</v>
      </c>
      <c r="V1536" s="5">
        <f t="shared" si="190"/>
        <v>2.57</v>
      </c>
      <c r="W1536" t="s">
        <v>21</v>
      </c>
      <c r="X1536" t="str">
        <f t="shared" si="191"/>
        <v>Card</v>
      </c>
    </row>
    <row r="1537" spans="1:24" x14ac:dyDescent="0.3">
      <c r="A1537" s="3">
        <v>121535</v>
      </c>
      <c r="B1537">
        <v>401</v>
      </c>
      <c r="C1537" s="2">
        <v>45872</v>
      </c>
      <c r="D1537" s="4">
        <v>0.16087962962962962</v>
      </c>
      <c r="E1537" s="2">
        <v>45872</v>
      </c>
      <c r="F1537" s="2" t="str">
        <f>TEXT(Table1[[#This Row],[Business_Day]],"dddd")</f>
        <v>Sunday</v>
      </c>
      <c r="G1537" t="s">
        <v>28</v>
      </c>
      <c r="H1537" t="s">
        <v>15</v>
      </c>
      <c r="I1537" t="str">
        <f t="shared" si="184"/>
        <v>Drive-Thru</v>
      </c>
      <c r="J1537" t="s">
        <v>52</v>
      </c>
      <c r="K1537" t="s">
        <v>53</v>
      </c>
      <c r="L1537" t="str">
        <f t="shared" si="185"/>
        <v>Small Size</v>
      </c>
      <c r="M1537" s="3">
        <v>3</v>
      </c>
      <c r="N1537" s="5">
        <v>2.19</v>
      </c>
      <c r="O1537" s="5">
        <f t="shared" si="186"/>
        <v>1.89</v>
      </c>
      <c r="P1537" s="5">
        <f t="shared" si="187"/>
        <v>5.67</v>
      </c>
      <c r="Q1537" s="9">
        <v>0</v>
      </c>
      <c r="R1537" s="9">
        <f t="shared" si="188"/>
        <v>0</v>
      </c>
      <c r="S1537" s="9">
        <v>0.37</v>
      </c>
      <c r="T1537" s="9">
        <f t="shared" si="189"/>
        <v>0.37</v>
      </c>
      <c r="U1537" s="16">
        <v>6.04</v>
      </c>
      <c r="V1537" s="5">
        <f t="shared" si="190"/>
        <v>6.04</v>
      </c>
      <c r="W1537" t="s">
        <v>62</v>
      </c>
      <c r="X1537" t="str">
        <f t="shared" si="191"/>
        <v>GiftCard</v>
      </c>
    </row>
    <row r="1538" spans="1:24" x14ac:dyDescent="0.3">
      <c r="A1538" s="3">
        <v>121536</v>
      </c>
      <c r="B1538">
        <v>403</v>
      </c>
      <c r="C1538" s="2">
        <v>45783</v>
      </c>
      <c r="D1538" s="4">
        <v>8.818287037037037E-2</v>
      </c>
      <c r="E1538" s="2">
        <v>45783</v>
      </c>
      <c r="F1538" s="2" t="str">
        <f>TEXT(Table1[[#This Row],[Business_Day]],"dddd")</f>
        <v>Tuesday</v>
      </c>
      <c r="G1538" t="s">
        <v>18</v>
      </c>
      <c r="H1538" t="s">
        <v>19</v>
      </c>
      <c r="I1538" t="str">
        <f t="shared" si="184"/>
        <v>Dine-In</v>
      </c>
      <c r="J1538" t="s">
        <v>55</v>
      </c>
      <c r="L1538" t="str">
        <f t="shared" si="185"/>
        <v>No Modifier</v>
      </c>
      <c r="M1538" s="3">
        <v>1</v>
      </c>
      <c r="N1538" s="5">
        <v>8.75</v>
      </c>
      <c r="O1538" s="5">
        <f t="shared" si="186"/>
        <v>8.75</v>
      </c>
      <c r="P1538" s="5">
        <f t="shared" si="187"/>
        <v>8.75</v>
      </c>
      <c r="Q1538" s="9">
        <v>0</v>
      </c>
      <c r="R1538" s="9">
        <f t="shared" si="188"/>
        <v>0</v>
      </c>
      <c r="S1538" s="9">
        <v>0.74</v>
      </c>
      <c r="T1538" s="9">
        <f t="shared" si="189"/>
        <v>0.74</v>
      </c>
      <c r="U1538" s="16">
        <v>9.49</v>
      </c>
      <c r="V1538" s="5">
        <f t="shared" si="190"/>
        <v>9.49</v>
      </c>
      <c r="W1538" t="s">
        <v>21</v>
      </c>
      <c r="X1538" t="str">
        <f t="shared" si="191"/>
        <v>Card</v>
      </c>
    </row>
    <row r="1539" spans="1:24" x14ac:dyDescent="0.3">
      <c r="A1539" s="3">
        <v>121537</v>
      </c>
      <c r="B1539">
        <v>401</v>
      </c>
      <c r="C1539" s="2">
        <v>45861</v>
      </c>
      <c r="D1539" s="4">
        <v>0.17225694444444445</v>
      </c>
      <c r="E1539" s="2">
        <v>45861</v>
      </c>
      <c r="F1539" s="2" t="str">
        <f>TEXT(Table1[[#This Row],[Business_Day]],"dddd")</f>
        <v>Wednesday</v>
      </c>
      <c r="G1539" t="s">
        <v>28</v>
      </c>
      <c r="H1539" t="s">
        <v>22</v>
      </c>
      <c r="I1539" t="str">
        <f t="shared" ref="I1539:I1602" si="192">IF(H1539="","Unknown",H1539)</f>
        <v>Takeout</v>
      </c>
      <c r="J1539" t="s">
        <v>30</v>
      </c>
      <c r="K1539" t="s">
        <v>63</v>
      </c>
      <c r="L1539" t="str">
        <f t="shared" ref="L1539:L1602" si="193">IF(K1539="","No Modifier",K1539)</f>
        <v>No Sauce</v>
      </c>
      <c r="M1539" s="3">
        <v>1</v>
      </c>
      <c r="N1539" s="5">
        <v>2.99</v>
      </c>
      <c r="O1539" s="5">
        <f t="shared" ref="O1539:O1602" si="194">(V1539-T1539+R1539)/M1539</f>
        <v>2.99</v>
      </c>
      <c r="P1539" s="5">
        <f t="shared" ref="P1539:P1602" si="195">PRODUCT(M1539,O1539)</f>
        <v>2.99</v>
      </c>
      <c r="Q1539" s="9">
        <v>0.3</v>
      </c>
      <c r="R1539" s="9">
        <f t="shared" ref="R1539:R1602" si="196">IF(ISBLANK(Q1539),ROUND((M1539*O1539)+T1539-V1539,2),Q1539)</f>
        <v>0.3</v>
      </c>
      <c r="S1539" s="9">
        <v>0.26</v>
      </c>
      <c r="T1539" s="9">
        <f t="shared" ref="T1539:T1602" si="197">IF(S1539="",V1539-P1539+R1539,S1539)</f>
        <v>0.26</v>
      </c>
      <c r="U1539" s="16">
        <v>2.95</v>
      </c>
      <c r="V1539" s="5">
        <f t="shared" ref="V1539:V1602" si="198">IF(U1539="",(M1539*O1539)-R1539+T1539,U1539)</f>
        <v>2.95</v>
      </c>
      <c r="W1539" t="s">
        <v>17</v>
      </c>
      <c r="X1539" t="str">
        <f t="shared" ref="X1539:X1602" si="199">IF(W1539="","Card",W1539)</f>
        <v>Cash</v>
      </c>
    </row>
    <row r="1540" spans="1:24" x14ac:dyDescent="0.3">
      <c r="A1540" s="3">
        <v>121538</v>
      </c>
      <c r="B1540">
        <v>403</v>
      </c>
      <c r="C1540" s="2">
        <v>45873</v>
      </c>
      <c r="D1540" s="4">
        <v>0.50412037037037039</v>
      </c>
      <c r="E1540" s="2">
        <v>45873</v>
      </c>
      <c r="F1540" s="2" t="str">
        <f>TEXT(Table1[[#This Row],[Business_Day]],"dddd")</f>
        <v>Monday</v>
      </c>
      <c r="G1540" t="s">
        <v>18</v>
      </c>
      <c r="H1540" t="s">
        <v>15</v>
      </c>
      <c r="I1540" t="str">
        <f t="shared" si="192"/>
        <v>Drive-Thru</v>
      </c>
      <c r="J1540" t="s">
        <v>48</v>
      </c>
      <c r="K1540" t="s">
        <v>74</v>
      </c>
      <c r="L1540" t="str">
        <f t="shared" si="193"/>
        <v>Add Bacon</v>
      </c>
      <c r="M1540" s="3">
        <v>1</v>
      </c>
      <c r="N1540" s="5">
        <v>5.19</v>
      </c>
      <c r="O1540" s="5">
        <f t="shared" si="194"/>
        <v>6.1899999999999995</v>
      </c>
      <c r="P1540" s="5">
        <f t="shared" si="195"/>
        <v>6.1899999999999995</v>
      </c>
      <c r="Q1540" s="9">
        <v>0</v>
      </c>
      <c r="R1540" s="9">
        <f t="shared" si="196"/>
        <v>0</v>
      </c>
      <c r="S1540" s="9">
        <v>0.56000000000000005</v>
      </c>
      <c r="T1540" s="9">
        <f t="shared" si="197"/>
        <v>0.56000000000000005</v>
      </c>
      <c r="U1540" s="16">
        <v>6.75</v>
      </c>
      <c r="V1540" s="5">
        <f t="shared" si="198"/>
        <v>6.75</v>
      </c>
      <c r="W1540" t="s">
        <v>21</v>
      </c>
      <c r="X1540" t="str">
        <f t="shared" si="199"/>
        <v>Card</v>
      </c>
    </row>
    <row r="1541" spans="1:24" x14ac:dyDescent="0.3">
      <c r="A1541" s="3">
        <v>121539</v>
      </c>
      <c r="B1541">
        <v>103</v>
      </c>
      <c r="C1541" s="2">
        <v>45851</v>
      </c>
      <c r="D1541" s="4">
        <v>5.9374999999999997E-2</v>
      </c>
      <c r="E1541" s="2">
        <v>45851</v>
      </c>
      <c r="F1541" s="2" t="str">
        <f>TEXT(Table1[[#This Row],[Business_Day]],"dddd")</f>
        <v>Sunday</v>
      </c>
      <c r="G1541" t="s">
        <v>18</v>
      </c>
      <c r="H1541" t="s">
        <v>29</v>
      </c>
      <c r="I1541" t="str">
        <f t="shared" si="192"/>
        <v>Delivery</v>
      </c>
      <c r="J1541" t="s">
        <v>59</v>
      </c>
      <c r="L1541" t="str">
        <f t="shared" si="193"/>
        <v>No Modifier</v>
      </c>
      <c r="M1541" s="3">
        <v>1</v>
      </c>
      <c r="N1541" s="5">
        <v>8.5500000000000007</v>
      </c>
      <c r="O1541" s="5">
        <f t="shared" si="194"/>
        <v>8.5500000000000007</v>
      </c>
      <c r="P1541" s="5">
        <f t="shared" si="195"/>
        <v>8.5500000000000007</v>
      </c>
      <c r="Q1541" s="9">
        <v>0</v>
      </c>
      <c r="R1541" s="9">
        <f t="shared" si="196"/>
        <v>0</v>
      </c>
      <c r="S1541" s="9">
        <v>0.51</v>
      </c>
      <c r="T1541" s="9">
        <f t="shared" si="197"/>
        <v>0.51</v>
      </c>
      <c r="U1541" s="16">
        <v>9.06</v>
      </c>
      <c r="V1541" s="5">
        <f t="shared" si="198"/>
        <v>9.06</v>
      </c>
      <c r="W1541" t="s">
        <v>21</v>
      </c>
      <c r="X1541" t="str">
        <f t="shared" si="199"/>
        <v>Card</v>
      </c>
    </row>
    <row r="1542" spans="1:24" x14ac:dyDescent="0.3">
      <c r="A1542" s="3">
        <v>121540</v>
      </c>
      <c r="B1542">
        <v>501</v>
      </c>
      <c r="C1542" s="2">
        <v>45801</v>
      </c>
      <c r="D1542" s="4">
        <v>0.27048611111111109</v>
      </c>
      <c r="E1542" s="2">
        <v>45801</v>
      </c>
      <c r="F1542" s="2" t="str">
        <f>TEXT(Table1[[#This Row],[Business_Day]],"dddd")</f>
        <v>Saturday</v>
      </c>
      <c r="G1542" t="s">
        <v>36</v>
      </c>
      <c r="H1542" t="s">
        <v>22</v>
      </c>
      <c r="I1542" t="str">
        <f t="shared" si="192"/>
        <v>Takeout</v>
      </c>
      <c r="J1542" t="s">
        <v>57</v>
      </c>
      <c r="K1542" t="s">
        <v>72</v>
      </c>
      <c r="L1542" t="str">
        <f t="shared" si="193"/>
        <v>Gluten-Free Bun</v>
      </c>
      <c r="M1542" s="3">
        <v>1</v>
      </c>
      <c r="N1542" s="5">
        <v>8.98</v>
      </c>
      <c r="O1542" s="5">
        <f t="shared" si="194"/>
        <v>9.98</v>
      </c>
      <c r="P1542" s="5">
        <f t="shared" si="195"/>
        <v>9.98</v>
      </c>
      <c r="Q1542" s="9">
        <v>0</v>
      </c>
      <c r="R1542" s="9">
        <f t="shared" si="196"/>
        <v>0</v>
      </c>
      <c r="S1542" s="9">
        <v>0.7</v>
      </c>
      <c r="T1542" s="9">
        <f t="shared" si="197"/>
        <v>0.7</v>
      </c>
      <c r="U1542" s="16">
        <v>10.68</v>
      </c>
      <c r="V1542" s="5">
        <f t="shared" si="198"/>
        <v>10.68</v>
      </c>
      <c r="W1542" t="s">
        <v>21</v>
      </c>
      <c r="X1542" t="str">
        <f t="shared" si="199"/>
        <v>Card</v>
      </c>
    </row>
    <row r="1543" spans="1:24" x14ac:dyDescent="0.3">
      <c r="A1543" s="3">
        <v>121541</v>
      </c>
      <c r="B1543">
        <v>403</v>
      </c>
      <c r="C1543" s="2">
        <v>45781</v>
      </c>
      <c r="D1543" s="4">
        <v>0.31515046296296295</v>
      </c>
      <c r="E1543" s="2">
        <v>45781</v>
      </c>
      <c r="F1543" s="2" t="str">
        <f>TEXT(Table1[[#This Row],[Business_Day]],"dddd")</f>
        <v>Sunday</v>
      </c>
      <c r="G1543" t="s">
        <v>36</v>
      </c>
      <c r="H1543" t="s">
        <v>29</v>
      </c>
      <c r="I1543" t="str">
        <f t="shared" si="192"/>
        <v>Delivery</v>
      </c>
      <c r="J1543" t="s">
        <v>55</v>
      </c>
      <c r="L1543" t="str">
        <f t="shared" si="193"/>
        <v>No Modifier</v>
      </c>
      <c r="M1543" s="3">
        <v>1</v>
      </c>
      <c r="N1543" s="5">
        <v>9.3800000000000008</v>
      </c>
      <c r="O1543" s="5">
        <f t="shared" si="194"/>
        <v>9.3800000000000008</v>
      </c>
      <c r="P1543" s="5">
        <f t="shared" si="195"/>
        <v>9.3800000000000008</v>
      </c>
      <c r="Q1543" s="9">
        <v>0</v>
      </c>
      <c r="R1543" s="9">
        <f t="shared" si="196"/>
        <v>0</v>
      </c>
      <c r="S1543" s="9">
        <v>0.75</v>
      </c>
      <c r="T1543" s="9">
        <f t="shared" si="197"/>
        <v>0.75</v>
      </c>
      <c r="U1543" s="16">
        <v>10.130000000000001</v>
      </c>
      <c r="V1543" s="5">
        <f t="shared" si="198"/>
        <v>10.130000000000001</v>
      </c>
      <c r="W1543" t="s">
        <v>21</v>
      </c>
      <c r="X1543" t="str">
        <f t="shared" si="199"/>
        <v>Card</v>
      </c>
    </row>
    <row r="1544" spans="1:24" x14ac:dyDescent="0.3">
      <c r="A1544" s="3">
        <v>121542</v>
      </c>
      <c r="B1544">
        <v>202</v>
      </c>
      <c r="C1544" s="2">
        <v>45788</v>
      </c>
      <c r="D1544" s="4">
        <v>0.15339120370370371</v>
      </c>
      <c r="E1544" s="2">
        <v>45788</v>
      </c>
      <c r="F1544" s="2" t="str">
        <f>TEXT(Table1[[#This Row],[Business_Day]],"dddd")</f>
        <v>Sunday</v>
      </c>
      <c r="G1544" t="s">
        <v>28</v>
      </c>
      <c r="H1544" t="s">
        <v>22</v>
      </c>
      <c r="I1544" t="str">
        <f t="shared" si="192"/>
        <v>Takeout</v>
      </c>
      <c r="J1544" t="s">
        <v>30</v>
      </c>
      <c r="K1544" t="s">
        <v>34</v>
      </c>
      <c r="L1544" t="str">
        <f t="shared" si="193"/>
        <v>Extra Sauce</v>
      </c>
      <c r="M1544" s="3">
        <v>1</v>
      </c>
      <c r="N1544" s="5">
        <v>3.61</v>
      </c>
      <c r="O1544" s="5">
        <f t="shared" si="194"/>
        <v>3.86</v>
      </c>
      <c r="P1544" s="5">
        <f t="shared" si="195"/>
        <v>3.86</v>
      </c>
      <c r="Q1544" s="9">
        <v>0</v>
      </c>
      <c r="R1544" s="9">
        <f t="shared" si="196"/>
        <v>0</v>
      </c>
      <c r="S1544" s="9">
        <v>0.27</v>
      </c>
      <c r="T1544" s="9">
        <f t="shared" si="197"/>
        <v>0.27</v>
      </c>
      <c r="U1544" s="16">
        <v>4.13</v>
      </c>
      <c r="V1544" s="5">
        <f t="shared" si="198"/>
        <v>4.13</v>
      </c>
      <c r="W1544" t="s">
        <v>62</v>
      </c>
      <c r="X1544" t="str">
        <f t="shared" si="199"/>
        <v>GiftCard</v>
      </c>
    </row>
    <row r="1545" spans="1:24" x14ac:dyDescent="0.3">
      <c r="A1545" s="3">
        <v>121543</v>
      </c>
      <c r="B1545">
        <v>101</v>
      </c>
      <c r="C1545" s="2">
        <v>45790</v>
      </c>
      <c r="D1545" s="4">
        <v>0.51383101851851853</v>
      </c>
      <c r="E1545" s="2">
        <v>45790</v>
      </c>
      <c r="F1545" s="2" t="str">
        <f>TEXT(Table1[[#This Row],[Business_Day]],"dddd")</f>
        <v>Tuesday</v>
      </c>
      <c r="G1545" t="s">
        <v>18</v>
      </c>
      <c r="H1545" t="s">
        <v>19</v>
      </c>
      <c r="I1545" t="str">
        <f t="shared" si="192"/>
        <v>Dine-In</v>
      </c>
      <c r="J1545" t="s">
        <v>57</v>
      </c>
      <c r="K1545" t="s">
        <v>49</v>
      </c>
      <c r="L1545" t="str">
        <f t="shared" si="193"/>
        <v>No Pickles</v>
      </c>
      <c r="M1545" s="3">
        <v>1</v>
      </c>
      <c r="N1545" s="5">
        <v>8.76</v>
      </c>
      <c r="O1545" s="5">
        <f t="shared" si="194"/>
        <v>8.7600000000000016</v>
      </c>
      <c r="P1545" s="5">
        <f t="shared" si="195"/>
        <v>8.7600000000000016</v>
      </c>
      <c r="Q1545" s="9">
        <v>0</v>
      </c>
      <c r="R1545" s="9">
        <f t="shared" si="196"/>
        <v>0</v>
      </c>
      <c r="S1545" s="9">
        <v>0.7</v>
      </c>
      <c r="T1545" s="9">
        <f t="shared" si="197"/>
        <v>0.7</v>
      </c>
      <c r="U1545" s="16">
        <v>9.4600000000000009</v>
      </c>
      <c r="V1545" s="5">
        <f t="shared" si="198"/>
        <v>9.4600000000000009</v>
      </c>
      <c r="W1545" t="s">
        <v>21</v>
      </c>
      <c r="X1545" t="str">
        <f t="shared" si="199"/>
        <v>Card</v>
      </c>
    </row>
    <row r="1546" spans="1:24" x14ac:dyDescent="0.3">
      <c r="A1546" s="3">
        <v>121544</v>
      </c>
      <c r="B1546">
        <v>202</v>
      </c>
      <c r="C1546" s="2">
        <v>45869</v>
      </c>
      <c r="D1546" s="4">
        <v>0.48928240740740742</v>
      </c>
      <c r="E1546" s="2">
        <v>45869</v>
      </c>
      <c r="F1546" s="2" t="str">
        <f>TEXT(Table1[[#This Row],[Business_Day]],"dddd")</f>
        <v>Thursday</v>
      </c>
      <c r="G1546" t="s">
        <v>37</v>
      </c>
      <c r="H1546" t="s">
        <v>22</v>
      </c>
      <c r="I1546" t="str">
        <f t="shared" si="192"/>
        <v>Takeout</v>
      </c>
      <c r="J1546" t="s">
        <v>68</v>
      </c>
      <c r="L1546" t="str">
        <f t="shared" si="193"/>
        <v>No Modifier</v>
      </c>
      <c r="M1546" s="3">
        <v>1</v>
      </c>
      <c r="N1546" s="5">
        <v>3.59</v>
      </c>
      <c r="O1546" s="5">
        <f t="shared" si="194"/>
        <v>3.59</v>
      </c>
      <c r="P1546" s="5">
        <f t="shared" si="195"/>
        <v>3.59</v>
      </c>
      <c r="Q1546" s="9">
        <v>0</v>
      </c>
      <c r="R1546" s="9">
        <f t="shared" si="196"/>
        <v>0</v>
      </c>
      <c r="S1546" s="9">
        <v>0.23</v>
      </c>
      <c r="T1546" s="9">
        <f t="shared" si="197"/>
        <v>0.23</v>
      </c>
      <c r="U1546" s="16">
        <v>3.82</v>
      </c>
      <c r="V1546" s="5">
        <f t="shared" si="198"/>
        <v>3.82</v>
      </c>
      <c r="W1546" t="s">
        <v>21</v>
      </c>
      <c r="X1546" t="str">
        <f t="shared" si="199"/>
        <v>Card</v>
      </c>
    </row>
    <row r="1547" spans="1:24" x14ac:dyDescent="0.3">
      <c r="A1547" s="3">
        <v>121545</v>
      </c>
      <c r="B1547">
        <v>401</v>
      </c>
      <c r="C1547" s="2">
        <v>45766</v>
      </c>
      <c r="D1547" s="4">
        <v>6.1956018518518521E-2</v>
      </c>
      <c r="E1547" s="2">
        <v>45766</v>
      </c>
      <c r="F1547" s="2" t="str">
        <f>TEXT(Table1[[#This Row],[Business_Day]],"dddd")</f>
        <v>Saturday</v>
      </c>
      <c r="G1547" t="s">
        <v>18</v>
      </c>
      <c r="H1547" t="s">
        <v>29</v>
      </c>
      <c r="I1547" t="str">
        <f t="shared" si="192"/>
        <v>Delivery</v>
      </c>
      <c r="J1547" t="s">
        <v>20</v>
      </c>
      <c r="L1547" t="str">
        <f t="shared" si="193"/>
        <v>No Modifier</v>
      </c>
      <c r="M1547" s="3">
        <v>1</v>
      </c>
      <c r="N1547" s="5">
        <v>5.56</v>
      </c>
      <c r="O1547" s="5">
        <f t="shared" si="194"/>
        <v>5.56</v>
      </c>
      <c r="P1547" s="5">
        <f t="shared" si="195"/>
        <v>5.56</v>
      </c>
      <c r="Q1547" s="9">
        <v>0</v>
      </c>
      <c r="R1547" s="9">
        <f t="shared" si="196"/>
        <v>0</v>
      </c>
      <c r="S1547" s="9">
        <v>0.53</v>
      </c>
      <c r="T1547" s="9">
        <f t="shared" si="197"/>
        <v>0.53</v>
      </c>
      <c r="U1547" s="16">
        <v>6.09</v>
      </c>
      <c r="V1547" s="5">
        <f t="shared" si="198"/>
        <v>6.09</v>
      </c>
      <c r="W1547" t="s">
        <v>21</v>
      </c>
      <c r="X1547" t="str">
        <f t="shared" si="199"/>
        <v>Card</v>
      </c>
    </row>
    <row r="1548" spans="1:24" x14ac:dyDescent="0.3">
      <c r="A1548" s="3">
        <v>121546</v>
      </c>
      <c r="B1548">
        <v>402</v>
      </c>
      <c r="C1548" s="2">
        <v>45840</v>
      </c>
      <c r="D1548" s="4">
        <v>0.39165509259259257</v>
      </c>
      <c r="E1548" s="2">
        <v>45840</v>
      </c>
      <c r="F1548" s="2" t="str">
        <f>TEXT(Table1[[#This Row],[Business_Day]],"dddd")</f>
        <v>Wednesday</v>
      </c>
      <c r="G1548" t="s">
        <v>36</v>
      </c>
      <c r="H1548" t="s">
        <v>22</v>
      </c>
      <c r="I1548" t="str">
        <f t="shared" si="192"/>
        <v>Takeout</v>
      </c>
      <c r="J1548" t="s">
        <v>55</v>
      </c>
      <c r="L1548" t="str">
        <f t="shared" si="193"/>
        <v>No Modifier</v>
      </c>
      <c r="M1548" s="3">
        <v>2</v>
      </c>
      <c r="N1548" s="5">
        <v>7.99</v>
      </c>
      <c r="O1548" s="5">
        <f t="shared" si="194"/>
        <v>7.99</v>
      </c>
      <c r="P1548" s="5">
        <f t="shared" si="195"/>
        <v>15.98</v>
      </c>
      <c r="Q1548" s="9">
        <v>0</v>
      </c>
      <c r="R1548" s="9">
        <f t="shared" si="196"/>
        <v>0</v>
      </c>
      <c r="S1548" s="9">
        <v>1.2</v>
      </c>
      <c r="T1548" s="9">
        <f t="shared" si="197"/>
        <v>1.2</v>
      </c>
      <c r="U1548" s="16">
        <v>17.18</v>
      </c>
      <c r="V1548" s="5">
        <f t="shared" si="198"/>
        <v>17.18</v>
      </c>
      <c r="W1548" t="s">
        <v>17</v>
      </c>
      <c r="X1548" t="str">
        <f t="shared" si="199"/>
        <v>Cash</v>
      </c>
    </row>
    <row r="1549" spans="1:24" x14ac:dyDescent="0.3">
      <c r="A1549" s="3">
        <v>121547</v>
      </c>
      <c r="B1549">
        <v>202</v>
      </c>
      <c r="C1549" s="2">
        <v>45840</v>
      </c>
      <c r="D1549" s="4">
        <v>0.47854166666666664</v>
      </c>
      <c r="E1549" s="2">
        <v>45840</v>
      </c>
      <c r="F1549" s="2" t="str">
        <f>TEXT(Table1[[#This Row],[Business_Day]],"dddd")</f>
        <v>Wednesday</v>
      </c>
      <c r="G1549" t="s">
        <v>18</v>
      </c>
      <c r="H1549" t="s">
        <v>19</v>
      </c>
      <c r="I1549" t="str">
        <f t="shared" si="192"/>
        <v>Dine-In</v>
      </c>
      <c r="J1549" t="s">
        <v>56</v>
      </c>
      <c r="K1549" t="s">
        <v>71</v>
      </c>
      <c r="L1549" t="str">
        <f t="shared" si="193"/>
        <v>Almond Milk</v>
      </c>
      <c r="M1549" s="3">
        <v>1</v>
      </c>
      <c r="N1549" s="5">
        <v>1.93</v>
      </c>
      <c r="O1549" s="5">
        <f t="shared" si="194"/>
        <v>2.63</v>
      </c>
      <c r="P1549" s="5">
        <f t="shared" si="195"/>
        <v>2.63</v>
      </c>
      <c r="Q1549" s="9">
        <v>0</v>
      </c>
      <c r="R1549" s="9">
        <f t="shared" si="196"/>
        <v>0</v>
      </c>
      <c r="S1549" s="9">
        <v>0.24</v>
      </c>
      <c r="T1549" s="9">
        <f t="shared" si="197"/>
        <v>0.24</v>
      </c>
      <c r="U1549" s="16">
        <v>2.87</v>
      </c>
      <c r="V1549" s="5">
        <f t="shared" si="198"/>
        <v>2.87</v>
      </c>
      <c r="W1549" t="s">
        <v>31</v>
      </c>
      <c r="X1549" t="str">
        <f t="shared" si="199"/>
        <v>MobilePay</v>
      </c>
    </row>
    <row r="1550" spans="1:24" x14ac:dyDescent="0.3">
      <c r="A1550" s="3">
        <v>121548</v>
      </c>
      <c r="B1550">
        <v>202</v>
      </c>
      <c r="C1550" s="2">
        <v>45834</v>
      </c>
      <c r="D1550" s="4">
        <v>0.4309722222222222</v>
      </c>
      <c r="E1550" s="2">
        <v>45834</v>
      </c>
      <c r="F1550" s="2" t="str">
        <f>TEXT(Table1[[#This Row],[Business_Day]],"dddd")</f>
        <v>Thursday</v>
      </c>
      <c r="G1550" t="s">
        <v>14</v>
      </c>
      <c r="H1550" t="s">
        <v>22</v>
      </c>
      <c r="I1550" t="str">
        <f t="shared" si="192"/>
        <v>Takeout</v>
      </c>
      <c r="J1550" t="s">
        <v>41</v>
      </c>
      <c r="L1550" t="str">
        <f t="shared" si="193"/>
        <v>No Modifier</v>
      </c>
      <c r="M1550" s="3">
        <v>1</v>
      </c>
      <c r="N1550" s="5">
        <v>2.04</v>
      </c>
      <c r="O1550" s="5">
        <f t="shared" si="194"/>
        <v>2.04</v>
      </c>
      <c r="P1550" s="5">
        <f t="shared" si="195"/>
        <v>2.04</v>
      </c>
      <c r="Q1550" s="9">
        <v>0</v>
      </c>
      <c r="R1550" s="9">
        <f t="shared" si="196"/>
        <v>0</v>
      </c>
      <c r="S1550" s="9">
        <v>0.12</v>
      </c>
      <c r="T1550" s="9">
        <f t="shared" si="197"/>
        <v>0.12</v>
      </c>
      <c r="U1550" s="16">
        <v>2.16</v>
      </c>
      <c r="V1550" s="5">
        <f t="shared" si="198"/>
        <v>2.16</v>
      </c>
      <c r="W1550" t="s">
        <v>21</v>
      </c>
      <c r="X1550" t="str">
        <f t="shared" si="199"/>
        <v>Card</v>
      </c>
    </row>
    <row r="1551" spans="1:24" x14ac:dyDescent="0.3">
      <c r="A1551" s="3">
        <v>121549</v>
      </c>
      <c r="B1551">
        <v>402</v>
      </c>
      <c r="C1551" s="2">
        <v>45792</v>
      </c>
      <c r="D1551" s="4">
        <v>0.48812499999999998</v>
      </c>
      <c r="E1551" s="2">
        <v>45792</v>
      </c>
      <c r="F1551" s="2" t="str">
        <f>TEXT(Table1[[#This Row],[Business_Day]],"dddd")</f>
        <v>Thursday</v>
      </c>
      <c r="G1551" t="s">
        <v>18</v>
      </c>
      <c r="H1551" t="s">
        <v>19</v>
      </c>
      <c r="I1551" t="str">
        <f t="shared" si="192"/>
        <v>Dine-In</v>
      </c>
      <c r="J1551" t="s">
        <v>59</v>
      </c>
      <c r="L1551" t="str">
        <f t="shared" si="193"/>
        <v>No Modifier</v>
      </c>
      <c r="M1551" s="3">
        <v>1</v>
      </c>
      <c r="N1551" s="5">
        <v>10.6</v>
      </c>
      <c r="O1551" s="5">
        <f t="shared" si="194"/>
        <v>10.6</v>
      </c>
      <c r="P1551" s="5">
        <f t="shared" si="195"/>
        <v>10.6</v>
      </c>
      <c r="Q1551" s="9">
        <v>0</v>
      </c>
      <c r="R1551" s="9">
        <f t="shared" si="196"/>
        <v>0</v>
      </c>
      <c r="S1551" s="9">
        <v>0.8</v>
      </c>
      <c r="T1551" s="9">
        <f t="shared" si="197"/>
        <v>0.8</v>
      </c>
      <c r="U1551" s="16">
        <v>11.4</v>
      </c>
      <c r="V1551" s="5">
        <f t="shared" si="198"/>
        <v>11.4</v>
      </c>
      <c r="W1551" t="s">
        <v>21</v>
      </c>
      <c r="X1551" t="str">
        <f t="shared" si="199"/>
        <v>Card</v>
      </c>
    </row>
    <row r="1552" spans="1:24" x14ac:dyDescent="0.3">
      <c r="A1552" s="3">
        <v>121550</v>
      </c>
      <c r="B1552">
        <v>301</v>
      </c>
      <c r="C1552" s="2">
        <v>45866</v>
      </c>
      <c r="D1552" s="4">
        <v>0.12343750000000001</v>
      </c>
      <c r="E1552" s="2">
        <v>45866</v>
      </c>
      <c r="F1552" s="2" t="str">
        <f>TEXT(Table1[[#This Row],[Business_Day]],"dddd")</f>
        <v>Monday</v>
      </c>
      <c r="G1552" t="s">
        <v>18</v>
      </c>
      <c r="H1552" t="s">
        <v>19</v>
      </c>
      <c r="I1552" t="str">
        <f t="shared" si="192"/>
        <v>Dine-In</v>
      </c>
      <c r="J1552" t="s">
        <v>77</v>
      </c>
      <c r="K1552" t="s">
        <v>74</v>
      </c>
      <c r="L1552" t="str">
        <f t="shared" si="193"/>
        <v>Add Bacon</v>
      </c>
      <c r="M1552" s="3">
        <v>1</v>
      </c>
      <c r="N1552" s="5">
        <v>5.2</v>
      </c>
      <c r="O1552" s="5">
        <f t="shared" si="194"/>
        <v>6.2</v>
      </c>
      <c r="P1552" s="5">
        <f t="shared" si="195"/>
        <v>6.2</v>
      </c>
      <c r="Q1552" s="9">
        <v>0</v>
      </c>
      <c r="R1552" s="9">
        <f t="shared" si="196"/>
        <v>0</v>
      </c>
      <c r="S1552" s="9">
        <v>0.53</v>
      </c>
      <c r="T1552" s="9">
        <f t="shared" si="197"/>
        <v>0.53</v>
      </c>
      <c r="U1552" s="16">
        <v>6.73</v>
      </c>
      <c r="V1552" s="5">
        <f t="shared" si="198"/>
        <v>6.73</v>
      </c>
      <c r="W1552" t="s">
        <v>17</v>
      </c>
      <c r="X1552" t="str">
        <f t="shared" si="199"/>
        <v>Cash</v>
      </c>
    </row>
    <row r="1553" spans="1:24" x14ac:dyDescent="0.3">
      <c r="A1553" s="3">
        <v>121551</v>
      </c>
      <c r="B1553">
        <v>201</v>
      </c>
      <c r="C1553" s="2">
        <v>45792</v>
      </c>
      <c r="D1553" s="4">
        <v>7.3298611111111106E-2</v>
      </c>
      <c r="E1553" s="2">
        <v>45792</v>
      </c>
      <c r="F1553" s="2" t="str">
        <f>TEXT(Table1[[#This Row],[Business_Day]],"dddd")</f>
        <v>Thursday</v>
      </c>
      <c r="G1553" t="s">
        <v>18</v>
      </c>
      <c r="H1553" t="s">
        <v>22</v>
      </c>
      <c r="I1553" t="str">
        <f t="shared" si="192"/>
        <v>Takeout</v>
      </c>
      <c r="J1553" t="s">
        <v>43</v>
      </c>
      <c r="L1553" t="str">
        <f t="shared" si="193"/>
        <v>No Modifier</v>
      </c>
      <c r="M1553" s="3">
        <v>1</v>
      </c>
      <c r="N1553" s="5">
        <v>4.42</v>
      </c>
      <c r="O1553" s="5">
        <f t="shared" si="194"/>
        <v>4.42</v>
      </c>
      <c r="P1553" s="5">
        <f t="shared" si="195"/>
        <v>4.42</v>
      </c>
      <c r="Q1553" s="9">
        <v>0</v>
      </c>
      <c r="R1553" s="9">
        <f t="shared" si="196"/>
        <v>0</v>
      </c>
      <c r="S1553" s="9">
        <v>0.28999999999999998</v>
      </c>
      <c r="T1553" s="9">
        <f t="shared" si="197"/>
        <v>0.28999999999999998</v>
      </c>
      <c r="U1553" s="16">
        <v>4.71</v>
      </c>
      <c r="V1553" s="5">
        <f t="shared" si="198"/>
        <v>4.71</v>
      </c>
      <c r="W1553" t="s">
        <v>21</v>
      </c>
      <c r="X1553" t="str">
        <f t="shared" si="199"/>
        <v>Card</v>
      </c>
    </row>
    <row r="1554" spans="1:24" x14ac:dyDescent="0.3">
      <c r="A1554" s="3">
        <v>121552</v>
      </c>
      <c r="B1554">
        <v>101</v>
      </c>
      <c r="C1554" s="2">
        <v>45854</v>
      </c>
      <c r="D1554" s="4">
        <v>0.23505787037037038</v>
      </c>
      <c r="E1554" s="2">
        <v>45854</v>
      </c>
      <c r="F1554" s="2" t="str">
        <f>TEXT(Table1[[#This Row],[Business_Day]],"dddd")</f>
        <v>Wednesday</v>
      </c>
      <c r="G1554" t="s">
        <v>14</v>
      </c>
      <c r="H1554" t="s">
        <v>15</v>
      </c>
      <c r="I1554" t="str">
        <f t="shared" si="192"/>
        <v>Drive-Thru</v>
      </c>
      <c r="J1554" t="s">
        <v>75</v>
      </c>
      <c r="L1554" t="str">
        <f t="shared" si="193"/>
        <v>No Modifier</v>
      </c>
      <c r="M1554" s="3">
        <v>1</v>
      </c>
      <c r="N1554" s="5">
        <v>3.52</v>
      </c>
      <c r="O1554" s="5">
        <f t="shared" si="194"/>
        <v>3.5199999999999996</v>
      </c>
      <c r="P1554" s="5">
        <f t="shared" si="195"/>
        <v>3.5199999999999996</v>
      </c>
      <c r="Q1554" s="9">
        <v>0</v>
      </c>
      <c r="R1554" s="9">
        <f t="shared" si="196"/>
        <v>0</v>
      </c>
      <c r="S1554" s="9">
        <v>0.26</v>
      </c>
      <c r="T1554" s="9">
        <f t="shared" si="197"/>
        <v>0.26</v>
      </c>
      <c r="U1554" s="16">
        <v>3.78</v>
      </c>
      <c r="V1554" s="5">
        <f t="shared" si="198"/>
        <v>3.78</v>
      </c>
      <c r="W1554" t="s">
        <v>21</v>
      </c>
      <c r="X1554" t="str">
        <f t="shared" si="199"/>
        <v>Card</v>
      </c>
    </row>
    <row r="1555" spans="1:24" x14ac:dyDescent="0.3">
      <c r="A1555" s="3">
        <v>121553</v>
      </c>
      <c r="B1555">
        <v>102</v>
      </c>
      <c r="C1555" s="2">
        <v>45844</v>
      </c>
      <c r="D1555" s="4">
        <v>0.42552083333333335</v>
      </c>
      <c r="E1555" s="2">
        <v>45844</v>
      </c>
      <c r="F1555" s="2" t="str">
        <f>TEXT(Table1[[#This Row],[Business_Day]],"dddd")</f>
        <v>Sunday</v>
      </c>
      <c r="G1555" t="s">
        <v>33</v>
      </c>
      <c r="H1555" t="s">
        <v>15</v>
      </c>
      <c r="I1555" t="str">
        <f t="shared" si="192"/>
        <v>Drive-Thru</v>
      </c>
      <c r="J1555" t="s">
        <v>30</v>
      </c>
      <c r="K1555" t="s">
        <v>34</v>
      </c>
      <c r="L1555" t="str">
        <f t="shared" si="193"/>
        <v>Extra Sauce</v>
      </c>
      <c r="M1555" s="3">
        <v>2</v>
      </c>
      <c r="N1555" s="5">
        <v>2.91</v>
      </c>
      <c r="O1555" s="5">
        <f t="shared" si="194"/>
        <v>3.16</v>
      </c>
      <c r="P1555" s="5">
        <f t="shared" si="195"/>
        <v>6.32</v>
      </c>
      <c r="Q1555" s="9">
        <v>0</v>
      </c>
      <c r="R1555" s="9">
        <f t="shared" si="196"/>
        <v>0</v>
      </c>
      <c r="S1555" s="9">
        <v>0.51</v>
      </c>
      <c r="T1555" s="9">
        <f t="shared" si="197"/>
        <v>0.51</v>
      </c>
      <c r="U1555" s="16">
        <v>6.83</v>
      </c>
      <c r="V1555" s="5">
        <f t="shared" si="198"/>
        <v>6.83</v>
      </c>
      <c r="W1555" t="s">
        <v>62</v>
      </c>
      <c r="X1555" t="str">
        <f t="shared" si="199"/>
        <v>GiftCard</v>
      </c>
    </row>
    <row r="1556" spans="1:24" x14ac:dyDescent="0.3">
      <c r="A1556" s="3">
        <v>121554</v>
      </c>
      <c r="B1556">
        <v>101</v>
      </c>
      <c r="C1556" s="2">
        <v>45770</v>
      </c>
      <c r="D1556" s="4">
        <v>4.9791666666666665E-2</v>
      </c>
      <c r="E1556" s="2">
        <v>45770</v>
      </c>
      <c r="F1556" s="2" t="str">
        <f>TEXT(Table1[[#This Row],[Business_Day]],"dddd")</f>
        <v>Wednesday</v>
      </c>
      <c r="G1556" t="s">
        <v>18</v>
      </c>
      <c r="H1556" t="s">
        <v>22</v>
      </c>
      <c r="I1556" t="str">
        <f t="shared" si="192"/>
        <v>Takeout</v>
      </c>
      <c r="J1556" t="s">
        <v>55</v>
      </c>
      <c r="L1556" t="str">
        <f t="shared" si="193"/>
        <v>No Modifier</v>
      </c>
      <c r="M1556" s="3">
        <v>1</v>
      </c>
      <c r="N1556" s="5">
        <v>8.3800000000000008</v>
      </c>
      <c r="O1556" s="5">
        <f t="shared" si="194"/>
        <v>8.379999999999999</v>
      </c>
      <c r="P1556" s="5">
        <f t="shared" si="195"/>
        <v>8.379999999999999</v>
      </c>
      <c r="Q1556" s="9">
        <v>0</v>
      </c>
      <c r="R1556" s="9">
        <f t="shared" si="196"/>
        <v>0</v>
      </c>
      <c r="S1556" s="9">
        <v>0.54</v>
      </c>
      <c r="T1556" s="9">
        <f t="shared" si="197"/>
        <v>0.54</v>
      </c>
      <c r="U1556" s="16">
        <v>8.92</v>
      </c>
      <c r="V1556" s="5">
        <f t="shared" si="198"/>
        <v>8.92</v>
      </c>
      <c r="W1556" t="s">
        <v>31</v>
      </c>
      <c r="X1556" t="str">
        <f t="shared" si="199"/>
        <v>MobilePay</v>
      </c>
    </row>
    <row r="1557" spans="1:24" x14ac:dyDescent="0.3">
      <c r="A1557" s="3">
        <v>121555</v>
      </c>
      <c r="B1557">
        <v>102</v>
      </c>
      <c r="C1557" s="2">
        <v>45862</v>
      </c>
      <c r="D1557" s="4">
        <v>0.42236111111111113</v>
      </c>
      <c r="E1557" s="2">
        <v>45862</v>
      </c>
      <c r="F1557" s="2" t="str">
        <f>TEXT(Table1[[#This Row],[Business_Day]],"dddd")</f>
        <v>Thursday</v>
      </c>
      <c r="G1557" t="s">
        <v>14</v>
      </c>
      <c r="H1557" t="s">
        <v>15</v>
      </c>
      <c r="I1557" t="str">
        <f t="shared" si="192"/>
        <v>Drive-Thru</v>
      </c>
      <c r="J1557" t="s">
        <v>35</v>
      </c>
      <c r="K1557" t="s">
        <v>40</v>
      </c>
      <c r="L1557" t="str">
        <f t="shared" si="193"/>
        <v>Sausage Patty</v>
      </c>
      <c r="M1557" s="3">
        <v>2</v>
      </c>
      <c r="N1557" s="5">
        <v>1.96</v>
      </c>
      <c r="O1557" s="5">
        <f t="shared" si="194"/>
        <v>3.16</v>
      </c>
      <c r="P1557" s="5">
        <f t="shared" si="195"/>
        <v>6.32</v>
      </c>
      <c r="Q1557" s="9">
        <v>0</v>
      </c>
      <c r="R1557" s="9">
        <f t="shared" si="196"/>
        <v>0</v>
      </c>
      <c r="S1557" s="9">
        <v>0.41</v>
      </c>
      <c r="T1557" s="9">
        <f t="shared" si="197"/>
        <v>0.41</v>
      </c>
      <c r="U1557" s="16">
        <v>6.73</v>
      </c>
      <c r="V1557" s="5">
        <f t="shared" si="198"/>
        <v>6.73</v>
      </c>
      <c r="W1557" t="s">
        <v>21</v>
      </c>
      <c r="X1557" t="str">
        <f t="shared" si="199"/>
        <v>Card</v>
      </c>
    </row>
    <row r="1558" spans="1:24" x14ac:dyDescent="0.3">
      <c r="A1558" s="3">
        <v>121556</v>
      </c>
      <c r="B1558">
        <v>103</v>
      </c>
      <c r="C1558" s="2">
        <v>45775</v>
      </c>
      <c r="D1558" s="4">
        <v>0.35125000000000001</v>
      </c>
      <c r="E1558" s="2">
        <v>45775</v>
      </c>
      <c r="F1558" s="2" t="str">
        <f>TEXT(Table1[[#This Row],[Business_Day]],"dddd")</f>
        <v>Monday</v>
      </c>
      <c r="G1558" t="s">
        <v>36</v>
      </c>
      <c r="H1558" t="s">
        <v>15</v>
      </c>
      <c r="I1558" t="str">
        <f t="shared" si="192"/>
        <v>Drive-Thru</v>
      </c>
      <c r="J1558" t="s">
        <v>48</v>
      </c>
      <c r="K1558" t="s">
        <v>34</v>
      </c>
      <c r="L1558" t="str">
        <f t="shared" si="193"/>
        <v>Extra Sauce</v>
      </c>
      <c r="M1558" s="3">
        <v>2</v>
      </c>
      <c r="N1558" s="5">
        <v>5.99</v>
      </c>
      <c r="O1558" s="5">
        <f t="shared" si="194"/>
        <v>6.24</v>
      </c>
      <c r="P1558" s="5">
        <f t="shared" si="195"/>
        <v>12.48</v>
      </c>
      <c r="Q1558" s="9">
        <v>0</v>
      </c>
      <c r="R1558" s="9">
        <f t="shared" si="196"/>
        <v>0</v>
      </c>
      <c r="S1558" s="9">
        <v>0.87</v>
      </c>
      <c r="T1558" s="9">
        <f t="shared" si="197"/>
        <v>0.87</v>
      </c>
      <c r="U1558" s="16">
        <v>13.35</v>
      </c>
      <c r="V1558" s="5">
        <f t="shared" si="198"/>
        <v>13.35</v>
      </c>
      <c r="W1558" t="s">
        <v>21</v>
      </c>
      <c r="X1558" t="str">
        <f t="shared" si="199"/>
        <v>Card</v>
      </c>
    </row>
    <row r="1559" spans="1:24" x14ac:dyDescent="0.3">
      <c r="A1559" s="3">
        <v>121557</v>
      </c>
      <c r="B1559">
        <v>102</v>
      </c>
      <c r="C1559" s="2">
        <v>45790</v>
      </c>
      <c r="D1559" s="4">
        <v>0.33695601851851853</v>
      </c>
      <c r="E1559" s="2">
        <v>45790</v>
      </c>
      <c r="F1559" s="2" t="str">
        <f>TEXT(Table1[[#This Row],[Business_Day]],"dddd")</f>
        <v>Tuesday</v>
      </c>
      <c r="G1559" t="s">
        <v>36</v>
      </c>
      <c r="H1559" t="s">
        <v>22</v>
      </c>
      <c r="I1559" t="str">
        <f t="shared" si="192"/>
        <v>Takeout</v>
      </c>
      <c r="J1559" t="s">
        <v>57</v>
      </c>
      <c r="L1559" t="str">
        <f t="shared" si="193"/>
        <v>No Modifier</v>
      </c>
      <c r="M1559" s="3">
        <v>1</v>
      </c>
      <c r="N1559" s="5">
        <v>8.59</v>
      </c>
      <c r="O1559" s="5">
        <f t="shared" si="194"/>
        <v>8.59</v>
      </c>
      <c r="P1559" s="5">
        <f t="shared" si="195"/>
        <v>8.59</v>
      </c>
      <c r="Q1559" s="9">
        <v>0.43</v>
      </c>
      <c r="R1559" s="9">
        <f t="shared" si="196"/>
        <v>0.43</v>
      </c>
      <c r="S1559" s="9">
        <v>0.59</v>
      </c>
      <c r="T1559" s="9">
        <f t="shared" si="197"/>
        <v>0.59</v>
      </c>
      <c r="U1559" s="16">
        <v>8.75</v>
      </c>
      <c r="V1559" s="5">
        <f t="shared" si="198"/>
        <v>8.75</v>
      </c>
      <c r="W1559" t="s">
        <v>21</v>
      </c>
      <c r="X1559" t="str">
        <f t="shared" si="199"/>
        <v>Card</v>
      </c>
    </row>
    <row r="1560" spans="1:24" x14ac:dyDescent="0.3">
      <c r="A1560" s="3">
        <v>121558</v>
      </c>
      <c r="B1560">
        <v>202</v>
      </c>
      <c r="C1560" s="2">
        <v>45758</v>
      </c>
      <c r="D1560" s="4">
        <v>0.26138888888888889</v>
      </c>
      <c r="E1560" s="2">
        <v>45758</v>
      </c>
      <c r="F1560" s="2" t="str">
        <f>TEXT(Table1[[#This Row],[Business_Day]],"dddd")</f>
        <v>Friday</v>
      </c>
      <c r="G1560" t="s">
        <v>36</v>
      </c>
      <c r="H1560" t="s">
        <v>29</v>
      </c>
      <c r="I1560" t="str">
        <f t="shared" si="192"/>
        <v>Delivery</v>
      </c>
      <c r="J1560" t="s">
        <v>30</v>
      </c>
      <c r="L1560" t="str">
        <f t="shared" si="193"/>
        <v>No Modifier</v>
      </c>
      <c r="M1560" s="3">
        <v>1</v>
      </c>
      <c r="N1560" s="5">
        <v>3.56</v>
      </c>
      <c r="O1560" s="5">
        <f t="shared" si="194"/>
        <v>3.5599999999999996</v>
      </c>
      <c r="P1560" s="5">
        <f t="shared" si="195"/>
        <v>3.5599999999999996</v>
      </c>
      <c r="Q1560" s="9">
        <v>0</v>
      </c>
      <c r="R1560" s="9">
        <f t="shared" si="196"/>
        <v>0</v>
      </c>
      <c r="S1560" s="9">
        <v>0.28000000000000003</v>
      </c>
      <c r="T1560" s="9">
        <f t="shared" si="197"/>
        <v>0.28000000000000003</v>
      </c>
      <c r="U1560" s="16">
        <v>3.84</v>
      </c>
      <c r="V1560" s="5">
        <f t="shared" si="198"/>
        <v>3.84</v>
      </c>
      <c r="W1560" t="s">
        <v>21</v>
      </c>
      <c r="X1560" t="str">
        <f t="shared" si="199"/>
        <v>Card</v>
      </c>
    </row>
    <row r="1561" spans="1:24" x14ac:dyDescent="0.3">
      <c r="A1561" s="3">
        <v>121559</v>
      </c>
      <c r="B1561">
        <v>201</v>
      </c>
      <c r="C1561" s="2">
        <v>45877</v>
      </c>
      <c r="D1561" s="4">
        <v>0.29203703703703704</v>
      </c>
      <c r="E1561" s="2">
        <v>45877</v>
      </c>
      <c r="F1561" s="2" t="str">
        <f>TEXT(Table1[[#This Row],[Business_Day]],"dddd")</f>
        <v>Friday</v>
      </c>
      <c r="G1561" t="s">
        <v>36</v>
      </c>
      <c r="H1561" t="s">
        <v>22</v>
      </c>
      <c r="I1561" t="str">
        <f t="shared" si="192"/>
        <v>Takeout</v>
      </c>
      <c r="J1561" t="s">
        <v>30</v>
      </c>
      <c r="K1561" t="s">
        <v>34</v>
      </c>
      <c r="L1561" t="str">
        <f t="shared" si="193"/>
        <v>Extra Sauce</v>
      </c>
      <c r="M1561" s="3">
        <v>1</v>
      </c>
      <c r="N1561" s="5">
        <v>3.06</v>
      </c>
      <c r="O1561" s="5">
        <f t="shared" si="194"/>
        <v>3.3099999999999996</v>
      </c>
      <c r="P1561" s="5">
        <f t="shared" si="195"/>
        <v>3.3099999999999996</v>
      </c>
      <c r="Q1561" s="9">
        <v>0</v>
      </c>
      <c r="R1561" s="9">
        <f t="shared" si="196"/>
        <v>0</v>
      </c>
      <c r="S1561" s="9">
        <v>0.28000000000000003</v>
      </c>
      <c r="T1561" s="9">
        <f t="shared" si="197"/>
        <v>0.28000000000000003</v>
      </c>
      <c r="U1561" s="16">
        <v>3.59</v>
      </c>
      <c r="V1561" s="5">
        <f t="shared" si="198"/>
        <v>3.59</v>
      </c>
      <c r="W1561" t="s">
        <v>17</v>
      </c>
      <c r="X1561" t="str">
        <f t="shared" si="199"/>
        <v>Cash</v>
      </c>
    </row>
    <row r="1562" spans="1:24" x14ac:dyDescent="0.3">
      <c r="A1562" s="3">
        <v>121560</v>
      </c>
      <c r="B1562">
        <v>401</v>
      </c>
      <c r="C1562" s="2">
        <v>45801</v>
      </c>
      <c r="D1562" s="4">
        <v>0.29201388888888891</v>
      </c>
      <c r="E1562" s="2">
        <v>45801</v>
      </c>
      <c r="F1562" s="2" t="str">
        <f>TEXT(Table1[[#This Row],[Business_Day]],"dddd")</f>
        <v>Saturday</v>
      </c>
      <c r="G1562" t="s">
        <v>14</v>
      </c>
      <c r="H1562" t="s">
        <v>22</v>
      </c>
      <c r="I1562" t="str">
        <f t="shared" si="192"/>
        <v>Takeout</v>
      </c>
      <c r="J1562" t="s">
        <v>70</v>
      </c>
      <c r="K1562" t="s">
        <v>23</v>
      </c>
      <c r="L1562" t="str">
        <f t="shared" si="193"/>
        <v>Light Ice</v>
      </c>
      <c r="M1562" s="3">
        <v>2</v>
      </c>
      <c r="N1562" s="5">
        <v>3.23</v>
      </c>
      <c r="O1562" s="5">
        <f t="shared" si="194"/>
        <v>3.23</v>
      </c>
      <c r="P1562" s="5">
        <f t="shared" si="195"/>
        <v>6.46</v>
      </c>
      <c r="Q1562" s="9">
        <v>0</v>
      </c>
      <c r="R1562" s="9">
        <f t="shared" si="196"/>
        <v>0</v>
      </c>
      <c r="S1562" s="9">
        <v>0.39</v>
      </c>
      <c r="T1562" s="9">
        <f t="shared" si="197"/>
        <v>0.39</v>
      </c>
      <c r="U1562" s="16">
        <v>6.85</v>
      </c>
      <c r="V1562" s="5">
        <f t="shared" si="198"/>
        <v>6.85</v>
      </c>
      <c r="W1562" t="s">
        <v>21</v>
      </c>
      <c r="X1562" t="str">
        <f t="shared" si="199"/>
        <v>Card</v>
      </c>
    </row>
    <row r="1563" spans="1:24" x14ac:dyDescent="0.3">
      <c r="A1563" s="3">
        <v>121561</v>
      </c>
      <c r="B1563">
        <v>102</v>
      </c>
      <c r="C1563" s="2">
        <v>45774</v>
      </c>
      <c r="D1563" s="4">
        <v>0.50155092592592587</v>
      </c>
      <c r="E1563" s="2">
        <v>45774</v>
      </c>
      <c r="F1563" s="2" t="str">
        <f>TEXT(Table1[[#This Row],[Business_Day]],"dddd")</f>
        <v>Sunday</v>
      </c>
      <c r="G1563" t="s">
        <v>18</v>
      </c>
      <c r="H1563" t="s">
        <v>15</v>
      </c>
      <c r="I1563" t="str">
        <f t="shared" si="192"/>
        <v>Drive-Thru</v>
      </c>
      <c r="J1563" t="s">
        <v>77</v>
      </c>
      <c r="L1563" t="str">
        <f t="shared" si="193"/>
        <v>No Modifier</v>
      </c>
      <c r="M1563" s="3">
        <v>1</v>
      </c>
      <c r="N1563" s="5">
        <v>4.9800000000000004</v>
      </c>
      <c r="O1563" s="5">
        <f t="shared" si="194"/>
        <v>4.9800000000000004</v>
      </c>
      <c r="P1563" s="5">
        <f t="shared" si="195"/>
        <v>4.9800000000000004</v>
      </c>
      <c r="Q1563" s="9">
        <v>0</v>
      </c>
      <c r="R1563" s="9">
        <f t="shared" si="196"/>
        <v>0</v>
      </c>
      <c r="S1563" s="9">
        <v>0.42</v>
      </c>
      <c r="T1563" s="9">
        <f t="shared" si="197"/>
        <v>0.42</v>
      </c>
      <c r="U1563" s="16">
        <v>5.4</v>
      </c>
      <c r="V1563" s="5">
        <f t="shared" si="198"/>
        <v>5.4</v>
      </c>
      <c r="W1563" t="s">
        <v>17</v>
      </c>
      <c r="X1563" t="str">
        <f t="shared" si="199"/>
        <v>Cash</v>
      </c>
    </row>
    <row r="1564" spans="1:24" x14ac:dyDescent="0.3">
      <c r="A1564" s="3">
        <v>121562</v>
      </c>
      <c r="B1564">
        <v>201</v>
      </c>
      <c r="C1564" s="2">
        <v>45876</v>
      </c>
      <c r="D1564" s="4">
        <v>0.20206018518518518</v>
      </c>
      <c r="E1564" s="2">
        <v>45876</v>
      </c>
      <c r="F1564" s="2" t="str">
        <f>TEXT(Table1[[#This Row],[Business_Day]],"dddd")</f>
        <v>Thursday</v>
      </c>
      <c r="G1564" t="s">
        <v>28</v>
      </c>
      <c r="H1564" t="s">
        <v>19</v>
      </c>
      <c r="I1564" t="str">
        <f t="shared" si="192"/>
        <v>Dine-In</v>
      </c>
      <c r="J1564" t="s">
        <v>68</v>
      </c>
      <c r="L1564" t="str">
        <f t="shared" si="193"/>
        <v>No Modifier</v>
      </c>
      <c r="M1564" s="3">
        <v>2</v>
      </c>
      <c r="N1564" s="5">
        <v>3.13</v>
      </c>
      <c r="O1564" s="5">
        <f t="shared" si="194"/>
        <v>3.13</v>
      </c>
      <c r="P1564" s="5">
        <f t="shared" si="195"/>
        <v>6.26</v>
      </c>
      <c r="Q1564" s="9">
        <v>0</v>
      </c>
      <c r="R1564" s="9">
        <f t="shared" si="196"/>
        <v>0</v>
      </c>
      <c r="S1564" s="9">
        <v>0.38</v>
      </c>
      <c r="T1564" s="9">
        <f t="shared" si="197"/>
        <v>0.38</v>
      </c>
      <c r="U1564" s="16">
        <v>6.64</v>
      </c>
      <c r="V1564" s="5">
        <f t="shared" si="198"/>
        <v>6.64</v>
      </c>
      <c r="W1564" t="s">
        <v>31</v>
      </c>
      <c r="X1564" t="str">
        <f t="shared" si="199"/>
        <v>MobilePay</v>
      </c>
    </row>
    <row r="1565" spans="1:24" x14ac:dyDescent="0.3">
      <c r="A1565" s="3">
        <v>121563</v>
      </c>
      <c r="B1565">
        <v>501</v>
      </c>
      <c r="C1565" s="2">
        <v>45872</v>
      </c>
      <c r="D1565" s="4">
        <v>0.48268518518518516</v>
      </c>
      <c r="E1565" s="2">
        <v>45872</v>
      </c>
      <c r="F1565" s="2" t="str">
        <f>TEXT(Table1[[#This Row],[Business_Day]],"dddd")</f>
        <v>Sunday</v>
      </c>
      <c r="G1565" t="s">
        <v>18</v>
      </c>
      <c r="H1565" t="s">
        <v>15</v>
      </c>
      <c r="I1565" t="str">
        <f t="shared" si="192"/>
        <v>Drive-Thru</v>
      </c>
      <c r="J1565" t="s">
        <v>57</v>
      </c>
      <c r="L1565" t="str">
        <f t="shared" si="193"/>
        <v>No Modifier</v>
      </c>
      <c r="M1565" s="3">
        <v>3</v>
      </c>
      <c r="N1565" s="5">
        <v>9.43</v>
      </c>
      <c r="O1565" s="5">
        <f t="shared" si="194"/>
        <v>9.4300000000000015</v>
      </c>
      <c r="P1565" s="5">
        <f t="shared" si="195"/>
        <v>28.290000000000006</v>
      </c>
      <c r="Q1565" s="9">
        <v>0</v>
      </c>
      <c r="R1565" s="9">
        <f t="shared" si="196"/>
        <v>0</v>
      </c>
      <c r="S1565" s="9">
        <v>2.4</v>
      </c>
      <c r="T1565" s="9">
        <f t="shared" si="197"/>
        <v>2.4</v>
      </c>
      <c r="U1565" s="16">
        <v>30.69</v>
      </c>
      <c r="V1565" s="5">
        <f t="shared" si="198"/>
        <v>30.69</v>
      </c>
      <c r="X1565" t="str">
        <f t="shared" si="199"/>
        <v>Card</v>
      </c>
    </row>
    <row r="1566" spans="1:24" x14ac:dyDescent="0.3">
      <c r="A1566" s="3">
        <v>121564</v>
      </c>
      <c r="B1566">
        <v>201</v>
      </c>
      <c r="C1566" s="2">
        <v>45847</v>
      </c>
      <c r="D1566" s="4">
        <v>0.45653935185185185</v>
      </c>
      <c r="E1566" s="2">
        <v>45847</v>
      </c>
      <c r="F1566" s="2" t="str">
        <f>TEXT(Table1[[#This Row],[Business_Day]],"dddd")</f>
        <v>Wednesday</v>
      </c>
      <c r="G1566" t="s">
        <v>14</v>
      </c>
      <c r="H1566" t="s">
        <v>15</v>
      </c>
      <c r="I1566" t="str">
        <f t="shared" si="192"/>
        <v>Drive-Thru</v>
      </c>
      <c r="J1566" t="s">
        <v>39</v>
      </c>
      <c r="L1566" t="str">
        <f t="shared" si="193"/>
        <v>No Modifier</v>
      </c>
      <c r="M1566" s="3">
        <v>1</v>
      </c>
      <c r="N1566" s="5">
        <v>3.22</v>
      </c>
      <c r="O1566" s="5">
        <f t="shared" si="194"/>
        <v>3.22</v>
      </c>
      <c r="P1566" s="5">
        <f t="shared" si="195"/>
        <v>3.22</v>
      </c>
      <c r="Q1566" s="9">
        <v>0</v>
      </c>
      <c r="R1566" s="9">
        <f t="shared" si="196"/>
        <v>0</v>
      </c>
      <c r="S1566" s="9">
        <v>0.21</v>
      </c>
      <c r="T1566" s="9">
        <f t="shared" si="197"/>
        <v>0.21</v>
      </c>
      <c r="U1566" s="16">
        <v>3.43</v>
      </c>
      <c r="V1566" s="5">
        <f t="shared" si="198"/>
        <v>3.43</v>
      </c>
      <c r="W1566" t="s">
        <v>17</v>
      </c>
      <c r="X1566" t="str">
        <f t="shared" si="199"/>
        <v>Cash</v>
      </c>
    </row>
    <row r="1567" spans="1:24" x14ac:dyDescent="0.3">
      <c r="A1567" s="3">
        <v>121565</v>
      </c>
      <c r="B1567">
        <v>301</v>
      </c>
      <c r="C1567" s="2">
        <v>45813</v>
      </c>
      <c r="D1567" s="4">
        <v>0.25688657407407406</v>
      </c>
      <c r="E1567" s="2">
        <v>45813</v>
      </c>
      <c r="F1567" s="2" t="str">
        <f>TEXT(Table1[[#This Row],[Business_Day]],"dddd")</f>
        <v>Thursday</v>
      </c>
      <c r="G1567" t="s">
        <v>36</v>
      </c>
      <c r="H1567" t="s">
        <v>15</v>
      </c>
      <c r="I1567" t="str">
        <f t="shared" si="192"/>
        <v>Drive-Thru</v>
      </c>
      <c r="J1567" t="s">
        <v>20</v>
      </c>
      <c r="K1567" t="s">
        <v>73</v>
      </c>
      <c r="L1567" t="str">
        <f t="shared" si="193"/>
        <v>Add Jalapenos</v>
      </c>
      <c r="M1567" s="3">
        <v>1</v>
      </c>
      <c r="N1567" s="5">
        <v>5.29</v>
      </c>
      <c r="O1567" s="5">
        <f t="shared" ca="1" si="194"/>
        <v>5.8400000000000007</v>
      </c>
      <c r="P1567" s="5">
        <f t="shared" ca="1" si="195"/>
        <v>5.8400000000000007</v>
      </c>
      <c r="R1567" s="9">
        <f t="shared" ca="1" si="196"/>
        <v>0.15</v>
      </c>
      <c r="S1567" s="9">
        <v>0.43</v>
      </c>
      <c r="T1567" s="9">
        <f>IF(S1567="",V1567-P1567+R1567,S1567)</f>
        <v>0.43</v>
      </c>
      <c r="U1567" s="16">
        <v>6.12</v>
      </c>
      <c r="V1567" s="5">
        <f t="shared" si="198"/>
        <v>6.12</v>
      </c>
      <c r="W1567" t="s">
        <v>17</v>
      </c>
      <c r="X1567" t="str">
        <f t="shared" si="199"/>
        <v>Cash</v>
      </c>
    </row>
    <row r="1568" spans="1:24" x14ac:dyDescent="0.3">
      <c r="A1568" s="3">
        <v>121566</v>
      </c>
      <c r="B1568">
        <v>201</v>
      </c>
      <c r="C1568" s="2">
        <v>45837</v>
      </c>
      <c r="D1568" s="4">
        <v>0.27105324074074072</v>
      </c>
      <c r="E1568" s="2">
        <v>45837</v>
      </c>
      <c r="F1568" s="2" t="str">
        <f>TEXT(Table1[[#This Row],[Business_Day]],"dddd")</f>
        <v>Sunday</v>
      </c>
      <c r="G1568" t="s">
        <v>36</v>
      </c>
      <c r="H1568" t="s">
        <v>22</v>
      </c>
      <c r="I1568" t="str">
        <f t="shared" si="192"/>
        <v>Takeout</v>
      </c>
      <c r="J1568" t="s">
        <v>57</v>
      </c>
      <c r="K1568" t="s">
        <v>63</v>
      </c>
      <c r="L1568" t="str">
        <f t="shared" si="193"/>
        <v>No Sauce</v>
      </c>
      <c r="M1568" s="3">
        <v>1</v>
      </c>
      <c r="N1568" s="5">
        <v>9.02</v>
      </c>
      <c r="O1568" s="5">
        <f t="shared" si="194"/>
        <v>9.02</v>
      </c>
      <c r="P1568" s="5">
        <f t="shared" si="195"/>
        <v>9.02</v>
      </c>
      <c r="Q1568" s="9">
        <v>0</v>
      </c>
      <c r="R1568" s="9">
        <f t="shared" si="196"/>
        <v>0</v>
      </c>
      <c r="S1568" s="9">
        <v>0.59</v>
      </c>
      <c r="T1568" s="9">
        <f t="shared" si="197"/>
        <v>0.59</v>
      </c>
      <c r="U1568" s="16">
        <v>9.61</v>
      </c>
      <c r="V1568" s="5">
        <f t="shared" si="198"/>
        <v>9.61</v>
      </c>
      <c r="W1568" t="s">
        <v>21</v>
      </c>
      <c r="X1568" t="str">
        <f t="shared" si="199"/>
        <v>Card</v>
      </c>
    </row>
    <row r="1569" spans="1:24" x14ac:dyDescent="0.3">
      <c r="A1569" s="3">
        <v>121567</v>
      </c>
      <c r="B1569">
        <v>201</v>
      </c>
      <c r="C1569" s="2">
        <v>45836</v>
      </c>
      <c r="D1569" s="4">
        <v>0.31435185185185183</v>
      </c>
      <c r="E1569" s="2">
        <v>45836</v>
      </c>
      <c r="F1569" s="2" t="str">
        <f>TEXT(Table1[[#This Row],[Business_Day]],"dddd")</f>
        <v>Saturday</v>
      </c>
      <c r="G1569" t="s">
        <v>14</v>
      </c>
      <c r="H1569" t="s">
        <v>15</v>
      </c>
      <c r="I1569" t="str">
        <f t="shared" si="192"/>
        <v>Drive-Thru</v>
      </c>
      <c r="J1569" t="s">
        <v>75</v>
      </c>
      <c r="L1569" t="str">
        <f t="shared" si="193"/>
        <v>No Modifier</v>
      </c>
      <c r="M1569" s="3">
        <v>1</v>
      </c>
      <c r="N1569" s="5">
        <v>3.87</v>
      </c>
      <c r="O1569" s="5">
        <f t="shared" si="194"/>
        <v>5.07</v>
      </c>
      <c r="P1569" s="5">
        <f t="shared" si="195"/>
        <v>5.07</v>
      </c>
      <c r="Q1569" s="9">
        <v>0</v>
      </c>
      <c r="R1569" s="9">
        <f t="shared" si="196"/>
        <v>0</v>
      </c>
      <c r="S1569" s="9">
        <v>0.46</v>
      </c>
      <c r="T1569" s="9">
        <f t="shared" si="197"/>
        <v>0.46</v>
      </c>
      <c r="U1569" s="16">
        <v>5.53</v>
      </c>
      <c r="V1569" s="5">
        <f t="shared" si="198"/>
        <v>5.53</v>
      </c>
      <c r="W1569" t="s">
        <v>21</v>
      </c>
      <c r="X1569" t="str">
        <f t="shared" si="199"/>
        <v>Card</v>
      </c>
    </row>
    <row r="1570" spans="1:24" x14ac:dyDescent="0.3">
      <c r="A1570" s="3">
        <v>121568</v>
      </c>
      <c r="B1570">
        <v>101</v>
      </c>
      <c r="C1570" s="2">
        <v>45814</v>
      </c>
      <c r="D1570" s="4">
        <v>0.12364583333333333</v>
      </c>
      <c r="E1570" s="2">
        <v>45814</v>
      </c>
      <c r="F1570" s="2" t="str">
        <f>TEXT(Table1[[#This Row],[Business_Day]],"dddd")</f>
        <v>Friday</v>
      </c>
      <c r="G1570" t="s">
        <v>18</v>
      </c>
      <c r="H1570" t="s">
        <v>15</v>
      </c>
      <c r="I1570" t="str">
        <f t="shared" si="192"/>
        <v>Drive-Thru</v>
      </c>
      <c r="J1570" t="s">
        <v>27</v>
      </c>
      <c r="L1570" t="str">
        <f t="shared" si="193"/>
        <v>No Modifier</v>
      </c>
      <c r="M1570" s="3">
        <v>1</v>
      </c>
      <c r="N1570" s="5">
        <v>5.09</v>
      </c>
      <c r="O1570" s="5">
        <f t="shared" si="194"/>
        <v>5.09</v>
      </c>
      <c r="P1570" s="5">
        <f t="shared" si="195"/>
        <v>5.09</v>
      </c>
      <c r="Q1570" s="9">
        <v>0.25</v>
      </c>
      <c r="R1570" s="9">
        <f t="shared" si="196"/>
        <v>0.25</v>
      </c>
      <c r="S1570" s="9">
        <v>0.41</v>
      </c>
      <c r="T1570" s="9">
        <f t="shared" si="197"/>
        <v>0.41</v>
      </c>
      <c r="U1570" s="16">
        <v>5.25</v>
      </c>
      <c r="V1570" s="5">
        <f t="shared" si="198"/>
        <v>5.25</v>
      </c>
      <c r="W1570" t="s">
        <v>21</v>
      </c>
      <c r="X1570" t="str">
        <f t="shared" si="199"/>
        <v>Card</v>
      </c>
    </row>
    <row r="1571" spans="1:24" x14ac:dyDescent="0.3">
      <c r="A1571" s="3">
        <v>121569</v>
      </c>
      <c r="B1571">
        <v>201</v>
      </c>
      <c r="C1571" s="2">
        <v>45829</v>
      </c>
      <c r="D1571" s="4">
        <v>0.46375</v>
      </c>
      <c r="E1571" s="2">
        <v>45829</v>
      </c>
      <c r="F1571" s="2" t="str">
        <f>TEXT(Table1[[#This Row],[Business_Day]],"dddd")</f>
        <v>Saturday</v>
      </c>
      <c r="G1571" t="s">
        <v>37</v>
      </c>
      <c r="H1571" t="s">
        <v>22</v>
      </c>
      <c r="I1571" t="str">
        <f t="shared" si="192"/>
        <v>Takeout</v>
      </c>
      <c r="J1571" t="s">
        <v>16</v>
      </c>
      <c r="K1571" t="s">
        <v>71</v>
      </c>
      <c r="L1571" t="str">
        <f t="shared" si="193"/>
        <v>Almond Milk</v>
      </c>
      <c r="M1571" s="3">
        <v>1</v>
      </c>
      <c r="N1571" s="5">
        <v>1.4</v>
      </c>
      <c r="O1571" s="5">
        <f t="shared" si="194"/>
        <v>2.1</v>
      </c>
      <c r="P1571" s="5">
        <f t="shared" si="195"/>
        <v>2.1</v>
      </c>
      <c r="Q1571" s="9">
        <v>0.42</v>
      </c>
      <c r="R1571" s="9">
        <f t="shared" si="196"/>
        <v>0.42</v>
      </c>
      <c r="S1571" s="9">
        <v>0.13</v>
      </c>
      <c r="T1571" s="9">
        <f t="shared" si="197"/>
        <v>0.13</v>
      </c>
      <c r="U1571" s="16">
        <v>1.81</v>
      </c>
      <c r="V1571" s="5">
        <f t="shared" si="198"/>
        <v>1.81</v>
      </c>
      <c r="W1571" t="s">
        <v>17</v>
      </c>
      <c r="X1571" t="str">
        <f t="shared" si="199"/>
        <v>Cash</v>
      </c>
    </row>
    <row r="1572" spans="1:24" x14ac:dyDescent="0.3">
      <c r="A1572" s="3">
        <v>121570</v>
      </c>
      <c r="B1572">
        <v>402</v>
      </c>
      <c r="C1572" s="2">
        <v>45793</v>
      </c>
      <c r="D1572" s="4">
        <v>0.16186342592592592</v>
      </c>
      <c r="E1572" s="2">
        <v>45793</v>
      </c>
      <c r="F1572" s="2" t="str">
        <f>TEXT(Table1[[#This Row],[Business_Day]],"dddd")</f>
        <v>Friday</v>
      </c>
      <c r="G1572" t="s">
        <v>28</v>
      </c>
      <c r="H1572" t="s">
        <v>22</v>
      </c>
      <c r="I1572" t="str">
        <f t="shared" si="192"/>
        <v>Takeout</v>
      </c>
      <c r="J1572" t="s">
        <v>52</v>
      </c>
      <c r="L1572" t="str">
        <f t="shared" si="193"/>
        <v>No Modifier</v>
      </c>
      <c r="M1572" s="3">
        <v>1</v>
      </c>
      <c r="N1572" s="5">
        <v>2.87</v>
      </c>
      <c r="O1572" s="5">
        <f t="shared" si="194"/>
        <v>2.87</v>
      </c>
      <c r="P1572" s="5">
        <f t="shared" si="195"/>
        <v>2.87</v>
      </c>
      <c r="Q1572" s="9">
        <v>0</v>
      </c>
      <c r="R1572" s="9">
        <f t="shared" si="196"/>
        <v>0</v>
      </c>
      <c r="S1572" s="9">
        <v>0.24</v>
      </c>
      <c r="T1572" s="9">
        <f t="shared" si="197"/>
        <v>0.24</v>
      </c>
      <c r="U1572" s="16">
        <v>3.11</v>
      </c>
      <c r="V1572" s="5">
        <f t="shared" si="198"/>
        <v>3.11</v>
      </c>
      <c r="W1572" t="s">
        <v>21</v>
      </c>
      <c r="X1572" t="str">
        <f t="shared" si="199"/>
        <v>Card</v>
      </c>
    </row>
    <row r="1573" spans="1:24" x14ac:dyDescent="0.3">
      <c r="A1573" s="3">
        <v>121571</v>
      </c>
      <c r="B1573">
        <v>202</v>
      </c>
      <c r="C1573" s="2">
        <v>45835</v>
      </c>
      <c r="D1573" s="4">
        <v>0.45069444444444445</v>
      </c>
      <c r="E1573" s="2">
        <v>45835</v>
      </c>
      <c r="F1573" s="2" t="str">
        <f>TEXT(Table1[[#This Row],[Business_Day]],"dddd")</f>
        <v>Friday</v>
      </c>
      <c r="G1573" t="s">
        <v>33</v>
      </c>
      <c r="H1573" t="s">
        <v>29</v>
      </c>
      <c r="I1573" t="str">
        <f t="shared" si="192"/>
        <v>Delivery</v>
      </c>
      <c r="J1573" t="s">
        <v>52</v>
      </c>
      <c r="L1573" t="str">
        <f t="shared" si="193"/>
        <v>No Modifier</v>
      </c>
      <c r="M1573" s="3">
        <v>1</v>
      </c>
      <c r="N1573" s="5">
        <v>2.2799999999999998</v>
      </c>
      <c r="O1573" s="5">
        <f t="shared" si="194"/>
        <v>2.2800000000000002</v>
      </c>
      <c r="P1573" s="5">
        <f t="shared" si="195"/>
        <v>2.2800000000000002</v>
      </c>
      <c r="Q1573" s="9">
        <v>0</v>
      </c>
      <c r="R1573" s="9">
        <f t="shared" si="196"/>
        <v>0</v>
      </c>
      <c r="S1573" s="9">
        <v>0.21</v>
      </c>
      <c r="T1573" s="9">
        <f t="shared" si="197"/>
        <v>0.21</v>
      </c>
      <c r="U1573" s="16">
        <v>2.4900000000000002</v>
      </c>
      <c r="V1573" s="5">
        <f t="shared" si="198"/>
        <v>2.4900000000000002</v>
      </c>
      <c r="W1573" t="s">
        <v>21</v>
      </c>
      <c r="X1573" t="str">
        <f t="shared" si="199"/>
        <v>Card</v>
      </c>
    </row>
    <row r="1574" spans="1:24" x14ac:dyDescent="0.3">
      <c r="A1574" s="3">
        <v>121572</v>
      </c>
      <c r="B1574">
        <v>101</v>
      </c>
      <c r="C1574" s="2">
        <v>45770</v>
      </c>
      <c r="D1574" s="4">
        <v>0.34062500000000001</v>
      </c>
      <c r="E1574" s="2">
        <v>45770</v>
      </c>
      <c r="F1574" s="2" t="str">
        <f>TEXT(Table1[[#This Row],[Business_Day]],"dddd")</f>
        <v>Wednesday</v>
      </c>
      <c r="G1574" t="s">
        <v>36</v>
      </c>
      <c r="H1574" t="s">
        <v>19</v>
      </c>
      <c r="I1574" t="str">
        <f t="shared" si="192"/>
        <v>Dine-In</v>
      </c>
      <c r="J1574" t="s">
        <v>59</v>
      </c>
      <c r="L1574" t="str">
        <f t="shared" si="193"/>
        <v>No Modifier</v>
      </c>
      <c r="M1574" s="3">
        <v>1</v>
      </c>
      <c r="N1574" s="5">
        <v>10.14</v>
      </c>
      <c r="O1574" s="5">
        <f t="shared" si="194"/>
        <v>10.14</v>
      </c>
      <c r="P1574" s="5">
        <f t="shared" si="195"/>
        <v>10.14</v>
      </c>
      <c r="Q1574" s="9">
        <v>0</v>
      </c>
      <c r="R1574" s="9">
        <f t="shared" si="196"/>
        <v>0</v>
      </c>
      <c r="S1574" s="9">
        <v>0.76</v>
      </c>
      <c r="T1574" s="9">
        <f t="shared" si="197"/>
        <v>0.76</v>
      </c>
      <c r="U1574" s="16">
        <v>10.9</v>
      </c>
      <c r="V1574" s="5">
        <f t="shared" si="198"/>
        <v>10.9</v>
      </c>
      <c r="W1574" t="s">
        <v>17</v>
      </c>
      <c r="X1574" t="str">
        <f t="shared" si="199"/>
        <v>Cash</v>
      </c>
    </row>
    <row r="1575" spans="1:24" x14ac:dyDescent="0.3">
      <c r="A1575" s="3">
        <v>121573</v>
      </c>
      <c r="B1575">
        <v>501</v>
      </c>
      <c r="C1575" s="2">
        <v>45839</v>
      </c>
      <c r="D1575" s="4">
        <v>9.9513888888888888E-2</v>
      </c>
      <c r="E1575" s="2">
        <v>45839</v>
      </c>
      <c r="F1575" s="2" t="str">
        <f>TEXT(Table1[[#This Row],[Business_Day]],"dddd")</f>
        <v>Tuesday</v>
      </c>
      <c r="G1575" t="s">
        <v>18</v>
      </c>
      <c r="H1575" t="s">
        <v>29</v>
      </c>
      <c r="I1575" t="str">
        <f t="shared" si="192"/>
        <v>Delivery</v>
      </c>
      <c r="J1575" t="s">
        <v>48</v>
      </c>
      <c r="L1575" t="str">
        <f t="shared" si="193"/>
        <v>No Modifier</v>
      </c>
      <c r="M1575" s="3">
        <v>1</v>
      </c>
      <c r="N1575" s="5">
        <v>5.12</v>
      </c>
      <c r="O1575" s="5">
        <f t="shared" si="194"/>
        <v>5.12</v>
      </c>
      <c r="P1575" s="5">
        <f t="shared" si="195"/>
        <v>5.12</v>
      </c>
      <c r="Q1575" s="9">
        <v>0</v>
      </c>
      <c r="R1575" s="9">
        <f t="shared" si="196"/>
        <v>0</v>
      </c>
      <c r="S1575" s="9">
        <v>0.36</v>
      </c>
      <c r="T1575" s="9">
        <f t="shared" si="197"/>
        <v>0.36</v>
      </c>
      <c r="U1575" s="16">
        <v>5.48</v>
      </c>
      <c r="V1575" s="5">
        <f t="shared" si="198"/>
        <v>5.48</v>
      </c>
      <c r="W1575" t="s">
        <v>21</v>
      </c>
      <c r="X1575" t="str">
        <f t="shared" si="199"/>
        <v>Card</v>
      </c>
    </row>
    <row r="1576" spans="1:24" x14ac:dyDescent="0.3">
      <c r="A1576" s="3">
        <v>121574</v>
      </c>
      <c r="B1576">
        <v>101</v>
      </c>
      <c r="C1576" s="2">
        <v>45804</v>
      </c>
      <c r="D1576" s="4">
        <v>0.27675925925925926</v>
      </c>
      <c r="E1576" s="2">
        <v>45804</v>
      </c>
      <c r="F1576" s="2" t="str">
        <f>TEXT(Table1[[#This Row],[Business_Day]],"dddd")</f>
        <v>Tuesday</v>
      </c>
      <c r="G1576" t="s">
        <v>36</v>
      </c>
      <c r="H1576" t="s">
        <v>19</v>
      </c>
      <c r="I1576" t="str">
        <f t="shared" si="192"/>
        <v>Dine-In</v>
      </c>
      <c r="J1576" t="s">
        <v>57</v>
      </c>
      <c r="L1576" t="str">
        <f t="shared" si="193"/>
        <v>No Modifier</v>
      </c>
      <c r="M1576" s="3">
        <v>1</v>
      </c>
      <c r="N1576" s="5">
        <v>9.2200000000000006</v>
      </c>
      <c r="O1576" s="5">
        <f t="shared" si="194"/>
        <v>9.2200000000000006</v>
      </c>
      <c r="P1576" s="5">
        <f t="shared" si="195"/>
        <v>9.2200000000000006</v>
      </c>
      <c r="Q1576" s="9">
        <v>0</v>
      </c>
      <c r="R1576" s="9">
        <f t="shared" si="196"/>
        <v>0</v>
      </c>
      <c r="S1576" s="9">
        <v>0.78</v>
      </c>
      <c r="T1576" s="9">
        <f t="shared" si="197"/>
        <v>0.78</v>
      </c>
      <c r="U1576" s="16">
        <v>10</v>
      </c>
      <c r="V1576" s="5">
        <f t="shared" si="198"/>
        <v>10</v>
      </c>
      <c r="W1576" t="s">
        <v>17</v>
      </c>
      <c r="X1576" t="str">
        <f t="shared" si="199"/>
        <v>Cash</v>
      </c>
    </row>
    <row r="1577" spans="1:24" x14ac:dyDescent="0.3">
      <c r="A1577" s="3">
        <v>121575</v>
      </c>
      <c r="B1577">
        <v>401</v>
      </c>
      <c r="C1577" s="2">
        <v>45812</v>
      </c>
      <c r="D1577" s="4">
        <v>0.29127314814814814</v>
      </c>
      <c r="E1577" s="2">
        <v>45812</v>
      </c>
      <c r="F1577" s="2" t="str">
        <f>TEXT(Table1[[#This Row],[Business_Day]],"dddd")</f>
        <v>Wednesday</v>
      </c>
      <c r="G1577" t="s">
        <v>14</v>
      </c>
      <c r="H1577" t="s">
        <v>15</v>
      </c>
      <c r="I1577" t="str">
        <f t="shared" si="192"/>
        <v>Drive-Thru</v>
      </c>
      <c r="J1577" t="s">
        <v>67</v>
      </c>
      <c r="K1577" t="s">
        <v>46</v>
      </c>
      <c r="L1577" t="str">
        <f t="shared" si="193"/>
        <v>Cinnamon</v>
      </c>
      <c r="M1577" s="3">
        <v>2</v>
      </c>
      <c r="N1577" s="5">
        <v>4.9800000000000004</v>
      </c>
      <c r="O1577" s="5">
        <f t="shared" si="194"/>
        <v>5.08</v>
      </c>
      <c r="P1577" s="5">
        <f t="shared" si="195"/>
        <v>10.16</v>
      </c>
      <c r="Q1577" s="9">
        <v>0</v>
      </c>
      <c r="R1577" s="9">
        <f t="shared" si="196"/>
        <v>0</v>
      </c>
      <c r="S1577" s="9">
        <v>0.81</v>
      </c>
      <c r="T1577" s="9">
        <f t="shared" si="197"/>
        <v>0.81</v>
      </c>
      <c r="U1577" s="16">
        <v>10.97</v>
      </c>
      <c r="V1577" s="5">
        <f t="shared" si="198"/>
        <v>10.97</v>
      </c>
      <c r="W1577" t="s">
        <v>21</v>
      </c>
      <c r="X1577" t="str">
        <f t="shared" si="199"/>
        <v>Card</v>
      </c>
    </row>
    <row r="1578" spans="1:24" x14ac:dyDescent="0.3">
      <c r="A1578" s="3">
        <v>121576</v>
      </c>
      <c r="B1578">
        <v>103</v>
      </c>
      <c r="C1578" s="2">
        <v>45815</v>
      </c>
      <c r="D1578" s="4">
        <v>0.1091550925925926</v>
      </c>
      <c r="E1578" s="2">
        <v>45815</v>
      </c>
      <c r="F1578" s="2" t="str">
        <f>TEXT(Table1[[#This Row],[Business_Day]],"dddd")</f>
        <v>Saturday</v>
      </c>
      <c r="G1578" t="s">
        <v>18</v>
      </c>
      <c r="H1578" t="s">
        <v>15</v>
      </c>
      <c r="I1578" t="str">
        <f t="shared" si="192"/>
        <v>Drive-Thru</v>
      </c>
      <c r="J1578" t="s">
        <v>60</v>
      </c>
      <c r="L1578" t="str">
        <f t="shared" si="193"/>
        <v>No Modifier</v>
      </c>
      <c r="M1578" s="3">
        <v>2</v>
      </c>
      <c r="N1578" s="5">
        <v>4.45</v>
      </c>
      <c r="O1578" s="5">
        <f t="shared" si="194"/>
        <v>4.4499999999999993</v>
      </c>
      <c r="P1578" s="5">
        <f t="shared" si="195"/>
        <v>8.8999999999999986</v>
      </c>
      <c r="Q1578" s="9">
        <v>1.78</v>
      </c>
      <c r="R1578" s="9">
        <f t="shared" si="196"/>
        <v>1.78</v>
      </c>
      <c r="S1578" s="9">
        <v>0.52</v>
      </c>
      <c r="T1578" s="9">
        <f t="shared" si="197"/>
        <v>0.52</v>
      </c>
      <c r="U1578" s="16">
        <v>7.64</v>
      </c>
      <c r="V1578" s="5">
        <f t="shared" si="198"/>
        <v>7.64</v>
      </c>
      <c r="W1578" t="s">
        <v>17</v>
      </c>
      <c r="X1578" t="str">
        <f t="shared" si="199"/>
        <v>Cash</v>
      </c>
    </row>
    <row r="1579" spans="1:24" x14ac:dyDescent="0.3">
      <c r="A1579" s="3">
        <v>121577</v>
      </c>
      <c r="B1579">
        <v>101</v>
      </c>
      <c r="C1579" s="2">
        <v>45763</v>
      </c>
      <c r="D1579" s="4">
        <v>0.51263888888888887</v>
      </c>
      <c r="E1579" s="2">
        <v>45763</v>
      </c>
      <c r="F1579" s="2" t="str">
        <f>TEXT(Table1[[#This Row],[Business_Day]],"dddd")</f>
        <v>Wednesday</v>
      </c>
      <c r="G1579" t="s">
        <v>18</v>
      </c>
      <c r="H1579" t="s">
        <v>19</v>
      </c>
      <c r="I1579" t="str">
        <f t="shared" si="192"/>
        <v>Dine-In</v>
      </c>
      <c r="J1579" t="s">
        <v>60</v>
      </c>
      <c r="L1579" t="str">
        <f t="shared" si="193"/>
        <v>No Modifier</v>
      </c>
      <c r="M1579" s="3">
        <v>2</v>
      </c>
      <c r="N1579" s="5">
        <v>5.38</v>
      </c>
      <c r="O1579" s="5">
        <f t="shared" si="194"/>
        <v>5.38</v>
      </c>
      <c r="P1579" s="5">
        <f t="shared" si="195"/>
        <v>10.76</v>
      </c>
      <c r="Q1579" s="9">
        <v>0</v>
      </c>
      <c r="R1579" s="9">
        <f t="shared" si="196"/>
        <v>0</v>
      </c>
      <c r="S1579" s="9">
        <v>0.78</v>
      </c>
      <c r="T1579" s="9">
        <f t="shared" si="197"/>
        <v>0.78</v>
      </c>
      <c r="U1579" s="16">
        <v>11.54</v>
      </c>
      <c r="V1579" s="5">
        <f t="shared" si="198"/>
        <v>11.54</v>
      </c>
      <c r="W1579" t="s">
        <v>21</v>
      </c>
      <c r="X1579" t="str">
        <f t="shared" si="199"/>
        <v>Card</v>
      </c>
    </row>
    <row r="1580" spans="1:24" x14ac:dyDescent="0.3">
      <c r="A1580" s="3">
        <v>121578</v>
      </c>
      <c r="B1580">
        <v>401</v>
      </c>
      <c r="C1580" s="2">
        <v>45845</v>
      </c>
      <c r="D1580" s="4">
        <v>0.21855324074074073</v>
      </c>
      <c r="E1580" s="2">
        <v>45845</v>
      </c>
      <c r="F1580" s="2" t="str">
        <f>TEXT(Table1[[#This Row],[Business_Day]],"dddd")</f>
        <v>Monday</v>
      </c>
      <c r="G1580" t="s">
        <v>28</v>
      </c>
      <c r="H1580" t="s">
        <v>15</v>
      </c>
      <c r="I1580" t="str">
        <f t="shared" si="192"/>
        <v>Drive-Thru</v>
      </c>
      <c r="J1580" t="s">
        <v>30</v>
      </c>
      <c r="L1580" t="str">
        <f t="shared" si="193"/>
        <v>No Modifier</v>
      </c>
      <c r="M1580" s="3">
        <v>1</v>
      </c>
      <c r="N1580" s="5">
        <v>2.93</v>
      </c>
      <c r="O1580" s="5">
        <f t="shared" si="194"/>
        <v>2.93</v>
      </c>
      <c r="P1580" s="5">
        <f t="shared" si="195"/>
        <v>2.93</v>
      </c>
      <c r="Q1580" s="9">
        <v>0</v>
      </c>
      <c r="R1580" s="9">
        <f t="shared" si="196"/>
        <v>0</v>
      </c>
      <c r="S1580" s="9">
        <v>0.25</v>
      </c>
      <c r="T1580" s="9">
        <f t="shared" si="197"/>
        <v>0.25</v>
      </c>
      <c r="U1580" s="16">
        <v>3.18</v>
      </c>
      <c r="V1580" s="5">
        <f t="shared" si="198"/>
        <v>3.18</v>
      </c>
      <c r="W1580" t="s">
        <v>21</v>
      </c>
      <c r="X1580" t="str">
        <f t="shared" si="199"/>
        <v>Card</v>
      </c>
    </row>
    <row r="1581" spans="1:24" x14ac:dyDescent="0.3">
      <c r="A1581" s="3">
        <v>121579</v>
      </c>
      <c r="B1581">
        <v>402</v>
      </c>
      <c r="C1581" s="2">
        <v>45872</v>
      </c>
      <c r="D1581" s="4">
        <v>0.28499999999999998</v>
      </c>
      <c r="E1581" s="2">
        <v>45872</v>
      </c>
      <c r="F1581" s="2" t="str">
        <f>TEXT(Table1[[#This Row],[Business_Day]],"dddd")</f>
        <v>Sunday</v>
      </c>
      <c r="G1581" t="s">
        <v>36</v>
      </c>
      <c r="H1581" t="s">
        <v>15</v>
      </c>
      <c r="I1581" t="str">
        <f t="shared" si="192"/>
        <v>Drive-Thru</v>
      </c>
      <c r="J1581" t="s">
        <v>57</v>
      </c>
      <c r="K1581" t="s">
        <v>63</v>
      </c>
      <c r="L1581" t="str">
        <f t="shared" si="193"/>
        <v>No Sauce</v>
      </c>
      <c r="M1581" s="3">
        <v>1</v>
      </c>
      <c r="N1581" s="5">
        <v>8.58</v>
      </c>
      <c r="O1581" s="5">
        <f t="shared" si="194"/>
        <v>8.58</v>
      </c>
      <c r="P1581" s="5">
        <f t="shared" si="195"/>
        <v>8.58</v>
      </c>
      <c r="Q1581" s="9">
        <v>0</v>
      </c>
      <c r="R1581" s="9">
        <f t="shared" si="196"/>
        <v>0</v>
      </c>
      <c r="S1581" s="9">
        <v>0.69</v>
      </c>
      <c r="T1581" s="9">
        <f t="shared" si="197"/>
        <v>0.69</v>
      </c>
      <c r="U1581" s="16">
        <v>9.27</v>
      </c>
      <c r="V1581" s="5">
        <f t="shared" si="198"/>
        <v>9.27</v>
      </c>
      <c r="W1581" t="s">
        <v>21</v>
      </c>
      <c r="X1581" t="str">
        <f t="shared" si="199"/>
        <v>Card</v>
      </c>
    </row>
    <row r="1582" spans="1:24" x14ac:dyDescent="0.3">
      <c r="A1582" s="3">
        <v>121580</v>
      </c>
      <c r="B1582">
        <v>101</v>
      </c>
      <c r="C1582" s="2">
        <v>45832</v>
      </c>
      <c r="D1582" s="4">
        <v>0.47218749999999998</v>
      </c>
      <c r="E1582" s="2">
        <v>45832</v>
      </c>
      <c r="F1582" s="2" t="str">
        <f>TEXT(Table1[[#This Row],[Business_Day]],"dddd")</f>
        <v>Tuesday</v>
      </c>
      <c r="G1582" t="s">
        <v>37</v>
      </c>
      <c r="H1582" t="s">
        <v>19</v>
      </c>
      <c r="I1582" t="str">
        <f t="shared" si="192"/>
        <v>Dine-In</v>
      </c>
      <c r="J1582" t="s">
        <v>70</v>
      </c>
      <c r="K1582" t="s">
        <v>45</v>
      </c>
      <c r="L1582" t="str">
        <f t="shared" si="193"/>
        <v>Sugar-Free Syrup</v>
      </c>
      <c r="M1582" s="3">
        <v>1</v>
      </c>
      <c r="N1582" s="5">
        <v>3.29</v>
      </c>
      <c r="O1582" s="5">
        <f t="shared" si="194"/>
        <v>3.59</v>
      </c>
      <c r="P1582" s="5">
        <f t="shared" si="195"/>
        <v>3.59</v>
      </c>
      <c r="Q1582" s="9">
        <v>0</v>
      </c>
      <c r="R1582" s="9">
        <f t="shared" si="196"/>
        <v>0</v>
      </c>
      <c r="S1582" s="9">
        <v>0.25</v>
      </c>
      <c r="T1582" s="9">
        <f t="shared" si="197"/>
        <v>0.25</v>
      </c>
      <c r="U1582" s="16">
        <v>3.84</v>
      </c>
      <c r="V1582" s="5">
        <f t="shared" si="198"/>
        <v>3.84</v>
      </c>
      <c r="W1582" t="s">
        <v>31</v>
      </c>
      <c r="X1582" t="str">
        <f t="shared" si="199"/>
        <v>MobilePay</v>
      </c>
    </row>
    <row r="1583" spans="1:24" x14ac:dyDescent="0.3">
      <c r="A1583" s="3">
        <v>121581</v>
      </c>
      <c r="B1583">
        <v>403</v>
      </c>
      <c r="C1583" s="2">
        <v>45821</v>
      </c>
      <c r="D1583" s="4">
        <v>8.4525462962962969E-2</v>
      </c>
      <c r="E1583" s="2">
        <v>45821</v>
      </c>
      <c r="F1583" s="2" t="str">
        <f>TEXT(Table1[[#This Row],[Business_Day]],"dddd")</f>
        <v>Friday</v>
      </c>
      <c r="G1583" t="s">
        <v>18</v>
      </c>
      <c r="H1583" t="s">
        <v>19</v>
      </c>
      <c r="I1583" t="str">
        <f t="shared" si="192"/>
        <v>Dine-In</v>
      </c>
      <c r="J1583" t="s">
        <v>57</v>
      </c>
      <c r="L1583" t="str">
        <f t="shared" si="193"/>
        <v>No Modifier</v>
      </c>
      <c r="M1583" s="3">
        <v>1</v>
      </c>
      <c r="N1583" s="5">
        <v>9.56</v>
      </c>
      <c r="O1583" s="5">
        <f t="shared" si="194"/>
        <v>9.56</v>
      </c>
      <c r="P1583" s="5">
        <f t="shared" si="195"/>
        <v>9.56</v>
      </c>
      <c r="Q1583" s="9">
        <v>0</v>
      </c>
      <c r="R1583" s="9">
        <f t="shared" si="196"/>
        <v>0</v>
      </c>
      <c r="S1583" s="9">
        <v>0.86</v>
      </c>
      <c r="T1583" s="9">
        <f t="shared" si="197"/>
        <v>0.86</v>
      </c>
      <c r="U1583" s="16">
        <v>10.42</v>
      </c>
      <c r="V1583" s="5">
        <f t="shared" si="198"/>
        <v>10.42</v>
      </c>
      <c r="W1583" t="s">
        <v>21</v>
      </c>
      <c r="X1583" t="str">
        <f t="shared" si="199"/>
        <v>Card</v>
      </c>
    </row>
    <row r="1584" spans="1:24" x14ac:dyDescent="0.3">
      <c r="A1584" s="3">
        <v>121582</v>
      </c>
      <c r="B1584">
        <v>401</v>
      </c>
      <c r="C1584" s="2">
        <v>45760</v>
      </c>
      <c r="D1584" s="4">
        <v>0.4845949074074074</v>
      </c>
      <c r="E1584" s="2">
        <v>45760</v>
      </c>
      <c r="F1584" s="2" t="str">
        <f>TEXT(Table1[[#This Row],[Business_Day]],"dddd")</f>
        <v>Sunday</v>
      </c>
      <c r="G1584" t="s">
        <v>33</v>
      </c>
      <c r="H1584" t="s">
        <v>15</v>
      </c>
      <c r="I1584" t="str">
        <f t="shared" si="192"/>
        <v>Drive-Thru</v>
      </c>
      <c r="J1584" t="s">
        <v>78</v>
      </c>
      <c r="K1584" t="s">
        <v>45</v>
      </c>
      <c r="L1584" t="str">
        <f t="shared" si="193"/>
        <v>Sugar-Free Syrup</v>
      </c>
      <c r="M1584" s="3">
        <v>1</v>
      </c>
      <c r="N1584" s="5">
        <v>1.89</v>
      </c>
      <c r="O1584" s="5">
        <f t="shared" si="194"/>
        <v>2.19</v>
      </c>
      <c r="P1584" s="5">
        <f t="shared" si="195"/>
        <v>2.19</v>
      </c>
      <c r="Q1584" s="9">
        <v>0</v>
      </c>
      <c r="R1584" s="9">
        <f t="shared" si="196"/>
        <v>0</v>
      </c>
      <c r="S1584" s="9">
        <v>0.2</v>
      </c>
      <c r="T1584" s="9">
        <f t="shared" si="197"/>
        <v>0.2</v>
      </c>
      <c r="U1584" s="16">
        <v>2.39</v>
      </c>
      <c r="V1584" s="5">
        <f t="shared" si="198"/>
        <v>2.39</v>
      </c>
      <c r="W1584" t="s">
        <v>21</v>
      </c>
      <c r="X1584" t="str">
        <f t="shared" si="199"/>
        <v>Card</v>
      </c>
    </row>
    <row r="1585" spans="1:24" x14ac:dyDescent="0.3">
      <c r="A1585" s="3">
        <v>121583</v>
      </c>
      <c r="B1585">
        <v>501</v>
      </c>
      <c r="C1585" s="2">
        <v>45826</v>
      </c>
      <c r="D1585" s="4">
        <v>0.52560185185185182</v>
      </c>
      <c r="E1585" s="2">
        <v>45826</v>
      </c>
      <c r="F1585" s="2" t="str">
        <f>TEXT(Table1[[#This Row],[Business_Day]],"dddd")</f>
        <v>Wednesday</v>
      </c>
      <c r="G1585" t="s">
        <v>18</v>
      </c>
      <c r="H1585" t="s">
        <v>19</v>
      </c>
      <c r="I1585" t="str">
        <f t="shared" si="192"/>
        <v>Dine-In</v>
      </c>
      <c r="J1585" t="s">
        <v>57</v>
      </c>
      <c r="L1585" t="str">
        <f t="shared" si="193"/>
        <v>No Modifier</v>
      </c>
      <c r="M1585" s="3">
        <v>1</v>
      </c>
      <c r="N1585" s="5">
        <v>9.02</v>
      </c>
      <c r="O1585" s="5">
        <f t="shared" ca="1" si="194"/>
        <v>8.27</v>
      </c>
      <c r="P1585" s="5">
        <f t="shared" ca="1" si="195"/>
        <v>8.27</v>
      </c>
      <c r="R1585" s="9">
        <f t="shared" ca="1" si="196"/>
        <v>0.15</v>
      </c>
      <c r="S1585" s="9">
        <v>0.56999999999999995</v>
      </c>
      <c r="T1585" s="9">
        <f t="shared" si="197"/>
        <v>0.56999999999999995</v>
      </c>
      <c r="U1585" s="16">
        <v>8.69</v>
      </c>
      <c r="V1585" s="5">
        <f t="shared" si="198"/>
        <v>8.69</v>
      </c>
      <c r="W1585" t="s">
        <v>31</v>
      </c>
      <c r="X1585" t="str">
        <f t="shared" si="199"/>
        <v>MobilePay</v>
      </c>
    </row>
    <row r="1586" spans="1:24" x14ac:dyDescent="0.3">
      <c r="A1586" s="3">
        <v>121584</v>
      </c>
      <c r="B1586">
        <v>101</v>
      </c>
      <c r="C1586" s="2">
        <v>45816</v>
      </c>
      <c r="D1586" s="4">
        <v>0.30674768518518519</v>
      </c>
      <c r="E1586" s="2">
        <v>45816</v>
      </c>
      <c r="F1586" s="2" t="str">
        <f>TEXT(Table1[[#This Row],[Business_Day]],"dddd")</f>
        <v>Sunday</v>
      </c>
      <c r="G1586" t="s">
        <v>14</v>
      </c>
      <c r="H1586" t="s">
        <v>19</v>
      </c>
      <c r="I1586" t="str">
        <f t="shared" si="192"/>
        <v>Dine-In</v>
      </c>
      <c r="J1586" t="s">
        <v>24</v>
      </c>
      <c r="L1586" t="str">
        <f t="shared" si="193"/>
        <v>No Modifier</v>
      </c>
      <c r="M1586" s="3">
        <v>1</v>
      </c>
      <c r="N1586" s="5">
        <v>3.35</v>
      </c>
      <c r="O1586" s="5">
        <f t="shared" si="194"/>
        <v>3.3499999999999996</v>
      </c>
      <c r="P1586" s="5">
        <f t="shared" si="195"/>
        <v>3.3499999999999996</v>
      </c>
      <c r="Q1586" s="9">
        <v>0</v>
      </c>
      <c r="R1586" s="9">
        <f t="shared" si="196"/>
        <v>0</v>
      </c>
      <c r="S1586" s="9">
        <v>0.22</v>
      </c>
      <c r="T1586" s="9">
        <f t="shared" si="197"/>
        <v>0.22</v>
      </c>
      <c r="U1586" s="16">
        <v>3.57</v>
      </c>
      <c r="V1586" s="5">
        <f t="shared" si="198"/>
        <v>3.57</v>
      </c>
      <c r="W1586" t="s">
        <v>31</v>
      </c>
      <c r="X1586" t="str">
        <f t="shared" si="199"/>
        <v>MobilePay</v>
      </c>
    </row>
    <row r="1587" spans="1:24" x14ac:dyDescent="0.3">
      <c r="A1587" s="3">
        <v>121585</v>
      </c>
      <c r="B1587">
        <v>202</v>
      </c>
      <c r="C1587" s="2">
        <v>45799</v>
      </c>
      <c r="D1587" s="4">
        <v>0.5298032407407407</v>
      </c>
      <c r="E1587" s="2">
        <v>45799</v>
      </c>
      <c r="F1587" s="2" t="str">
        <f>TEXT(Table1[[#This Row],[Business_Day]],"dddd")</f>
        <v>Thursday</v>
      </c>
      <c r="G1587" t="s">
        <v>18</v>
      </c>
      <c r="H1587" t="s">
        <v>29</v>
      </c>
      <c r="I1587" t="str">
        <f t="shared" si="192"/>
        <v>Delivery</v>
      </c>
      <c r="J1587" t="s">
        <v>30</v>
      </c>
      <c r="K1587" t="s">
        <v>53</v>
      </c>
      <c r="L1587" t="str">
        <f t="shared" si="193"/>
        <v>Small Size</v>
      </c>
      <c r="M1587" s="3">
        <v>2</v>
      </c>
      <c r="N1587" s="5">
        <v>3.34</v>
      </c>
      <c r="O1587" s="5">
        <f t="shared" si="194"/>
        <v>3.04</v>
      </c>
      <c r="P1587" s="5">
        <f t="shared" si="195"/>
        <v>6.08</v>
      </c>
      <c r="Q1587" s="9">
        <v>0</v>
      </c>
      <c r="R1587" s="9">
        <f t="shared" si="196"/>
        <v>0</v>
      </c>
      <c r="S1587" s="9">
        <v>0.36</v>
      </c>
      <c r="T1587" s="9">
        <f t="shared" si="197"/>
        <v>0.36</v>
      </c>
      <c r="U1587" s="16">
        <v>6.44</v>
      </c>
      <c r="V1587" s="5">
        <f t="shared" si="198"/>
        <v>6.44</v>
      </c>
      <c r="W1587" t="s">
        <v>21</v>
      </c>
      <c r="X1587" t="str">
        <f t="shared" si="199"/>
        <v>Card</v>
      </c>
    </row>
    <row r="1588" spans="1:24" x14ac:dyDescent="0.3">
      <c r="A1588" s="3">
        <v>121586</v>
      </c>
      <c r="B1588">
        <v>202</v>
      </c>
      <c r="C1588" s="2">
        <v>45872</v>
      </c>
      <c r="D1588" s="4">
        <v>0.28872685185185187</v>
      </c>
      <c r="E1588" s="2">
        <v>45872</v>
      </c>
      <c r="F1588" s="2" t="str">
        <f>TEXT(Table1[[#This Row],[Business_Day]],"dddd")</f>
        <v>Sunday</v>
      </c>
      <c r="G1588" t="s">
        <v>14</v>
      </c>
      <c r="H1588" t="s">
        <v>22</v>
      </c>
      <c r="I1588" t="str">
        <f t="shared" si="192"/>
        <v>Takeout</v>
      </c>
      <c r="J1588" t="s">
        <v>16</v>
      </c>
      <c r="L1588" t="str">
        <f t="shared" si="193"/>
        <v>No Modifier</v>
      </c>
      <c r="M1588" s="3">
        <v>1</v>
      </c>
      <c r="N1588" s="5">
        <v>1.45</v>
      </c>
      <c r="O1588" s="5">
        <f t="shared" si="194"/>
        <v>1.45</v>
      </c>
      <c r="P1588" s="5">
        <f t="shared" si="195"/>
        <v>1.45</v>
      </c>
      <c r="Q1588" s="9">
        <v>0</v>
      </c>
      <c r="R1588" s="9">
        <f t="shared" si="196"/>
        <v>0</v>
      </c>
      <c r="S1588" s="9">
        <v>0.11</v>
      </c>
      <c r="T1588" s="9">
        <f t="shared" si="197"/>
        <v>0.11</v>
      </c>
      <c r="U1588" s="16">
        <v>1.56</v>
      </c>
      <c r="V1588" s="5">
        <f t="shared" si="198"/>
        <v>1.56</v>
      </c>
      <c r="W1588" t="s">
        <v>21</v>
      </c>
      <c r="X1588" t="str">
        <f t="shared" si="199"/>
        <v>Card</v>
      </c>
    </row>
    <row r="1589" spans="1:24" x14ac:dyDescent="0.3">
      <c r="A1589" s="3">
        <v>121587</v>
      </c>
      <c r="B1589">
        <v>201</v>
      </c>
      <c r="C1589" s="2">
        <v>45851</v>
      </c>
      <c r="D1589" s="4">
        <v>0.1907986111111111</v>
      </c>
      <c r="E1589" s="2">
        <v>45851</v>
      </c>
      <c r="F1589" s="2" t="str">
        <f>TEXT(Table1[[#This Row],[Business_Day]],"dddd")</f>
        <v>Sunday</v>
      </c>
      <c r="G1589" t="s">
        <v>28</v>
      </c>
      <c r="H1589" t="s">
        <v>22</v>
      </c>
      <c r="I1589" t="str">
        <f t="shared" si="192"/>
        <v>Takeout</v>
      </c>
      <c r="J1589" t="s">
        <v>79</v>
      </c>
      <c r="L1589" t="str">
        <f t="shared" si="193"/>
        <v>No Modifier</v>
      </c>
      <c r="M1589" s="3">
        <v>1</v>
      </c>
      <c r="N1589" s="5">
        <v>2.76</v>
      </c>
      <c r="O1589" s="5">
        <f t="shared" si="194"/>
        <v>2.7600000000000002</v>
      </c>
      <c r="P1589" s="5">
        <f t="shared" si="195"/>
        <v>2.7600000000000002</v>
      </c>
      <c r="Q1589" s="9">
        <v>0</v>
      </c>
      <c r="R1589" s="9">
        <f t="shared" si="196"/>
        <v>0</v>
      </c>
      <c r="S1589" s="9">
        <v>0.19</v>
      </c>
      <c r="T1589" s="9">
        <f t="shared" si="197"/>
        <v>0.19</v>
      </c>
      <c r="U1589" s="16">
        <v>2.95</v>
      </c>
      <c r="V1589" s="5">
        <f t="shared" si="198"/>
        <v>2.95</v>
      </c>
      <c r="W1589" t="s">
        <v>21</v>
      </c>
      <c r="X1589" t="str">
        <f t="shared" si="199"/>
        <v>Card</v>
      </c>
    </row>
    <row r="1590" spans="1:24" x14ac:dyDescent="0.3">
      <c r="A1590" s="3">
        <v>121588</v>
      </c>
      <c r="B1590">
        <v>403</v>
      </c>
      <c r="C1590" s="2">
        <v>45799</v>
      </c>
      <c r="D1590" s="4">
        <v>0.37506944444444446</v>
      </c>
      <c r="E1590" s="2">
        <v>45799</v>
      </c>
      <c r="F1590" s="2" t="str">
        <f>TEXT(Table1[[#This Row],[Business_Day]],"dddd")</f>
        <v>Thursday</v>
      </c>
      <c r="G1590" t="s">
        <v>36</v>
      </c>
      <c r="H1590" t="s">
        <v>22</v>
      </c>
      <c r="I1590" t="str">
        <f t="shared" si="192"/>
        <v>Takeout</v>
      </c>
      <c r="J1590" t="s">
        <v>57</v>
      </c>
      <c r="L1590" t="str">
        <f t="shared" si="193"/>
        <v>No Modifier</v>
      </c>
      <c r="M1590" s="3">
        <v>1</v>
      </c>
      <c r="N1590" s="5">
        <v>8.58</v>
      </c>
      <c r="O1590" s="5">
        <f t="shared" si="194"/>
        <v>10.58</v>
      </c>
      <c r="P1590" s="5">
        <f t="shared" si="195"/>
        <v>10.58</v>
      </c>
      <c r="Q1590" s="9">
        <v>1.06</v>
      </c>
      <c r="R1590" s="9">
        <f t="shared" si="196"/>
        <v>1.06</v>
      </c>
      <c r="S1590" s="9">
        <v>0.76</v>
      </c>
      <c r="T1590" s="9">
        <f t="shared" si="197"/>
        <v>0.76</v>
      </c>
      <c r="U1590" s="16">
        <v>10.28</v>
      </c>
      <c r="V1590" s="5">
        <f t="shared" si="198"/>
        <v>10.28</v>
      </c>
      <c r="W1590" t="s">
        <v>17</v>
      </c>
      <c r="X1590" t="str">
        <f t="shared" si="199"/>
        <v>Cash</v>
      </c>
    </row>
    <row r="1591" spans="1:24" x14ac:dyDescent="0.3">
      <c r="A1591" s="3">
        <v>121589</v>
      </c>
      <c r="B1591">
        <v>301</v>
      </c>
      <c r="C1591" s="2">
        <v>45849</v>
      </c>
      <c r="D1591" s="4">
        <v>0.42333333333333334</v>
      </c>
      <c r="E1591" s="2">
        <v>45849</v>
      </c>
      <c r="F1591" s="2" t="str">
        <f>TEXT(Table1[[#This Row],[Business_Day]],"dddd")</f>
        <v>Friday</v>
      </c>
      <c r="G1591" t="s">
        <v>14</v>
      </c>
      <c r="H1591" t="s">
        <v>22</v>
      </c>
      <c r="I1591" t="str">
        <f t="shared" si="192"/>
        <v>Takeout</v>
      </c>
      <c r="J1591" t="s">
        <v>35</v>
      </c>
      <c r="L1591" t="str">
        <f t="shared" si="193"/>
        <v>No Modifier</v>
      </c>
      <c r="M1591" s="3">
        <v>1</v>
      </c>
      <c r="N1591" s="5">
        <v>1.91</v>
      </c>
      <c r="O1591" s="5">
        <f t="shared" si="194"/>
        <v>1.91</v>
      </c>
      <c r="P1591" s="5">
        <f t="shared" si="195"/>
        <v>1.91</v>
      </c>
      <c r="Q1591" s="9">
        <v>0</v>
      </c>
      <c r="R1591" s="9">
        <f t="shared" si="196"/>
        <v>0</v>
      </c>
      <c r="S1591" s="9">
        <v>0.18</v>
      </c>
      <c r="T1591" s="9">
        <f t="shared" si="197"/>
        <v>0.18</v>
      </c>
      <c r="U1591" s="16">
        <v>2.09</v>
      </c>
      <c r="V1591" s="5">
        <f t="shared" si="198"/>
        <v>2.09</v>
      </c>
      <c r="W1591" t="s">
        <v>21</v>
      </c>
      <c r="X1591" t="str">
        <f t="shared" si="199"/>
        <v>Card</v>
      </c>
    </row>
    <row r="1592" spans="1:24" x14ac:dyDescent="0.3">
      <c r="A1592" s="3">
        <v>121590</v>
      </c>
      <c r="B1592">
        <v>301</v>
      </c>
      <c r="C1592" s="2">
        <v>45775</v>
      </c>
      <c r="D1592" s="4">
        <v>0.25309027777777776</v>
      </c>
      <c r="E1592" s="2">
        <v>45775</v>
      </c>
      <c r="F1592" s="2" t="str">
        <f>TEXT(Table1[[#This Row],[Business_Day]],"dddd")</f>
        <v>Monday</v>
      </c>
      <c r="G1592" t="s">
        <v>36</v>
      </c>
      <c r="H1592" t="s">
        <v>15</v>
      </c>
      <c r="I1592" t="str">
        <f t="shared" si="192"/>
        <v>Drive-Thru</v>
      </c>
      <c r="J1592" t="s">
        <v>57</v>
      </c>
      <c r="L1592" t="str">
        <f t="shared" si="193"/>
        <v>No Modifier</v>
      </c>
      <c r="M1592" s="3">
        <v>1</v>
      </c>
      <c r="N1592" s="5">
        <v>8.4499999999999993</v>
      </c>
      <c r="O1592" s="5">
        <f t="shared" si="194"/>
        <v>8.4500000000000011</v>
      </c>
      <c r="P1592" s="5">
        <f t="shared" si="195"/>
        <v>8.4500000000000011</v>
      </c>
      <c r="Q1592" s="9">
        <v>0</v>
      </c>
      <c r="R1592" s="9">
        <f t="shared" si="196"/>
        <v>0</v>
      </c>
      <c r="S1592" s="9">
        <v>0.76</v>
      </c>
      <c r="T1592" s="9">
        <f t="shared" si="197"/>
        <v>0.76</v>
      </c>
      <c r="U1592" s="16">
        <v>9.2100000000000009</v>
      </c>
      <c r="V1592" s="5">
        <f t="shared" si="198"/>
        <v>9.2100000000000009</v>
      </c>
      <c r="W1592" t="s">
        <v>17</v>
      </c>
      <c r="X1592" t="str">
        <f t="shared" si="199"/>
        <v>Cash</v>
      </c>
    </row>
    <row r="1593" spans="1:24" x14ac:dyDescent="0.3">
      <c r="A1593" s="3">
        <v>121591</v>
      </c>
      <c r="B1593">
        <v>202</v>
      </c>
      <c r="C1593" s="2">
        <v>45840</v>
      </c>
      <c r="D1593" s="4">
        <v>0.41128472222222223</v>
      </c>
      <c r="E1593" s="2">
        <v>45840</v>
      </c>
      <c r="F1593" s="2" t="str">
        <f>TEXT(Table1[[#This Row],[Business_Day]],"dddd")</f>
        <v>Wednesday</v>
      </c>
      <c r="G1593" t="s">
        <v>36</v>
      </c>
      <c r="H1593" t="s">
        <v>29</v>
      </c>
      <c r="I1593" t="str">
        <f t="shared" si="192"/>
        <v>Delivery</v>
      </c>
      <c r="J1593" t="s">
        <v>27</v>
      </c>
      <c r="L1593" t="str">
        <f t="shared" si="193"/>
        <v>No Modifier</v>
      </c>
      <c r="M1593" s="3">
        <v>1</v>
      </c>
      <c r="N1593" s="5">
        <v>4.5199999999999996</v>
      </c>
      <c r="O1593" s="5">
        <f t="shared" si="194"/>
        <v>4.5199999999999996</v>
      </c>
      <c r="P1593" s="5">
        <f t="shared" si="195"/>
        <v>4.5199999999999996</v>
      </c>
      <c r="Q1593" s="9">
        <v>0</v>
      </c>
      <c r="R1593" s="9">
        <f t="shared" si="196"/>
        <v>0</v>
      </c>
      <c r="S1593" s="9">
        <v>0.28999999999999998</v>
      </c>
      <c r="T1593" s="9">
        <f t="shared" si="197"/>
        <v>0.28999999999999998</v>
      </c>
      <c r="U1593" s="16">
        <v>4.8099999999999996</v>
      </c>
      <c r="V1593" s="5">
        <f t="shared" si="198"/>
        <v>4.8099999999999996</v>
      </c>
      <c r="W1593" t="s">
        <v>21</v>
      </c>
      <c r="X1593" t="str">
        <f t="shared" si="199"/>
        <v>Card</v>
      </c>
    </row>
    <row r="1594" spans="1:24" x14ac:dyDescent="0.3">
      <c r="A1594" s="3">
        <v>121592</v>
      </c>
      <c r="B1594">
        <v>402</v>
      </c>
      <c r="C1594" s="2">
        <v>45760</v>
      </c>
      <c r="D1594" s="4">
        <v>0.49016203703703703</v>
      </c>
      <c r="E1594" s="2">
        <v>45760</v>
      </c>
      <c r="F1594" s="2" t="str">
        <f>TEXT(Table1[[#This Row],[Business_Day]],"dddd")</f>
        <v>Sunday</v>
      </c>
      <c r="G1594" t="s">
        <v>37</v>
      </c>
      <c r="H1594" t="s">
        <v>22</v>
      </c>
      <c r="I1594" t="str">
        <f t="shared" si="192"/>
        <v>Takeout</v>
      </c>
      <c r="J1594" t="s">
        <v>24</v>
      </c>
      <c r="L1594" t="str">
        <f t="shared" si="193"/>
        <v>No Modifier</v>
      </c>
      <c r="M1594" s="3">
        <v>1</v>
      </c>
      <c r="N1594" s="5">
        <v>3.35</v>
      </c>
      <c r="O1594" s="5">
        <f t="shared" si="194"/>
        <v>3.35</v>
      </c>
      <c r="P1594" s="5">
        <f t="shared" si="195"/>
        <v>3.35</v>
      </c>
      <c r="Q1594" s="9">
        <v>0</v>
      </c>
      <c r="R1594" s="9">
        <f t="shared" si="196"/>
        <v>0</v>
      </c>
      <c r="S1594" s="9">
        <v>0.27</v>
      </c>
      <c r="T1594" s="9">
        <f t="shared" si="197"/>
        <v>0.27</v>
      </c>
      <c r="U1594" s="16">
        <v>3.62</v>
      </c>
      <c r="V1594" s="5">
        <f t="shared" si="198"/>
        <v>3.62</v>
      </c>
      <c r="W1594" t="s">
        <v>21</v>
      </c>
      <c r="X1594" t="str">
        <f t="shared" si="199"/>
        <v>Card</v>
      </c>
    </row>
    <row r="1595" spans="1:24" x14ac:dyDescent="0.3">
      <c r="A1595" s="3">
        <v>121593</v>
      </c>
      <c r="B1595">
        <v>401</v>
      </c>
      <c r="C1595" s="2">
        <v>45864</v>
      </c>
      <c r="D1595" s="4">
        <v>8.1539351851851849E-2</v>
      </c>
      <c r="E1595" s="2">
        <v>45864</v>
      </c>
      <c r="F1595" s="2" t="str">
        <f>TEXT(Table1[[#This Row],[Business_Day]],"dddd")</f>
        <v>Saturday</v>
      </c>
      <c r="G1595" t="s">
        <v>18</v>
      </c>
      <c r="H1595" t="s">
        <v>15</v>
      </c>
      <c r="I1595" t="str">
        <f t="shared" si="192"/>
        <v>Drive-Thru</v>
      </c>
      <c r="J1595" t="s">
        <v>20</v>
      </c>
      <c r="K1595" t="s">
        <v>49</v>
      </c>
      <c r="L1595" t="str">
        <f t="shared" si="193"/>
        <v>No Pickles</v>
      </c>
      <c r="M1595" s="3">
        <v>2</v>
      </c>
      <c r="N1595" s="5">
        <v>5.72</v>
      </c>
      <c r="O1595" s="5">
        <f t="shared" si="194"/>
        <v>5.7200000000000006</v>
      </c>
      <c r="P1595" s="5">
        <f t="shared" si="195"/>
        <v>11.440000000000001</v>
      </c>
      <c r="Q1595" s="9">
        <v>0</v>
      </c>
      <c r="R1595" s="9">
        <f t="shared" si="196"/>
        <v>0</v>
      </c>
      <c r="S1595" s="9">
        <v>0.69</v>
      </c>
      <c r="T1595" s="9">
        <f t="shared" si="197"/>
        <v>0.69</v>
      </c>
      <c r="U1595" s="16">
        <v>12.13</v>
      </c>
      <c r="V1595" s="5">
        <f t="shared" si="198"/>
        <v>12.13</v>
      </c>
      <c r="W1595" t="s">
        <v>31</v>
      </c>
      <c r="X1595" t="str">
        <f t="shared" si="199"/>
        <v>MobilePay</v>
      </c>
    </row>
    <row r="1596" spans="1:24" x14ac:dyDescent="0.3">
      <c r="A1596" s="3">
        <v>121594</v>
      </c>
      <c r="B1596">
        <v>103</v>
      </c>
      <c r="C1596" s="2">
        <v>45804</v>
      </c>
      <c r="D1596" s="4">
        <v>8.5879629629629625E-2</v>
      </c>
      <c r="E1596" s="2">
        <v>45804</v>
      </c>
      <c r="F1596" s="2" t="str">
        <f>TEXT(Table1[[#This Row],[Business_Day]],"dddd")</f>
        <v>Tuesday</v>
      </c>
      <c r="G1596" t="s">
        <v>18</v>
      </c>
      <c r="H1596" t="s">
        <v>19</v>
      </c>
      <c r="I1596" t="str">
        <f t="shared" si="192"/>
        <v>Dine-In</v>
      </c>
      <c r="J1596" t="s">
        <v>48</v>
      </c>
      <c r="K1596" t="s">
        <v>34</v>
      </c>
      <c r="L1596" t="str">
        <f t="shared" si="193"/>
        <v>Extra Sauce</v>
      </c>
      <c r="M1596" s="3">
        <v>1</v>
      </c>
      <c r="N1596" s="5">
        <v>4.7300000000000004</v>
      </c>
      <c r="O1596" s="5">
        <f t="shared" si="194"/>
        <v>4.9799999999999995</v>
      </c>
      <c r="P1596" s="5">
        <f t="shared" si="195"/>
        <v>4.9799999999999995</v>
      </c>
      <c r="Q1596" s="9">
        <v>0</v>
      </c>
      <c r="R1596" s="9">
        <f t="shared" si="196"/>
        <v>0</v>
      </c>
      <c r="S1596" s="9">
        <v>0.45</v>
      </c>
      <c r="T1596" s="9">
        <f t="shared" si="197"/>
        <v>0.45</v>
      </c>
      <c r="U1596" s="16">
        <v>5.43</v>
      </c>
      <c r="V1596" s="5">
        <f t="shared" si="198"/>
        <v>5.43</v>
      </c>
      <c r="W1596" t="s">
        <v>21</v>
      </c>
      <c r="X1596" t="str">
        <f t="shared" si="199"/>
        <v>Card</v>
      </c>
    </row>
    <row r="1597" spans="1:24" x14ac:dyDescent="0.3">
      <c r="A1597" s="3">
        <v>121595</v>
      </c>
      <c r="B1597">
        <v>103</v>
      </c>
      <c r="C1597" s="2">
        <v>45845</v>
      </c>
      <c r="D1597" s="4">
        <v>0.38193287037037038</v>
      </c>
      <c r="E1597" s="2">
        <v>45845</v>
      </c>
      <c r="F1597" s="2" t="str">
        <f>TEXT(Table1[[#This Row],[Business_Day]],"dddd")</f>
        <v>Monday</v>
      </c>
      <c r="G1597" t="s">
        <v>14</v>
      </c>
      <c r="H1597" t="s">
        <v>19</v>
      </c>
      <c r="I1597" t="str">
        <f t="shared" si="192"/>
        <v>Dine-In</v>
      </c>
      <c r="J1597" t="s">
        <v>75</v>
      </c>
      <c r="L1597" t="str">
        <f t="shared" si="193"/>
        <v>No Modifier</v>
      </c>
      <c r="M1597" s="3">
        <v>1</v>
      </c>
      <c r="N1597" s="5">
        <v>3.49</v>
      </c>
      <c r="O1597" s="5">
        <f t="shared" si="194"/>
        <v>3.49</v>
      </c>
      <c r="P1597" s="5">
        <f t="shared" si="195"/>
        <v>3.49</v>
      </c>
      <c r="Q1597" s="9">
        <v>0</v>
      </c>
      <c r="R1597" s="9">
        <f t="shared" si="196"/>
        <v>0</v>
      </c>
      <c r="S1597" s="9">
        <v>0.26</v>
      </c>
      <c r="T1597" s="9">
        <f t="shared" si="197"/>
        <v>0.26</v>
      </c>
      <c r="U1597" s="16">
        <v>3.75</v>
      </c>
      <c r="V1597" s="5">
        <f t="shared" si="198"/>
        <v>3.75</v>
      </c>
      <c r="W1597" t="s">
        <v>21</v>
      </c>
      <c r="X1597" t="str">
        <f t="shared" si="199"/>
        <v>Card</v>
      </c>
    </row>
    <row r="1598" spans="1:24" x14ac:dyDescent="0.3">
      <c r="A1598" s="3">
        <v>121596</v>
      </c>
      <c r="B1598">
        <v>402</v>
      </c>
      <c r="C1598" s="2">
        <v>45758</v>
      </c>
      <c r="D1598" s="4">
        <v>0.45033564814814814</v>
      </c>
      <c r="E1598" s="2">
        <v>45758</v>
      </c>
      <c r="F1598" s="2" t="str">
        <f>TEXT(Table1[[#This Row],[Business_Day]],"dddd")</f>
        <v>Friday</v>
      </c>
      <c r="G1598" t="s">
        <v>37</v>
      </c>
      <c r="H1598" t="s">
        <v>19</v>
      </c>
      <c r="I1598" t="str">
        <f t="shared" si="192"/>
        <v>Dine-In</v>
      </c>
      <c r="J1598" t="s">
        <v>70</v>
      </c>
      <c r="L1598" t="str">
        <f t="shared" si="193"/>
        <v>No Modifier</v>
      </c>
      <c r="M1598" s="3">
        <v>1</v>
      </c>
      <c r="N1598" s="5">
        <v>3.39</v>
      </c>
      <c r="O1598" s="5">
        <f t="shared" si="194"/>
        <v>3.39</v>
      </c>
      <c r="P1598" s="5">
        <f t="shared" si="195"/>
        <v>3.39</v>
      </c>
      <c r="Q1598" s="9">
        <v>0</v>
      </c>
      <c r="R1598" s="9">
        <f t="shared" si="196"/>
        <v>0</v>
      </c>
      <c r="S1598" s="9">
        <v>0.28999999999999998</v>
      </c>
      <c r="T1598" s="9">
        <f t="shared" si="197"/>
        <v>0.28999999999999998</v>
      </c>
      <c r="U1598" s="16">
        <v>3.68</v>
      </c>
      <c r="V1598" s="5">
        <f t="shared" si="198"/>
        <v>3.68</v>
      </c>
      <c r="W1598" t="s">
        <v>21</v>
      </c>
      <c r="X1598" t="str">
        <f t="shared" si="199"/>
        <v>Card</v>
      </c>
    </row>
    <row r="1599" spans="1:24" x14ac:dyDescent="0.3">
      <c r="A1599" s="3">
        <v>121597</v>
      </c>
      <c r="B1599">
        <v>103</v>
      </c>
      <c r="C1599" s="2">
        <v>45776</v>
      </c>
      <c r="D1599" s="4">
        <v>0.30093750000000002</v>
      </c>
      <c r="E1599" s="2">
        <v>45776</v>
      </c>
      <c r="F1599" s="2" t="str">
        <f>TEXT(Table1[[#This Row],[Business_Day]],"dddd")</f>
        <v>Tuesday</v>
      </c>
      <c r="G1599" t="s">
        <v>36</v>
      </c>
      <c r="H1599" t="s">
        <v>29</v>
      </c>
      <c r="I1599" t="str">
        <f t="shared" si="192"/>
        <v>Delivery</v>
      </c>
      <c r="J1599" t="s">
        <v>48</v>
      </c>
      <c r="K1599" t="s">
        <v>54</v>
      </c>
      <c r="L1599" t="str">
        <f t="shared" si="193"/>
        <v>No Onions</v>
      </c>
      <c r="M1599" s="3">
        <v>1</v>
      </c>
      <c r="N1599" s="5">
        <v>6.43</v>
      </c>
      <c r="O1599" s="5">
        <f t="shared" si="194"/>
        <v>6.4300000000000006</v>
      </c>
      <c r="P1599" s="5">
        <f t="shared" si="195"/>
        <v>6.4300000000000006</v>
      </c>
      <c r="Q1599" s="9">
        <v>0</v>
      </c>
      <c r="R1599" s="9">
        <f t="shared" si="196"/>
        <v>0</v>
      </c>
      <c r="S1599" s="9">
        <v>0.47</v>
      </c>
      <c r="T1599" s="9">
        <f t="shared" si="197"/>
        <v>0.47</v>
      </c>
      <c r="U1599" s="16">
        <v>6.9</v>
      </c>
      <c r="V1599" s="5">
        <f t="shared" si="198"/>
        <v>6.9</v>
      </c>
      <c r="W1599" t="s">
        <v>62</v>
      </c>
      <c r="X1599" t="str">
        <f t="shared" si="199"/>
        <v>GiftCard</v>
      </c>
    </row>
    <row r="1600" spans="1:24" x14ac:dyDescent="0.3">
      <c r="A1600" s="3">
        <v>121598</v>
      </c>
      <c r="B1600">
        <v>401</v>
      </c>
      <c r="C1600" s="2">
        <v>45817</v>
      </c>
      <c r="D1600" s="4">
        <v>0.41109953703703705</v>
      </c>
      <c r="E1600" s="2">
        <v>45817</v>
      </c>
      <c r="F1600" s="2" t="str">
        <f>TEXT(Table1[[#This Row],[Business_Day]],"dddd")</f>
        <v>Monday</v>
      </c>
      <c r="G1600" t="s">
        <v>36</v>
      </c>
      <c r="H1600" t="s">
        <v>19</v>
      </c>
      <c r="I1600" t="str">
        <f t="shared" si="192"/>
        <v>Dine-In</v>
      </c>
      <c r="J1600" t="s">
        <v>52</v>
      </c>
      <c r="L1600" t="str">
        <f t="shared" si="193"/>
        <v>No Modifier</v>
      </c>
      <c r="M1600" s="3">
        <v>1</v>
      </c>
      <c r="N1600" s="5">
        <v>2.65</v>
      </c>
      <c r="O1600" s="5">
        <f t="shared" si="194"/>
        <v>2.65</v>
      </c>
      <c r="P1600" s="5">
        <f t="shared" si="195"/>
        <v>2.65</v>
      </c>
      <c r="Q1600" s="9">
        <v>0</v>
      </c>
      <c r="R1600" s="9">
        <f t="shared" si="196"/>
        <v>0</v>
      </c>
      <c r="S1600" s="9">
        <v>0.19</v>
      </c>
      <c r="T1600" s="9">
        <f t="shared" si="197"/>
        <v>0.19</v>
      </c>
      <c r="U1600" s="16">
        <v>2.84</v>
      </c>
      <c r="V1600" s="5">
        <f t="shared" si="198"/>
        <v>2.84</v>
      </c>
      <c r="W1600" t="s">
        <v>21</v>
      </c>
      <c r="X1600" t="str">
        <f t="shared" si="199"/>
        <v>Card</v>
      </c>
    </row>
    <row r="1601" spans="1:24" x14ac:dyDescent="0.3">
      <c r="A1601" s="3">
        <v>121599</v>
      </c>
      <c r="B1601">
        <v>201</v>
      </c>
      <c r="C1601" s="2">
        <v>45806</v>
      </c>
      <c r="D1601" s="4">
        <v>0.23335648148148147</v>
      </c>
      <c r="E1601" s="2">
        <v>45806</v>
      </c>
      <c r="F1601" s="2" t="str">
        <f>TEXT(Table1[[#This Row],[Business_Day]],"dddd")</f>
        <v>Thursday</v>
      </c>
      <c r="G1601" t="s">
        <v>14</v>
      </c>
      <c r="H1601" t="s">
        <v>15</v>
      </c>
      <c r="I1601" t="str">
        <f t="shared" si="192"/>
        <v>Drive-Thru</v>
      </c>
      <c r="J1601" t="s">
        <v>39</v>
      </c>
      <c r="K1601" t="s">
        <v>46</v>
      </c>
      <c r="L1601" t="str">
        <f t="shared" si="193"/>
        <v>Cinnamon</v>
      </c>
      <c r="M1601" s="3">
        <v>1</v>
      </c>
      <c r="N1601" s="5">
        <v>2.86</v>
      </c>
      <c r="O1601" s="5">
        <f t="shared" si="194"/>
        <v>2.96</v>
      </c>
      <c r="P1601" s="5">
        <f t="shared" si="195"/>
        <v>2.96</v>
      </c>
      <c r="Q1601" s="9">
        <v>0</v>
      </c>
      <c r="R1601" s="9">
        <f t="shared" si="196"/>
        <v>0</v>
      </c>
      <c r="S1601" s="9">
        <v>0.22</v>
      </c>
      <c r="T1601" s="9">
        <f t="shared" si="197"/>
        <v>0.22</v>
      </c>
      <c r="U1601" s="16">
        <v>3.18</v>
      </c>
      <c r="V1601" s="5">
        <f t="shared" si="198"/>
        <v>3.18</v>
      </c>
      <c r="W1601" t="s">
        <v>17</v>
      </c>
      <c r="X1601" t="str">
        <f t="shared" si="199"/>
        <v>Cash</v>
      </c>
    </row>
    <row r="1602" spans="1:24" x14ac:dyDescent="0.3">
      <c r="A1602" s="3">
        <v>121600</v>
      </c>
      <c r="B1602">
        <v>301</v>
      </c>
      <c r="C1602" s="2">
        <v>45758</v>
      </c>
      <c r="D1602" s="4">
        <v>0.44858796296296294</v>
      </c>
      <c r="E1602" s="2">
        <v>45758</v>
      </c>
      <c r="F1602" s="2" t="str">
        <f>TEXT(Table1[[#This Row],[Business_Day]],"dddd")</f>
        <v>Friday</v>
      </c>
      <c r="G1602" t="s">
        <v>37</v>
      </c>
      <c r="H1602" t="s">
        <v>19</v>
      </c>
      <c r="I1602" t="str">
        <f t="shared" si="192"/>
        <v>Dine-In</v>
      </c>
      <c r="J1602" t="s">
        <v>41</v>
      </c>
      <c r="K1602" t="s">
        <v>42</v>
      </c>
      <c r="L1602" t="str">
        <f t="shared" si="193"/>
        <v>Oat Milk</v>
      </c>
      <c r="M1602" s="3">
        <v>1</v>
      </c>
      <c r="N1602" s="5">
        <v>1.85</v>
      </c>
      <c r="O1602" s="5">
        <f t="shared" si="194"/>
        <v>2.5500000000000003</v>
      </c>
      <c r="P1602" s="5">
        <f t="shared" si="195"/>
        <v>2.5500000000000003</v>
      </c>
      <c r="Q1602" s="9">
        <v>0</v>
      </c>
      <c r="R1602" s="9">
        <f t="shared" si="196"/>
        <v>0</v>
      </c>
      <c r="S1602" s="9">
        <v>0.15</v>
      </c>
      <c r="T1602" s="9">
        <f t="shared" si="197"/>
        <v>0.15</v>
      </c>
      <c r="U1602" s="16">
        <v>2.7</v>
      </c>
      <c r="V1602" s="5">
        <f t="shared" si="198"/>
        <v>2.7</v>
      </c>
      <c r="W1602" t="s">
        <v>17</v>
      </c>
      <c r="X1602" t="str">
        <f t="shared" si="199"/>
        <v>Cash</v>
      </c>
    </row>
    <row r="1603" spans="1:24" x14ac:dyDescent="0.3">
      <c r="A1603" s="3">
        <v>121601</v>
      </c>
      <c r="B1603">
        <v>201</v>
      </c>
      <c r="C1603" s="2">
        <v>45839</v>
      </c>
      <c r="D1603" s="4">
        <v>0.15527777777777776</v>
      </c>
      <c r="E1603" s="2">
        <v>45839</v>
      </c>
      <c r="F1603" s="2" t="str">
        <f>TEXT(Table1[[#This Row],[Business_Day]],"dddd")</f>
        <v>Tuesday</v>
      </c>
      <c r="G1603" t="s">
        <v>28</v>
      </c>
      <c r="H1603" t="s">
        <v>22</v>
      </c>
      <c r="I1603" t="str">
        <f t="shared" ref="I1603:I1666" si="200">IF(H1603="","Unknown",H1603)</f>
        <v>Takeout</v>
      </c>
      <c r="J1603" t="s">
        <v>52</v>
      </c>
      <c r="L1603" t="str">
        <f t="shared" ref="L1603:L1666" si="201">IF(K1603="","No Modifier",K1603)</f>
        <v>No Modifier</v>
      </c>
      <c r="M1603" s="3">
        <v>2</v>
      </c>
      <c r="N1603" s="5">
        <v>3.03</v>
      </c>
      <c r="O1603" s="5">
        <f t="shared" ref="O1603:O1666" si="202">(V1603-T1603+R1603)/M1603</f>
        <v>3.0300000000000002</v>
      </c>
      <c r="P1603" s="5">
        <f t="shared" ref="P1603:P1666" si="203">PRODUCT(M1603,O1603)</f>
        <v>6.0600000000000005</v>
      </c>
      <c r="Q1603" s="9">
        <v>0</v>
      </c>
      <c r="R1603" s="9">
        <f t="shared" ref="R1603:R1666" si="204">IF(ISBLANK(Q1603),ROUND((M1603*O1603)+T1603-V1603,2),Q1603)</f>
        <v>0</v>
      </c>
      <c r="S1603" s="9">
        <v>0.42</v>
      </c>
      <c r="T1603" s="9">
        <f t="shared" ref="T1603:T1666" si="205">IF(S1603="",V1603-P1603+R1603,S1603)</f>
        <v>0.42</v>
      </c>
      <c r="U1603" s="16">
        <v>6.48</v>
      </c>
      <c r="V1603" s="5">
        <f t="shared" ref="V1603:V1666" si="206">IF(U1603="",(M1603*O1603)-R1603+T1603,U1603)</f>
        <v>6.48</v>
      </c>
      <c r="W1603" t="s">
        <v>21</v>
      </c>
      <c r="X1603" t="str">
        <f t="shared" ref="X1603:X1666" si="207">IF(W1603="","Card",W1603)</f>
        <v>Card</v>
      </c>
    </row>
    <row r="1604" spans="1:24" x14ac:dyDescent="0.3">
      <c r="A1604" s="3">
        <v>121602</v>
      </c>
      <c r="B1604">
        <v>301</v>
      </c>
      <c r="C1604" s="2">
        <v>45847</v>
      </c>
      <c r="D1604" s="4">
        <v>0.49807870370370372</v>
      </c>
      <c r="E1604" s="2">
        <v>45847</v>
      </c>
      <c r="F1604" s="2" t="str">
        <f>TEXT(Table1[[#This Row],[Business_Day]],"dddd")</f>
        <v>Wednesday</v>
      </c>
      <c r="G1604" t="s">
        <v>18</v>
      </c>
      <c r="H1604" t="s">
        <v>19</v>
      </c>
      <c r="I1604" t="str">
        <f t="shared" si="200"/>
        <v>Dine-In</v>
      </c>
      <c r="J1604" t="s">
        <v>20</v>
      </c>
      <c r="L1604" t="str">
        <f t="shared" si="201"/>
        <v>No Modifier</v>
      </c>
      <c r="M1604" s="3">
        <v>1</v>
      </c>
      <c r="N1604" s="5">
        <v>5.15</v>
      </c>
      <c r="O1604" s="5">
        <f t="shared" si="202"/>
        <v>5.1499999999999995</v>
      </c>
      <c r="P1604" s="5">
        <f t="shared" si="203"/>
        <v>5.1499999999999995</v>
      </c>
      <c r="Q1604" s="9">
        <v>0</v>
      </c>
      <c r="R1604" s="9">
        <f t="shared" si="204"/>
        <v>0</v>
      </c>
      <c r="S1604" s="9">
        <v>0.37</v>
      </c>
      <c r="T1604" s="9">
        <f t="shared" si="205"/>
        <v>0.37</v>
      </c>
      <c r="U1604" s="16">
        <v>5.52</v>
      </c>
      <c r="V1604" s="5">
        <f t="shared" si="206"/>
        <v>5.52</v>
      </c>
      <c r="W1604" t="s">
        <v>31</v>
      </c>
      <c r="X1604" t="str">
        <f t="shared" si="207"/>
        <v>MobilePay</v>
      </c>
    </row>
    <row r="1605" spans="1:24" x14ac:dyDescent="0.3">
      <c r="A1605" s="3">
        <v>121603</v>
      </c>
      <c r="B1605">
        <v>202</v>
      </c>
      <c r="C1605" s="2">
        <v>45759</v>
      </c>
      <c r="D1605" s="4">
        <v>0.33449074074074076</v>
      </c>
      <c r="E1605" s="2">
        <v>45759</v>
      </c>
      <c r="F1605" s="2" t="str">
        <f>TEXT(Table1[[#This Row],[Business_Day]],"dddd")</f>
        <v>Saturday</v>
      </c>
      <c r="G1605" t="s">
        <v>36</v>
      </c>
      <c r="H1605" t="s">
        <v>29</v>
      </c>
      <c r="I1605" t="str">
        <f t="shared" si="200"/>
        <v>Delivery</v>
      </c>
      <c r="J1605" t="s">
        <v>26</v>
      </c>
      <c r="L1605" t="str">
        <f t="shared" si="201"/>
        <v>No Modifier</v>
      </c>
      <c r="M1605" s="3">
        <v>1</v>
      </c>
      <c r="N1605" s="5">
        <v>8.89</v>
      </c>
      <c r="O1605" s="5">
        <f t="shared" si="202"/>
        <v>8.89</v>
      </c>
      <c r="P1605" s="5">
        <f t="shared" si="203"/>
        <v>8.89</v>
      </c>
      <c r="Q1605" s="9">
        <v>0</v>
      </c>
      <c r="R1605" s="9">
        <f t="shared" si="204"/>
        <v>0</v>
      </c>
      <c r="S1605" s="9">
        <v>0.53</v>
      </c>
      <c r="T1605" s="9">
        <f t="shared" si="205"/>
        <v>0.53</v>
      </c>
      <c r="U1605" s="16">
        <v>9.42</v>
      </c>
      <c r="V1605" s="5">
        <f t="shared" si="206"/>
        <v>9.42</v>
      </c>
      <c r="W1605" t="s">
        <v>21</v>
      </c>
      <c r="X1605" t="str">
        <f t="shared" si="207"/>
        <v>Card</v>
      </c>
    </row>
    <row r="1606" spans="1:24" x14ac:dyDescent="0.3">
      <c r="A1606" s="3">
        <v>121604</v>
      </c>
      <c r="B1606">
        <v>102</v>
      </c>
      <c r="C1606" s="2">
        <v>45816</v>
      </c>
      <c r="D1606" s="4">
        <v>0.26622685185185185</v>
      </c>
      <c r="E1606" s="2">
        <v>45816</v>
      </c>
      <c r="F1606" s="2" t="str">
        <f>TEXT(Table1[[#This Row],[Business_Day]],"dddd")</f>
        <v>Sunday</v>
      </c>
      <c r="G1606" t="s">
        <v>36</v>
      </c>
      <c r="H1606" t="s">
        <v>22</v>
      </c>
      <c r="I1606" t="str">
        <f t="shared" si="200"/>
        <v>Takeout</v>
      </c>
      <c r="J1606" t="s">
        <v>43</v>
      </c>
      <c r="L1606" t="str">
        <f t="shared" si="201"/>
        <v>No Modifier</v>
      </c>
      <c r="M1606" s="3">
        <v>2</v>
      </c>
      <c r="N1606" s="5">
        <v>4.33</v>
      </c>
      <c r="O1606" s="5">
        <f t="shared" si="202"/>
        <v>4.33</v>
      </c>
      <c r="P1606" s="5">
        <f t="shared" si="203"/>
        <v>8.66</v>
      </c>
      <c r="Q1606" s="9">
        <v>0</v>
      </c>
      <c r="R1606" s="9">
        <f t="shared" si="204"/>
        <v>0</v>
      </c>
      <c r="S1606" s="9">
        <v>0.52</v>
      </c>
      <c r="T1606" s="9">
        <f t="shared" si="205"/>
        <v>0.52</v>
      </c>
      <c r="U1606" s="16">
        <v>9.18</v>
      </c>
      <c r="V1606" s="5">
        <f t="shared" si="206"/>
        <v>9.18</v>
      </c>
      <c r="W1606" t="s">
        <v>31</v>
      </c>
      <c r="X1606" t="str">
        <f t="shared" si="207"/>
        <v>MobilePay</v>
      </c>
    </row>
    <row r="1607" spans="1:24" x14ac:dyDescent="0.3">
      <c r="A1607" s="3">
        <v>121605</v>
      </c>
      <c r="B1607">
        <v>301</v>
      </c>
      <c r="C1607" s="2">
        <v>45869</v>
      </c>
      <c r="D1607" s="4">
        <v>0.48447916666666668</v>
      </c>
      <c r="E1607" s="2">
        <v>45869</v>
      </c>
      <c r="F1607" s="2" t="str">
        <f>TEXT(Table1[[#This Row],[Business_Day]],"dddd")</f>
        <v>Thursday</v>
      </c>
      <c r="G1607" t="s">
        <v>18</v>
      </c>
      <c r="H1607" t="s">
        <v>19</v>
      </c>
      <c r="I1607" t="str">
        <f t="shared" si="200"/>
        <v>Dine-In</v>
      </c>
      <c r="J1607" t="s">
        <v>52</v>
      </c>
      <c r="L1607" t="str">
        <f t="shared" si="201"/>
        <v>No Modifier</v>
      </c>
      <c r="M1607" s="3">
        <v>1</v>
      </c>
      <c r="N1607" s="5">
        <v>2.37</v>
      </c>
      <c r="O1607" s="5">
        <f t="shared" si="202"/>
        <v>2.3699999999999997</v>
      </c>
      <c r="P1607" s="5">
        <f t="shared" si="203"/>
        <v>2.3699999999999997</v>
      </c>
      <c r="Q1607" s="9">
        <v>0</v>
      </c>
      <c r="R1607" s="9">
        <f t="shared" si="204"/>
        <v>0</v>
      </c>
      <c r="S1607" s="9">
        <v>0.14000000000000001</v>
      </c>
      <c r="T1607" s="9">
        <f t="shared" si="205"/>
        <v>0.14000000000000001</v>
      </c>
      <c r="U1607" s="16">
        <v>2.5099999999999998</v>
      </c>
      <c r="V1607" s="5">
        <f t="shared" si="206"/>
        <v>2.5099999999999998</v>
      </c>
      <c r="W1607" t="s">
        <v>31</v>
      </c>
      <c r="X1607" t="str">
        <f t="shared" si="207"/>
        <v>MobilePay</v>
      </c>
    </row>
    <row r="1608" spans="1:24" x14ac:dyDescent="0.3">
      <c r="A1608" s="3">
        <v>121606</v>
      </c>
      <c r="B1608">
        <v>301</v>
      </c>
      <c r="C1608" s="2">
        <v>45834</v>
      </c>
      <c r="D1608" s="4">
        <v>0.32412037037037039</v>
      </c>
      <c r="E1608" s="2">
        <v>45834</v>
      </c>
      <c r="F1608" s="2" t="str">
        <f>TEXT(Table1[[#This Row],[Business_Day]],"dddd")</f>
        <v>Thursday</v>
      </c>
      <c r="G1608" t="s">
        <v>36</v>
      </c>
      <c r="H1608" t="s">
        <v>19</v>
      </c>
      <c r="I1608" t="str">
        <f t="shared" si="200"/>
        <v>Dine-In</v>
      </c>
      <c r="J1608" t="s">
        <v>30</v>
      </c>
      <c r="K1608" t="s">
        <v>34</v>
      </c>
      <c r="L1608" t="str">
        <f t="shared" si="201"/>
        <v>Extra Sauce</v>
      </c>
      <c r="M1608" s="3">
        <v>1</v>
      </c>
      <c r="N1608" s="5">
        <v>3.17</v>
      </c>
      <c r="O1608" s="5">
        <f t="shared" si="202"/>
        <v>3.42</v>
      </c>
      <c r="P1608" s="5">
        <f t="shared" si="203"/>
        <v>3.42</v>
      </c>
      <c r="Q1608" s="9">
        <v>0</v>
      </c>
      <c r="R1608" s="9">
        <f t="shared" si="204"/>
        <v>0</v>
      </c>
      <c r="S1608" s="9">
        <v>0.27</v>
      </c>
      <c r="T1608" s="9">
        <f t="shared" si="205"/>
        <v>0.27</v>
      </c>
      <c r="U1608" s="16">
        <v>3.69</v>
      </c>
      <c r="V1608" s="5">
        <f t="shared" si="206"/>
        <v>3.69</v>
      </c>
      <c r="W1608" t="s">
        <v>62</v>
      </c>
      <c r="X1608" t="str">
        <f t="shared" si="207"/>
        <v>GiftCard</v>
      </c>
    </row>
    <row r="1609" spans="1:24" x14ac:dyDescent="0.3">
      <c r="A1609" s="3">
        <v>121607</v>
      </c>
      <c r="B1609">
        <v>103</v>
      </c>
      <c r="C1609" s="2">
        <v>45798</v>
      </c>
      <c r="D1609" s="4">
        <v>0.47043981481481484</v>
      </c>
      <c r="E1609" s="2">
        <v>45798</v>
      </c>
      <c r="F1609" s="2" t="str">
        <f>TEXT(Table1[[#This Row],[Business_Day]],"dddd")</f>
        <v>Wednesday</v>
      </c>
      <c r="G1609" t="s">
        <v>33</v>
      </c>
      <c r="H1609" t="s">
        <v>22</v>
      </c>
      <c r="I1609" t="str">
        <f t="shared" si="200"/>
        <v>Takeout</v>
      </c>
      <c r="J1609" t="s">
        <v>48</v>
      </c>
      <c r="K1609" t="s">
        <v>54</v>
      </c>
      <c r="L1609" t="str">
        <f t="shared" si="201"/>
        <v>No Onions</v>
      </c>
      <c r="M1609" s="3">
        <v>2</v>
      </c>
      <c r="N1609" s="5">
        <v>6.26</v>
      </c>
      <c r="O1609" s="5">
        <f t="shared" ca="1" si="202"/>
        <v>5.3949999999999996</v>
      </c>
      <c r="P1609" s="5">
        <f t="shared" ca="1" si="203"/>
        <v>10.79</v>
      </c>
      <c r="R1609" s="9">
        <f t="shared" ca="1" si="204"/>
        <v>0.15</v>
      </c>
      <c r="S1609" s="9">
        <v>0.9</v>
      </c>
      <c r="T1609" s="9">
        <f t="shared" si="205"/>
        <v>0.9</v>
      </c>
      <c r="U1609" s="16">
        <v>11.54</v>
      </c>
      <c r="V1609" s="5">
        <f t="shared" si="206"/>
        <v>11.54</v>
      </c>
      <c r="W1609" t="s">
        <v>31</v>
      </c>
      <c r="X1609" t="str">
        <f t="shared" si="207"/>
        <v>MobilePay</v>
      </c>
    </row>
    <row r="1610" spans="1:24" x14ac:dyDescent="0.3">
      <c r="A1610" s="3">
        <v>121608</v>
      </c>
      <c r="B1610">
        <v>102</v>
      </c>
      <c r="C1610" s="2">
        <v>45841</v>
      </c>
      <c r="D1610" s="4">
        <v>0.50231481481481477</v>
      </c>
      <c r="E1610" s="2">
        <v>45841</v>
      </c>
      <c r="F1610" s="2" t="str">
        <f>TEXT(Table1[[#This Row],[Business_Day]],"dddd")</f>
        <v>Thursday</v>
      </c>
      <c r="G1610" t="s">
        <v>18</v>
      </c>
      <c r="H1610" t="s">
        <v>29</v>
      </c>
      <c r="I1610" t="str">
        <f t="shared" si="200"/>
        <v>Delivery</v>
      </c>
      <c r="J1610" t="s">
        <v>55</v>
      </c>
      <c r="L1610" t="str">
        <f t="shared" si="201"/>
        <v>No Modifier</v>
      </c>
      <c r="M1610" s="3">
        <v>1</v>
      </c>
      <c r="N1610" s="5">
        <v>8.65</v>
      </c>
      <c r="O1610" s="5">
        <f t="shared" si="202"/>
        <v>8.65</v>
      </c>
      <c r="P1610" s="5">
        <f t="shared" si="203"/>
        <v>8.65</v>
      </c>
      <c r="Q1610" s="9">
        <v>0</v>
      </c>
      <c r="R1610" s="9">
        <f t="shared" si="204"/>
        <v>0</v>
      </c>
      <c r="S1610" s="9">
        <v>0.78</v>
      </c>
      <c r="T1610" s="9">
        <f t="shared" si="205"/>
        <v>0.78</v>
      </c>
      <c r="U1610" s="16">
        <v>9.43</v>
      </c>
      <c r="V1610" s="5">
        <f t="shared" si="206"/>
        <v>9.43</v>
      </c>
      <c r="W1610" t="s">
        <v>21</v>
      </c>
      <c r="X1610" t="str">
        <f t="shared" si="207"/>
        <v>Card</v>
      </c>
    </row>
    <row r="1611" spans="1:24" x14ac:dyDescent="0.3">
      <c r="A1611" s="3">
        <v>121609</v>
      </c>
      <c r="B1611">
        <v>403</v>
      </c>
      <c r="C1611" s="2">
        <v>45781</v>
      </c>
      <c r="D1611" s="4">
        <v>0.37645833333333334</v>
      </c>
      <c r="E1611" s="2">
        <v>45781</v>
      </c>
      <c r="F1611" s="2" t="str">
        <f>TEXT(Table1[[#This Row],[Business_Day]],"dddd")</f>
        <v>Sunday</v>
      </c>
      <c r="G1611" t="s">
        <v>14</v>
      </c>
      <c r="H1611" t="s">
        <v>19</v>
      </c>
      <c r="I1611" t="str">
        <f t="shared" si="200"/>
        <v>Dine-In</v>
      </c>
      <c r="J1611" t="s">
        <v>41</v>
      </c>
      <c r="K1611" t="s">
        <v>76</v>
      </c>
      <c r="L1611" t="str">
        <f t="shared" si="201"/>
        <v>No Ice</v>
      </c>
      <c r="M1611" s="3">
        <v>2</v>
      </c>
      <c r="N1611" s="5">
        <v>1.84</v>
      </c>
      <c r="O1611" s="5">
        <f t="shared" si="202"/>
        <v>1.8399999999999999</v>
      </c>
      <c r="P1611" s="5">
        <f t="shared" si="203"/>
        <v>3.6799999999999997</v>
      </c>
      <c r="Q1611" s="9">
        <v>0</v>
      </c>
      <c r="R1611" s="9">
        <f t="shared" si="204"/>
        <v>0</v>
      </c>
      <c r="S1611" s="9">
        <v>0.26</v>
      </c>
      <c r="T1611" s="9">
        <f t="shared" si="205"/>
        <v>0.26</v>
      </c>
      <c r="U1611" s="16">
        <v>3.94</v>
      </c>
      <c r="V1611" s="5">
        <f t="shared" si="206"/>
        <v>3.94</v>
      </c>
      <c r="W1611" t="s">
        <v>31</v>
      </c>
      <c r="X1611" t="str">
        <f t="shared" si="207"/>
        <v>MobilePay</v>
      </c>
    </row>
    <row r="1612" spans="1:24" x14ac:dyDescent="0.3">
      <c r="A1612" s="3">
        <v>121610</v>
      </c>
      <c r="B1612">
        <v>101</v>
      </c>
      <c r="C1612" s="2">
        <v>45764</v>
      </c>
      <c r="D1612" s="4">
        <v>0.11258101851851852</v>
      </c>
      <c r="E1612" s="2">
        <v>45764</v>
      </c>
      <c r="F1612" s="2" t="str">
        <f>TEXT(Table1[[#This Row],[Business_Day]],"dddd")</f>
        <v>Thursday</v>
      </c>
      <c r="G1612" t="s">
        <v>18</v>
      </c>
      <c r="H1612" t="s">
        <v>22</v>
      </c>
      <c r="I1612" t="str">
        <f t="shared" si="200"/>
        <v>Takeout</v>
      </c>
      <c r="J1612" t="s">
        <v>55</v>
      </c>
      <c r="L1612" t="str">
        <f t="shared" si="201"/>
        <v>No Modifier</v>
      </c>
      <c r="M1612" s="3">
        <v>1</v>
      </c>
      <c r="N1612" s="5">
        <v>8.34</v>
      </c>
      <c r="O1612" s="5">
        <f t="shared" si="202"/>
        <v>8.34</v>
      </c>
      <c r="P1612" s="5">
        <f t="shared" si="203"/>
        <v>8.34</v>
      </c>
      <c r="Q1612" s="9">
        <v>0</v>
      </c>
      <c r="R1612" s="9">
        <f t="shared" si="204"/>
        <v>0</v>
      </c>
      <c r="S1612" s="9">
        <v>0.67</v>
      </c>
      <c r="T1612" s="9">
        <f t="shared" si="205"/>
        <v>0.67</v>
      </c>
      <c r="U1612" s="16">
        <v>9.01</v>
      </c>
      <c r="V1612" s="5">
        <f t="shared" si="206"/>
        <v>9.01</v>
      </c>
      <c r="W1612" t="s">
        <v>21</v>
      </c>
      <c r="X1612" t="str">
        <f t="shared" si="207"/>
        <v>Card</v>
      </c>
    </row>
    <row r="1613" spans="1:24" x14ac:dyDescent="0.3">
      <c r="A1613" s="3">
        <v>121611</v>
      </c>
      <c r="B1613">
        <v>301</v>
      </c>
      <c r="C1613" s="2">
        <v>45794</v>
      </c>
      <c r="D1613" s="4">
        <v>0.22524305555555554</v>
      </c>
      <c r="E1613" s="2">
        <v>45794</v>
      </c>
      <c r="F1613" s="2" t="str">
        <f>TEXT(Table1[[#This Row],[Business_Day]],"dddd")</f>
        <v>Saturday</v>
      </c>
      <c r="G1613" t="s">
        <v>28</v>
      </c>
      <c r="H1613" t="s">
        <v>15</v>
      </c>
      <c r="I1613" t="str">
        <f t="shared" si="200"/>
        <v>Drive-Thru</v>
      </c>
      <c r="J1613" t="s">
        <v>32</v>
      </c>
      <c r="L1613" t="str">
        <f t="shared" si="201"/>
        <v>No Modifier</v>
      </c>
      <c r="M1613" s="3">
        <v>1</v>
      </c>
      <c r="N1613" s="5">
        <v>1.61</v>
      </c>
      <c r="O1613" s="5">
        <f t="shared" si="202"/>
        <v>1.6099999999999999</v>
      </c>
      <c r="P1613" s="5">
        <f t="shared" si="203"/>
        <v>1.6099999999999999</v>
      </c>
      <c r="Q1613" s="9">
        <v>0</v>
      </c>
      <c r="R1613" s="9">
        <f t="shared" si="204"/>
        <v>0</v>
      </c>
      <c r="S1613" s="9">
        <v>0.1</v>
      </c>
      <c r="T1613" s="9">
        <f t="shared" si="205"/>
        <v>0.1</v>
      </c>
      <c r="U1613" s="16">
        <v>1.71</v>
      </c>
      <c r="V1613" s="5">
        <f t="shared" si="206"/>
        <v>1.71</v>
      </c>
      <c r="W1613" t="s">
        <v>17</v>
      </c>
      <c r="X1613" t="str">
        <f t="shared" si="207"/>
        <v>Cash</v>
      </c>
    </row>
    <row r="1614" spans="1:24" x14ac:dyDescent="0.3">
      <c r="A1614" s="3">
        <v>121612</v>
      </c>
      <c r="B1614">
        <v>403</v>
      </c>
      <c r="C1614" s="2">
        <v>45793</v>
      </c>
      <c r="D1614" s="4">
        <v>0.3112152777777778</v>
      </c>
      <c r="E1614" s="2">
        <v>45793</v>
      </c>
      <c r="F1614" s="2" t="str">
        <f>TEXT(Table1[[#This Row],[Business_Day]],"dddd")</f>
        <v>Friday</v>
      </c>
      <c r="G1614" t="s">
        <v>14</v>
      </c>
      <c r="H1614" t="s">
        <v>15</v>
      </c>
      <c r="I1614" t="str">
        <f t="shared" si="200"/>
        <v>Drive-Thru</v>
      </c>
      <c r="J1614" t="s">
        <v>39</v>
      </c>
      <c r="L1614" t="str">
        <f t="shared" si="201"/>
        <v>No Modifier</v>
      </c>
      <c r="M1614" s="3">
        <v>1</v>
      </c>
      <c r="N1614" s="5">
        <v>3.26</v>
      </c>
      <c r="O1614" s="5">
        <f t="shared" si="202"/>
        <v>3.26</v>
      </c>
      <c r="P1614" s="5">
        <f t="shared" si="203"/>
        <v>3.26</v>
      </c>
      <c r="Q1614" s="9">
        <v>0</v>
      </c>
      <c r="R1614" s="9">
        <f t="shared" si="204"/>
        <v>0</v>
      </c>
      <c r="S1614" s="9">
        <v>0.2</v>
      </c>
      <c r="T1614" s="9">
        <f t="shared" si="205"/>
        <v>0.2</v>
      </c>
      <c r="U1614" s="16">
        <v>3.46</v>
      </c>
      <c r="V1614" s="5">
        <f t="shared" si="206"/>
        <v>3.46</v>
      </c>
      <c r="W1614" t="s">
        <v>21</v>
      </c>
      <c r="X1614" t="str">
        <f t="shared" si="207"/>
        <v>Card</v>
      </c>
    </row>
    <row r="1615" spans="1:24" x14ac:dyDescent="0.3">
      <c r="A1615" s="3">
        <v>121613</v>
      </c>
      <c r="B1615">
        <v>403</v>
      </c>
      <c r="C1615" s="2">
        <v>45804</v>
      </c>
      <c r="D1615" s="4">
        <v>0.33797453703703706</v>
      </c>
      <c r="E1615" s="2">
        <v>45804</v>
      </c>
      <c r="F1615" s="2" t="str">
        <f>TEXT(Table1[[#This Row],[Business_Day]],"dddd")</f>
        <v>Tuesday</v>
      </c>
      <c r="G1615" t="s">
        <v>36</v>
      </c>
      <c r="H1615" t="s">
        <v>19</v>
      </c>
      <c r="I1615" t="str">
        <f t="shared" si="200"/>
        <v>Dine-In</v>
      </c>
      <c r="J1615" t="s">
        <v>57</v>
      </c>
      <c r="L1615" t="str">
        <f t="shared" si="201"/>
        <v>No Modifier</v>
      </c>
      <c r="M1615" s="3">
        <v>1</v>
      </c>
      <c r="N1615" s="5">
        <v>8.9499999999999993</v>
      </c>
      <c r="O1615" s="5">
        <f t="shared" si="202"/>
        <v>8.9499999999999993</v>
      </c>
      <c r="P1615" s="5">
        <f t="shared" si="203"/>
        <v>8.9499999999999993</v>
      </c>
      <c r="Q1615" s="9">
        <v>1.79</v>
      </c>
      <c r="R1615" s="9">
        <f t="shared" si="204"/>
        <v>1.79</v>
      </c>
      <c r="S1615" s="9">
        <v>0.64</v>
      </c>
      <c r="T1615" s="9">
        <f t="shared" si="205"/>
        <v>0.64</v>
      </c>
      <c r="U1615" s="16">
        <v>7.8</v>
      </c>
      <c r="V1615" s="5">
        <f t="shared" si="206"/>
        <v>7.8</v>
      </c>
      <c r="W1615" t="s">
        <v>62</v>
      </c>
      <c r="X1615" t="str">
        <f t="shared" si="207"/>
        <v>GiftCard</v>
      </c>
    </row>
    <row r="1616" spans="1:24" x14ac:dyDescent="0.3">
      <c r="A1616" s="3">
        <v>121614</v>
      </c>
      <c r="B1616">
        <v>402</v>
      </c>
      <c r="C1616" s="2">
        <v>45767</v>
      </c>
      <c r="D1616" s="4">
        <v>7.5358796296296299E-2</v>
      </c>
      <c r="E1616" s="2">
        <v>45767</v>
      </c>
      <c r="F1616" s="2" t="str">
        <f>TEXT(Table1[[#This Row],[Business_Day]],"dddd")</f>
        <v>Sunday</v>
      </c>
      <c r="G1616" t="s">
        <v>18</v>
      </c>
      <c r="H1616" t="s">
        <v>15</v>
      </c>
      <c r="I1616" t="str">
        <f t="shared" si="200"/>
        <v>Drive-Thru</v>
      </c>
      <c r="J1616" t="s">
        <v>48</v>
      </c>
      <c r="K1616" t="s">
        <v>63</v>
      </c>
      <c r="L1616" t="str">
        <f t="shared" si="201"/>
        <v>No Sauce</v>
      </c>
      <c r="M1616" s="3">
        <v>1</v>
      </c>
      <c r="N1616" s="5">
        <v>5.57</v>
      </c>
      <c r="O1616" s="5">
        <f t="shared" si="202"/>
        <v>5.57</v>
      </c>
      <c r="P1616" s="5">
        <f t="shared" si="203"/>
        <v>5.57</v>
      </c>
      <c r="Q1616" s="9">
        <v>0</v>
      </c>
      <c r="R1616" s="9">
        <f t="shared" si="204"/>
        <v>0</v>
      </c>
      <c r="S1616" s="9">
        <v>0.47</v>
      </c>
      <c r="T1616" s="9">
        <f t="shared" si="205"/>
        <v>0.47</v>
      </c>
      <c r="U1616" s="16">
        <v>6.04</v>
      </c>
      <c r="V1616" s="5">
        <f t="shared" si="206"/>
        <v>6.04</v>
      </c>
      <c r="W1616" t="s">
        <v>21</v>
      </c>
      <c r="X1616" t="str">
        <f t="shared" si="207"/>
        <v>Card</v>
      </c>
    </row>
    <row r="1617" spans="1:24" x14ac:dyDescent="0.3">
      <c r="A1617" s="3">
        <v>121615</v>
      </c>
      <c r="B1617">
        <v>402</v>
      </c>
      <c r="C1617" s="2">
        <v>45759</v>
      </c>
      <c r="D1617" s="4">
        <v>0.41789351851851853</v>
      </c>
      <c r="E1617" s="2">
        <v>45759</v>
      </c>
      <c r="F1617" s="2" t="str">
        <f>TEXT(Table1[[#This Row],[Business_Day]],"dddd")</f>
        <v>Saturday</v>
      </c>
      <c r="G1617" t="s">
        <v>37</v>
      </c>
      <c r="H1617" t="s">
        <v>19</v>
      </c>
      <c r="I1617" t="str">
        <f t="shared" si="200"/>
        <v>Dine-In</v>
      </c>
      <c r="J1617" t="s">
        <v>79</v>
      </c>
      <c r="L1617" t="str">
        <f t="shared" si="201"/>
        <v>No Modifier</v>
      </c>
      <c r="M1617" s="3">
        <v>1</v>
      </c>
      <c r="N1617" s="5">
        <v>3.49</v>
      </c>
      <c r="O1617" s="5">
        <f t="shared" si="202"/>
        <v>3.49</v>
      </c>
      <c r="P1617" s="5">
        <f t="shared" si="203"/>
        <v>3.49</v>
      </c>
      <c r="Q1617" s="9">
        <v>0</v>
      </c>
      <c r="R1617" s="9">
        <f t="shared" si="204"/>
        <v>0</v>
      </c>
      <c r="S1617" s="9">
        <v>0.25</v>
      </c>
      <c r="T1617" s="9">
        <f t="shared" si="205"/>
        <v>0.25</v>
      </c>
      <c r="U1617" s="16">
        <v>3.74</v>
      </c>
      <c r="V1617" s="5">
        <f t="shared" si="206"/>
        <v>3.74</v>
      </c>
      <c r="W1617" t="s">
        <v>21</v>
      </c>
      <c r="X1617" t="str">
        <f t="shared" si="207"/>
        <v>Card</v>
      </c>
    </row>
    <row r="1618" spans="1:24" x14ac:dyDescent="0.3">
      <c r="A1618" s="3">
        <v>121616</v>
      </c>
      <c r="B1618">
        <v>102</v>
      </c>
      <c r="C1618" s="2">
        <v>45790</v>
      </c>
      <c r="D1618" s="4">
        <v>8.7928240740740737E-2</v>
      </c>
      <c r="E1618" s="2">
        <v>45790</v>
      </c>
      <c r="F1618" s="2" t="str">
        <f>TEXT(Table1[[#This Row],[Business_Day]],"dddd")</f>
        <v>Tuesday</v>
      </c>
      <c r="G1618" t="s">
        <v>18</v>
      </c>
      <c r="H1618" t="s">
        <v>15</v>
      </c>
      <c r="I1618" t="str">
        <f t="shared" si="200"/>
        <v>Drive-Thru</v>
      </c>
      <c r="J1618" t="s">
        <v>27</v>
      </c>
      <c r="L1618" t="str">
        <f t="shared" si="201"/>
        <v>No Modifier</v>
      </c>
      <c r="M1618" s="3">
        <v>1</v>
      </c>
      <c r="N1618" s="5">
        <v>5.86</v>
      </c>
      <c r="O1618" s="5">
        <f t="shared" si="202"/>
        <v>5.86</v>
      </c>
      <c r="P1618" s="5">
        <f t="shared" si="203"/>
        <v>5.86</v>
      </c>
      <c r="Q1618" s="9">
        <v>0</v>
      </c>
      <c r="R1618" s="9">
        <f t="shared" si="204"/>
        <v>0</v>
      </c>
      <c r="S1618" s="9">
        <v>0.38</v>
      </c>
      <c r="T1618" s="9">
        <f t="shared" si="205"/>
        <v>0.38</v>
      </c>
      <c r="U1618" s="16">
        <v>6.24</v>
      </c>
      <c r="V1618" s="5">
        <f t="shared" si="206"/>
        <v>6.24</v>
      </c>
      <c r="W1618" t="s">
        <v>17</v>
      </c>
      <c r="X1618" t="str">
        <f t="shared" si="207"/>
        <v>Cash</v>
      </c>
    </row>
    <row r="1619" spans="1:24" x14ac:dyDescent="0.3">
      <c r="A1619" s="3">
        <v>121617</v>
      </c>
      <c r="B1619">
        <v>301</v>
      </c>
      <c r="C1619" s="2">
        <v>45794</v>
      </c>
      <c r="D1619" s="4">
        <v>0.47312500000000002</v>
      </c>
      <c r="E1619" s="2">
        <v>45794</v>
      </c>
      <c r="F1619" s="2" t="str">
        <f>TEXT(Table1[[#This Row],[Business_Day]],"dddd")</f>
        <v>Saturday</v>
      </c>
      <c r="G1619" t="s">
        <v>18</v>
      </c>
      <c r="H1619" t="s">
        <v>22</v>
      </c>
      <c r="I1619" t="str">
        <f t="shared" si="200"/>
        <v>Takeout</v>
      </c>
      <c r="J1619" t="s">
        <v>56</v>
      </c>
      <c r="K1619" t="s">
        <v>71</v>
      </c>
      <c r="L1619" t="str">
        <f t="shared" si="201"/>
        <v>Almond Milk</v>
      </c>
      <c r="M1619" s="3">
        <v>1</v>
      </c>
      <c r="N1619" s="5">
        <v>1.79</v>
      </c>
      <c r="O1619" s="5">
        <f t="shared" si="202"/>
        <v>2.4899999999999998</v>
      </c>
      <c r="P1619" s="5">
        <f t="shared" si="203"/>
        <v>2.4899999999999998</v>
      </c>
      <c r="Q1619" s="9">
        <v>0</v>
      </c>
      <c r="R1619" s="9">
        <f t="shared" si="204"/>
        <v>0</v>
      </c>
      <c r="S1619" s="9">
        <v>0.18</v>
      </c>
      <c r="T1619" s="9">
        <f t="shared" si="205"/>
        <v>0.18</v>
      </c>
      <c r="U1619" s="16">
        <v>2.67</v>
      </c>
      <c r="V1619" s="5">
        <f t="shared" si="206"/>
        <v>2.67</v>
      </c>
      <c r="W1619" t="s">
        <v>21</v>
      </c>
      <c r="X1619" t="str">
        <f t="shared" si="207"/>
        <v>Card</v>
      </c>
    </row>
    <row r="1620" spans="1:24" x14ac:dyDescent="0.3">
      <c r="A1620" s="3">
        <v>121618</v>
      </c>
      <c r="B1620">
        <v>103</v>
      </c>
      <c r="C1620" s="2">
        <v>45866</v>
      </c>
      <c r="D1620" s="4">
        <v>9.2361111111111116E-2</v>
      </c>
      <c r="E1620" s="2">
        <v>45866</v>
      </c>
      <c r="F1620" s="2" t="str">
        <f>TEXT(Table1[[#This Row],[Business_Day]],"dddd")</f>
        <v>Monday</v>
      </c>
      <c r="G1620" t="s">
        <v>18</v>
      </c>
      <c r="H1620" t="s">
        <v>19</v>
      </c>
      <c r="I1620" t="str">
        <f t="shared" si="200"/>
        <v>Dine-In</v>
      </c>
      <c r="J1620" t="s">
        <v>48</v>
      </c>
      <c r="K1620" t="s">
        <v>49</v>
      </c>
      <c r="L1620" t="str">
        <f t="shared" si="201"/>
        <v>No Pickles</v>
      </c>
      <c r="M1620" s="3">
        <v>1</v>
      </c>
      <c r="N1620" s="5">
        <v>5.48</v>
      </c>
      <c r="O1620" s="5">
        <f t="shared" si="202"/>
        <v>5.4799999999999995</v>
      </c>
      <c r="P1620" s="5">
        <f t="shared" si="203"/>
        <v>5.4799999999999995</v>
      </c>
      <c r="Q1620" s="9">
        <v>0</v>
      </c>
      <c r="R1620" s="9">
        <f t="shared" si="204"/>
        <v>0</v>
      </c>
      <c r="S1620" s="9">
        <v>0.41</v>
      </c>
      <c r="T1620" s="9">
        <f t="shared" si="205"/>
        <v>0.41</v>
      </c>
      <c r="U1620" s="16">
        <v>5.89</v>
      </c>
      <c r="V1620" s="5">
        <f t="shared" si="206"/>
        <v>5.89</v>
      </c>
      <c r="W1620" t="s">
        <v>31</v>
      </c>
      <c r="X1620" t="str">
        <f t="shared" si="207"/>
        <v>MobilePay</v>
      </c>
    </row>
    <row r="1621" spans="1:24" x14ac:dyDescent="0.3">
      <c r="A1621" s="3">
        <v>121619</v>
      </c>
      <c r="B1621">
        <v>402</v>
      </c>
      <c r="C1621" s="2">
        <v>45787</v>
      </c>
      <c r="D1621" s="4">
        <v>0.1711574074074074</v>
      </c>
      <c r="E1621" s="2">
        <v>45787</v>
      </c>
      <c r="F1621" s="2" t="str">
        <f>TEXT(Table1[[#This Row],[Business_Day]],"dddd")</f>
        <v>Saturday</v>
      </c>
      <c r="G1621" t="s">
        <v>28</v>
      </c>
      <c r="H1621" t="s">
        <v>15</v>
      </c>
      <c r="I1621" t="str">
        <f t="shared" si="200"/>
        <v>Drive-Thru</v>
      </c>
      <c r="J1621" t="s">
        <v>51</v>
      </c>
      <c r="L1621" t="str">
        <f t="shared" si="201"/>
        <v>No Modifier</v>
      </c>
      <c r="M1621" s="3">
        <v>1</v>
      </c>
      <c r="N1621" s="5">
        <v>4.37</v>
      </c>
      <c r="O1621" s="5">
        <f t="shared" si="202"/>
        <v>4.37</v>
      </c>
      <c r="P1621" s="5">
        <f t="shared" si="203"/>
        <v>4.37</v>
      </c>
      <c r="Q1621" s="9">
        <v>0</v>
      </c>
      <c r="R1621" s="9">
        <f t="shared" si="204"/>
        <v>0</v>
      </c>
      <c r="S1621" s="9">
        <v>0.31</v>
      </c>
      <c r="T1621" s="9">
        <f t="shared" si="205"/>
        <v>0.31</v>
      </c>
      <c r="U1621" s="16">
        <v>4.68</v>
      </c>
      <c r="V1621" s="5">
        <f t="shared" si="206"/>
        <v>4.68</v>
      </c>
      <c r="W1621" t="s">
        <v>21</v>
      </c>
      <c r="X1621" t="str">
        <f t="shared" si="207"/>
        <v>Card</v>
      </c>
    </row>
    <row r="1622" spans="1:24" x14ac:dyDescent="0.3">
      <c r="A1622" s="3">
        <v>121620</v>
      </c>
      <c r="B1622">
        <v>401</v>
      </c>
      <c r="C1622" s="2">
        <v>45835</v>
      </c>
      <c r="D1622" s="4">
        <v>0.27001157407407406</v>
      </c>
      <c r="E1622" s="2">
        <v>45835</v>
      </c>
      <c r="F1622" s="2" t="str">
        <f>TEXT(Table1[[#This Row],[Business_Day]],"dddd")</f>
        <v>Friday</v>
      </c>
      <c r="G1622" t="s">
        <v>14</v>
      </c>
      <c r="H1622" t="s">
        <v>22</v>
      </c>
      <c r="I1622" t="str">
        <f t="shared" si="200"/>
        <v>Takeout</v>
      </c>
      <c r="J1622" t="s">
        <v>24</v>
      </c>
      <c r="L1622" t="str">
        <f t="shared" si="201"/>
        <v>No Modifier</v>
      </c>
      <c r="M1622" s="3">
        <v>1</v>
      </c>
      <c r="N1622" s="5">
        <v>3.27</v>
      </c>
      <c r="O1622" s="5">
        <f t="shared" si="202"/>
        <v>3.27</v>
      </c>
      <c r="P1622" s="5">
        <f t="shared" si="203"/>
        <v>3.27</v>
      </c>
      <c r="Q1622" s="9">
        <v>0</v>
      </c>
      <c r="R1622" s="9">
        <f t="shared" si="204"/>
        <v>0</v>
      </c>
      <c r="S1622" s="9">
        <v>0.25</v>
      </c>
      <c r="T1622" s="9">
        <f t="shared" si="205"/>
        <v>0.25</v>
      </c>
      <c r="U1622" s="16">
        <v>3.52</v>
      </c>
      <c r="V1622" s="5">
        <f t="shared" si="206"/>
        <v>3.52</v>
      </c>
      <c r="W1622" t="s">
        <v>21</v>
      </c>
      <c r="X1622" t="str">
        <f t="shared" si="207"/>
        <v>Card</v>
      </c>
    </row>
    <row r="1623" spans="1:24" x14ac:dyDescent="0.3">
      <c r="A1623" s="3">
        <v>121621</v>
      </c>
      <c r="B1623">
        <v>102</v>
      </c>
      <c r="C1623" s="2">
        <v>45868</v>
      </c>
      <c r="D1623" s="4">
        <v>0.48166666666666669</v>
      </c>
      <c r="E1623" s="2">
        <v>45868</v>
      </c>
      <c r="F1623" s="2" t="str">
        <f>TEXT(Table1[[#This Row],[Business_Day]],"dddd")</f>
        <v>Wednesday</v>
      </c>
      <c r="G1623" t="s">
        <v>37</v>
      </c>
      <c r="H1623" t="s">
        <v>29</v>
      </c>
      <c r="I1623" t="str">
        <f t="shared" si="200"/>
        <v>Delivery</v>
      </c>
      <c r="J1623" t="s">
        <v>41</v>
      </c>
      <c r="K1623" t="s">
        <v>71</v>
      </c>
      <c r="L1623" t="str">
        <f t="shared" si="201"/>
        <v>Almond Milk</v>
      </c>
      <c r="M1623" s="3">
        <v>1</v>
      </c>
      <c r="N1623" s="5">
        <v>1.6</v>
      </c>
      <c r="O1623" s="5">
        <f t="shared" si="202"/>
        <v>2.2999999999999998</v>
      </c>
      <c r="P1623" s="5">
        <f t="shared" si="203"/>
        <v>2.2999999999999998</v>
      </c>
      <c r="Q1623" s="9">
        <v>0</v>
      </c>
      <c r="R1623" s="9">
        <f t="shared" si="204"/>
        <v>0</v>
      </c>
      <c r="S1623" s="9">
        <v>0.14000000000000001</v>
      </c>
      <c r="T1623" s="9">
        <f t="shared" si="205"/>
        <v>0.14000000000000001</v>
      </c>
      <c r="U1623" s="16">
        <v>2.44</v>
      </c>
      <c r="V1623" s="5">
        <f t="shared" si="206"/>
        <v>2.44</v>
      </c>
      <c r="W1623" t="s">
        <v>31</v>
      </c>
      <c r="X1623" t="str">
        <f t="shared" si="207"/>
        <v>MobilePay</v>
      </c>
    </row>
    <row r="1624" spans="1:24" x14ac:dyDescent="0.3">
      <c r="A1624" s="3">
        <v>121622</v>
      </c>
      <c r="B1624">
        <v>103</v>
      </c>
      <c r="C1624" s="2">
        <v>45862</v>
      </c>
      <c r="D1624" s="4">
        <v>0.48165509259259259</v>
      </c>
      <c r="E1624" s="2">
        <v>45862</v>
      </c>
      <c r="F1624" s="2" t="str">
        <f>TEXT(Table1[[#This Row],[Business_Day]],"dddd")</f>
        <v>Thursday</v>
      </c>
      <c r="G1624" t="s">
        <v>37</v>
      </c>
      <c r="H1624" t="s">
        <v>19</v>
      </c>
      <c r="I1624" t="str">
        <f t="shared" si="200"/>
        <v>Dine-In</v>
      </c>
      <c r="J1624" t="s">
        <v>35</v>
      </c>
      <c r="L1624" t="str">
        <f t="shared" si="201"/>
        <v>No Modifier</v>
      </c>
      <c r="M1624" s="3">
        <v>1</v>
      </c>
      <c r="N1624" s="5">
        <v>2.0699999999999998</v>
      </c>
      <c r="O1624" s="5">
        <f t="shared" si="202"/>
        <v>2.0699999999999998</v>
      </c>
      <c r="P1624" s="5">
        <f t="shared" si="203"/>
        <v>2.0699999999999998</v>
      </c>
      <c r="Q1624" s="9">
        <v>0</v>
      </c>
      <c r="R1624" s="9">
        <f t="shared" si="204"/>
        <v>0</v>
      </c>
      <c r="S1624" s="9">
        <v>0.18</v>
      </c>
      <c r="T1624" s="9">
        <f t="shared" si="205"/>
        <v>0.18</v>
      </c>
      <c r="U1624" s="16">
        <v>2.25</v>
      </c>
      <c r="V1624" s="5">
        <f t="shared" si="206"/>
        <v>2.25</v>
      </c>
      <c r="W1624" t="s">
        <v>21</v>
      </c>
      <c r="X1624" t="str">
        <f t="shared" si="207"/>
        <v>Card</v>
      </c>
    </row>
    <row r="1625" spans="1:24" x14ac:dyDescent="0.3">
      <c r="A1625" s="3">
        <v>121623</v>
      </c>
      <c r="B1625">
        <v>202</v>
      </c>
      <c r="C1625" s="2">
        <v>45859</v>
      </c>
      <c r="D1625" s="4">
        <v>0.46469907407407407</v>
      </c>
      <c r="E1625" s="2">
        <v>45859</v>
      </c>
      <c r="F1625" s="2" t="str">
        <f>TEXT(Table1[[#This Row],[Business_Day]],"dddd")</f>
        <v>Monday</v>
      </c>
      <c r="G1625" t="s">
        <v>18</v>
      </c>
      <c r="H1625" t="s">
        <v>15</v>
      </c>
      <c r="I1625" t="str">
        <f t="shared" si="200"/>
        <v>Drive-Thru</v>
      </c>
      <c r="J1625" t="s">
        <v>57</v>
      </c>
      <c r="L1625" t="str">
        <f t="shared" si="201"/>
        <v>No Modifier</v>
      </c>
      <c r="M1625" s="3">
        <v>1</v>
      </c>
      <c r="N1625" s="5">
        <v>8.66</v>
      </c>
      <c r="O1625" s="5">
        <f t="shared" si="202"/>
        <v>8.66</v>
      </c>
      <c r="P1625" s="5">
        <f t="shared" si="203"/>
        <v>8.66</v>
      </c>
      <c r="Q1625" s="9">
        <v>0</v>
      </c>
      <c r="R1625" s="9">
        <f t="shared" si="204"/>
        <v>0</v>
      </c>
      <c r="S1625" s="9">
        <v>0.56000000000000005</v>
      </c>
      <c r="T1625" s="9">
        <f t="shared" si="205"/>
        <v>0.56000000000000005</v>
      </c>
      <c r="U1625" s="16">
        <v>9.2200000000000006</v>
      </c>
      <c r="V1625" s="5">
        <f t="shared" si="206"/>
        <v>9.2200000000000006</v>
      </c>
      <c r="W1625" t="s">
        <v>21</v>
      </c>
      <c r="X1625" t="str">
        <f t="shared" si="207"/>
        <v>Card</v>
      </c>
    </row>
    <row r="1626" spans="1:24" x14ac:dyDescent="0.3">
      <c r="A1626" s="3">
        <v>121624</v>
      </c>
      <c r="B1626">
        <v>102</v>
      </c>
      <c r="C1626" s="2">
        <v>45767</v>
      </c>
      <c r="D1626" s="4">
        <v>0.29067129629629629</v>
      </c>
      <c r="E1626" s="2">
        <v>45767</v>
      </c>
      <c r="F1626" s="2" t="str">
        <f>TEXT(Table1[[#This Row],[Business_Day]],"dddd")</f>
        <v>Sunday</v>
      </c>
      <c r="G1626" t="s">
        <v>36</v>
      </c>
      <c r="H1626" t="s">
        <v>19</v>
      </c>
      <c r="I1626" t="str">
        <f t="shared" si="200"/>
        <v>Dine-In</v>
      </c>
      <c r="J1626" t="s">
        <v>26</v>
      </c>
      <c r="L1626" t="str">
        <f t="shared" si="201"/>
        <v>No Modifier</v>
      </c>
      <c r="M1626" s="3">
        <v>1</v>
      </c>
      <c r="N1626" s="5">
        <v>10.23</v>
      </c>
      <c r="O1626" s="5">
        <f t="shared" ca="1" si="202"/>
        <v>10.38</v>
      </c>
      <c r="P1626" s="5">
        <f t="shared" ca="1" si="203"/>
        <v>10.38</v>
      </c>
      <c r="R1626" s="9">
        <f t="shared" ca="1" si="204"/>
        <v>0.15</v>
      </c>
      <c r="S1626" s="9">
        <v>0.66</v>
      </c>
      <c r="T1626" s="9">
        <f t="shared" si="205"/>
        <v>0.66</v>
      </c>
      <c r="U1626" s="16">
        <v>10.89</v>
      </c>
      <c r="V1626" s="5">
        <f t="shared" si="206"/>
        <v>10.89</v>
      </c>
      <c r="W1626" t="s">
        <v>21</v>
      </c>
      <c r="X1626" t="str">
        <f t="shared" si="207"/>
        <v>Card</v>
      </c>
    </row>
    <row r="1627" spans="1:24" x14ac:dyDescent="0.3">
      <c r="A1627" s="3">
        <v>121625</v>
      </c>
      <c r="B1627">
        <v>202</v>
      </c>
      <c r="C1627" s="2">
        <v>45778</v>
      </c>
      <c r="D1627" s="4">
        <v>0.49689814814814814</v>
      </c>
      <c r="E1627" s="2">
        <v>45778</v>
      </c>
      <c r="F1627" s="2" t="str">
        <f>TEXT(Table1[[#This Row],[Business_Day]],"dddd")</f>
        <v>Thursday</v>
      </c>
      <c r="G1627" t="s">
        <v>18</v>
      </c>
      <c r="H1627" t="s">
        <v>22</v>
      </c>
      <c r="I1627" t="str">
        <f t="shared" si="200"/>
        <v>Takeout</v>
      </c>
      <c r="J1627" t="s">
        <v>52</v>
      </c>
      <c r="K1627" t="s">
        <v>53</v>
      </c>
      <c r="L1627" t="str">
        <f t="shared" si="201"/>
        <v>Small Size</v>
      </c>
      <c r="M1627" s="3">
        <v>2</v>
      </c>
      <c r="N1627" s="5">
        <v>2.95</v>
      </c>
      <c r="O1627" s="5">
        <f t="shared" si="202"/>
        <v>2.65</v>
      </c>
      <c r="P1627" s="5">
        <f t="shared" si="203"/>
        <v>5.3</v>
      </c>
      <c r="Q1627" s="9">
        <v>0</v>
      </c>
      <c r="R1627" s="9">
        <f t="shared" si="204"/>
        <v>0</v>
      </c>
      <c r="S1627" s="9">
        <v>0.45</v>
      </c>
      <c r="T1627" s="9">
        <f t="shared" si="205"/>
        <v>0.45</v>
      </c>
      <c r="U1627" s="16">
        <v>5.75</v>
      </c>
      <c r="V1627" s="5">
        <f t="shared" si="206"/>
        <v>5.75</v>
      </c>
      <c r="W1627" t="s">
        <v>17</v>
      </c>
      <c r="X1627" t="str">
        <f t="shared" si="207"/>
        <v>Cash</v>
      </c>
    </row>
    <row r="1628" spans="1:24" x14ac:dyDescent="0.3">
      <c r="A1628" s="3">
        <v>121626</v>
      </c>
      <c r="B1628">
        <v>403</v>
      </c>
      <c r="C1628" s="2">
        <v>45779</v>
      </c>
      <c r="D1628" s="4">
        <v>0.51254629629629633</v>
      </c>
      <c r="E1628" s="2">
        <v>45779</v>
      </c>
      <c r="F1628" s="2" t="str">
        <f>TEXT(Table1[[#This Row],[Business_Day]],"dddd")</f>
        <v>Friday</v>
      </c>
      <c r="G1628" t="s">
        <v>18</v>
      </c>
      <c r="I1628" t="str">
        <f t="shared" si="200"/>
        <v>Unknown</v>
      </c>
      <c r="J1628" t="s">
        <v>43</v>
      </c>
      <c r="L1628" t="str">
        <f t="shared" si="201"/>
        <v>No Modifier</v>
      </c>
      <c r="M1628" s="3">
        <v>1</v>
      </c>
      <c r="N1628" s="5">
        <v>4.34</v>
      </c>
      <c r="O1628" s="5">
        <f t="shared" si="202"/>
        <v>4.34</v>
      </c>
      <c r="P1628" s="5">
        <f t="shared" si="203"/>
        <v>4.34</v>
      </c>
      <c r="Q1628" s="9">
        <v>0</v>
      </c>
      <c r="R1628" s="9">
        <f t="shared" si="204"/>
        <v>0</v>
      </c>
      <c r="S1628" s="9">
        <v>0.28000000000000003</v>
      </c>
      <c r="T1628" s="9">
        <f t="shared" si="205"/>
        <v>0.28000000000000003</v>
      </c>
      <c r="U1628" s="16">
        <v>4.62</v>
      </c>
      <c r="V1628" s="5">
        <f t="shared" si="206"/>
        <v>4.62</v>
      </c>
      <c r="W1628" t="s">
        <v>21</v>
      </c>
      <c r="X1628" t="str">
        <f t="shared" si="207"/>
        <v>Card</v>
      </c>
    </row>
    <row r="1629" spans="1:24" x14ac:dyDescent="0.3">
      <c r="A1629" s="3">
        <v>121627</v>
      </c>
      <c r="B1629">
        <v>301</v>
      </c>
      <c r="C1629" s="2">
        <v>45789</v>
      </c>
      <c r="D1629" s="4">
        <v>0.2988425925925926</v>
      </c>
      <c r="E1629" s="2">
        <v>45789</v>
      </c>
      <c r="F1629" s="2" t="str">
        <f>TEXT(Table1[[#This Row],[Business_Day]],"dddd")</f>
        <v>Monday</v>
      </c>
      <c r="G1629" t="s">
        <v>36</v>
      </c>
      <c r="H1629" t="s">
        <v>29</v>
      </c>
      <c r="I1629" t="str">
        <f t="shared" si="200"/>
        <v>Delivery</v>
      </c>
      <c r="J1629" t="s">
        <v>57</v>
      </c>
      <c r="L1629" t="str">
        <f t="shared" si="201"/>
        <v>No Modifier</v>
      </c>
      <c r="M1629" s="3">
        <v>1</v>
      </c>
      <c r="N1629" s="5">
        <v>9.6300000000000008</v>
      </c>
      <c r="O1629" s="5">
        <f t="shared" si="202"/>
        <v>9.6300000000000008</v>
      </c>
      <c r="P1629" s="5">
        <f t="shared" si="203"/>
        <v>9.6300000000000008</v>
      </c>
      <c r="Q1629" s="9">
        <v>1.44</v>
      </c>
      <c r="R1629" s="9">
        <f t="shared" si="204"/>
        <v>1.44</v>
      </c>
      <c r="S1629" s="9">
        <v>0.7</v>
      </c>
      <c r="T1629" s="9">
        <f t="shared" si="205"/>
        <v>0.7</v>
      </c>
      <c r="U1629" s="16">
        <v>8.89</v>
      </c>
      <c r="V1629" s="5">
        <f t="shared" si="206"/>
        <v>8.89</v>
      </c>
      <c r="W1629" t="s">
        <v>21</v>
      </c>
      <c r="X1629" t="str">
        <f t="shared" si="207"/>
        <v>Card</v>
      </c>
    </row>
    <row r="1630" spans="1:24" x14ac:dyDescent="0.3">
      <c r="A1630" s="3">
        <v>121628</v>
      </c>
      <c r="B1630">
        <v>402</v>
      </c>
      <c r="C1630" s="2">
        <v>45794</v>
      </c>
      <c r="D1630" s="4">
        <v>0.39552083333333332</v>
      </c>
      <c r="E1630" s="2">
        <v>45794</v>
      </c>
      <c r="F1630" s="2" t="str">
        <f>TEXT(Table1[[#This Row],[Business_Day]],"dddd")</f>
        <v>Saturday</v>
      </c>
      <c r="G1630" t="s">
        <v>14</v>
      </c>
      <c r="H1630" t="s">
        <v>19</v>
      </c>
      <c r="I1630" t="str">
        <f t="shared" si="200"/>
        <v>Dine-In</v>
      </c>
      <c r="J1630" t="s">
        <v>24</v>
      </c>
      <c r="K1630" t="s">
        <v>40</v>
      </c>
      <c r="L1630" t="str">
        <f t="shared" si="201"/>
        <v>Sausage Patty</v>
      </c>
      <c r="M1630" s="3">
        <v>1</v>
      </c>
      <c r="N1630" s="5">
        <v>3.26</v>
      </c>
      <c r="O1630" s="5">
        <f t="shared" si="202"/>
        <v>4.46</v>
      </c>
      <c r="P1630" s="5">
        <f t="shared" si="203"/>
        <v>4.46</v>
      </c>
      <c r="Q1630" s="9">
        <v>0</v>
      </c>
      <c r="R1630" s="9">
        <f t="shared" si="204"/>
        <v>0</v>
      </c>
      <c r="S1630" s="9">
        <v>0.36</v>
      </c>
      <c r="T1630" s="9">
        <f t="shared" si="205"/>
        <v>0.36</v>
      </c>
      <c r="U1630" s="16">
        <v>4.82</v>
      </c>
      <c r="V1630" s="5">
        <f t="shared" si="206"/>
        <v>4.82</v>
      </c>
      <c r="W1630" t="s">
        <v>21</v>
      </c>
      <c r="X1630" t="str">
        <f t="shared" si="207"/>
        <v>Card</v>
      </c>
    </row>
    <row r="1631" spans="1:24" x14ac:dyDescent="0.3">
      <c r="A1631" s="3">
        <v>121629</v>
      </c>
      <c r="B1631">
        <v>501</v>
      </c>
      <c r="C1631" s="2">
        <v>45872</v>
      </c>
      <c r="D1631" s="4">
        <v>0.49047453703703703</v>
      </c>
      <c r="E1631" s="2">
        <v>45872</v>
      </c>
      <c r="F1631" s="2" t="str">
        <f>TEXT(Table1[[#This Row],[Business_Day]],"dddd")</f>
        <v>Sunday</v>
      </c>
      <c r="G1631" t="s">
        <v>37</v>
      </c>
      <c r="H1631" t="s">
        <v>19</v>
      </c>
      <c r="I1631" t="str">
        <f t="shared" si="200"/>
        <v>Dine-In</v>
      </c>
      <c r="J1631" t="s">
        <v>68</v>
      </c>
      <c r="L1631" t="str">
        <f t="shared" si="201"/>
        <v>No Modifier</v>
      </c>
      <c r="M1631" s="3">
        <v>1</v>
      </c>
      <c r="N1631" s="5">
        <v>3.95</v>
      </c>
      <c r="O1631" s="5">
        <f t="shared" si="202"/>
        <v>3.95</v>
      </c>
      <c r="P1631" s="5">
        <f t="shared" si="203"/>
        <v>3.95</v>
      </c>
      <c r="Q1631" s="9">
        <v>0</v>
      </c>
      <c r="R1631" s="9">
        <f t="shared" si="204"/>
        <v>0</v>
      </c>
      <c r="S1631" s="9">
        <v>0.38</v>
      </c>
      <c r="T1631" s="9">
        <f t="shared" si="205"/>
        <v>0.38</v>
      </c>
      <c r="U1631" s="16">
        <v>4.33</v>
      </c>
      <c r="V1631" s="5">
        <f t="shared" si="206"/>
        <v>4.33</v>
      </c>
      <c r="W1631" t="s">
        <v>21</v>
      </c>
      <c r="X1631" t="str">
        <f t="shared" si="207"/>
        <v>Card</v>
      </c>
    </row>
    <row r="1632" spans="1:24" x14ac:dyDescent="0.3">
      <c r="A1632" s="3">
        <v>121630</v>
      </c>
      <c r="B1632">
        <v>401</v>
      </c>
      <c r="C1632" s="2">
        <v>45800</v>
      </c>
      <c r="D1632" s="4">
        <v>0.3369328703703704</v>
      </c>
      <c r="E1632" s="2">
        <v>45800</v>
      </c>
      <c r="F1632" s="2" t="str">
        <f>TEXT(Table1[[#This Row],[Business_Day]],"dddd")</f>
        <v>Friday</v>
      </c>
      <c r="G1632" t="s">
        <v>36</v>
      </c>
      <c r="H1632" t="s">
        <v>15</v>
      </c>
      <c r="I1632" t="str">
        <f t="shared" si="200"/>
        <v>Drive-Thru</v>
      </c>
      <c r="J1632" t="s">
        <v>48</v>
      </c>
      <c r="L1632" t="str">
        <f t="shared" si="201"/>
        <v>No Modifier</v>
      </c>
      <c r="M1632" s="3">
        <v>1</v>
      </c>
      <c r="N1632" s="5">
        <v>5.83</v>
      </c>
      <c r="O1632" s="5">
        <f t="shared" si="202"/>
        <v>5.83</v>
      </c>
      <c r="P1632" s="5">
        <f t="shared" si="203"/>
        <v>5.83</v>
      </c>
      <c r="Q1632" s="9">
        <v>0</v>
      </c>
      <c r="R1632" s="9">
        <f t="shared" si="204"/>
        <v>0</v>
      </c>
      <c r="S1632" s="9">
        <v>0.5</v>
      </c>
      <c r="T1632" s="9">
        <f t="shared" si="205"/>
        <v>0.5</v>
      </c>
      <c r="U1632" s="16">
        <v>6.33</v>
      </c>
      <c r="V1632" s="5">
        <f t="shared" si="206"/>
        <v>6.33</v>
      </c>
      <c r="W1632" t="s">
        <v>21</v>
      </c>
      <c r="X1632" t="str">
        <f t="shared" si="207"/>
        <v>Card</v>
      </c>
    </row>
    <row r="1633" spans="1:24" x14ac:dyDescent="0.3">
      <c r="A1633" s="3">
        <v>121631</v>
      </c>
      <c r="B1633">
        <v>101</v>
      </c>
      <c r="C1633" s="2">
        <v>45760</v>
      </c>
      <c r="D1633" s="4">
        <v>9.3807870370370375E-2</v>
      </c>
      <c r="E1633" s="2">
        <v>45760</v>
      </c>
      <c r="F1633" s="2" t="str">
        <f>TEXT(Table1[[#This Row],[Business_Day]],"dddd")</f>
        <v>Sunday</v>
      </c>
      <c r="G1633" t="s">
        <v>18</v>
      </c>
      <c r="H1633" t="s">
        <v>29</v>
      </c>
      <c r="I1633" t="str">
        <f t="shared" si="200"/>
        <v>Delivery</v>
      </c>
      <c r="J1633" t="s">
        <v>43</v>
      </c>
      <c r="L1633" t="str">
        <f t="shared" si="201"/>
        <v>No Modifier</v>
      </c>
      <c r="M1633" s="3">
        <v>1</v>
      </c>
      <c r="N1633" s="5">
        <v>4.21</v>
      </c>
      <c r="O1633" s="5">
        <f t="shared" si="202"/>
        <v>4.21</v>
      </c>
      <c r="P1633" s="5">
        <f t="shared" si="203"/>
        <v>4.21</v>
      </c>
      <c r="Q1633" s="9">
        <v>0</v>
      </c>
      <c r="R1633" s="9">
        <f t="shared" si="204"/>
        <v>0</v>
      </c>
      <c r="S1633" s="9">
        <v>0.36</v>
      </c>
      <c r="T1633" s="9">
        <f t="shared" si="205"/>
        <v>0.36</v>
      </c>
      <c r="U1633" s="16">
        <v>4.57</v>
      </c>
      <c r="V1633" s="5">
        <f t="shared" si="206"/>
        <v>4.57</v>
      </c>
      <c r="W1633" t="s">
        <v>21</v>
      </c>
      <c r="X1633" t="str">
        <f t="shared" si="207"/>
        <v>Card</v>
      </c>
    </row>
    <row r="1634" spans="1:24" x14ac:dyDescent="0.3">
      <c r="A1634" s="3">
        <v>121632</v>
      </c>
      <c r="B1634">
        <v>101</v>
      </c>
      <c r="C1634" s="2">
        <v>45822</v>
      </c>
      <c r="D1634" s="4">
        <v>0.31487268518518519</v>
      </c>
      <c r="E1634" s="2">
        <v>45822</v>
      </c>
      <c r="F1634" s="2" t="str">
        <f>TEXT(Table1[[#This Row],[Business_Day]],"dddd")</f>
        <v>Saturday</v>
      </c>
      <c r="G1634" t="s">
        <v>14</v>
      </c>
      <c r="H1634" t="s">
        <v>22</v>
      </c>
      <c r="I1634" t="str">
        <f t="shared" si="200"/>
        <v>Takeout</v>
      </c>
      <c r="J1634" t="s">
        <v>75</v>
      </c>
      <c r="L1634" t="str">
        <f t="shared" si="201"/>
        <v>No Modifier</v>
      </c>
      <c r="M1634" s="3">
        <v>1</v>
      </c>
      <c r="N1634" s="5">
        <v>3.58</v>
      </c>
      <c r="O1634" s="5">
        <f t="shared" si="202"/>
        <v>4.78</v>
      </c>
      <c r="P1634" s="5">
        <f t="shared" si="203"/>
        <v>4.78</v>
      </c>
      <c r="Q1634" s="9">
        <v>0</v>
      </c>
      <c r="R1634" s="9">
        <f t="shared" si="204"/>
        <v>0</v>
      </c>
      <c r="S1634" s="9">
        <v>0.43</v>
      </c>
      <c r="T1634" s="9">
        <f t="shared" si="205"/>
        <v>0.43</v>
      </c>
      <c r="U1634" s="16">
        <v>5.21</v>
      </c>
      <c r="V1634" s="5">
        <f t="shared" si="206"/>
        <v>5.21</v>
      </c>
      <c r="W1634" t="s">
        <v>21</v>
      </c>
      <c r="X1634" t="str">
        <f t="shared" si="207"/>
        <v>Card</v>
      </c>
    </row>
    <row r="1635" spans="1:24" x14ac:dyDescent="0.3">
      <c r="A1635" s="3">
        <v>121633</v>
      </c>
      <c r="B1635">
        <v>402</v>
      </c>
      <c r="C1635" s="2">
        <v>45878</v>
      </c>
      <c r="D1635" s="4">
        <v>0.26980324074074075</v>
      </c>
      <c r="E1635" s="2">
        <v>45878</v>
      </c>
      <c r="F1635" s="2" t="str">
        <f>TEXT(Table1[[#This Row],[Business_Day]],"dddd")</f>
        <v>Saturday</v>
      </c>
      <c r="G1635" t="s">
        <v>36</v>
      </c>
      <c r="H1635" t="s">
        <v>15</v>
      </c>
      <c r="I1635" t="str">
        <f t="shared" si="200"/>
        <v>Drive-Thru</v>
      </c>
      <c r="J1635" t="s">
        <v>20</v>
      </c>
      <c r="K1635" t="s">
        <v>58</v>
      </c>
      <c r="L1635" t="str">
        <f t="shared" si="201"/>
        <v>Spicy</v>
      </c>
      <c r="M1635" s="3">
        <v>2</v>
      </c>
      <c r="N1635" s="5">
        <v>5.77</v>
      </c>
      <c r="O1635" s="5">
        <f t="shared" si="202"/>
        <v>5.7700000000000005</v>
      </c>
      <c r="P1635" s="5">
        <f t="shared" si="203"/>
        <v>11.540000000000001</v>
      </c>
      <c r="Q1635" s="9">
        <v>0</v>
      </c>
      <c r="R1635" s="9">
        <f t="shared" si="204"/>
        <v>0</v>
      </c>
      <c r="S1635" s="9">
        <v>0.84</v>
      </c>
      <c r="T1635" s="9">
        <f t="shared" si="205"/>
        <v>0.84</v>
      </c>
      <c r="U1635" s="16">
        <v>12.38</v>
      </c>
      <c r="V1635" s="5">
        <f t="shared" si="206"/>
        <v>12.38</v>
      </c>
      <c r="W1635" t="s">
        <v>17</v>
      </c>
      <c r="X1635" t="str">
        <f t="shared" si="207"/>
        <v>Cash</v>
      </c>
    </row>
    <row r="1636" spans="1:24" x14ac:dyDescent="0.3">
      <c r="A1636" s="3">
        <v>121634</v>
      </c>
      <c r="B1636">
        <v>102</v>
      </c>
      <c r="C1636" s="2">
        <v>45805</v>
      </c>
      <c r="D1636" s="4">
        <v>0.12017361111111111</v>
      </c>
      <c r="E1636" s="2">
        <v>45805</v>
      </c>
      <c r="F1636" s="2" t="str">
        <f>TEXT(Table1[[#This Row],[Business_Day]],"dddd")</f>
        <v>Wednesday</v>
      </c>
      <c r="G1636" t="s">
        <v>18</v>
      </c>
      <c r="H1636" t="s">
        <v>15</v>
      </c>
      <c r="I1636" t="str">
        <f t="shared" si="200"/>
        <v>Drive-Thru</v>
      </c>
      <c r="J1636" t="s">
        <v>43</v>
      </c>
      <c r="L1636" t="str">
        <f t="shared" si="201"/>
        <v>No Modifier</v>
      </c>
      <c r="M1636" s="3">
        <v>1</v>
      </c>
      <c r="N1636" s="5">
        <v>4.38</v>
      </c>
      <c r="O1636" s="5">
        <f t="shared" si="202"/>
        <v>4.3800000000000008</v>
      </c>
      <c r="P1636" s="5">
        <f t="shared" si="203"/>
        <v>4.3800000000000008</v>
      </c>
      <c r="Q1636" s="9">
        <v>0</v>
      </c>
      <c r="R1636" s="9">
        <f t="shared" si="204"/>
        <v>0</v>
      </c>
      <c r="S1636" s="9">
        <v>0.35</v>
      </c>
      <c r="T1636" s="9">
        <f t="shared" si="205"/>
        <v>0.35</v>
      </c>
      <c r="U1636" s="16">
        <v>4.7300000000000004</v>
      </c>
      <c r="V1636" s="5">
        <f t="shared" si="206"/>
        <v>4.7300000000000004</v>
      </c>
      <c r="W1636" t="s">
        <v>21</v>
      </c>
      <c r="X1636" t="str">
        <f t="shared" si="207"/>
        <v>Card</v>
      </c>
    </row>
    <row r="1637" spans="1:24" x14ac:dyDescent="0.3">
      <c r="A1637" s="3">
        <v>121635</v>
      </c>
      <c r="B1637">
        <v>403</v>
      </c>
      <c r="C1637" s="2">
        <v>45806</v>
      </c>
      <c r="D1637" s="4">
        <v>0.11457175925925926</v>
      </c>
      <c r="E1637" s="2">
        <v>45806</v>
      </c>
      <c r="F1637" s="2" t="str">
        <f>TEXT(Table1[[#This Row],[Business_Day]],"dddd")</f>
        <v>Thursday</v>
      </c>
      <c r="G1637" t="s">
        <v>18</v>
      </c>
      <c r="H1637" t="s">
        <v>19</v>
      </c>
      <c r="I1637" t="str">
        <f t="shared" si="200"/>
        <v>Dine-In</v>
      </c>
      <c r="J1637" t="s">
        <v>20</v>
      </c>
      <c r="K1637" t="s">
        <v>65</v>
      </c>
      <c r="L1637" t="str">
        <f t="shared" si="201"/>
        <v>Extra Patty</v>
      </c>
      <c r="M1637" s="3">
        <v>1</v>
      </c>
      <c r="N1637" s="5">
        <v>5.24</v>
      </c>
      <c r="O1637" s="5">
        <f t="shared" si="202"/>
        <v>7.24</v>
      </c>
      <c r="P1637" s="5">
        <f t="shared" si="203"/>
        <v>7.24</v>
      </c>
      <c r="Q1637" s="9">
        <v>0.72</v>
      </c>
      <c r="R1637" s="9">
        <f t="shared" si="204"/>
        <v>0.72</v>
      </c>
      <c r="S1637" s="9">
        <v>0.47</v>
      </c>
      <c r="T1637" s="9">
        <f t="shared" si="205"/>
        <v>0.47</v>
      </c>
      <c r="U1637" s="16">
        <v>6.99</v>
      </c>
      <c r="V1637" s="5">
        <f t="shared" si="206"/>
        <v>6.99</v>
      </c>
      <c r="W1637" t="s">
        <v>31</v>
      </c>
      <c r="X1637" t="str">
        <f t="shared" si="207"/>
        <v>MobilePay</v>
      </c>
    </row>
    <row r="1638" spans="1:24" x14ac:dyDescent="0.3">
      <c r="A1638" s="3">
        <v>121636</v>
      </c>
      <c r="B1638">
        <v>501</v>
      </c>
      <c r="C1638" s="2">
        <v>45829</v>
      </c>
      <c r="D1638" s="4">
        <v>0.22594907407407408</v>
      </c>
      <c r="E1638" s="2">
        <v>45829</v>
      </c>
      <c r="F1638" s="2" t="str">
        <f>TEXT(Table1[[#This Row],[Business_Day]],"dddd")</f>
        <v>Saturday</v>
      </c>
      <c r="G1638" t="s">
        <v>28</v>
      </c>
      <c r="H1638" t="s">
        <v>19</v>
      </c>
      <c r="I1638" t="str">
        <f t="shared" si="200"/>
        <v>Dine-In</v>
      </c>
      <c r="J1638" t="s">
        <v>60</v>
      </c>
      <c r="L1638" t="str">
        <f t="shared" si="201"/>
        <v>No Modifier</v>
      </c>
      <c r="M1638" s="3">
        <v>1</v>
      </c>
      <c r="N1638" s="5">
        <v>4.67</v>
      </c>
      <c r="O1638" s="5">
        <f t="shared" si="202"/>
        <v>4.67</v>
      </c>
      <c r="P1638" s="5">
        <f t="shared" si="203"/>
        <v>4.67</v>
      </c>
      <c r="Q1638" s="9">
        <v>0</v>
      </c>
      <c r="R1638" s="9">
        <f t="shared" si="204"/>
        <v>0</v>
      </c>
      <c r="S1638" s="9">
        <v>0.34</v>
      </c>
      <c r="T1638" s="9">
        <f t="shared" si="205"/>
        <v>0.34</v>
      </c>
      <c r="U1638" s="16">
        <v>5.01</v>
      </c>
      <c r="V1638" s="5">
        <f t="shared" si="206"/>
        <v>5.01</v>
      </c>
      <c r="W1638" t="s">
        <v>21</v>
      </c>
      <c r="X1638" t="str">
        <f t="shared" si="207"/>
        <v>Card</v>
      </c>
    </row>
    <row r="1639" spans="1:24" x14ac:dyDescent="0.3">
      <c r="A1639" s="3">
        <v>121637</v>
      </c>
      <c r="B1639">
        <v>103</v>
      </c>
      <c r="C1639" s="2">
        <v>45815</v>
      </c>
      <c r="D1639" s="4">
        <v>0.45831018518518518</v>
      </c>
      <c r="E1639" s="2">
        <v>45815</v>
      </c>
      <c r="F1639" s="2" t="str">
        <f>TEXT(Table1[[#This Row],[Business_Day]],"dddd")</f>
        <v>Saturday</v>
      </c>
      <c r="G1639" t="s">
        <v>37</v>
      </c>
      <c r="H1639" t="s">
        <v>19</v>
      </c>
      <c r="I1639" t="str">
        <f t="shared" si="200"/>
        <v>Dine-In</v>
      </c>
      <c r="J1639" t="s">
        <v>32</v>
      </c>
      <c r="L1639" t="str">
        <f t="shared" si="201"/>
        <v>No Modifier</v>
      </c>
      <c r="M1639" s="3">
        <v>1</v>
      </c>
      <c r="N1639" s="5">
        <v>1.78</v>
      </c>
      <c r="O1639" s="5">
        <f t="shared" si="202"/>
        <v>1.7799999999999998</v>
      </c>
      <c r="P1639" s="5">
        <f t="shared" si="203"/>
        <v>1.7799999999999998</v>
      </c>
      <c r="Q1639" s="9">
        <v>0</v>
      </c>
      <c r="R1639" s="9">
        <f t="shared" si="204"/>
        <v>0</v>
      </c>
      <c r="S1639" s="9">
        <v>0.13</v>
      </c>
      <c r="T1639" s="9">
        <f t="shared" si="205"/>
        <v>0.13</v>
      </c>
      <c r="U1639" s="16">
        <v>1.91</v>
      </c>
      <c r="V1639" s="5">
        <f t="shared" si="206"/>
        <v>1.91</v>
      </c>
      <c r="W1639" t="s">
        <v>17</v>
      </c>
      <c r="X1639" t="str">
        <f t="shared" si="207"/>
        <v>Cash</v>
      </c>
    </row>
    <row r="1640" spans="1:24" x14ac:dyDescent="0.3">
      <c r="A1640" s="3">
        <v>121638</v>
      </c>
      <c r="B1640">
        <v>102</v>
      </c>
      <c r="C1640" s="2">
        <v>45868</v>
      </c>
      <c r="D1640" s="4">
        <v>0.42888888888888888</v>
      </c>
      <c r="E1640" s="2">
        <v>45868</v>
      </c>
      <c r="F1640" s="2" t="str">
        <f>TEXT(Table1[[#This Row],[Business_Day]],"dddd")</f>
        <v>Wednesday</v>
      </c>
      <c r="G1640" t="s">
        <v>37</v>
      </c>
      <c r="H1640" t="s">
        <v>19</v>
      </c>
      <c r="I1640" t="str">
        <f t="shared" si="200"/>
        <v>Dine-In</v>
      </c>
      <c r="J1640" t="s">
        <v>24</v>
      </c>
      <c r="K1640" t="s">
        <v>46</v>
      </c>
      <c r="L1640" t="str">
        <f t="shared" si="201"/>
        <v>Cinnamon</v>
      </c>
      <c r="M1640" s="3">
        <v>1</v>
      </c>
      <c r="N1640" s="5">
        <v>3.76</v>
      </c>
      <c r="O1640" s="5">
        <f t="shared" si="202"/>
        <v>3.86</v>
      </c>
      <c r="P1640" s="5">
        <f t="shared" si="203"/>
        <v>3.86</v>
      </c>
      <c r="Q1640" s="9">
        <v>0.19</v>
      </c>
      <c r="R1640" s="9">
        <f t="shared" si="204"/>
        <v>0.19</v>
      </c>
      <c r="S1640" s="9">
        <v>0.28999999999999998</v>
      </c>
      <c r="T1640" s="9">
        <f t="shared" si="205"/>
        <v>0.28999999999999998</v>
      </c>
      <c r="U1640" s="16">
        <v>3.96</v>
      </c>
      <c r="V1640" s="5">
        <f t="shared" si="206"/>
        <v>3.96</v>
      </c>
      <c r="W1640" t="s">
        <v>21</v>
      </c>
      <c r="X1640" t="str">
        <f t="shared" si="207"/>
        <v>Card</v>
      </c>
    </row>
    <row r="1641" spans="1:24" x14ac:dyDescent="0.3">
      <c r="A1641" s="3">
        <v>121639</v>
      </c>
      <c r="B1641">
        <v>501</v>
      </c>
      <c r="C1641" s="2">
        <v>45766</v>
      </c>
      <c r="D1641" s="4">
        <v>0.42180555555555554</v>
      </c>
      <c r="E1641" s="2">
        <v>45766</v>
      </c>
      <c r="F1641" s="2" t="str">
        <f>TEXT(Table1[[#This Row],[Business_Day]],"dddd")</f>
        <v>Saturday</v>
      </c>
      <c r="G1641" t="s">
        <v>14</v>
      </c>
      <c r="H1641" t="s">
        <v>19</v>
      </c>
      <c r="I1641" t="str">
        <f t="shared" si="200"/>
        <v>Dine-In</v>
      </c>
      <c r="J1641" t="s">
        <v>41</v>
      </c>
      <c r="K1641" t="s">
        <v>42</v>
      </c>
      <c r="L1641" t="str">
        <f t="shared" si="201"/>
        <v>Oat Milk</v>
      </c>
      <c r="M1641" s="3">
        <v>1</v>
      </c>
      <c r="N1641" s="5">
        <v>1.68</v>
      </c>
      <c r="O1641" s="5">
        <f t="shared" si="202"/>
        <v>2.38</v>
      </c>
      <c r="P1641" s="5">
        <f t="shared" si="203"/>
        <v>2.38</v>
      </c>
      <c r="Q1641" s="9">
        <v>0</v>
      </c>
      <c r="R1641" s="9">
        <f t="shared" si="204"/>
        <v>0</v>
      </c>
      <c r="S1641" s="9">
        <v>0.18</v>
      </c>
      <c r="T1641" s="9">
        <f t="shared" si="205"/>
        <v>0.18</v>
      </c>
      <c r="U1641" s="16">
        <v>2.56</v>
      </c>
      <c r="V1641" s="5">
        <f t="shared" si="206"/>
        <v>2.56</v>
      </c>
      <c r="W1641" t="s">
        <v>21</v>
      </c>
      <c r="X1641" t="str">
        <f t="shared" si="207"/>
        <v>Card</v>
      </c>
    </row>
    <row r="1642" spans="1:24" x14ac:dyDescent="0.3">
      <c r="A1642" s="3">
        <v>121640</v>
      </c>
      <c r="B1642">
        <v>101</v>
      </c>
      <c r="C1642" s="2">
        <v>45841</v>
      </c>
      <c r="D1642" s="4">
        <v>0.44491898148148146</v>
      </c>
      <c r="E1642" s="2">
        <v>45841</v>
      </c>
      <c r="F1642" s="2" t="str">
        <f>TEXT(Table1[[#This Row],[Business_Day]],"dddd")</f>
        <v>Thursday</v>
      </c>
      <c r="G1642" t="s">
        <v>14</v>
      </c>
      <c r="H1642" t="s">
        <v>22</v>
      </c>
      <c r="I1642" t="str">
        <f t="shared" si="200"/>
        <v>Takeout</v>
      </c>
      <c r="J1642" t="s">
        <v>70</v>
      </c>
      <c r="L1642" t="str">
        <f t="shared" si="201"/>
        <v>No Modifier</v>
      </c>
      <c r="M1642" s="3">
        <v>1</v>
      </c>
      <c r="N1642" s="5">
        <v>3.25</v>
      </c>
      <c r="O1642" s="5">
        <f t="shared" si="202"/>
        <v>3.25</v>
      </c>
      <c r="P1642" s="5">
        <f t="shared" si="203"/>
        <v>3.25</v>
      </c>
      <c r="Q1642" s="9">
        <v>0</v>
      </c>
      <c r="R1642" s="9">
        <f t="shared" si="204"/>
        <v>0</v>
      </c>
      <c r="S1642" s="9">
        <v>0.23</v>
      </c>
      <c r="T1642" s="9">
        <f t="shared" si="205"/>
        <v>0.23</v>
      </c>
      <c r="U1642" s="16">
        <v>3.48</v>
      </c>
      <c r="V1642" s="5">
        <f t="shared" si="206"/>
        <v>3.48</v>
      </c>
      <c r="W1642" t="s">
        <v>21</v>
      </c>
      <c r="X1642" t="str">
        <f t="shared" si="207"/>
        <v>Card</v>
      </c>
    </row>
    <row r="1643" spans="1:24" x14ac:dyDescent="0.3">
      <c r="A1643" s="3">
        <v>121641</v>
      </c>
      <c r="B1643">
        <v>501</v>
      </c>
      <c r="C1643" s="2">
        <v>45832</v>
      </c>
      <c r="D1643" s="4">
        <v>0.50599537037037035</v>
      </c>
      <c r="E1643" s="2">
        <v>45832</v>
      </c>
      <c r="F1643" s="2" t="str">
        <f>TEXT(Table1[[#This Row],[Business_Day]],"dddd")</f>
        <v>Tuesday</v>
      </c>
      <c r="G1643" t="s">
        <v>33</v>
      </c>
      <c r="H1643" t="s">
        <v>15</v>
      </c>
      <c r="I1643" t="str">
        <f t="shared" si="200"/>
        <v>Drive-Thru</v>
      </c>
      <c r="J1643" t="s">
        <v>20</v>
      </c>
      <c r="K1643" t="s">
        <v>54</v>
      </c>
      <c r="L1643" t="str">
        <f t="shared" si="201"/>
        <v>No Onions</v>
      </c>
      <c r="M1643" s="3">
        <v>1</v>
      </c>
      <c r="N1643" s="5">
        <v>5.91</v>
      </c>
      <c r="O1643" s="5">
        <f t="shared" si="202"/>
        <v>5.9099999999999993</v>
      </c>
      <c r="P1643" s="5">
        <f t="shared" si="203"/>
        <v>5.9099999999999993</v>
      </c>
      <c r="Q1643" s="9">
        <v>0.3</v>
      </c>
      <c r="R1643" s="9">
        <f t="shared" si="204"/>
        <v>0.3</v>
      </c>
      <c r="S1643" s="9">
        <v>0.36</v>
      </c>
      <c r="T1643" s="9">
        <f t="shared" si="205"/>
        <v>0.36</v>
      </c>
      <c r="U1643" s="16">
        <v>5.97</v>
      </c>
      <c r="V1643" s="5">
        <f t="shared" si="206"/>
        <v>5.97</v>
      </c>
      <c r="W1643" t="s">
        <v>17</v>
      </c>
      <c r="X1643" t="str">
        <f t="shared" si="207"/>
        <v>Cash</v>
      </c>
    </row>
    <row r="1644" spans="1:24" x14ac:dyDescent="0.3">
      <c r="A1644" s="3">
        <v>121642</v>
      </c>
      <c r="B1644">
        <v>301</v>
      </c>
      <c r="C1644" s="2">
        <v>45825</v>
      </c>
      <c r="D1644" s="4">
        <v>0.49626157407407406</v>
      </c>
      <c r="E1644" s="2">
        <v>45825</v>
      </c>
      <c r="F1644" s="2" t="str">
        <f>TEXT(Table1[[#This Row],[Business_Day]],"dddd")</f>
        <v>Tuesday</v>
      </c>
      <c r="G1644" t="s">
        <v>18</v>
      </c>
      <c r="H1644" t="s">
        <v>22</v>
      </c>
      <c r="I1644" t="str">
        <f t="shared" si="200"/>
        <v>Takeout</v>
      </c>
      <c r="J1644" t="s">
        <v>59</v>
      </c>
      <c r="L1644" t="str">
        <f t="shared" si="201"/>
        <v>No Modifier</v>
      </c>
      <c r="M1644" s="3">
        <v>1</v>
      </c>
      <c r="N1644" s="5">
        <v>9.9499999999999993</v>
      </c>
      <c r="O1644" s="5">
        <f t="shared" si="202"/>
        <v>9.9499999999999993</v>
      </c>
      <c r="P1644" s="5">
        <f t="shared" si="203"/>
        <v>9.9499999999999993</v>
      </c>
      <c r="Q1644" s="9">
        <v>0</v>
      </c>
      <c r="R1644" s="9">
        <f t="shared" si="204"/>
        <v>0</v>
      </c>
      <c r="S1644" s="9">
        <v>0.65</v>
      </c>
      <c r="T1644" s="9">
        <f t="shared" si="205"/>
        <v>0.65</v>
      </c>
      <c r="U1644" s="16">
        <v>10.6</v>
      </c>
      <c r="V1644" s="5">
        <f t="shared" si="206"/>
        <v>10.6</v>
      </c>
      <c r="W1644" t="s">
        <v>17</v>
      </c>
      <c r="X1644" t="str">
        <f t="shared" si="207"/>
        <v>Cash</v>
      </c>
    </row>
    <row r="1645" spans="1:24" x14ac:dyDescent="0.3">
      <c r="A1645" s="3">
        <v>121643</v>
      </c>
      <c r="B1645">
        <v>403</v>
      </c>
      <c r="C1645" s="2">
        <v>45781</v>
      </c>
      <c r="D1645" s="4">
        <v>0.27354166666666668</v>
      </c>
      <c r="E1645" s="2">
        <v>45781</v>
      </c>
      <c r="F1645" s="2" t="str">
        <f>TEXT(Table1[[#This Row],[Business_Day]],"dddd")</f>
        <v>Sunday</v>
      </c>
      <c r="G1645" t="s">
        <v>14</v>
      </c>
      <c r="H1645" t="s">
        <v>22</v>
      </c>
      <c r="I1645" t="str">
        <f t="shared" si="200"/>
        <v>Takeout</v>
      </c>
      <c r="J1645" t="s">
        <v>70</v>
      </c>
      <c r="K1645" t="s">
        <v>71</v>
      </c>
      <c r="L1645" t="str">
        <f t="shared" si="201"/>
        <v>Almond Milk</v>
      </c>
      <c r="M1645" s="3">
        <v>1</v>
      </c>
      <c r="N1645" s="5">
        <v>3.35</v>
      </c>
      <c r="O1645" s="5">
        <f t="shared" si="202"/>
        <v>4.05</v>
      </c>
      <c r="P1645" s="5">
        <f t="shared" si="203"/>
        <v>4.05</v>
      </c>
      <c r="Q1645" s="9">
        <v>0</v>
      </c>
      <c r="R1645" s="9">
        <f t="shared" si="204"/>
        <v>0</v>
      </c>
      <c r="S1645" s="9">
        <v>0.38</v>
      </c>
      <c r="T1645" s="9">
        <f t="shared" si="205"/>
        <v>0.38</v>
      </c>
      <c r="U1645" s="16">
        <v>4.43</v>
      </c>
      <c r="V1645" s="5">
        <f t="shared" si="206"/>
        <v>4.43</v>
      </c>
      <c r="W1645" t="s">
        <v>62</v>
      </c>
      <c r="X1645" t="str">
        <f t="shared" si="207"/>
        <v>GiftCard</v>
      </c>
    </row>
    <row r="1646" spans="1:24" x14ac:dyDescent="0.3">
      <c r="A1646" s="3">
        <v>121644</v>
      </c>
      <c r="B1646">
        <v>202</v>
      </c>
      <c r="C1646" s="2">
        <v>45811</v>
      </c>
      <c r="D1646" s="4">
        <v>0.14702546296296296</v>
      </c>
      <c r="E1646" s="2">
        <v>45811</v>
      </c>
      <c r="F1646" s="2" t="str">
        <f>TEXT(Table1[[#This Row],[Business_Day]],"dddd")</f>
        <v>Tuesday</v>
      </c>
      <c r="G1646" t="s">
        <v>28</v>
      </c>
      <c r="H1646" t="s">
        <v>15</v>
      </c>
      <c r="I1646" t="str">
        <f t="shared" si="200"/>
        <v>Drive-Thru</v>
      </c>
      <c r="J1646" t="s">
        <v>47</v>
      </c>
      <c r="L1646" t="str">
        <f t="shared" si="201"/>
        <v>No Modifier</v>
      </c>
      <c r="M1646" s="3">
        <v>3</v>
      </c>
      <c r="N1646" s="5">
        <v>1.52</v>
      </c>
      <c r="O1646" s="5">
        <f t="shared" si="202"/>
        <v>1.5199999999999998</v>
      </c>
      <c r="P1646" s="5">
        <f t="shared" si="203"/>
        <v>4.5599999999999996</v>
      </c>
      <c r="Q1646" s="9">
        <v>0</v>
      </c>
      <c r="R1646" s="9">
        <f t="shared" si="204"/>
        <v>0</v>
      </c>
      <c r="S1646" s="9">
        <v>0.36</v>
      </c>
      <c r="T1646" s="9">
        <f t="shared" si="205"/>
        <v>0.36</v>
      </c>
      <c r="U1646" s="16">
        <v>4.92</v>
      </c>
      <c r="V1646" s="5">
        <f t="shared" si="206"/>
        <v>4.92</v>
      </c>
      <c r="W1646" t="s">
        <v>62</v>
      </c>
      <c r="X1646" t="str">
        <f t="shared" si="207"/>
        <v>GiftCard</v>
      </c>
    </row>
    <row r="1647" spans="1:24" x14ac:dyDescent="0.3">
      <c r="A1647" s="3">
        <v>121645</v>
      </c>
      <c r="B1647">
        <v>403</v>
      </c>
      <c r="C1647" s="2">
        <v>45766</v>
      </c>
      <c r="D1647" s="4">
        <v>0.50099537037037034</v>
      </c>
      <c r="E1647" s="2">
        <v>45766</v>
      </c>
      <c r="F1647" s="2" t="str">
        <f>TEXT(Table1[[#This Row],[Business_Day]],"dddd")</f>
        <v>Saturday</v>
      </c>
      <c r="G1647" t="s">
        <v>18</v>
      </c>
      <c r="H1647" t="s">
        <v>19</v>
      </c>
      <c r="I1647" t="str">
        <f t="shared" si="200"/>
        <v>Dine-In</v>
      </c>
      <c r="J1647" t="s">
        <v>26</v>
      </c>
      <c r="L1647" t="str">
        <f t="shared" si="201"/>
        <v>No Modifier</v>
      </c>
      <c r="M1647" s="3">
        <v>1</v>
      </c>
      <c r="N1647" s="5">
        <v>9.5</v>
      </c>
      <c r="O1647" s="5">
        <f t="shared" si="202"/>
        <v>9.5</v>
      </c>
      <c r="P1647" s="5">
        <f t="shared" si="203"/>
        <v>9.5</v>
      </c>
      <c r="Q1647" s="9">
        <v>0</v>
      </c>
      <c r="R1647" s="9">
        <f t="shared" si="204"/>
        <v>0</v>
      </c>
      <c r="S1647" s="9">
        <v>0.62</v>
      </c>
      <c r="T1647" s="9">
        <f t="shared" si="205"/>
        <v>0.62</v>
      </c>
      <c r="U1647" s="16">
        <v>10.119999999999999</v>
      </c>
      <c r="V1647" s="5">
        <f t="shared" si="206"/>
        <v>10.119999999999999</v>
      </c>
      <c r="W1647" t="s">
        <v>21</v>
      </c>
      <c r="X1647" t="str">
        <f t="shared" si="207"/>
        <v>Card</v>
      </c>
    </row>
    <row r="1648" spans="1:24" x14ac:dyDescent="0.3">
      <c r="A1648" s="3">
        <v>121646</v>
      </c>
      <c r="B1648">
        <v>401</v>
      </c>
      <c r="C1648" s="2">
        <v>45864</v>
      </c>
      <c r="D1648" s="4">
        <v>0.48489583333333336</v>
      </c>
      <c r="E1648" s="2">
        <v>45864</v>
      </c>
      <c r="F1648" s="2" t="str">
        <f>TEXT(Table1[[#This Row],[Business_Day]],"dddd")</f>
        <v>Saturday</v>
      </c>
      <c r="G1648" t="s">
        <v>37</v>
      </c>
      <c r="H1648" t="s">
        <v>22</v>
      </c>
      <c r="I1648" t="str">
        <f t="shared" si="200"/>
        <v>Takeout</v>
      </c>
      <c r="J1648" t="s">
        <v>47</v>
      </c>
      <c r="L1648" t="str">
        <f t="shared" si="201"/>
        <v>No Modifier</v>
      </c>
      <c r="M1648" s="3">
        <v>1</v>
      </c>
      <c r="N1648" s="5">
        <v>1.62</v>
      </c>
      <c r="O1648" s="5">
        <f t="shared" si="202"/>
        <v>2.1199999999999997</v>
      </c>
      <c r="P1648" s="5">
        <f t="shared" si="203"/>
        <v>2.1199999999999997</v>
      </c>
      <c r="Q1648" s="9">
        <v>0</v>
      </c>
      <c r="R1648" s="9">
        <f t="shared" si="204"/>
        <v>0</v>
      </c>
      <c r="S1648" s="9">
        <v>0.16</v>
      </c>
      <c r="T1648" s="9">
        <f t="shared" si="205"/>
        <v>0.16</v>
      </c>
      <c r="U1648" s="16">
        <v>2.2799999999999998</v>
      </c>
      <c r="V1648" s="5">
        <f t="shared" si="206"/>
        <v>2.2799999999999998</v>
      </c>
      <c r="W1648" t="s">
        <v>21</v>
      </c>
      <c r="X1648" t="str">
        <f t="shared" si="207"/>
        <v>Card</v>
      </c>
    </row>
    <row r="1649" spans="1:24" x14ac:dyDescent="0.3">
      <c r="A1649" s="3">
        <v>121647</v>
      </c>
      <c r="B1649">
        <v>501</v>
      </c>
      <c r="C1649" s="2">
        <v>45794</v>
      </c>
      <c r="D1649" s="4">
        <v>0.30634259259259261</v>
      </c>
      <c r="E1649" s="2">
        <v>45794</v>
      </c>
      <c r="F1649" s="2" t="str">
        <f>TEXT(Table1[[#This Row],[Business_Day]],"dddd")</f>
        <v>Saturday</v>
      </c>
      <c r="G1649" t="s">
        <v>36</v>
      </c>
      <c r="H1649" t="s">
        <v>15</v>
      </c>
      <c r="I1649" t="str">
        <f t="shared" si="200"/>
        <v>Drive-Thru</v>
      </c>
      <c r="J1649" t="s">
        <v>52</v>
      </c>
      <c r="K1649" t="s">
        <v>34</v>
      </c>
      <c r="L1649" t="str">
        <f t="shared" si="201"/>
        <v>Extra Sauce</v>
      </c>
      <c r="M1649" s="3">
        <v>2</v>
      </c>
      <c r="N1649" s="5">
        <v>2.92</v>
      </c>
      <c r="O1649" s="5">
        <f t="shared" si="202"/>
        <v>3.17</v>
      </c>
      <c r="P1649" s="5">
        <f t="shared" si="203"/>
        <v>6.34</v>
      </c>
      <c r="Q1649" s="9">
        <v>0</v>
      </c>
      <c r="R1649" s="9">
        <f t="shared" si="204"/>
        <v>0</v>
      </c>
      <c r="S1649" s="9">
        <v>0.44</v>
      </c>
      <c r="T1649" s="9">
        <f t="shared" si="205"/>
        <v>0.44</v>
      </c>
      <c r="U1649" s="16">
        <v>6.78</v>
      </c>
      <c r="V1649" s="5">
        <f t="shared" si="206"/>
        <v>6.78</v>
      </c>
      <c r="W1649" t="s">
        <v>21</v>
      </c>
      <c r="X1649" t="str">
        <f t="shared" si="207"/>
        <v>Card</v>
      </c>
    </row>
    <row r="1650" spans="1:24" x14ac:dyDescent="0.3">
      <c r="A1650" s="3">
        <v>121648</v>
      </c>
      <c r="B1650">
        <v>501</v>
      </c>
      <c r="C1650" s="2">
        <v>45768</v>
      </c>
      <c r="D1650" s="4">
        <v>0.54109953703703706</v>
      </c>
      <c r="E1650" s="2">
        <v>45768</v>
      </c>
      <c r="F1650" s="2" t="str">
        <f>TEXT(Table1[[#This Row],[Business_Day]],"dddd")</f>
        <v>Monday</v>
      </c>
      <c r="G1650" t="s">
        <v>18</v>
      </c>
      <c r="H1650" t="s">
        <v>19</v>
      </c>
      <c r="I1650" t="str">
        <f t="shared" si="200"/>
        <v>Dine-In</v>
      </c>
      <c r="J1650" t="s">
        <v>55</v>
      </c>
      <c r="L1650" t="str">
        <f t="shared" si="201"/>
        <v>No Modifier</v>
      </c>
      <c r="M1650" s="3">
        <v>1</v>
      </c>
      <c r="N1650" s="5">
        <v>9.08</v>
      </c>
      <c r="O1650" s="5">
        <f t="shared" si="202"/>
        <v>9.08</v>
      </c>
      <c r="P1650" s="5">
        <f t="shared" si="203"/>
        <v>9.08</v>
      </c>
      <c r="Q1650" s="9">
        <v>0</v>
      </c>
      <c r="R1650" s="9">
        <f t="shared" si="204"/>
        <v>0</v>
      </c>
      <c r="S1650" s="9">
        <v>0.66</v>
      </c>
      <c r="T1650" s="9">
        <f t="shared" si="205"/>
        <v>0.66</v>
      </c>
      <c r="U1650" s="16">
        <v>9.74</v>
      </c>
      <c r="V1650" s="5">
        <f t="shared" si="206"/>
        <v>9.74</v>
      </c>
      <c r="W1650" t="s">
        <v>31</v>
      </c>
      <c r="X1650" t="str">
        <f t="shared" si="207"/>
        <v>MobilePay</v>
      </c>
    </row>
    <row r="1651" spans="1:24" x14ac:dyDescent="0.3">
      <c r="A1651" s="3">
        <v>121649</v>
      </c>
      <c r="B1651">
        <v>403</v>
      </c>
      <c r="C1651" s="2">
        <v>45765</v>
      </c>
      <c r="D1651" s="4">
        <v>0.21133101851851852</v>
      </c>
      <c r="E1651" s="2">
        <v>45765</v>
      </c>
      <c r="F1651" s="2" t="str">
        <f>TEXT(Table1[[#This Row],[Business_Day]],"dddd")</f>
        <v>Friday</v>
      </c>
      <c r="G1651" t="s">
        <v>14</v>
      </c>
      <c r="H1651" t="s">
        <v>15</v>
      </c>
      <c r="I1651" t="str">
        <f t="shared" si="200"/>
        <v>Drive-Thru</v>
      </c>
      <c r="J1651" t="s">
        <v>24</v>
      </c>
      <c r="L1651" t="str">
        <f t="shared" si="201"/>
        <v>No Modifier</v>
      </c>
      <c r="M1651" s="3">
        <v>1</v>
      </c>
      <c r="N1651" s="5">
        <v>3.89</v>
      </c>
      <c r="O1651" s="5">
        <f t="shared" si="202"/>
        <v>3.89</v>
      </c>
      <c r="P1651" s="5">
        <f t="shared" si="203"/>
        <v>3.89</v>
      </c>
      <c r="Q1651" s="9">
        <v>0</v>
      </c>
      <c r="R1651" s="9">
        <f t="shared" si="204"/>
        <v>0</v>
      </c>
      <c r="S1651" s="9">
        <v>0.31</v>
      </c>
      <c r="T1651" s="9">
        <f t="shared" si="205"/>
        <v>0.31</v>
      </c>
      <c r="U1651" s="16">
        <v>4.2</v>
      </c>
      <c r="V1651" s="5">
        <f t="shared" si="206"/>
        <v>4.2</v>
      </c>
      <c r="W1651" t="s">
        <v>21</v>
      </c>
      <c r="X1651" t="str">
        <f t="shared" si="207"/>
        <v>Card</v>
      </c>
    </row>
    <row r="1652" spans="1:24" x14ac:dyDescent="0.3">
      <c r="A1652" s="3">
        <v>121650</v>
      </c>
      <c r="B1652">
        <v>101</v>
      </c>
      <c r="C1652" s="2">
        <v>45762</v>
      </c>
      <c r="D1652" s="4">
        <v>0.40620370370370368</v>
      </c>
      <c r="E1652" s="2">
        <v>45762</v>
      </c>
      <c r="F1652" s="2" t="str">
        <f>TEXT(Table1[[#This Row],[Business_Day]],"dddd")</f>
        <v>Tuesday</v>
      </c>
      <c r="G1652" t="s">
        <v>36</v>
      </c>
      <c r="H1652" t="s">
        <v>19</v>
      </c>
      <c r="I1652" t="str">
        <f t="shared" si="200"/>
        <v>Dine-In</v>
      </c>
      <c r="J1652" t="s">
        <v>55</v>
      </c>
      <c r="L1652" t="str">
        <f t="shared" si="201"/>
        <v>No Modifier</v>
      </c>
      <c r="M1652" s="3">
        <v>1</v>
      </c>
      <c r="N1652" s="5">
        <v>8.7799999999999994</v>
      </c>
      <c r="O1652" s="5">
        <f t="shared" si="202"/>
        <v>8.7799999999999994</v>
      </c>
      <c r="P1652" s="5">
        <f t="shared" si="203"/>
        <v>8.7799999999999994</v>
      </c>
      <c r="Q1652" s="9">
        <v>0</v>
      </c>
      <c r="R1652" s="9">
        <f t="shared" si="204"/>
        <v>0</v>
      </c>
      <c r="S1652" s="9">
        <v>0.56999999999999995</v>
      </c>
      <c r="T1652" s="9">
        <f t="shared" si="205"/>
        <v>0.56999999999999995</v>
      </c>
      <c r="U1652" s="16">
        <v>9.35</v>
      </c>
      <c r="V1652" s="5">
        <f t="shared" si="206"/>
        <v>9.35</v>
      </c>
      <c r="X1652" t="str">
        <f t="shared" si="207"/>
        <v>Card</v>
      </c>
    </row>
    <row r="1653" spans="1:24" x14ac:dyDescent="0.3">
      <c r="A1653" s="3">
        <v>121651</v>
      </c>
      <c r="B1653">
        <v>402</v>
      </c>
      <c r="C1653" s="2">
        <v>45826</v>
      </c>
      <c r="D1653" s="4">
        <v>0.28942129629629632</v>
      </c>
      <c r="E1653" s="2">
        <v>45826</v>
      </c>
      <c r="F1653" s="2" t="str">
        <f>TEXT(Table1[[#This Row],[Business_Day]],"dddd")</f>
        <v>Wednesday</v>
      </c>
      <c r="G1653" t="s">
        <v>14</v>
      </c>
      <c r="H1653" t="s">
        <v>15</v>
      </c>
      <c r="I1653" t="str">
        <f t="shared" si="200"/>
        <v>Drive-Thru</v>
      </c>
      <c r="J1653" t="s">
        <v>24</v>
      </c>
      <c r="L1653" t="str">
        <f t="shared" si="201"/>
        <v>No Modifier</v>
      </c>
      <c r="M1653" s="3">
        <v>1</v>
      </c>
      <c r="N1653" s="5">
        <v>3.32</v>
      </c>
      <c r="O1653" s="5">
        <f t="shared" si="202"/>
        <v>3.3200000000000003</v>
      </c>
      <c r="P1653" s="5">
        <f t="shared" si="203"/>
        <v>3.3200000000000003</v>
      </c>
      <c r="Q1653" s="9">
        <v>0</v>
      </c>
      <c r="R1653" s="9">
        <f t="shared" si="204"/>
        <v>0</v>
      </c>
      <c r="S1653" s="9">
        <v>0.32</v>
      </c>
      <c r="T1653" s="9">
        <f t="shared" si="205"/>
        <v>0.32</v>
      </c>
      <c r="U1653" s="16">
        <v>3.64</v>
      </c>
      <c r="V1653" s="5">
        <f t="shared" si="206"/>
        <v>3.64</v>
      </c>
      <c r="W1653" t="s">
        <v>21</v>
      </c>
      <c r="X1653" t="str">
        <f t="shared" si="207"/>
        <v>Card</v>
      </c>
    </row>
    <row r="1654" spans="1:24" x14ac:dyDescent="0.3">
      <c r="A1654" s="3">
        <v>121652</v>
      </c>
      <c r="B1654">
        <v>402</v>
      </c>
      <c r="C1654" s="2">
        <v>45849</v>
      </c>
      <c r="D1654" s="4">
        <v>0.12418981481481481</v>
      </c>
      <c r="E1654" s="2">
        <v>45849</v>
      </c>
      <c r="F1654" s="2" t="str">
        <f>TEXT(Table1[[#This Row],[Business_Day]],"dddd")</f>
        <v>Friday</v>
      </c>
      <c r="G1654" t="s">
        <v>18</v>
      </c>
      <c r="H1654" t="s">
        <v>22</v>
      </c>
      <c r="I1654" t="str">
        <f t="shared" si="200"/>
        <v>Takeout</v>
      </c>
      <c r="J1654" t="s">
        <v>48</v>
      </c>
      <c r="K1654" t="s">
        <v>58</v>
      </c>
      <c r="L1654" t="str">
        <f t="shared" si="201"/>
        <v>Spicy</v>
      </c>
      <c r="M1654" s="3">
        <v>1</v>
      </c>
      <c r="N1654" s="5">
        <v>5.71</v>
      </c>
      <c r="O1654" s="5">
        <f t="shared" si="202"/>
        <v>5.71</v>
      </c>
      <c r="P1654" s="5">
        <f t="shared" si="203"/>
        <v>5.71</v>
      </c>
      <c r="Q1654" s="9">
        <v>0</v>
      </c>
      <c r="R1654" s="9">
        <f t="shared" si="204"/>
        <v>0</v>
      </c>
      <c r="S1654" s="9">
        <v>0.4</v>
      </c>
      <c r="T1654" s="9">
        <f t="shared" si="205"/>
        <v>0.4</v>
      </c>
      <c r="U1654" s="16">
        <v>6.11</v>
      </c>
      <c r="V1654" s="5">
        <f t="shared" si="206"/>
        <v>6.11</v>
      </c>
      <c r="W1654" t="s">
        <v>17</v>
      </c>
      <c r="X1654" t="str">
        <f t="shared" si="207"/>
        <v>Cash</v>
      </c>
    </row>
    <row r="1655" spans="1:24" x14ac:dyDescent="0.3">
      <c r="A1655" s="3">
        <v>121653</v>
      </c>
      <c r="B1655">
        <v>201</v>
      </c>
      <c r="C1655" s="2">
        <v>45760</v>
      </c>
      <c r="D1655" s="4">
        <v>4.1817129629629628E-2</v>
      </c>
      <c r="E1655" s="2">
        <v>45760</v>
      </c>
      <c r="F1655" s="2" t="str">
        <f>TEXT(Table1[[#This Row],[Business_Day]],"dddd")</f>
        <v>Sunday</v>
      </c>
      <c r="G1655" t="s">
        <v>33</v>
      </c>
      <c r="H1655" t="s">
        <v>15</v>
      </c>
      <c r="I1655" t="str">
        <f t="shared" si="200"/>
        <v>Drive-Thru</v>
      </c>
      <c r="J1655" t="s">
        <v>51</v>
      </c>
      <c r="K1655" t="s">
        <v>81</v>
      </c>
      <c r="L1655" t="str">
        <f t="shared" si="201"/>
        <v>Chocolate Topping</v>
      </c>
      <c r="M1655" s="3">
        <v>2</v>
      </c>
      <c r="N1655" s="5">
        <v>3.87</v>
      </c>
      <c r="O1655" s="5">
        <f t="shared" si="202"/>
        <v>4.37</v>
      </c>
      <c r="P1655" s="5">
        <f t="shared" si="203"/>
        <v>8.74</v>
      </c>
      <c r="Q1655" s="9">
        <v>0</v>
      </c>
      <c r="R1655" s="9">
        <f t="shared" si="204"/>
        <v>0</v>
      </c>
      <c r="S1655" s="9">
        <v>0.61</v>
      </c>
      <c r="T1655" s="9">
        <f t="shared" si="205"/>
        <v>0.61</v>
      </c>
      <c r="U1655" s="16">
        <v>9.35</v>
      </c>
      <c r="V1655" s="5">
        <f t="shared" si="206"/>
        <v>9.35</v>
      </c>
      <c r="W1655" t="s">
        <v>21</v>
      </c>
      <c r="X1655" t="str">
        <f t="shared" si="207"/>
        <v>Card</v>
      </c>
    </row>
    <row r="1656" spans="1:24" x14ac:dyDescent="0.3">
      <c r="A1656" s="3">
        <v>121654</v>
      </c>
      <c r="B1656">
        <v>101</v>
      </c>
      <c r="C1656" s="2">
        <v>45832</v>
      </c>
      <c r="D1656" s="4">
        <v>9.3773148148148147E-2</v>
      </c>
      <c r="E1656" s="2">
        <v>45832</v>
      </c>
      <c r="F1656" s="2" t="str">
        <f>TEXT(Table1[[#This Row],[Business_Day]],"dddd")</f>
        <v>Tuesday</v>
      </c>
      <c r="G1656" t="s">
        <v>18</v>
      </c>
      <c r="H1656" t="s">
        <v>15</v>
      </c>
      <c r="I1656" t="str">
        <f t="shared" si="200"/>
        <v>Drive-Thru</v>
      </c>
      <c r="J1656" t="s">
        <v>27</v>
      </c>
      <c r="L1656" t="str">
        <f t="shared" si="201"/>
        <v>No Modifier</v>
      </c>
      <c r="M1656" s="3">
        <v>1</v>
      </c>
      <c r="N1656" s="5">
        <v>5.88</v>
      </c>
      <c r="O1656" s="5">
        <f t="shared" si="202"/>
        <v>5.8800000000000008</v>
      </c>
      <c r="P1656" s="5">
        <f t="shared" si="203"/>
        <v>5.8800000000000008</v>
      </c>
      <c r="Q1656" s="9">
        <v>0</v>
      </c>
      <c r="R1656" s="9">
        <f t="shared" si="204"/>
        <v>0</v>
      </c>
      <c r="S1656" s="9">
        <v>0.56000000000000005</v>
      </c>
      <c r="T1656" s="9">
        <f t="shared" si="205"/>
        <v>0.56000000000000005</v>
      </c>
      <c r="U1656" s="16">
        <v>6.44</v>
      </c>
      <c r="V1656" s="5">
        <f t="shared" si="206"/>
        <v>6.44</v>
      </c>
      <c r="W1656" t="s">
        <v>21</v>
      </c>
      <c r="X1656" t="str">
        <f t="shared" si="207"/>
        <v>Card</v>
      </c>
    </row>
    <row r="1657" spans="1:24" x14ac:dyDescent="0.3">
      <c r="A1657" s="3">
        <v>121655</v>
      </c>
      <c r="B1657">
        <v>102</v>
      </c>
      <c r="C1657" s="2">
        <v>45818</v>
      </c>
      <c r="D1657" s="4">
        <v>0.44829861111111113</v>
      </c>
      <c r="E1657" s="2">
        <v>45818</v>
      </c>
      <c r="F1657" s="2" t="str">
        <f>TEXT(Table1[[#This Row],[Business_Day]],"dddd")</f>
        <v>Tuesday</v>
      </c>
      <c r="G1657" t="s">
        <v>14</v>
      </c>
      <c r="H1657" t="s">
        <v>29</v>
      </c>
      <c r="I1657" t="str">
        <f t="shared" si="200"/>
        <v>Delivery</v>
      </c>
      <c r="J1657" t="s">
        <v>67</v>
      </c>
      <c r="L1657" t="str">
        <f t="shared" si="201"/>
        <v>No Modifier</v>
      </c>
      <c r="M1657" s="3">
        <v>1</v>
      </c>
      <c r="N1657" s="5">
        <v>4.8899999999999997</v>
      </c>
      <c r="O1657" s="5">
        <f t="shared" ca="1" si="202"/>
        <v>1.3299999999999998</v>
      </c>
      <c r="P1657" s="5">
        <f t="shared" ca="1" si="203"/>
        <v>1.3299999999999998</v>
      </c>
      <c r="Q1657" s="9">
        <v>0</v>
      </c>
      <c r="R1657" s="9">
        <f t="shared" si="204"/>
        <v>0</v>
      </c>
      <c r="T1657" s="9">
        <f t="shared" ca="1" si="205"/>
        <v>0.10000000000000009</v>
      </c>
      <c r="V1657" s="5">
        <f t="shared" ca="1" si="206"/>
        <v>1.43</v>
      </c>
      <c r="W1657" t="s">
        <v>21</v>
      </c>
      <c r="X1657" t="str">
        <f t="shared" si="207"/>
        <v>Card</v>
      </c>
    </row>
    <row r="1658" spans="1:24" x14ac:dyDescent="0.3">
      <c r="A1658" s="3">
        <v>121656</v>
      </c>
      <c r="B1658">
        <v>101</v>
      </c>
      <c r="C1658" s="2">
        <v>45861</v>
      </c>
      <c r="D1658" s="4">
        <v>9.5057870370370376E-2</v>
      </c>
      <c r="E1658" s="2">
        <v>45861</v>
      </c>
      <c r="F1658" s="2" t="str">
        <f>TEXT(Table1[[#This Row],[Business_Day]],"dddd")</f>
        <v>Wednesday</v>
      </c>
      <c r="G1658" t="s">
        <v>18</v>
      </c>
      <c r="H1658" t="s">
        <v>29</v>
      </c>
      <c r="I1658" t="str">
        <f t="shared" si="200"/>
        <v>Delivery</v>
      </c>
      <c r="J1658" t="s">
        <v>26</v>
      </c>
      <c r="L1658" t="str">
        <f t="shared" si="201"/>
        <v>No Modifier</v>
      </c>
      <c r="M1658" s="3">
        <v>1</v>
      </c>
      <c r="N1658" s="5">
        <v>9.3699999999999992</v>
      </c>
      <c r="O1658" s="5">
        <f t="shared" si="202"/>
        <v>9.370000000000001</v>
      </c>
      <c r="P1658" s="5">
        <f t="shared" si="203"/>
        <v>9.370000000000001</v>
      </c>
      <c r="Q1658" s="9">
        <v>0</v>
      </c>
      <c r="R1658" s="9">
        <f t="shared" si="204"/>
        <v>0</v>
      </c>
      <c r="S1658" s="9">
        <v>0.68</v>
      </c>
      <c r="T1658" s="9">
        <f t="shared" si="205"/>
        <v>0.68</v>
      </c>
      <c r="U1658" s="16">
        <v>10.050000000000001</v>
      </c>
      <c r="V1658" s="5">
        <f t="shared" si="206"/>
        <v>10.050000000000001</v>
      </c>
      <c r="W1658" t="s">
        <v>21</v>
      </c>
      <c r="X1658" t="str">
        <f t="shared" si="207"/>
        <v>Card</v>
      </c>
    </row>
    <row r="1659" spans="1:24" x14ac:dyDescent="0.3">
      <c r="A1659" s="3">
        <v>121657</v>
      </c>
      <c r="B1659">
        <v>301</v>
      </c>
      <c r="C1659" s="2">
        <v>45788</v>
      </c>
      <c r="D1659" s="4">
        <v>0.20929398148148148</v>
      </c>
      <c r="E1659" s="2">
        <v>45788</v>
      </c>
      <c r="F1659" s="2" t="str">
        <f>TEXT(Table1[[#This Row],[Business_Day]],"dddd")</f>
        <v>Sunday</v>
      </c>
      <c r="G1659" t="s">
        <v>14</v>
      </c>
      <c r="H1659" t="s">
        <v>15</v>
      </c>
      <c r="I1659" t="str">
        <f t="shared" si="200"/>
        <v>Drive-Thru</v>
      </c>
      <c r="J1659" t="s">
        <v>24</v>
      </c>
      <c r="L1659" t="str">
        <f t="shared" si="201"/>
        <v>No Modifier</v>
      </c>
      <c r="M1659" s="3">
        <v>1</v>
      </c>
      <c r="N1659" s="5">
        <v>3.57</v>
      </c>
      <c r="O1659" s="5">
        <f t="shared" si="202"/>
        <v>3.57</v>
      </c>
      <c r="P1659" s="5">
        <f t="shared" si="203"/>
        <v>3.57</v>
      </c>
      <c r="Q1659" s="9">
        <v>0</v>
      </c>
      <c r="R1659" s="9">
        <f t="shared" si="204"/>
        <v>0</v>
      </c>
      <c r="S1659" s="9">
        <v>0.25</v>
      </c>
      <c r="T1659" s="9">
        <f t="shared" si="205"/>
        <v>0.25</v>
      </c>
      <c r="U1659" s="16">
        <v>3.82</v>
      </c>
      <c r="V1659" s="5">
        <f t="shared" si="206"/>
        <v>3.82</v>
      </c>
      <c r="W1659" t="s">
        <v>21</v>
      </c>
      <c r="X1659" t="str">
        <f t="shared" si="207"/>
        <v>Card</v>
      </c>
    </row>
    <row r="1660" spans="1:24" x14ac:dyDescent="0.3">
      <c r="A1660" s="3">
        <v>121658</v>
      </c>
      <c r="B1660">
        <v>101</v>
      </c>
      <c r="C1660" s="2">
        <v>45861</v>
      </c>
      <c r="D1660" s="4">
        <v>0.4689814814814815</v>
      </c>
      <c r="E1660" s="2">
        <v>45861</v>
      </c>
      <c r="F1660" s="2" t="str">
        <f>TEXT(Table1[[#This Row],[Business_Day]],"dddd")</f>
        <v>Wednesday</v>
      </c>
      <c r="G1660" t="s">
        <v>33</v>
      </c>
      <c r="H1660" t="s">
        <v>19</v>
      </c>
      <c r="I1660" t="str">
        <f t="shared" si="200"/>
        <v>Dine-In</v>
      </c>
      <c r="J1660" t="s">
        <v>52</v>
      </c>
      <c r="L1660" t="str">
        <f t="shared" si="201"/>
        <v>No Modifier</v>
      </c>
      <c r="M1660" s="3">
        <v>3</v>
      </c>
      <c r="N1660" s="5">
        <v>2.35</v>
      </c>
      <c r="O1660" s="5">
        <f t="shared" si="202"/>
        <v>2.35</v>
      </c>
      <c r="P1660" s="5">
        <f t="shared" si="203"/>
        <v>7.0500000000000007</v>
      </c>
      <c r="Q1660" s="9">
        <v>0</v>
      </c>
      <c r="R1660" s="9">
        <f t="shared" si="204"/>
        <v>0</v>
      </c>
      <c r="S1660" s="9">
        <v>0.49</v>
      </c>
      <c r="T1660" s="9">
        <f t="shared" si="205"/>
        <v>0.49</v>
      </c>
      <c r="U1660" s="16">
        <v>7.54</v>
      </c>
      <c r="V1660" s="5">
        <f t="shared" si="206"/>
        <v>7.54</v>
      </c>
      <c r="W1660" t="s">
        <v>17</v>
      </c>
      <c r="X1660" t="str">
        <f t="shared" si="207"/>
        <v>Cash</v>
      </c>
    </row>
    <row r="1661" spans="1:24" x14ac:dyDescent="0.3">
      <c r="A1661" s="3">
        <v>121659</v>
      </c>
      <c r="B1661">
        <v>501</v>
      </c>
      <c r="C1661" s="2">
        <v>45823</v>
      </c>
      <c r="D1661" s="4">
        <v>0.38187500000000002</v>
      </c>
      <c r="E1661" s="2">
        <v>45823</v>
      </c>
      <c r="F1661" s="2" t="str">
        <f>TEXT(Table1[[#This Row],[Business_Day]],"dddd")</f>
        <v>Sunday</v>
      </c>
      <c r="G1661" t="s">
        <v>14</v>
      </c>
      <c r="I1661" t="str">
        <f t="shared" si="200"/>
        <v>Unknown</v>
      </c>
      <c r="J1661" t="s">
        <v>67</v>
      </c>
      <c r="K1661" t="s">
        <v>46</v>
      </c>
      <c r="L1661" t="str">
        <f t="shared" si="201"/>
        <v>Cinnamon</v>
      </c>
      <c r="M1661" s="3">
        <v>1</v>
      </c>
      <c r="N1661" s="5">
        <v>5.37</v>
      </c>
      <c r="O1661" s="5">
        <f t="shared" si="202"/>
        <v>5.47</v>
      </c>
      <c r="P1661" s="5">
        <f t="shared" si="203"/>
        <v>5.47</v>
      </c>
      <c r="Q1661" s="9">
        <v>0</v>
      </c>
      <c r="R1661" s="9">
        <f t="shared" si="204"/>
        <v>0</v>
      </c>
      <c r="S1661" s="9">
        <v>0.46</v>
      </c>
      <c r="T1661" s="9">
        <f t="shared" si="205"/>
        <v>0.46</v>
      </c>
      <c r="U1661" s="16">
        <v>5.93</v>
      </c>
      <c r="V1661" s="5">
        <f t="shared" si="206"/>
        <v>5.93</v>
      </c>
      <c r="W1661" t="s">
        <v>21</v>
      </c>
      <c r="X1661" t="str">
        <f t="shared" si="207"/>
        <v>Card</v>
      </c>
    </row>
    <row r="1662" spans="1:24" x14ac:dyDescent="0.3">
      <c r="A1662" s="3">
        <v>121660</v>
      </c>
      <c r="B1662">
        <v>201</v>
      </c>
      <c r="C1662" s="2">
        <v>45846</v>
      </c>
      <c r="D1662" s="4">
        <v>0.34581018518518519</v>
      </c>
      <c r="E1662" s="2">
        <v>45846</v>
      </c>
      <c r="F1662" s="2" t="str">
        <f>TEXT(Table1[[#This Row],[Business_Day]],"dddd")</f>
        <v>Tuesday</v>
      </c>
      <c r="G1662" t="s">
        <v>36</v>
      </c>
      <c r="H1662" t="s">
        <v>19</v>
      </c>
      <c r="I1662" t="str">
        <f t="shared" si="200"/>
        <v>Dine-In</v>
      </c>
      <c r="J1662" t="s">
        <v>55</v>
      </c>
      <c r="L1662" t="str">
        <f t="shared" si="201"/>
        <v>No Modifier</v>
      </c>
      <c r="M1662" s="3">
        <v>1</v>
      </c>
      <c r="N1662" s="5">
        <v>9.15</v>
      </c>
      <c r="O1662" s="5">
        <f t="shared" si="202"/>
        <v>9.1499999999999986</v>
      </c>
      <c r="P1662" s="5">
        <f t="shared" si="203"/>
        <v>9.1499999999999986</v>
      </c>
      <c r="Q1662" s="9">
        <v>0</v>
      </c>
      <c r="R1662" s="9">
        <f t="shared" si="204"/>
        <v>0</v>
      </c>
      <c r="S1662" s="9">
        <v>0.55000000000000004</v>
      </c>
      <c r="T1662" s="9">
        <f t="shared" si="205"/>
        <v>0.55000000000000004</v>
      </c>
      <c r="U1662" s="16">
        <v>9.6999999999999993</v>
      </c>
      <c r="V1662" s="5">
        <f t="shared" si="206"/>
        <v>9.6999999999999993</v>
      </c>
      <c r="W1662" t="s">
        <v>31</v>
      </c>
      <c r="X1662" t="str">
        <f t="shared" si="207"/>
        <v>MobilePay</v>
      </c>
    </row>
    <row r="1663" spans="1:24" x14ac:dyDescent="0.3">
      <c r="A1663" s="3">
        <v>121661</v>
      </c>
      <c r="B1663">
        <v>301</v>
      </c>
      <c r="C1663" s="2">
        <v>45866</v>
      </c>
      <c r="D1663" s="4">
        <v>0.39327546296296295</v>
      </c>
      <c r="E1663" s="2">
        <v>45866</v>
      </c>
      <c r="F1663" s="2" t="str">
        <f>TEXT(Table1[[#This Row],[Business_Day]],"dddd")</f>
        <v>Monday</v>
      </c>
      <c r="G1663" t="s">
        <v>36</v>
      </c>
      <c r="H1663" t="s">
        <v>19</v>
      </c>
      <c r="I1663" t="str">
        <f t="shared" si="200"/>
        <v>Dine-In</v>
      </c>
      <c r="J1663" t="s">
        <v>59</v>
      </c>
      <c r="L1663" t="str">
        <f t="shared" si="201"/>
        <v>No Modifier</v>
      </c>
      <c r="M1663" s="3">
        <v>1</v>
      </c>
      <c r="N1663" s="5">
        <v>9.93</v>
      </c>
      <c r="O1663" s="5">
        <f t="shared" si="202"/>
        <v>9.93</v>
      </c>
      <c r="P1663" s="5">
        <f t="shared" si="203"/>
        <v>9.93</v>
      </c>
      <c r="Q1663" s="9">
        <v>0</v>
      </c>
      <c r="R1663" s="9">
        <f t="shared" si="204"/>
        <v>0</v>
      </c>
      <c r="S1663" s="9">
        <v>0.65</v>
      </c>
      <c r="T1663" s="9">
        <f t="shared" si="205"/>
        <v>0.65</v>
      </c>
      <c r="U1663" s="16">
        <v>10.58</v>
      </c>
      <c r="V1663" s="5">
        <f t="shared" si="206"/>
        <v>10.58</v>
      </c>
      <c r="X1663" t="str">
        <f t="shared" si="207"/>
        <v>Card</v>
      </c>
    </row>
    <row r="1664" spans="1:24" x14ac:dyDescent="0.3">
      <c r="A1664" s="3">
        <v>121662</v>
      </c>
      <c r="B1664">
        <v>401</v>
      </c>
      <c r="C1664" s="2">
        <v>45788</v>
      </c>
      <c r="D1664" s="4">
        <v>0.17136574074074074</v>
      </c>
      <c r="E1664" s="2">
        <v>45788</v>
      </c>
      <c r="F1664" s="2" t="str">
        <f>TEXT(Table1[[#This Row],[Business_Day]],"dddd")</f>
        <v>Sunday</v>
      </c>
      <c r="G1664" t="s">
        <v>28</v>
      </c>
      <c r="H1664" t="s">
        <v>29</v>
      </c>
      <c r="I1664" t="str">
        <f t="shared" si="200"/>
        <v>Delivery</v>
      </c>
      <c r="J1664" t="s">
        <v>52</v>
      </c>
      <c r="L1664" t="str">
        <f t="shared" si="201"/>
        <v>No Modifier</v>
      </c>
      <c r="M1664" s="3">
        <v>1</v>
      </c>
      <c r="N1664" s="5">
        <v>2.04</v>
      </c>
      <c r="O1664" s="5">
        <f t="shared" si="202"/>
        <v>2.04</v>
      </c>
      <c r="P1664" s="5">
        <f t="shared" si="203"/>
        <v>2.04</v>
      </c>
      <c r="Q1664" s="9">
        <v>0</v>
      </c>
      <c r="R1664" s="9">
        <f t="shared" si="204"/>
        <v>0</v>
      </c>
      <c r="S1664" s="9">
        <v>0.15</v>
      </c>
      <c r="T1664" s="9">
        <f t="shared" si="205"/>
        <v>0.15</v>
      </c>
      <c r="U1664" s="16">
        <v>2.19</v>
      </c>
      <c r="V1664" s="5">
        <f t="shared" si="206"/>
        <v>2.19</v>
      </c>
      <c r="W1664" t="s">
        <v>21</v>
      </c>
      <c r="X1664" t="str">
        <f t="shared" si="207"/>
        <v>Card</v>
      </c>
    </row>
    <row r="1665" spans="1:24" x14ac:dyDescent="0.3">
      <c r="A1665" s="3">
        <v>121663</v>
      </c>
      <c r="B1665">
        <v>403</v>
      </c>
      <c r="C1665" s="2">
        <v>45854</v>
      </c>
      <c r="D1665" s="4">
        <v>0.40379629629629632</v>
      </c>
      <c r="E1665" s="2">
        <v>45854</v>
      </c>
      <c r="F1665" s="2" t="str">
        <f>TEXT(Table1[[#This Row],[Business_Day]],"dddd")</f>
        <v>Wednesday</v>
      </c>
      <c r="G1665" t="s">
        <v>36</v>
      </c>
      <c r="H1665" t="s">
        <v>29</v>
      </c>
      <c r="I1665" t="str">
        <f t="shared" si="200"/>
        <v>Delivery</v>
      </c>
      <c r="J1665" t="s">
        <v>30</v>
      </c>
      <c r="K1665" t="s">
        <v>63</v>
      </c>
      <c r="L1665" t="str">
        <f t="shared" si="201"/>
        <v>No Sauce</v>
      </c>
      <c r="M1665" s="3">
        <v>1</v>
      </c>
      <c r="N1665" s="5">
        <v>2.97</v>
      </c>
      <c r="O1665" s="5">
        <f t="shared" si="202"/>
        <v>2.9699999999999998</v>
      </c>
      <c r="P1665" s="5">
        <f t="shared" si="203"/>
        <v>2.9699999999999998</v>
      </c>
      <c r="Q1665" s="9">
        <v>0</v>
      </c>
      <c r="R1665" s="9">
        <f t="shared" si="204"/>
        <v>0</v>
      </c>
      <c r="S1665" s="9">
        <v>0.24</v>
      </c>
      <c r="T1665" s="9">
        <f t="shared" si="205"/>
        <v>0.24</v>
      </c>
      <c r="U1665" s="16">
        <v>3.21</v>
      </c>
      <c r="V1665" s="5">
        <f t="shared" si="206"/>
        <v>3.21</v>
      </c>
      <c r="W1665" t="s">
        <v>21</v>
      </c>
      <c r="X1665" t="str">
        <f t="shared" si="207"/>
        <v>Card</v>
      </c>
    </row>
    <row r="1666" spans="1:24" x14ac:dyDescent="0.3">
      <c r="A1666" s="3">
        <v>121664</v>
      </c>
      <c r="B1666">
        <v>102</v>
      </c>
      <c r="C1666" s="2">
        <v>45779</v>
      </c>
      <c r="D1666" s="4">
        <v>0.32800925925925928</v>
      </c>
      <c r="E1666" s="2">
        <v>45779</v>
      </c>
      <c r="F1666" s="2" t="str">
        <f>TEXT(Table1[[#This Row],[Business_Day]],"dddd")</f>
        <v>Friday</v>
      </c>
      <c r="G1666" t="s">
        <v>36</v>
      </c>
      <c r="H1666" t="s">
        <v>19</v>
      </c>
      <c r="I1666" t="str">
        <f t="shared" si="200"/>
        <v>Dine-In</v>
      </c>
      <c r="J1666" t="s">
        <v>59</v>
      </c>
      <c r="L1666" t="str">
        <f t="shared" si="201"/>
        <v>No Modifier</v>
      </c>
      <c r="M1666" s="3">
        <v>1</v>
      </c>
      <c r="N1666" s="5">
        <v>10.64</v>
      </c>
      <c r="O1666" s="5">
        <f t="shared" si="202"/>
        <v>10.64</v>
      </c>
      <c r="P1666" s="5">
        <f t="shared" si="203"/>
        <v>10.64</v>
      </c>
      <c r="Q1666" s="9">
        <v>0</v>
      </c>
      <c r="R1666" s="9">
        <f t="shared" si="204"/>
        <v>0</v>
      </c>
      <c r="S1666" s="9">
        <v>0.74</v>
      </c>
      <c r="T1666" s="9">
        <f t="shared" si="205"/>
        <v>0.74</v>
      </c>
      <c r="U1666" s="16">
        <v>11.38</v>
      </c>
      <c r="V1666" s="5">
        <f t="shared" si="206"/>
        <v>11.38</v>
      </c>
      <c r="W1666" t="s">
        <v>17</v>
      </c>
      <c r="X1666" t="str">
        <f t="shared" si="207"/>
        <v>Cash</v>
      </c>
    </row>
    <row r="1667" spans="1:24" x14ac:dyDescent="0.3">
      <c r="A1667" s="3">
        <v>121665</v>
      </c>
      <c r="B1667">
        <v>201</v>
      </c>
      <c r="C1667" s="2">
        <v>45762</v>
      </c>
      <c r="D1667" s="4">
        <v>0.32774305555555555</v>
      </c>
      <c r="E1667" s="2">
        <v>45762</v>
      </c>
      <c r="F1667" s="2" t="str">
        <f>TEXT(Table1[[#This Row],[Business_Day]],"dddd")</f>
        <v>Tuesday</v>
      </c>
      <c r="G1667" t="s">
        <v>14</v>
      </c>
      <c r="H1667" t="s">
        <v>29</v>
      </c>
      <c r="I1667" t="str">
        <f t="shared" ref="I1667:I1730" si="208">IF(H1667="","Unknown",H1667)</f>
        <v>Delivery</v>
      </c>
      <c r="J1667" t="s">
        <v>24</v>
      </c>
      <c r="K1667" t="s">
        <v>46</v>
      </c>
      <c r="L1667" t="str">
        <f t="shared" ref="L1667:L1730" si="209">IF(K1667="","No Modifier",K1667)</f>
        <v>Cinnamon</v>
      </c>
      <c r="M1667" s="3">
        <v>1</v>
      </c>
      <c r="N1667" s="5">
        <v>3.23</v>
      </c>
      <c r="O1667" s="5">
        <f t="shared" ref="O1667:O1730" si="210">(V1667-T1667+R1667)/M1667</f>
        <v>3.3299999999999996</v>
      </c>
      <c r="P1667" s="5">
        <f t="shared" ref="P1667:P1730" si="211">PRODUCT(M1667,O1667)</f>
        <v>3.3299999999999996</v>
      </c>
      <c r="Q1667" s="9">
        <v>0</v>
      </c>
      <c r="R1667" s="9">
        <f t="shared" ref="R1667:R1730" si="212">IF(ISBLANK(Q1667),ROUND((M1667*O1667)+T1667-V1667,2),Q1667)</f>
        <v>0</v>
      </c>
      <c r="S1667" s="9">
        <v>0.22</v>
      </c>
      <c r="T1667" s="9">
        <f t="shared" ref="T1667:T1730" si="213">IF(S1667="",V1667-P1667+R1667,S1667)</f>
        <v>0.22</v>
      </c>
      <c r="U1667" s="16">
        <v>3.55</v>
      </c>
      <c r="V1667" s="5">
        <f t="shared" ref="V1667:V1730" si="214">IF(U1667="",(M1667*O1667)-R1667+T1667,U1667)</f>
        <v>3.55</v>
      </c>
      <c r="W1667" t="s">
        <v>31</v>
      </c>
      <c r="X1667" t="str">
        <f t="shared" ref="X1667:X1730" si="215">IF(W1667="","Card",W1667)</f>
        <v>MobilePay</v>
      </c>
    </row>
    <row r="1668" spans="1:24" x14ac:dyDescent="0.3">
      <c r="A1668" s="3">
        <v>121666</v>
      </c>
      <c r="B1668">
        <v>201</v>
      </c>
      <c r="C1668" s="2">
        <v>45789</v>
      </c>
      <c r="D1668" s="4">
        <v>7.2789351851851855E-2</v>
      </c>
      <c r="E1668" s="2">
        <v>45789</v>
      </c>
      <c r="F1668" s="2" t="str">
        <f>TEXT(Table1[[#This Row],[Business_Day]],"dddd")</f>
        <v>Monday</v>
      </c>
      <c r="G1668" t="s">
        <v>18</v>
      </c>
      <c r="H1668" t="s">
        <v>19</v>
      </c>
      <c r="I1668" t="str">
        <f t="shared" si="208"/>
        <v>Dine-In</v>
      </c>
      <c r="J1668" t="s">
        <v>57</v>
      </c>
      <c r="L1668" t="str">
        <f t="shared" si="209"/>
        <v>No Modifier</v>
      </c>
      <c r="M1668" s="3">
        <v>1</v>
      </c>
      <c r="N1668" s="5">
        <v>8.49</v>
      </c>
      <c r="O1668" s="5">
        <f t="shared" si="210"/>
        <v>8.49</v>
      </c>
      <c r="P1668" s="5">
        <f t="shared" si="211"/>
        <v>8.49</v>
      </c>
      <c r="Q1668" s="9">
        <v>0</v>
      </c>
      <c r="R1668" s="9">
        <f t="shared" si="212"/>
        <v>0</v>
      </c>
      <c r="S1668" s="9">
        <v>0.72</v>
      </c>
      <c r="T1668" s="9">
        <f t="shared" si="213"/>
        <v>0.72</v>
      </c>
      <c r="U1668" s="16">
        <v>9.2100000000000009</v>
      </c>
      <c r="V1668" s="5">
        <f t="shared" si="214"/>
        <v>9.2100000000000009</v>
      </c>
      <c r="W1668" t="s">
        <v>17</v>
      </c>
      <c r="X1668" t="str">
        <f t="shared" si="215"/>
        <v>Cash</v>
      </c>
    </row>
    <row r="1669" spans="1:24" x14ac:dyDescent="0.3">
      <c r="A1669" s="3">
        <v>121667</v>
      </c>
      <c r="B1669">
        <v>201</v>
      </c>
      <c r="C1669" s="2">
        <v>45803</v>
      </c>
      <c r="D1669" s="4">
        <v>0.29288194444444443</v>
      </c>
      <c r="E1669" s="2">
        <v>45803</v>
      </c>
      <c r="F1669" s="2" t="str">
        <f>TEXT(Table1[[#This Row],[Business_Day]],"dddd")</f>
        <v>Monday</v>
      </c>
      <c r="G1669" t="s">
        <v>36</v>
      </c>
      <c r="H1669" t="s">
        <v>19</v>
      </c>
      <c r="I1669" t="str">
        <f t="shared" si="208"/>
        <v>Dine-In</v>
      </c>
      <c r="J1669" t="s">
        <v>55</v>
      </c>
      <c r="L1669" t="str">
        <f t="shared" si="209"/>
        <v>No Modifier</v>
      </c>
      <c r="M1669" s="3">
        <v>2</v>
      </c>
      <c r="N1669" s="5">
        <v>8.24</v>
      </c>
      <c r="O1669" s="5">
        <f t="shared" si="210"/>
        <v>8.24</v>
      </c>
      <c r="P1669" s="5">
        <f t="shared" si="211"/>
        <v>16.48</v>
      </c>
      <c r="Q1669" s="9">
        <v>0</v>
      </c>
      <c r="R1669" s="9">
        <f t="shared" si="212"/>
        <v>0</v>
      </c>
      <c r="S1669" s="9">
        <v>1.07</v>
      </c>
      <c r="T1669" s="9">
        <f t="shared" si="213"/>
        <v>1.07</v>
      </c>
      <c r="U1669" s="16">
        <v>17.55</v>
      </c>
      <c r="V1669" s="5">
        <f t="shared" si="214"/>
        <v>17.55</v>
      </c>
      <c r="W1669" t="s">
        <v>21</v>
      </c>
      <c r="X1669" t="str">
        <f t="shared" si="215"/>
        <v>Card</v>
      </c>
    </row>
    <row r="1670" spans="1:24" x14ac:dyDescent="0.3">
      <c r="A1670" s="3">
        <v>121668</v>
      </c>
      <c r="B1670">
        <v>403</v>
      </c>
      <c r="C1670" s="2">
        <v>45762</v>
      </c>
      <c r="D1670" s="4">
        <v>0.16097222222222221</v>
      </c>
      <c r="E1670" s="2">
        <v>45762</v>
      </c>
      <c r="F1670" s="2" t="str">
        <f>TEXT(Table1[[#This Row],[Business_Day]],"dddd")</f>
        <v>Tuesday</v>
      </c>
      <c r="G1670" t="s">
        <v>28</v>
      </c>
      <c r="H1670" t="s">
        <v>19</v>
      </c>
      <c r="I1670" t="str">
        <f t="shared" si="208"/>
        <v>Dine-In</v>
      </c>
      <c r="J1670" t="s">
        <v>47</v>
      </c>
      <c r="L1670" t="str">
        <f t="shared" si="209"/>
        <v>No Modifier</v>
      </c>
      <c r="M1670" s="3">
        <v>1</v>
      </c>
      <c r="N1670" s="5">
        <v>1.74</v>
      </c>
      <c r="O1670" s="5">
        <f t="shared" ca="1" si="210"/>
        <v>1.89</v>
      </c>
      <c r="P1670" s="5">
        <f t="shared" ca="1" si="211"/>
        <v>1.89</v>
      </c>
      <c r="R1670" s="9">
        <f t="shared" ca="1" si="212"/>
        <v>0.15</v>
      </c>
      <c r="S1670" s="9">
        <v>0.15</v>
      </c>
      <c r="T1670" s="9">
        <f t="shared" si="213"/>
        <v>0.15</v>
      </c>
      <c r="U1670" s="16">
        <v>1.89</v>
      </c>
      <c r="V1670" s="5">
        <f t="shared" si="214"/>
        <v>1.89</v>
      </c>
      <c r="W1670" t="s">
        <v>21</v>
      </c>
      <c r="X1670" t="str">
        <f t="shared" si="215"/>
        <v>Card</v>
      </c>
    </row>
    <row r="1671" spans="1:24" x14ac:dyDescent="0.3">
      <c r="A1671" s="3">
        <v>121669</v>
      </c>
      <c r="B1671">
        <v>202</v>
      </c>
      <c r="C1671" s="2">
        <v>45791</v>
      </c>
      <c r="D1671" s="4">
        <v>0.46437499999999998</v>
      </c>
      <c r="E1671" s="2">
        <v>45791</v>
      </c>
      <c r="F1671" s="2" t="str">
        <f>TEXT(Table1[[#This Row],[Business_Day]],"dddd")</f>
        <v>Wednesday</v>
      </c>
      <c r="G1671" t="s">
        <v>18</v>
      </c>
      <c r="H1671" t="s">
        <v>22</v>
      </c>
      <c r="I1671" t="str">
        <f t="shared" si="208"/>
        <v>Takeout</v>
      </c>
      <c r="J1671" t="s">
        <v>55</v>
      </c>
      <c r="L1671" t="str">
        <f t="shared" si="209"/>
        <v>No Modifier</v>
      </c>
      <c r="M1671" s="3">
        <v>1</v>
      </c>
      <c r="N1671" s="5">
        <v>8.76</v>
      </c>
      <c r="O1671" s="5">
        <f t="shared" si="210"/>
        <v>8.7600000000000016</v>
      </c>
      <c r="P1671" s="5">
        <f t="shared" si="211"/>
        <v>8.7600000000000016</v>
      </c>
      <c r="Q1671" s="9">
        <v>0</v>
      </c>
      <c r="R1671" s="9">
        <f t="shared" si="212"/>
        <v>0</v>
      </c>
      <c r="S1671" s="9">
        <v>0.79</v>
      </c>
      <c r="T1671" s="9">
        <f t="shared" si="213"/>
        <v>0.79</v>
      </c>
      <c r="U1671" s="16">
        <v>9.5500000000000007</v>
      </c>
      <c r="V1671" s="5">
        <f t="shared" si="214"/>
        <v>9.5500000000000007</v>
      </c>
      <c r="W1671" t="s">
        <v>17</v>
      </c>
      <c r="X1671" t="str">
        <f t="shared" si="215"/>
        <v>Cash</v>
      </c>
    </row>
    <row r="1672" spans="1:24" x14ac:dyDescent="0.3">
      <c r="A1672" s="3">
        <v>121670</v>
      </c>
      <c r="B1672">
        <v>501</v>
      </c>
      <c r="C1672" s="2">
        <v>45797</v>
      </c>
      <c r="D1672" s="4">
        <v>0.19231481481481483</v>
      </c>
      <c r="E1672" s="2">
        <v>45797</v>
      </c>
      <c r="F1672" s="2" t="str">
        <f>TEXT(Table1[[#This Row],[Business_Day]],"dddd")</f>
        <v>Tuesday</v>
      </c>
      <c r="G1672" t="s">
        <v>28</v>
      </c>
      <c r="H1672" t="s">
        <v>15</v>
      </c>
      <c r="I1672" t="str">
        <f t="shared" si="208"/>
        <v>Drive-Thru</v>
      </c>
      <c r="J1672" t="s">
        <v>32</v>
      </c>
      <c r="K1672" t="s">
        <v>66</v>
      </c>
      <c r="L1672" t="str">
        <f t="shared" si="209"/>
        <v>Extra Ice</v>
      </c>
      <c r="M1672" s="3">
        <v>2</v>
      </c>
      <c r="N1672" s="5">
        <v>1.72</v>
      </c>
      <c r="O1672" s="5">
        <f t="shared" si="210"/>
        <v>1.72</v>
      </c>
      <c r="P1672" s="5">
        <f t="shared" si="211"/>
        <v>3.44</v>
      </c>
      <c r="Q1672" s="9">
        <v>0</v>
      </c>
      <c r="R1672" s="9">
        <f t="shared" si="212"/>
        <v>0</v>
      </c>
      <c r="S1672" s="9">
        <v>0.25</v>
      </c>
      <c r="T1672" s="9">
        <f t="shared" si="213"/>
        <v>0.25</v>
      </c>
      <c r="U1672" s="16">
        <v>3.69</v>
      </c>
      <c r="V1672" s="5">
        <f t="shared" si="214"/>
        <v>3.69</v>
      </c>
      <c r="W1672" t="s">
        <v>21</v>
      </c>
      <c r="X1672" t="str">
        <f t="shared" si="215"/>
        <v>Card</v>
      </c>
    </row>
    <row r="1673" spans="1:24" x14ac:dyDescent="0.3">
      <c r="A1673" s="3">
        <v>121671</v>
      </c>
      <c r="B1673">
        <v>103</v>
      </c>
      <c r="C1673" s="2">
        <v>45785</v>
      </c>
      <c r="D1673" s="4">
        <v>0.10603009259259259</v>
      </c>
      <c r="E1673" s="2">
        <v>45785</v>
      </c>
      <c r="F1673" s="2" t="str">
        <f>TEXT(Table1[[#This Row],[Business_Day]],"dddd")</f>
        <v>Thursday</v>
      </c>
      <c r="G1673" t="s">
        <v>18</v>
      </c>
      <c r="H1673" t="s">
        <v>19</v>
      </c>
      <c r="I1673" t="str">
        <f t="shared" si="208"/>
        <v>Dine-In</v>
      </c>
      <c r="J1673" t="s">
        <v>20</v>
      </c>
      <c r="L1673" t="str">
        <f t="shared" si="209"/>
        <v>No Modifier</v>
      </c>
      <c r="M1673" s="3">
        <v>1</v>
      </c>
      <c r="N1673" s="5">
        <v>5.26</v>
      </c>
      <c r="O1673" s="5">
        <f t="shared" si="210"/>
        <v>5.26</v>
      </c>
      <c r="P1673" s="5">
        <f t="shared" si="211"/>
        <v>5.26</v>
      </c>
      <c r="Q1673" s="9">
        <v>0</v>
      </c>
      <c r="R1673" s="9">
        <f t="shared" si="212"/>
        <v>0</v>
      </c>
      <c r="S1673" s="9">
        <v>0.38</v>
      </c>
      <c r="T1673" s="9">
        <f t="shared" si="213"/>
        <v>0.38</v>
      </c>
      <c r="U1673" s="16">
        <v>5.64</v>
      </c>
      <c r="V1673" s="5">
        <f t="shared" si="214"/>
        <v>5.64</v>
      </c>
      <c r="W1673" t="s">
        <v>31</v>
      </c>
      <c r="X1673" t="str">
        <f t="shared" si="215"/>
        <v>MobilePay</v>
      </c>
    </row>
    <row r="1674" spans="1:24" x14ac:dyDescent="0.3">
      <c r="A1674" s="3">
        <v>121672</v>
      </c>
      <c r="B1674">
        <v>402</v>
      </c>
      <c r="C1674" s="2">
        <v>45800</v>
      </c>
      <c r="D1674" s="4">
        <v>0.23604166666666668</v>
      </c>
      <c r="E1674" s="2">
        <v>45800</v>
      </c>
      <c r="F1674" s="2" t="str">
        <f>TEXT(Table1[[#This Row],[Business_Day]],"dddd")</f>
        <v>Friday</v>
      </c>
      <c r="G1674" t="s">
        <v>28</v>
      </c>
      <c r="H1674" t="s">
        <v>29</v>
      </c>
      <c r="I1674" t="str">
        <f t="shared" si="208"/>
        <v>Delivery</v>
      </c>
      <c r="J1674" t="s">
        <v>79</v>
      </c>
      <c r="L1674" t="str">
        <f t="shared" si="209"/>
        <v>No Modifier</v>
      </c>
      <c r="M1674" s="3">
        <v>1</v>
      </c>
      <c r="N1674" s="5">
        <v>2.76</v>
      </c>
      <c r="O1674" s="5">
        <f t="shared" si="210"/>
        <v>2.7600000000000002</v>
      </c>
      <c r="P1674" s="5">
        <f t="shared" si="211"/>
        <v>2.7600000000000002</v>
      </c>
      <c r="Q1674" s="9">
        <v>0</v>
      </c>
      <c r="R1674" s="9">
        <f t="shared" si="212"/>
        <v>0</v>
      </c>
      <c r="S1674" s="9">
        <v>0.21</v>
      </c>
      <c r="T1674" s="9">
        <f t="shared" si="213"/>
        <v>0.21</v>
      </c>
      <c r="U1674" s="16">
        <v>2.97</v>
      </c>
      <c r="V1674" s="5">
        <f t="shared" si="214"/>
        <v>2.97</v>
      </c>
      <c r="W1674" t="s">
        <v>17</v>
      </c>
      <c r="X1674" t="str">
        <f t="shared" si="215"/>
        <v>Cash</v>
      </c>
    </row>
    <row r="1675" spans="1:24" x14ac:dyDescent="0.3">
      <c r="A1675" s="3">
        <v>121673</v>
      </c>
      <c r="B1675">
        <v>501</v>
      </c>
      <c r="C1675" s="2">
        <v>45857</v>
      </c>
      <c r="D1675" s="4">
        <v>0.38083333333333336</v>
      </c>
      <c r="E1675" s="2">
        <v>45857</v>
      </c>
      <c r="F1675" s="2" t="str">
        <f>TEXT(Table1[[#This Row],[Business_Day]],"dddd")</f>
        <v>Saturday</v>
      </c>
      <c r="G1675" t="s">
        <v>36</v>
      </c>
      <c r="H1675" t="s">
        <v>29</v>
      </c>
      <c r="I1675" t="str">
        <f t="shared" si="208"/>
        <v>Delivery</v>
      </c>
      <c r="J1675" t="s">
        <v>48</v>
      </c>
      <c r="L1675" t="str">
        <f t="shared" si="209"/>
        <v>No Modifier</v>
      </c>
      <c r="M1675" s="3">
        <v>1</v>
      </c>
      <c r="N1675" s="5">
        <v>5.29</v>
      </c>
      <c r="O1675" s="5">
        <f t="shared" si="210"/>
        <v>5.29</v>
      </c>
      <c r="P1675" s="5">
        <f t="shared" si="211"/>
        <v>5.29</v>
      </c>
      <c r="Q1675" s="9">
        <v>0</v>
      </c>
      <c r="R1675" s="9">
        <f t="shared" si="212"/>
        <v>0</v>
      </c>
      <c r="S1675" s="9">
        <v>0.34</v>
      </c>
      <c r="T1675" s="9">
        <f t="shared" si="213"/>
        <v>0.34</v>
      </c>
      <c r="U1675" s="16">
        <v>5.63</v>
      </c>
      <c r="V1675" s="5">
        <f t="shared" si="214"/>
        <v>5.63</v>
      </c>
      <c r="W1675" t="s">
        <v>31</v>
      </c>
      <c r="X1675" t="str">
        <f t="shared" si="215"/>
        <v>MobilePay</v>
      </c>
    </row>
    <row r="1676" spans="1:24" x14ac:dyDescent="0.3">
      <c r="A1676" s="3">
        <v>121674</v>
      </c>
      <c r="B1676">
        <v>403</v>
      </c>
      <c r="C1676" s="2">
        <v>45800</v>
      </c>
      <c r="D1676" s="4">
        <v>0.48657407407407405</v>
      </c>
      <c r="E1676" s="2">
        <v>45800</v>
      </c>
      <c r="F1676" s="2" t="str">
        <f>TEXT(Table1[[#This Row],[Business_Day]],"dddd")</f>
        <v>Friday</v>
      </c>
      <c r="G1676" t="s">
        <v>37</v>
      </c>
      <c r="H1676" t="s">
        <v>29</v>
      </c>
      <c r="I1676" t="str">
        <f t="shared" si="208"/>
        <v>Delivery</v>
      </c>
      <c r="J1676" t="s">
        <v>41</v>
      </c>
      <c r="K1676" t="s">
        <v>71</v>
      </c>
      <c r="L1676" t="str">
        <f t="shared" si="209"/>
        <v>Almond Milk</v>
      </c>
      <c r="M1676" s="3">
        <v>1</v>
      </c>
      <c r="N1676" s="5">
        <v>2.21</v>
      </c>
      <c r="O1676" s="5">
        <f t="shared" si="210"/>
        <v>2.91</v>
      </c>
      <c r="P1676" s="5">
        <f t="shared" si="211"/>
        <v>2.91</v>
      </c>
      <c r="Q1676" s="9">
        <v>0</v>
      </c>
      <c r="R1676" s="9">
        <f t="shared" si="212"/>
        <v>0</v>
      </c>
      <c r="S1676" s="9">
        <v>0.23</v>
      </c>
      <c r="T1676" s="9">
        <f t="shared" si="213"/>
        <v>0.23</v>
      </c>
      <c r="U1676" s="16">
        <v>3.14</v>
      </c>
      <c r="V1676" s="5">
        <f t="shared" si="214"/>
        <v>3.14</v>
      </c>
      <c r="W1676" t="s">
        <v>21</v>
      </c>
      <c r="X1676" t="str">
        <f t="shared" si="215"/>
        <v>Card</v>
      </c>
    </row>
    <row r="1677" spans="1:24" x14ac:dyDescent="0.3">
      <c r="A1677" s="3">
        <v>121675</v>
      </c>
      <c r="B1677">
        <v>301</v>
      </c>
      <c r="C1677" s="2">
        <v>45776</v>
      </c>
      <c r="D1677" s="4">
        <v>0.4753472222222222</v>
      </c>
      <c r="E1677" s="2">
        <v>45776</v>
      </c>
      <c r="F1677" s="2" t="str">
        <f>TEXT(Table1[[#This Row],[Business_Day]],"dddd")</f>
        <v>Tuesday</v>
      </c>
      <c r="G1677" t="s">
        <v>18</v>
      </c>
      <c r="H1677" t="s">
        <v>22</v>
      </c>
      <c r="I1677" t="str">
        <f t="shared" si="208"/>
        <v>Takeout</v>
      </c>
      <c r="J1677" t="s">
        <v>20</v>
      </c>
      <c r="L1677" t="str">
        <f t="shared" si="209"/>
        <v>No Modifier</v>
      </c>
      <c r="M1677" s="3">
        <v>1</v>
      </c>
      <c r="N1677" s="5">
        <v>5.27</v>
      </c>
      <c r="O1677" s="5">
        <f t="shared" si="210"/>
        <v>5.2700000000000005</v>
      </c>
      <c r="P1677" s="5">
        <f t="shared" si="211"/>
        <v>5.2700000000000005</v>
      </c>
      <c r="Q1677" s="9">
        <v>0</v>
      </c>
      <c r="R1677" s="9">
        <f t="shared" si="212"/>
        <v>0</v>
      </c>
      <c r="S1677" s="9">
        <v>0.38</v>
      </c>
      <c r="T1677" s="9">
        <f t="shared" si="213"/>
        <v>0.38</v>
      </c>
      <c r="U1677" s="16">
        <v>5.65</v>
      </c>
      <c r="V1677" s="5">
        <f t="shared" si="214"/>
        <v>5.65</v>
      </c>
      <c r="W1677" t="s">
        <v>62</v>
      </c>
      <c r="X1677" t="str">
        <f t="shared" si="215"/>
        <v>GiftCard</v>
      </c>
    </row>
    <row r="1678" spans="1:24" x14ac:dyDescent="0.3">
      <c r="A1678" s="3">
        <v>121676</v>
      </c>
      <c r="B1678">
        <v>402</v>
      </c>
      <c r="C1678" s="2">
        <v>45866</v>
      </c>
      <c r="D1678" s="4">
        <v>0.47270833333333334</v>
      </c>
      <c r="E1678" s="2">
        <v>45866</v>
      </c>
      <c r="F1678" s="2" t="str">
        <f>TEXT(Table1[[#This Row],[Business_Day]],"dddd")</f>
        <v>Monday</v>
      </c>
      <c r="G1678" t="s">
        <v>33</v>
      </c>
      <c r="H1678" t="s">
        <v>19</v>
      </c>
      <c r="I1678" t="str">
        <f t="shared" si="208"/>
        <v>Dine-In</v>
      </c>
      <c r="J1678" t="s">
        <v>52</v>
      </c>
      <c r="K1678" t="s">
        <v>34</v>
      </c>
      <c r="L1678" t="str">
        <f t="shared" si="209"/>
        <v>Extra Sauce</v>
      </c>
      <c r="M1678" s="3">
        <v>1</v>
      </c>
      <c r="N1678" s="5">
        <v>2.98</v>
      </c>
      <c r="O1678" s="5">
        <f t="shared" si="210"/>
        <v>3.23</v>
      </c>
      <c r="P1678" s="5">
        <f t="shared" si="211"/>
        <v>3.23</v>
      </c>
      <c r="Q1678" s="9">
        <v>0</v>
      </c>
      <c r="R1678" s="9">
        <f t="shared" si="212"/>
        <v>0</v>
      </c>
      <c r="S1678" s="9">
        <v>0.23</v>
      </c>
      <c r="T1678" s="9">
        <f t="shared" si="213"/>
        <v>0.23</v>
      </c>
      <c r="U1678" s="16">
        <v>3.46</v>
      </c>
      <c r="V1678" s="5">
        <f t="shared" si="214"/>
        <v>3.46</v>
      </c>
      <c r="W1678" t="s">
        <v>17</v>
      </c>
      <c r="X1678" t="str">
        <f t="shared" si="215"/>
        <v>Cash</v>
      </c>
    </row>
    <row r="1679" spans="1:24" x14ac:dyDescent="0.3">
      <c r="A1679" s="3">
        <v>121677</v>
      </c>
      <c r="B1679">
        <v>501</v>
      </c>
      <c r="C1679" s="2">
        <v>45835</v>
      </c>
      <c r="D1679" s="4">
        <v>0.14954861111111112</v>
      </c>
      <c r="E1679" s="2">
        <v>45835</v>
      </c>
      <c r="F1679" s="2" t="str">
        <f>TEXT(Table1[[#This Row],[Business_Day]],"dddd")</f>
        <v>Friday</v>
      </c>
      <c r="G1679" t="s">
        <v>28</v>
      </c>
      <c r="H1679" t="s">
        <v>29</v>
      </c>
      <c r="I1679" t="str">
        <f t="shared" si="208"/>
        <v>Delivery</v>
      </c>
      <c r="J1679" t="s">
        <v>60</v>
      </c>
      <c r="L1679" t="str">
        <f t="shared" si="209"/>
        <v>No Modifier</v>
      </c>
      <c r="M1679" s="3">
        <v>4</v>
      </c>
      <c r="N1679" s="5">
        <v>5.5</v>
      </c>
      <c r="O1679" s="5">
        <f t="shared" si="210"/>
        <v>5.5</v>
      </c>
      <c r="P1679" s="5">
        <f t="shared" si="211"/>
        <v>22</v>
      </c>
      <c r="Q1679" s="9">
        <v>0</v>
      </c>
      <c r="R1679" s="9">
        <f t="shared" si="212"/>
        <v>0</v>
      </c>
      <c r="S1679" s="9">
        <v>1.87</v>
      </c>
      <c r="T1679" s="9">
        <f t="shared" si="213"/>
        <v>1.87</v>
      </c>
      <c r="U1679" s="16">
        <v>23.87</v>
      </c>
      <c r="V1679" s="5">
        <f t="shared" si="214"/>
        <v>23.87</v>
      </c>
      <c r="W1679" t="s">
        <v>21</v>
      </c>
      <c r="X1679" t="str">
        <f t="shared" si="215"/>
        <v>Card</v>
      </c>
    </row>
    <row r="1680" spans="1:24" x14ac:dyDescent="0.3">
      <c r="A1680" s="3">
        <v>121678</v>
      </c>
      <c r="B1680">
        <v>102</v>
      </c>
      <c r="C1680" s="2">
        <v>45821</v>
      </c>
      <c r="D1680" s="4">
        <v>0.51155092592592588</v>
      </c>
      <c r="E1680" s="2">
        <v>45821</v>
      </c>
      <c r="F1680" s="2" t="str">
        <f>TEXT(Table1[[#This Row],[Business_Day]],"dddd")</f>
        <v>Friday</v>
      </c>
      <c r="G1680" t="s">
        <v>18</v>
      </c>
      <c r="H1680" t="s">
        <v>29</v>
      </c>
      <c r="I1680" t="str">
        <f t="shared" si="208"/>
        <v>Delivery</v>
      </c>
      <c r="J1680" t="s">
        <v>32</v>
      </c>
      <c r="L1680" t="str">
        <f t="shared" si="209"/>
        <v>No Modifier</v>
      </c>
      <c r="M1680" s="3">
        <v>1</v>
      </c>
      <c r="N1680" s="5">
        <v>1.82</v>
      </c>
      <c r="O1680" s="5">
        <f t="shared" si="210"/>
        <v>1.8199999999999998</v>
      </c>
      <c r="P1680" s="5">
        <f t="shared" si="211"/>
        <v>1.8199999999999998</v>
      </c>
      <c r="Q1680" s="9">
        <v>0.36</v>
      </c>
      <c r="R1680" s="9">
        <f t="shared" si="212"/>
        <v>0.36</v>
      </c>
      <c r="S1680" s="9">
        <v>0.12</v>
      </c>
      <c r="T1680" s="9">
        <f t="shared" si="213"/>
        <v>0.12</v>
      </c>
      <c r="U1680" s="16">
        <v>1.58</v>
      </c>
      <c r="V1680" s="5">
        <f t="shared" si="214"/>
        <v>1.58</v>
      </c>
      <c r="W1680" t="s">
        <v>21</v>
      </c>
      <c r="X1680" t="str">
        <f t="shared" si="215"/>
        <v>Card</v>
      </c>
    </row>
    <row r="1681" spans="1:24" x14ac:dyDescent="0.3">
      <c r="A1681" s="3">
        <v>121679</v>
      </c>
      <c r="B1681">
        <v>402</v>
      </c>
      <c r="C1681" s="2">
        <v>45873</v>
      </c>
      <c r="D1681" s="4">
        <v>0.45974537037037039</v>
      </c>
      <c r="E1681" s="2">
        <v>45873</v>
      </c>
      <c r="F1681" s="2" t="str">
        <f>TEXT(Table1[[#This Row],[Business_Day]],"dddd")</f>
        <v>Monday</v>
      </c>
      <c r="G1681" t="s">
        <v>33</v>
      </c>
      <c r="H1681" t="s">
        <v>29</v>
      </c>
      <c r="I1681" t="str">
        <f t="shared" si="208"/>
        <v>Delivery</v>
      </c>
      <c r="J1681" t="s">
        <v>43</v>
      </c>
      <c r="L1681" t="str">
        <f t="shared" si="209"/>
        <v>No Modifier</v>
      </c>
      <c r="M1681" s="3">
        <v>1</v>
      </c>
      <c r="N1681" s="5">
        <v>4.3499999999999996</v>
      </c>
      <c r="O1681" s="5">
        <f t="shared" si="210"/>
        <v>4.3500000000000005</v>
      </c>
      <c r="P1681" s="5">
        <f t="shared" si="211"/>
        <v>4.3500000000000005</v>
      </c>
      <c r="Q1681" s="9">
        <v>0</v>
      </c>
      <c r="R1681" s="9">
        <f t="shared" si="212"/>
        <v>0</v>
      </c>
      <c r="S1681" s="9">
        <v>0.35</v>
      </c>
      <c r="T1681" s="9">
        <f t="shared" si="213"/>
        <v>0.35</v>
      </c>
      <c r="U1681" s="16">
        <v>4.7</v>
      </c>
      <c r="V1681" s="5">
        <f t="shared" si="214"/>
        <v>4.7</v>
      </c>
      <c r="W1681" t="s">
        <v>21</v>
      </c>
      <c r="X1681" t="str">
        <f t="shared" si="215"/>
        <v>Card</v>
      </c>
    </row>
    <row r="1682" spans="1:24" x14ac:dyDescent="0.3">
      <c r="A1682" s="3">
        <v>121680</v>
      </c>
      <c r="B1682">
        <v>403</v>
      </c>
      <c r="C1682" s="2">
        <v>45760</v>
      </c>
      <c r="D1682" s="4">
        <v>0.23478009259259258</v>
      </c>
      <c r="E1682" s="2">
        <v>45760</v>
      </c>
      <c r="F1682" s="2" t="str">
        <f>TEXT(Table1[[#This Row],[Business_Day]],"dddd")</f>
        <v>Sunday</v>
      </c>
      <c r="G1682" t="s">
        <v>28</v>
      </c>
      <c r="H1682" t="s">
        <v>15</v>
      </c>
      <c r="I1682" t="str">
        <f t="shared" si="208"/>
        <v>Drive-Thru</v>
      </c>
      <c r="J1682" t="s">
        <v>51</v>
      </c>
      <c r="K1682" t="s">
        <v>76</v>
      </c>
      <c r="L1682" t="str">
        <f t="shared" si="209"/>
        <v>No Ice</v>
      </c>
      <c r="M1682" s="3">
        <v>2</v>
      </c>
      <c r="N1682" s="5">
        <v>4.12</v>
      </c>
      <c r="O1682" s="5">
        <f t="shared" si="210"/>
        <v>4.12</v>
      </c>
      <c r="P1682" s="5">
        <f t="shared" si="211"/>
        <v>8.24</v>
      </c>
      <c r="Q1682" s="9">
        <v>0</v>
      </c>
      <c r="R1682" s="9">
        <f t="shared" si="212"/>
        <v>0</v>
      </c>
      <c r="S1682" s="9">
        <v>0.74</v>
      </c>
      <c r="T1682" s="9">
        <f t="shared" si="213"/>
        <v>0.74</v>
      </c>
      <c r="U1682" s="16">
        <v>8.98</v>
      </c>
      <c r="V1682" s="5">
        <f t="shared" si="214"/>
        <v>8.98</v>
      </c>
      <c r="W1682" t="s">
        <v>21</v>
      </c>
      <c r="X1682" t="str">
        <f t="shared" si="215"/>
        <v>Card</v>
      </c>
    </row>
    <row r="1683" spans="1:24" x14ac:dyDescent="0.3">
      <c r="A1683" s="3">
        <v>121681</v>
      </c>
      <c r="B1683">
        <v>403</v>
      </c>
      <c r="C1683" s="2">
        <v>45795</v>
      </c>
      <c r="D1683" s="4">
        <v>0.23612268518518517</v>
      </c>
      <c r="E1683" s="2">
        <v>45795</v>
      </c>
      <c r="F1683" s="2" t="str">
        <f>TEXT(Table1[[#This Row],[Business_Day]],"dddd")</f>
        <v>Sunday</v>
      </c>
      <c r="G1683" t="s">
        <v>28</v>
      </c>
      <c r="H1683" t="s">
        <v>22</v>
      </c>
      <c r="I1683" t="str">
        <f t="shared" si="208"/>
        <v>Takeout</v>
      </c>
      <c r="J1683" t="s">
        <v>30</v>
      </c>
      <c r="K1683" t="s">
        <v>53</v>
      </c>
      <c r="L1683" t="str">
        <f t="shared" si="209"/>
        <v>Small Size</v>
      </c>
      <c r="M1683" s="3">
        <v>2</v>
      </c>
      <c r="N1683" s="5">
        <v>3.13</v>
      </c>
      <c r="O1683" s="5">
        <f t="shared" si="210"/>
        <v>2.83</v>
      </c>
      <c r="P1683" s="5">
        <f t="shared" si="211"/>
        <v>5.66</v>
      </c>
      <c r="Q1683" s="9">
        <v>0</v>
      </c>
      <c r="R1683" s="9">
        <f t="shared" si="212"/>
        <v>0</v>
      </c>
      <c r="S1683" s="9">
        <v>0.45</v>
      </c>
      <c r="T1683" s="9">
        <f t="shared" si="213"/>
        <v>0.45</v>
      </c>
      <c r="U1683" s="16">
        <v>6.11</v>
      </c>
      <c r="V1683" s="5">
        <f t="shared" si="214"/>
        <v>6.11</v>
      </c>
      <c r="W1683" t="s">
        <v>21</v>
      </c>
      <c r="X1683" t="str">
        <f t="shared" si="215"/>
        <v>Card</v>
      </c>
    </row>
    <row r="1684" spans="1:24" x14ac:dyDescent="0.3">
      <c r="A1684" s="3">
        <v>121682</v>
      </c>
      <c r="B1684">
        <v>401</v>
      </c>
      <c r="C1684" s="2">
        <v>45836</v>
      </c>
      <c r="D1684" s="4">
        <v>0.45869212962962963</v>
      </c>
      <c r="E1684" s="2">
        <v>45836</v>
      </c>
      <c r="F1684" s="2" t="str">
        <f>TEXT(Table1[[#This Row],[Business_Day]],"dddd")</f>
        <v>Saturday</v>
      </c>
      <c r="G1684" t="s">
        <v>37</v>
      </c>
      <c r="H1684" t="s">
        <v>22</v>
      </c>
      <c r="I1684" t="str">
        <f t="shared" si="208"/>
        <v>Takeout</v>
      </c>
      <c r="J1684" t="s">
        <v>35</v>
      </c>
      <c r="K1684" t="s">
        <v>25</v>
      </c>
      <c r="L1684" t="str">
        <f t="shared" si="209"/>
        <v>No Cheese</v>
      </c>
      <c r="M1684" s="3">
        <v>1</v>
      </c>
      <c r="N1684" s="5">
        <v>1.71</v>
      </c>
      <c r="O1684" s="5">
        <f t="shared" si="210"/>
        <v>1.7100000000000002</v>
      </c>
      <c r="P1684" s="5">
        <f t="shared" si="211"/>
        <v>1.7100000000000002</v>
      </c>
      <c r="Q1684" s="9">
        <v>0</v>
      </c>
      <c r="R1684" s="9">
        <f t="shared" si="212"/>
        <v>0</v>
      </c>
      <c r="S1684" s="9">
        <v>0.15</v>
      </c>
      <c r="T1684" s="9">
        <f t="shared" si="213"/>
        <v>0.15</v>
      </c>
      <c r="U1684" s="16">
        <v>1.86</v>
      </c>
      <c r="V1684" s="5">
        <f t="shared" si="214"/>
        <v>1.86</v>
      </c>
      <c r="W1684" t="s">
        <v>17</v>
      </c>
      <c r="X1684" t="str">
        <f t="shared" si="215"/>
        <v>Cash</v>
      </c>
    </row>
    <row r="1685" spans="1:24" x14ac:dyDescent="0.3">
      <c r="A1685" s="3">
        <v>121683</v>
      </c>
      <c r="B1685">
        <v>401</v>
      </c>
      <c r="C1685" s="2">
        <v>45812</v>
      </c>
      <c r="D1685" s="4">
        <v>0.28109953703703705</v>
      </c>
      <c r="E1685" s="2">
        <v>45812</v>
      </c>
      <c r="F1685" s="2" t="str">
        <f>TEXT(Table1[[#This Row],[Business_Day]],"dddd")</f>
        <v>Wednesday</v>
      </c>
      <c r="G1685" t="s">
        <v>14</v>
      </c>
      <c r="H1685" t="s">
        <v>15</v>
      </c>
      <c r="I1685" t="str">
        <f t="shared" si="208"/>
        <v>Drive-Thru</v>
      </c>
      <c r="J1685" t="s">
        <v>39</v>
      </c>
      <c r="K1685" t="s">
        <v>25</v>
      </c>
      <c r="L1685" t="str">
        <f t="shared" si="209"/>
        <v>No Cheese</v>
      </c>
      <c r="M1685" s="3">
        <v>2</v>
      </c>
      <c r="N1685" s="5">
        <v>3.12</v>
      </c>
      <c r="O1685" s="5">
        <f t="shared" si="210"/>
        <v>3.12</v>
      </c>
      <c r="P1685" s="5">
        <f t="shared" si="211"/>
        <v>6.24</v>
      </c>
      <c r="Q1685" s="9">
        <v>0</v>
      </c>
      <c r="R1685" s="9">
        <f t="shared" si="212"/>
        <v>0</v>
      </c>
      <c r="S1685" s="9">
        <v>0.37</v>
      </c>
      <c r="T1685" s="9">
        <f t="shared" si="213"/>
        <v>0.37</v>
      </c>
      <c r="U1685" s="16">
        <v>6.61</v>
      </c>
      <c r="V1685" s="5">
        <f t="shared" si="214"/>
        <v>6.61</v>
      </c>
      <c r="W1685" t="s">
        <v>21</v>
      </c>
      <c r="X1685" t="str">
        <f t="shared" si="215"/>
        <v>Card</v>
      </c>
    </row>
    <row r="1686" spans="1:24" x14ac:dyDescent="0.3">
      <c r="A1686" s="3">
        <v>121684</v>
      </c>
      <c r="B1686">
        <v>301</v>
      </c>
      <c r="C1686" s="2">
        <v>45827</v>
      </c>
      <c r="D1686" s="4">
        <v>0.14570601851851853</v>
      </c>
      <c r="E1686" s="2">
        <v>45827</v>
      </c>
      <c r="F1686" s="2" t="str">
        <f>TEXT(Table1[[#This Row],[Business_Day]],"dddd")</f>
        <v>Thursday</v>
      </c>
      <c r="G1686" t="s">
        <v>28</v>
      </c>
      <c r="H1686" t="s">
        <v>22</v>
      </c>
      <c r="I1686" t="str">
        <f t="shared" si="208"/>
        <v>Takeout</v>
      </c>
      <c r="J1686" t="s">
        <v>47</v>
      </c>
      <c r="L1686" t="str">
        <f t="shared" si="209"/>
        <v>No Modifier</v>
      </c>
      <c r="M1686" s="3">
        <v>1</v>
      </c>
      <c r="N1686" s="5">
        <v>1.5</v>
      </c>
      <c r="O1686" s="5">
        <f t="shared" si="210"/>
        <v>1.5999999999999999</v>
      </c>
      <c r="P1686" s="5">
        <f t="shared" si="211"/>
        <v>1.5999999999999999</v>
      </c>
      <c r="Q1686" s="9">
        <v>0</v>
      </c>
      <c r="R1686" s="9">
        <f t="shared" si="212"/>
        <v>0</v>
      </c>
      <c r="S1686" s="9">
        <v>0.1</v>
      </c>
      <c r="T1686" s="9">
        <f t="shared" si="213"/>
        <v>0.1</v>
      </c>
      <c r="U1686" s="16">
        <v>1.7</v>
      </c>
      <c r="V1686" s="5">
        <f t="shared" si="214"/>
        <v>1.7</v>
      </c>
      <c r="W1686" t="s">
        <v>21</v>
      </c>
      <c r="X1686" t="str">
        <f t="shared" si="215"/>
        <v>Card</v>
      </c>
    </row>
    <row r="1687" spans="1:24" x14ac:dyDescent="0.3">
      <c r="A1687" s="3">
        <v>121685</v>
      </c>
      <c r="B1687">
        <v>101</v>
      </c>
      <c r="C1687" s="2">
        <v>45802</v>
      </c>
      <c r="D1687" s="4">
        <v>0.12303240740740741</v>
      </c>
      <c r="E1687" s="2">
        <v>45802</v>
      </c>
      <c r="F1687" s="2" t="str">
        <f>TEXT(Table1[[#This Row],[Business_Day]],"dddd")</f>
        <v>Sunday</v>
      </c>
      <c r="G1687" t="s">
        <v>18</v>
      </c>
      <c r="H1687" t="s">
        <v>15</v>
      </c>
      <c r="I1687" t="str">
        <f t="shared" si="208"/>
        <v>Drive-Thru</v>
      </c>
      <c r="J1687" t="s">
        <v>26</v>
      </c>
      <c r="L1687" t="str">
        <f t="shared" si="209"/>
        <v>No Modifier</v>
      </c>
      <c r="M1687" s="3">
        <v>1</v>
      </c>
      <c r="N1687" s="5">
        <v>9.8800000000000008</v>
      </c>
      <c r="O1687" s="5">
        <f t="shared" si="210"/>
        <v>9.879999999999999</v>
      </c>
      <c r="P1687" s="5">
        <f t="shared" si="211"/>
        <v>9.879999999999999</v>
      </c>
      <c r="Q1687" s="9">
        <v>0</v>
      </c>
      <c r="R1687" s="9">
        <f t="shared" si="212"/>
        <v>0</v>
      </c>
      <c r="S1687" s="9">
        <v>0.72</v>
      </c>
      <c r="T1687" s="9">
        <f t="shared" si="213"/>
        <v>0.72</v>
      </c>
      <c r="U1687" s="16">
        <v>10.6</v>
      </c>
      <c r="V1687" s="5">
        <f t="shared" si="214"/>
        <v>10.6</v>
      </c>
      <c r="W1687" t="s">
        <v>21</v>
      </c>
      <c r="X1687" t="str">
        <f t="shared" si="215"/>
        <v>Card</v>
      </c>
    </row>
    <row r="1688" spans="1:24" x14ac:dyDescent="0.3">
      <c r="A1688" s="3">
        <v>121686</v>
      </c>
      <c r="B1688">
        <v>401</v>
      </c>
      <c r="C1688" s="2">
        <v>45800</v>
      </c>
      <c r="D1688" s="4">
        <v>0.29652777777777778</v>
      </c>
      <c r="E1688" s="2">
        <v>45800</v>
      </c>
      <c r="F1688" s="2" t="str">
        <f>TEXT(Table1[[#This Row],[Business_Day]],"dddd")</f>
        <v>Friday</v>
      </c>
      <c r="G1688" t="s">
        <v>36</v>
      </c>
      <c r="H1688" t="s">
        <v>15</v>
      </c>
      <c r="I1688" t="str">
        <f t="shared" si="208"/>
        <v>Drive-Thru</v>
      </c>
      <c r="J1688" t="s">
        <v>55</v>
      </c>
      <c r="L1688" t="str">
        <f t="shared" si="209"/>
        <v>No Modifier</v>
      </c>
      <c r="M1688" s="3">
        <v>2</v>
      </c>
      <c r="N1688" s="5">
        <v>8.26</v>
      </c>
      <c r="O1688" s="5">
        <f t="shared" si="210"/>
        <v>8.26</v>
      </c>
      <c r="P1688" s="5">
        <f t="shared" si="211"/>
        <v>16.52</v>
      </c>
      <c r="Q1688" s="9">
        <v>0.83</v>
      </c>
      <c r="R1688" s="9">
        <f t="shared" si="212"/>
        <v>0.83</v>
      </c>
      <c r="S1688" s="9">
        <v>1.49</v>
      </c>
      <c r="T1688" s="9">
        <f t="shared" si="213"/>
        <v>1.49</v>
      </c>
      <c r="U1688" s="16">
        <v>17.18</v>
      </c>
      <c r="V1688" s="5">
        <f t="shared" si="214"/>
        <v>17.18</v>
      </c>
      <c r="W1688" t="s">
        <v>21</v>
      </c>
      <c r="X1688" t="str">
        <f t="shared" si="215"/>
        <v>Card</v>
      </c>
    </row>
    <row r="1689" spans="1:24" x14ac:dyDescent="0.3">
      <c r="A1689" s="3">
        <v>121687</v>
      </c>
      <c r="B1689">
        <v>103</v>
      </c>
      <c r="C1689" s="2">
        <v>45872</v>
      </c>
      <c r="D1689" s="4">
        <v>5.4618055555555559E-2</v>
      </c>
      <c r="E1689" s="2">
        <v>45872</v>
      </c>
      <c r="F1689" s="2" t="str">
        <f>TEXT(Table1[[#This Row],[Business_Day]],"dddd")</f>
        <v>Sunday</v>
      </c>
      <c r="G1689" t="s">
        <v>18</v>
      </c>
      <c r="H1689" t="s">
        <v>22</v>
      </c>
      <c r="I1689" t="str">
        <f t="shared" si="208"/>
        <v>Takeout</v>
      </c>
      <c r="J1689" t="s">
        <v>57</v>
      </c>
      <c r="K1689" t="s">
        <v>54</v>
      </c>
      <c r="L1689" t="str">
        <f t="shared" si="209"/>
        <v>No Onions</v>
      </c>
      <c r="M1689" s="3">
        <v>2</v>
      </c>
      <c r="N1689" s="5">
        <v>9.09</v>
      </c>
      <c r="O1689" s="5">
        <f t="shared" si="210"/>
        <v>9.09</v>
      </c>
      <c r="P1689" s="5">
        <f t="shared" si="211"/>
        <v>18.18</v>
      </c>
      <c r="Q1689" s="9">
        <v>0</v>
      </c>
      <c r="R1689" s="9">
        <f t="shared" si="212"/>
        <v>0</v>
      </c>
      <c r="S1689" s="9">
        <v>1.0900000000000001</v>
      </c>
      <c r="T1689" s="9">
        <f t="shared" si="213"/>
        <v>1.0900000000000001</v>
      </c>
      <c r="U1689" s="16">
        <v>19.27</v>
      </c>
      <c r="V1689" s="5">
        <f t="shared" si="214"/>
        <v>19.27</v>
      </c>
      <c r="W1689" t="s">
        <v>21</v>
      </c>
      <c r="X1689" t="str">
        <f t="shared" si="215"/>
        <v>Card</v>
      </c>
    </row>
    <row r="1690" spans="1:24" x14ac:dyDescent="0.3">
      <c r="A1690" s="3">
        <v>121688</v>
      </c>
      <c r="B1690">
        <v>101</v>
      </c>
      <c r="C1690" s="2">
        <v>45857</v>
      </c>
      <c r="D1690" s="4">
        <v>6.7071759259259262E-2</v>
      </c>
      <c r="E1690" s="2">
        <v>45857</v>
      </c>
      <c r="F1690" s="2" t="str">
        <f>TEXT(Table1[[#This Row],[Business_Day]],"dddd")</f>
        <v>Saturday</v>
      </c>
      <c r="G1690" t="s">
        <v>33</v>
      </c>
      <c r="H1690" t="s">
        <v>19</v>
      </c>
      <c r="I1690" t="str">
        <f t="shared" si="208"/>
        <v>Dine-In</v>
      </c>
      <c r="J1690" t="s">
        <v>48</v>
      </c>
      <c r="K1690" t="s">
        <v>73</v>
      </c>
      <c r="L1690" t="str">
        <f t="shared" si="209"/>
        <v>Add Jalapenos</v>
      </c>
      <c r="M1690" s="3">
        <v>1</v>
      </c>
      <c r="N1690" s="5">
        <v>5.75</v>
      </c>
      <c r="O1690" s="5">
        <f t="shared" si="210"/>
        <v>6.15</v>
      </c>
      <c r="P1690" s="5">
        <f t="shared" si="211"/>
        <v>6.15</v>
      </c>
      <c r="Q1690" s="9">
        <v>0</v>
      </c>
      <c r="R1690" s="9">
        <f t="shared" si="212"/>
        <v>0</v>
      </c>
      <c r="S1690" s="9">
        <v>0.46</v>
      </c>
      <c r="T1690" s="9">
        <f t="shared" si="213"/>
        <v>0.46</v>
      </c>
      <c r="U1690" s="16">
        <v>6.61</v>
      </c>
      <c r="V1690" s="5">
        <f t="shared" si="214"/>
        <v>6.61</v>
      </c>
      <c r="X1690" t="str">
        <f t="shared" si="215"/>
        <v>Card</v>
      </c>
    </row>
    <row r="1691" spans="1:24" x14ac:dyDescent="0.3">
      <c r="A1691" s="3">
        <v>121689</v>
      </c>
      <c r="B1691">
        <v>401</v>
      </c>
      <c r="C1691" s="2">
        <v>45845</v>
      </c>
      <c r="D1691" s="4">
        <v>0.38175925925925924</v>
      </c>
      <c r="E1691" s="2">
        <v>45845</v>
      </c>
      <c r="F1691" s="2" t="str">
        <f>TEXT(Table1[[#This Row],[Business_Day]],"dddd")</f>
        <v>Monday</v>
      </c>
      <c r="G1691" t="s">
        <v>36</v>
      </c>
      <c r="H1691" t="s">
        <v>29</v>
      </c>
      <c r="I1691" t="str">
        <f t="shared" si="208"/>
        <v>Delivery</v>
      </c>
      <c r="J1691" t="s">
        <v>78</v>
      </c>
      <c r="L1691" t="str">
        <f t="shared" si="209"/>
        <v>No Modifier</v>
      </c>
      <c r="M1691" s="3">
        <v>1</v>
      </c>
      <c r="N1691" s="5">
        <v>1.96</v>
      </c>
      <c r="O1691" s="5">
        <f t="shared" si="210"/>
        <v>1.9600000000000002</v>
      </c>
      <c r="P1691" s="5">
        <f t="shared" si="211"/>
        <v>1.9600000000000002</v>
      </c>
      <c r="Q1691" s="9">
        <v>0</v>
      </c>
      <c r="R1691" s="9">
        <f t="shared" si="212"/>
        <v>0</v>
      </c>
      <c r="S1691" s="9">
        <v>0.18</v>
      </c>
      <c r="T1691" s="9">
        <f t="shared" si="213"/>
        <v>0.18</v>
      </c>
      <c r="U1691" s="16">
        <v>2.14</v>
      </c>
      <c r="V1691" s="5">
        <f t="shared" si="214"/>
        <v>2.14</v>
      </c>
      <c r="W1691" t="s">
        <v>31</v>
      </c>
      <c r="X1691" t="str">
        <f t="shared" si="215"/>
        <v>MobilePay</v>
      </c>
    </row>
    <row r="1692" spans="1:24" x14ac:dyDescent="0.3">
      <c r="A1692" s="3">
        <v>121690</v>
      </c>
      <c r="B1692">
        <v>101</v>
      </c>
      <c r="C1692" s="2">
        <v>45789</v>
      </c>
      <c r="D1692" s="4">
        <v>0.35162037037037036</v>
      </c>
      <c r="E1692" s="2">
        <v>45789</v>
      </c>
      <c r="F1692" s="2" t="str">
        <f>TEXT(Table1[[#This Row],[Business_Day]],"dddd")</f>
        <v>Monday</v>
      </c>
      <c r="G1692" t="s">
        <v>36</v>
      </c>
      <c r="H1692" t="s">
        <v>22</v>
      </c>
      <c r="I1692" t="str">
        <f t="shared" si="208"/>
        <v>Takeout</v>
      </c>
      <c r="J1692" t="s">
        <v>52</v>
      </c>
      <c r="K1692" t="s">
        <v>61</v>
      </c>
      <c r="L1692" t="str">
        <f t="shared" si="209"/>
        <v>Large Size</v>
      </c>
      <c r="M1692" s="3">
        <v>1</v>
      </c>
      <c r="N1692" s="5">
        <v>2.81</v>
      </c>
      <c r="O1692" s="5">
        <f t="shared" si="210"/>
        <v>3.41</v>
      </c>
      <c r="P1692" s="5">
        <f t="shared" si="211"/>
        <v>3.41</v>
      </c>
      <c r="Q1692" s="9">
        <v>0</v>
      </c>
      <c r="R1692" s="9">
        <f t="shared" si="212"/>
        <v>0</v>
      </c>
      <c r="S1692" s="9">
        <v>0.32</v>
      </c>
      <c r="T1692" s="9">
        <f t="shared" si="213"/>
        <v>0.32</v>
      </c>
      <c r="U1692" s="16">
        <v>3.73</v>
      </c>
      <c r="V1692" s="5">
        <f t="shared" si="214"/>
        <v>3.73</v>
      </c>
      <c r="W1692" t="s">
        <v>21</v>
      </c>
      <c r="X1692" t="str">
        <f t="shared" si="215"/>
        <v>Card</v>
      </c>
    </row>
    <row r="1693" spans="1:24" x14ac:dyDescent="0.3">
      <c r="A1693" s="3">
        <v>121691</v>
      </c>
      <c r="B1693">
        <v>101</v>
      </c>
      <c r="C1693" s="2">
        <v>45861</v>
      </c>
      <c r="D1693" s="4">
        <v>0.33153935185185185</v>
      </c>
      <c r="E1693" s="2">
        <v>45861</v>
      </c>
      <c r="F1693" s="2" t="str">
        <f>TEXT(Table1[[#This Row],[Business_Day]],"dddd")</f>
        <v>Wednesday</v>
      </c>
      <c r="G1693" t="s">
        <v>36</v>
      </c>
      <c r="H1693" t="s">
        <v>29</v>
      </c>
      <c r="I1693" t="str">
        <f t="shared" si="208"/>
        <v>Delivery</v>
      </c>
      <c r="J1693" t="s">
        <v>57</v>
      </c>
      <c r="L1693" t="str">
        <f t="shared" si="209"/>
        <v>No Modifier</v>
      </c>
      <c r="M1693" s="3">
        <v>1</v>
      </c>
      <c r="N1693" s="5">
        <v>8.75</v>
      </c>
      <c r="O1693" s="5">
        <f t="shared" si="210"/>
        <v>9.25</v>
      </c>
      <c r="P1693" s="5">
        <f t="shared" si="211"/>
        <v>9.25</v>
      </c>
      <c r="Q1693" s="9">
        <v>0.92</v>
      </c>
      <c r="R1693" s="9">
        <f t="shared" si="212"/>
        <v>0.92</v>
      </c>
      <c r="S1693" s="9">
        <v>0.75</v>
      </c>
      <c r="T1693" s="9">
        <f t="shared" si="213"/>
        <v>0.75</v>
      </c>
      <c r="U1693" s="16">
        <v>9.08</v>
      </c>
      <c r="V1693" s="5">
        <f t="shared" si="214"/>
        <v>9.08</v>
      </c>
      <c r="W1693" t="s">
        <v>21</v>
      </c>
      <c r="X1693" t="str">
        <f t="shared" si="215"/>
        <v>Card</v>
      </c>
    </row>
    <row r="1694" spans="1:24" x14ac:dyDescent="0.3">
      <c r="A1694" s="3">
        <v>121692</v>
      </c>
      <c r="B1694">
        <v>401</v>
      </c>
      <c r="C1694" s="2">
        <v>45877</v>
      </c>
      <c r="D1694" s="4">
        <v>0.50328703703703703</v>
      </c>
      <c r="E1694" s="2">
        <v>45877</v>
      </c>
      <c r="F1694" s="2" t="str">
        <f>TEXT(Table1[[#This Row],[Business_Day]],"dddd")</f>
        <v>Friday</v>
      </c>
      <c r="G1694" t="s">
        <v>18</v>
      </c>
      <c r="H1694" t="s">
        <v>15</v>
      </c>
      <c r="I1694" t="str">
        <f t="shared" si="208"/>
        <v>Drive-Thru</v>
      </c>
      <c r="J1694" t="s">
        <v>77</v>
      </c>
      <c r="K1694" t="s">
        <v>58</v>
      </c>
      <c r="L1694" t="str">
        <f t="shared" si="209"/>
        <v>Spicy</v>
      </c>
      <c r="M1694" s="3">
        <v>2</v>
      </c>
      <c r="N1694" s="5">
        <v>5.54</v>
      </c>
      <c r="O1694" s="5">
        <f t="shared" si="210"/>
        <v>5.54</v>
      </c>
      <c r="P1694" s="5">
        <f t="shared" si="211"/>
        <v>11.08</v>
      </c>
      <c r="Q1694" s="9">
        <v>0</v>
      </c>
      <c r="R1694" s="9">
        <f t="shared" si="212"/>
        <v>0</v>
      </c>
      <c r="S1694" s="9">
        <v>0.78</v>
      </c>
      <c r="T1694" s="9">
        <f t="shared" si="213"/>
        <v>0.78</v>
      </c>
      <c r="U1694" s="16">
        <v>11.86</v>
      </c>
      <c r="V1694" s="5">
        <f t="shared" si="214"/>
        <v>11.86</v>
      </c>
      <c r="W1694" t="s">
        <v>17</v>
      </c>
      <c r="X1694" t="str">
        <f t="shared" si="215"/>
        <v>Cash</v>
      </c>
    </row>
    <row r="1695" spans="1:24" x14ac:dyDescent="0.3">
      <c r="A1695" s="3">
        <v>121693</v>
      </c>
      <c r="B1695">
        <v>202</v>
      </c>
      <c r="C1695" s="2">
        <v>45791</v>
      </c>
      <c r="D1695" s="4">
        <v>0.30234953703703704</v>
      </c>
      <c r="E1695" s="2">
        <v>45791</v>
      </c>
      <c r="F1695" s="2" t="str">
        <f>TEXT(Table1[[#This Row],[Business_Day]],"dddd")</f>
        <v>Wednesday</v>
      </c>
      <c r="G1695" t="s">
        <v>14</v>
      </c>
      <c r="I1695" t="str">
        <f t="shared" si="208"/>
        <v>Unknown</v>
      </c>
      <c r="J1695" t="s">
        <v>70</v>
      </c>
      <c r="L1695" t="str">
        <f t="shared" si="209"/>
        <v>No Modifier</v>
      </c>
      <c r="M1695" s="3">
        <v>1</v>
      </c>
      <c r="N1695" s="5">
        <v>2.9</v>
      </c>
      <c r="O1695" s="5">
        <f t="shared" si="210"/>
        <v>2.9</v>
      </c>
      <c r="P1695" s="5">
        <f t="shared" si="211"/>
        <v>2.9</v>
      </c>
      <c r="Q1695" s="9">
        <v>0.44</v>
      </c>
      <c r="R1695" s="9">
        <f t="shared" si="212"/>
        <v>0.44</v>
      </c>
      <c r="S1695" s="9">
        <v>0.23</v>
      </c>
      <c r="T1695" s="9">
        <f t="shared" si="213"/>
        <v>0.23</v>
      </c>
      <c r="U1695" s="16">
        <v>2.69</v>
      </c>
      <c r="V1695" s="5">
        <f t="shared" si="214"/>
        <v>2.69</v>
      </c>
      <c r="W1695" t="s">
        <v>21</v>
      </c>
      <c r="X1695" t="str">
        <f t="shared" si="215"/>
        <v>Card</v>
      </c>
    </row>
    <row r="1696" spans="1:24" x14ac:dyDescent="0.3">
      <c r="A1696" s="3">
        <v>121694</v>
      </c>
      <c r="B1696">
        <v>403</v>
      </c>
      <c r="C1696" s="2">
        <v>45791</v>
      </c>
      <c r="D1696" s="4">
        <v>0.39716435185185184</v>
      </c>
      <c r="E1696" s="2">
        <v>45791</v>
      </c>
      <c r="F1696" s="2" t="str">
        <f>TEXT(Table1[[#This Row],[Business_Day]],"dddd")</f>
        <v>Wednesday</v>
      </c>
      <c r="G1696" t="s">
        <v>36</v>
      </c>
      <c r="H1696" t="s">
        <v>15</v>
      </c>
      <c r="I1696" t="str">
        <f t="shared" si="208"/>
        <v>Drive-Thru</v>
      </c>
      <c r="J1696" t="s">
        <v>43</v>
      </c>
      <c r="L1696" t="str">
        <f t="shared" si="209"/>
        <v>No Modifier</v>
      </c>
      <c r="M1696" s="3">
        <v>1</v>
      </c>
      <c r="N1696" s="5">
        <v>4.53</v>
      </c>
      <c r="O1696" s="5">
        <f t="shared" si="210"/>
        <v>4.53</v>
      </c>
      <c r="P1696" s="5">
        <f t="shared" si="211"/>
        <v>4.53</v>
      </c>
      <c r="Q1696" s="9">
        <v>0</v>
      </c>
      <c r="R1696" s="9">
        <f t="shared" si="212"/>
        <v>0</v>
      </c>
      <c r="S1696" s="9">
        <v>0.41</v>
      </c>
      <c r="T1696" s="9">
        <f t="shared" si="213"/>
        <v>0.41</v>
      </c>
      <c r="U1696" s="16">
        <v>4.9400000000000004</v>
      </c>
      <c r="V1696" s="5">
        <f t="shared" si="214"/>
        <v>4.9400000000000004</v>
      </c>
      <c r="W1696" t="s">
        <v>21</v>
      </c>
      <c r="X1696" t="str">
        <f t="shared" si="215"/>
        <v>Card</v>
      </c>
    </row>
    <row r="1697" spans="1:24" x14ac:dyDescent="0.3">
      <c r="A1697" s="3">
        <v>121695</v>
      </c>
      <c r="B1697">
        <v>301</v>
      </c>
      <c r="C1697" s="2">
        <v>45802</v>
      </c>
      <c r="D1697" s="4">
        <v>0.3949537037037037</v>
      </c>
      <c r="E1697" s="2">
        <v>45802</v>
      </c>
      <c r="F1697" s="2" t="str">
        <f>TEXT(Table1[[#This Row],[Business_Day]],"dddd")</f>
        <v>Sunday</v>
      </c>
      <c r="G1697" t="s">
        <v>36</v>
      </c>
      <c r="H1697" t="s">
        <v>19</v>
      </c>
      <c r="I1697" t="str">
        <f t="shared" si="208"/>
        <v>Dine-In</v>
      </c>
      <c r="J1697" t="s">
        <v>55</v>
      </c>
      <c r="L1697" t="str">
        <f t="shared" si="209"/>
        <v>No Modifier</v>
      </c>
      <c r="M1697" s="3">
        <v>1</v>
      </c>
      <c r="N1697" s="5">
        <v>9.4600000000000009</v>
      </c>
      <c r="O1697" s="5">
        <f t="shared" si="210"/>
        <v>9.4599999999999991</v>
      </c>
      <c r="P1697" s="5">
        <f t="shared" si="211"/>
        <v>9.4599999999999991</v>
      </c>
      <c r="Q1697" s="9">
        <v>0.47</v>
      </c>
      <c r="R1697" s="9">
        <f t="shared" si="212"/>
        <v>0.47</v>
      </c>
      <c r="S1697" s="9">
        <v>0.54</v>
      </c>
      <c r="T1697" s="9">
        <f t="shared" si="213"/>
        <v>0.54</v>
      </c>
      <c r="U1697" s="16">
        <v>9.5299999999999994</v>
      </c>
      <c r="V1697" s="5">
        <f t="shared" si="214"/>
        <v>9.5299999999999994</v>
      </c>
      <c r="W1697" t="s">
        <v>31</v>
      </c>
      <c r="X1697" t="str">
        <f t="shared" si="215"/>
        <v>MobilePay</v>
      </c>
    </row>
    <row r="1698" spans="1:24" x14ac:dyDescent="0.3">
      <c r="A1698" s="3">
        <v>121696</v>
      </c>
      <c r="B1698">
        <v>101</v>
      </c>
      <c r="C1698" s="2">
        <v>45877</v>
      </c>
      <c r="D1698" s="4">
        <v>0.33552083333333332</v>
      </c>
      <c r="E1698" s="2">
        <v>45877</v>
      </c>
      <c r="F1698" s="2" t="str">
        <f>TEXT(Table1[[#This Row],[Business_Day]],"dddd")</f>
        <v>Friday</v>
      </c>
      <c r="G1698" t="s">
        <v>36</v>
      </c>
      <c r="H1698" t="s">
        <v>22</v>
      </c>
      <c r="I1698" t="str">
        <f t="shared" si="208"/>
        <v>Takeout</v>
      </c>
      <c r="J1698" t="s">
        <v>55</v>
      </c>
      <c r="L1698" t="str">
        <f t="shared" si="209"/>
        <v>No Modifier</v>
      </c>
      <c r="M1698" s="3">
        <v>2</v>
      </c>
      <c r="N1698" s="5">
        <v>7.99</v>
      </c>
      <c r="O1698" s="5">
        <f t="shared" si="210"/>
        <v>7.99</v>
      </c>
      <c r="P1698" s="5">
        <f t="shared" si="211"/>
        <v>15.98</v>
      </c>
      <c r="Q1698" s="9">
        <v>0</v>
      </c>
      <c r="R1698" s="9">
        <f t="shared" si="212"/>
        <v>0</v>
      </c>
      <c r="S1698" s="9">
        <v>1.1200000000000001</v>
      </c>
      <c r="T1698" s="9">
        <f t="shared" si="213"/>
        <v>1.1200000000000001</v>
      </c>
      <c r="U1698" s="16">
        <v>17.100000000000001</v>
      </c>
      <c r="V1698" s="5">
        <f t="shared" si="214"/>
        <v>17.100000000000001</v>
      </c>
      <c r="X1698" t="str">
        <f t="shared" si="215"/>
        <v>Card</v>
      </c>
    </row>
    <row r="1699" spans="1:24" x14ac:dyDescent="0.3">
      <c r="A1699" s="3">
        <v>121697</v>
      </c>
      <c r="B1699">
        <v>301</v>
      </c>
      <c r="C1699" s="2">
        <v>45777</v>
      </c>
      <c r="D1699" s="4">
        <v>0.38728009259259261</v>
      </c>
      <c r="E1699" s="2">
        <v>45777</v>
      </c>
      <c r="F1699" s="2" t="str">
        <f>TEXT(Table1[[#This Row],[Business_Day]],"dddd")</f>
        <v>Wednesday</v>
      </c>
      <c r="G1699" t="s">
        <v>36</v>
      </c>
      <c r="H1699" t="s">
        <v>22</v>
      </c>
      <c r="I1699" t="str">
        <f t="shared" si="208"/>
        <v>Takeout</v>
      </c>
      <c r="J1699" t="s">
        <v>26</v>
      </c>
      <c r="L1699" t="str">
        <f t="shared" si="209"/>
        <v>No Modifier</v>
      </c>
      <c r="M1699" s="3">
        <v>1</v>
      </c>
      <c r="N1699" s="5">
        <v>8.9499999999999993</v>
      </c>
      <c r="O1699" s="5">
        <f t="shared" si="210"/>
        <v>8.9500000000000011</v>
      </c>
      <c r="P1699" s="5">
        <f t="shared" si="211"/>
        <v>8.9500000000000011</v>
      </c>
      <c r="Q1699" s="9">
        <v>0</v>
      </c>
      <c r="R1699" s="9">
        <f t="shared" si="212"/>
        <v>0</v>
      </c>
      <c r="S1699" s="9">
        <v>0.76</v>
      </c>
      <c r="T1699" s="9">
        <f t="shared" si="213"/>
        <v>0.76</v>
      </c>
      <c r="U1699" s="16">
        <v>9.7100000000000009</v>
      </c>
      <c r="V1699" s="5">
        <f t="shared" si="214"/>
        <v>9.7100000000000009</v>
      </c>
      <c r="W1699" t="s">
        <v>17</v>
      </c>
      <c r="X1699" t="str">
        <f t="shared" si="215"/>
        <v>Cash</v>
      </c>
    </row>
    <row r="1700" spans="1:24" x14ac:dyDescent="0.3">
      <c r="A1700" s="3">
        <v>121698</v>
      </c>
      <c r="B1700">
        <v>103</v>
      </c>
      <c r="C1700" s="2">
        <v>45829</v>
      </c>
      <c r="D1700" s="4">
        <v>7.1307870370370369E-2</v>
      </c>
      <c r="E1700" s="2">
        <v>45829</v>
      </c>
      <c r="F1700" s="2" t="str">
        <f>TEXT(Table1[[#This Row],[Business_Day]],"dddd")</f>
        <v>Saturday</v>
      </c>
      <c r="G1700" t="s">
        <v>18</v>
      </c>
      <c r="H1700" t="s">
        <v>19</v>
      </c>
      <c r="I1700" t="str">
        <f t="shared" si="208"/>
        <v>Dine-In</v>
      </c>
      <c r="J1700" t="s">
        <v>77</v>
      </c>
      <c r="L1700" t="str">
        <f t="shared" si="209"/>
        <v>No Modifier</v>
      </c>
      <c r="M1700" s="3">
        <v>1</v>
      </c>
      <c r="N1700" s="5">
        <v>5.42</v>
      </c>
      <c r="O1700" s="5">
        <f t="shared" si="210"/>
        <v>5.42</v>
      </c>
      <c r="P1700" s="5">
        <f t="shared" si="211"/>
        <v>5.42</v>
      </c>
      <c r="Q1700" s="9">
        <v>0</v>
      </c>
      <c r="R1700" s="9">
        <f t="shared" si="212"/>
        <v>0</v>
      </c>
      <c r="S1700" s="9">
        <v>0.41</v>
      </c>
      <c r="T1700" s="9">
        <f t="shared" si="213"/>
        <v>0.41</v>
      </c>
      <c r="U1700" s="16">
        <v>5.83</v>
      </c>
      <c r="V1700" s="5">
        <f t="shared" si="214"/>
        <v>5.83</v>
      </c>
      <c r="W1700" t="s">
        <v>21</v>
      </c>
      <c r="X1700" t="str">
        <f t="shared" si="215"/>
        <v>Card</v>
      </c>
    </row>
    <row r="1701" spans="1:24" x14ac:dyDescent="0.3">
      <c r="A1701" s="3">
        <v>121699</v>
      </c>
      <c r="B1701">
        <v>201</v>
      </c>
      <c r="C1701" s="2">
        <v>45759</v>
      </c>
      <c r="D1701" s="4">
        <v>0.45518518518518519</v>
      </c>
      <c r="E1701" s="2">
        <v>45759</v>
      </c>
      <c r="F1701" s="2" t="str">
        <f>TEXT(Table1[[#This Row],[Business_Day]],"dddd")</f>
        <v>Saturday</v>
      </c>
      <c r="G1701" t="s">
        <v>37</v>
      </c>
      <c r="H1701" t="s">
        <v>15</v>
      </c>
      <c r="I1701" t="str">
        <f t="shared" si="208"/>
        <v>Drive-Thru</v>
      </c>
      <c r="J1701" t="s">
        <v>16</v>
      </c>
      <c r="K1701" t="s">
        <v>71</v>
      </c>
      <c r="L1701" t="str">
        <f t="shared" si="209"/>
        <v>Almond Milk</v>
      </c>
      <c r="M1701" s="3">
        <v>1</v>
      </c>
      <c r="N1701" s="5">
        <v>1.45</v>
      </c>
      <c r="O1701" s="5">
        <f t="shared" ca="1" si="210"/>
        <v>2.2999999999999998</v>
      </c>
      <c r="P1701" s="5">
        <f t="shared" ca="1" si="211"/>
        <v>2.2999999999999998</v>
      </c>
      <c r="R1701" s="9">
        <f t="shared" ca="1" si="212"/>
        <v>0.15</v>
      </c>
      <c r="S1701" s="9">
        <v>0.14000000000000001</v>
      </c>
      <c r="T1701" s="9">
        <f t="shared" si="213"/>
        <v>0.14000000000000001</v>
      </c>
      <c r="U1701" s="16">
        <v>2.29</v>
      </c>
      <c r="V1701" s="5">
        <f t="shared" si="214"/>
        <v>2.29</v>
      </c>
      <c r="W1701" t="s">
        <v>17</v>
      </c>
      <c r="X1701" t="str">
        <f t="shared" si="215"/>
        <v>Cash</v>
      </c>
    </row>
    <row r="1702" spans="1:24" x14ac:dyDescent="0.3">
      <c r="A1702" s="3">
        <v>121700</v>
      </c>
      <c r="B1702">
        <v>301</v>
      </c>
      <c r="C1702" s="2">
        <v>45867</v>
      </c>
      <c r="D1702" s="4">
        <v>9.6967592592592591E-2</v>
      </c>
      <c r="E1702" s="2">
        <v>45867</v>
      </c>
      <c r="F1702" s="2" t="str">
        <f>TEXT(Table1[[#This Row],[Business_Day]],"dddd")</f>
        <v>Tuesday</v>
      </c>
      <c r="G1702" t="s">
        <v>18</v>
      </c>
      <c r="H1702" t="s">
        <v>29</v>
      </c>
      <c r="I1702" t="str">
        <f t="shared" si="208"/>
        <v>Delivery</v>
      </c>
      <c r="J1702" t="s">
        <v>55</v>
      </c>
      <c r="L1702" t="str">
        <f t="shared" si="209"/>
        <v>No Modifier</v>
      </c>
      <c r="M1702" s="3">
        <v>1</v>
      </c>
      <c r="N1702" s="5">
        <v>8.67</v>
      </c>
      <c r="O1702" s="5">
        <f t="shared" si="210"/>
        <v>8.67</v>
      </c>
      <c r="P1702" s="5">
        <f t="shared" si="211"/>
        <v>8.67</v>
      </c>
      <c r="Q1702" s="9">
        <v>0</v>
      </c>
      <c r="R1702" s="9">
        <f t="shared" si="212"/>
        <v>0</v>
      </c>
      <c r="S1702" s="9">
        <v>0.65</v>
      </c>
      <c r="T1702" s="9">
        <f t="shared" si="213"/>
        <v>0.65</v>
      </c>
      <c r="U1702" s="16">
        <v>9.32</v>
      </c>
      <c r="V1702" s="5">
        <f t="shared" si="214"/>
        <v>9.32</v>
      </c>
      <c r="W1702" t="s">
        <v>31</v>
      </c>
      <c r="X1702" t="str">
        <f t="shared" si="215"/>
        <v>MobilePay</v>
      </c>
    </row>
    <row r="1703" spans="1:24" x14ac:dyDescent="0.3">
      <c r="A1703" s="3">
        <v>121701</v>
      </c>
      <c r="B1703">
        <v>301</v>
      </c>
      <c r="C1703" s="2">
        <v>45857</v>
      </c>
      <c r="D1703" s="4">
        <v>7.4328703703703702E-2</v>
      </c>
      <c r="E1703" s="2">
        <v>45857</v>
      </c>
      <c r="F1703" s="2" t="str">
        <f>TEXT(Table1[[#This Row],[Business_Day]],"dddd")</f>
        <v>Saturday</v>
      </c>
      <c r="G1703" t="s">
        <v>18</v>
      </c>
      <c r="H1703" t="s">
        <v>29</v>
      </c>
      <c r="I1703" t="str">
        <f t="shared" si="208"/>
        <v>Delivery</v>
      </c>
      <c r="J1703" t="s">
        <v>20</v>
      </c>
      <c r="L1703" t="str">
        <f t="shared" si="209"/>
        <v>No Modifier</v>
      </c>
      <c r="M1703" s="3">
        <v>1</v>
      </c>
      <c r="N1703" s="5">
        <v>5.57</v>
      </c>
      <c r="O1703" s="5">
        <f t="shared" si="210"/>
        <v>5.5699999999999994</v>
      </c>
      <c r="P1703" s="5">
        <f t="shared" si="211"/>
        <v>5.5699999999999994</v>
      </c>
      <c r="Q1703" s="9">
        <v>0</v>
      </c>
      <c r="R1703" s="9">
        <f t="shared" si="212"/>
        <v>0</v>
      </c>
      <c r="S1703" s="9">
        <v>0.4</v>
      </c>
      <c r="T1703" s="9">
        <f t="shared" si="213"/>
        <v>0.4</v>
      </c>
      <c r="U1703" s="16">
        <v>5.97</v>
      </c>
      <c r="V1703" s="5">
        <f t="shared" si="214"/>
        <v>5.97</v>
      </c>
      <c r="W1703" t="s">
        <v>21</v>
      </c>
      <c r="X1703" t="str">
        <f t="shared" si="215"/>
        <v>Card</v>
      </c>
    </row>
    <row r="1704" spans="1:24" x14ac:dyDescent="0.3">
      <c r="A1704" s="3">
        <v>121702</v>
      </c>
      <c r="B1704">
        <v>501</v>
      </c>
      <c r="C1704" s="2">
        <v>45763</v>
      </c>
      <c r="D1704" s="4">
        <v>0.21231481481481482</v>
      </c>
      <c r="E1704" s="2">
        <v>45763</v>
      </c>
      <c r="F1704" s="2" t="str">
        <f>TEXT(Table1[[#This Row],[Business_Day]],"dddd")</f>
        <v>Wednesday</v>
      </c>
      <c r="G1704" t="s">
        <v>14</v>
      </c>
      <c r="H1704" t="s">
        <v>15</v>
      </c>
      <c r="I1704" t="str">
        <f t="shared" si="208"/>
        <v>Drive-Thru</v>
      </c>
      <c r="J1704" t="s">
        <v>75</v>
      </c>
      <c r="K1704" t="s">
        <v>44</v>
      </c>
      <c r="L1704" t="str">
        <f t="shared" si="209"/>
        <v>Extra Egg</v>
      </c>
      <c r="M1704" s="3">
        <v>2</v>
      </c>
      <c r="N1704" s="5">
        <v>3.9</v>
      </c>
      <c r="O1704" s="5">
        <f t="shared" si="210"/>
        <v>4.9000000000000004</v>
      </c>
      <c r="P1704" s="5">
        <f t="shared" si="211"/>
        <v>9.8000000000000007</v>
      </c>
      <c r="Q1704" s="9">
        <v>0</v>
      </c>
      <c r="R1704" s="9">
        <f t="shared" si="212"/>
        <v>0</v>
      </c>
      <c r="S1704" s="9">
        <v>0.83</v>
      </c>
      <c r="T1704" s="9">
        <f t="shared" si="213"/>
        <v>0.83</v>
      </c>
      <c r="U1704" s="16">
        <v>10.63</v>
      </c>
      <c r="V1704" s="5">
        <f t="shared" si="214"/>
        <v>10.63</v>
      </c>
      <c r="W1704" t="s">
        <v>31</v>
      </c>
      <c r="X1704" t="str">
        <f t="shared" si="215"/>
        <v>MobilePay</v>
      </c>
    </row>
    <row r="1705" spans="1:24" x14ac:dyDescent="0.3">
      <c r="A1705" s="3">
        <v>121703</v>
      </c>
      <c r="B1705">
        <v>103</v>
      </c>
      <c r="C1705" s="2">
        <v>45833</v>
      </c>
      <c r="D1705" s="4">
        <v>0.3931365740740741</v>
      </c>
      <c r="E1705" s="2">
        <v>45833</v>
      </c>
      <c r="F1705" s="2" t="str">
        <f>TEXT(Table1[[#This Row],[Business_Day]],"dddd")</f>
        <v>Wednesday</v>
      </c>
      <c r="G1705" t="s">
        <v>14</v>
      </c>
      <c r="H1705" t="s">
        <v>29</v>
      </c>
      <c r="I1705" t="str">
        <f t="shared" si="208"/>
        <v>Delivery</v>
      </c>
      <c r="J1705" t="s">
        <v>41</v>
      </c>
      <c r="L1705" t="str">
        <f t="shared" si="209"/>
        <v>No Modifier</v>
      </c>
      <c r="M1705" s="3">
        <v>1</v>
      </c>
      <c r="N1705" s="5">
        <v>2.11</v>
      </c>
      <c r="O1705" s="5">
        <f t="shared" si="210"/>
        <v>2.81</v>
      </c>
      <c r="P1705" s="5">
        <f t="shared" si="211"/>
        <v>2.81</v>
      </c>
      <c r="Q1705" s="9">
        <v>0</v>
      </c>
      <c r="R1705" s="9">
        <f t="shared" si="212"/>
        <v>0</v>
      </c>
      <c r="S1705" s="9">
        <v>0.27</v>
      </c>
      <c r="T1705" s="9">
        <f t="shared" si="213"/>
        <v>0.27</v>
      </c>
      <c r="U1705" s="16">
        <v>3.08</v>
      </c>
      <c r="V1705" s="5">
        <f t="shared" si="214"/>
        <v>3.08</v>
      </c>
      <c r="W1705" t="s">
        <v>21</v>
      </c>
      <c r="X1705" t="str">
        <f t="shared" si="215"/>
        <v>Card</v>
      </c>
    </row>
    <row r="1706" spans="1:24" x14ac:dyDescent="0.3">
      <c r="A1706" s="3">
        <v>121704</v>
      </c>
      <c r="B1706">
        <v>202</v>
      </c>
      <c r="C1706" s="2">
        <v>45800</v>
      </c>
      <c r="D1706" s="4">
        <v>0.36318287037037039</v>
      </c>
      <c r="E1706" s="2">
        <v>45800</v>
      </c>
      <c r="F1706" s="2" t="str">
        <f>TEXT(Table1[[#This Row],[Business_Day]],"dddd")</f>
        <v>Friday</v>
      </c>
      <c r="G1706" t="s">
        <v>14</v>
      </c>
      <c r="H1706" t="s">
        <v>19</v>
      </c>
      <c r="I1706" t="str">
        <f t="shared" si="208"/>
        <v>Dine-In</v>
      </c>
      <c r="J1706" t="s">
        <v>39</v>
      </c>
      <c r="K1706" t="s">
        <v>25</v>
      </c>
      <c r="L1706" t="str">
        <f t="shared" si="209"/>
        <v>No Cheese</v>
      </c>
      <c r="M1706" s="3">
        <v>2</v>
      </c>
      <c r="N1706" s="5">
        <v>3.14</v>
      </c>
      <c r="O1706" s="5">
        <f t="shared" si="210"/>
        <v>3.1399999999999997</v>
      </c>
      <c r="P1706" s="5">
        <f t="shared" si="211"/>
        <v>6.2799999999999994</v>
      </c>
      <c r="Q1706" s="9">
        <v>0</v>
      </c>
      <c r="R1706" s="9">
        <f t="shared" si="212"/>
        <v>0</v>
      </c>
      <c r="S1706" s="9">
        <v>0.56999999999999995</v>
      </c>
      <c r="T1706" s="9">
        <f t="shared" si="213"/>
        <v>0.56999999999999995</v>
      </c>
      <c r="U1706" s="16">
        <v>6.85</v>
      </c>
      <c r="V1706" s="5">
        <f t="shared" si="214"/>
        <v>6.85</v>
      </c>
      <c r="W1706" t="s">
        <v>21</v>
      </c>
      <c r="X1706" t="str">
        <f t="shared" si="215"/>
        <v>Card</v>
      </c>
    </row>
    <row r="1707" spans="1:24" x14ac:dyDescent="0.3">
      <c r="A1707" s="3">
        <v>121705</v>
      </c>
      <c r="B1707">
        <v>202</v>
      </c>
      <c r="C1707" s="2">
        <v>45791</v>
      </c>
      <c r="D1707" s="4">
        <v>6.8587962962962962E-2</v>
      </c>
      <c r="E1707" s="2">
        <v>45791</v>
      </c>
      <c r="F1707" s="2" t="str">
        <f>TEXT(Table1[[#This Row],[Business_Day]],"dddd")</f>
        <v>Wednesday</v>
      </c>
      <c r="G1707" t="s">
        <v>18</v>
      </c>
      <c r="H1707" t="s">
        <v>22</v>
      </c>
      <c r="I1707" t="str">
        <f t="shared" si="208"/>
        <v>Takeout</v>
      </c>
      <c r="J1707" t="s">
        <v>77</v>
      </c>
      <c r="L1707" t="str">
        <f t="shared" si="209"/>
        <v>No Modifier</v>
      </c>
      <c r="M1707" s="3">
        <v>1</v>
      </c>
      <c r="N1707" s="5">
        <v>5.16</v>
      </c>
      <c r="O1707" s="5">
        <f t="shared" si="210"/>
        <v>5.16</v>
      </c>
      <c r="P1707" s="5">
        <f t="shared" si="211"/>
        <v>5.16</v>
      </c>
      <c r="Q1707" s="9">
        <v>0</v>
      </c>
      <c r="R1707" s="9">
        <f t="shared" si="212"/>
        <v>0</v>
      </c>
      <c r="S1707" s="9">
        <v>0.34</v>
      </c>
      <c r="T1707" s="9">
        <f t="shared" si="213"/>
        <v>0.34</v>
      </c>
      <c r="U1707" s="16">
        <v>5.5</v>
      </c>
      <c r="V1707" s="5">
        <f t="shared" si="214"/>
        <v>5.5</v>
      </c>
      <c r="W1707" t="s">
        <v>21</v>
      </c>
      <c r="X1707" t="str">
        <f t="shared" si="215"/>
        <v>Card</v>
      </c>
    </row>
    <row r="1708" spans="1:24" x14ac:dyDescent="0.3">
      <c r="A1708" s="3">
        <v>121706</v>
      </c>
      <c r="B1708">
        <v>103</v>
      </c>
      <c r="C1708" s="2">
        <v>45823</v>
      </c>
      <c r="D1708" s="4">
        <v>0.22859953703703703</v>
      </c>
      <c r="E1708" s="2">
        <v>45823</v>
      </c>
      <c r="F1708" s="2" t="str">
        <f>TEXT(Table1[[#This Row],[Business_Day]],"dddd")</f>
        <v>Sunday</v>
      </c>
      <c r="G1708" t="s">
        <v>14</v>
      </c>
      <c r="H1708" t="s">
        <v>22</v>
      </c>
      <c r="I1708" t="str">
        <f t="shared" si="208"/>
        <v>Takeout</v>
      </c>
      <c r="J1708" t="s">
        <v>41</v>
      </c>
      <c r="L1708" t="str">
        <f t="shared" si="209"/>
        <v>No Modifier</v>
      </c>
      <c r="M1708" s="3">
        <v>1</v>
      </c>
      <c r="N1708" s="5">
        <v>2.02</v>
      </c>
      <c r="O1708" s="5">
        <f t="shared" si="210"/>
        <v>2.02</v>
      </c>
      <c r="P1708" s="5">
        <f t="shared" si="211"/>
        <v>2.02</v>
      </c>
      <c r="Q1708" s="9">
        <v>0</v>
      </c>
      <c r="R1708" s="9">
        <f t="shared" si="212"/>
        <v>0</v>
      </c>
      <c r="S1708" s="9">
        <v>0.14000000000000001</v>
      </c>
      <c r="T1708" s="9">
        <f t="shared" si="213"/>
        <v>0.14000000000000001</v>
      </c>
      <c r="U1708" s="16">
        <v>2.16</v>
      </c>
      <c r="V1708" s="5">
        <f t="shared" si="214"/>
        <v>2.16</v>
      </c>
      <c r="W1708" t="s">
        <v>17</v>
      </c>
      <c r="X1708" t="str">
        <f t="shared" si="215"/>
        <v>Cash</v>
      </c>
    </row>
    <row r="1709" spans="1:24" x14ac:dyDescent="0.3">
      <c r="A1709" s="3">
        <v>121707</v>
      </c>
      <c r="B1709">
        <v>501</v>
      </c>
      <c r="C1709" s="2">
        <v>45809</v>
      </c>
      <c r="D1709" s="4">
        <v>0.10440972222222222</v>
      </c>
      <c r="E1709" s="2">
        <v>45809</v>
      </c>
      <c r="F1709" s="2" t="str">
        <f>TEXT(Table1[[#This Row],[Business_Day]],"dddd")</f>
        <v>Sunday</v>
      </c>
      <c r="G1709" t="s">
        <v>18</v>
      </c>
      <c r="H1709" t="s">
        <v>19</v>
      </c>
      <c r="I1709" t="str">
        <f t="shared" si="208"/>
        <v>Dine-In</v>
      </c>
      <c r="J1709" t="s">
        <v>20</v>
      </c>
      <c r="L1709" t="str">
        <f t="shared" si="209"/>
        <v>No Modifier</v>
      </c>
      <c r="M1709" s="3">
        <v>2</v>
      </c>
      <c r="N1709" s="5">
        <v>6.09</v>
      </c>
      <c r="O1709" s="5">
        <f t="shared" si="210"/>
        <v>7.09</v>
      </c>
      <c r="P1709" s="5">
        <f t="shared" si="211"/>
        <v>14.18</v>
      </c>
      <c r="Q1709" s="9">
        <v>0</v>
      </c>
      <c r="R1709" s="9">
        <f t="shared" si="212"/>
        <v>0</v>
      </c>
      <c r="S1709" s="9">
        <v>0.85</v>
      </c>
      <c r="T1709" s="9">
        <f t="shared" si="213"/>
        <v>0.85</v>
      </c>
      <c r="U1709" s="16">
        <v>15.03</v>
      </c>
      <c r="V1709" s="5">
        <f t="shared" si="214"/>
        <v>15.03</v>
      </c>
      <c r="W1709" t="s">
        <v>21</v>
      </c>
      <c r="X1709" t="str">
        <f t="shared" si="215"/>
        <v>Card</v>
      </c>
    </row>
    <row r="1710" spans="1:24" x14ac:dyDescent="0.3">
      <c r="A1710" s="3">
        <v>121708</v>
      </c>
      <c r="B1710">
        <v>201</v>
      </c>
      <c r="C1710" s="2">
        <v>45765</v>
      </c>
      <c r="D1710" s="4">
        <v>0.48913194444444447</v>
      </c>
      <c r="E1710" s="2">
        <v>45765</v>
      </c>
      <c r="F1710" s="2" t="str">
        <f>TEXT(Table1[[#This Row],[Business_Day]],"dddd")</f>
        <v>Friday</v>
      </c>
      <c r="G1710" t="s">
        <v>18</v>
      </c>
      <c r="H1710" t="s">
        <v>15</v>
      </c>
      <c r="I1710" t="str">
        <f t="shared" si="208"/>
        <v>Drive-Thru</v>
      </c>
      <c r="J1710" t="s">
        <v>26</v>
      </c>
      <c r="L1710" t="str">
        <f t="shared" si="209"/>
        <v>No Modifier</v>
      </c>
      <c r="M1710" s="3">
        <v>3</v>
      </c>
      <c r="N1710" s="5">
        <v>9.2200000000000006</v>
      </c>
      <c r="O1710" s="5">
        <f t="shared" si="210"/>
        <v>9.2200000000000006</v>
      </c>
      <c r="P1710" s="5">
        <f t="shared" si="211"/>
        <v>27.660000000000004</v>
      </c>
      <c r="Q1710" s="9">
        <v>0</v>
      </c>
      <c r="R1710" s="9">
        <f t="shared" si="212"/>
        <v>0</v>
      </c>
      <c r="S1710" s="9">
        <v>2.0099999999999998</v>
      </c>
      <c r="T1710" s="9">
        <f t="shared" si="213"/>
        <v>2.0099999999999998</v>
      </c>
      <c r="U1710" s="16">
        <v>29.67</v>
      </c>
      <c r="V1710" s="5">
        <f t="shared" si="214"/>
        <v>29.67</v>
      </c>
      <c r="W1710" t="s">
        <v>21</v>
      </c>
      <c r="X1710" t="str">
        <f t="shared" si="215"/>
        <v>Card</v>
      </c>
    </row>
    <row r="1711" spans="1:24" x14ac:dyDescent="0.3">
      <c r="A1711" s="3">
        <v>121709</v>
      </c>
      <c r="B1711">
        <v>202</v>
      </c>
      <c r="C1711" s="2">
        <v>45811</v>
      </c>
      <c r="D1711" s="4">
        <v>0.36826388888888889</v>
      </c>
      <c r="E1711" s="2">
        <v>45811</v>
      </c>
      <c r="F1711" s="2" t="str">
        <f>TEXT(Table1[[#This Row],[Business_Day]],"dddd")</f>
        <v>Tuesday</v>
      </c>
      <c r="G1711" t="s">
        <v>36</v>
      </c>
      <c r="H1711" t="s">
        <v>22</v>
      </c>
      <c r="I1711" t="str">
        <f t="shared" si="208"/>
        <v>Takeout</v>
      </c>
      <c r="J1711" t="s">
        <v>26</v>
      </c>
      <c r="L1711" t="str">
        <f t="shared" si="209"/>
        <v>No Modifier</v>
      </c>
      <c r="M1711" s="3">
        <v>1</v>
      </c>
      <c r="N1711" s="5">
        <v>8.8000000000000007</v>
      </c>
      <c r="O1711" s="5">
        <f t="shared" si="210"/>
        <v>8.7999999999999989</v>
      </c>
      <c r="P1711" s="5">
        <f t="shared" si="211"/>
        <v>8.7999999999999989</v>
      </c>
      <c r="Q1711" s="9">
        <v>0</v>
      </c>
      <c r="R1711" s="9">
        <f t="shared" si="212"/>
        <v>0</v>
      </c>
      <c r="S1711" s="9">
        <v>0.56999999999999995</v>
      </c>
      <c r="T1711" s="9">
        <f t="shared" si="213"/>
        <v>0.56999999999999995</v>
      </c>
      <c r="U1711" s="16">
        <v>9.3699999999999992</v>
      </c>
      <c r="V1711" s="5">
        <f t="shared" si="214"/>
        <v>9.3699999999999992</v>
      </c>
      <c r="W1711" t="s">
        <v>21</v>
      </c>
      <c r="X1711" t="str">
        <f t="shared" si="215"/>
        <v>Card</v>
      </c>
    </row>
    <row r="1712" spans="1:24" x14ac:dyDescent="0.3">
      <c r="A1712" s="3">
        <v>121710</v>
      </c>
      <c r="B1712">
        <v>201</v>
      </c>
      <c r="C1712" s="2">
        <v>45871</v>
      </c>
      <c r="D1712" s="4">
        <v>0.37618055555555557</v>
      </c>
      <c r="E1712" s="2">
        <v>45871</v>
      </c>
      <c r="F1712" s="2" t="str">
        <f>TEXT(Table1[[#This Row],[Business_Day]],"dddd")</f>
        <v>Saturday</v>
      </c>
      <c r="G1712" t="s">
        <v>36</v>
      </c>
      <c r="H1712" t="s">
        <v>22</v>
      </c>
      <c r="I1712" t="str">
        <f t="shared" si="208"/>
        <v>Takeout</v>
      </c>
      <c r="J1712" t="s">
        <v>57</v>
      </c>
      <c r="K1712" t="s">
        <v>74</v>
      </c>
      <c r="L1712" t="str">
        <f t="shared" si="209"/>
        <v>Add Bacon</v>
      </c>
      <c r="M1712" s="3">
        <v>1</v>
      </c>
      <c r="N1712" s="5">
        <v>9.5399999999999991</v>
      </c>
      <c r="O1712" s="5">
        <f t="shared" si="210"/>
        <v>10.540000000000001</v>
      </c>
      <c r="P1712" s="5">
        <f t="shared" si="211"/>
        <v>10.540000000000001</v>
      </c>
      <c r="Q1712" s="9">
        <v>1.05</v>
      </c>
      <c r="R1712" s="9">
        <f t="shared" si="212"/>
        <v>1.05</v>
      </c>
      <c r="S1712" s="9">
        <v>0.85</v>
      </c>
      <c r="T1712" s="9">
        <f t="shared" si="213"/>
        <v>0.85</v>
      </c>
      <c r="U1712" s="16">
        <v>10.34</v>
      </c>
      <c r="V1712" s="5">
        <f t="shared" si="214"/>
        <v>10.34</v>
      </c>
      <c r="W1712" t="s">
        <v>17</v>
      </c>
      <c r="X1712" t="str">
        <f t="shared" si="215"/>
        <v>Cash</v>
      </c>
    </row>
    <row r="1713" spans="1:24" x14ac:dyDescent="0.3">
      <c r="A1713" s="3">
        <v>121711</v>
      </c>
      <c r="B1713">
        <v>103</v>
      </c>
      <c r="C1713" s="2">
        <v>45762</v>
      </c>
      <c r="D1713" s="4">
        <v>0.37817129629629631</v>
      </c>
      <c r="E1713" s="2">
        <v>45762</v>
      </c>
      <c r="F1713" s="2" t="str">
        <f>TEXT(Table1[[#This Row],[Business_Day]],"dddd")</f>
        <v>Tuesday</v>
      </c>
      <c r="G1713" t="s">
        <v>36</v>
      </c>
      <c r="H1713" t="s">
        <v>22</v>
      </c>
      <c r="I1713" t="str">
        <f t="shared" si="208"/>
        <v>Takeout</v>
      </c>
      <c r="J1713" t="s">
        <v>48</v>
      </c>
      <c r="L1713" t="str">
        <f t="shared" si="209"/>
        <v>No Modifier</v>
      </c>
      <c r="M1713" s="3">
        <v>1</v>
      </c>
      <c r="N1713" s="5">
        <v>5.59</v>
      </c>
      <c r="O1713" s="5">
        <f t="shared" ca="1" si="210"/>
        <v>5.74</v>
      </c>
      <c r="P1713" s="5">
        <f t="shared" ca="1" si="211"/>
        <v>5.74</v>
      </c>
      <c r="R1713" s="9">
        <f t="shared" ca="1" si="212"/>
        <v>0.15</v>
      </c>
      <c r="S1713" s="9">
        <v>0.36</v>
      </c>
      <c r="T1713" s="9">
        <f t="shared" si="213"/>
        <v>0.36</v>
      </c>
      <c r="U1713" s="16">
        <v>5.95</v>
      </c>
      <c r="V1713" s="5">
        <f t="shared" si="214"/>
        <v>5.95</v>
      </c>
      <c r="W1713" t="s">
        <v>17</v>
      </c>
      <c r="X1713" t="str">
        <f t="shared" si="215"/>
        <v>Cash</v>
      </c>
    </row>
    <row r="1714" spans="1:24" x14ac:dyDescent="0.3">
      <c r="A1714" s="3">
        <v>121712</v>
      </c>
      <c r="B1714">
        <v>103</v>
      </c>
      <c r="C1714" s="2">
        <v>45816</v>
      </c>
      <c r="D1714" s="4">
        <v>0.49820601851851853</v>
      </c>
      <c r="E1714" s="2">
        <v>45816</v>
      </c>
      <c r="F1714" s="2" t="str">
        <f>TEXT(Table1[[#This Row],[Business_Day]],"dddd")</f>
        <v>Sunday</v>
      </c>
      <c r="G1714" t="s">
        <v>18</v>
      </c>
      <c r="H1714" t="s">
        <v>22</v>
      </c>
      <c r="I1714" t="str">
        <f t="shared" si="208"/>
        <v>Takeout</v>
      </c>
      <c r="J1714" t="s">
        <v>30</v>
      </c>
      <c r="L1714" t="str">
        <f t="shared" si="209"/>
        <v>No Modifier</v>
      </c>
      <c r="M1714" s="3">
        <v>2</v>
      </c>
      <c r="N1714" s="5">
        <v>2.52</v>
      </c>
      <c r="O1714" s="5">
        <f t="shared" si="210"/>
        <v>2.52</v>
      </c>
      <c r="P1714" s="5">
        <f t="shared" si="211"/>
        <v>5.04</v>
      </c>
      <c r="Q1714" s="9">
        <v>0</v>
      </c>
      <c r="R1714" s="9">
        <f t="shared" si="212"/>
        <v>0</v>
      </c>
      <c r="S1714" s="9">
        <v>0.43</v>
      </c>
      <c r="T1714" s="9">
        <f t="shared" si="213"/>
        <v>0.43</v>
      </c>
      <c r="U1714" s="16">
        <v>5.47</v>
      </c>
      <c r="V1714" s="5">
        <f t="shared" si="214"/>
        <v>5.47</v>
      </c>
      <c r="W1714" t="s">
        <v>21</v>
      </c>
      <c r="X1714" t="str">
        <f t="shared" si="215"/>
        <v>Card</v>
      </c>
    </row>
    <row r="1715" spans="1:24" x14ac:dyDescent="0.3">
      <c r="A1715" s="3">
        <v>121713</v>
      </c>
      <c r="B1715">
        <v>101</v>
      </c>
      <c r="C1715" s="2">
        <v>45769</v>
      </c>
      <c r="D1715" s="4">
        <v>0.40524305555555556</v>
      </c>
      <c r="E1715" s="2">
        <v>45769</v>
      </c>
      <c r="F1715" s="2" t="str">
        <f>TEXT(Table1[[#This Row],[Business_Day]],"dddd")</f>
        <v>Tuesday</v>
      </c>
      <c r="G1715" t="s">
        <v>14</v>
      </c>
      <c r="H1715" t="s">
        <v>19</v>
      </c>
      <c r="I1715" t="str">
        <f t="shared" si="208"/>
        <v>Dine-In</v>
      </c>
      <c r="J1715" t="s">
        <v>64</v>
      </c>
      <c r="K1715" t="s">
        <v>42</v>
      </c>
      <c r="L1715" t="str">
        <f t="shared" si="209"/>
        <v>Oat Milk</v>
      </c>
      <c r="M1715" s="3">
        <v>2</v>
      </c>
      <c r="N1715" s="5">
        <v>1.61</v>
      </c>
      <c r="O1715" s="5">
        <f t="shared" si="210"/>
        <v>2.31</v>
      </c>
      <c r="P1715" s="5">
        <f t="shared" si="211"/>
        <v>4.62</v>
      </c>
      <c r="Q1715" s="9">
        <v>0</v>
      </c>
      <c r="R1715" s="9">
        <f t="shared" si="212"/>
        <v>0</v>
      </c>
      <c r="S1715" s="9">
        <v>0.28000000000000003</v>
      </c>
      <c r="T1715" s="9">
        <f t="shared" si="213"/>
        <v>0.28000000000000003</v>
      </c>
      <c r="U1715" s="16">
        <v>4.9000000000000004</v>
      </c>
      <c r="V1715" s="5">
        <f t="shared" si="214"/>
        <v>4.9000000000000004</v>
      </c>
      <c r="W1715" t="s">
        <v>21</v>
      </c>
      <c r="X1715" t="str">
        <f t="shared" si="215"/>
        <v>Card</v>
      </c>
    </row>
    <row r="1716" spans="1:24" x14ac:dyDescent="0.3">
      <c r="A1716" s="3">
        <v>121714</v>
      </c>
      <c r="B1716">
        <v>501</v>
      </c>
      <c r="C1716" s="2">
        <v>45839</v>
      </c>
      <c r="D1716" s="4">
        <v>0.52398148148148149</v>
      </c>
      <c r="E1716" s="2">
        <v>45839</v>
      </c>
      <c r="F1716" s="2" t="str">
        <f>TEXT(Table1[[#This Row],[Business_Day]],"dddd")</f>
        <v>Tuesday</v>
      </c>
      <c r="G1716" t="s">
        <v>18</v>
      </c>
      <c r="H1716" t="s">
        <v>15</v>
      </c>
      <c r="I1716" t="str">
        <f t="shared" si="208"/>
        <v>Drive-Thru</v>
      </c>
      <c r="J1716" t="s">
        <v>52</v>
      </c>
      <c r="K1716" t="s">
        <v>34</v>
      </c>
      <c r="L1716" t="str">
        <f t="shared" si="209"/>
        <v>Extra Sauce</v>
      </c>
      <c r="M1716" s="3">
        <v>2</v>
      </c>
      <c r="N1716" s="5">
        <v>2.4900000000000002</v>
      </c>
      <c r="O1716" s="5">
        <f t="shared" si="210"/>
        <v>2.7399999999999998</v>
      </c>
      <c r="P1716" s="5">
        <f t="shared" si="211"/>
        <v>5.4799999999999995</v>
      </c>
      <c r="Q1716" s="9">
        <v>0</v>
      </c>
      <c r="R1716" s="9">
        <f t="shared" si="212"/>
        <v>0</v>
      </c>
      <c r="S1716" s="9">
        <v>0.33</v>
      </c>
      <c r="T1716" s="9">
        <f t="shared" si="213"/>
        <v>0.33</v>
      </c>
      <c r="U1716" s="16">
        <v>5.81</v>
      </c>
      <c r="V1716" s="5">
        <f t="shared" si="214"/>
        <v>5.81</v>
      </c>
      <c r="W1716" t="s">
        <v>62</v>
      </c>
      <c r="X1716" t="str">
        <f t="shared" si="215"/>
        <v>GiftCard</v>
      </c>
    </row>
    <row r="1717" spans="1:24" x14ac:dyDescent="0.3">
      <c r="A1717" s="3">
        <v>121715</v>
      </c>
      <c r="B1717">
        <v>403</v>
      </c>
      <c r="C1717" s="2">
        <v>45820</v>
      </c>
      <c r="D1717" s="4">
        <v>0.28525462962962961</v>
      </c>
      <c r="E1717" s="2">
        <v>45820</v>
      </c>
      <c r="F1717" s="2" t="str">
        <f>TEXT(Table1[[#This Row],[Business_Day]],"dddd")</f>
        <v>Thursday</v>
      </c>
      <c r="G1717" t="s">
        <v>36</v>
      </c>
      <c r="H1717" t="s">
        <v>15</v>
      </c>
      <c r="I1717" t="str">
        <f t="shared" si="208"/>
        <v>Drive-Thru</v>
      </c>
      <c r="J1717" t="s">
        <v>26</v>
      </c>
      <c r="L1717" t="str">
        <f t="shared" si="209"/>
        <v>No Modifier</v>
      </c>
      <c r="M1717" s="3">
        <v>1</v>
      </c>
      <c r="N1717" s="5">
        <v>9.24</v>
      </c>
      <c r="O1717" s="5">
        <f t="shared" si="210"/>
        <v>9.2399999999999984</v>
      </c>
      <c r="P1717" s="5">
        <f t="shared" si="211"/>
        <v>9.2399999999999984</v>
      </c>
      <c r="Q1717" s="9">
        <v>0</v>
      </c>
      <c r="R1717" s="9">
        <f t="shared" si="212"/>
        <v>0</v>
      </c>
      <c r="S1717" s="9">
        <v>0.79</v>
      </c>
      <c r="T1717" s="9">
        <f t="shared" si="213"/>
        <v>0.79</v>
      </c>
      <c r="U1717" s="16">
        <v>10.029999999999999</v>
      </c>
      <c r="V1717" s="5">
        <f t="shared" si="214"/>
        <v>10.029999999999999</v>
      </c>
      <c r="W1717" t="s">
        <v>21</v>
      </c>
      <c r="X1717" t="str">
        <f t="shared" si="215"/>
        <v>Card</v>
      </c>
    </row>
    <row r="1718" spans="1:24" x14ac:dyDescent="0.3">
      <c r="A1718" s="3">
        <v>121716</v>
      </c>
      <c r="B1718">
        <v>402</v>
      </c>
      <c r="C1718" s="2">
        <v>45861</v>
      </c>
      <c r="D1718" s="4">
        <v>0.1074537037037037</v>
      </c>
      <c r="E1718" s="2">
        <v>45861</v>
      </c>
      <c r="F1718" s="2" t="str">
        <f>TEXT(Table1[[#This Row],[Business_Day]],"dddd")</f>
        <v>Wednesday</v>
      </c>
      <c r="G1718" t="s">
        <v>18</v>
      </c>
      <c r="H1718" t="s">
        <v>29</v>
      </c>
      <c r="I1718" t="str">
        <f t="shared" si="208"/>
        <v>Delivery</v>
      </c>
      <c r="J1718" t="s">
        <v>55</v>
      </c>
      <c r="L1718" t="str">
        <f t="shared" si="209"/>
        <v>No Modifier</v>
      </c>
      <c r="M1718" s="3">
        <v>1</v>
      </c>
      <c r="N1718" s="5">
        <v>8.66</v>
      </c>
      <c r="O1718" s="5">
        <f t="shared" si="210"/>
        <v>8.6599999999999984</v>
      </c>
      <c r="P1718" s="5">
        <f t="shared" si="211"/>
        <v>8.6599999999999984</v>
      </c>
      <c r="Q1718" s="9">
        <v>0</v>
      </c>
      <c r="R1718" s="9">
        <f t="shared" si="212"/>
        <v>0</v>
      </c>
      <c r="S1718" s="9">
        <v>0.63</v>
      </c>
      <c r="T1718" s="9">
        <f t="shared" si="213"/>
        <v>0.63</v>
      </c>
      <c r="U1718" s="16">
        <v>9.2899999999999991</v>
      </c>
      <c r="V1718" s="5">
        <f t="shared" si="214"/>
        <v>9.2899999999999991</v>
      </c>
      <c r="W1718" t="s">
        <v>21</v>
      </c>
      <c r="X1718" t="str">
        <f t="shared" si="215"/>
        <v>Card</v>
      </c>
    </row>
    <row r="1719" spans="1:24" x14ac:dyDescent="0.3">
      <c r="A1719" s="3">
        <v>121717</v>
      </c>
      <c r="B1719">
        <v>202</v>
      </c>
      <c r="C1719" s="2">
        <v>45868</v>
      </c>
      <c r="D1719" s="4">
        <v>0.47651620370370368</v>
      </c>
      <c r="E1719" s="2">
        <v>45868</v>
      </c>
      <c r="F1719" s="2" t="str">
        <f>TEXT(Table1[[#This Row],[Business_Day]],"dddd")</f>
        <v>Wednesday</v>
      </c>
      <c r="G1719" t="s">
        <v>18</v>
      </c>
      <c r="H1719" t="s">
        <v>29</v>
      </c>
      <c r="I1719" t="str">
        <f t="shared" si="208"/>
        <v>Delivery</v>
      </c>
      <c r="J1719" t="s">
        <v>20</v>
      </c>
      <c r="K1719" t="s">
        <v>63</v>
      </c>
      <c r="L1719" t="str">
        <f t="shared" si="209"/>
        <v>No Sauce</v>
      </c>
      <c r="M1719" s="3">
        <v>1</v>
      </c>
      <c r="N1719" s="5">
        <v>5.46</v>
      </c>
      <c r="O1719" s="5">
        <f t="shared" si="210"/>
        <v>5.46</v>
      </c>
      <c r="P1719" s="5">
        <f t="shared" si="211"/>
        <v>5.46</v>
      </c>
      <c r="Q1719" s="9">
        <v>0</v>
      </c>
      <c r="R1719" s="9">
        <f t="shared" si="212"/>
        <v>0</v>
      </c>
      <c r="S1719" s="9">
        <v>0.44</v>
      </c>
      <c r="T1719" s="9">
        <f t="shared" si="213"/>
        <v>0.44</v>
      </c>
      <c r="U1719" s="16">
        <v>5.9</v>
      </c>
      <c r="V1719" s="5">
        <f t="shared" si="214"/>
        <v>5.9</v>
      </c>
      <c r="W1719" t="s">
        <v>21</v>
      </c>
      <c r="X1719" t="str">
        <f t="shared" si="215"/>
        <v>Card</v>
      </c>
    </row>
    <row r="1720" spans="1:24" x14ac:dyDescent="0.3">
      <c r="A1720" s="3">
        <v>121718</v>
      </c>
      <c r="B1720">
        <v>402</v>
      </c>
      <c r="C1720" s="2">
        <v>45787</v>
      </c>
      <c r="D1720" s="4">
        <v>0.46060185185185187</v>
      </c>
      <c r="E1720" s="2">
        <v>45787</v>
      </c>
      <c r="F1720" s="2" t="str">
        <f>TEXT(Table1[[#This Row],[Business_Day]],"dddd")</f>
        <v>Saturday</v>
      </c>
      <c r="G1720" t="s">
        <v>18</v>
      </c>
      <c r="H1720" t="s">
        <v>19</v>
      </c>
      <c r="I1720" t="str">
        <f t="shared" si="208"/>
        <v>Dine-In</v>
      </c>
      <c r="J1720" t="s">
        <v>48</v>
      </c>
      <c r="K1720" t="s">
        <v>74</v>
      </c>
      <c r="L1720" t="str">
        <f t="shared" si="209"/>
        <v>Add Bacon</v>
      </c>
      <c r="M1720" s="3">
        <v>1</v>
      </c>
      <c r="N1720" s="5">
        <v>5.91</v>
      </c>
      <c r="O1720" s="5">
        <f t="shared" si="210"/>
        <v>6.91</v>
      </c>
      <c r="P1720" s="5">
        <f t="shared" si="211"/>
        <v>6.91</v>
      </c>
      <c r="Q1720" s="9">
        <v>0</v>
      </c>
      <c r="R1720" s="9">
        <f t="shared" si="212"/>
        <v>0</v>
      </c>
      <c r="S1720" s="9">
        <v>0.62</v>
      </c>
      <c r="T1720" s="9">
        <f t="shared" si="213"/>
        <v>0.62</v>
      </c>
      <c r="U1720" s="16">
        <v>7.53</v>
      </c>
      <c r="V1720" s="5">
        <f t="shared" si="214"/>
        <v>7.53</v>
      </c>
      <c r="W1720" t="s">
        <v>21</v>
      </c>
      <c r="X1720" t="str">
        <f t="shared" si="215"/>
        <v>Card</v>
      </c>
    </row>
    <row r="1721" spans="1:24" x14ac:dyDescent="0.3">
      <c r="A1721" s="3">
        <v>121719</v>
      </c>
      <c r="B1721">
        <v>402</v>
      </c>
      <c r="C1721" s="2">
        <v>45876</v>
      </c>
      <c r="D1721" s="4">
        <v>0.36469907407407409</v>
      </c>
      <c r="E1721" s="2">
        <v>45876</v>
      </c>
      <c r="F1721" s="2" t="str">
        <f>TEXT(Table1[[#This Row],[Business_Day]],"dddd")</f>
        <v>Thursday</v>
      </c>
      <c r="G1721" t="s">
        <v>36</v>
      </c>
      <c r="H1721" t="s">
        <v>15</v>
      </c>
      <c r="I1721" t="str">
        <f t="shared" si="208"/>
        <v>Drive-Thru</v>
      </c>
      <c r="J1721" t="s">
        <v>26</v>
      </c>
      <c r="L1721" t="str">
        <f t="shared" si="209"/>
        <v>No Modifier</v>
      </c>
      <c r="M1721" s="3">
        <v>1</v>
      </c>
      <c r="N1721" s="5">
        <v>9.07</v>
      </c>
      <c r="O1721" s="5">
        <f t="shared" si="210"/>
        <v>9.07</v>
      </c>
      <c r="P1721" s="5">
        <f t="shared" si="211"/>
        <v>9.07</v>
      </c>
      <c r="Q1721" s="9">
        <v>0</v>
      </c>
      <c r="R1721" s="9">
        <f t="shared" si="212"/>
        <v>0</v>
      </c>
      <c r="S1721" s="9">
        <v>0.77</v>
      </c>
      <c r="T1721" s="9">
        <f t="shared" si="213"/>
        <v>0.77</v>
      </c>
      <c r="U1721" s="16">
        <v>9.84</v>
      </c>
      <c r="V1721" s="5">
        <f t="shared" si="214"/>
        <v>9.84</v>
      </c>
      <c r="W1721" t="s">
        <v>21</v>
      </c>
      <c r="X1721" t="str">
        <f t="shared" si="215"/>
        <v>Card</v>
      </c>
    </row>
    <row r="1722" spans="1:24" x14ac:dyDescent="0.3">
      <c r="A1722" s="3">
        <v>121720</v>
      </c>
      <c r="B1722">
        <v>402</v>
      </c>
      <c r="C1722" s="2">
        <v>45820</v>
      </c>
      <c r="D1722" s="4">
        <v>0.26256944444444447</v>
      </c>
      <c r="E1722" s="2">
        <v>45820</v>
      </c>
      <c r="F1722" s="2" t="str">
        <f>TEXT(Table1[[#This Row],[Business_Day]],"dddd")</f>
        <v>Thursday</v>
      </c>
      <c r="G1722" t="s">
        <v>36</v>
      </c>
      <c r="H1722" t="s">
        <v>19</v>
      </c>
      <c r="I1722" t="str">
        <f t="shared" si="208"/>
        <v>Dine-In</v>
      </c>
      <c r="J1722" t="s">
        <v>57</v>
      </c>
      <c r="K1722" t="s">
        <v>50</v>
      </c>
      <c r="L1722" t="str">
        <f t="shared" si="209"/>
        <v>Extra Cheese</v>
      </c>
      <c r="M1722" s="3">
        <v>1</v>
      </c>
      <c r="N1722" s="5">
        <v>9.25</v>
      </c>
      <c r="O1722" s="5">
        <f t="shared" si="210"/>
        <v>9.75</v>
      </c>
      <c r="P1722" s="5">
        <f t="shared" si="211"/>
        <v>9.75</v>
      </c>
      <c r="Q1722" s="9">
        <v>0</v>
      </c>
      <c r="R1722" s="9">
        <f t="shared" si="212"/>
        <v>0</v>
      </c>
      <c r="S1722" s="9">
        <v>0.73</v>
      </c>
      <c r="T1722" s="9">
        <f t="shared" si="213"/>
        <v>0.73</v>
      </c>
      <c r="U1722" s="16">
        <v>10.48</v>
      </c>
      <c r="V1722" s="5">
        <f t="shared" si="214"/>
        <v>10.48</v>
      </c>
      <c r="W1722" t="s">
        <v>21</v>
      </c>
      <c r="X1722" t="str">
        <f t="shared" si="215"/>
        <v>Card</v>
      </c>
    </row>
    <row r="1723" spans="1:24" x14ac:dyDescent="0.3">
      <c r="A1723" s="3">
        <v>121721</v>
      </c>
      <c r="B1723">
        <v>301</v>
      </c>
      <c r="C1723" s="2">
        <v>45877</v>
      </c>
      <c r="D1723" s="4">
        <v>5.3842592592592595E-2</v>
      </c>
      <c r="E1723" s="2">
        <v>45877</v>
      </c>
      <c r="F1723" s="2" t="str">
        <f>TEXT(Table1[[#This Row],[Business_Day]],"dddd")</f>
        <v>Friday</v>
      </c>
      <c r="G1723" t="s">
        <v>18</v>
      </c>
      <c r="H1723" t="s">
        <v>29</v>
      </c>
      <c r="I1723" t="str">
        <f t="shared" si="208"/>
        <v>Delivery</v>
      </c>
      <c r="J1723" t="s">
        <v>59</v>
      </c>
      <c r="L1723" t="str">
        <f t="shared" si="209"/>
        <v>No Modifier</v>
      </c>
      <c r="M1723" s="3">
        <v>1</v>
      </c>
      <c r="N1723" s="5">
        <v>9.86</v>
      </c>
      <c r="O1723" s="5">
        <f t="shared" si="210"/>
        <v>9.8600000000000012</v>
      </c>
      <c r="P1723" s="5">
        <f t="shared" si="211"/>
        <v>9.8600000000000012</v>
      </c>
      <c r="Q1723" s="9">
        <v>0</v>
      </c>
      <c r="R1723" s="9">
        <f t="shared" si="212"/>
        <v>0</v>
      </c>
      <c r="S1723" s="9">
        <v>0.69</v>
      </c>
      <c r="T1723" s="9">
        <f t="shared" si="213"/>
        <v>0.69</v>
      </c>
      <c r="U1723" s="16">
        <v>10.55</v>
      </c>
      <c r="V1723" s="5">
        <f t="shared" si="214"/>
        <v>10.55</v>
      </c>
      <c r="W1723" t="s">
        <v>31</v>
      </c>
      <c r="X1723" t="str">
        <f t="shared" si="215"/>
        <v>MobilePay</v>
      </c>
    </row>
    <row r="1724" spans="1:24" x14ac:dyDescent="0.3">
      <c r="A1724" s="3">
        <v>121722</v>
      </c>
      <c r="B1724">
        <v>301</v>
      </c>
      <c r="C1724" s="2">
        <v>45761</v>
      </c>
      <c r="D1724" s="4">
        <v>8.4027777777777785E-2</v>
      </c>
      <c r="E1724" s="2">
        <v>45761</v>
      </c>
      <c r="F1724" s="2" t="str">
        <f>TEXT(Table1[[#This Row],[Business_Day]],"dddd")</f>
        <v>Monday</v>
      </c>
      <c r="G1724" t="s">
        <v>18</v>
      </c>
      <c r="H1724" t="s">
        <v>29</v>
      </c>
      <c r="I1724" t="str">
        <f t="shared" si="208"/>
        <v>Delivery</v>
      </c>
      <c r="J1724" t="s">
        <v>20</v>
      </c>
      <c r="K1724" t="s">
        <v>72</v>
      </c>
      <c r="L1724" t="str">
        <f t="shared" si="209"/>
        <v>Gluten-Free Bun</v>
      </c>
      <c r="M1724" s="3">
        <v>2</v>
      </c>
      <c r="N1724" s="5">
        <v>5.66</v>
      </c>
      <c r="O1724" s="5">
        <f t="shared" si="210"/>
        <v>6.66</v>
      </c>
      <c r="P1724" s="5">
        <f t="shared" si="211"/>
        <v>13.32</v>
      </c>
      <c r="Q1724" s="9">
        <v>0</v>
      </c>
      <c r="R1724" s="9">
        <f t="shared" si="212"/>
        <v>0</v>
      </c>
      <c r="S1724" s="9">
        <v>1</v>
      </c>
      <c r="T1724" s="9">
        <f t="shared" si="213"/>
        <v>1</v>
      </c>
      <c r="U1724" s="16">
        <v>14.32</v>
      </c>
      <c r="V1724" s="5">
        <f t="shared" si="214"/>
        <v>14.32</v>
      </c>
      <c r="W1724" t="s">
        <v>21</v>
      </c>
      <c r="X1724" t="str">
        <f t="shared" si="215"/>
        <v>Card</v>
      </c>
    </row>
    <row r="1725" spans="1:24" x14ac:dyDescent="0.3">
      <c r="A1725" s="3">
        <v>121723</v>
      </c>
      <c r="B1725">
        <v>501</v>
      </c>
      <c r="C1725" s="2">
        <v>45871</v>
      </c>
      <c r="D1725" s="4">
        <v>0.46440972222222221</v>
      </c>
      <c r="E1725" s="2">
        <v>45871</v>
      </c>
      <c r="F1725" s="2" t="str">
        <f>TEXT(Table1[[#This Row],[Business_Day]],"dddd")</f>
        <v>Saturday</v>
      </c>
      <c r="G1725" t="s">
        <v>18</v>
      </c>
      <c r="H1725" t="s">
        <v>19</v>
      </c>
      <c r="I1725" t="str">
        <f t="shared" si="208"/>
        <v>Dine-In</v>
      </c>
      <c r="J1725" t="s">
        <v>20</v>
      </c>
      <c r="L1725" t="str">
        <f t="shared" si="209"/>
        <v>No Modifier</v>
      </c>
      <c r="M1725" s="3">
        <v>1</v>
      </c>
      <c r="N1725" s="5">
        <v>5.62</v>
      </c>
      <c r="O1725" s="5">
        <f t="shared" si="210"/>
        <v>6.12</v>
      </c>
      <c r="P1725" s="5">
        <f t="shared" si="211"/>
        <v>6.12</v>
      </c>
      <c r="Q1725" s="9">
        <v>0</v>
      </c>
      <c r="R1725" s="9">
        <f t="shared" si="212"/>
        <v>0</v>
      </c>
      <c r="S1725" s="9">
        <v>0.55000000000000004</v>
      </c>
      <c r="T1725" s="9">
        <f t="shared" si="213"/>
        <v>0.55000000000000004</v>
      </c>
      <c r="U1725" s="16">
        <v>6.67</v>
      </c>
      <c r="V1725" s="5">
        <f t="shared" si="214"/>
        <v>6.67</v>
      </c>
      <c r="W1725" t="s">
        <v>31</v>
      </c>
      <c r="X1725" t="str">
        <f t="shared" si="215"/>
        <v>MobilePay</v>
      </c>
    </row>
    <row r="1726" spans="1:24" x14ac:dyDescent="0.3">
      <c r="A1726" s="3">
        <v>121724</v>
      </c>
      <c r="B1726">
        <v>403</v>
      </c>
      <c r="C1726" s="2">
        <v>45837</v>
      </c>
      <c r="D1726" s="4">
        <v>0.2424074074074074</v>
      </c>
      <c r="E1726" s="2">
        <v>45837</v>
      </c>
      <c r="F1726" s="2" t="str">
        <f>TEXT(Table1[[#This Row],[Business_Day]],"dddd")</f>
        <v>Sunday</v>
      </c>
      <c r="G1726" t="s">
        <v>28</v>
      </c>
      <c r="H1726" t="s">
        <v>19</v>
      </c>
      <c r="I1726" t="str">
        <f t="shared" si="208"/>
        <v>Dine-In</v>
      </c>
      <c r="J1726" t="s">
        <v>47</v>
      </c>
      <c r="K1726" t="s">
        <v>69</v>
      </c>
      <c r="L1726" t="str">
        <f t="shared" si="209"/>
        <v>Caramel Topping</v>
      </c>
      <c r="M1726" s="3">
        <v>1</v>
      </c>
      <c r="N1726" s="5">
        <v>1.53</v>
      </c>
      <c r="O1726" s="5">
        <f t="shared" si="210"/>
        <v>2.0300000000000002</v>
      </c>
      <c r="P1726" s="5">
        <f t="shared" si="211"/>
        <v>2.0300000000000002</v>
      </c>
      <c r="Q1726" s="9">
        <v>0</v>
      </c>
      <c r="R1726" s="9">
        <f t="shared" si="212"/>
        <v>0</v>
      </c>
      <c r="S1726" s="9">
        <v>0.15</v>
      </c>
      <c r="T1726" s="9">
        <f t="shared" si="213"/>
        <v>0.15</v>
      </c>
      <c r="U1726" s="16">
        <v>2.1800000000000002</v>
      </c>
      <c r="V1726" s="5">
        <f t="shared" si="214"/>
        <v>2.1800000000000002</v>
      </c>
      <c r="W1726" t="s">
        <v>17</v>
      </c>
      <c r="X1726" t="str">
        <f t="shared" si="215"/>
        <v>Cash</v>
      </c>
    </row>
    <row r="1727" spans="1:24" x14ac:dyDescent="0.3">
      <c r="A1727" s="3">
        <v>121725</v>
      </c>
      <c r="B1727">
        <v>403</v>
      </c>
      <c r="C1727" s="2">
        <v>45869</v>
      </c>
      <c r="D1727" s="4">
        <v>0.37458333333333332</v>
      </c>
      <c r="E1727" s="2">
        <v>45869</v>
      </c>
      <c r="F1727" s="2" t="str">
        <f>TEXT(Table1[[#This Row],[Business_Day]],"dddd")</f>
        <v>Thursday</v>
      </c>
      <c r="G1727" t="s">
        <v>36</v>
      </c>
      <c r="H1727" t="s">
        <v>22</v>
      </c>
      <c r="I1727" t="str">
        <f t="shared" si="208"/>
        <v>Takeout</v>
      </c>
      <c r="J1727" t="s">
        <v>57</v>
      </c>
      <c r="K1727" t="s">
        <v>58</v>
      </c>
      <c r="L1727" t="str">
        <f t="shared" si="209"/>
        <v>Spicy</v>
      </c>
      <c r="M1727" s="3">
        <v>1</v>
      </c>
      <c r="N1727" s="5">
        <v>9.5299999999999994</v>
      </c>
      <c r="O1727" s="5">
        <f t="shared" si="210"/>
        <v>9.5300000000000011</v>
      </c>
      <c r="P1727" s="5">
        <f t="shared" si="211"/>
        <v>9.5300000000000011</v>
      </c>
      <c r="Q1727" s="9">
        <v>0</v>
      </c>
      <c r="R1727" s="9">
        <f t="shared" si="212"/>
        <v>0</v>
      </c>
      <c r="S1727" s="9">
        <v>0.86</v>
      </c>
      <c r="T1727" s="9">
        <f t="shared" si="213"/>
        <v>0.86</v>
      </c>
      <c r="U1727" s="16">
        <v>10.39</v>
      </c>
      <c r="V1727" s="5">
        <f t="shared" si="214"/>
        <v>10.39</v>
      </c>
      <c r="W1727" t="s">
        <v>21</v>
      </c>
      <c r="X1727" t="str">
        <f t="shared" si="215"/>
        <v>Card</v>
      </c>
    </row>
    <row r="1728" spans="1:24" x14ac:dyDescent="0.3">
      <c r="A1728" s="3">
        <v>121726</v>
      </c>
      <c r="B1728">
        <v>301</v>
      </c>
      <c r="C1728" s="2">
        <v>45795</v>
      </c>
      <c r="D1728" s="4">
        <v>0.53101851851851856</v>
      </c>
      <c r="E1728" s="2">
        <v>45795</v>
      </c>
      <c r="F1728" s="2" t="str">
        <f>TEXT(Table1[[#This Row],[Business_Day]],"dddd")</f>
        <v>Sunday</v>
      </c>
      <c r="G1728" t="s">
        <v>18</v>
      </c>
      <c r="H1728" t="s">
        <v>22</v>
      </c>
      <c r="I1728" t="str">
        <f t="shared" si="208"/>
        <v>Takeout</v>
      </c>
      <c r="J1728" t="s">
        <v>57</v>
      </c>
      <c r="K1728" t="s">
        <v>72</v>
      </c>
      <c r="L1728" t="str">
        <f t="shared" si="209"/>
        <v>Gluten-Free Bun</v>
      </c>
      <c r="M1728" s="3">
        <v>1</v>
      </c>
      <c r="N1728" s="5">
        <v>8.7200000000000006</v>
      </c>
      <c r="O1728" s="5">
        <f t="shared" si="210"/>
        <v>9.7199999999999989</v>
      </c>
      <c r="P1728" s="5">
        <f t="shared" si="211"/>
        <v>9.7199999999999989</v>
      </c>
      <c r="Q1728" s="9">
        <v>0</v>
      </c>
      <c r="R1728" s="9">
        <f t="shared" si="212"/>
        <v>0</v>
      </c>
      <c r="S1728" s="9">
        <v>0.73</v>
      </c>
      <c r="T1728" s="9">
        <f t="shared" si="213"/>
        <v>0.73</v>
      </c>
      <c r="U1728" s="16">
        <v>10.45</v>
      </c>
      <c r="V1728" s="5">
        <f t="shared" si="214"/>
        <v>10.45</v>
      </c>
      <c r="W1728" t="s">
        <v>17</v>
      </c>
      <c r="X1728" t="str">
        <f t="shared" si="215"/>
        <v>Cash</v>
      </c>
    </row>
    <row r="1729" spans="1:24" x14ac:dyDescent="0.3">
      <c r="A1729" s="3">
        <v>121727</v>
      </c>
      <c r="B1729">
        <v>103</v>
      </c>
      <c r="C1729" s="2">
        <v>45794</v>
      </c>
      <c r="D1729" s="4">
        <v>0.34017361111111111</v>
      </c>
      <c r="E1729" s="2">
        <v>45794</v>
      </c>
      <c r="F1729" s="2" t="str">
        <f>TEXT(Table1[[#This Row],[Business_Day]],"dddd")</f>
        <v>Saturday</v>
      </c>
      <c r="G1729" t="s">
        <v>36</v>
      </c>
      <c r="H1729" t="s">
        <v>15</v>
      </c>
      <c r="I1729" t="str">
        <f t="shared" si="208"/>
        <v>Drive-Thru</v>
      </c>
      <c r="J1729" t="s">
        <v>52</v>
      </c>
      <c r="K1729" t="s">
        <v>53</v>
      </c>
      <c r="L1729" t="str">
        <f t="shared" si="209"/>
        <v>Small Size</v>
      </c>
      <c r="M1729" s="3">
        <v>2</v>
      </c>
      <c r="N1729" s="5">
        <v>2.87</v>
      </c>
      <c r="O1729" s="5">
        <f t="shared" si="210"/>
        <v>2.5700000000000003</v>
      </c>
      <c r="P1729" s="5">
        <f t="shared" si="211"/>
        <v>5.1400000000000006</v>
      </c>
      <c r="Q1729" s="9">
        <v>0.77</v>
      </c>
      <c r="R1729" s="9">
        <f t="shared" si="212"/>
        <v>0.77</v>
      </c>
      <c r="S1729" s="9">
        <v>0.28000000000000003</v>
      </c>
      <c r="T1729" s="9">
        <f t="shared" si="213"/>
        <v>0.28000000000000003</v>
      </c>
      <c r="U1729" s="16">
        <v>4.6500000000000004</v>
      </c>
      <c r="V1729" s="5">
        <f t="shared" si="214"/>
        <v>4.6500000000000004</v>
      </c>
      <c r="W1729" t="s">
        <v>31</v>
      </c>
      <c r="X1729" t="str">
        <f t="shared" si="215"/>
        <v>MobilePay</v>
      </c>
    </row>
    <row r="1730" spans="1:24" x14ac:dyDescent="0.3">
      <c r="A1730" s="3">
        <v>121728</v>
      </c>
      <c r="B1730">
        <v>301</v>
      </c>
      <c r="C1730" s="2">
        <v>45788</v>
      </c>
      <c r="D1730" s="4">
        <v>5.5659722222222222E-2</v>
      </c>
      <c r="E1730" s="2">
        <v>45788</v>
      </c>
      <c r="F1730" s="2" t="str">
        <f>TEXT(Table1[[#This Row],[Business_Day]],"dddd")</f>
        <v>Sunday</v>
      </c>
      <c r="G1730" t="s">
        <v>18</v>
      </c>
      <c r="H1730" t="s">
        <v>19</v>
      </c>
      <c r="I1730" t="str">
        <f t="shared" si="208"/>
        <v>Dine-In</v>
      </c>
      <c r="J1730" t="s">
        <v>59</v>
      </c>
      <c r="L1730" t="str">
        <f t="shared" si="209"/>
        <v>No Modifier</v>
      </c>
      <c r="M1730" s="3">
        <v>1</v>
      </c>
      <c r="N1730" s="5">
        <v>10.17</v>
      </c>
      <c r="O1730" s="5">
        <f t="shared" si="210"/>
        <v>10.17</v>
      </c>
      <c r="P1730" s="5">
        <f t="shared" si="211"/>
        <v>10.17</v>
      </c>
      <c r="Q1730" s="9">
        <v>0</v>
      </c>
      <c r="R1730" s="9">
        <f t="shared" si="212"/>
        <v>0</v>
      </c>
      <c r="S1730" s="9">
        <v>0.76</v>
      </c>
      <c r="T1730" s="9">
        <f t="shared" si="213"/>
        <v>0.76</v>
      </c>
      <c r="U1730" s="16">
        <v>10.93</v>
      </c>
      <c r="V1730" s="5">
        <f t="shared" si="214"/>
        <v>10.93</v>
      </c>
      <c r="W1730" t="s">
        <v>21</v>
      </c>
      <c r="X1730" t="str">
        <f t="shared" si="215"/>
        <v>Card</v>
      </c>
    </row>
    <row r="1731" spans="1:24" x14ac:dyDescent="0.3">
      <c r="A1731" s="3">
        <v>121729</v>
      </c>
      <c r="B1731">
        <v>101</v>
      </c>
      <c r="C1731" s="2">
        <v>45785</v>
      </c>
      <c r="D1731" s="4">
        <v>0.48881944444444442</v>
      </c>
      <c r="E1731" s="2">
        <v>45785</v>
      </c>
      <c r="F1731" s="2" t="str">
        <f>TEXT(Table1[[#This Row],[Business_Day]],"dddd")</f>
        <v>Thursday</v>
      </c>
      <c r="G1731" t="s">
        <v>37</v>
      </c>
      <c r="H1731" t="s">
        <v>19</v>
      </c>
      <c r="I1731" t="str">
        <f t="shared" ref="I1731:I1744" si="216">IF(H1731="","Unknown",H1731)</f>
        <v>Dine-In</v>
      </c>
      <c r="J1731" t="s">
        <v>41</v>
      </c>
      <c r="L1731" t="str">
        <f t="shared" ref="L1731:L1744" si="217">IF(K1731="","No Modifier",K1731)</f>
        <v>No Modifier</v>
      </c>
      <c r="M1731" s="3">
        <v>3</v>
      </c>
      <c r="N1731" s="5">
        <v>2.2599999999999998</v>
      </c>
      <c r="O1731" s="5">
        <f t="shared" ref="O1731:O1744" si="218">(V1731-T1731+R1731)/M1731</f>
        <v>2.2600000000000002</v>
      </c>
      <c r="P1731" s="5">
        <f t="shared" ref="P1731:P1744" si="219">PRODUCT(M1731,O1731)</f>
        <v>6.7800000000000011</v>
      </c>
      <c r="Q1731" s="9">
        <v>0</v>
      </c>
      <c r="R1731" s="9">
        <f t="shared" ref="R1731:R1744" si="220">IF(ISBLANK(Q1731),ROUND((M1731*O1731)+T1731-V1731,2),Q1731)</f>
        <v>0</v>
      </c>
      <c r="S1731" s="9">
        <v>0.51</v>
      </c>
      <c r="T1731" s="9">
        <f t="shared" ref="T1731:T1744" si="221">IF(S1731="",V1731-P1731+R1731,S1731)</f>
        <v>0.51</v>
      </c>
      <c r="U1731" s="16">
        <v>7.29</v>
      </c>
      <c r="V1731" s="5">
        <f t="shared" ref="V1731:V1744" si="222">IF(U1731="",(M1731*O1731)-R1731+T1731,U1731)</f>
        <v>7.29</v>
      </c>
      <c r="W1731" t="s">
        <v>17</v>
      </c>
      <c r="X1731" t="str">
        <f t="shared" ref="X1731:X1744" si="223">IF(W1731="","Card",W1731)</f>
        <v>Cash</v>
      </c>
    </row>
    <row r="1732" spans="1:24" x14ac:dyDescent="0.3">
      <c r="A1732" s="3">
        <v>121730</v>
      </c>
      <c r="B1732">
        <v>202</v>
      </c>
      <c r="C1732" s="2">
        <v>45777</v>
      </c>
      <c r="D1732" s="4">
        <v>0.15018518518518517</v>
      </c>
      <c r="E1732" s="2">
        <v>45777</v>
      </c>
      <c r="F1732" s="2" t="str">
        <f>TEXT(Table1[[#This Row],[Business_Day]],"dddd")</f>
        <v>Wednesday</v>
      </c>
      <c r="G1732" t="s">
        <v>28</v>
      </c>
      <c r="H1732" t="s">
        <v>19</v>
      </c>
      <c r="I1732" t="str">
        <f t="shared" si="216"/>
        <v>Dine-In</v>
      </c>
      <c r="J1732" t="s">
        <v>68</v>
      </c>
      <c r="L1732" t="str">
        <f t="shared" si="217"/>
        <v>No Modifier</v>
      </c>
      <c r="M1732" s="3">
        <v>1</v>
      </c>
      <c r="N1732" s="5">
        <v>3.68</v>
      </c>
      <c r="O1732" s="5">
        <f t="shared" si="218"/>
        <v>3.6799999999999997</v>
      </c>
      <c r="P1732" s="5">
        <f t="shared" si="219"/>
        <v>3.6799999999999997</v>
      </c>
      <c r="Q1732" s="9">
        <v>0</v>
      </c>
      <c r="R1732" s="9">
        <f t="shared" si="220"/>
        <v>0</v>
      </c>
      <c r="S1732" s="9">
        <v>0.26</v>
      </c>
      <c r="T1732" s="9">
        <f t="shared" si="221"/>
        <v>0.26</v>
      </c>
      <c r="U1732" s="16">
        <v>3.94</v>
      </c>
      <c r="V1732" s="5">
        <f t="shared" si="222"/>
        <v>3.94</v>
      </c>
      <c r="W1732" t="s">
        <v>31</v>
      </c>
      <c r="X1732" t="str">
        <f t="shared" si="223"/>
        <v>MobilePay</v>
      </c>
    </row>
    <row r="1733" spans="1:24" x14ac:dyDescent="0.3">
      <c r="A1733" s="3">
        <v>121731</v>
      </c>
      <c r="B1733">
        <v>402</v>
      </c>
      <c r="C1733" s="2">
        <v>45846</v>
      </c>
      <c r="D1733" s="4">
        <v>0.13114583333333332</v>
      </c>
      <c r="E1733" s="2">
        <v>45846</v>
      </c>
      <c r="F1733" s="2" t="str">
        <f>TEXT(Table1[[#This Row],[Business_Day]],"dddd")</f>
        <v>Tuesday</v>
      </c>
      <c r="G1733" t="s">
        <v>28</v>
      </c>
      <c r="H1733" t="s">
        <v>15</v>
      </c>
      <c r="I1733" t="str">
        <f t="shared" si="216"/>
        <v>Drive-Thru</v>
      </c>
      <c r="J1733" t="s">
        <v>60</v>
      </c>
      <c r="L1733" t="str">
        <f t="shared" si="217"/>
        <v>No Modifier</v>
      </c>
      <c r="M1733" s="3">
        <v>1</v>
      </c>
      <c r="N1733" s="5">
        <v>4.87</v>
      </c>
      <c r="O1733" s="5">
        <f t="shared" si="218"/>
        <v>4.87</v>
      </c>
      <c r="P1733" s="5">
        <f t="shared" si="219"/>
        <v>4.87</v>
      </c>
      <c r="Q1733" s="9">
        <v>0</v>
      </c>
      <c r="R1733" s="9">
        <f t="shared" si="220"/>
        <v>0</v>
      </c>
      <c r="S1733" s="9">
        <v>0.32</v>
      </c>
      <c r="T1733" s="9">
        <f t="shared" si="221"/>
        <v>0.32</v>
      </c>
      <c r="U1733" s="16">
        <v>5.19</v>
      </c>
      <c r="V1733" s="5">
        <f t="shared" si="222"/>
        <v>5.19</v>
      </c>
      <c r="W1733" t="s">
        <v>21</v>
      </c>
      <c r="X1733" t="str">
        <f t="shared" si="223"/>
        <v>Card</v>
      </c>
    </row>
    <row r="1734" spans="1:24" x14ac:dyDescent="0.3">
      <c r="A1734" s="3">
        <v>121732</v>
      </c>
      <c r="B1734">
        <v>201</v>
      </c>
      <c r="C1734" s="2">
        <v>45814</v>
      </c>
      <c r="D1734" s="4">
        <v>0.47921296296296295</v>
      </c>
      <c r="E1734" s="2">
        <v>45814</v>
      </c>
      <c r="F1734" s="2" t="str">
        <f>TEXT(Table1[[#This Row],[Business_Day]],"dddd")</f>
        <v>Friday</v>
      </c>
      <c r="G1734" t="s">
        <v>37</v>
      </c>
      <c r="H1734" t="s">
        <v>19</v>
      </c>
      <c r="I1734" t="str">
        <f t="shared" si="216"/>
        <v>Dine-In</v>
      </c>
      <c r="J1734" t="s">
        <v>24</v>
      </c>
      <c r="L1734" t="str">
        <f t="shared" si="217"/>
        <v>No Modifier</v>
      </c>
      <c r="M1734" s="3">
        <v>2</v>
      </c>
      <c r="N1734" s="5">
        <v>3.24</v>
      </c>
      <c r="O1734" s="5">
        <f t="shared" si="218"/>
        <v>3.24</v>
      </c>
      <c r="P1734" s="5">
        <f t="shared" si="219"/>
        <v>6.48</v>
      </c>
      <c r="Q1734" s="9">
        <v>0</v>
      </c>
      <c r="R1734" s="9">
        <f t="shared" si="220"/>
        <v>0</v>
      </c>
      <c r="S1734" s="9">
        <v>0.55000000000000004</v>
      </c>
      <c r="T1734" s="9">
        <f t="shared" si="221"/>
        <v>0.55000000000000004</v>
      </c>
      <c r="U1734" s="16">
        <v>7.03</v>
      </c>
      <c r="V1734" s="5">
        <f t="shared" si="222"/>
        <v>7.03</v>
      </c>
      <c r="W1734" t="s">
        <v>17</v>
      </c>
      <c r="X1734" t="str">
        <f t="shared" si="223"/>
        <v>Cash</v>
      </c>
    </row>
    <row r="1735" spans="1:24" x14ac:dyDescent="0.3">
      <c r="A1735" s="3">
        <v>121733</v>
      </c>
      <c r="B1735">
        <v>103</v>
      </c>
      <c r="C1735" s="2">
        <v>45857</v>
      </c>
      <c r="D1735" s="4">
        <v>0.37912037037037039</v>
      </c>
      <c r="E1735" s="2">
        <v>45857</v>
      </c>
      <c r="F1735" s="2" t="str">
        <f>TEXT(Table1[[#This Row],[Business_Day]],"dddd")</f>
        <v>Saturday</v>
      </c>
      <c r="G1735" t="s">
        <v>14</v>
      </c>
      <c r="H1735" t="s">
        <v>15</v>
      </c>
      <c r="I1735" t="str">
        <f t="shared" si="216"/>
        <v>Drive-Thru</v>
      </c>
      <c r="J1735" t="s">
        <v>24</v>
      </c>
      <c r="L1735" t="str">
        <f t="shared" si="217"/>
        <v>No Modifier</v>
      </c>
      <c r="M1735" s="3">
        <v>1</v>
      </c>
      <c r="N1735" s="5">
        <v>3.16</v>
      </c>
      <c r="O1735" s="5">
        <f t="shared" si="218"/>
        <v>3.16</v>
      </c>
      <c r="P1735" s="5">
        <f t="shared" si="219"/>
        <v>3.16</v>
      </c>
      <c r="Q1735" s="9">
        <v>0</v>
      </c>
      <c r="R1735" s="9">
        <f t="shared" si="220"/>
        <v>0</v>
      </c>
      <c r="S1735" s="9">
        <v>0.24</v>
      </c>
      <c r="T1735" s="9">
        <f t="shared" si="221"/>
        <v>0.24</v>
      </c>
      <c r="U1735" s="16">
        <v>3.4</v>
      </c>
      <c r="V1735" s="5">
        <f t="shared" si="222"/>
        <v>3.4</v>
      </c>
      <c r="W1735" t="s">
        <v>21</v>
      </c>
      <c r="X1735" t="str">
        <f t="shared" si="223"/>
        <v>Card</v>
      </c>
    </row>
    <row r="1736" spans="1:24" x14ac:dyDescent="0.3">
      <c r="A1736" s="3">
        <v>121734</v>
      </c>
      <c r="B1736">
        <v>403</v>
      </c>
      <c r="C1736" s="2">
        <v>45804</v>
      </c>
      <c r="D1736" s="4">
        <v>0.40516203703703701</v>
      </c>
      <c r="E1736" s="2">
        <v>45804</v>
      </c>
      <c r="F1736" s="2" t="str">
        <f>TEXT(Table1[[#This Row],[Business_Day]],"dddd")</f>
        <v>Tuesday</v>
      </c>
      <c r="G1736" t="s">
        <v>36</v>
      </c>
      <c r="H1736" t="s">
        <v>19</v>
      </c>
      <c r="I1736" t="str">
        <f t="shared" si="216"/>
        <v>Dine-In</v>
      </c>
      <c r="J1736" t="s">
        <v>20</v>
      </c>
      <c r="K1736" t="s">
        <v>50</v>
      </c>
      <c r="L1736" t="str">
        <f t="shared" si="217"/>
        <v>Extra Cheese</v>
      </c>
      <c r="M1736" s="3">
        <v>1</v>
      </c>
      <c r="N1736" s="5">
        <v>5.68</v>
      </c>
      <c r="O1736" s="5">
        <f t="shared" si="218"/>
        <v>6.18</v>
      </c>
      <c r="P1736" s="5">
        <f t="shared" si="219"/>
        <v>6.18</v>
      </c>
      <c r="Q1736" s="9">
        <v>0</v>
      </c>
      <c r="R1736" s="9">
        <f t="shared" si="220"/>
        <v>0</v>
      </c>
      <c r="S1736" s="9">
        <v>0.37</v>
      </c>
      <c r="T1736" s="9">
        <f t="shared" si="221"/>
        <v>0.37</v>
      </c>
      <c r="U1736" s="16">
        <v>6.55</v>
      </c>
      <c r="V1736" s="5">
        <f t="shared" si="222"/>
        <v>6.55</v>
      </c>
      <c r="W1736" t="s">
        <v>21</v>
      </c>
      <c r="X1736" t="str">
        <f t="shared" si="223"/>
        <v>Card</v>
      </c>
    </row>
    <row r="1737" spans="1:24" x14ac:dyDescent="0.3">
      <c r="A1737" s="3">
        <v>121735</v>
      </c>
      <c r="B1737">
        <v>201</v>
      </c>
      <c r="C1737" s="2">
        <v>45859</v>
      </c>
      <c r="D1737" s="4">
        <v>0.28364583333333332</v>
      </c>
      <c r="E1737" s="2">
        <v>45859</v>
      </c>
      <c r="F1737" s="2" t="str">
        <f>TEXT(Table1[[#This Row],[Business_Day]],"dddd")</f>
        <v>Monday</v>
      </c>
      <c r="G1737" t="s">
        <v>14</v>
      </c>
      <c r="H1737" t="s">
        <v>15</v>
      </c>
      <c r="I1737" t="str">
        <f t="shared" si="216"/>
        <v>Drive-Thru</v>
      </c>
      <c r="J1737" t="s">
        <v>75</v>
      </c>
      <c r="K1737" t="s">
        <v>44</v>
      </c>
      <c r="L1737" t="str">
        <f t="shared" si="217"/>
        <v>Extra Egg</v>
      </c>
      <c r="M1737" s="3">
        <v>2</v>
      </c>
      <c r="N1737" s="5">
        <v>3.34</v>
      </c>
      <c r="O1737" s="5">
        <f t="shared" si="218"/>
        <v>4.34</v>
      </c>
      <c r="P1737" s="5">
        <f t="shared" si="219"/>
        <v>8.68</v>
      </c>
      <c r="Q1737" s="9">
        <v>0.87</v>
      </c>
      <c r="R1737" s="9">
        <f t="shared" si="220"/>
        <v>0.87</v>
      </c>
      <c r="S1737" s="9">
        <v>0.74</v>
      </c>
      <c r="T1737" s="9">
        <f t="shared" si="221"/>
        <v>0.74</v>
      </c>
      <c r="U1737" s="16">
        <v>8.5500000000000007</v>
      </c>
      <c r="V1737" s="5">
        <f t="shared" si="222"/>
        <v>8.5500000000000007</v>
      </c>
      <c r="W1737" t="s">
        <v>17</v>
      </c>
      <c r="X1737" t="str">
        <f t="shared" si="223"/>
        <v>Cash</v>
      </c>
    </row>
    <row r="1738" spans="1:24" x14ac:dyDescent="0.3">
      <c r="A1738" s="3">
        <v>121736</v>
      </c>
      <c r="B1738">
        <v>202</v>
      </c>
      <c r="C1738" s="2">
        <v>45774</v>
      </c>
      <c r="D1738" s="4">
        <v>0.21336805555555555</v>
      </c>
      <c r="E1738" s="2">
        <v>45774</v>
      </c>
      <c r="F1738" s="2" t="str">
        <f>TEXT(Table1[[#This Row],[Business_Day]],"dddd")</f>
        <v>Sunday</v>
      </c>
      <c r="G1738" t="s">
        <v>14</v>
      </c>
      <c r="H1738" t="s">
        <v>15</v>
      </c>
      <c r="I1738" t="str">
        <f t="shared" si="216"/>
        <v>Drive-Thru</v>
      </c>
      <c r="J1738" t="s">
        <v>24</v>
      </c>
      <c r="K1738" t="s">
        <v>25</v>
      </c>
      <c r="L1738" t="str">
        <f t="shared" si="217"/>
        <v>No Cheese</v>
      </c>
      <c r="M1738" s="3">
        <v>1</v>
      </c>
      <c r="N1738" s="5">
        <v>2.98</v>
      </c>
      <c r="O1738" s="5">
        <f t="shared" si="218"/>
        <v>2.9800000000000004</v>
      </c>
      <c r="P1738" s="5">
        <f t="shared" si="219"/>
        <v>2.9800000000000004</v>
      </c>
      <c r="Q1738" s="9">
        <v>0</v>
      </c>
      <c r="R1738" s="9">
        <f t="shared" si="220"/>
        <v>0</v>
      </c>
      <c r="S1738" s="9">
        <v>0.24</v>
      </c>
      <c r="T1738" s="9">
        <f t="shared" si="221"/>
        <v>0.24</v>
      </c>
      <c r="U1738" s="16">
        <v>3.22</v>
      </c>
      <c r="V1738" s="5">
        <f t="shared" si="222"/>
        <v>3.22</v>
      </c>
      <c r="W1738" t="s">
        <v>17</v>
      </c>
      <c r="X1738" t="str">
        <f t="shared" si="223"/>
        <v>Cash</v>
      </c>
    </row>
    <row r="1739" spans="1:24" x14ac:dyDescent="0.3">
      <c r="A1739" s="3">
        <v>121737</v>
      </c>
      <c r="B1739">
        <v>401</v>
      </c>
      <c r="C1739" s="2">
        <v>45773</v>
      </c>
      <c r="D1739" s="4">
        <v>0.10372685185185185</v>
      </c>
      <c r="E1739" s="2">
        <v>45773</v>
      </c>
      <c r="F1739" s="2" t="str">
        <f>TEXT(Table1[[#This Row],[Business_Day]],"dddd")</f>
        <v>Saturday</v>
      </c>
      <c r="G1739" t="s">
        <v>18</v>
      </c>
      <c r="H1739" t="s">
        <v>15</v>
      </c>
      <c r="I1739" t="str">
        <f t="shared" si="216"/>
        <v>Drive-Thru</v>
      </c>
      <c r="J1739" t="s">
        <v>26</v>
      </c>
      <c r="L1739" t="str">
        <f t="shared" si="217"/>
        <v>No Modifier</v>
      </c>
      <c r="M1739" s="3">
        <v>1</v>
      </c>
      <c r="N1739" s="5">
        <v>8.76</v>
      </c>
      <c r="O1739" s="5">
        <f t="shared" si="218"/>
        <v>8.76</v>
      </c>
      <c r="P1739" s="5">
        <f t="shared" si="219"/>
        <v>8.76</v>
      </c>
      <c r="Q1739" s="9">
        <v>1.75</v>
      </c>
      <c r="R1739" s="9">
        <f t="shared" si="220"/>
        <v>1.75</v>
      </c>
      <c r="S1739" s="9">
        <v>0.51</v>
      </c>
      <c r="T1739" s="9">
        <f t="shared" si="221"/>
        <v>0.51</v>
      </c>
      <c r="U1739" s="16">
        <v>7.52</v>
      </c>
      <c r="V1739" s="5">
        <f t="shared" si="222"/>
        <v>7.52</v>
      </c>
      <c r="W1739" t="s">
        <v>21</v>
      </c>
      <c r="X1739" t="str">
        <f t="shared" si="223"/>
        <v>Card</v>
      </c>
    </row>
    <row r="1740" spans="1:24" x14ac:dyDescent="0.3">
      <c r="A1740" s="3">
        <v>121738</v>
      </c>
      <c r="B1740">
        <v>102</v>
      </c>
      <c r="C1740" s="2">
        <v>45769</v>
      </c>
      <c r="D1740" s="4">
        <v>0.44987268518518519</v>
      </c>
      <c r="E1740" s="2">
        <v>45769</v>
      </c>
      <c r="F1740" s="2" t="str">
        <f>TEXT(Table1[[#This Row],[Business_Day]],"dddd")</f>
        <v>Tuesday</v>
      </c>
      <c r="G1740" t="s">
        <v>14</v>
      </c>
      <c r="H1740" t="s">
        <v>19</v>
      </c>
      <c r="I1740" t="str">
        <f t="shared" si="216"/>
        <v>Dine-In</v>
      </c>
      <c r="J1740" t="s">
        <v>41</v>
      </c>
      <c r="K1740" t="s">
        <v>76</v>
      </c>
      <c r="L1740" t="str">
        <f t="shared" si="217"/>
        <v>No Ice</v>
      </c>
      <c r="M1740" s="3">
        <v>2</v>
      </c>
      <c r="N1740" s="5">
        <v>2.08</v>
      </c>
      <c r="O1740" s="5">
        <f t="shared" si="218"/>
        <v>2.08</v>
      </c>
      <c r="P1740" s="5">
        <f t="shared" si="219"/>
        <v>4.16</v>
      </c>
      <c r="Q1740" s="9">
        <v>0</v>
      </c>
      <c r="R1740" s="9">
        <f t="shared" si="220"/>
        <v>0</v>
      </c>
      <c r="S1740" s="9">
        <v>0.35</v>
      </c>
      <c r="T1740" s="9">
        <f t="shared" si="221"/>
        <v>0.35</v>
      </c>
      <c r="U1740" s="16">
        <v>4.51</v>
      </c>
      <c r="V1740" s="5">
        <f t="shared" si="222"/>
        <v>4.51</v>
      </c>
      <c r="W1740" t="s">
        <v>31</v>
      </c>
      <c r="X1740" t="str">
        <f t="shared" si="223"/>
        <v>MobilePay</v>
      </c>
    </row>
    <row r="1741" spans="1:24" x14ac:dyDescent="0.3">
      <c r="A1741" s="3">
        <v>121739</v>
      </c>
      <c r="B1741">
        <v>301</v>
      </c>
      <c r="C1741" s="2">
        <v>45843</v>
      </c>
      <c r="D1741" s="4">
        <v>0.20738425925925927</v>
      </c>
      <c r="E1741" s="2">
        <v>45843</v>
      </c>
      <c r="F1741" s="2" t="str">
        <f>TEXT(Table1[[#This Row],[Business_Day]],"dddd")</f>
        <v>Saturday</v>
      </c>
      <c r="G1741" t="s">
        <v>28</v>
      </c>
      <c r="H1741" t="s">
        <v>15</v>
      </c>
      <c r="I1741" t="str">
        <f t="shared" si="216"/>
        <v>Drive-Thru</v>
      </c>
      <c r="J1741" t="s">
        <v>30</v>
      </c>
      <c r="L1741" t="str">
        <f t="shared" si="217"/>
        <v>No Modifier</v>
      </c>
      <c r="M1741" s="3">
        <v>4</v>
      </c>
      <c r="N1741" s="5">
        <v>3.62</v>
      </c>
      <c r="O1741" s="5">
        <f t="shared" si="218"/>
        <v>3.3200000000000003</v>
      </c>
      <c r="P1741" s="5">
        <f t="shared" si="219"/>
        <v>13.280000000000001</v>
      </c>
      <c r="Q1741" s="9">
        <v>0</v>
      </c>
      <c r="R1741" s="9">
        <f t="shared" si="220"/>
        <v>0</v>
      </c>
      <c r="S1741" s="9">
        <v>1.2</v>
      </c>
      <c r="T1741" s="9">
        <f t="shared" si="221"/>
        <v>1.2</v>
      </c>
      <c r="U1741" s="16">
        <v>14.48</v>
      </c>
      <c r="V1741" s="5">
        <f t="shared" si="222"/>
        <v>14.48</v>
      </c>
      <c r="W1741" t="s">
        <v>62</v>
      </c>
      <c r="X1741" t="str">
        <f t="shared" si="223"/>
        <v>GiftCard</v>
      </c>
    </row>
    <row r="1742" spans="1:24" x14ac:dyDescent="0.3">
      <c r="A1742" s="3">
        <v>121740</v>
      </c>
      <c r="B1742">
        <v>101</v>
      </c>
      <c r="C1742" s="2">
        <v>45768</v>
      </c>
      <c r="D1742" s="4">
        <v>0.13728009259259261</v>
      </c>
      <c r="E1742" s="2">
        <v>45768</v>
      </c>
      <c r="F1742" s="2" t="str">
        <f>TEXT(Table1[[#This Row],[Business_Day]],"dddd")</f>
        <v>Monday</v>
      </c>
      <c r="G1742" t="s">
        <v>28</v>
      </c>
      <c r="H1742" t="s">
        <v>19</v>
      </c>
      <c r="I1742" t="str">
        <f t="shared" si="216"/>
        <v>Dine-In</v>
      </c>
      <c r="J1742" t="s">
        <v>52</v>
      </c>
      <c r="L1742" t="str">
        <f t="shared" si="217"/>
        <v>No Modifier</v>
      </c>
      <c r="M1742" s="3">
        <v>1</v>
      </c>
      <c r="N1742" s="5">
        <v>2.61</v>
      </c>
      <c r="O1742" s="5">
        <f t="shared" si="218"/>
        <v>2.61</v>
      </c>
      <c r="P1742" s="5">
        <f t="shared" si="219"/>
        <v>2.61</v>
      </c>
      <c r="Q1742" s="9">
        <v>0.52</v>
      </c>
      <c r="R1742" s="9">
        <f t="shared" si="220"/>
        <v>0.52</v>
      </c>
      <c r="S1742" s="9">
        <v>0.17</v>
      </c>
      <c r="T1742" s="9">
        <f t="shared" si="221"/>
        <v>0.17</v>
      </c>
      <c r="U1742" s="16">
        <v>2.2599999999999998</v>
      </c>
      <c r="V1742" s="5">
        <f t="shared" si="222"/>
        <v>2.2599999999999998</v>
      </c>
      <c r="W1742" t="s">
        <v>21</v>
      </c>
      <c r="X1742" t="str">
        <f t="shared" si="223"/>
        <v>Card</v>
      </c>
    </row>
    <row r="1743" spans="1:24" x14ac:dyDescent="0.3">
      <c r="A1743" s="3">
        <v>121741</v>
      </c>
      <c r="B1743">
        <v>403</v>
      </c>
      <c r="C1743" s="2">
        <v>45799</v>
      </c>
      <c r="D1743" s="4">
        <v>0.51075231481481487</v>
      </c>
      <c r="E1743" s="2">
        <v>45799</v>
      </c>
      <c r="F1743" s="2" t="str">
        <f>TEXT(Table1[[#This Row],[Business_Day]],"dddd")</f>
        <v>Thursday</v>
      </c>
      <c r="G1743" t="s">
        <v>18</v>
      </c>
      <c r="H1743" t="s">
        <v>19</v>
      </c>
      <c r="I1743" t="str">
        <f t="shared" si="216"/>
        <v>Dine-In</v>
      </c>
      <c r="J1743" t="s">
        <v>52</v>
      </c>
      <c r="K1743" t="s">
        <v>53</v>
      </c>
      <c r="L1743" t="str">
        <f t="shared" si="217"/>
        <v>Small Size</v>
      </c>
      <c r="M1743" s="3">
        <v>1</v>
      </c>
      <c r="N1743" s="5">
        <v>2.59</v>
      </c>
      <c r="O1743" s="5">
        <f t="shared" si="218"/>
        <v>2.2899999999999996</v>
      </c>
      <c r="P1743" s="5">
        <f t="shared" si="219"/>
        <v>2.2899999999999996</v>
      </c>
      <c r="Q1743" s="9">
        <v>0</v>
      </c>
      <c r="R1743" s="9">
        <f t="shared" si="220"/>
        <v>0</v>
      </c>
      <c r="S1743" s="9">
        <v>0.22</v>
      </c>
      <c r="T1743" s="9">
        <f t="shared" si="221"/>
        <v>0.22</v>
      </c>
      <c r="U1743" s="16">
        <v>2.5099999999999998</v>
      </c>
      <c r="V1743" s="5">
        <f t="shared" si="222"/>
        <v>2.5099999999999998</v>
      </c>
      <c r="W1743" t="s">
        <v>17</v>
      </c>
      <c r="X1743" t="str">
        <f t="shared" si="223"/>
        <v>Cash</v>
      </c>
    </row>
    <row r="1744" spans="1:24" x14ac:dyDescent="0.3">
      <c r="A1744" s="3">
        <v>121742</v>
      </c>
      <c r="B1744">
        <v>301</v>
      </c>
      <c r="C1744" s="2">
        <v>45767</v>
      </c>
      <c r="D1744" s="4">
        <v>0.46781250000000002</v>
      </c>
      <c r="E1744" s="2">
        <v>45767</v>
      </c>
      <c r="F1744" s="2" t="str">
        <f>TEXT(Table1[[#This Row],[Business_Day]],"dddd")</f>
        <v>Sunday</v>
      </c>
      <c r="G1744" t="s">
        <v>18</v>
      </c>
      <c r="H1744" t="s">
        <v>15</v>
      </c>
      <c r="I1744" t="str">
        <f t="shared" si="216"/>
        <v>Drive-Thru</v>
      </c>
      <c r="J1744" t="s">
        <v>32</v>
      </c>
      <c r="K1744" t="s">
        <v>23</v>
      </c>
      <c r="L1744" t="str">
        <f t="shared" si="217"/>
        <v>Light Ice</v>
      </c>
      <c r="M1744" s="3">
        <v>3</v>
      </c>
      <c r="N1744" s="5">
        <v>1.75</v>
      </c>
      <c r="O1744" s="5">
        <f t="shared" si="218"/>
        <v>1.75</v>
      </c>
      <c r="P1744" s="5">
        <f t="shared" si="219"/>
        <v>5.25</v>
      </c>
      <c r="Q1744" s="9">
        <v>0</v>
      </c>
      <c r="R1744" s="9">
        <f t="shared" si="220"/>
        <v>0</v>
      </c>
      <c r="S1744" s="9">
        <v>0.37</v>
      </c>
      <c r="T1744" s="9">
        <f t="shared" si="221"/>
        <v>0.37</v>
      </c>
      <c r="U1744" s="16">
        <v>5.62</v>
      </c>
      <c r="V1744" s="5">
        <f t="shared" si="222"/>
        <v>5.62</v>
      </c>
      <c r="W1744" t="s">
        <v>31</v>
      </c>
      <c r="X1744" t="str">
        <f t="shared" si="223"/>
        <v>MobilePay</v>
      </c>
    </row>
    <row r="1748" spans="21:21" x14ac:dyDescent="0.3">
      <c r="U1748" s="16" t="s">
        <v>100</v>
      </c>
    </row>
  </sheetData>
  <phoneticPr fontId="18" type="noConversion"/>
  <conditionalFormatting sqref="A1:X1744">
    <cfRule type="containsBlanks" dxfId="1" priority="1">
      <formula>LEN(TRIM(A1))=0</formula>
    </cfRule>
  </conditionalFormatting>
  <conditionalFormatting sqref="A2:X1744">
    <cfRule type="containsBlanks" dxfId="0" priority="2">
      <formula>LEN(TRIM(A2))=0</formula>
    </cfRule>
  </conditionalFormatting>
  <pageMargins left="0.7" right="0.7" top="0.75" bottom="0.75" header="0.3" footer="0.3"/>
  <ignoredErrors>
    <ignoredError sqref="T2 R2 V2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C676-1E65-4342-911B-8AD4E844779C}">
  <sheetPr codeName="Sheet3"/>
  <dimension ref="A1:Q1744"/>
  <sheetViews>
    <sheetView zoomScale="96" zoomScaleNormal="96" workbookViewId="0">
      <pane ySplit="1" topLeftCell="A2" activePane="bottomLeft" state="frozen"/>
      <selection pane="bottomLeft" activeCell="K1178" sqref="K1178"/>
    </sheetView>
  </sheetViews>
  <sheetFormatPr defaultRowHeight="14.4" x14ac:dyDescent="0.3"/>
  <cols>
    <col min="1" max="1" width="15" style="3" customWidth="1"/>
    <col min="2" max="2" width="13" customWidth="1"/>
    <col min="3" max="3" width="22.109375" style="2" customWidth="1"/>
    <col min="4" max="4" width="12.6640625" style="4" customWidth="1"/>
    <col min="5" max="5" width="19.109375" style="2" customWidth="1"/>
    <col min="6" max="6" width="18.5546875" style="17" customWidth="1"/>
    <col min="7" max="7" width="23" customWidth="1"/>
    <col min="8" max="8" width="19.6640625" customWidth="1"/>
    <col min="9" max="9" width="25" customWidth="1"/>
    <col min="10" max="10" width="16.88671875" style="17" customWidth="1"/>
    <col min="11" max="11" width="27.5546875" style="17" bestFit="1" customWidth="1"/>
    <col min="12" max="12" width="14.5546875" style="3" customWidth="1"/>
    <col min="13" max="13" width="15" style="5" customWidth="1"/>
    <col min="14" max="14" width="21" style="20" customWidth="1"/>
    <col min="15" max="15" width="13.88671875" customWidth="1"/>
    <col min="17" max="17" width="18.6640625" style="5" customWidth="1"/>
  </cols>
  <sheetData>
    <row r="1" spans="1:17" ht="16.8" thickTop="1" thickBot="1" x14ac:dyDescent="0.35">
      <c r="A1" s="21" t="s">
        <v>82</v>
      </c>
      <c r="B1" s="22" t="s">
        <v>83</v>
      </c>
      <c r="C1" s="22" t="s">
        <v>96</v>
      </c>
      <c r="D1" s="23" t="s">
        <v>95</v>
      </c>
      <c r="E1" s="22" t="s">
        <v>84</v>
      </c>
      <c r="F1" s="22" t="s">
        <v>103</v>
      </c>
      <c r="G1" s="22" t="s">
        <v>85</v>
      </c>
      <c r="H1" s="22" t="s">
        <v>86</v>
      </c>
      <c r="I1" s="22" t="s">
        <v>87</v>
      </c>
      <c r="J1" s="22" t="s">
        <v>88</v>
      </c>
      <c r="K1" s="22" t="s">
        <v>94</v>
      </c>
      <c r="L1" s="22" t="s">
        <v>89</v>
      </c>
      <c r="M1" s="22" t="s">
        <v>90</v>
      </c>
      <c r="N1" s="22" t="s">
        <v>108</v>
      </c>
      <c r="O1" s="22" t="s">
        <v>91</v>
      </c>
      <c r="P1" s="22" t="s">
        <v>92</v>
      </c>
      <c r="Q1" s="22" t="s">
        <v>93</v>
      </c>
    </row>
    <row r="2" spans="1:17" ht="15" thickTop="1" x14ac:dyDescent="0.3">
      <c r="A2" s="3">
        <v>120000</v>
      </c>
      <c r="B2">
        <f>_xlfn.XLOOKUP(A2,Cleaning!$A:$A,Cleaning!$B:$B,0,0)</f>
        <v>102</v>
      </c>
      <c r="C2" s="2">
        <f>_xlfn.XLOOKUP(A2,Cleaning!$A:$A,Cleaning!$C:$C,0,0)</f>
        <v>45843</v>
      </c>
      <c r="D2" s="4">
        <f>_xlfn.XLOOKUP(A2,Cleaning!$A:$A,Cleaning!$D:$D,0,0)</f>
        <v>0.25981481481481483</v>
      </c>
      <c r="E2" s="2">
        <f>_xlfn.XLOOKUP(A2,Cleaning!$A:$A,Cleaning!$E:$E,0,0)</f>
        <v>45843</v>
      </c>
      <c r="F2" s="10" t="str">
        <f>_xlfn.XLOOKUP(A2,Cleaning!$A:$A,Cleaning!$F:$F,0,0)</f>
        <v>Saturday</v>
      </c>
      <c r="G2" t="str">
        <f>_xlfn.XLOOKUP(A2,Cleaning!$A:$A,Cleaning!$G:$G,0,0)</f>
        <v>Breakfast</v>
      </c>
      <c r="H2" t="str">
        <f>_xlfn.XLOOKUP(A2,Cleaning!$A:$A,Cleaning!$I:$I,0,0)</f>
        <v>Drive-Thru</v>
      </c>
      <c r="I2" t="str">
        <f>_xlfn.XLOOKUP(A2,Cleaning!$A:$A,Cleaning!$J:$J,0,0)</f>
        <v>Bottled Water</v>
      </c>
      <c r="J2" t="str">
        <f>_xlfn.XLOOKUP(A2,Cleaning!$A:$A,Cleaning!$L:$L,0,0)</f>
        <v>No Modifier</v>
      </c>
      <c r="K2" t="str">
        <f>_xlfn.XLOOKUP(A2,Cleaning!$A:$A,Cleaning!$X:$X,0,0)</f>
        <v>Cash</v>
      </c>
      <c r="L2" s="3">
        <f>_xlfn.XLOOKUP(A2,Cleaning!$A:$A,Cleaning!$M:$M,0,0)</f>
        <v>1</v>
      </c>
      <c r="M2" s="5">
        <f>_xlfn.XLOOKUP(A2,Cleaning!$A:$A,Cleaning!$O:$O,0,0)</f>
        <v>1.4799999999999998</v>
      </c>
      <c r="N2" s="12">
        <f>_xlfn.XLOOKUP(A2,Cleaning!$A:$A,Cleaning!$P:$P,0,0)</f>
        <v>1.4799999999999998</v>
      </c>
      <c r="O2">
        <f>_xlfn.XLOOKUP(A2,Cleaning!$A:$A,Cleaning!$R:$R,0,0)</f>
        <v>0.15</v>
      </c>
      <c r="P2">
        <f>_xlfn.XLOOKUP(A2,Cleaning!$A:$A,Cleaning!$T:$T,0,0)</f>
        <v>0.1</v>
      </c>
      <c r="Q2" s="5">
        <f>_xlfn.XLOOKUP(A2,Cleaning!$A:$A,Cleaning!$V:$V,0,0)</f>
        <v>1.43</v>
      </c>
    </row>
    <row r="3" spans="1:17" x14ac:dyDescent="0.3">
      <c r="A3" s="3">
        <v>120001</v>
      </c>
      <c r="B3">
        <f>_xlfn.XLOOKUP(A3,Cleaning!$A:$A,Cleaning!$B:$B,0,0)</f>
        <v>201</v>
      </c>
      <c r="C3" s="2">
        <f>_xlfn.XLOOKUP(A3,Cleaning!$A:$A,Cleaning!$C:$C,0,0)</f>
        <v>45843</v>
      </c>
      <c r="D3" s="4">
        <f>_xlfn.XLOOKUP(A3,Cleaning!$A:$A,Cleaning!$D:$D,0,0)</f>
        <v>0.49225694444444446</v>
      </c>
      <c r="E3" s="2">
        <f>_xlfn.XLOOKUP(A3,Cleaning!$A:$A,Cleaning!$E:$E,0,0)</f>
        <v>45843</v>
      </c>
      <c r="F3" s="10" t="str">
        <f>_xlfn.XLOOKUP(A3,Cleaning!$A:$A,Cleaning!$F:$F,0,0)</f>
        <v>Saturday</v>
      </c>
      <c r="G3" t="str">
        <f>_xlfn.XLOOKUP(A3,Cleaning!$A:$A,Cleaning!$G:$G,0,0)</f>
        <v>Lunch</v>
      </c>
      <c r="H3" t="str">
        <f>_xlfn.XLOOKUP(A3,Cleaning!$A:$A,Cleaning!$I:$I,0,0)</f>
        <v>Dine-In</v>
      </c>
      <c r="I3" t="str">
        <f>_xlfn.XLOOKUP(A3,Cleaning!$A:$A,Cleaning!$J:$J,0,0)</f>
        <v>Chicken Sandwich</v>
      </c>
      <c r="J3" t="str">
        <f>_xlfn.XLOOKUP(A3,Cleaning!$A:$A,Cleaning!$L:$L,0,0)</f>
        <v>No Modifier</v>
      </c>
      <c r="K3" t="str">
        <f>_xlfn.XLOOKUP(A3,Cleaning!$A:$A,Cleaning!$X:$X,0,0)</f>
        <v>Card</v>
      </c>
      <c r="L3" s="3">
        <f>_xlfn.XLOOKUP(A3,Cleaning!$A:$A,Cleaning!$M:$M,0,0)</f>
        <v>1</v>
      </c>
      <c r="M3" s="5">
        <f>_xlfn.XLOOKUP(A3,Cleaning!$A:$A,Cleaning!$O:$O,0,0)</f>
        <v>5.34</v>
      </c>
      <c r="N3" s="12">
        <f>_xlfn.XLOOKUP(A3,Cleaning!$A:$A,Cleaning!$P:$P,0,0)</f>
        <v>5.34</v>
      </c>
      <c r="O3">
        <f>_xlfn.XLOOKUP(A3,Cleaning!$A:$A,Cleaning!$R:$R,0,0)</f>
        <v>0</v>
      </c>
      <c r="P3">
        <f>_xlfn.XLOOKUP(A3,Cleaning!$A:$A,Cleaning!$T:$T,0,0)</f>
        <v>0.45</v>
      </c>
      <c r="Q3" s="5">
        <f>_xlfn.XLOOKUP(A3,Cleaning!$A:$A,Cleaning!$V:$V,0,0)</f>
        <v>5.79</v>
      </c>
    </row>
    <row r="4" spans="1:17" x14ac:dyDescent="0.3">
      <c r="A4" s="3">
        <v>120002</v>
      </c>
      <c r="B4">
        <f>_xlfn.XLOOKUP(A4,Cleaning!$A:$A,Cleaning!$B:$B,0,0)</f>
        <v>403</v>
      </c>
      <c r="C4" s="2">
        <f>_xlfn.XLOOKUP(A4,Cleaning!$A:$A,Cleaning!$C:$C,0,0)</f>
        <v>45760</v>
      </c>
      <c r="D4" s="4">
        <f>_xlfn.XLOOKUP(A4,Cleaning!$A:$A,Cleaning!$D:$D,0,0)</f>
        <v>0.33721064814814816</v>
      </c>
      <c r="E4" s="2">
        <f>_xlfn.XLOOKUP(A4,Cleaning!$A:$A,Cleaning!$E:$E,0,0)</f>
        <v>45760</v>
      </c>
      <c r="F4" s="10" t="str">
        <f>_xlfn.XLOOKUP(A4,Cleaning!$A:$A,Cleaning!$F:$F,0,0)</f>
        <v>Sunday</v>
      </c>
      <c r="G4" t="str">
        <f>_xlfn.XLOOKUP(A4,Cleaning!$A:$A,Cleaning!$G:$G,0,0)</f>
        <v>Breakfast</v>
      </c>
      <c r="H4" t="str">
        <f>_xlfn.XLOOKUP(A4,Cleaning!$A:$A,Cleaning!$I:$I,0,0)</f>
        <v>Takeout</v>
      </c>
      <c r="I4" t="str">
        <f>_xlfn.XLOOKUP(A4,Cleaning!$A:$A,Cleaning!$J:$J,0,0)</f>
        <v xml:space="preserve"> Bottled Water</v>
      </c>
      <c r="J4" t="str">
        <f>_xlfn.XLOOKUP(A4,Cleaning!$A:$A,Cleaning!$L:$L,0,0)</f>
        <v>Light Ice</v>
      </c>
      <c r="K4" t="str">
        <f>_xlfn.XLOOKUP(A4,Cleaning!$A:$A,Cleaning!$X:$X,0,0)</f>
        <v>Cash</v>
      </c>
      <c r="L4" s="3">
        <f>_xlfn.XLOOKUP(A4,Cleaning!$A:$A,Cleaning!$M:$M,0,0)</f>
        <v>1</v>
      </c>
      <c r="M4" s="5">
        <f>_xlfn.XLOOKUP(A4,Cleaning!$A:$A,Cleaning!$O:$O,0,0)</f>
        <v>1.4899999999999998</v>
      </c>
      <c r="N4" s="12">
        <f>_xlfn.XLOOKUP(A4,Cleaning!$A:$A,Cleaning!$P:$P,0,0)</f>
        <v>1.4899999999999998</v>
      </c>
      <c r="O4">
        <f>_xlfn.XLOOKUP(A4,Cleaning!$A:$A,Cleaning!$R:$R,0,0)</f>
        <v>0.15</v>
      </c>
      <c r="P4">
        <f>_xlfn.XLOOKUP(A4,Cleaning!$A:$A,Cleaning!$T:$T,0,0)</f>
        <v>0.1</v>
      </c>
      <c r="Q4" s="5">
        <f>_xlfn.XLOOKUP(A4,Cleaning!$A:$A,Cleaning!$V:$V,0,0)</f>
        <v>1.44</v>
      </c>
    </row>
    <row r="5" spans="1:17" x14ac:dyDescent="0.3">
      <c r="A5" s="3">
        <v>120003</v>
      </c>
      <c r="B5">
        <f>_xlfn.XLOOKUP(A5,Cleaning!$A:$A,Cleaning!$B:$B,0,0)</f>
        <v>301</v>
      </c>
      <c r="C5" s="2">
        <f>_xlfn.XLOOKUP(A5,Cleaning!$A:$A,Cleaning!$C:$C,0,0)</f>
        <v>45833</v>
      </c>
      <c r="D5" s="4">
        <f>_xlfn.XLOOKUP(A5,Cleaning!$A:$A,Cleaning!$D:$D,0,0)</f>
        <v>0.27936342592592595</v>
      </c>
      <c r="E5" s="2">
        <f>_xlfn.XLOOKUP(A5,Cleaning!$A:$A,Cleaning!$E:$E,0,0)</f>
        <v>45833</v>
      </c>
      <c r="F5" s="10" t="str">
        <f>_xlfn.XLOOKUP(A5,Cleaning!$A:$A,Cleaning!$F:$F,0,0)</f>
        <v>Wednesday</v>
      </c>
      <c r="G5" t="str">
        <f>_xlfn.XLOOKUP(A5,Cleaning!$A:$A,Cleaning!$G:$G,0,0)</f>
        <v>Breakfast</v>
      </c>
      <c r="H5" t="str">
        <f>_xlfn.XLOOKUP(A5,Cleaning!$A:$A,Cleaning!$I:$I,0,0)</f>
        <v>Drive-Thru</v>
      </c>
      <c r="I5" t="str">
        <f>_xlfn.XLOOKUP(A5,Cleaning!$A:$A,Cleaning!$J:$J,0,0)</f>
        <v>Egg Muffin</v>
      </c>
      <c r="J5" t="str">
        <f>_xlfn.XLOOKUP(A5,Cleaning!$A:$A,Cleaning!$L:$L,0,0)</f>
        <v>No Cheese</v>
      </c>
      <c r="K5" t="str">
        <f>_xlfn.XLOOKUP(A5,Cleaning!$A:$A,Cleaning!$X:$X,0,0)</f>
        <v>Cash</v>
      </c>
      <c r="L5" s="3">
        <f>_xlfn.XLOOKUP(A5,Cleaning!$A:$A,Cleaning!$M:$M,0,0)</f>
        <v>1</v>
      </c>
      <c r="M5" s="5">
        <f>_xlfn.XLOOKUP(A5,Cleaning!$A:$A,Cleaning!$O:$O,0,0)</f>
        <v>3.62</v>
      </c>
      <c r="N5" s="12">
        <f>_xlfn.XLOOKUP(A5,Cleaning!$A:$A,Cleaning!$P:$P,0,0)</f>
        <v>3.62</v>
      </c>
      <c r="O5">
        <f>_xlfn.XLOOKUP(A5,Cleaning!$A:$A,Cleaning!$R:$R,0,0)</f>
        <v>0</v>
      </c>
      <c r="P5">
        <f>_xlfn.XLOOKUP(A5,Cleaning!$A:$A,Cleaning!$T:$T,0,0)</f>
        <v>0.34</v>
      </c>
      <c r="Q5" s="5">
        <f>_xlfn.XLOOKUP(A5,Cleaning!$A:$A,Cleaning!$V:$V,0,0)</f>
        <v>3.96</v>
      </c>
    </row>
    <row r="6" spans="1:17" x14ac:dyDescent="0.3">
      <c r="A6" s="3">
        <v>120004</v>
      </c>
      <c r="B6">
        <f>_xlfn.XLOOKUP(A6,Cleaning!$A:$A,Cleaning!$B:$B,0,0)</f>
        <v>301</v>
      </c>
      <c r="C6" s="2">
        <f>_xlfn.XLOOKUP(A6,Cleaning!$A:$A,Cleaning!$C:$C,0,0)</f>
        <v>45870</v>
      </c>
      <c r="D6" s="4">
        <f>_xlfn.XLOOKUP(A6,Cleaning!$A:$A,Cleaning!$D:$D,0,0)</f>
        <v>0.54069444444444448</v>
      </c>
      <c r="E6" s="2">
        <f>_xlfn.XLOOKUP(A6,Cleaning!$A:$A,Cleaning!$E:$E,0,0)</f>
        <v>45870</v>
      </c>
      <c r="F6" s="10" t="str">
        <f>_xlfn.XLOOKUP(A6,Cleaning!$A:$A,Cleaning!$F:$F,0,0)</f>
        <v>Friday</v>
      </c>
      <c r="G6" t="str">
        <f>_xlfn.XLOOKUP(A6,Cleaning!$A:$A,Cleaning!$G:$G,0,0)</f>
        <v>Lunch</v>
      </c>
      <c r="H6" t="str">
        <f>_xlfn.XLOOKUP(A6,Cleaning!$A:$A,Cleaning!$I:$I,0,0)</f>
        <v>Drive-Thru</v>
      </c>
      <c r="I6" t="str">
        <f>_xlfn.XLOOKUP(A6,Cleaning!$A:$A,Cleaning!$J:$J,0,0)</f>
        <v>Spicy Chicken Combo</v>
      </c>
      <c r="J6" t="str">
        <f>_xlfn.XLOOKUP(A6,Cleaning!$A:$A,Cleaning!$L:$L,0,0)</f>
        <v>No Modifier</v>
      </c>
      <c r="K6" t="str">
        <f>_xlfn.XLOOKUP(A6,Cleaning!$A:$A,Cleaning!$X:$X,0,0)</f>
        <v>Card</v>
      </c>
      <c r="L6" s="3">
        <f>_xlfn.XLOOKUP(A6,Cleaning!$A:$A,Cleaning!$M:$M,0,0)</f>
        <v>2</v>
      </c>
      <c r="M6" s="5">
        <f>_xlfn.XLOOKUP(A6,Cleaning!$A:$A,Cleaning!$O:$O,0,0)</f>
        <v>9.17</v>
      </c>
      <c r="N6" s="12">
        <f>_xlfn.XLOOKUP(A6,Cleaning!$A:$A,Cleaning!$P:$P,0,0)</f>
        <v>18.34</v>
      </c>
      <c r="O6">
        <f>_xlfn.XLOOKUP(A6,Cleaning!$A:$A,Cleaning!$R:$R,0,0)</f>
        <v>0</v>
      </c>
      <c r="P6">
        <f>_xlfn.XLOOKUP(A6,Cleaning!$A:$A,Cleaning!$T:$T,0,0)</f>
        <v>1.38</v>
      </c>
      <c r="Q6" s="5">
        <f>_xlfn.XLOOKUP(A6,Cleaning!$A:$A,Cleaning!$V:$V,0,0)</f>
        <v>19.72</v>
      </c>
    </row>
    <row r="7" spans="1:17" x14ac:dyDescent="0.3">
      <c r="A7" s="3">
        <v>120005</v>
      </c>
      <c r="B7">
        <f>_xlfn.XLOOKUP(A7,Cleaning!$A:$A,Cleaning!$B:$B,0,0)</f>
        <v>501</v>
      </c>
      <c r="C7" s="2">
        <f>_xlfn.XLOOKUP(A7,Cleaning!$A:$A,Cleaning!$C:$C,0,0)</f>
        <v>45850</v>
      </c>
      <c r="D7" s="4">
        <f>_xlfn.XLOOKUP(A7,Cleaning!$A:$A,Cleaning!$D:$D,0,0)</f>
        <v>0.52258101851851857</v>
      </c>
      <c r="E7" s="2">
        <f>_xlfn.XLOOKUP(A7,Cleaning!$A:$A,Cleaning!$E:$E,0,0)</f>
        <v>45850</v>
      </c>
      <c r="F7" s="10" t="str">
        <f>_xlfn.XLOOKUP(A7,Cleaning!$A:$A,Cleaning!$F:$F,0,0)</f>
        <v>Saturday</v>
      </c>
      <c r="G7" t="str">
        <f>_xlfn.XLOOKUP(A7,Cleaning!$A:$A,Cleaning!$G:$G,0,0)</f>
        <v>Lunch</v>
      </c>
      <c r="H7" t="str">
        <f>_xlfn.XLOOKUP(A7,Cleaning!$A:$A,Cleaning!$I:$I,0,0)</f>
        <v>Dine-In</v>
      </c>
      <c r="I7" t="str">
        <f>_xlfn.XLOOKUP(A7,Cleaning!$A:$A,Cleaning!$J:$J,0,0)</f>
        <v>Double Cheeseburger</v>
      </c>
      <c r="J7" t="str">
        <f>_xlfn.XLOOKUP(A7,Cleaning!$A:$A,Cleaning!$L:$L,0,0)</f>
        <v>No Modifier</v>
      </c>
      <c r="K7" t="str">
        <f>_xlfn.XLOOKUP(A7,Cleaning!$A:$A,Cleaning!$X:$X,0,0)</f>
        <v>Card</v>
      </c>
      <c r="L7" s="3">
        <f>_xlfn.XLOOKUP(A7,Cleaning!$A:$A,Cleaning!$M:$M,0,0)</f>
        <v>1</v>
      </c>
      <c r="M7" s="5">
        <f>_xlfn.XLOOKUP(A7,Cleaning!$A:$A,Cleaning!$O:$O,0,0)</f>
        <v>5.64</v>
      </c>
      <c r="N7" s="12">
        <f>_xlfn.XLOOKUP(A7,Cleaning!$A:$A,Cleaning!$P:$P,0,0)</f>
        <v>5.64</v>
      </c>
      <c r="O7">
        <f>_xlfn.XLOOKUP(A7,Cleaning!$A:$A,Cleaning!$R:$R,0,0)</f>
        <v>0</v>
      </c>
      <c r="P7">
        <f>_xlfn.XLOOKUP(A7,Cleaning!$A:$A,Cleaning!$T:$T,0,0)</f>
        <v>0.37</v>
      </c>
      <c r="Q7" s="5">
        <f>_xlfn.XLOOKUP(A7,Cleaning!$A:$A,Cleaning!$V:$V,0,0)</f>
        <v>6.01</v>
      </c>
    </row>
    <row r="8" spans="1:17" x14ac:dyDescent="0.3">
      <c r="A8" s="3">
        <v>120006</v>
      </c>
      <c r="B8">
        <f>_xlfn.XLOOKUP(A8,Cleaning!$A:$A,Cleaning!$B:$B,0,0)</f>
        <v>101</v>
      </c>
      <c r="C8" s="2">
        <f>_xlfn.XLOOKUP(A8,Cleaning!$A:$A,Cleaning!$C:$C,0,0)</f>
        <v>45864</v>
      </c>
      <c r="D8" s="4">
        <f>_xlfn.XLOOKUP(A8,Cleaning!$A:$A,Cleaning!$D:$D,0,0)</f>
        <v>0.24761574074074075</v>
      </c>
      <c r="E8" s="2">
        <f>_xlfn.XLOOKUP(A8,Cleaning!$A:$A,Cleaning!$E:$E,0,0)</f>
        <v>45864</v>
      </c>
      <c r="F8" s="10" t="str">
        <f>_xlfn.XLOOKUP(A8,Cleaning!$A:$A,Cleaning!$F:$F,0,0)</f>
        <v>Saturday</v>
      </c>
      <c r="G8" t="str">
        <f>_xlfn.XLOOKUP(A8,Cleaning!$A:$A,Cleaning!$G:$G,0,0)</f>
        <v>Afternoon</v>
      </c>
      <c r="H8" t="str">
        <f>_xlfn.XLOOKUP(A8,Cleaning!$A:$A,Cleaning!$I:$I,0,0)</f>
        <v>Delivery</v>
      </c>
      <c r="I8" t="str">
        <f>_xlfn.XLOOKUP(A8,Cleaning!$A:$A,Cleaning!$J:$J,0,0)</f>
        <v>Onion Rings</v>
      </c>
      <c r="J8" t="str">
        <f>_xlfn.XLOOKUP(A8,Cleaning!$A:$A,Cleaning!$L:$L,0,0)</f>
        <v>No Modifier</v>
      </c>
      <c r="K8" t="str">
        <f>_xlfn.XLOOKUP(A8,Cleaning!$A:$A,Cleaning!$X:$X,0,0)</f>
        <v>MobilePay</v>
      </c>
      <c r="L8" s="3">
        <f>_xlfn.XLOOKUP(A8,Cleaning!$A:$A,Cleaning!$M:$M,0,0)</f>
        <v>1</v>
      </c>
      <c r="M8" s="5">
        <f>_xlfn.XLOOKUP(A8,Cleaning!$A:$A,Cleaning!$O:$O,0,0)</f>
        <v>3.59</v>
      </c>
      <c r="N8" s="12">
        <f>_xlfn.XLOOKUP(A8,Cleaning!$A:$A,Cleaning!$P:$P,0,0)</f>
        <v>3.59</v>
      </c>
      <c r="O8">
        <f>_xlfn.XLOOKUP(A8,Cleaning!$A:$A,Cleaning!$R:$R,0,0)</f>
        <v>0.54</v>
      </c>
      <c r="P8">
        <f>_xlfn.XLOOKUP(A8,Cleaning!$A:$A,Cleaning!$T:$T,0,0)</f>
        <v>0.28999999999999998</v>
      </c>
      <c r="Q8" s="5">
        <f>_xlfn.XLOOKUP(A8,Cleaning!$A:$A,Cleaning!$V:$V,0,0)</f>
        <v>3.34</v>
      </c>
    </row>
    <row r="9" spans="1:17" x14ac:dyDescent="0.3">
      <c r="A9" s="3">
        <v>120007</v>
      </c>
      <c r="B9">
        <f>_xlfn.XLOOKUP(A9,Cleaning!$A:$A,Cleaning!$B:$B,0,0)</f>
        <v>403</v>
      </c>
      <c r="C9" s="2">
        <f>_xlfn.XLOOKUP(A9,Cleaning!$A:$A,Cleaning!$C:$C,0,0)</f>
        <v>45859</v>
      </c>
      <c r="D9" s="4">
        <f>_xlfn.XLOOKUP(A9,Cleaning!$A:$A,Cleaning!$D:$D,0,0)</f>
        <v>0.20011574074074073</v>
      </c>
      <c r="E9" s="2">
        <f>_xlfn.XLOOKUP(A9,Cleaning!$A:$A,Cleaning!$E:$E,0,0)</f>
        <v>45859</v>
      </c>
      <c r="F9" s="10" t="str">
        <f>_xlfn.XLOOKUP(A9,Cleaning!$A:$A,Cleaning!$F:$F,0,0)</f>
        <v>Monday</v>
      </c>
      <c r="G9" t="str">
        <f>_xlfn.XLOOKUP(A9,Cleaning!$A:$A,Cleaning!$G:$G,0,0)</f>
        <v>Afternoon</v>
      </c>
      <c r="H9" t="str">
        <f>_xlfn.XLOOKUP(A9,Cleaning!$A:$A,Cleaning!$I:$I,0,0)</f>
        <v>Takeout</v>
      </c>
      <c r="I9" t="str">
        <f>_xlfn.XLOOKUP(A9,Cleaning!$A:$A,Cleaning!$J:$J,0,0)</f>
        <v>Soft Drink (Medium)</v>
      </c>
      <c r="J9" t="str">
        <f>_xlfn.XLOOKUP(A9,Cleaning!$A:$A,Cleaning!$L:$L,0,0)</f>
        <v>No Modifier</v>
      </c>
      <c r="K9" t="str">
        <f>_xlfn.XLOOKUP(A9,Cleaning!$A:$A,Cleaning!$X:$X,0,0)</f>
        <v>Cash</v>
      </c>
      <c r="L9" s="3">
        <f>_xlfn.XLOOKUP(A9,Cleaning!$A:$A,Cleaning!$M:$M,0,0)</f>
        <v>1</v>
      </c>
      <c r="M9" s="5">
        <f>_xlfn.XLOOKUP(A9,Cleaning!$A:$A,Cleaning!$O:$O,0,0)</f>
        <v>1.7999999999999998</v>
      </c>
      <c r="N9" s="12">
        <f>_xlfn.XLOOKUP(A9,Cleaning!$A:$A,Cleaning!$P:$P,0,0)</f>
        <v>1.7999999999999998</v>
      </c>
      <c r="O9">
        <f>_xlfn.XLOOKUP(A9,Cleaning!$A:$A,Cleaning!$R:$R,0,0)</f>
        <v>0.27</v>
      </c>
      <c r="P9">
        <f>_xlfn.XLOOKUP(A9,Cleaning!$A:$A,Cleaning!$T:$T,0,0)</f>
        <v>0.11</v>
      </c>
      <c r="Q9" s="5">
        <f>_xlfn.XLOOKUP(A9,Cleaning!$A:$A,Cleaning!$V:$V,0,0)</f>
        <v>1.64</v>
      </c>
    </row>
    <row r="10" spans="1:17" x14ac:dyDescent="0.3">
      <c r="A10" s="3">
        <v>120008</v>
      </c>
      <c r="B10">
        <f>_xlfn.XLOOKUP(A10,Cleaning!$A:$A,Cleaning!$B:$B,0,0)</f>
        <v>102</v>
      </c>
      <c r="C10" s="2">
        <f>_xlfn.XLOOKUP(A10,Cleaning!$A:$A,Cleaning!$C:$C,0,0)</f>
        <v>45810</v>
      </c>
      <c r="D10" s="4">
        <f>_xlfn.XLOOKUP(A10,Cleaning!$A:$A,Cleaning!$D:$D,0,0)</f>
        <v>0.46437499999999998</v>
      </c>
      <c r="E10" s="2">
        <f>_xlfn.XLOOKUP(A10,Cleaning!$A:$A,Cleaning!$E:$E,0,0)</f>
        <v>45810</v>
      </c>
      <c r="F10" s="10" t="str">
        <f>_xlfn.XLOOKUP(A10,Cleaning!$A:$A,Cleaning!$F:$F,0,0)</f>
        <v>Monday</v>
      </c>
      <c r="G10" t="str">
        <f>_xlfn.XLOOKUP(A10,Cleaning!$A:$A,Cleaning!$G:$G,0,0)</f>
        <v>Late Night</v>
      </c>
      <c r="H10" t="str">
        <f>_xlfn.XLOOKUP(A10,Cleaning!$A:$A,Cleaning!$I:$I,0,0)</f>
        <v>Delivery</v>
      </c>
      <c r="I10" t="str">
        <f>_xlfn.XLOOKUP(A10,Cleaning!$A:$A,Cleaning!$J:$J,0,0)</f>
        <v>Chicken Sandwich</v>
      </c>
      <c r="J10" t="str">
        <f>_xlfn.XLOOKUP(A10,Cleaning!$A:$A,Cleaning!$L:$L,0,0)</f>
        <v>Extra Sauce</v>
      </c>
      <c r="K10" t="str">
        <f>_xlfn.XLOOKUP(A10,Cleaning!$A:$A,Cleaning!$X:$X,0,0)</f>
        <v>Card</v>
      </c>
      <c r="L10" s="3">
        <f>_xlfn.XLOOKUP(A10,Cleaning!$A:$A,Cleaning!$M:$M,0,0)</f>
        <v>2</v>
      </c>
      <c r="M10" s="5">
        <f>_xlfn.XLOOKUP(A10,Cleaning!$A:$A,Cleaning!$O:$O,0,0)</f>
        <v>5.4700000000000006</v>
      </c>
      <c r="N10" s="12">
        <f>_xlfn.XLOOKUP(A10,Cleaning!$A:$A,Cleaning!$P:$P,0,0)</f>
        <v>10.940000000000001</v>
      </c>
      <c r="O10">
        <f>_xlfn.XLOOKUP(A10,Cleaning!$A:$A,Cleaning!$R:$R,0,0)</f>
        <v>0</v>
      </c>
      <c r="P10">
        <f>_xlfn.XLOOKUP(A10,Cleaning!$A:$A,Cleaning!$T:$T,0,0)</f>
        <v>0.79</v>
      </c>
      <c r="Q10" s="5">
        <f>_xlfn.XLOOKUP(A10,Cleaning!$A:$A,Cleaning!$V:$V,0,0)</f>
        <v>11.73</v>
      </c>
    </row>
    <row r="11" spans="1:17" x14ac:dyDescent="0.3">
      <c r="A11" s="3">
        <v>120009</v>
      </c>
      <c r="B11">
        <f>_xlfn.XLOOKUP(A11,Cleaning!$A:$A,Cleaning!$B:$B,0,0)</f>
        <v>402</v>
      </c>
      <c r="C11" s="2">
        <f>_xlfn.XLOOKUP(A11,Cleaning!$A:$A,Cleaning!$C:$C,0,0)</f>
        <v>45850</v>
      </c>
      <c r="D11" s="4">
        <f>_xlfn.XLOOKUP(A11,Cleaning!$A:$A,Cleaning!$D:$D,0,0)</f>
        <v>0.22292824074074075</v>
      </c>
      <c r="E11" s="2">
        <f>_xlfn.XLOOKUP(A11,Cleaning!$A:$A,Cleaning!$E:$E,0,0)</f>
        <v>45850</v>
      </c>
      <c r="F11" s="10" t="str">
        <f>_xlfn.XLOOKUP(A11,Cleaning!$A:$A,Cleaning!$F:$F,0,0)</f>
        <v>Saturday</v>
      </c>
      <c r="G11" t="str">
        <f>_xlfn.XLOOKUP(A11,Cleaning!$A:$A,Cleaning!$G:$G,0,0)</f>
        <v>Breakfast</v>
      </c>
      <c r="H11" t="str">
        <f>_xlfn.XLOOKUP(A11,Cleaning!$A:$A,Cleaning!$I:$I,0,0)</f>
        <v>Drive-Thru</v>
      </c>
      <c r="I11" t="str">
        <f>_xlfn.XLOOKUP(A11,Cleaning!$A:$A,Cleaning!$J:$J,0,0)</f>
        <v>Hash Browns</v>
      </c>
      <c r="J11" t="str">
        <f>_xlfn.XLOOKUP(A11,Cleaning!$A:$A,Cleaning!$L:$L,0,0)</f>
        <v>No Modifier</v>
      </c>
      <c r="K11" t="str">
        <f>_xlfn.XLOOKUP(A11,Cleaning!$A:$A,Cleaning!$X:$X,0,0)</f>
        <v>Card</v>
      </c>
      <c r="L11" s="3">
        <f>_xlfn.XLOOKUP(A11,Cleaning!$A:$A,Cleaning!$M:$M,0,0)</f>
        <v>1</v>
      </c>
      <c r="M11" s="5">
        <f>_xlfn.XLOOKUP(A11,Cleaning!$A:$A,Cleaning!$O:$O,0,0)</f>
        <v>2</v>
      </c>
      <c r="N11" s="12">
        <f>_xlfn.XLOOKUP(A11,Cleaning!$A:$A,Cleaning!$P:$P,0,0)</f>
        <v>2</v>
      </c>
      <c r="O11">
        <f>_xlfn.XLOOKUP(A11,Cleaning!$A:$A,Cleaning!$R:$R,0,0)</f>
        <v>0</v>
      </c>
      <c r="P11">
        <f>_xlfn.XLOOKUP(A11,Cleaning!$A:$A,Cleaning!$T:$T,0,0)</f>
        <v>0.12</v>
      </c>
      <c r="Q11" s="5">
        <f>_xlfn.XLOOKUP(A11,Cleaning!$A:$A,Cleaning!$V:$V,0,0)</f>
        <v>2.12</v>
      </c>
    </row>
    <row r="12" spans="1:17" x14ac:dyDescent="0.3">
      <c r="A12" s="3">
        <v>120010</v>
      </c>
      <c r="B12">
        <f>_xlfn.XLOOKUP(A12,Cleaning!$A:$A,Cleaning!$B:$B,0,0)</f>
        <v>103</v>
      </c>
      <c r="C12" s="2">
        <f>_xlfn.XLOOKUP(A12,Cleaning!$A:$A,Cleaning!$C:$C,0,0)</f>
        <v>45766</v>
      </c>
      <c r="D12" s="4">
        <f>_xlfn.XLOOKUP(A12,Cleaning!$A:$A,Cleaning!$D:$D,0,0)</f>
        <v>0.38599537037037035</v>
      </c>
      <c r="E12" s="2">
        <f>_xlfn.XLOOKUP(A12,Cleaning!$A:$A,Cleaning!$E:$E,0,0)</f>
        <v>45766</v>
      </c>
      <c r="F12" s="10" t="str">
        <f>_xlfn.XLOOKUP(A12,Cleaning!$A:$A,Cleaning!$F:$F,0,0)</f>
        <v>Saturday</v>
      </c>
      <c r="G12" t="str">
        <f>_xlfn.XLOOKUP(A12,Cleaning!$A:$A,Cleaning!$G:$G,0,0)</f>
        <v>Dinner</v>
      </c>
      <c r="H12" t="str">
        <f>_xlfn.XLOOKUP(A12,Cleaning!$A:$A,Cleaning!$I:$I,0,0)</f>
        <v>Takeout</v>
      </c>
      <c r="I12" t="str">
        <f>_xlfn.XLOOKUP(A12,Cleaning!$A:$A,Cleaning!$J:$J,0,0)</f>
        <v>Double Cheeseburger</v>
      </c>
      <c r="J12" t="str">
        <f>_xlfn.XLOOKUP(A12,Cleaning!$A:$A,Cleaning!$L:$L,0,0)</f>
        <v>No Modifier</v>
      </c>
      <c r="K12" t="str">
        <f>_xlfn.XLOOKUP(A12,Cleaning!$A:$A,Cleaning!$X:$X,0,0)</f>
        <v>Card</v>
      </c>
      <c r="L12" s="3">
        <f>_xlfn.XLOOKUP(A12,Cleaning!$A:$A,Cleaning!$M:$M,0,0)</f>
        <v>1</v>
      </c>
      <c r="M12" s="5">
        <f>_xlfn.XLOOKUP(A12,Cleaning!$A:$A,Cleaning!$O:$O,0,0)</f>
        <v>5.55</v>
      </c>
      <c r="N12" s="12">
        <f>_xlfn.XLOOKUP(A12,Cleaning!$A:$A,Cleaning!$P:$P,0,0)</f>
        <v>5.55</v>
      </c>
      <c r="O12">
        <f>_xlfn.XLOOKUP(A12,Cleaning!$A:$A,Cleaning!$R:$R,0,0)</f>
        <v>0</v>
      </c>
      <c r="P12">
        <f>_xlfn.XLOOKUP(A12,Cleaning!$A:$A,Cleaning!$T:$T,0,0)</f>
        <v>0.33</v>
      </c>
      <c r="Q12" s="5">
        <f>_xlfn.XLOOKUP(A12,Cleaning!$A:$A,Cleaning!$V:$V,0,0)</f>
        <v>5.88</v>
      </c>
    </row>
    <row r="13" spans="1:17" x14ac:dyDescent="0.3">
      <c r="A13" s="3">
        <v>120011</v>
      </c>
      <c r="B13">
        <f>_xlfn.XLOOKUP(A13,Cleaning!$A:$A,Cleaning!$B:$B,0,0)</f>
        <v>102</v>
      </c>
      <c r="C13" s="2">
        <f>_xlfn.XLOOKUP(A13,Cleaning!$A:$A,Cleaning!$C:$C,0,0)</f>
        <v>45854</v>
      </c>
      <c r="D13" s="4">
        <f>_xlfn.XLOOKUP(A13,Cleaning!$A:$A,Cleaning!$D:$D,0,0)</f>
        <v>0.4642013888888889</v>
      </c>
      <c r="E13" s="2">
        <f>_xlfn.XLOOKUP(A13,Cleaning!$A:$A,Cleaning!$E:$E,0,0)</f>
        <v>45854</v>
      </c>
      <c r="F13" s="10" t="str">
        <f>_xlfn.XLOOKUP(A13,Cleaning!$A:$A,Cleaning!$F:$F,0,0)</f>
        <v>Wednesday</v>
      </c>
      <c r="G13" t="str">
        <f>_xlfn.XLOOKUP(A13,Cleaning!$A:$A,Cleaning!$G:$G,0,0)</f>
        <v>Morning</v>
      </c>
      <c r="H13" t="str">
        <f>_xlfn.XLOOKUP(A13,Cleaning!$A:$A,Cleaning!$I:$I,0,0)</f>
        <v>Dine-In</v>
      </c>
      <c r="I13" t="str">
        <f>_xlfn.XLOOKUP(A13,Cleaning!$A:$A,Cleaning!$J:$J,0,0)</f>
        <v>Apple Pie</v>
      </c>
      <c r="J13" t="str">
        <f>_xlfn.XLOOKUP(A13,Cleaning!$A:$A,Cleaning!$L:$L,0,0)</f>
        <v>No Modifier</v>
      </c>
      <c r="K13" t="str">
        <f>_xlfn.XLOOKUP(A13,Cleaning!$A:$A,Cleaning!$X:$X,0,0)</f>
        <v>Card</v>
      </c>
      <c r="L13" s="3">
        <f>_xlfn.XLOOKUP(A13,Cleaning!$A:$A,Cleaning!$M:$M,0,0)</f>
        <v>1</v>
      </c>
      <c r="M13" s="5">
        <f>_xlfn.XLOOKUP(A13,Cleaning!$A:$A,Cleaning!$O:$O,0,0)</f>
        <v>1.5299999999999998</v>
      </c>
      <c r="N13" s="12">
        <f>_xlfn.XLOOKUP(A13,Cleaning!$A:$A,Cleaning!$P:$P,0,0)</f>
        <v>1.5299999999999998</v>
      </c>
      <c r="O13">
        <f>_xlfn.XLOOKUP(A13,Cleaning!$A:$A,Cleaning!$R:$R,0,0)</f>
        <v>0</v>
      </c>
      <c r="P13">
        <f>_xlfn.XLOOKUP(A13,Cleaning!$A:$A,Cleaning!$T:$T,0,0)</f>
        <v>0.1</v>
      </c>
      <c r="Q13" s="5">
        <f>_xlfn.XLOOKUP(A13,Cleaning!$A:$A,Cleaning!$V:$V,0,0)</f>
        <v>1.63</v>
      </c>
    </row>
    <row r="14" spans="1:17" x14ac:dyDescent="0.3">
      <c r="A14" s="3">
        <v>120012</v>
      </c>
      <c r="B14">
        <f>_xlfn.XLOOKUP(A14,Cleaning!$A:$A,Cleaning!$B:$B,0,0)</f>
        <v>201</v>
      </c>
      <c r="C14" s="2">
        <f>_xlfn.XLOOKUP(A14,Cleaning!$A:$A,Cleaning!$C:$C,0,0)</f>
        <v>45816</v>
      </c>
      <c r="D14" s="4">
        <f>_xlfn.XLOOKUP(A14,Cleaning!$A:$A,Cleaning!$D:$D,0,0)</f>
        <v>0.3429976851851852</v>
      </c>
      <c r="E14" s="2">
        <f>_xlfn.XLOOKUP(A14,Cleaning!$A:$A,Cleaning!$E:$E,0,0)</f>
        <v>45816</v>
      </c>
      <c r="F14" s="10" t="str">
        <f>_xlfn.XLOOKUP(A14,Cleaning!$A:$A,Cleaning!$F:$F,0,0)</f>
        <v>Sunday</v>
      </c>
      <c r="G14" t="str">
        <f>_xlfn.XLOOKUP(A14,Cleaning!$A:$A,Cleaning!$G:$G,0,0)</f>
        <v>Breakfast</v>
      </c>
      <c r="H14" t="str">
        <f>_xlfn.XLOOKUP(A14,Cleaning!$A:$A,Cleaning!$I:$I,0,0)</f>
        <v>Takeout</v>
      </c>
      <c r="I14" t="str">
        <f>_xlfn.XLOOKUP(A14,Cleaning!$A:$A,Cleaning!$J:$J,0,0)</f>
        <v>Sausage Biscuit</v>
      </c>
      <c r="J14" t="str">
        <f>_xlfn.XLOOKUP(A14,Cleaning!$A:$A,Cleaning!$L:$L,0,0)</f>
        <v>Sausage Patty</v>
      </c>
      <c r="K14" t="str">
        <f>_xlfn.XLOOKUP(A14,Cleaning!$A:$A,Cleaning!$X:$X,0,0)</f>
        <v>Card</v>
      </c>
      <c r="L14" s="3">
        <f>_xlfn.XLOOKUP(A14,Cleaning!$A:$A,Cleaning!$M:$M,0,0)</f>
        <v>2</v>
      </c>
      <c r="M14" s="5">
        <f>_xlfn.XLOOKUP(A14,Cleaning!$A:$A,Cleaning!$O:$O,0,0)</f>
        <v>4.3</v>
      </c>
      <c r="N14" s="12">
        <f>_xlfn.XLOOKUP(A14,Cleaning!$A:$A,Cleaning!$P:$P,0,0)</f>
        <v>8.6</v>
      </c>
      <c r="O14">
        <f>_xlfn.XLOOKUP(A14,Cleaning!$A:$A,Cleaning!$R:$R,0,0)</f>
        <v>0</v>
      </c>
      <c r="P14">
        <f>_xlfn.XLOOKUP(A14,Cleaning!$A:$A,Cleaning!$T:$T,0,0)</f>
        <v>0.64</v>
      </c>
      <c r="Q14" s="5">
        <f>_xlfn.XLOOKUP(A14,Cleaning!$A:$A,Cleaning!$V:$V,0,0)</f>
        <v>9.24</v>
      </c>
    </row>
    <row r="15" spans="1:17" x14ac:dyDescent="0.3">
      <c r="A15" s="3">
        <v>120013</v>
      </c>
      <c r="B15">
        <f>_xlfn.XLOOKUP(A15,Cleaning!$A:$A,Cleaning!$B:$B,0,0)</f>
        <v>103</v>
      </c>
      <c r="C15" s="2">
        <f>_xlfn.XLOOKUP(A15,Cleaning!$A:$A,Cleaning!$C:$C,0,0)</f>
        <v>45851</v>
      </c>
      <c r="D15" s="4">
        <f>_xlfn.XLOOKUP(A15,Cleaning!$A:$A,Cleaning!$D:$D,0,0)</f>
        <v>0.44290509259259259</v>
      </c>
      <c r="E15" s="2">
        <f>_xlfn.XLOOKUP(A15,Cleaning!$A:$A,Cleaning!$E:$E,0,0)</f>
        <v>45851</v>
      </c>
      <c r="F15" s="10" t="str">
        <f>_xlfn.XLOOKUP(A15,Cleaning!$A:$A,Cleaning!$F:$F,0,0)</f>
        <v>Sunday</v>
      </c>
      <c r="G15" t="str">
        <f>_xlfn.XLOOKUP(A15,Cleaning!$A:$A,Cleaning!$G:$G,0,0)</f>
        <v>Morning</v>
      </c>
      <c r="H15" t="str">
        <f>_xlfn.XLOOKUP(A15,Cleaning!$A:$A,Cleaning!$I:$I,0,0)</f>
        <v>Takeout</v>
      </c>
      <c r="I15" t="str">
        <f>_xlfn.XLOOKUP(A15,Cleaning!$A:$A,Cleaning!$J:$J,0,0)</f>
        <v>Coffee</v>
      </c>
      <c r="J15" t="str">
        <f>_xlfn.XLOOKUP(A15,Cleaning!$A:$A,Cleaning!$L:$L,0,0)</f>
        <v>Oat Milk</v>
      </c>
      <c r="K15" t="str">
        <f>_xlfn.XLOOKUP(A15,Cleaning!$A:$A,Cleaning!$X:$X,0,0)</f>
        <v>Cash</v>
      </c>
      <c r="L15" s="3">
        <f>_xlfn.XLOOKUP(A15,Cleaning!$A:$A,Cleaning!$M:$M,0,0)</f>
        <v>2</v>
      </c>
      <c r="M15" s="5">
        <f>_xlfn.XLOOKUP(A15,Cleaning!$A:$A,Cleaning!$O:$O,0,0)</f>
        <v>2.21</v>
      </c>
      <c r="N15" s="12">
        <f>_xlfn.XLOOKUP(A15,Cleaning!$A:$A,Cleaning!$P:$P,0,0)</f>
        <v>4.42</v>
      </c>
      <c r="O15">
        <f>_xlfn.XLOOKUP(A15,Cleaning!$A:$A,Cleaning!$R:$R,0,0)</f>
        <v>0</v>
      </c>
      <c r="P15">
        <f>_xlfn.XLOOKUP(A15,Cleaning!$A:$A,Cleaning!$T:$T,0,0)</f>
        <v>0.27</v>
      </c>
      <c r="Q15" s="5">
        <f>_xlfn.XLOOKUP(A15,Cleaning!$A:$A,Cleaning!$V:$V,0,0)</f>
        <v>4.6900000000000004</v>
      </c>
    </row>
    <row r="16" spans="1:17" x14ac:dyDescent="0.3">
      <c r="A16" s="3">
        <v>120014</v>
      </c>
      <c r="B16">
        <f>_xlfn.XLOOKUP(A16,Cleaning!$A:$A,Cleaning!$B:$B,0,0)</f>
        <v>201</v>
      </c>
      <c r="C16" s="2">
        <f>_xlfn.XLOOKUP(A16,Cleaning!$A:$A,Cleaning!$C:$C,0,0)</f>
        <v>45758</v>
      </c>
      <c r="D16" s="4">
        <f>_xlfn.XLOOKUP(A16,Cleaning!$A:$A,Cleaning!$D:$D,0,0)</f>
        <v>0.52613425925925927</v>
      </c>
      <c r="E16" s="2">
        <f>_xlfn.XLOOKUP(A16,Cleaning!$A:$A,Cleaning!$E:$E,0,0)</f>
        <v>45758</v>
      </c>
      <c r="F16" s="10" t="str">
        <f>_xlfn.XLOOKUP(A16,Cleaning!$A:$A,Cleaning!$F:$F,0,0)</f>
        <v>Friday</v>
      </c>
      <c r="G16" t="str">
        <f>_xlfn.XLOOKUP(A16,Cleaning!$A:$A,Cleaning!$G:$G,0,0)</f>
        <v>Lunch</v>
      </c>
      <c r="H16" t="str">
        <f>_xlfn.XLOOKUP(A16,Cleaning!$A:$A,Cleaning!$I:$I,0,0)</f>
        <v>Dine-In</v>
      </c>
      <c r="I16" t="str">
        <f>_xlfn.XLOOKUP(A16,Cleaning!$A:$A,Cleaning!$J:$J,0,0)</f>
        <v>Spicy Chicken Combo</v>
      </c>
      <c r="J16" t="str">
        <f>_xlfn.XLOOKUP(A16,Cleaning!$A:$A,Cleaning!$L:$L,0,0)</f>
        <v>No Modifier</v>
      </c>
      <c r="K16" t="str">
        <f>_xlfn.XLOOKUP(A16,Cleaning!$A:$A,Cleaning!$X:$X,0,0)</f>
        <v>Card</v>
      </c>
      <c r="L16" s="3">
        <f>_xlfn.XLOOKUP(A16,Cleaning!$A:$A,Cleaning!$M:$M,0,0)</f>
        <v>1</v>
      </c>
      <c r="M16" s="5">
        <f>_xlfn.XLOOKUP(A16,Cleaning!$A:$A,Cleaning!$O:$O,0,0)</f>
        <v>8.43</v>
      </c>
      <c r="N16" s="12">
        <f>_xlfn.XLOOKUP(A16,Cleaning!$A:$A,Cleaning!$P:$P,0,0)</f>
        <v>8.43</v>
      </c>
      <c r="O16">
        <f>_xlfn.XLOOKUP(A16,Cleaning!$A:$A,Cleaning!$R:$R,0,0)</f>
        <v>0</v>
      </c>
      <c r="P16">
        <f>_xlfn.XLOOKUP(A16,Cleaning!$A:$A,Cleaning!$T:$T,0,0)</f>
        <v>0.67</v>
      </c>
      <c r="Q16" s="5">
        <f>_xlfn.XLOOKUP(A16,Cleaning!$A:$A,Cleaning!$V:$V,0,0)</f>
        <v>9.1</v>
      </c>
    </row>
    <row r="17" spans="1:17" x14ac:dyDescent="0.3">
      <c r="A17" s="3">
        <v>120015</v>
      </c>
      <c r="B17">
        <f>_xlfn.XLOOKUP(A17,Cleaning!$A:$A,Cleaning!$B:$B,0,0)</f>
        <v>102</v>
      </c>
      <c r="C17" s="2">
        <f>_xlfn.XLOOKUP(A17,Cleaning!$A:$A,Cleaning!$C:$C,0,0)</f>
        <v>45799</v>
      </c>
      <c r="D17" s="4">
        <f>_xlfn.XLOOKUP(A17,Cleaning!$A:$A,Cleaning!$D:$D,0,0)</f>
        <v>0.37921296296296297</v>
      </c>
      <c r="E17" s="2">
        <f>_xlfn.XLOOKUP(A17,Cleaning!$A:$A,Cleaning!$E:$E,0,0)</f>
        <v>45799</v>
      </c>
      <c r="F17" s="10" t="str">
        <f>_xlfn.XLOOKUP(A17,Cleaning!$A:$A,Cleaning!$F:$F,0,0)</f>
        <v>Thursday</v>
      </c>
      <c r="G17" t="str">
        <f>_xlfn.XLOOKUP(A17,Cleaning!$A:$A,Cleaning!$G:$G,0,0)</f>
        <v>Breakfast</v>
      </c>
      <c r="H17" t="str">
        <f>_xlfn.XLOOKUP(A17,Cleaning!$A:$A,Cleaning!$I:$I,0,0)</f>
        <v>Delivery</v>
      </c>
      <c r="I17" t="str">
        <f>_xlfn.XLOOKUP(A17,Cleaning!$A:$A,Cleaning!$J:$J,0,0)</f>
        <v>Egg Muffin</v>
      </c>
      <c r="J17" t="str">
        <f>_xlfn.XLOOKUP(A17,Cleaning!$A:$A,Cleaning!$L:$L,0,0)</f>
        <v>No Modifier</v>
      </c>
      <c r="K17" t="str">
        <f>_xlfn.XLOOKUP(A17,Cleaning!$A:$A,Cleaning!$X:$X,0,0)</f>
        <v>Card</v>
      </c>
      <c r="L17" s="3">
        <f>_xlfn.XLOOKUP(A17,Cleaning!$A:$A,Cleaning!$M:$M,0,0)</f>
        <v>1</v>
      </c>
      <c r="M17" s="5">
        <f>_xlfn.XLOOKUP(A17,Cleaning!$A:$A,Cleaning!$O:$O,0,0)</f>
        <v>3.1</v>
      </c>
      <c r="N17" s="12">
        <f>_xlfn.XLOOKUP(A17,Cleaning!$A:$A,Cleaning!$P:$P,0,0)</f>
        <v>3.1</v>
      </c>
      <c r="O17">
        <f>_xlfn.XLOOKUP(A17,Cleaning!$A:$A,Cleaning!$R:$R,0,0)</f>
        <v>0</v>
      </c>
      <c r="P17">
        <f>_xlfn.XLOOKUP(A17,Cleaning!$A:$A,Cleaning!$T:$T,0,0)</f>
        <v>0.23</v>
      </c>
      <c r="Q17" s="5">
        <f>_xlfn.XLOOKUP(A17,Cleaning!$A:$A,Cleaning!$V:$V,0,0)</f>
        <v>3.33</v>
      </c>
    </row>
    <row r="18" spans="1:17" x14ac:dyDescent="0.3">
      <c r="A18" s="3">
        <v>120016</v>
      </c>
      <c r="B18">
        <f>_xlfn.XLOOKUP(A18,Cleaning!$A:$A,Cleaning!$B:$B,0,0)</f>
        <v>403</v>
      </c>
      <c r="C18" s="2">
        <f>_xlfn.XLOOKUP(A18,Cleaning!$A:$A,Cleaning!$C:$C,0,0)</f>
        <v>45774</v>
      </c>
      <c r="D18" s="4">
        <f>_xlfn.XLOOKUP(A18,Cleaning!$A:$A,Cleaning!$D:$D,0,0)</f>
        <v>0.3888773148148148</v>
      </c>
      <c r="E18" s="2">
        <f>_xlfn.XLOOKUP(A18,Cleaning!$A:$A,Cleaning!$E:$E,0,0)</f>
        <v>45774</v>
      </c>
      <c r="F18" s="10" t="str">
        <f>_xlfn.XLOOKUP(A18,Cleaning!$A:$A,Cleaning!$F:$F,0,0)</f>
        <v>Sunday</v>
      </c>
      <c r="G18" t="str">
        <f>_xlfn.XLOOKUP(A18,Cleaning!$A:$A,Cleaning!$G:$G,0,0)</f>
        <v>Breakfast</v>
      </c>
      <c r="H18" t="str">
        <f>_xlfn.XLOOKUP(A18,Cleaning!$A:$A,Cleaning!$I:$I,0,0)</f>
        <v>Drive-Thru</v>
      </c>
      <c r="I18" t="str">
        <f>_xlfn.XLOOKUP(A18,Cleaning!$A:$A,Cleaning!$J:$J,0,0)</f>
        <v>Egg Muffin</v>
      </c>
      <c r="J18" t="str">
        <f>_xlfn.XLOOKUP(A18,Cleaning!$A:$A,Cleaning!$L:$L,0,0)</f>
        <v>No Modifier</v>
      </c>
      <c r="K18" t="str">
        <f>_xlfn.XLOOKUP(A18,Cleaning!$A:$A,Cleaning!$X:$X,0,0)</f>
        <v>MobilePay</v>
      </c>
      <c r="L18" s="3">
        <f>_xlfn.XLOOKUP(A18,Cleaning!$A:$A,Cleaning!$M:$M,0,0)</f>
        <v>1</v>
      </c>
      <c r="M18" s="5">
        <f>_xlfn.XLOOKUP(A18,Cleaning!$A:$A,Cleaning!$O:$O,0,0)</f>
        <v>2.9899999999999998</v>
      </c>
      <c r="N18" s="12">
        <f>_xlfn.XLOOKUP(A18,Cleaning!$A:$A,Cleaning!$P:$P,0,0)</f>
        <v>2.9899999999999998</v>
      </c>
      <c r="O18">
        <f>_xlfn.XLOOKUP(A18,Cleaning!$A:$A,Cleaning!$R:$R,0,0)</f>
        <v>0</v>
      </c>
      <c r="P18">
        <f>_xlfn.XLOOKUP(A18,Cleaning!$A:$A,Cleaning!$T:$T,0,0)</f>
        <v>0.22</v>
      </c>
      <c r="Q18" s="5">
        <f>_xlfn.XLOOKUP(A18,Cleaning!$A:$A,Cleaning!$V:$V,0,0)</f>
        <v>3.21</v>
      </c>
    </row>
    <row r="19" spans="1:17" x14ac:dyDescent="0.3">
      <c r="A19" s="3">
        <v>120017</v>
      </c>
      <c r="B19">
        <f>_xlfn.XLOOKUP(A19,Cleaning!$A:$A,Cleaning!$B:$B,0,0)</f>
        <v>403</v>
      </c>
      <c r="C19" s="2">
        <f>_xlfn.XLOOKUP(A19,Cleaning!$A:$A,Cleaning!$C:$C,0,0)</f>
        <v>45763</v>
      </c>
      <c r="D19" s="4">
        <f>_xlfn.XLOOKUP(A19,Cleaning!$A:$A,Cleaning!$D:$D,0,0)</f>
        <v>0.46226851851851852</v>
      </c>
      <c r="E19" s="2">
        <f>_xlfn.XLOOKUP(A19,Cleaning!$A:$A,Cleaning!$E:$E,0,0)</f>
        <v>45763</v>
      </c>
      <c r="F19" s="10" t="str">
        <f>_xlfn.XLOOKUP(A19,Cleaning!$A:$A,Cleaning!$F:$F,0,0)</f>
        <v>Wednesday</v>
      </c>
      <c r="G19" t="str">
        <f>_xlfn.XLOOKUP(A19,Cleaning!$A:$A,Cleaning!$G:$G,0,0)</f>
        <v>Lunch</v>
      </c>
      <c r="H19" t="str">
        <f>_xlfn.XLOOKUP(A19,Cleaning!$A:$A,Cleaning!$I:$I,0,0)</f>
        <v>Takeout</v>
      </c>
      <c r="I19" t="str">
        <f>_xlfn.XLOOKUP(A19,Cleaning!$A:$A,Cleaning!$J:$J,0,0)</f>
        <v>Cheeseburger</v>
      </c>
      <c r="J19" t="str">
        <f>_xlfn.XLOOKUP(A19,Cleaning!$A:$A,Cleaning!$L:$L,0,0)</f>
        <v>No Modifier</v>
      </c>
      <c r="K19" t="str">
        <f>_xlfn.XLOOKUP(A19,Cleaning!$A:$A,Cleaning!$X:$X,0,0)</f>
        <v>Card</v>
      </c>
      <c r="L19" s="3">
        <f>_xlfn.XLOOKUP(A19,Cleaning!$A:$A,Cleaning!$M:$M,0,0)</f>
        <v>1</v>
      </c>
      <c r="M19" s="5">
        <f ca="1">_xlfn.XLOOKUP(A19,Cleaning!$A:$A,Cleaning!$O:$O,0,0)</f>
        <v>5</v>
      </c>
      <c r="N19" s="12">
        <f ca="1">_xlfn.XLOOKUP(A19,Cleaning!$A:$A,Cleaning!$P:$P,0,0)</f>
        <v>5</v>
      </c>
      <c r="O19">
        <f>_xlfn.XLOOKUP(A19,Cleaning!$A:$A,Cleaning!$R:$R,0,0)</f>
        <v>0</v>
      </c>
      <c r="P19">
        <f ca="1">_xlfn.XLOOKUP(A19,Cleaning!$A:$A,Cleaning!$T:$T,0,0)</f>
        <v>0</v>
      </c>
      <c r="Q19" s="5">
        <f>_xlfn.XLOOKUP(A19,Cleaning!$A:$A,Cleaning!$V:$V,0,0)</f>
        <v>5</v>
      </c>
    </row>
    <row r="20" spans="1:17" x14ac:dyDescent="0.3">
      <c r="A20" s="3">
        <v>120018</v>
      </c>
      <c r="B20">
        <f>_xlfn.XLOOKUP(A20,Cleaning!$A:$A,Cleaning!$B:$B,0,0)</f>
        <v>403</v>
      </c>
      <c r="C20" s="2">
        <f>_xlfn.XLOOKUP(A20,Cleaning!$A:$A,Cleaning!$C:$C,0,0)</f>
        <v>45831</v>
      </c>
      <c r="D20" s="4">
        <f>_xlfn.XLOOKUP(A20,Cleaning!$A:$A,Cleaning!$D:$D,0,0)</f>
        <v>0.39940972222222221</v>
      </c>
      <c r="E20" s="2">
        <f>_xlfn.XLOOKUP(A20,Cleaning!$A:$A,Cleaning!$E:$E,0,0)</f>
        <v>45831</v>
      </c>
      <c r="F20" s="10" t="str">
        <f>_xlfn.XLOOKUP(A20,Cleaning!$A:$A,Cleaning!$F:$F,0,0)</f>
        <v>Monday</v>
      </c>
      <c r="G20" t="str">
        <f>_xlfn.XLOOKUP(A20,Cleaning!$A:$A,Cleaning!$G:$G,0,0)</f>
        <v>Breakfast</v>
      </c>
      <c r="H20" t="str">
        <f>_xlfn.XLOOKUP(A20,Cleaning!$A:$A,Cleaning!$I:$I,0,0)</f>
        <v>Takeout</v>
      </c>
      <c r="I20" t="str">
        <f>_xlfn.XLOOKUP(A20,Cleaning!$A:$A,Cleaning!$J:$J,0,0)</f>
        <v>Sausage Biscuit</v>
      </c>
      <c r="J20" t="str">
        <f>_xlfn.XLOOKUP(A20,Cleaning!$A:$A,Cleaning!$L:$L,0,0)</f>
        <v>Extra Egg</v>
      </c>
      <c r="K20" t="str">
        <f>_xlfn.XLOOKUP(A20,Cleaning!$A:$A,Cleaning!$X:$X,0,0)</f>
        <v>Card</v>
      </c>
      <c r="L20" s="3">
        <f>_xlfn.XLOOKUP(A20,Cleaning!$A:$A,Cleaning!$M:$M,0,0)</f>
        <v>2</v>
      </c>
      <c r="M20" s="5">
        <f>_xlfn.XLOOKUP(A20,Cleaning!$A:$A,Cleaning!$O:$O,0,0)</f>
        <v>3.81</v>
      </c>
      <c r="N20" s="12">
        <f>_xlfn.XLOOKUP(A20,Cleaning!$A:$A,Cleaning!$P:$P,0,0)</f>
        <v>7.62</v>
      </c>
      <c r="O20">
        <f>_xlfn.XLOOKUP(A20,Cleaning!$A:$A,Cleaning!$R:$R,0,0)</f>
        <v>0</v>
      </c>
      <c r="P20">
        <f>_xlfn.XLOOKUP(A20,Cleaning!$A:$A,Cleaning!$T:$T,0,0)</f>
        <v>0.55000000000000004</v>
      </c>
      <c r="Q20" s="5">
        <f>_xlfn.XLOOKUP(A20,Cleaning!$A:$A,Cleaning!$V:$V,0,0)</f>
        <v>8.17</v>
      </c>
    </row>
    <row r="21" spans="1:17" x14ac:dyDescent="0.3">
      <c r="A21" s="3">
        <v>120019</v>
      </c>
      <c r="B21">
        <f>_xlfn.XLOOKUP(A21,Cleaning!$A:$A,Cleaning!$B:$B,0,0)</f>
        <v>103</v>
      </c>
      <c r="C21" s="2">
        <f>_xlfn.XLOOKUP(A21,Cleaning!$A:$A,Cleaning!$C:$C,0,0)</f>
        <v>45848</v>
      </c>
      <c r="D21" s="4">
        <f>_xlfn.XLOOKUP(A21,Cleaning!$A:$A,Cleaning!$D:$D,0,0)</f>
        <v>0.3276736111111111</v>
      </c>
      <c r="E21" s="2">
        <f>_xlfn.XLOOKUP(A21,Cleaning!$A:$A,Cleaning!$E:$E,0,0)</f>
        <v>45848</v>
      </c>
      <c r="F21" s="10" t="str">
        <f>_xlfn.XLOOKUP(A21,Cleaning!$A:$A,Cleaning!$F:$F,0,0)</f>
        <v>Thursday</v>
      </c>
      <c r="G21" t="str">
        <f>_xlfn.XLOOKUP(A21,Cleaning!$A:$A,Cleaning!$G:$G,0,0)</f>
        <v>Dinner</v>
      </c>
      <c r="H21" t="str">
        <f>_xlfn.XLOOKUP(A21,Cleaning!$A:$A,Cleaning!$I:$I,0,0)</f>
        <v>Dine-In</v>
      </c>
      <c r="I21" t="str">
        <f>_xlfn.XLOOKUP(A21,Cleaning!$A:$A,Cleaning!$J:$J,0,0)</f>
        <v>Chicken Sandwich</v>
      </c>
      <c r="J21" t="str">
        <f>_xlfn.XLOOKUP(A21,Cleaning!$A:$A,Cleaning!$L:$L,0,0)</f>
        <v>Extra Sauce</v>
      </c>
      <c r="K21" t="str">
        <f>_xlfn.XLOOKUP(A21,Cleaning!$A:$A,Cleaning!$X:$X,0,0)</f>
        <v>Card</v>
      </c>
      <c r="L21" s="3">
        <f>_xlfn.XLOOKUP(A21,Cleaning!$A:$A,Cleaning!$M:$M,0,0)</f>
        <v>1</v>
      </c>
      <c r="M21" s="5">
        <f>_xlfn.XLOOKUP(A21,Cleaning!$A:$A,Cleaning!$O:$O,0,0)</f>
        <v>5.12</v>
      </c>
      <c r="N21" s="12">
        <f>_xlfn.XLOOKUP(A21,Cleaning!$A:$A,Cleaning!$P:$P,0,0)</f>
        <v>5.12</v>
      </c>
      <c r="O21">
        <f>_xlfn.XLOOKUP(A21,Cleaning!$A:$A,Cleaning!$R:$R,0,0)</f>
        <v>0</v>
      </c>
      <c r="P21">
        <f>_xlfn.XLOOKUP(A21,Cleaning!$A:$A,Cleaning!$T:$T,0,0)</f>
        <v>0.37</v>
      </c>
      <c r="Q21" s="5">
        <f>_xlfn.XLOOKUP(A21,Cleaning!$A:$A,Cleaning!$V:$V,0,0)</f>
        <v>5.49</v>
      </c>
    </row>
    <row r="22" spans="1:17" x14ac:dyDescent="0.3">
      <c r="A22" s="3">
        <v>120020</v>
      </c>
      <c r="B22">
        <f>_xlfn.XLOOKUP(A22,Cleaning!$A:$A,Cleaning!$B:$B,0,0)</f>
        <v>201</v>
      </c>
      <c r="C22" s="2">
        <f>_xlfn.XLOOKUP(A22,Cleaning!$A:$A,Cleaning!$C:$C,0,0)</f>
        <v>45761</v>
      </c>
      <c r="D22" s="4">
        <f>_xlfn.XLOOKUP(A22,Cleaning!$A:$A,Cleaning!$D:$D,0,0)</f>
        <v>0.4738310185185185</v>
      </c>
      <c r="E22" s="2">
        <f>_xlfn.XLOOKUP(A22,Cleaning!$A:$A,Cleaning!$E:$E,0,0)</f>
        <v>45761</v>
      </c>
      <c r="F22" s="10" t="str">
        <f>_xlfn.XLOOKUP(A22,Cleaning!$A:$A,Cleaning!$F:$F,0,0)</f>
        <v>Monday</v>
      </c>
      <c r="G22" t="str">
        <f>_xlfn.XLOOKUP(A22,Cleaning!$A:$A,Cleaning!$G:$G,0,0)</f>
        <v>Morning</v>
      </c>
      <c r="H22" t="str">
        <f>_xlfn.XLOOKUP(A22,Cleaning!$A:$A,Cleaning!$I:$I,0,0)</f>
        <v>Drive-Thru</v>
      </c>
      <c r="I22" t="str">
        <f>_xlfn.XLOOKUP(A22,Cleaning!$A:$A,Cleaning!$J:$J,0,0)</f>
        <v>Coffee</v>
      </c>
      <c r="J22" t="str">
        <f>_xlfn.XLOOKUP(A22,Cleaning!$A:$A,Cleaning!$L:$L,0,0)</f>
        <v>Sugar-Free Syrup</v>
      </c>
      <c r="K22" t="str">
        <f>_xlfn.XLOOKUP(A22,Cleaning!$A:$A,Cleaning!$X:$X,0,0)</f>
        <v>MobilePay</v>
      </c>
      <c r="L22" s="3">
        <f>_xlfn.XLOOKUP(A22,Cleaning!$A:$A,Cleaning!$M:$M,0,0)</f>
        <v>1</v>
      </c>
      <c r="M22" s="5">
        <f>_xlfn.XLOOKUP(A22,Cleaning!$A:$A,Cleaning!$O:$O,0,0)</f>
        <v>2.48</v>
      </c>
      <c r="N22" s="12">
        <f>_xlfn.XLOOKUP(A22,Cleaning!$A:$A,Cleaning!$P:$P,0,0)</f>
        <v>2.48</v>
      </c>
      <c r="O22">
        <f>_xlfn.XLOOKUP(A22,Cleaning!$A:$A,Cleaning!$R:$R,0,0)</f>
        <v>0</v>
      </c>
      <c r="P22">
        <f>_xlfn.XLOOKUP(A22,Cleaning!$A:$A,Cleaning!$T:$T,0,0)</f>
        <v>0.19</v>
      </c>
      <c r="Q22" s="5">
        <f>_xlfn.XLOOKUP(A22,Cleaning!$A:$A,Cleaning!$V:$V,0,0)</f>
        <v>2.67</v>
      </c>
    </row>
    <row r="23" spans="1:17" x14ac:dyDescent="0.3">
      <c r="A23" s="3">
        <v>120021</v>
      </c>
      <c r="B23">
        <f>_xlfn.XLOOKUP(A23,Cleaning!$A:$A,Cleaning!$B:$B,0,0)</f>
        <v>101</v>
      </c>
      <c r="C23" s="2">
        <f>_xlfn.XLOOKUP(A23,Cleaning!$A:$A,Cleaning!$C:$C,0,0)</f>
        <v>45845</v>
      </c>
      <c r="D23" s="4">
        <f>_xlfn.XLOOKUP(A23,Cleaning!$A:$A,Cleaning!$D:$D,0,0)</f>
        <v>0.27587962962962964</v>
      </c>
      <c r="E23" s="2">
        <f>_xlfn.XLOOKUP(A23,Cleaning!$A:$A,Cleaning!$E:$E,0,0)</f>
        <v>45845</v>
      </c>
      <c r="F23" s="10" t="str">
        <f>_xlfn.XLOOKUP(A23,Cleaning!$A:$A,Cleaning!$F:$F,0,0)</f>
        <v>Monday</v>
      </c>
      <c r="G23" t="str">
        <f>_xlfn.XLOOKUP(A23,Cleaning!$A:$A,Cleaning!$G:$G,0,0)</f>
        <v>Breakfast</v>
      </c>
      <c r="H23" t="str">
        <f>_xlfn.XLOOKUP(A23,Cleaning!$A:$A,Cleaning!$I:$I,0,0)</f>
        <v>Dine-In</v>
      </c>
      <c r="I23" t="str">
        <f>_xlfn.XLOOKUP(A23,Cleaning!$A:$A,Cleaning!$J:$J,0,0)</f>
        <v>Sausage Biscuit</v>
      </c>
      <c r="J23" t="str">
        <f>_xlfn.XLOOKUP(A23,Cleaning!$A:$A,Cleaning!$L:$L,0,0)</f>
        <v>Cinnamon</v>
      </c>
      <c r="K23" t="str">
        <f>_xlfn.XLOOKUP(A23,Cleaning!$A:$A,Cleaning!$X:$X,0,0)</f>
        <v>Cash</v>
      </c>
      <c r="L23" s="3">
        <f>_xlfn.XLOOKUP(A23,Cleaning!$A:$A,Cleaning!$M:$M,0,0)</f>
        <v>1</v>
      </c>
      <c r="M23" s="5">
        <f>_xlfn.XLOOKUP(A23,Cleaning!$A:$A,Cleaning!$O:$O,0,0)</f>
        <v>3.08</v>
      </c>
      <c r="N23" s="12">
        <f>_xlfn.XLOOKUP(A23,Cleaning!$A:$A,Cleaning!$P:$P,0,0)</f>
        <v>3.08</v>
      </c>
      <c r="O23">
        <f>_xlfn.XLOOKUP(A23,Cleaning!$A:$A,Cleaning!$R:$R,0,0)</f>
        <v>0</v>
      </c>
      <c r="P23">
        <f>_xlfn.XLOOKUP(A23,Cleaning!$A:$A,Cleaning!$T:$T,0,0)</f>
        <v>0.26</v>
      </c>
      <c r="Q23" s="5">
        <f>_xlfn.XLOOKUP(A23,Cleaning!$A:$A,Cleaning!$V:$V,0,0)</f>
        <v>3.34</v>
      </c>
    </row>
    <row r="24" spans="1:17" x14ac:dyDescent="0.3">
      <c r="A24" s="3">
        <v>120022</v>
      </c>
      <c r="B24">
        <f>_xlfn.XLOOKUP(A24,Cleaning!$A:$A,Cleaning!$B:$B,0,0)</f>
        <v>403</v>
      </c>
      <c r="C24" s="2">
        <f>_xlfn.XLOOKUP(A24,Cleaning!$A:$A,Cleaning!$C:$C,0,0)</f>
        <v>45758</v>
      </c>
      <c r="D24" s="4">
        <f>_xlfn.XLOOKUP(A24,Cleaning!$A:$A,Cleaning!$D:$D,0,0)</f>
        <v>0.24145833333333333</v>
      </c>
      <c r="E24" s="2">
        <f>_xlfn.XLOOKUP(A24,Cleaning!$A:$A,Cleaning!$E:$E,0,0)</f>
        <v>45758</v>
      </c>
      <c r="F24" s="10" t="str">
        <f>_xlfn.XLOOKUP(A24,Cleaning!$A:$A,Cleaning!$F:$F,0,0)</f>
        <v>Friday</v>
      </c>
      <c r="G24" t="str">
        <f>_xlfn.XLOOKUP(A24,Cleaning!$A:$A,Cleaning!$G:$G,0,0)</f>
        <v>Afternoon</v>
      </c>
      <c r="H24" t="str">
        <f>_xlfn.XLOOKUP(A24,Cleaning!$A:$A,Cleaning!$I:$I,0,0)</f>
        <v>Dine-In</v>
      </c>
      <c r="I24" t="str">
        <f>_xlfn.XLOOKUP(A24,Cleaning!$A:$A,Cleaning!$J:$J,0,0)</f>
        <v>Ice Cream Cone</v>
      </c>
      <c r="J24" t="str">
        <f>_xlfn.XLOOKUP(A24,Cleaning!$A:$A,Cleaning!$L:$L,0,0)</f>
        <v>Cinnamon</v>
      </c>
      <c r="K24" t="str">
        <f>_xlfn.XLOOKUP(A24,Cleaning!$A:$A,Cleaning!$X:$X,0,0)</f>
        <v>Card</v>
      </c>
      <c r="L24" s="3">
        <f>_xlfn.XLOOKUP(A24,Cleaning!$A:$A,Cleaning!$M:$M,0,0)</f>
        <v>1</v>
      </c>
      <c r="M24" s="5">
        <f>_xlfn.XLOOKUP(A24,Cleaning!$A:$A,Cleaning!$O:$O,0,0)</f>
        <v>1.75</v>
      </c>
      <c r="N24" s="12">
        <f>_xlfn.XLOOKUP(A24,Cleaning!$A:$A,Cleaning!$P:$P,0,0)</f>
        <v>1.75</v>
      </c>
      <c r="O24">
        <f>_xlfn.XLOOKUP(A24,Cleaning!$A:$A,Cleaning!$R:$R,0,0)</f>
        <v>0</v>
      </c>
      <c r="P24">
        <f>_xlfn.XLOOKUP(A24,Cleaning!$A:$A,Cleaning!$T:$T,0,0)</f>
        <v>0.13</v>
      </c>
      <c r="Q24" s="5">
        <f>_xlfn.XLOOKUP(A24,Cleaning!$A:$A,Cleaning!$V:$V,0,0)</f>
        <v>1.88</v>
      </c>
    </row>
    <row r="25" spans="1:17" x14ac:dyDescent="0.3">
      <c r="A25" s="3">
        <v>120023</v>
      </c>
      <c r="B25">
        <f>_xlfn.XLOOKUP(A25,Cleaning!$A:$A,Cleaning!$B:$B,0,0)</f>
        <v>201</v>
      </c>
      <c r="C25" s="2">
        <f>_xlfn.XLOOKUP(A25,Cleaning!$A:$A,Cleaning!$C:$C,0,0)</f>
        <v>45758</v>
      </c>
      <c r="D25" s="4">
        <f>_xlfn.XLOOKUP(A25,Cleaning!$A:$A,Cleaning!$D:$D,0,0)</f>
        <v>0.11373842592592592</v>
      </c>
      <c r="E25" s="2">
        <f>_xlfn.XLOOKUP(A25,Cleaning!$A:$A,Cleaning!$E:$E,0,0)</f>
        <v>45758</v>
      </c>
      <c r="F25" s="10" t="str">
        <f>_xlfn.XLOOKUP(A25,Cleaning!$A:$A,Cleaning!$F:$F,0,0)</f>
        <v>Friday</v>
      </c>
      <c r="G25" t="str">
        <f>_xlfn.XLOOKUP(A25,Cleaning!$A:$A,Cleaning!$G:$G,0,0)</f>
        <v>Lunch</v>
      </c>
      <c r="H25" t="str">
        <f>_xlfn.XLOOKUP(A25,Cleaning!$A:$A,Cleaning!$I:$I,0,0)</f>
        <v>Drive-Thru</v>
      </c>
      <c r="I25" t="str">
        <f>_xlfn.XLOOKUP(A25,Cleaning!$A:$A,Cleaning!$J:$J,0,0)</f>
        <v>Spicy Chicken Sandwich</v>
      </c>
      <c r="J25" t="str">
        <f>_xlfn.XLOOKUP(A25,Cleaning!$A:$A,Cleaning!$L:$L,0,0)</f>
        <v>No Pickles</v>
      </c>
      <c r="K25" t="str">
        <f>_xlfn.XLOOKUP(A25,Cleaning!$A:$A,Cleaning!$X:$X,0,0)</f>
        <v>Cash</v>
      </c>
      <c r="L25" s="3">
        <f>_xlfn.XLOOKUP(A25,Cleaning!$A:$A,Cleaning!$M:$M,0,0)</f>
        <v>1</v>
      </c>
      <c r="M25" s="5">
        <f>_xlfn.XLOOKUP(A25,Cleaning!$A:$A,Cleaning!$O:$O,0,0)</f>
        <v>5.09</v>
      </c>
      <c r="N25" s="12">
        <f>_xlfn.XLOOKUP(A25,Cleaning!$A:$A,Cleaning!$P:$P,0,0)</f>
        <v>5.09</v>
      </c>
      <c r="O25">
        <f>_xlfn.XLOOKUP(A25,Cleaning!$A:$A,Cleaning!$R:$R,0,0)</f>
        <v>0</v>
      </c>
      <c r="P25">
        <f>_xlfn.XLOOKUP(A25,Cleaning!$A:$A,Cleaning!$T:$T,0,0)</f>
        <v>0.41</v>
      </c>
      <c r="Q25" s="5">
        <f>_xlfn.XLOOKUP(A25,Cleaning!$A:$A,Cleaning!$V:$V,0,0)</f>
        <v>5.5</v>
      </c>
    </row>
    <row r="26" spans="1:17" x14ac:dyDescent="0.3">
      <c r="A26" s="3">
        <v>120024</v>
      </c>
      <c r="B26">
        <f>_xlfn.XLOOKUP(A26,Cleaning!$A:$A,Cleaning!$B:$B,0,0)</f>
        <v>103</v>
      </c>
      <c r="C26" s="2">
        <f>_xlfn.XLOOKUP(A26,Cleaning!$A:$A,Cleaning!$C:$C,0,0)</f>
        <v>45842</v>
      </c>
      <c r="D26" s="4">
        <f>_xlfn.XLOOKUP(A26,Cleaning!$A:$A,Cleaning!$D:$D,0,0)</f>
        <v>0.23796296296296296</v>
      </c>
      <c r="E26" s="2">
        <f>_xlfn.XLOOKUP(A26,Cleaning!$A:$A,Cleaning!$E:$E,0,0)</f>
        <v>45842</v>
      </c>
      <c r="F26" s="10" t="str">
        <f>_xlfn.XLOOKUP(A26,Cleaning!$A:$A,Cleaning!$F:$F,0,0)</f>
        <v>Friday</v>
      </c>
      <c r="G26" t="str">
        <f>_xlfn.XLOOKUP(A26,Cleaning!$A:$A,Cleaning!$G:$G,0,0)</f>
        <v>Afternoon</v>
      </c>
      <c r="H26" t="str">
        <f>_xlfn.XLOOKUP(A26,Cleaning!$A:$A,Cleaning!$I:$I,0,0)</f>
        <v>Takeout</v>
      </c>
      <c r="I26" t="str">
        <f>_xlfn.XLOOKUP(A26,Cleaning!$A:$A,Cleaning!$J:$J,0,0)</f>
        <v>Ice Cream Cone</v>
      </c>
      <c r="J26" t="str">
        <f>_xlfn.XLOOKUP(A26,Cleaning!$A:$A,Cleaning!$L:$L,0,0)</f>
        <v>No Modifier</v>
      </c>
      <c r="K26" t="str">
        <f>_xlfn.XLOOKUP(A26,Cleaning!$A:$A,Cleaning!$X:$X,0,0)</f>
        <v>Card</v>
      </c>
      <c r="L26" s="3">
        <f>_xlfn.XLOOKUP(A26,Cleaning!$A:$A,Cleaning!$M:$M,0,0)</f>
        <v>1</v>
      </c>
      <c r="M26" s="5">
        <f>_xlfn.XLOOKUP(A26,Cleaning!$A:$A,Cleaning!$O:$O,0,0)</f>
        <v>1.5799999999999998</v>
      </c>
      <c r="N26" s="12">
        <f>_xlfn.XLOOKUP(A26,Cleaning!$A:$A,Cleaning!$P:$P,0,0)</f>
        <v>1.5799999999999998</v>
      </c>
      <c r="O26">
        <f>_xlfn.XLOOKUP(A26,Cleaning!$A:$A,Cleaning!$R:$R,0,0)</f>
        <v>0</v>
      </c>
      <c r="P26">
        <f>_xlfn.XLOOKUP(A26,Cleaning!$A:$A,Cleaning!$T:$T,0,0)</f>
        <v>0.11</v>
      </c>
      <c r="Q26" s="5">
        <f>_xlfn.XLOOKUP(A26,Cleaning!$A:$A,Cleaning!$V:$V,0,0)</f>
        <v>1.69</v>
      </c>
    </row>
    <row r="27" spans="1:17" x14ac:dyDescent="0.3">
      <c r="A27" s="3">
        <v>120025</v>
      </c>
      <c r="B27">
        <f>_xlfn.XLOOKUP(A27,Cleaning!$A:$A,Cleaning!$B:$B,0,0)</f>
        <v>401</v>
      </c>
      <c r="C27" s="2">
        <f>_xlfn.XLOOKUP(A27,Cleaning!$A:$A,Cleaning!$C:$C,0,0)</f>
        <v>45805</v>
      </c>
      <c r="D27" s="4">
        <f>_xlfn.XLOOKUP(A27,Cleaning!$A:$A,Cleaning!$D:$D,0,0)</f>
        <v>0.32342592592592595</v>
      </c>
      <c r="E27" s="2">
        <f>_xlfn.XLOOKUP(A27,Cleaning!$A:$A,Cleaning!$E:$E,0,0)</f>
        <v>45805</v>
      </c>
      <c r="F27" s="10" t="str">
        <f>_xlfn.XLOOKUP(A27,Cleaning!$A:$A,Cleaning!$F:$F,0,0)</f>
        <v>Wednesday</v>
      </c>
      <c r="G27" t="str">
        <f>_xlfn.XLOOKUP(A27,Cleaning!$A:$A,Cleaning!$G:$G,0,0)</f>
        <v>Dinner</v>
      </c>
      <c r="H27" t="str">
        <f>_xlfn.XLOOKUP(A27,Cleaning!$A:$A,Cleaning!$I:$I,0,0)</f>
        <v>Takeout</v>
      </c>
      <c r="I27" t="str">
        <f>_xlfn.XLOOKUP(A27,Cleaning!$A:$A,Cleaning!$J:$J,0,0)</f>
        <v>Chicken Sandwich</v>
      </c>
      <c r="J27" t="str">
        <f>_xlfn.XLOOKUP(A27,Cleaning!$A:$A,Cleaning!$L:$L,0,0)</f>
        <v>Extra Cheese</v>
      </c>
      <c r="K27" t="str">
        <f>_xlfn.XLOOKUP(A27,Cleaning!$A:$A,Cleaning!$X:$X,0,0)</f>
        <v>Card</v>
      </c>
      <c r="L27" s="3">
        <f>_xlfn.XLOOKUP(A27,Cleaning!$A:$A,Cleaning!$M:$M,0,0)</f>
        <v>1</v>
      </c>
      <c r="M27" s="5">
        <f>_xlfn.XLOOKUP(A27,Cleaning!$A:$A,Cleaning!$O:$O,0,0)</f>
        <v>5.93</v>
      </c>
      <c r="N27" s="12">
        <f>_xlfn.XLOOKUP(A27,Cleaning!$A:$A,Cleaning!$P:$P,0,0)</f>
        <v>5.93</v>
      </c>
      <c r="O27">
        <f>_xlfn.XLOOKUP(A27,Cleaning!$A:$A,Cleaning!$R:$R,0,0)</f>
        <v>0</v>
      </c>
      <c r="P27">
        <f>_xlfn.XLOOKUP(A27,Cleaning!$A:$A,Cleaning!$T:$T,0,0)</f>
        <v>0.56000000000000005</v>
      </c>
      <c r="Q27" s="5">
        <f>_xlfn.XLOOKUP(A27,Cleaning!$A:$A,Cleaning!$V:$V,0,0)</f>
        <v>6.49</v>
      </c>
    </row>
    <row r="28" spans="1:17" x14ac:dyDescent="0.3">
      <c r="A28" s="3">
        <v>120026</v>
      </c>
      <c r="B28">
        <f>_xlfn.XLOOKUP(A28,Cleaning!$A:$A,Cleaning!$B:$B,0,0)</f>
        <v>402</v>
      </c>
      <c r="C28" s="2">
        <f>_xlfn.XLOOKUP(A28,Cleaning!$A:$A,Cleaning!$C:$C,0,0)</f>
        <v>45807</v>
      </c>
      <c r="D28" s="4">
        <f>_xlfn.XLOOKUP(A28,Cleaning!$A:$A,Cleaning!$D:$D,0,0)</f>
        <v>0.22277777777777777</v>
      </c>
      <c r="E28" s="2">
        <f>_xlfn.XLOOKUP(A28,Cleaning!$A:$A,Cleaning!$E:$E,0,0)</f>
        <v>45807</v>
      </c>
      <c r="F28" s="10" t="str">
        <f>_xlfn.XLOOKUP(A28,Cleaning!$A:$A,Cleaning!$F:$F,0,0)</f>
        <v>Friday</v>
      </c>
      <c r="G28" t="str">
        <f>_xlfn.XLOOKUP(A28,Cleaning!$A:$A,Cleaning!$G:$G,0,0)</f>
        <v>Afternoon</v>
      </c>
      <c r="H28" t="str">
        <f>_xlfn.XLOOKUP(A28,Cleaning!$A:$A,Cleaning!$I:$I,0,0)</f>
        <v>Drive-Thru</v>
      </c>
      <c r="I28" t="str">
        <f>_xlfn.XLOOKUP(A28,Cleaning!$A:$A,Cleaning!$J:$J,0,0)</f>
        <v>Milkshake</v>
      </c>
      <c r="J28" t="str">
        <f>_xlfn.XLOOKUP(A28,Cleaning!$A:$A,Cleaning!$L:$L,0,0)</f>
        <v>Cinnamon</v>
      </c>
      <c r="K28" t="str">
        <f>_xlfn.XLOOKUP(A28,Cleaning!$A:$A,Cleaning!$X:$X,0,0)</f>
        <v>Cash</v>
      </c>
      <c r="L28" s="3">
        <f>_xlfn.XLOOKUP(A28,Cleaning!$A:$A,Cleaning!$M:$M,0,0)</f>
        <v>1</v>
      </c>
      <c r="M28" s="5">
        <f>_xlfn.XLOOKUP(A28,Cleaning!$A:$A,Cleaning!$O:$O,0,0)</f>
        <v>3.71</v>
      </c>
      <c r="N28" s="12">
        <f>_xlfn.XLOOKUP(A28,Cleaning!$A:$A,Cleaning!$P:$P,0,0)</f>
        <v>3.71</v>
      </c>
      <c r="O28">
        <f>_xlfn.XLOOKUP(A28,Cleaning!$A:$A,Cleaning!$R:$R,0,0)</f>
        <v>0</v>
      </c>
      <c r="P28">
        <f>_xlfn.XLOOKUP(A28,Cleaning!$A:$A,Cleaning!$T:$T,0,0)</f>
        <v>0.33</v>
      </c>
      <c r="Q28" s="5">
        <f>_xlfn.XLOOKUP(A28,Cleaning!$A:$A,Cleaning!$V:$V,0,0)</f>
        <v>4.04</v>
      </c>
    </row>
    <row r="29" spans="1:17" x14ac:dyDescent="0.3">
      <c r="A29" s="3">
        <v>120027</v>
      </c>
      <c r="B29">
        <f>_xlfn.XLOOKUP(A29,Cleaning!$A:$A,Cleaning!$B:$B,0,0)</f>
        <v>402</v>
      </c>
      <c r="C29" s="2">
        <f>_xlfn.XLOOKUP(A29,Cleaning!$A:$A,Cleaning!$C:$C,0,0)</f>
        <v>45843</v>
      </c>
      <c r="D29" s="4">
        <f>_xlfn.XLOOKUP(A29,Cleaning!$A:$A,Cleaning!$D:$D,0,0)</f>
        <v>0.16996527777777778</v>
      </c>
      <c r="E29" s="2">
        <f>_xlfn.XLOOKUP(A29,Cleaning!$A:$A,Cleaning!$E:$E,0,0)</f>
        <v>45843</v>
      </c>
      <c r="F29" s="10" t="str">
        <f>_xlfn.XLOOKUP(A29,Cleaning!$A:$A,Cleaning!$F:$F,0,0)</f>
        <v>Saturday</v>
      </c>
      <c r="G29" t="str">
        <f>_xlfn.XLOOKUP(A29,Cleaning!$A:$A,Cleaning!$G:$G,0,0)</f>
        <v>Afternoon</v>
      </c>
      <c r="H29" t="str">
        <f>_xlfn.XLOOKUP(A29,Cleaning!$A:$A,Cleaning!$I:$I,0,0)</f>
        <v>Dine-In</v>
      </c>
      <c r="I29" t="str">
        <f>_xlfn.XLOOKUP(A29,Cleaning!$A:$A,Cleaning!$J:$J,0,0)</f>
        <v>French Fries</v>
      </c>
      <c r="J29" t="str">
        <f>_xlfn.XLOOKUP(A29,Cleaning!$A:$A,Cleaning!$L:$L,0,0)</f>
        <v>Small Size</v>
      </c>
      <c r="K29" t="str">
        <f>_xlfn.XLOOKUP(A29,Cleaning!$A:$A,Cleaning!$X:$X,0,0)</f>
        <v>Card</v>
      </c>
      <c r="L29" s="3">
        <f>_xlfn.XLOOKUP(A29,Cleaning!$A:$A,Cleaning!$M:$M,0,0)</f>
        <v>1</v>
      </c>
      <c r="M29" s="5">
        <f>_xlfn.XLOOKUP(A29,Cleaning!$A:$A,Cleaning!$O:$O,0,0)</f>
        <v>2.4500000000000002</v>
      </c>
      <c r="N29" s="12">
        <f>_xlfn.XLOOKUP(A29,Cleaning!$A:$A,Cleaning!$P:$P,0,0)</f>
        <v>2.4500000000000002</v>
      </c>
      <c r="O29">
        <f>_xlfn.XLOOKUP(A29,Cleaning!$A:$A,Cleaning!$R:$R,0,0)</f>
        <v>0</v>
      </c>
      <c r="P29">
        <f>_xlfn.XLOOKUP(A29,Cleaning!$A:$A,Cleaning!$T:$T,0,0)</f>
        <v>0.17</v>
      </c>
      <c r="Q29" s="5">
        <f>_xlfn.XLOOKUP(A29,Cleaning!$A:$A,Cleaning!$V:$V,0,0)</f>
        <v>2.62</v>
      </c>
    </row>
    <row r="30" spans="1:17" x14ac:dyDescent="0.3">
      <c r="A30" s="3">
        <v>120028</v>
      </c>
      <c r="B30">
        <f>_xlfn.XLOOKUP(A30,Cleaning!$A:$A,Cleaning!$B:$B,0,0)</f>
        <v>201</v>
      </c>
      <c r="C30" s="2">
        <f>_xlfn.XLOOKUP(A30,Cleaning!$A:$A,Cleaning!$C:$C,0,0)</f>
        <v>45829</v>
      </c>
      <c r="D30" s="4">
        <f>_xlfn.XLOOKUP(A30,Cleaning!$A:$A,Cleaning!$D:$D,0,0)</f>
        <v>0.28814814814814815</v>
      </c>
      <c r="E30" s="2">
        <f>_xlfn.XLOOKUP(A30,Cleaning!$A:$A,Cleaning!$E:$E,0,0)</f>
        <v>45829</v>
      </c>
      <c r="F30" s="10" t="str">
        <f>_xlfn.XLOOKUP(A30,Cleaning!$A:$A,Cleaning!$F:$F,0,0)</f>
        <v>Saturday</v>
      </c>
      <c r="G30" t="str">
        <f>_xlfn.XLOOKUP(A30,Cleaning!$A:$A,Cleaning!$G:$G,0,0)</f>
        <v>Dinner</v>
      </c>
      <c r="H30" t="str">
        <f>_xlfn.XLOOKUP(A30,Cleaning!$A:$A,Cleaning!$I:$I,0,0)</f>
        <v>Drive-Thru</v>
      </c>
      <c r="I30" t="str">
        <f>_xlfn.XLOOKUP(A30,Cleaning!$A:$A,Cleaning!$J:$J,0,0)</f>
        <v>Cheeseburger</v>
      </c>
      <c r="J30" t="str">
        <f>_xlfn.XLOOKUP(A30,Cleaning!$A:$A,Cleaning!$L:$L,0,0)</f>
        <v>No Modifier</v>
      </c>
      <c r="K30" t="str">
        <f>_xlfn.XLOOKUP(A30,Cleaning!$A:$A,Cleaning!$X:$X,0,0)</f>
        <v>Card</v>
      </c>
      <c r="L30" s="3">
        <f>_xlfn.XLOOKUP(A30,Cleaning!$A:$A,Cleaning!$M:$M,0,0)</f>
        <v>1</v>
      </c>
      <c r="M30" s="5">
        <f>_xlfn.XLOOKUP(A30,Cleaning!$A:$A,Cleaning!$O:$O,0,0)</f>
        <v>4.29</v>
      </c>
      <c r="N30" s="12">
        <f>_xlfn.XLOOKUP(A30,Cleaning!$A:$A,Cleaning!$P:$P,0,0)</f>
        <v>4.29</v>
      </c>
      <c r="O30">
        <f>_xlfn.XLOOKUP(A30,Cleaning!$A:$A,Cleaning!$R:$R,0,0)</f>
        <v>0</v>
      </c>
      <c r="P30">
        <f>_xlfn.XLOOKUP(A30,Cleaning!$A:$A,Cleaning!$T:$T,0,0)</f>
        <v>0.36</v>
      </c>
      <c r="Q30" s="5">
        <f>_xlfn.XLOOKUP(A30,Cleaning!$A:$A,Cleaning!$V:$V,0,0)</f>
        <v>4.6500000000000004</v>
      </c>
    </row>
    <row r="31" spans="1:17" x14ac:dyDescent="0.3">
      <c r="A31" s="3">
        <v>120029</v>
      </c>
      <c r="B31">
        <f>_xlfn.XLOOKUP(A31,Cleaning!$A:$A,Cleaning!$B:$B,0,0)</f>
        <v>202</v>
      </c>
      <c r="C31" s="2">
        <f>_xlfn.XLOOKUP(A31,Cleaning!$A:$A,Cleaning!$C:$C,0,0)</f>
        <v>45875</v>
      </c>
      <c r="D31" s="4">
        <f>_xlfn.XLOOKUP(A31,Cleaning!$A:$A,Cleaning!$D:$D,0,0)</f>
        <v>9.8402777777777783E-2</v>
      </c>
      <c r="E31" s="2">
        <f>_xlfn.XLOOKUP(A31,Cleaning!$A:$A,Cleaning!$E:$E,0,0)</f>
        <v>45875</v>
      </c>
      <c r="F31" s="10" t="str">
        <f>_xlfn.XLOOKUP(A31,Cleaning!$A:$A,Cleaning!$F:$F,0,0)</f>
        <v>Wednesday</v>
      </c>
      <c r="G31" t="str">
        <f>_xlfn.XLOOKUP(A31,Cleaning!$A:$A,Cleaning!$G:$G,0,0)</f>
        <v>Lunch</v>
      </c>
      <c r="H31" t="str">
        <f>_xlfn.XLOOKUP(A31,Cleaning!$A:$A,Cleaning!$I:$I,0,0)</f>
        <v>Delivery</v>
      </c>
      <c r="I31" t="str">
        <f>_xlfn.XLOOKUP(A31,Cleaning!$A:$A,Cleaning!$J:$J,0,0)</f>
        <v>Chicken Sandwich</v>
      </c>
      <c r="J31" t="str">
        <f>_xlfn.XLOOKUP(A31,Cleaning!$A:$A,Cleaning!$L:$L,0,0)</f>
        <v>No Onions</v>
      </c>
      <c r="K31" t="str">
        <f>_xlfn.XLOOKUP(A31,Cleaning!$A:$A,Cleaning!$X:$X,0,0)</f>
        <v>Card</v>
      </c>
      <c r="L31" s="3">
        <f>_xlfn.XLOOKUP(A31,Cleaning!$A:$A,Cleaning!$M:$M,0,0)</f>
        <v>3</v>
      </c>
      <c r="M31" s="5">
        <f>_xlfn.XLOOKUP(A31,Cleaning!$A:$A,Cleaning!$O:$O,0,0)</f>
        <v>5.28</v>
      </c>
      <c r="N31" s="12">
        <f>_xlfn.XLOOKUP(A31,Cleaning!$A:$A,Cleaning!$P:$P,0,0)</f>
        <v>15.84</v>
      </c>
      <c r="O31">
        <f>_xlfn.XLOOKUP(A31,Cleaning!$A:$A,Cleaning!$R:$R,0,0)</f>
        <v>0</v>
      </c>
      <c r="P31">
        <f>_xlfn.XLOOKUP(A31,Cleaning!$A:$A,Cleaning!$T:$T,0,0)</f>
        <v>1.35</v>
      </c>
      <c r="Q31" s="5">
        <f>_xlfn.XLOOKUP(A31,Cleaning!$A:$A,Cleaning!$V:$V,0,0)</f>
        <v>17.190000000000001</v>
      </c>
    </row>
    <row r="32" spans="1:17" x14ac:dyDescent="0.3">
      <c r="A32" s="3">
        <v>120030</v>
      </c>
      <c r="B32">
        <f>_xlfn.XLOOKUP(A32,Cleaning!$A:$A,Cleaning!$B:$B,0,0)</f>
        <v>103</v>
      </c>
      <c r="C32" s="2">
        <f>_xlfn.XLOOKUP(A32,Cleaning!$A:$A,Cleaning!$C:$C,0,0)</f>
        <v>45830</v>
      </c>
      <c r="D32" s="4">
        <f>_xlfn.XLOOKUP(A32,Cleaning!$A:$A,Cleaning!$D:$D,0,0)</f>
        <v>0.30103009259259261</v>
      </c>
      <c r="E32" s="2">
        <f>_xlfn.XLOOKUP(A32,Cleaning!$A:$A,Cleaning!$E:$E,0,0)</f>
        <v>45830</v>
      </c>
      <c r="F32" s="10" t="str">
        <f>_xlfn.XLOOKUP(A32,Cleaning!$A:$A,Cleaning!$F:$F,0,0)</f>
        <v>Sunday</v>
      </c>
      <c r="G32" t="str">
        <f>_xlfn.XLOOKUP(A32,Cleaning!$A:$A,Cleaning!$G:$G,0,0)</f>
        <v>Breakfast</v>
      </c>
      <c r="H32" t="str">
        <f>_xlfn.XLOOKUP(A32,Cleaning!$A:$A,Cleaning!$I:$I,0,0)</f>
        <v>Takeout</v>
      </c>
      <c r="I32" t="str">
        <f>_xlfn.XLOOKUP(A32,Cleaning!$A:$A,Cleaning!$J:$J,0,0)</f>
        <v>Sausage Biscuit</v>
      </c>
      <c r="J32" t="str">
        <f>_xlfn.XLOOKUP(A32,Cleaning!$A:$A,Cleaning!$L:$L,0,0)</f>
        <v>No Modifier</v>
      </c>
      <c r="K32" t="str">
        <f>_xlfn.XLOOKUP(A32,Cleaning!$A:$A,Cleaning!$X:$X,0,0)</f>
        <v>Cash</v>
      </c>
      <c r="L32" s="3">
        <f>_xlfn.XLOOKUP(A32,Cleaning!$A:$A,Cleaning!$M:$M,0,0)</f>
        <v>1</v>
      </c>
      <c r="M32" s="5">
        <f>_xlfn.XLOOKUP(A32,Cleaning!$A:$A,Cleaning!$O:$O,0,0)</f>
        <v>2.9899999999999998</v>
      </c>
      <c r="N32" s="12">
        <f>_xlfn.XLOOKUP(A32,Cleaning!$A:$A,Cleaning!$P:$P,0,0)</f>
        <v>2.9899999999999998</v>
      </c>
      <c r="O32">
        <f>_xlfn.XLOOKUP(A32,Cleaning!$A:$A,Cleaning!$R:$R,0,0)</f>
        <v>0.15</v>
      </c>
      <c r="P32">
        <f>_xlfn.XLOOKUP(A32,Cleaning!$A:$A,Cleaning!$T:$T,0,0)</f>
        <v>0.27</v>
      </c>
      <c r="Q32" s="5">
        <f>_xlfn.XLOOKUP(A32,Cleaning!$A:$A,Cleaning!$V:$V,0,0)</f>
        <v>3.11</v>
      </c>
    </row>
    <row r="33" spans="1:17" x14ac:dyDescent="0.3">
      <c r="A33" s="3">
        <v>120031</v>
      </c>
      <c r="B33">
        <f>_xlfn.XLOOKUP(A33,Cleaning!$A:$A,Cleaning!$B:$B,0,0)</f>
        <v>101</v>
      </c>
      <c r="C33" s="2">
        <f>_xlfn.XLOOKUP(A33,Cleaning!$A:$A,Cleaning!$C:$C,0,0)</f>
        <v>45847</v>
      </c>
      <c r="D33" s="4">
        <f>_xlfn.XLOOKUP(A33,Cleaning!$A:$A,Cleaning!$D:$D,0,0)</f>
        <v>0.32848379629629632</v>
      </c>
      <c r="E33" s="2">
        <f>_xlfn.XLOOKUP(A33,Cleaning!$A:$A,Cleaning!$E:$E,0,0)</f>
        <v>45847</v>
      </c>
      <c r="F33" s="10" t="str">
        <f>_xlfn.XLOOKUP(A33,Cleaning!$A:$A,Cleaning!$F:$F,0,0)</f>
        <v>Wednesday</v>
      </c>
      <c r="G33" t="str">
        <f>_xlfn.XLOOKUP(A33,Cleaning!$A:$A,Cleaning!$G:$G,0,0)</f>
        <v>Dinner</v>
      </c>
      <c r="H33" t="str">
        <f>_xlfn.XLOOKUP(A33,Cleaning!$A:$A,Cleaning!$I:$I,0,0)</f>
        <v>Delivery</v>
      </c>
      <c r="I33" t="str">
        <f>_xlfn.XLOOKUP(A33,Cleaning!$A:$A,Cleaning!$J:$J,0,0)</f>
        <v>Cheeseburger Combo</v>
      </c>
      <c r="J33" t="str">
        <f>_xlfn.XLOOKUP(A33,Cleaning!$A:$A,Cleaning!$L:$L,0,0)</f>
        <v>No Modifier</v>
      </c>
      <c r="K33" t="str">
        <f>_xlfn.XLOOKUP(A33,Cleaning!$A:$A,Cleaning!$X:$X,0,0)</f>
        <v>Card</v>
      </c>
      <c r="L33" s="3">
        <f>_xlfn.XLOOKUP(A33,Cleaning!$A:$A,Cleaning!$M:$M,0,0)</f>
        <v>2</v>
      </c>
      <c r="M33" s="5">
        <f>_xlfn.XLOOKUP(A33,Cleaning!$A:$A,Cleaning!$O:$O,0,0)</f>
        <v>9.42</v>
      </c>
      <c r="N33" s="12">
        <f>_xlfn.XLOOKUP(A33,Cleaning!$A:$A,Cleaning!$P:$P,0,0)</f>
        <v>18.84</v>
      </c>
      <c r="O33">
        <f>_xlfn.XLOOKUP(A33,Cleaning!$A:$A,Cleaning!$R:$R,0,0)</f>
        <v>0</v>
      </c>
      <c r="P33">
        <f>_xlfn.XLOOKUP(A33,Cleaning!$A:$A,Cleaning!$T:$T,0,0)</f>
        <v>1.41</v>
      </c>
      <c r="Q33" s="5">
        <f>_xlfn.XLOOKUP(A33,Cleaning!$A:$A,Cleaning!$V:$V,0,0)</f>
        <v>20.25</v>
      </c>
    </row>
    <row r="34" spans="1:17" x14ac:dyDescent="0.3">
      <c r="A34" s="3">
        <v>120032</v>
      </c>
      <c r="B34">
        <f>_xlfn.XLOOKUP(A34,Cleaning!$A:$A,Cleaning!$B:$B,0,0)</f>
        <v>103</v>
      </c>
      <c r="C34" s="2">
        <f>_xlfn.XLOOKUP(A34,Cleaning!$A:$A,Cleaning!$C:$C,0,0)</f>
        <v>45865</v>
      </c>
      <c r="D34" s="4">
        <f>_xlfn.XLOOKUP(A34,Cleaning!$A:$A,Cleaning!$D:$D,0,0)</f>
        <v>0.45785879629629628</v>
      </c>
      <c r="E34" s="2">
        <f>_xlfn.XLOOKUP(A34,Cleaning!$A:$A,Cleaning!$E:$E,0,0)</f>
        <v>45865</v>
      </c>
      <c r="F34" s="10" t="str">
        <f>_xlfn.XLOOKUP(A34,Cleaning!$A:$A,Cleaning!$F:$F,0,0)</f>
        <v>Sunday</v>
      </c>
      <c r="G34" t="str">
        <f>_xlfn.XLOOKUP(A34,Cleaning!$A:$A,Cleaning!$G:$G,0,0)</f>
        <v>Late Night</v>
      </c>
      <c r="H34" t="str">
        <f>_xlfn.XLOOKUP(A34,Cleaning!$A:$A,Cleaning!$I:$I,0,0)</f>
        <v>Drive-Thru</v>
      </c>
      <c r="I34" t="str">
        <f>_xlfn.XLOOKUP(A34,Cleaning!$A:$A,Cleaning!$J:$J,0,0)</f>
        <v>Spicy Chicken Sandwich</v>
      </c>
      <c r="J34" t="str">
        <f>_xlfn.XLOOKUP(A34,Cleaning!$A:$A,Cleaning!$L:$L,0,0)</f>
        <v>No Modifier</v>
      </c>
      <c r="K34" t="str">
        <f>_xlfn.XLOOKUP(A34,Cleaning!$A:$A,Cleaning!$X:$X,0,0)</f>
        <v>MobilePay</v>
      </c>
      <c r="L34" s="3">
        <f>_xlfn.XLOOKUP(A34,Cleaning!$A:$A,Cleaning!$M:$M,0,0)</f>
        <v>1</v>
      </c>
      <c r="M34" s="5">
        <f>_xlfn.XLOOKUP(A34,Cleaning!$A:$A,Cleaning!$O:$O,0,0)</f>
        <v>6.6300000000000008</v>
      </c>
      <c r="N34" s="12">
        <f>_xlfn.XLOOKUP(A34,Cleaning!$A:$A,Cleaning!$P:$P,0,0)</f>
        <v>6.6300000000000008</v>
      </c>
      <c r="O34">
        <f>_xlfn.XLOOKUP(A34,Cleaning!$A:$A,Cleaning!$R:$R,0,0)</f>
        <v>0</v>
      </c>
      <c r="P34">
        <f>_xlfn.XLOOKUP(A34,Cleaning!$A:$A,Cleaning!$T:$T,0,0)</f>
        <v>0.48</v>
      </c>
      <c r="Q34" s="5">
        <f>_xlfn.XLOOKUP(A34,Cleaning!$A:$A,Cleaning!$V:$V,0,0)</f>
        <v>7.11</v>
      </c>
    </row>
    <row r="35" spans="1:17" x14ac:dyDescent="0.3">
      <c r="A35" s="3">
        <v>120033</v>
      </c>
      <c r="B35">
        <f>_xlfn.XLOOKUP(A35,Cleaning!$A:$A,Cleaning!$B:$B,0,0)</f>
        <v>501</v>
      </c>
      <c r="C35" s="2">
        <f>_xlfn.XLOOKUP(A35,Cleaning!$A:$A,Cleaning!$C:$C,0,0)</f>
        <v>45834</v>
      </c>
      <c r="D35" s="4">
        <f>_xlfn.XLOOKUP(A35,Cleaning!$A:$A,Cleaning!$D:$D,0,0)</f>
        <v>0.40443287037037035</v>
      </c>
      <c r="E35" s="2">
        <f>_xlfn.XLOOKUP(A35,Cleaning!$A:$A,Cleaning!$E:$E,0,0)</f>
        <v>45834</v>
      </c>
      <c r="F35" s="10" t="str">
        <f>_xlfn.XLOOKUP(A35,Cleaning!$A:$A,Cleaning!$F:$F,0,0)</f>
        <v>Thursday</v>
      </c>
      <c r="G35" t="str">
        <f>_xlfn.XLOOKUP(A35,Cleaning!$A:$A,Cleaning!$G:$G,0,0)</f>
        <v>Dinner</v>
      </c>
      <c r="H35" t="str">
        <f>_xlfn.XLOOKUP(A35,Cleaning!$A:$A,Cleaning!$I:$I,0,0)</f>
        <v>Dine-In</v>
      </c>
      <c r="I35" t="str">
        <f>_xlfn.XLOOKUP(A35,Cleaning!$A:$A,Cleaning!$J:$J,0,0)</f>
        <v>Cheeseburger</v>
      </c>
      <c r="J35" t="str">
        <f>_xlfn.XLOOKUP(A35,Cleaning!$A:$A,Cleaning!$L:$L,0,0)</f>
        <v>No Modifier</v>
      </c>
      <c r="K35" t="str">
        <f>_xlfn.XLOOKUP(A35,Cleaning!$A:$A,Cleaning!$X:$X,0,0)</f>
        <v>Cash</v>
      </c>
      <c r="L35" s="3">
        <f>_xlfn.XLOOKUP(A35,Cleaning!$A:$A,Cleaning!$M:$M,0,0)</f>
        <v>1</v>
      </c>
      <c r="M35" s="5">
        <f>_xlfn.XLOOKUP(A35,Cleaning!$A:$A,Cleaning!$O:$O,0,0)</f>
        <v>4.1399999999999997</v>
      </c>
      <c r="N35" s="12">
        <f>_xlfn.XLOOKUP(A35,Cleaning!$A:$A,Cleaning!$P:$P,0,0)</f>
        <v>4.1399999999999997</v>
      </c>
      <c r="O35">
        <f>_xlfn.XLOOKUP(A35,Cleaning!$A:$A,Cleaning!$R:$R,0,0)</f>
        <v>0</v>
      </c>
      <c r="P35">
        <f>_xlfn.XLOOKUP(A35,Cleaning!$A:$A,Cleaning!$T:$T,0,0)</f>
        <v>0.33</v>
      </c>
      <c r="Q35" s="5">
        <f>_xlfn.XLOOKUP(A35,Cleaning!$A:$A,Cleaning!$V:$V,0,0)</f>
        <v>4.47</v>
      </c>
    </row>
    <row r="36" spans="1:17" x14ac:dyDescent="0.3">
      <c r="A36" s="3">
        <v>120034</v>
      </c>
      <c r="B36">
        <f>_xlfn.XLOOKUP(A36,Cleaning!$A:$A,Cleaning!$B:$B,0,0)</f>
        <v>202</v>
      </c>
      <c r="C36" s="2">
        <f>_xlfn.XLOOKUP(A36,Cleaning!$A:$A,Cleaning!$C:$C,0,0)</f>
        <v>45761</v>
      </c>
      <c r="D36" s="4">
        <f>_xlfn.XLOOKUP(A36,Cleaning!$A:$A,Cleaning!$D:$D,0,0)</f>
        <v>0.24270833333333333</v>
      </c>
      <c r="E36" s="2">
        <f>_xlfn.XLOOKUP(A36,Cleaning!$A:$A,Cleaning!$E:$E,0,0)</f>
        <v>45761</v>
      </c>
      <c r="F36" s="10" t="str">
        <f>_xlfn.XLOOKUP(A36,Cleaning!$A:$A,Cleaning!$F:$F,0,0)</f>
        <v>Monday</v>
      </c>
      <c r="G36" t="str">
        <f>_xlfn.XLOOKUP(A36,Cleaning!$A:$A,Cleaning!$G:$G,0,0)</f>
        <v>Afternoon</v>
      </c>
      <c r="H36" t="str">
        <f>_xlfn.XLOOKUP(A36,Cleaning!$A:$A,Cleaning!$I:$I,0,0)</f>
        <v>Takeout</v>
      </c>
      <c r="I36" t="str">
        <f>_xlfn.XLOOKUP(A36,Cleaning!$A:$A,Cleaning!$J:$J,0,0)</f>
        <v>Iced Tea</v>
      </c>
      <c r="J36" t="str">
        <f>_xlfn.XLOOKUP(A36,Cleaning!$A:$A,Cleaning!$L:$L,0,0)</f>
        <v>No Modifier</v>
      </c>
      <c r="K36" t="str">
        <f>_xlfn.XLOOKUP(A36,Cleaning!$A:$A,Cleaning!$X:$X,0,0)</f>
        <v>MobilePay</v>
      </c>
      <c r="L36" s="3">
        <f>_xlfn.XLOOKUP(A36,Cleaning!$A:$A,Cleaning!$M:$M,0,0)</f>
        <v>1</v>
      </c>
      <c r="M36" s="5">
        <f>_xlfn.XLOOKUP(A36,Cleaning!$A:$A,Cleaning!$O:$O,0,0)</f>
        <v>2</v>
      </c>
      <c r="N36" s="12">
        <f>_xlfn.XLOOKUP(A36,Cleaning!$A:$A,Cleaning!$P:$P,0,0)</f>
        <v>2</v>
      </c>
      <c r="O36">
        <f>_xlfn.XLOOKUP(A36,Cleaning!$A:$A,Cleaning!$R:$R,0,0)</f>
        <v>0</v>
      </c>
      <c r="P36">
        <f>_xlfn.XLOOKUP(A36,Cleaning!$A:$A,Cleaning!$T:$T,0,0)</f>
        <v>0.15</v>
      </c>
      <c r="Q36" s="5">
        <f>_xlfn.XLOOKUP(A36,Cleaning!$A:$A,Cleaning!$V:$V,0,0)</f>
        <v>2.15</v>
      </c>
    </row>
    <row r="37" spans="1:17" x14ac:dyDescent="0.3">
      <c r="A37" s="3">
        <v>120035</v>
      </c>
      <c r="B37">
        <f>_xlfn.XLOOKUP(A37,Cleaning!$A:$A,Cleaning!$B:$B,0,0)</f>
        <v>101</v>
      </c>
      <c r="C37" s="2">
        <f>_xlfn.XLOOKUP(A37,Cleaning!$A:$A,Cleaning!$C:$C,0,0)</f>
        <v>45837</v>
      </c>
      <c r="D37" s="4">
        <f>_xlfn.XLOOKUP(A37,Cleaning!$A:$A,Cleaning!$D:$D,0,0)</f>
        <v>0.52167824074074076</v>
      </c>
      <c r="E37" s="2">
        <f>_xlfn.XLOOKUP(A37,Cleaning!$A:$A,Cleaning!$E:$E,0,0)</f>
        <v>45837</v>
      </c>
      <c r="F37" s="10" t="str">
        <f>_xlfn.XLOOKUP(A37,Cleaning!$A:$A,Cleaning!$F:$F,0,0)</f>
        <v>Sunday</v>
      </c>
      <c r="G37" t="str">
        <f>_xlfn.XLOOKUP(A37,Cleaning!$A:$A,Cleaning!$G:$G,0,0)</f>
        <v>Lunch</v>
      </c>
      <c r="H37" t="str">
        <f>_xlfn.XLOOKUP(A37,Cleaning!$A:$A,Cleaning!$I:$I,0,0)</f>
        <v>Takeout</v>
      </c>
      <c r="I37" t="str">
        <f>_xlfn.XLOOKUP(A37,Cleaning!$A:$A,Cleaning!$J:$J,0,0)</f>
        <v>Chicken Sandwich</v>
      </c>
      <c r="J37" t="str">
        <f>_xlfn.XLOOKUP(A37,Cleaning!$A:$A,Cleaning!$L:$L,0,0)</f>
        <v>No Modifier</v>
      </c>
      <c r="K37" t="str">
        <f>_xlfn.XLOOKUP(A37,Cleaning!$A:$A,Cleaning!$X:$X,0,0)</f>
        <v>Card</v>
      </c>
      <c r="L37" s="3">
        <f>_xlfn.XLOOKUP(A37,Cleaning!$A:$A,Cleaning!$M:$M,0,0)</f>
        <v>1</v>
      </c>
      <c r="M37" s="5">
        <f>_xlfn.XLOOKUP(A37,Cleaning!$A:$A,Cleaning!$O:$O,0,0)</f>
        <v>5.94</v>
      </c>
      <c r="N37" s="12">
        <f>_xlfn.XLOOKUP(A37,Cleaning!$A:$A,Cleaning!$P:$P,0,0)</f>
        <v>5.94</v>
      </c>
      <c r="O37">
        <f>_xlfn.XLOOKUP(A37,Cleaning!$A:$A,Cleaning!$R:$R,0,0)</f>
        <v>0</v>
      </c>
      <c r="P37">
        <f>_xlfn.XLOOKUP(A37,Cleaning!$A:$A,Cleaning!$T:$T,0,0)</f>
        <v>0.43</v>
      </c>
      <c r="Q37" s="5">
        <f>_xlfn.XLOOKUP(A37,Cleaning!$A:$A,Cleaning!$V:$V,0,0)</f>
        <v>6.37</v>
      </c>
    </row>
    <row r="38" spans="1:17" x14ac:dyDescent="0.3">
      <c r="A38" s="3">
        <v>120036</v>
      </c>
      <c r="B38">
        <f>_xlfn.XLOOKUP(A38,Cleaning!$A:$A,Cleaning!$B:$B,0,0)</f>
        <v>402</v>
      </c>
      <c r="C38" s="2">
        <f>_xlfn.XLOOKUP(A38,Cleaning!$A:$A,Cleaning!$C:$C,0,0)</f>
        <v>45876</v>
      </c>
      <c r="D38" s="4">
        <f>_xlfn.XLOOKUP(A38,Cleaning!$A:$A,Cleaning!$D:$D,0,0)</f>
        <v>0.47099537037037037</v>
      </c>
      <c r="E38" s="2">
        <f>_xlfn.XLOOKUP(A38,Cleaning!$A:$A,Cleaning!$E:$E,0,0)</f>
        <v>45876</v>
      </c>
      <c r="F38" s="10" t="str">
        <f>_xlfn.XLOOKUP(A38,Cleaning!$A:$A,Cleaning!$F:$F,0,0)</f>
        <v>Thursday</v>
      </c>
      <c r="G38" t="str">
        <f>_xlfn.XLOOKUP(A38,Cleaning!$A:$A,Cleaning!$G:$G,0,0)</f>
        <v>Lunch</v>
      </c>
      <c r="H38" t="str">
        <f>_xlfn.XLOOKUP(A38,Cleaning!$A:$A,Cleaning!$I:$I,0,0)</f>
        <v>Takeout</v>
      </c>
      <c r="I38" t="str">
        <f>_xlfn.XLOOKUP(A38,Cleaning!$A:$A,Cleaning!$J:$J,0,0)</f>
        <v>Spicy Chicken Combo</v>
      </c>
      <c r="J38" t="str">
        <f>_xlfn.XLOOKUP(A38,Cleaning!$A:$A,Cleaning!$L:$L,0,0)</f>
        <v>No Modifier</v>
      </c>
      <c r="K38" t="str">
        <f>_xlfn.XLOOKUP(A38,Cleaning!$A:$A,Cleaning!$X:$X,0,0)</f>
        <v>Card</v>
      </c>
      <c r="L38" s="3">
        <f>_xlfn.XLOOKUP(A38,Cleaning!$A:$A,Cleaning!$M:$M,0,0)</f>
        <v>1</v>
      </c>
      <c r="M38" s="5">
        <f>_xlfn.XLOOKUP(A38,Cleaning!$A:$A,Cleaning!$O:$O,0,0)</f>
        <v>9.3899999999999988</v>
      </c>
      <c r="N38" s="12">
        <f>_xlfn.XLOOKUP(A38,Cleaning!$A:$A,Cleaning!$P:$P,0,0)</f>
        <v>9.3899999999999988</v>
      </c>
      <c r="O38">
        <f>_xlfn.XLOOKUP(A38,Cleaning!$A:$A,Cleaning!$R:$R,0,0)</f>
        <v>0</v>
      </c>
      <c r="P38">
        <f>_xlfn.XLOOKUP(A38,Cleaning!$A:$A,Cleaning!$T:$T,0,0)</f>
        <v>0.89</v>
      </c>
      <c r="Q38" s="5">
        <f>_xlfn.XLOOKUP(A38,Cleaning!$A:$A,Cleaning!$V:$V,0,0)</f>
        <v>10.28</v>
      </c>
    </row>
    <row r="39" spans="1:17" x14ac:dyDescent="0.3">
      <c r="A39" s="3">
        <v>120037</v>
      </c>
      <c r="B39">
        <f>_xlfn.XLOOKUP(A39,Cleaning!$A:$A,Cleaning!$B:$B,0,0)</f>
        <v>201</v>
      </c>
      <c r="C39" s="2">
        <f>_xlfn.XLOOKUP(A39,Cleaning!$A:$A,Cleaning!$C:$C,0,0)</f>
        <v>45783</v>
      </c>
      <c r="D39" s="4">
        <f>_xlfn.XLOOKUP(A39,Cleaning!$A:$A,Cleaning!$D:$D,0,0)</f>
        <v>0.50848379629629625</v>
      </c>
      <c r="E39" s="2">
        <f>_xlfn.XLOOKUP(A39,Cleaning!$A:$A,Cleaning!$E:$E,0,0)</f>
        <v>45783</v>
      </c>
      <c r="F39" s="10" t="str">
        <f>_xlfn.XLOOKUP(A39,Cleaning!$A:$A,Cleaning!$F:$F,0,0)</f>
        <v>Tuesday</v>
      </c>
      <c r="G39" t="str">
        <f>_xlfn.XLOOKUP(A39,Cleaning!$A:$A,Cleaning!$G:$G,0,0)</f>
        <v>Lunch</v>
      </c>
      <c r="H39" t="str">
        <f>_xlfn.XLOOKUP(A39,Cleaning!$A:$A,Cleaning!$I:$I,0,0)</f>
        <v>Drive-Thru</v>
      </c>
      <c r="I39" t="str">
        <f>_xlfn.XLOOKUP(A39,Cleaning!$A:$A,Cleaning!$J:$J,0,0)</f>
        <v>Chicken Sandwich Combo</v>
      </c>
      <c r="J39" t="str">
        <f>_xlfn.XLOOKUP(A39,Cleaning!$A:$A,Cleaning!$L:$L,0,0)</f>
        <v>Spicy</v>
      </c>
      <c r="K39" t="str">
        <f>_xlfn.XLOOKUP(A39,Cleaning!$A:$A,Cleaning!$X:$X,0,0)</f>
        <v>Card</v>
      </c>
      <c r="L39" s="3">
        <f>_xlfn.XLOOKUP(A39,Cleaning!$A:$A,Cleaning!$M:$M,0,0)</f>
        <v>1</v>
      </c>
      <c r="M39" s="5">
        <f>_xlfn.XLOOKUP(A39,Cleaning!$A:$A,Cleaning!$O:$O,0,0)</f>
        <v>8.01</v>
      </c>
      <c r="N39" s="12">
        <f>_xlfn.XLOOKUP(A39,Cleaning!$A:$A,Cleaning!$P:$P,0,0)</f>
        <v>8.01</v>
      </c>
      <c r="O39">
        <f>_xlfn.XLOOKUP(A39,Cleaning!$A:$A,Cleaning!$R:$R,0,0)</f>
        <v>0</v>
      </c>
      <c r="P39">
        <f>_xlfn.XLOOKUP(A39,Cleaning!$A:$A,Cleaning!$T:$T,0,0)</f>
        <v>0.57999999999999996</v>
      </c>
      <c r="Q39" s="5">
        <f>_xlfn.XLOOKUP(A39,Cleaning!$A:$A,Cleaning!$V:$V,0,0)</f>
        <v>8.59</v>
      </c>
    </row>
    <row r="40" spans="1:17" x14ac:dyDescent="0.3">
      <c r="A40" s="3">
        <v>120038</v>
      </c>
      <c r="B40">
        <f>_xlfn.XLOOKUP(A40,Cleaning!$A:$A,Cleaning!$B:$B,0,0)</f>
        <v>101</v>
      </c>
      <c r="C40" s="2">
        <f>_xlfn.XLOOKUP(A40,Cleaning!$A:$A,Cleaning!$C:$C,0,0)</f>
        <v>45808</v>
      </c>
      <c r="D40" s="4">
        <f>_xlfn.XLOOKUP(A40,Cleaning!$A:$A,Cleaning!$D:$D,0,0)</f>
        <v>0.5306481481481482</v>
      </c>
      <c r="E40" s="2">
        <f>_xlfn.XLOOKUP(A40,Cleaning!$A:$A,Cleaning!$E:$E,0,0)</f>
        <v>45808</v>
      </c>
      <c r="F40" s="10" t="str">
        <f>_xlfn.XLOOKUP(A40,Cleaning!$A:$A,Cleaning!$F:$F,0,0)</f>
        <v>Saturday</v>
      </c>
      <c r="G40" t="str">
        <f>_xlfn.XLOOKUP(A40,Cleaning!$A:$A,Cleaning!$G:$G,0,0)</f>
        <v>Late Night</v>
      </c>
      <c r="H40" t="str">
        <f>_xlfn.XLOOKUP(A40,Cleaning!$A:$A,Cleaning!$I:$I,0,0)</f>
        <v>Drive-Thru</v>
      </c>
      <c r="I40" t="str">
        <f>_xlfn.XLOOKUP(A40,Cleaning!$A:$A,Cleaning!$J:$J,0,0)</f>
        <v>Cheeseburger</v>
      </c>
      <c r="J40" t="str">
        <f>_xlfn.XLOOKUP(A40,Cleaning!$A:$A,Cleaning!$L:$L,0,0)</f>
        <v>No Modifier</v>
      </c>
      <c r="K40" t="str">
        <f>_xlfn.XLOOKUP(A40,Cleaning!$A:$A,Cleaning!$X:$X,0,0)</f>
        <v>Cash</v>
      </c>
      <c r="L40" s="3">
        <f>_xlfn.XLOOKUP(A40,Cleaning!$A:$A,Cleaning!$M:$M,0,0)</f>
        <v>1</v>
      </c>
      <c r="M40" s="5">
        <f>_xlfn.XLOOKUP(A40,Cleaning!$A:$A,Cleaning!$O:$O,0,0)</f>
        <v>4.05</v>
      </c>
      <c r="N40" s="12">
        <f>_xlfn.XLOOKUP(A40,Cleaning!$A:$A,Cleaning!$P:$P,0,0)</f>
        <v>4.05</v>
      </c>
      <c r="O40">
        <f>_xlfn.XLOOKUP(A40,Cleaning!$A:$A,Cleaning!$R:$R,0,0)</f>
        <v>0</v>
      </c>
      <c r="P40">
        <f>_xlfn.XLOOKUP(A40,Cleaning!$A:$A,Cleaning!$T:$T,0,0)</f>
        <v>0.32</v>
      </c>
      <c r="Q40" s="5">
        <f>_xlfn.XLOOKUP(A40,Cleaning!$A:$A,Cleaning!$V:$V,0,0)</f>
        <v>4.37</v>
      </c>
    </row>
    <row r="41" spans="1:17" x14ac:dyDescent="0.3">
      <c r="A41" s="3">
        <v>120039</v>
      </c>
      <c r="B41">
        <f>_xlfn.XLOOKUP(A41,Cleaning!$A:$A,Cleaning!$B:$B,0,0)</f>
        <v>401</v>
      </c>
      <c r="C41" s="2">
        <f>_xlfn.XLOOKUP(A41,Cleaning!$A:$A,Cleaning!$C:$C,0,0)</f>
        <v>45805</v>
      </c>
      <c r="D41" s="4">
        <f>_xlfn.XLOOKUP(A41,Cleaning!$A:$A,Cleaning!$D:$D,0,0)</f>
        <v>0.46468749999999998</v>
      </c>
      <c r="E41" s="2">
        <f>_xlfn.XLOOKUP(A41,Cleaning!$A:$A,Cleaning!$E:$E,0,0)</f>
        <v>45805</v>
      </c>
      <c r="F41" s="10" t="str">
        <f>_xlfn.XLOOKUP(A41,Cleaning!$A:$A,Cleaning!$F:$F,0,0)</f>
        <v>Wednesday</v>
      </c>
      <c r="G41" t="str">
        <f>_xlfn.XLOOKUP(A41,Cleaning!$A:$A,Cleaning!$G:$G,0,0)</f>
        <v>Lunch</v>
      </c>
      <c r="H41" t="str">
        <f>_xlfn.XLOOKUP(A41,Cleaning!$A:$A,Cleaning!$I:$I,0,0)</f>
        <v>Drive-Thru</v>
      </c>
      <c r="I41" t="str">
        <f>_xlfn.XLOOKUP(A41,Cleaning!$A:$A,Cleaning!$J:$J,0,0)</f>
        <v>Cheeseburger</v>
      </c>
      <c r="J41" t="str">
        <f>_xlfn.XLOOKUP(A41,Cleaning!$A:$A,Cleaning!$L:$L,0,0)</f>
        <v>No Modifier</v>
      </c>
      <c r="K41" t="str">
        <f>_xlfn.XLOOKUP(A41,Cleaning!$A:$A,Cleaning!$X:$X,0,0)</f>
        <v>MobilePay</v>
      </c>
      <c r="L41" s="3">
        <f>_xlfn.XLOOKUP(A41,Cleaning!$A:$A,Cleaning!$M:$M,0,0)</f>
        <v>1</v>
      </c>
      <c r="M41" s="5">
        <f>_xlfn.XLOOKUP(A41,Cleaning!$A:$A,Cleaning!$O:$O,0,0)</f>
        <v>4.5599999999999996</v>
      </c>
      <c r="N41" s="12">
        <f>_xlfn.XLOOKUP(A41,Cleaning!$A:$A,Cleaning!$P:$P,0,0)</f>
        <v>4.5599999999999996</v>
      </c>
      <c r="O41">
        <f>_xlfn.XLOOKUP(A41,Cleaning!$A:$A,Cleaning!$R:$R,0,0)</f>
        <v>0</v>
      </c>
      <c r="P41">
        <f>_xlfn.XLOOKUP(A41,Cleaning!$A:$A,Cleaning!$T:$T,0,0)</f>
        <v>0.33</v>
      </c>
      <c r="Q41" s="5">
        <f>_xlfn.XLOOKUP(A41,Cleaning!$A:$A,Cleaning!$V:$V,0,0)</f>
        <v>4.8899999999999997</v>
      </c>
    </row>
    <row r="42" spans="1:17" x14ac:dyDescent="0.3">
      <c r="A42" s="3">
        <v>120040</v>
      </c>
      <c r="B42">
        <f>_xlfn.XLOOKUP(A42,Cleaning!$A:$A,Cleaning!$B:$B,0,0)</f>
        <v>401</v>
      </c>
      <c r="C42" s="2">
        <f>_xlfn.XLOOKUP(A42,Cleaning!$A:$A,Cleaning!$C:$C,0,0)</f>
        <v>45799</v>
      </c>
      <c r="D42" s="4">
        <f>_xlfn.XLOOKUP(A42,Cleaning!$A:$A,Cleaning!$D:$D,0,0)</f>
        <v>0.48596064814814816</v>
      </c>
      <c r="E42" s="2">
        <f>_xlfn.XLOOKUP(A42,Cleaning!$A:$A,Cleaning!$E:$E,0,0)</f>
        <v>45799</v>
      </c>
      <c r="F42" s="10" t="str">
        <f>_xlfn.XLOOKUP(A42,Cleaning!$A:$A,Cleaning!$F:$F,0,0)</f>
        <v>Thursday</v>
      </c>
      <c r="G42" t="str">
        <f>_xlfn.XLOOKUP(A42,Cleaning!$A:$A,Cleaning!$G:$G,0,0)</f>
        <v>Lunch</v>
      </c>
      <c r="H42" t="str">
        <f>_xlfn.XLOOKUP(A42,Cleaning!$A:$A,Cleaning!$I:$I,0,0)</f>
        <v>Dine-In</v>
      </c>
      <c r="I42" t="str">
        <f>_xlfn.XLOOKUP(A42,Cleaning!$A:$A,Cleaning!$J:$J,0,0)</f>
        <v>Chicken Sandwich Combo</v>
      </c>
      <c r="J42" t="str">
        <f>_xlfn.XLOOKUP(A42,Cleaning!$A:$A,Cleaning!$L:$L,0,0)</f>
        <v>No Modifier</v>
      </c>
      <c r="K42" t="str">
        <f>_xlfn.XLOOKUP(A42,Cleaning!$A:$A,Cleaning!$X:$X,0,0)</f>
        <v>Card</v>
      </c>
      <c r="L42" s="3">
        <f>_xlfn.XLOOKUP(A42,Cleaning!$A:$A,Cleaning!$M:$M,0,0)</f>
        <v>1</v>
      </c>
      <c r="M42" s="5">
        <f>_xlfn.XLOOKUP(A42,Cleaning!$A:$A,Cleaning!$O:$O,0,0)</f>
        <v>9.36</v>
      </c>
      <c r="N42" s="12">
        <f>_xlfn.XLOOKUP(A42,Cleaning!$A:$A,Cleaning!$P:$P,0,0)</f>
        <v>9.36</v>
      </c>
      <c r="O42">
        <f>_xlfn.XLOOKUP(A42,Cleaning!$A:$A,Cleaning!$R:$R,0,0)</f>
        <v>0</v>
      </c>
      <c r="P42">
        <f>_xlfn.XLOOKUP(A42,Cleaning!$A:$A,Cleaning!$T:$T,0,0)</f>
        <v>0.89</v>
      </c>
      <c r="Q42" s="5">
        <f>_xlfn.XLOOKUP(A42,Cleaning!$A:$A,Cleaning!$V:$V,0,0)</f>
        <v>10.25</v>
      </c>
    </row>
    <row r="43" spans="1:17" x14ac:dyDescent="0.3">
      <c r="A43" s="3">
        <v>120041</v>
      </c>
      <c r="B43">
        <f>_xlfn.XLOOKUP(A43,Cleaning!$A:$A,Cleaning!$B:$B,0,0)</f>
        <v>201</v>
      </c>
      <c r="C43" s="2">
        <f>_xlfn.XLOOKUP(A43,Cleaning!$A:$A,Cleaning!$C:$C,0,0)</f>
        <v>45842</v>
      </c>
      <c r="D43" s="4">
        <f>_xlfn.XLOOKUP(A43,Cleaning!$A:$A,Cleaning!$D:$D,0,0)</f>
        <v>8.6608796296296295E-2</v>
      </c>
      <c r="E43" s="2">
        <f>_xlfn.XLOOKUP(A43,Cleaning!$A:$A,Cleaning!$E:$E,0,0)</f>
        <v>45842</v>
      </c>
      <c r="F43" s="10" t="str">
        <f>_xlfn.XLOOKUP(A43,Cleaning!$A:$A,Cleaning!$F:$F,0,0)</f>
        <v>Friday</v>
      </c>
      <c r="G43" t="str">
        <f>_xlfn.XLOOKUP(A43,Cleaning!$A:$A,Cleaning!$G:$G,0,0)</f>
        <v>Lunch</v>
      </c>
      <c r="H43" t="str">
        <f>_xlfn.XLOOKUP(A43,Cleaning!$A:$A,Cleaning!$I:$I,0,0)</f>
        <v>Dine-In</v>
      </c>
      <c r="I43" t="str">
        <f>_xlfn.XLOOKUP(A43,Cleaning!$A:$A,Cleaning!$J:$J,0,0)</f>
        <v>Double Cheeseburger Combo</v>
      </c>
      <c r="J43" t="str">
        <f>_xlfn.XLOOKUP(A43,Cleaning!$A:$A,Cleaning!$L:$L,0,0)</f>
        <v>No Modifier</v>
      </c>
      <c r="K43" t="str">
        <f>_xlfn.XLOOKUP(A43,Cleaning!$A:$A,Cleaning!$X:$X,0,0)</f>
        <v>Card</v>
      </c>
      <c r="L43" s="3">
        <f>_xlfn.XLOOKUP(A43,Cleaning!$A:$A,Cleaning!$M:$M,0,0)</f>
        <v>1</v>
      </c>
      <c r="M43" s="5">
        <f>_xlfn.XLOOKUP(A43,Cleaning!$A:$A,Cleaning!$O:$O,0,0)</f>
        <v>10.08</v>
      </c>
      <c r="N43" s="12">
        <f>_xlfn.XLOOKUP(A43,Cleaning!$A:$A,Cleaning!$P:$P,0,0)</f>
        <v>10.08</v>
      </c>
      <c r="O43">
        <f>_xlfn.XLOOKUP(A43,Cleaning!$A:$A,Cleaning!$R:$R,0,0)</f>
        <v>0</v>
      </c>
      <c r="P43">
        <f>_xlfn.XLOOKUP(A43,Cleaning!$A:$A,Cleaning!$T:$T,0,0)</f>
        <v>0.66</v>
      </c>
      <c r="Q43" s="5">
        <f>_xlfn.XLOOKUP(A43,Cleaning!$A:$A,Cleaning!$V:$V,0,0)</f>
        <v>10.74</v>
      </c>
    </row>
    <row r="44" spans="1:17" x14ac:dyDescent="0.3">
      <c r="A44" s="3">
        <v>120042</v>
      </c>
      <c r="B44">
        <f>_xlfn.XLOOKUP(A44,Cleaning!$A:$A,Cleaning!$B:$B,0,0)</f>
        <v>103</v>
      </c>
      <c r="C44" s="2">
        <f>_xlfn.XLOOKUP(A44,Cleaning!$A:$A,Cleaning!$C:$C,0,0)</f>
        <v>45802</v>
      </c>
      <c r="D44" s="4">
        <f>_xlfn.XLOOKUP(A44,Cleaning!$A:$A,Cleaning!$D:$D,0,0)</f>
        <v>0.3528587962962963</v>
      </c>
      <c r="E44" s="2">
        <f>_xlfn.XLOOKUP(A44,Cleaning!$A:$A,Cleaning!$E:$E,0,0)</f>
        <v>45802</v>
      </c>
      <c r="F44" s="10" t="str">
        <f>_xlfn.XLOOKUP(A44,Cleaning!$A:$A,Cleaning!$F:$F,0,0)</f>
        <v>Sunday</v>
      </c>
      <c r="G44" t="str">
        <f>_xlfn.XLOOKUP(A44,Cleaning!$A:$A,Cleaning!$G:$G,0,0)</f>
        <v>Dinner</v>
      </c>
      <c r="H44" t="str">
        <f>_xlfn.XLOOKUP(A44,Cleaning!$A:$A,Cleaning!$I:$I,0,0)</f>
        <v>Takeout</v>
      </c>
      <c r="I44" t="str">
        <f>_xlfn.XLOOKUP(A44,Cleaning!$A:$A,Cleaning!$J:$J,0,0)</f>
        <v>Cheeseburger Combo</v>
      </c>
      <c r="J44" t="str">
        <f>_xlfn.XLOOKUP(A44,Cleaning!$A:$A,Cleaning!$L:$L,0,0)</f>
        <v>No Modifier</v>
      </c>
      <c r="K44" t="str">
        <f>_xlfn.XLOOKUP(A44,Cleaning!$A:$A,Cleaning!$X:$X,0,0)</f>
        <v>Card</v>
      </c>
      <c r="L44" s="3">
        <f>_xlfn.XLOOKUP(A44,Cleaning!$A:$A,Cleaning!$M:$M,0,0)</f>
        <v>1</v>
      </c>
      <c r="M44" s="5">
        <f>_xlfn.XLOOKUP(A44,Cleaning!$A:$A,Cleaning!$O:$O,0,0)</f>
        <v>8.43</v>
      </c>
      <c r="N44" s="12">
        <f>_xlfn.XLOOKUP(A44,Cleaning!$A:$A,Cleaning!$P:$P,0,0)</f>
        <v>8.43</v>
      </c>
      <c r="O44">
        <f>_xlfn.XLOOKUP(A44,Cleaning!$A:$A,Cleaning!$R:$R,0,0)</f>
        <v>0</v>
      </c>
      <c r="P44">
        <f>_xlfn.XLOOKUP(A44,Cleaning!$A:$A,Cleaning!$T:$T,0,0)</f>
        <v>0.51</v>
      </c>
      <c r="Q44" s="5">
        <f>_xlfn.XLOOKUP(A44,Cleaning!$A:$A,Cleaning!$V:$V,0,0)</f>
        <v>8.94</v>
      </c>
    </row>
    <row r="45" spans="1:17" x14ac:dyDescent="0.3">
      <c r="A45" s="3">
        <v>120043</v>
      </c>
      <c r="B45">
        <f>_xlfn.XLOOKUP(A45,Cleaning!$A:$A,Cleaning!$B:$B,0,0)</f>
        <v>501</v>
      </c>
      <c r="C45" s="2">
        <f>_xlfn.XLOOKUP(A45,Cleaning!$A:$A,Cleaning!$C:$C,0,0)</f>
        <v>45876</v>
      </c>
      <c r="D45" s="4">
        <f>_xlfn.XLOOKUP(A45,Cleaning!$A:$A,Cleaning!$D:$D,0,0)</f>
        <v>0.24464120370370371</v>
      </c>
      <c r="E45" s="2">
        <f>_xlfn.XLOOKUP(A45,Cleaning!$A:$A,Cleaning!$E:$E,0,0)</f>
        <v>45876</v>
      </c>
      <c r="F45" s="10" t="str">
        <f>_xlfn.XLOOKUP(A45,Cleaning!$A:$A,Cleaning!$F:$F,0,0)</f>
        <v>Thursday</v>
      </c>
      <c r="G45" t="str">
        <f>_xlfn.XLOOKUP(A45,Cleaning!$A:$A,Cleaning!$G:$G,0,0)</f>
        <v>Afternoon</v>
      </c>
      <c r="H45" t="str">
        <f>_xlfn.XLOOKUP(A45,Cleaning!$A:$A,Cleaning!$I:$I,0,0)</f>
        <v>Takeout</v>
      </c>
      <c r="I45" t="str">
        <f>_xlfn.XLOOKUP(A45,Cleaning!$A:$A,Cleaning!$J:$J,0,0)</f>
        <v>Chicken Nuggets (10pc)</v>
      </c>
      <c r="J45" t="str">
        <f>_xlfn.XLOOKUP(A45,Cleaning!$A:$A,Cleaning!$L:$L,0,0)</f>
        <v>No Modifier</v>
      </c>
      <c r="K45" t="str">
        <f>_xlfn.XLOOKUP(A45,Cleaning!$A:$A,Cleaning!$X:$X,0,0)</f>
        <v>Cash</v>
      </c>
      <c r="L45" s="3">
        <f>_xlfn.XLOOKUP(A45,Cleaning!$A:$A,Cleaning!$M:$M,0,0)</f>
        <v>1</v>
      </c>
      <c r="M45" s="5">
        <f>_xlfn.XLOOKUP(A45,Cleaning!$A:$A,Cleaning!$O:$O,0,0)</f>
        <v>4.8899999999999997</v>
      </c>
      <c r="N45" s="12">
        <f>_xlfn.XLOOKUP(A45,Cleaning!$A:$A,Cleaning!$P:$P,0,0)</f>
        <v>4.8899999999999997</v>
      </c>
      <c r="O45">
        <f>_xlfn.XLOOKUP(A45,Cleaning!$A:$A,Cleaning!$R:$R,0,0)</f>
        <v>0</v>
      </c>
      <c r="P45">
        <f>_xlfn.XLOOKUP(A45,Cleaning!$A:$A,Cleaning!$T:$T,0,0)</f>
        <v>0.42</v>
      </c>
      <c r="Q45" s="5">
        <f>_xlfn.XLOOKUP(A45,Cleaning!$A:$A,Cleaning!$V:$V,0,0)</f>
        <v>5.31</v>
      </c>
    </row>
    <row r="46" spans="1:17" x14ac:dyDescent="0.3">
      <c r="A46" s="3">
        <v>120044</v>
      </c>
      <c r="B46">
        <f>_xlfn.XLOOKUP(A46,Cleaning!$A:$A,Cleaning!$B:$B,0,0)</f>
        <v>102</v>
      </c>
      <c r="C46" s="2">
        <f>_xlfn.XLOOKUP(A46,Cleaning!$A:$A,Cleaning!$C:$C,0,0)</f>
        <v>45836</v>
      </c>
      <c r="D46" s="4">
        <f>_xlfn.XLOOKUP(A46,Cleaning!$A:$A,Cleaning!$D:$D,0,0)</f>
        <v>0.40591435185185187</v>
      </c>
      <c r="E46" s="2">
        <f>_xlfn.XLOOKUP(A46,Cleaning!$A:$A,Cleaning!$E:$E,0,0)</f>
        <v>45836</v>
      </c>
      <c r="F46" s="10" t="str">
        <f>_xlfn.XLOOKUP(A46,Cleaning!$A:$A,Cleaning!$F:$F,0,0)</f>
        <v>Saturday</v>
      </c>
      <c r="G46" t="str">
        <f>_xlfn.XLOOKUP(A46,Cleaning!$A:$A,Cleaning!$G:$G,0,0)</f>
        <v>Dinner</v>
      </c>
      <c r="H46" t="str">
        <f>_xlfn.XLOOKUP(A46,Cleaning!$A:$A,Cleaning!$I:$I,0,0)</f>
        <v>Unknown</v>
      </c>
      <c r="I46" t="str">
        <f>_xlfn.XLOOKUP(A46,Cleaning!$A:$A,Cleaning!$J:$J,0,0)</f>
        <v>Double Cheeseburger Combo</v>
      </c>
      <c r="J46" t="str">
        <f>_xlfn.XLOOKUP(A46,Cleaning!$A:$A,Cleaning!$L:$L,0,0)</f>
        <v>No Modifier</v>
      </c>
      <c r="K46" t="str">
        <f>_xlfn.XLOOKUP(A46,Cleaning!$A:$A,Cleaning!$X:$X,0,0)</f>
        <v>MobilePay</v>
      </c>
      <c r="L46" s="3">
        <f>_xlfn.XLOOKUP(A46,Cleaning!$A:$A,Cleaning!$M:$M,0,0)</f>
        <v>1</v>
      </c>
      <c r="M46" s="5">
        <f>_xlfn.XLOOKUP(A46,Cleaning!$A:$A,Cleaning!$O:$O,0,0)</f>
        <v>9.25</v>
      </c>
      <c r="N46" s="12">
        <f>_xlfn.XLOOKUP(A46,Cleaning!$A:$A,Cleaning!$P:$P,0,0)</f>
        <v>9.25</v>
      </c>
      <c r="O46">
        <f>_xlfn.XLOOKUP(A46,Cleaning!$A:$A,Cleaning!$R:$R,0,0)</f>
        <v>0</v>
      </c>
      <c r="P46">
        <f>_xlfn.XLOOKUP(A46,Cleaning!$A:$A,Cleaning!$T:$T,0,0)</f>
        <v>0.74</v>
      </c>
      <c r="Q46" s="5">
        <f>_xlfn.XLOOKUP(A46,Cleaning!$A:$A,Cleaning!$V:$V,0,0)</f>
        <v>9.99</v>
      </c>
    </row>
    <row r="47" spans="1:17" x14ac:dyDescent="0.3">
      <c r="A47" s="3">
        <v>120045</v>
      </c>
      <c r="B47">
        <f>_xlfn.XLOOKUP(A47,Cleaning!$A:$A,Cleaning!$B:$B,0,0)</f>
        <v>403</v>
      </c>
      <c r="C47" s="2">
        <f>_xlfn.XLOOKUP(A47,Cleaning!$A:$A,Cleaning!$C:$C,0,0)</f>
        <v>45872</v>
      </c>
      <c r="D47" s="4">
        <f>_xlfn.XLOOKUP(A47,Cleaning!$A:$A,Cleaning!$D:$D,0,0)</f>
        <v>0.52318287037037037</v>
      </c>
      <c r="E47" s="2">
        <f>_xlfn.XLOOKUP(A47,Cleaning!$A:$A,Cleaning!$E:$E,0,0)</f>
        <v>45872</v>
      </c>
      <c r="F47" s="10" t="str">
        <f>_xlfn.XLOOKUP(A47,Cleaning!$A:$A,Cleaning!$F:$F,0,0)</f>
        <v>Sunday</v>
      </c>
      <c r="G47" t="str">
        <f>_xlfn.XLOOKUP(A47,Cleaning!$A:$A,Cleaning!$G:$G,0,0)</f>
        <v>Lunch</v>
      </c>
      <c r="H47" t="str">
        <f>_xlfn.XLOOKUP(A47,Cleaning!$A:$A,Cleaning!$I:$I,0,0)</f>
        <v>Delivery</v>
      </c>
      <c r="I47" t="str">
        <f>_xlfn.XLOOKUP(A47,Cleaning!$A:$A,Cleaning!$J:$J,0,0)</f>
        <v>Cheeseburger Combo</v>
      </c>
      <c r="J47" t="str">
        <f>_xlfn.XLOOKUP(A47,Cleaning!$A:$A,Cleaning!$L:$L,0,0)</f>
        <v>No Modifier</v>
      </c>
      <c r="K47" t="str">
        <f>_xlfn.XLOOKUP(A47,Cleaning!$A:$A,Cleaning!$X:$X,0,0)</f>
        <v>Card</v>
      </c>
      <c r="L47" s="3">
        <f>_xlfn.XLOOKUP(A47,Cleaning!$A:$A,Cleaning!$M:$M,0,0)</f>
        <v>1</v>
      </c>
      <c r="M47" s="5">
        <f>_xlfn.XLOOKUP(A47,Cleaning!$A:$A,Cleaning!$O:$O,0,0)</f>
        <v>8.1300000000000008</v>
      </c>
      <c r="N47" s="12">
        <f>_xlfn.XLOOKUP(A47,Cleaning!$A:$A,Cleaning!$P:$P,0,0)</f>
        <v>8.1300000000000008</v>
      </c>
      <c r="O47">
        <f>_xlfn.XLOOKUP(A47,Cleaning!$A:$A,Cleaning!$R:$R,0,0)</f>
        <v>0</v>
      </c>
      <c r="P47">
        <f>_xlfn.XLOOKUP(A47,Cleaning!$A:$A,Cleaning!$T:$T,0,0)</f>
        <v>0.61</v>
      </c>
      <c r="Q47" s="5">
        <f>_xlfn.XLOOKUP(A47,Cleaning!$A:$A,Cleaning!$V:$V,0,0)</f>
        <v>8.74</v>
      </c>
    </row>
    <row r="48" spans="1:17" x14ac:dyDescent="0.3">
      <c r="A48" s="3">
        <v>120046</v>
      </c>
      <c r="B48">
        <f>_xlfn.XLOOKUP(A48,Cleaning!$A:$A,Cleaning!$B:$B,0,0)</f>
        <v>201</v>
      </c>
      <c r="C48" s="2">
        <f>_xlfn.XLOOKUP(A48,Cleaning!$A:$A,Cleaning!$C:$C,0,0)</f>
        <v>45839</v>
      </c>
      <c r="D48" s="4">
        <f>_xlfn.XLOOKUP(A48,Cleaning!$A:$A,Cleaning!$D:$D,0,0)</f>
        <v>0.27460648148148148</v>
      </c>
      <c r="E48" s="2">
        <f>_xlfn.XLOOKUP(A48,Cleaning!$A:$A,Cleaning!$E:$E,0,0)</f>
        <v>45839</v>
      </c>
      <c r="F48" s="10" t="str">
        <f>_xlfn.XLOOKUP(A48,Cleaning!$A:$A,Cleaning!$F:$F,0,0)</f>
        <v>Tuesday</v>
      </c>
      <c r="G48" t="str">
        <f>_xlfn.XLOOKUP(A48,Cleaning!$A:$A,Cleaning!$G:$G,0,0)</f>
        <v>Dinner</v>
      </c>
      <c r="H48" t="str">
        <f>_xlfn.XLOOKUP(A48,Cleaning!$A:$A,Cleaning!$I:$I,0,0)</f>
        <v>Dine-In</v>
      </c>
      <c r="I48" t="str">
        <f>_xlfn.XLOOKUP(A48,Cleaning!$A:$A,Cleaning!$J:$J,0,0)</f>
        <v>Onion Rings</v>
      </c>
      <c r="J48" t="str">
        <f>_xlfn.XLOOKUP(A48,Cleaning!$A:$A,Cleaning!$L:$L,0,0)</f>
        <v>Large Size</v>
      </c>
      <c r="K48" t="str">
        <f>_xlfn.XLOOKUP(A48,Cleaning!$A:$A,Cleaning!$X:$X,0,0)</f>
        <v>GiftCard</v>
      </c>
      <c r="L48" s="3">
        <f>_xlfn.XLOOKUP(A48,Cleaning!$A:$A,Cleaning!$M:$M,0,0)</f>
        <v>1</v>
      </c>
      <c r="M48" s="5">
        <f>_xlfn.XLOOKUP(A48,Cleaning!$A:$A,Cleaning!$O:$O,0,0)</f>
        <v>3.61</v>
      </c>
      <c r="N48" s="12">
        <f>_xlfn.XLOOKUP(A48,Cleaning!$A:$A,Cleaning!$P:$P,0,0)</f>
        <v>3.61</v>
      </c>
      <c r="O48">
        <f>_xlfn.XLOOKUP(A48,Cleaning!$A:$A,Cleaning!$R:$R,0,0)</f>
        <v>0</v>
      </c>
      <c r="P48">
        <f>_xlfn.XLOOKUP(A48,Cleaning!$A:$A,Cleaning!$T:$T,0,0)</f>
        <v>0.27</v>
      </c>
      <c r="Q48" s="5">
        <f>_xlfn.XLOOKUP(A48,Cleaning!$A:$A,Cleaning!$V:$V,0,0)</f>
        <v>3.88</v>
      </c>
    </row>
    <row r="49" spans="1:17" x14ac:dyDescent="0.3">
      <c r="A49" s="3">
        <v>120047</v>
      </c>
      <c r="B49">
        <f>_xlfn.XLOOKUP(A49,Cleaning!$A:$A,Cleaning!$B:$B,0,0)</f>
        <v>403</v>
      </c>
      <c r="C49" s="2">
        <f>_xlfn.XLOOKUP(A49,Cleaning!$A:$A,Cleaning!$C:$C,0,0)</f>
        <v>45854</v>
      </c>
      <c r="D49" s="4">
        <f>_xlfn.XLOOKUP(A49,Cleaning!$A:$A,Cleaning!$D:$D,0,0)</f>
        <v>0.39776620370370369</v>
      </c>
      <c r="E49" s="2">
        <f>_xlfn.XLOOKUP(A49,Cleaning!$A:$A,Cleaning!$E:$E,0,0)</f>
        <v>45854</v>
      </c>
      <c r="F49" s="10" t="str">
        <f>_xlfn.XLOOKUP(A49,Cleaning!$A:$A,Cleaning!$F:$F,0,0)</f>
        <v>Wednesday</v>
      </c>
      <c r="G49" t="str">
        <f>_xlfn.XLOOKUP(A49,Cleaning!$A:$A,Cleaning!$G:$G,0,0)</f>
        <v>Breakfast</v>
      </c>
      <c r="H49" t="str">
        <f>_xlfn.XLOOKUP(A49,Cleaning!$A:$A,Cleaning!$I:$I,0,0)</f>
        <v>Drive-Thru</v>
      </c>
      <c r="I49" t="str">
        <f>_xlfn.XLOOKUP(A49,Cleaning!$A:$A,Cleaning!$J:$J,0,0)</f>
        <v>Hash Browns</v>
      </c>
      <c r="J49" t="str">
        <f>_xlfn.XLOOKUP(A49,Cleaning!$A:$A,Cleaning!$L:$L,0,0)</f>
        <v>Cinnamon</v>
      </c>
      <c r="K49" t="str">
        <f>_xlfn.XLOOKUP(A49,Cleaning!$A:$A,Cleaning!$X:$X,0,0)</f>
        <v>MobilePay</v>
      </c>
      <c r="L49" s="3">
        <f>_xlfn.XLOOKUP(A49,Cleaning!$A:$A,Cleaning!$M:$M,0,0)</f>
        <v>1</v>
      </c>
      <c r="M49" s="5">
        <f>_xlfn.XLOOKUP(A49,Cleaning!$A:$A,Cleaning!$O:$O,0,0)</f>
        <v>2.1999999999999997</v>
      </c>
      <c r="N49" s="12">
        <f>_xlfn.XLOOKUP(A49,Cleaning!$A:$A,Cleaning!$P:$P,0,0)</f>
        <v>2.1999999999999997</v>
      </c>
      <c r="O49">
        <f>_xlfn.XLOOKUP(A49,Cleaning!$A:$A,Cleaning!$R:$R,0,0)</f>
        <v>0</v>
      </c>
      <c r="P49">
        <f>_xlfn.XLOOKUP(A49,Cleaning!$A:$A,Cleaning!$T:$T,0,0)</f>
        <v>0.16</v>
      </c>
      <c r="Q49" s="5">
        <f>_xlfn.XLOOKUP(A49,Cleaning!$A:$A,Cleaning!$V:$V,0,0)</f>
        <v>2.36</v>
      </c>
    </row>
    <row r="50" spans="1:17" x14ac:dyDescent="0.3">
      <c r="A50" s="3">
        <v>120048</v>
      </c>
      <c r="B50">
        <f>_xlfn.XLOOKUP(A50,Cleaning!$A:$A,Cleaning!$B:$B,0,0)</f>
        <v>402</v>
      </c>
      <c r="C50" s="2">
        <f>_xlfn.XLOOKUP(A50,Cleaning!$A:$A,Cleaning!$C:$C,0,0)</f>
        <v>45821</v>
      </c>
      <c r="D50" s="4">
        <f>_xlfn.XLOOKUP(A50,Cleaning!$A:$A,Cleaning!$D:$D,0,0)</f>
        <v>0.39052083333333332</v>
      </c>
      <c r="E50" s="2">
        <f>_xlfn.XLOOKUP(A50,Cleaning!$A:$A,Cleaning!$E:$E,0,0)</f>
        <v>45821</v>
      </c>
      <c r="F50" s="10" t="str">
        <f>_xlfn.XLOOKUP(A50,Cleaning!$A:$A,Cleaning!$F:$F,0,0)</f>
        <v>Friday</v>
      </c>
      <c r="G50" t="str">
        <f>_xlfn.XLOOKUP(A50,Cleaning!$A:$A,Cleaning!$G:$G,0,0)</f>
        <v>Dinner</v>
      </c>
      <c r="H50" t="str">
        <f>_xlfn.XLOOKUP(A50,Cleaning!$A:$A,Cleaning!$I:$I,0,0)</f>
        <v>Delivery</v>
      </c>
      <c r="I50" t="str">
        <f>_xlfn.XLOOKUP(A50,Cleaning!$A:$A,Cleaning!$J:$J,0,0)</f>
        <v>Cheeseburger Combo</v>
      </c>
      <c r="J50" t="str">
        <f>_xlfn.XLOOKUP(A50,Cleaning!$A:$A,Cleaning!$L:$L,0,0)</f>
        <v>No Modifier</v>
      </c>
      <c r="K50" t="str">
        <f>_xlfn.XLOOKUP(A50,Cleaning!$A:$A,Cleaning!$X:$X,0,0)</f>
        <v>Card</v>
      </c>
      <c r="L50" s="3">
        <f>_xlfn.XLOOKUP(A50,Cleaning!$A:$A,Cleaning!$M:$M,0,0)</f>
        <v>1</v>
      </c>
      <c r="M50" s="5">
        <f>_xlfn.XLOOKUP(A50,Cleaning!$A:$A,Cleaning!$O:$O,0,0)</f>
        <v>8.66</v>
      </c>
      <c r="N50" s="12">
        <f>_xlfn.XLOOKUP(A50,Cleaning!$A:$A,Cleaning!$P:$P,0,0)</f>
        <v>8.66</v>
      </c>
      <c r="O50">
        <f>_xlfn.XLOOKUP(A50,Cleaning!$A:$A,Cleaning!$R:$R,0,0)</f>
        <v>0</v>
      </c>
      <c r="P50">
        <f>_xlfn.XLOOKUP(A50,Cleaning!$A:$A,Cleaning!$T:$T,0,0)</f>
        <v>0.74</v>
      </c>
      <c r="Q50" s="5">
        <f>_xlfn.XLOOKUP(A50,Cleaning!$A:$A,Cleaning!$V:$V,0,0)</f>
        <v>9.4</v>
      </c>
    </row>
    <row r="51" spans="1:17" x14ac:dyDescent="0.3">
      <c r="A51" s="3">
        <v>120049</v>
      </c>
      <c r="B51">
        <f>_xlfn.XLOOKUP(A51,Cleaning!$A:$A,Cleaning!$B:$B,0,0)</f>
        <v>401</v>
      </c>
      <c r="C51" s="2">
        <f>_xlfn.XLOOKUP(A51,Cleaning!$A:$A,Cleaning!$C:$C,0,0)</f>
        <v>45794</v>
      </c>
      <c r="D51" s="4">
        <f>_xlfn.XLOOKUP(A51,Cleaning!$A:$A,Cleaning!$D:$D,0,0)</f>
        <v>0.52155092592592589</v>
      </c>
      <c r="E51" s="2">
        <f>_xlfn.XLOOKUP(A51,Cleaning!$A:$A,Cleaning!$E:$E,0,0)</f>
        <v>45794</v>
      </c>
      <c r="F51" s="10" t="str">
        <f>_xlfn.XLOOKUP(A51,Cleaning!$A:$A,Cleaning!$F:$F,0,0)</f>
        <v>Saturday</v>
      </c>
      <c r="G51" t="str">
        <f>_xlfn.XLOOKUP(A51,Cleaning!$A:$A,Cleaning!$G:$G,0,0)</f>
        <v>Lunch</v>
      </c>
      <c r="H51" t="str">
        <f>_xlfn.XLOOKUP(A51,Cleaning!$A:$A,Cleaning!$I:$I,0,0)</f>
        <v>Dine-In</v>
      </c>
      <c r="I51" t="str">
        <f>_xlfn.XLOOKUP(A51,Cleaning!$A:$A,Cleaning!$J:$J,0,0)</f>
        <v>Spicy Chicken Sandwich</v>
      </c>
      <c r="J51" t="str">
        <f>_xlfn.XLOOKUP(A51,Cleaning!$A:$A,Cleaning!$L:$L,0,0)</f>
        <v>No Modifier</v>
      </c>
      <c r="K51" t="str">
        <f>_xlfn.XLOOKUP(A51,Cleaning!$A:$A,Cleaning!$X:$X,0,0)</f>
        <v>GiftCard</v>
      </c>
      <c r="L51" s="3">
        <f>_xlfn.XLOOKUP(A51,Cleaning!$A:$A,Cleaning!$M:$M,0,0)</f>
        <v>2</v>
      </c>
      <c r="M51" s="5">
        <f>_xlfn.XLOOKUP(A51,Cleaning!$A:$A,Cleaning!$O:$O,0,0)</f>
        <v>4.96</v>
      </c>
      <c r="N51" s="12">
        <f>_xlfn.XLOOKUP(A51,Cleaning!$A:$A,Cleaning!$P:$P,0,0)</f>
        <v>9.92</v>
      </c>
      <c r="O51">
        <f>_xlfn.XLOOKUP(A51,Cleaning!$A:$A,Cleaning!$R:$R,0,0)</f>
        <v>1.98</v>
      </c>
      <c r="P51">
        <f>_xlfn.XLOOKUP(A51,Cleaning!$A:$A,Cleaning!$T:$T,0,0)</f>
        <v>0.48</v>
      </c>
      <c r="Q51" s="5">
        <f>_xlfn.XLOOKUP(A51,Cleaning!$A:$A,Cleaning!$V:$V,0,0)</f>
        <v>8.42</v>
      </c>
    </row>
    <row r="52" spans="1:17" x14ac:dyDescent="0.3">
      <c r="A52" s="3">
        <v>120050</v>
      </c>
      <c r="B52">
        <f>_xlfn.XLOOKUP(A52,Cleaning!$A:$A,Cleaning!$B:$B,0,0)</f>
        <v>202</v>
      </c>
      <c r="C52" s="2">
        <f>_xlfn.XLOOKUP(A52,Cleaning!$A:$A,Cleaning!$C:$C,0,0)</f>
        <v>45790</v>
      </c>
      <c r="D52" s="4">
        <f>_xlfn.XLOOKUP(A52,Cleaning!$A:$A,Cleaning!$D:$D,0,0)</f>
        <v>0.11186342592592592</v>
      </c>
      <c r="E52" s="2">
        <f>_xlfn.XLOOKUP(A52,Cleaning!$A:$A,Cleaning!$E:$E,0,0)</f>
        <v>45790</v>
      </c>
      <c r="F52" s="10" t="str">
        <f>_xlfn.XLOOKUP(A52,Cleaning!$A:$A,Cleaning!$F:$F,0,0)</f>
        <v>Tuesday</v>
      </c>
      <c r="G52" t="str">
        <f>_xlfn.XLOOKUP(A52,Cleaning!$A:$A,Cleaning!$G:$G,0,0)</f>
        <v>Lunch</v>
      </c>
      <c r="H52" t="str">
        <f>_xlfn.XLOOKUP(A52,Cleaning!$A:$A,Cleaning!$I:$I,0,0)</f>
        <v>Drive-Thru</v>
      </c>
      <c r="I52" t="str">
        <f>_xlfn.XLOOKUP(A52,Cleaning!$A:$A,Cleaning!$J:$J,0,0)</f>
        <v>French Fries</v>
      </c>
      <c r="J52" t="str">
        <f>_xlfn.XLOOKUP(A52,Cleaning!$A:$A,Cleaning!$L:$L,0,0)</f>
        <v>No Sauce</v>
      </c>
      <c r="K52" t="str">
        <f>_xlfn.XLOOKUP(A52,Cleaning!$A:$A,Cleaning!$X:$X,0,0)</f>
        <v>MobilePay</v>
      </c>
      <c r="L52" s="3">
        <f>_xlfn.XLOOKUP(A52,Cleaning!$A:$A,Cleaning!$M:$M,0,0)</f>
        <v>1</v>
      </c>
      <c r="M52" s="5">
        <f>_xlfn.XLOOKUP(A52,Cleaning!$A:$A,Cleaning!$O:$O,0,0)</f>
        <v>2.73</v>
      </c>
      <c r="N52" s="12">
        <f>_xlfn.XLOOKUP(A52,Cleaning!$A:$A,Cleaning!$P:$P,0,0)</f>
        <v>2.73</v>
      </c>
      <c r="O52">
        <f>_xlfn.XLOOKUP(A52,Cleaning!$A:$A,Cleaning!$R:$R,0,0)</f>
        <v>0</v>
      </c>
      <c r="P52">
        <f>_xlfn.XLOOKUP(A52,Cleaning!$A:$A,Cleaning!$T:$T,0,0)</f>
        <v>0.25</v>
      </c>
      <c r="Q52" s="5">
        <f>_xlfn.XLOOKUP(A52,Cleaning!$A:$A,Cleaning!$V:$V,0,0)</f>
        <v>2.98</v>
      </c>
    </row>
    <row r="53" spans="1:17" x14ac:dyDescent="0.3">
      <c r="A53" s="3">
        <v>120051</v>
      </c>
      <c r="B53">
        <f>_xlfn.XLOOKUP(A53,Cleaning!$A:$A,Cleaning!$B:$B,0,0)</f>
        <v>201</v>
      </c>
      <c r="C53" s="2">
        <f>_xlfn.XLOOKUP(A53,Cleaning!$A:$A,Cleaning!$C:$C,0,0)</f>
        <v>45823</v>
      </c>
      <c r="D53" s="4">
        <f>_xlfn.XLOOKUP(A53,Cleaning!$A:$A,Cleaning!$D:$D,0,0)</f>
        <v>0.28379629629629627</v>
      </c>
      <c r="E53" s="2">
        <f>_xlfn.XLOOKUP(A53,Cleaning!$A:$A,Cleaning!$E:$E,0,0)</f>
        <v>45823</v>
      </c>
      <c r="F53" s="10" t="str">
        <f>_xlfn.XLOOKUP(A53,Cleaning!$A:$A,Cleaning!$F:$F,0,0)</f>
        <v>Sunday</v>
      </c>
      <c r="G53" t="str">
        <f>_xlfn.XLOOKUP(A53,Cleaning!$A:$A,Cleaning!$G:$G,0,0)</f>
        <v>Dinner</v>
      </c>
      <c r="H53" t="str">
        <f>_xlfn.XLOOKUP(A53,Cleaning!$A:$A,Cleaning!$I:$I,0,0)</f>
        <v>Delivery</v>
      </c>
      <c r="I53" t="str">
        <f>_xlfn.XLOOKUP(A53,Cleaning!$A:$A,Cleaning!$J:$J,0,0)</f>
        <v>Chicken Sandwich</v>
      </c>
      <c r="J53" t="str">
        <f>_xlfn.XLOOKUP(A53,Cleaning!$A:$A,Cleaning!$L:$L,0,0)</f>
        <v>No Modifier</v>
      </c>
      <c r="K53" t="str">
        <f>_xlfn.XLOOKUP(A53,Cleaning!$A:$A,Cleaning!$X:$X,0,0)</f>
        <v>Card</v>
      </c>
      <c r="L53" s="3">
        <f>_xlfn.XLOOKUP(A53,Cleaning!$A:$A,Cleaning!$M:$M,0,0)</f>
        <v>1</v>
      </c>
      <c r="M53" s="5">
        <f>_xlfn.XLOOKUP(A53,Cleaning!$A:$A,Cleaning!$O:$O,0,0)</f>
        <v>5.25</v>
      </c>
      <c r="N53" s="12">
        <f>_xlfn.XLOOKUP(A53,Cleaning!$A:$A,Cleaning!$P:$P,0,0)</f>
        <v>5.25</v>
      </c>
      <c r="O53">
        <f>_xlfn.XLOOKUP(A53,Cleaning!$A:$A,Cleaning!$R:$R,0,0)</f>
        <v>0</v>
      </c>
      <c r="P53">
        <f>_xlfn.XLOOKUP(A53,Cleaning!$A:$A,Cleaning!$T:$T,0,0)</f>
        <v>0.32</v>
      </c>
      <c r="Q53" s="5">
        <f>_xlfn.XLOOKUP(A53,Cleaning!$A:$A,Cleaning!$V:$V,0,0)</f>
        <v>5.57</v>
      </c>
    </row>
    <row r="54" spans="1:17" x14ac:dyDescent="0.3">
      <c r="A54" s="3">
        <v>120052</v>
      </c>
      <c r="B54">
        <f>_xlfn.XLOOKUP(A54,Cleaning!$A:$A,Cleaning!$B:$B,0,0)</f>
        <v>103</v>
      </c>
      <c r="C54" s="2">
        <f>_xlfn.XLOOKUP(A54,Cleaning!$A:$A,Cleaning!$C:$C,0,0)</f>
        <v>45868</v>
      </c>
      <c r="D54" s="4">
        <f>_xlfn.XLOOKUP(A54,Cleaning!$A:$A,Cleaning!$D:$D,0,0)</f>
        <v>0.41347222222222224</v>
      </c>
      <c r="E54" s="2">
        <f>_xlfn.XLOOKUP(A54,Cleaning!$A:$A,Cleaning!$E:$E,0,0)</f>
        <v>45868</v>
      </c>
      <c r="F54" s="10" t="str">
        <f>_xlfn.XLOOKUP(A54,Cleaning!$A:$A,Cleaning!$F:$F,0,0)</f>
        <v>Wednesday</v>
      </c>
      <c r="G54" t="str">
        <f>_xlfn.XLOOKUP(A54,Cleaning!$A:$A,Cleaning!$G:$G,0,0)</f>
        <v>Breakfast</v>
      </c>
      <c r="H54" t="str">
        <f>_xlfn.XLOOKUP(A54,Cleaning!$A:$A,Cleaning!$I:$I,0,0)</f>
        <v>Drive-Thru</v>
      </c>
      <c r="I54" t="str">
        <f>_xlfn.XLOOKUP(A54,Cleaning!$A:$A,Cleaning!$J:$J,0,0)</f>
        <v>Soft Drink (Small)</v>
      </c>
      <c r="J54" t="str">
        <f>_xlfn.XLOOKUP(A54,Cleaning!$A:$A,Cleaning!$L:$L,0,0)</f>
        <v>No Modifier</v>
      </c>
      <c r="K54" t="str">
        <f>_xlfn.XLOOKUP(A54,Cleaning!$A:$A,Cleaning!$X:$X,0,0)</f>
        <v>Card</v>
      </c>
      <c r="L54" s="3">
        <f>_xlfn.XLOOKUP(A54,Cleaning!$A:$A,Cleaning!$M:$M,0,0)</f>
        <v>1</v>
      </c>
      <c r="M54" s="5">
        <f>_xlfn.XLOOKUP(A54,Cleaning!$A:$A,Cleaning!$O:$O,0,0)</f>
        <v>1.48</v>
      </c>
      <c r="N54" s="12">
        <f>_xlfn.XLOOKUP(A54,Cleaning!$A:$A,Cleaning!$P:$P,0,0)</f>
        <v>1.48</v>
      </c>
      <c r="O54">
        <f>_xlfn.XLOOKUP(A54,Cleaning!$A:$A,Cleaning!$R:$R,0,0)</f>
        <v>0</v>
      </c>
      <c r="P54">
        <f>_xlfn.XLOOKUP(A54,Cleaning!$A:$A,Cleaning!$T:$T,0,0)</f>
        <v>0.11</v>
      </c>
      <c r="Q54" s="5">
        <f>_xlfn.XLOOKUP(A54,Cleaning!$A:$A,Cleaning!$V:$V,0,0)</f>
        <v>1.59</v>
      </c>
    </row>
    <row r="55" spans="1:17" x14ac:dyDescent="0.3">
      <c r="A55" s="3">
        <v>120053</v>
      </c>
      <c r="B55">
        <f>_xlfn.XLOOKUP(A55,Cleaning!$A:$A,Cleaning!$B:$B,0,0)</f>
        <v>102</v>
      </c>
      <c r="C55" s="2">
        <f>_xlfn.XLOOKUP(A55,Cleaning!$A:$A,Cleaning!$C:$C,0,0)</f>
        <v>45834</v>
      </c>
      <c r="D55" s="4">
        <f>_xlfn.XLOOKUP(A55,Cleaning!$A:$A,Cleaning!$D:$D,0,0)</f>
        <v>6.9756944444444441E-2</v>
      </c>
      <c r="E55" s="2">
        <f>_xlfn.XLOOKUP(A55,Cleaning!$A:$A,Cleaning!$E:$E,0,0)</f>
        <v>45834</v>
      </c>
      <c r="F55" s="10" t="str">
        <f>_xlfn.XLOOKUP(A55,Cleaning!$A:$A,Cleaning!$F:$F,0,0)</f>
        <v>Thursday</v>
      </c>
      <c r="G55" t="str">
        <f>_xlfn.XLOOKUP(A55,Cleaning!$A:$A,Cleaning!$G:$G,0,0)</f>
        <v>Lunch</v>
      </c>
      <c r="H55" t="str">
        <f>_xlfn.XLOOKUP(A55,Cleaning!$A:$A,Cleaning!$I:$I,0,0)</f>
        <v>Delivery</v>
      </c>
      <c r="I55" t="str">
        <f>_xlfn.XLOOKUP(A55,Cleaning!$A:$A,Cleaning!$J:$J,0,0)</f>
        <v>Spicy Chicken Sandwich</v>
      </c>
      <c r="J55" t="str">
        <f>_xlfn.XLOOKUP(A55,Cleaning!$A:$A,Cleaning!$L:$L,0,0)</f>
        <v>Extra Patty</v>
      </c>
      <c r="K55" t="str">
        <f>_xlfn.XLOOKUP(A55,Cleaning!$A:$A,Cleaning!$X:$X,0,0)</f>
        <v>Card</v>
      </c>
      <c r="L55" s="3">
        <f>_xlfn.XLOOKUP(A55,Cleaning!$A:$A,Cleaning!$M:$M,0,0)</f>
        <v>1</v>
      </c>
      <c r="M55" s="5">
        <f>_xlfn.XLOOKUP(A55,Cleaning!$A:$A,Cleaning!$O:$O,0,0)</f>
        <v>7.87</v>
      </c>
      <c r="N55" s="12">
        <f>_xlfn.XLOOKUP(A55,Cleaning!$A:$A,Cleaning!$P:$P,0,0)</f>
        <v>7.87</v>
      </c>
      <c r="O55">
        <f>_xlfn.XLOOKUP(A55,Cleaning!$A:$A,Cleaning!$R:$R,0,0)</f>
        <v>0</v>
      </c>
      <c r="P55">
        <f>_xlfn.XLOOKUP(A55,Cleaning!$A:$A,Cleaning!$T:$T,0,0)</f>
        <v>0.63</v>
      </c>
      <c r="Q55" s="5">
        <f>_xlfn.XLOOKUP(A55,Cleaning!$A:$A,Cleaning!$V:$V,0,0)</f>
        <v>8.5</v>
      </c>
    </row>
    <row r="56" spans="1:17" x14ac:dyDescent="0.3">
      <c r="A56" s="3">
        <v>120054</v>
      </c>
      <c r="B56">
        <f>_xlfn.XLOOKUP(A56,Cleaning!$A:$A,Cleaning!$B:$B,0,0)</f>
        <v>202</v>
      </c>
      <c r="C56" s="2">
        <f>_xlfn.XLOOKUP(A56,Cleaning!$A:$A,Cleaning!$C:$C,0,0)</f>
        <v>45768</v>
      </c>
      <c r="D56" s="4">
        <f>_xlfn.XLOOKUP(A56,Cleaning!$A:$A,Cleaning!$D:$D,0,0)</f>
        <v>0.45123842592592595</v>
      </c>
      <c r="E56" s="2">
        <f>_xlfn.XLOOKUP(A56,Cleaning!$A:$A,Cleaning!$E:$E,0,0)</f>
        <v>45768</v>
      </c>
      <c r="F56" s="10" t="str">
        <f>_xlfn.XLOOKUP(A56,Cleaning!$A:$A,Cleaning!$F:$F,0,0)</f>
        <v>Monday</v>
      </c>
      <c r="G56" t="str">
        <f>_xlfn.XLOOKUP(A56,Cleaning!$A:$A,Cleaning!$G:$G,0,0)</f>
        <v>Breakfast</v>
      </c>
      <c r="H56" t="str">
        <f>_xlfn.XLOOKUP(A56,Cleaning!$A:$A,Cleaning!$I:$I,0,0)</f>
        <v>Drive-Thru</v>
      </c>
      <c r="I56" t="str">
        <f>_xlfn.XLOOKUP(A56,Cleaning!$A:$A,Cleaning!$J:$J,0,0)</f>
        <v>Coffee</v>
      </c>
      <c r="J56" t="str">
        <f>_xlfn.XLOOKUP(A56,Cleaning!$A:$A,Cleaning!$L:$L,0,0)</f>
        <v>Extra Ice</v>
      </c>
      <c r="K56" t="str">
        <f>_xlfn.XLOOKUP(A56,Cleaning!$A:$A,Cleaning!$X:$X,0,0)</f>
        <v>MobilePay</v>
      </c>
      <c r="L56" s="3">
        <f>_xlfn.XLOOKUP(A56,Cleaning!$A:$A,Cleaning!$M:$M,0,0)</f>
        <v>1</v>
      </c>
      <c r="M56" s="5">
        <f>_xlfn.XLOOKUP(A56,Cleaning!$A:$A,Cleaning!$O:$O,0,0)</f>
        <v>2.1</v>
      </c>
      <c r="N56" s="12">
        <f>_xlfn.XLOOKUP(A56,Cleaning!$A:$A,Cleaning!$P:$P,0,0)</f>
        <v>2.1</v>
      </c>
      <c r="O56">
        <f>_xlfn.XLOOKUP(A56,Cleaning!$A:$A,Cleaning!$R:$R,0,0)</f>
        <v>0</v>
      </c>
      <c r="P56">
        <f>_xlfn.XLOOKUP(A56,Cleaning!$A:$A,Cleaning!$T:$T,0,0)</f>
        <v>0.17</v>
      </c>
      <c r="Q56" s="5">
        <f>_xlfn.XLOOKUP(A56,Cleaning!$A:$A,Cleaning!$V:$V,0,0)</f>
        <v>2.27</v>
      </c>
    </row>
    <row r="57" spans="1:17" x14ac:dyDescent="0.3">
      <c r="A57" s="3">
        <v>120055</v>
      </c>
      <c r="B57">
        <f>_xlfn.XLOOKUP(A57,Cleaning!$A:$A,Cleaning!$B:$B,0,0)</f>
        <v>103</v>
      </c>
      <c r="C57" s="2">
        <f>_xlfn.XLOOKUP(A57,Cleaning!$A:$A,Cleaning!$C:$C,0,0)</f>
        <v>45763</v>
      </c>
      <c r="D57" s="4">
        <f>_xlfn.XLOOKUP(A57,Cleaning!$A:$A,Cleaning!$D:$D,0,0)</f>
        <v>0.23682870370370371</v>
      </c>
      <c r="E57" s="2">
        <f>_xlfn.XLOOKUP(A57,Cleaning!$A:$A,Cleaning!$E:$E,0,0)</f>
        <v>45763</v>
      </c>
      <c r="F57" s="10" t="str">
        <f>_xlfn.XLOOKUP(A57,Cleaning!$A:$A,Cleaning!$F:$F,0,0)</f>
        <v>Wednesday</v>
      </c>
      <c r="G57" t="str">
        <f>_xlfn.XLOOKUP(A57,Cleaning!$A:$A,Cleaning!$G:$G,0,0)</f>
        <v>Afternoon</v>
      </c>
      <c r="H57" t="str">
        <f>_xlfn.XLOOKUP(A57,Cleaning!$A:$A,Cleaning!$I:$I,0,0)</f>
        <v>Takeout</v>
      </c>
      <c r="I57" t="str">
        <f>_xlfn.XLOOKUP(A57,Cleaning!$A:$A,Cleaning!$J:$J,0,0)</f>
        <v>Iced Tea</v>
      </c>
      <c r="J57" t="str">
        <f>_xlfn.XLOOKUP(A57,Cleaning!$A:$A,Cleaning!$L:$L,0,0)</f>
        <v>No Modifier</v>
      </c>
      <c r="K57" t="str">
        <f>_xlfn.XLOOKUP(A57,Cleaning!$A:$A,Cleaning!$X:$X,0,0)</f>
        <v>Card</v>
      </c>
      <c r="L57" s="3">
        <f>_xlfn.XLOOKUP(A57,Cleaning!$A:$A,Cleaning!$M:$M,0,0)</f>
        <v>2</v>
      </c>
      <c r="M57" s="5">
        <f>_xlfn.XLOOKUP(A57,Cleaning!$A:$A,Cleaning!$O:$O,0,0)</f>
        <v>2.0100000000000002</v>
      </c>
      <c r="N57" s="12">
        <f>_xlfn.XLOOKUP(A57,Cleaning!$A:$A,Cleaning!$P:$P,0,0)</f>
        <v>4.0200000000000005</v>
      </c>
      <c r="O57">
        <f>_xlfn.XLOOKUP(A57,Cleaning!$A:$A,Cleaning!$R:$R,0,0)</f>
        <v>0</v>
      </c>
      <c r="P57">
        <f>_xlfn.XLOOKUP(A57,Cleaning!$A:$A,Cleaning!$T:$T,0,0)</f>
        <v>0.34</v>
      </c>
      <c r="Q57" s="5">
        <f>_xlfn.XLOOKUP(A57,Cleaning!$A:$A,Cleaning!$V:$V,0,0)</f>
        <v>4.3600000000000003</v>
      </c>
    </row>
    <row r="58" spans="1:17" x14ac:dyDescent="0.3">
      <c r="A58" s="3">
        <v>120056</v>
      </c>
      <c r="B58">
        <f>_xlfn.XLOOKUP(A58,Cleaning!$A:$A,Cleaning!$B:$B,0,0)</f>
        <v>202</v>
      </c>
      <c r="C58" s="2">
        <f>_xlfn.XLOOKUP(A58,Cleaning!$A:$A,Cleaning!$C:$C,0,0)</f>
        <v>45846</v>
      </c>
      <c r="D58" s="4">
        <f>_xlfn.XLOOKUP(A58,Cleaning!$A:$A,Cleaning!$D:$D,0,0)</f>
        <v>0.41062500000000002</v>
      </c>
      <c r="E58" s="2">
        <f>_xlfn.XLOOKUP(A58,Cleaning!$A:$A,Cleaning!$E:$E,0,0)</f>
        <v>45846</v>
      </c>
      <c r="F58" s="10" t="str">
        <f>_xlfn.XLOOKUP(A58,Cleaning!$A:$A,Cleaning!$F:$F,0,0)</f>
        <v>Tuesday</v>
      </c>
      <c r="G58" t="str">
        <f>_xlfn.XLOOKUP(A58,Cleaning!$A:$A,Cleaning!$G:$G,0,0)</f>
        <v>Dinner</v>
      </c>
      <c r="H58" t="str">
        <f>_xlfn.XLOOKUP(A58,Cleaning!$A:$A,Cleaning!$I:$I,0,0)</f>
        <v>Drive-Thru</v>
      </c>
      <c r="I58" t="str">
        <f>_xlfn.XLOOKUP(A58,Cleaning!$A:$A,Cleaning!$J:$J,0,0)</f>
        <v>Double Cheeseburger</v>
      </c>
      <c r="J58" t="str">
        <f>_xlfn.XLOOKUP(A58,Cleaning!$A:$A,Cleaning!$L:$L,0,0)</f>
        <v>No Modifier</v>
      </c>
      <c r="K58" t="str">
        <f>_xlfn.XLOOKUP(A58,Cleaning!$A:$A,Cleaning!$X:$X,0,0)</f>
        <v>Card</v>
      </c>
      <c r="L58" s="3">
        <f>_xlfn.XLOOKUP(A58,Cleaning!$A:$A,Cleaning!$M:$M,0,0)</f>
        <v>1</v>
      </c>
      <c r="M58" s="5">
        <f>_xlfn.XLOOKUP(A58,Cleaning!$A:$A,Cleaning!$O:$O,0,0)</f>
        <v>5.39</v>
      </c>
      <c r="N58" s="12">
        <f>_xlfn.XLOOKUP(A58,Cleaning!$A:$A,Cleaning!$P:$P,0,0)</f>
        <v>5.39</v>
      </c>
      <c r="O58">
        <f>_xlfn.XLOOKUP(A58,Cleaning!$A:$A,Cleaning!$R:$R,0,0)</f>
        <v>0</v>
      </c>
      <c r="P58">
        <f>_xlfn.XLOOKUP(A58,Cleaning!$A:$A,Cleaning!$T:$T,0,0)</f>
        <v>0.46</v>
      </c>
      <c r="Q58" s="5">
        <f>_xlfn.XLOOKUP(A58,Cleaning!$A:$A,Cleaning!$V:$V,0,0)</f>
        <v>5.85</v>
      </c>
    </row>
    <row r="59" spans="1:17" x14ac:dyDescent="0.3">
      <c r="A59" s="3">
        <v>120057</v>
      </c>
      <c r="B59">
        <f>_xlfn.XLOOKUP(A59,Cleaning!$A:$A,Cleaning!$B:$B,0,0)</f>
        <v>403</v>
      </c>
      <c r="C59" s="2">
        <f>_xlfn.XLOOKUP(A59,Cleaning!$A:$A,Cleaning!$C:$C,0,0)</f>
        <v>45831</v>
      </c>
      <c r="D59" s="4">
        <f>_xlfn.XLOOKUP(A59,Cleaning!$A:$A,Cleaning!$D:$D,0,0)</f>
        <v>0.44980324074074074</v>
      </c>
      <c r="E59" s="2">
        <f>_xlfn.XLOOKUP(A59,Cleaning!$A:$A,Cleaning!$E:$E,0,0)</f>
        <v>45831</v>
      </c>
      <c r="F59" s="10" t="str">
        <f>_xlfn.XLOOKUP(A59,Cleaning!$A:$A,Cleaning!$F:$F,0,0)</f>
        <v>Monday</v>
      </c>
      <c r="G59" t="str">
        <f>_xlfn.XLOOKUP(A59,Cleaning!$A:$A,Cleaning!$G:$G,0,0)</f>
        <v>Breakfast</v>
      </c>
      <c r="H59" t="str">
        <f>_xlfn.XLOOKUP(A59,Cleaning!$A:$A,Cleaning!$I:$I,0,0)</f>
        <v>Takeout</v>
      </c>
      <c r="I59" t="str">
        <f>_xlfn.XLOOKUP(A59,Cleaning!$A:$A,Cleaning!$J:$J,0,0)</f>
        <v>Pancake Platter</v>
      </c>
      <c r="J59" t="str">
        <f>_xlfn.XLOOKUP(A59,Cleaning!$A:$A,Cleaning!$L:$L,0,0)</f>
        <v>No Cheese</v>
      </c>
      <c r="K59" t="str">
        <f>_xlfn.XLOOKUP(A59,Cleaning!$A:$A,Cleaning!$X:$X,0,0)</f>
        <v>Card</v>
      </c>
      <c r="L59" s="3">
        <f>_xlfn.XLOOKUP(A59,Cleaning!$A:$A,Cleaning!$M:$M,0,0)</f>
        <v>1</v>
      </c>
      <c r="M59" s="5">
        <f>_xlfn.XLOOKUP(A59,Cleaning!$A:$A,Cleaning!$O:$O,0,0)</f>
        <v>4.8899999999999997</v>
      </c>
      <c r="N59" s="12">
        <f>_xlfn.XLOOKUP(A59,Cleaning!$A:$A,Cleaning!$P:$P,0,0)</f>
        <v>4.8899999999999997</v>
      </c>
      <c r="O59">
        <f>_xlfn.XLOOKUP(A59,Cleaning!$A:$A,Cleaning!$R:$R,0,0)</f>
        <v>0</v>
      </c>
      <c r="P59">
        <f>_xlfn.XLOOKUP(A59,Cleaning!$A:$A,Cleaning!$T:$T,0,0)</f>
        <v>0.46</v>
      </c>
      <c r="Q59" s="5">
        <f>_xlfn.XLOOKUP(A59,Cleaning!$A:$A,Cleaning!$V:$V,0,0)</f>
        <v>5.35</v>
      </c>
    </row>
    <row r="60" spans="1:17" x14ac:dyDescent="0.3">
      <c r="A60" s="3">
        <v>120058</v>
      </c>
      <c r="B60">
        <f>_xlfn.XLOOKUP(A60,Cleaning!$A:$A,Cleaning!$B:$B,0,0)</f>
        <v>202</v>
      </c>
      <c r="C60" s="2">
        <f>_xlfn.XLOOKUP(A60,Cleaning!$A:$A,Cleaning!$C:$C,0,0)</f>
        <v>45864</v>
      </c>
      <c r="D60" s="4">
        <f>_xlfn.XLOOKUP(A60,Cleaning!$A:$A,Cleaning!$D:$D,0,0)</f>
        <v>0.12641203703703704</v>
      </c>
      <c r="E60" s="2">
        <f>_xlfn.XLOOKUP(A60,Cleaning!$A:$A,Cleaning!$E:$E,0,0)</f>
        <v>45864</v>
      </c>
      <c r="F60" s="10" t="str">
        <f>_xlfn.XLOOKUP(A60,Cleaning!$A:$A,Cleaning!$F:$F,0,0)</f>
        <v>Saturday</v>
      </c>
      <c r="G60" t="str">
        <f>_xlfn.XLOOKUP(A60,Cleaning!$A:$A,Cleaning!$G:$G,0,0)</f>
        <v>Afternoon</v>
      </c>
      <c r="H60" t="str">
        <f>_xlfn.XLOOKUP(A60,Cleaning!$A:$A,Cleaning!$I:$I,0,0)</f>
        <v>Takeout</v>
      </c>
      <c r="I60" t="str">
        <f>_xlfn.XLOOKUP(A60,Cleaning!$A:$A,Cleaning!$J:$J,0,0)</f>
        <v>Chicken Nuggets (6pc)</v>
      </c>
      <c r="J60" t="str">
        <f>_xlfn.XLOOKUP(A60,Cleaning!$A:$A,Cleaning!$L:$L,0,0)</f>
        <v>No Modifier</v>
      </c>
      <c r="K60" t="str">
        <f>_xlfn.XLOOKUP(A60,Cleaning!$A:$A,Cleaning!$X:$X,0,0)</f>
        <v>Card</v>
      </c>
      <c r="L60" s="3">
        <f>_xlfn.XLOOKUP(A60,Cleaning!$A:$A,Cleaning!$M:$M,0,0)</f>
        <v>1</v>
      </c>
      <c r="M60" s="5">
        <f>_xlfn.XLOOKUP(A60,Cleaning!$A:$A,Cleaning!$O:$O,0,0)</f>
        <v>3.82</v>
      </c>
      <c r="N60" s="12">
        <f>_xlfn.XLOOKUP(A60,Cleaning!$A:$A,Cleaning!$P:$P,0,0)</f>
        <v>3.82</v>
      </c>
      <c r="O60">
        <f>_xlfn.XLOOKUP(A60,Cleaning!$A:$A,Cleaning!$R:$R,0,0)</f>
        <v>0</v>
      </c>
      <c r="P60">
        <f>_xlfn.XLOOKUP(A60,Cleaning!$A:$A,Cleaning!$T:$T,0,0)</f>
        <v>0.36</v>
      </c>
      <c r="Q60" s="5">
        <f>_xlfn.XLOOKUP(A60,Cleaning!$A:$A,Cleaning!$V:$V,0,0)</f>
        <v>4.18</v>
      </c>
    </row>
    <row r="61" spans="1:17" x14ac:dyDescent="0.3">
      <c r="A61" s="3">
        <v>120059</v>
      </c>
      <c r="B61">
        <f>_xlfn.XLOOKUP(A61,Cleaning!$A:$A,Cleaning!$B:$B,0,0)</f>
        <v>402</v>
      </c>
      <c r="C61" s="2">
        <f>_xlfn.XLOOKUP(A61,Cleaning!$A:$A,Cleaning!$C:$C,0,0)</f>
        <v>45758</v>
      </c>
      <c r="D61" s="4">
        <f>_xlfn.XLOOKUP(A61,Cleaning!$A:$A,Cleaning!$D:$D,0,0)</f>
        <v>0.16856481481481481</v>
      </c>
      <c r="E61" s="2">
        <f>_xlfn.XLOOKUP(A61,Cleaning!$A:$A,Cleaning!$E:$E,0,0)</f>
        <v>45758</v>
      </c>
      <c r="F61" s="10" t="str">
        <f>_xlfn.XLOOKUP(A61,Cleaning!$A:$A,Cleaning!$F:$F,0,0)</f>
        <v>Friday</v>
      </c>
      <c r="G61" t="str">
        <f>_xlfn.XLOOKUP(A61,Cleaning!$A:$A,Cleaning!$G:$G,0,0)</f>
        <v>Afternoon</v>
      </c>
      <c r="H61" t="str">
        <f>_xlfn.XLOOKUP(A61,Cleaning!$A:$A,Cleaning!$I:$I,0,0)</f>
        <v>Takeout</v>
      </c>
      <c r="I61" t="str">
        <f>_xlfn.XLOOKUP(A61,Cleaning!$A:$A,Cleaning!$J:$J,0,0)</f>
        <v>Ice Cream Cone</v>
      </c>
      <c r="J61" t="str">
        <f>_xlfn.XLOOKUP(A61,Cleaning!$A:$A,Cleaning!$L:$L,0,0)</f>
        <v>No Modifier</v>
      </c>
      <c r="K61" t="str">
        <f>_xlfn.XLOOKUP(A61,Cleaning!$A:$A,Cleaning!$X:$X,0,0)</f>
        <v>Card</v>
      </c>
      <c r="L61" s="3">
        <f>_xlfn.XLOOKUP(A61,Cleaning!$A:$A,Cleaning!$M:$M,0,0)</f>
        <v>3</v>
      </c>
      <c r="M61" s="5">
        <f>_xlfn.XLOOKUP(A61,Cleaning!$A:$A,Cleaning!$O:$O,0,0)</f>
        <v>2.25</v>
      </c>
      <c r="N61" s="12">
        <f>_xlfn.XLOOKUP(A61,Cleaning!$A:$A,Cleaning!$P:$P,0,0)</f>
        <v>6.75</v>
      </c>
      <c r="O61">
        <f>_xlfn.XLOOKUP(A61,Cleaning!$A:$A,Cleaning!$R:$R,0,0)</f>
        <v>0</v>
      </c>
      <c r="P61">
        <f>_xlfn.XLOOKUP(A61,Cleaning!$A:$A,Cleaning!$T:$T,0,0)</f>
        <v>0.54</v>
      </c>
      <c r="Q61" s="5">
        <f>_xlfn.XLOOKUP(A61,Cleaning!$A:$A,Cleaning!$V:$V,0,0)</f>
        <v>7.29</v>
      </c>
    </row>
    <row r="62" spans="1:17" x14ac:dyDescent="0.3">
      <c r="A62" s="3">
        <v>120060</v>
      </c>
      <c r="B62">
        <f>_xlfn.XLOOKUP(A62,Cleaning!$A:$A,Cleaning!$B:$B,0,0)</f>
        <v>102</v>
      </c>
      <c r="C62" s="2">
        <f>_xlfn.XLOOKUP(A62,Cleaning!$A:$A,Cleaning!$C:$C,0,0)</f>
        <v>45796</v>
      </c>
      <c r="D62" s="4">
        <f>_xlfn.XLOOKUP(A62,Cleaning!$A:$A,Cleaning!$D:$D,0,0)</f>
        <v>0.23473379629629629</v>
      </c>
      <c r="E62" s="2">
        <f>_xlfn.XLOOKUP(A62,Cleaning!$A:$A,Cleaning!$E:$E,0,0)</f>
        <v>45796</v>
      </c>
      <c r="F62" s="10" t="str">
        <f>_xlfn.XLOOKUP(A62,Cleaning!$A:$A,Cleaning!$F:$F,0,0)</f>
        <v>Monday</v>
      </c>
      <c r="G62" t="str">
        <f>_xlfn.XLOOKUP(A62,Cleaning!$A:$A,Cleaning!$G:$G,0,0)</f>
        <v>Afternoon</v>
      </c>
      <c r="H62" t="str">
        <f>_xlfn.XLOOKUP(A62,Cleaning!$A:$A,Cleaning!$I:$I,0,0)</f>
        <v>Dine-In</v>
      </c>
      <c r="I62" t="str">
        <f>_xlfn.XLOOKUP(A62,Cleaning!$A:$A,Cleaning!$J:$J,0,0)</f>
        <v>Ice Cream Cone</v>
      </c>
      <c r="J62" t="str">
        <f>_xlfn.XLOOKUP(A62,Cleaning!$A:$A,Cleaning!$L:$L,0,0)</f>
        <v>Caramel Topping</v>
      </c>
      <c r="K62" t="str">
        <f>_xlfn.XLOOKUP(A62,Cleaning!$A:$A,Cleaning!$X:$X,0,0)</f>
        <v>Card</v>
      </c>
      <c r="L62" s="3">
        <f>_xlfn.XLOOKUP(A62,Cleaning!$A:$A,Cleaning!$M:$M,0,0)</f>
        <v>1</v>
      </c>
      <c r="M62" s="5">
        <f>_xlfn.XLOOKUP(A62,Cleaning!$A:$A,Cleaning!$O:$O,0,0)</f>
        <v>2.08</v>
      </c>
      <c r="N62" s="12">
        <f>_xlfn.XLOOKUP(A62,Cleaning!$A:$A,Cleaning!$P:$P,0,0)</f>
        <v>2.08</v>
      </c>
      <c r="O62">
        <f>_xlfn.XLOOKUP(A62,Cleaning!$A:$A,Cleaning!$R:$R,0,0)</f>
        <v>0</v>
      </c>
      <c r="P62">
        <f>_xlfn.XLOOKUP(A62,Cleaning!$A:$A,Cleaning!$T:$T,0,0)</f>
        <v>0.15</v>
      </c>
      <c r="Q62" s="5">
        <f>_xlfn.XLOOKUP(A62,Cleaning!$A:$A,Cleaning!$V:$V,0,0)</f>
        <v>2.23</v>
      </c>
    </row>
    <row r="63" spans="1:17" x14ac:dyDescent="0.3">
      <c r="A63" s="3">
        <v>120061</v>
      </c>
      <c r="B63">
        <f>_xlfn.XLOOKUP(A63,Cleaning!$A:$A,Cleaning!$B:$B,0,0)</f>
        <v>501</v>
      </c>
      <c r="C63" s="2">
        <f>_xlfn.XLOOKUP(A63,Cleaning!$A:$A,Cleaning!$C:$C,0,0)</f>
        <v>45769</v>
      </c>
      <c r="D63" s="4">
        <f>_xlfn.XLOOKUP(A63,Cleaning!$A:$A,Cleaning!$D:$D,0,0)</f>
        <v>0.25594907407407408</v>
      </c>
      <c r="E63" s="2">
        <f>_xlfn.XLOOKUP(A63,Cleaning!$A:$A,Cleaning!$E:$E,0,0)</f>
        <v>45769</v>
      </c>
      <c r="F63" s="10" t="str">
        <f>_xlfn.XLOOKUP(A63,Cleaning!$A:$A,Cleaning!$F:$F,0,0)</f>
        <v>Tuesday</v>
      </c>
      <c r="G63" t="str">
        <f>_xlfn.XLOOKUP(A63,Cleaning!$A:$A,Cleaning!$G:$G,0,0)</f>
        <v>Breakfast</v>
      </c>
      <c r="H63" t="str">
        <f>_xlfn.XLOOKUP(A63,Cleaning!$A:$A,Cleaning!$I:$I,0,0)</f>
        <v>Takeout</v>
      </c>
      <c r="I63" t="str">
        <f>_xlfn.XLOOKUP(A63,Cleaning!$A:$A,Cleaning!$J:$J,0,0)</f>
        <v>Pancake Platter</v>
      </c>
      <c r="J63" t="str">
        <f>_xlfn.XLOOKUP(A63,Cleaning!$A:$A,Cleaning!$L:$L,0,0)</f>
        <v>No Modifier</v>
      </c>
      <c r="K63" t="str">
        <f>_xlfn.XLOOKUP(A63,Cleaning!$A:$A,Cleaning!$X:$X,0,0)</f>
        <v>Card</v>
      </c>
      <c r="L63" s="3">
        <f>_xlfn.XLOOKUP(A63,Cleaning!$A:$A,Cleaning!$M:$M,0,0)</f>
        <v>1</v>
      </c>
      <c r="M63" s="5">
        <f>_xlfn.XLOOKUP(A63,Cleaning!$A:$A,Cleaning!$O:$O,0,0)</f>
        <v>4.93</v>
      </c>
      <c r="N63" s="12">
        <f>_xlfn.XLOOKUP(A63,Cleaning!$A:$A,Cleaning!$P:$P,0,0)</f>
        <v>4.93</v>
      </c>
      <c r="O63">
        <f>_xlfn.XLOOKUP(A63,Cleaning!$A:$A,Cleaning!$R:$R,0,0)</f>
        <v>0</v>
      </c>
      <c r="P63">
        <f>_xlfn.XLOOKUP(A63,Cleaning!$A:$A,Cleaning!$T:$T,0,0)</f>
        <v>0.36</v>
      </c>
      <c r="Q63" s="5">
        <f>_xlfn.XLOOKUP(A63,Cleaning!$A:$A,Cleaning!$V:$V,0,0)</f>
        <v>5.29</v>
      </c>
    </row>
    <row r="64" spans="1:17" x14ac:dyDescent="0.3">
      <c r="A64" s="3">
        <v>120062</v>
      </c>
      <c r="B64">
        <f>_xlfn.XLOOKUP(A64,Cleaning!$A:$A,Cleaning!$B:$B,0,0)</f>
        <v>102</v>
      </c>
      <c r="C64" s="2">
        <f>_xlfn.XLOOKUP(A64,Cleaning!$A:$A,Cleaning!$C:$C,0,0)</f>
        <v>45818</v>
      </c>
      <c r="D64" s="4">
        <f>_xlfn.XLOOKUP(A64,Cleaning!$A:$A,Cleaning!$D:$D,0,0)</f>
        <v>0.40929398148148149</v>
      </c>
      <c r="E64" s="2">
        <f>_xlfn.XLOOKUP(A64,Cleaning!$A:$A,Cleaning!$E:$E,0,0)</f>
        <v>45818</v>
      </c>
      <c r="F64" s="10" t="str">
        <f>_xlfn.XLOOKUP(A64,Cleaning!$A:$A,Cleaning!$F:$F,0,0)</f>
        <v>Tuesday</v>
      </c>
      <c r="G64" t="str">
        <f>_xlfn.XLOOKUP(A64,Cleaning!$A:$A,Cleaning!$G:$G,0,0)</f>
        <v>Dinner</v>
      </c>
      <c r="H64" t="str">
        <f>_xlfn.XLOOKUP(A64,Cleaning!$A:$A,Cleaning!$I:$I,0,0)</f>
        <v>Takeout</v>
      </c>
      <c r="I64" t="str">
        <f>_xlfn.XLOOKUP(A64,Cleaning!$A:$A,Cleaning!$J:$J,0,0)</f>
        <v>Cheeseburger Combo</v>
      </c>
      <c r="J64" t="str">
        <f>_xlfn.XLOOKUP(A64,Cleaning!$A:$A,Cleaning!$L:$L,0,0)</f>
        <v>No Modifier</v>
      </c>
      <c r="K64" t="str">
        <f>_xlfn.XLOOKUP(A64,Cleaning!$A:$A,Cleaning!$X:$X,0,0)</f>
        <v>Card</v>
      </c>
      <c r="L64" s="3">
        <f>_xlfn.XLOOKUP(A64,Cleaning!$A:$A,Cleaning!$M:$M,0,0)</f>
        <v>1</v>
      </c>
      <c r="M64" s="5">
        <f>_xlfn.XLOOKUP(A64,Cleaning!$A:$A,Cleaning!$O:$O,0,0)</f>
        <v>7.9399999999999995</v>
      </c>
      <c r="N64" s="12">
        <f>_xlfn.XLOOKUP(A64,Cleaning!$A:$A,Cleaning!$P:$P,0,0)</f>
        <v>7.9399999999999995</v>
      </c>
      <c r="O64">
        <f>_xlfn.XLOOKUP(A64,Cleaning!$A:$A,Cleaning!$R:$R,0,0)</f>
        <v>0</v>
      </c>
      <c r="P64">
        <f>_xlfn.XLOOKUP(A64,Cleaning!$A:$A,Cleaning!$T:$T,0,0)</f>
        <v>0.75</v>
      </c>
      <c r="Q64" s="5">
        <f>_xlfn.XLOOKUP(A64,Cleaning!$A:$A,Cleaning!$V:$V,0,0)</f>
        <v>8.69</v>
      </c>
    </row>
    <row r="65" spans="1:17" x14ac:dyDescent="0.3">
      <c r="A65" s="3">
        <v>120063</v>
      </c>
      <c r="B65">
        <f>_xlfn.XLOOKUP(A65,Cleaning!$A:$A,Cleaning!$B:$B,0,0)</f>
        <v>401</v>
      </c>
      <c r="C65" s="2">
        <f>_xlfn.XLOOKUP(A65,Cleaning!$A:$A,Cleaning!$C:$C,0,0)</f>
        <v>45816</v>
      </c>
      <c r="D65" s="4">
        <f>_xlfn.XLOOKUP(A65,Cleaning!$A:$A,Cleaning!$D:$D,0,0)</f>
        <v>0.24893518518518518</v>
      </c>
      <c r="E65" s="2">
        <f>_xlfn.XLOOKUP(A65,Cleaning!$A:$A,Cleaning!$E:$E,0,0)</f>
        <v>45816</v>
      </c>
      <c r="F65" s="10" t="str">
        <f>_xlfn.XLOOKUP(A65,Cleaning!$A:$A,Cleaning!$F:$F,0,0)</f>
        <v>Sunday</v>
      </c>
      <c r="G65" t="str">
        <f>_xlfn.XLOOKUP(A65,Cleaning!$A:$A,Cleaning!$G:$G,0,0)</f>
        <v>Afternoon</v>
      </c>
      <c r="H65" t="str">
        <f>_xlfn.XLOOKUP(A65,Cleaning!$A:$A,Cleaning!$I:$I,0,0)</f>
        <v>Dine-In</v>
      </c>
      <c r="I65" t="str">
        <f>_xlfn.XLOOKUP(A65,Cleaning!$A:$A,Cleaning!$J:$J,0,0)</f>
        <v>Iced Tea</v>
      </c>
      <c r="J65" t="str">
        <f>_xlfn.XLOOKUP(A65,Cleaning!$A:$A,Cleaning!$L:$L,0,0)</f>
        <v>No Modifier</v>
      </c>
      <c r="K65" t="str">
        <f>_xlfn.XLOOKUP(A65,Cleaning!$A:$A,Cleaning!$X:$X,0,0)</f>
        <v>Card</v>
      </c>
      <c r="L65" s="3">
        <f>_xlfn.XLOOKUP(A65,Cleaning!$A:$A,Cleaning!$M:$M,0,0)</f>
        <v>1</v>
      </c>
      <c r="M65" s="5">
        <f>_xlfn.XLOOKUP(A65,Cleaning!$A:$A,Cleaning!$O:$O,0,0)</f>
        <v>1.73</v>
      </c>
      <c r="N65" s="12">
        <f>_xlfn.XLOOKUP(A65,Cleaning!$A:$A,Cleaning!$P:$P,0,0)</f>
        <v>1.73</v>
      </c>
      <c r="O65">
        <f>_xlfn.XLOOKUP(A65,Cleaning!$A:$A,Cleaning!$R:$R,0,0)</f>
        <v>0</v>
      </c>
      <c r="P65">
        <f>_xlfn.XLOOKUP(A65,Cleaning!$A:$A,Cleaning!$T:$T,0,0)</f>
        <v>0.16</v>
      </c>
      <c r="Q65" s="5">
        <f>_xlfn.XLOOKUP(A65,Cleaning!$A:$A,Cleaning!$V:$V,0,0)</f>
        <v>1.89</v>
      </c>
    </row>
    <row r="66" spans="1:17" x14ac:dyDescent="0.3">
      <c r="A66" s="3">
        <v>120064</v>
      </c>
      <c r="B66">
        <f>_xlfn.XLOOKUP(A66,Cleaning!$A:$A,Cleaning!$B:$B,0,0)</f>
        <v>401</v>
      </c>
      <c r="C66" s="2">
        <f>_xlfn.XLOOKUP(A66,Cleaning!$A:$A,Cleaning!$C:$C,0,0)</f>
        <v>45789</v>
      </c>
      <c r="D66" s="4">
        <f>_xlfn.XLOOKUP(A66,Cleaning!$A:$A,Cleaning!$D:$D,0,0)</f>
        <v>0.24630787037037036</v>
      </c>
      <c r="E66" s="2">
        <f>_xlfn.XLOOKUP(A66,Cleaning!$A:$A,Cleaning!$E:$E,0,0)</f>
        <v>45789</v>
      </c>
      <c r="F66" s="10" t="str">
        <f>_xlfn.XLOOKUP(A66,Cleaning!$A:$A,Cleaning!$F:$F,0,0)</f>
        <v>Monday</v>
      </c>
      <c r="G66" t="str">
        <f>_xlfn.XLOOKUP(A66,Cleaning!$A:$A,Cleaning!$G:$G,0,0)</f>
        <v>Breakfast</v>
      </c>
      <c r="H66" t="str">
        <f>_xlfn.XLOOKUP(A66,Cleaning!$A:$A,Cleaning!$I:$I,0,0)</f>
        <v>Drive-Thru</v>
      </c>
      <c r="I66" t="str">
        <f>_xlfn.XLOOKUP(A66,Cleaning!$A:$A,Cleaning!$J:$J,0,0)</f>
        <v>Coffee</v>
      </c>
      <c r="J66" t="str">
        <f>_xlfn.XLOOKUP(A66,Cleaning!$A:$A,Cleaning!$L:$L,0,0)</f>
        <v>No Modifier</v>
      </c>
      <c r="K66" t="str">
        <f>_xlfn.XLOOKUP(A66,Cleaning!$A:$A,Cleaning!$X:$X,0,0)</f>
        <v>Cash</v>
      </c>
      <c r="L66" s="3">
        <f>_xlfn.XLOOKUP(A66,Cleaning!$A:$A,Cleaning!$M:$M,0,0)</f>
        <v>1</v>
      </c>
      <c r="M66" s="5">
        <f>_xlfn.XLOOKUP(A66,Cleaning!$A:$A,Cleaning!$O:$O,0,0)</f>
        <v>2.0499999999999998</v>
      </c>
      <c r="N66" s="12">
        <f>_xlfn.XLOOKUP(A66,Cleaning!$A:$A,Cleaning!$P:$P,0,0)</f>
        <v>2.0499999999999998</v>
      </c>
      <c r="O66">
        <f>_xlfn.XLOOKUP(A66,Cleaning!$A:$A,Cleaning!$R:$R,0,0)</f>
        <v>0</v>
      </c>
      <c r="P66">
        <f>_xlfn.XLOOKUP(A66,Cleaning!$A:$A,Cleaning!$T:$T,0,0)</f>
        <v>0.16</v>
      </c>
      <c r="Q66" s="5">
        <f>_xlfn.XLOOKUP(A66,Cleaning!$A:$A,Cleaning!$V:$V,0,0)</f>
        <v>2.21</v>
      </c>
    </row>
    <row r="67" spans="1:17" x14ac:dyDescent="0.3">
      <c r="A67" s="3">
        <v>120065</v>
      </c>
      <c r="B67">
        <f>_xlfn.XLOOKUP(A67,Cleaning!$A:$A,Cleaning!$B:$B,0,0)</f>
        <v>202</v>
      </c>
      <c r="C67" s="2">
        <f>_xlfn.XLOOKUP(A67,Cleaning!$A:$A,Cleaning!$C:$C,0,0)</f>
        <v>45859</v>
      </c>
      <c r="D67" s="4">
        <f>_xlfn.XLOOKUP(A67,Cleaning!$A:$A,Cleaning!$D:$D,0,0)</f>
        <v>8.6168981481481485E-2</v>
      </c>
      <c r="E67" s="2">
        <f>_xlfn.XLOOKUP(A67,Cleaning!$A:$A,Cleaning!$E:$E,0,0)</f>
        <v>45859</v>
      </c>
      <c r="F67" s="10" t="str">
        <f>_xlfn.XLOOKUP(A67,Cleaning!$A:$A,Cleaning!$F:$F,0,0)</f>
        <v>Monday</v>
      </c>
      <c r="G67" t="str">
        <f>_xlfn.XLOOKUP(A67,Cleaning!$A:$A,Cleaning!$G:$G,0,0)</f>
        <v>Lunch</v>
      </c>
      <c r="H67" t="str">
        <f>_xlfn.XLOOKUP(A67,Cleaning!$A:$A,Cleaning!$I:$I,0,0)</f>
        <v>Drive-Thru</v>
      </c>
      <c r="I67" t="str">
        <f>_xlfn.XLOOKUP(A67,Cleaning!$A:$A,Cleaning!$J:$J,0,0)</f>
        <v>Cheeseburger</v>
      </c>
      <c r="J67" t="str">
        <f>_xlfn.XLOOKUP(A67,Cleaning!$A:$A,Cleaning!$L:$L,0,0)</f>
        <v>No Modifier</v>
      </c>
      <c r="K67" t="str">
        <f>_xlfn.XLOOKUP(A67,Cleaning!$A:$A,Cleaning!$X:$X,0,0)</f>
        <v>Card</v>
      </c>
      <c r="L67" s="3">
        <f>_xlfn.XLOOKUP(A67,Cleaning!$A:$A,Cleaning!$M:$M,0,0)</f>
        <v>1</v>
      </c>
      <c r="M67" s="5">
        <f>_xlfn.XLOOKUP(A67,Cleaning!$A:$A,Cleaning!$O:$O,0,0)</f>
        <v>4.9400000000000004</v>
      </c>
      <c r="N67" s="12">
        <f>_xlfn.XLOOKUP(A67,Cleaning!$A:$A,Cleaning!$P:$P,0,0)</f>
        <v>4.9400000000000004</v>
      </c>
      <c r="O67">
        <f>_xlfn.XLOOKUP(A67,Cleaning!$A:$A,Cleaning!$R:$R,0,0)</f>
        <v>0</v>
      </c>
      <c r="P67">
        <f>_xlfn.XLOOKUP(A67,Cleaning!$A:$A,Cleaning!$T:$T,0,0)</f>
        <v>0.47</v>
      </c>
      <c r="Q67" s="5">
        <f>_xlfn.XLOOKUP(A67,Cleaning!$A:$A,Cleaning!$V:$V,0,0)</f>
        <v>5.41</v>
      </c>
    </row>
    <row r="68" spans="1:17" x14ac:dyDescent="0.3">
      <c r="A68" s="3">
        <v>120066</v>
      </c>
      <c r="B68">
        <f>_xlfn.XLOOKUP(A68,Cleaning!$A:$A,Cleaning!$B:$B,0,0)</f>
        <v>401</v>
      </c>
      <c r="C68" s="2">
        <f>_xlfn.XLOOKUP(A68,Cleaning!$A:$A,Cleaning!$C:$C,0,0)</f>
        <v>45786</v>
      </c>
      <c r="D68" s="4">
        <f>_xlfn.XLOOKUP(A68,Cleaning!$A:$A,Cleaning!$D:$D,0,0)</f>
        <v>0.26293981481481482</v>
      </c>
      <c r="E68" s="2">
        <f>_xlfn.XLOOKUP(A68,Cleaning!$A:$A,Cleaning!$E:$E,0,0)</f>
        <v>45786</v>
      </c>
      <c r="F68" s="10" t="str">
        <f>_xlfn.XLOOKUP(A68,Cleaning!$A:$A,Cleaning!$F:$F,0,0)</f>
        <v>Friday</v>
      </c>
      <c r="G68" t="str">
        <f>_xlfn.XLOOKUP(A68,Cleaning!$A:$A,Cleaning!$G:$G,0,0)</f>
        <v>Dinner</v>
      </c>
      <c r="H68" t="str">
        <f>_xlfn.XLOOKUP(A68,Cleaning!$A:$A,Cleaning!$I:$I,0,0)</f>
        <v>Dine-In</v>
      </c>
      <c r="I68" t="str">
        <f>_xlfn.XLOOKUP(A68,Cleaning!$A:$A,Cleaning!$J:$J,0,0)</f>
        <v>Cheeseburger Combo</v>
      </c>
      <c r="J68" t="str">
        <f>_xlfn.XLOOKUP(A68,Cleaning!$A:$A,Cleaning!$L:$L,0,0)</f>
        <v>No Modifier</v>
      </c>
      <c r="K68" t="str">
        <f>_xlfn.XLOOKUP(A68,Cleaning!$A:$A,Cleaning!$X:$X,0,0)</f>
        <v>Card</v>
      </c>
      <c r="L68" s="3">
        <f>_xlfn.XLOOKUP(A68,Cleaning!$A:$A,Cleaning!$M:$M,0,0)</f>
        <v>1</v>
      </c>
      <c r="M68" s="5">
        <f>_xlfn.XLOOKUP(A68,Cleaning!$A:$A,Cleaning!$O:$O,0,0)</f>
        <v>8.4500000000000011</v>
      </c>
      <c r="N68" s="12">
        <f>_xlfn.XLOOKUP(A68,Cleaning!$A:$A,Cleaning!$P:$P,0,0)</f>
        <v>8.4500000000000011</v>
      </c>
      <c r="O68">
        <f>_xlfn.XLOOKUP(A68,Cleaning!$A:$A,Cleaning!$R:$R,0,0)</f>
        <v>0</v>
      </c>
      <c r="P68">
        <f>_xlfn.XLOOKUP(A68,Cleaning!$A:$A,Cleaning!$T:$T,0,0)</f>
        <v>0.68</v>
      </c>
      <c r="Q68" s="5">
        <f>_xlfn.XLOOKUP(A68,Cleaning!$A:$A,Cleaning!$V:$V,0,0)</f>
        <v>9.1300000000000008</v>
      </c>
    </row>
    <row r="69" spans="1:17" x14ac:dyDescent="0.3">
      <c r="A69" s="3">
        <v>120067</v>
      </c>
      <c r="B69">
        <f>_xlfn.XLOOKUP(A69,Cleaning!$A:$A,Cleaning!$B:$B,0,0)</f>
        <v>403</v>
      </c>
      <c r="C69" s="2">
        <f>_xlfn.XLOOKUP(A69,Cleaning!$A:$A,Cleaning!$C:$C,0,0)</f>
        <v>45774</v>
      </c>
      <c r="D69" s="4">
        <f>_xlfn.XLOOKUP(A69,Cleaning!$A:$A,Cleaning!$D:$D,0,0)</f>
        <v>0.44373842592592594</v>
      </c>
      <c r="E69" s="2">
        <f>_xlfn.XLOOKUP(A69,Cleaning!$A:$A,Cleaning!$E:$E,0,0)</f>
        <v>45774</v>
      </c>
      <c r="F69" s="10" t="str">
        <f>_xlfn.XLOOKUP(A69,Cleaning!$A:$A,Cleaning!$F:$F,0,0)</f>
        <v>Sunday</v>
      </c>
      <c r="G69" t="str">
        <f>_xlfn.XLOOKUP(A69,Cleaning!$A:$A,Cleaning!$G:$G,0,0)</f>
        <v>Late Night</v>
      </c>
      <c r="H69" t="str">
        <f>_xlfn.XLOOKUP(A69,Cleaning!$A:$A,Cleaning!$I:$I,0,0)</f>
        <v>Drive-Thru</v>
      </c>
      <c r="I69" t="str">
        <f>_xlfn.XLOOKUP(A69,Cleaning!$A:$A,Cleaning!$J:$J,0,0)</f>
        <v>Cheeseburger</v>
      </c>
      <c r="J69" t="str">
        <f>_xlfn.XLOOKUP(A69,Cleaning!$A:$A,Cleaning!$L:$L,0,0)</f>
        <v>No Modifier</v>
      </c>
      <c r="K69" t="str">
        <f>_xlfn.XLOOKUP(A69,Cleaning!$A:$A,Cleaning!$X:$X,0,0)</f>
        <v>Cash</v>
      </c>
      <c r="L69" s="3">
        <f>_xlfn.XLOOKUP(A69,Cleaning!$A:$A,Cleaning!$M:$M,0,0)</f>
        <v>1</v>
      </c>
      <c r="M69" s="5">
        <f>_xlfn.XLOOKUP(A69,Cleaning!$A:$A,Cleaning!$O:$O,0,0)</f>
        <v>4.82</v>
      </c>
      <c r="N69" s="12">
        <f>_xlfn.XLOOKUP(A69,Cleaning!$A:$A,Cleaning!$P:$P,0,0)</f>
        <v>4.82</v>
      </c>
      <c r="O69">
        <f>_xlfn.XLOOKUP(A69,Cleaning!$A:$A,Cleaning!$R:$R,0,0)</f>
        <v>0</v>
      </c>
      <c r="P69">
        <f>_xlfn.XLOOKUP(A69,Cleaning!$A:$A,Cleaning!$T:$T,0,0)</f>
        <v>0.39</v>
      </c>
      <c r="Q69" s="5">
        <f>_xlfn.XLOOKUP(A69,Cleaning!$A:$A,Cleaning!$V:$V,0,0)</f>
        <v>5.21</v>
      </c>
    </row>
    <row r="70" spans="1:17" x14ac:dyDescent="0.3">
      <c r="A70" s="3">
        <v>120068</v>
      </c>
      <c r="B70">
        <f>_xlfn.XLOOKUP(A70,Cleaning!$A:$A,Cleaning!$B:$B,0,0)</f>
        <v>101</v>
      </c>
      <c r="C70" s="2">
        <f>_xlfn.XLOOKUP(A70,Cleaning!$A:$A,Cleaning!$C:$C,0,0)</f>
        <v>45811</v>
      </c>
      <c r="D70" s="4">
        <f>_xlfn.XLOOKUP(A70,Cleaning!$A:$A,Cleaning!$D:$D,0,0)</f>
        <v>0.26696759259259262</v>
      </c>
      <c r="E70" s="2">
        <f>_xlfn.XLOOKUP(A70,Cleaning!$A:$A,Cleaning!$E:$E,0,0)</f>
        <v>45811</v>
      </c>
      <c r="F70" s="10" t="str">
        <f>_xlfn.XLOOKUP(A70,Cleaning!$A:$A,Cleaning!$F:$F,0,0)</f>
        <v>Tuesday</v>
      </c>
      <c r="G70" t="str">
        <f>_xlfn.XLOOKUP(A70,Cleaning!$A:$A,Cleaning!$G:$G,0,0)</f>
        <v>Breakfast</v>
      </c>
      <c r="H70" t="str">
        <f>_xlfn.XLOOKUP(A70,Cleaning!$A:$A,Cleaning!$I:$I,0,0)</f>
        <v>Takeout</v>
      </c>
      <c r="I70" t="str">
        <f>_xlfn.XLOOKUP(A70,Cleaning!$A:$A,Cleaning!$J:$J,0,0)</f>
        <v>Sausage Biscuit</v>
      </c>
      <c r="J70" t="str">
        <f>_xlfn.XLOOKUP(A70,Cleaning!$A:$A,Cleaning!$L:$L,0,0)</f>
        <v>No Modifier</v>
      </c>
      <c r="K70" t="str">
        <f>_xlfn.XLOOKUP(A70,Cleaning!$A:$A,Cleaning!$X:$X,0,0)</f>
        <v>Card</v>
      </c>
      <c r="L70" s="3">
        <f>_xlfn.XLOOKUP(A70,Cleaning!$A:$A,Cleaning!$M:$M,0,0)</f>
        <v>2</v>
      </c>
      <c r="M70" s="5">
        <f>_xlfn.XLOOKUP(A70,Cleaning!$A:$A,Cleaning!$O:$O,0,0)</f>
        <v>3.13</v>
      </c>
      <c r="N70" s="12">
        <f>_xlfn.XLOOKUP(A70,Cleaning!$A:$A,Cleaning!$P:$P,0,0)</f>
        <v>6.26</v>
      </c>
      <c r="O70">
        <f>_xlfn.XLOOKUP(A70,Cleaning!$A:$A,Cleaning!$R:$R,0,0)</f>
        <v>0</v>
      </c>
      <c r="P70">
        <f>_xlfn.XLOOKUP(A70,Cleaning!$A:$A,Cleaning!$T:$T,0,0)</f>
        <v>0.38</v>
      </c>
      <c r="Q70" s="5">
        <f>_xlfn.XLOOKUP(A70,Cleaning!$A:$A,Cleaning!$V:$V,0,0)</f>
        <v>6.64</v>
      </c>
    </row>
    <row r="71" spans="1:17" x14ac:dyDescent="0.3">
      <c r="A71" s="3">
        <v>120069</v>
      </c>
      <c r="B71">
        <f>_xlfn.XLOOKUP(A71,Cleaning!$A:$A,Cleaning!$B:$B,0,0)</f>
        <v>401</v>
      </c>
      <c r="C71" s="2">
        <f>_xlfn.XLOOKUP(A71,Cleaning!$A:$A,Cleaning!$C:$C,0,0)</f>
        <v>45822</v>
      </c>
      <c r="D71" s="4">
        <f>_xlfn.XLOOKUP(A71,Cleaning!$A:$A,Cleaning!$D:$D,0,0)</f>
        <v>9.5289351851851847E-2</v>
      </c>
      <c r="E71" s="2">
        <f>_xlfn.XLOOKUP(A71,Cleaning!$A:$A,Cleaning!$E:$E,0,0)</f>
        <v>45822</v>
      </c>
      <c r="F71" s="10" t="str">
        <f>_xlfn.XLOOKUP(A71,Cleaning!$A:$A,Cleaning!$F:$F,0,0)</f>
        <v>Saturday</v>
      </c>
      <c r="G71" t="str">
        <f>_xlfn.XLOOKUP(A71,Cleaning!$A:$A,Cleaning!$G:$G,0,0)</f>
        <v>Lunch</v>
      </c>
      <c r="H71" t="str">
        <f>_xlfn.XLOOKUP(A71,Cleaning!$A:$A,Cleaning!$I:$I,0,0)</f>
        <v>Drive-Thru</v>
      </c>
      <c r="I71" t="str">
        <f>_xlfn.XLOOKUP(A71,Cleaning!$A:$A,Cleaning!$J:$J,0,0)</f>
        <v>Cheeseburger Combo</v>
      </c>
      <c r="J71" t="str">
        <f>_xlfn.XLOOKUP(A71,Cleaning!$A:$A,Cleaning!$L:$L,0,0)</f>
        <v>No Modifier</v>
      </c>
      <c r="K71" t="str">
        <f>_xlfn.XLOOKUP(A71,Cleaning!$A:$A,Cleaning!$X:$X,0,0)</f>
        <v>Card</v>
      </c>
      <c r="L71" s="3">
        <f>_xlfn.XLOOKUP(A71,Cleaning!$A:$A,Cleaning!$M:$M,0,0)</f>
        <v>1</v>
      </c>
      <c r="M71" s="5">
        <f ca="1">_xlfn.XLOOKUP(A71,Cleaning!$A:$A,Cleaning!$O:$O,0,0)</f>
        <v>8.32</v>
      </c>
      <c r="N71" s="12">
        <f ca="1">_xlfn.XLOOKUP(A71,Cleaning!$A:$A,Cleaning!$P:$P,0,0)</f>
        <v>8.32</v>
      </c>
      <c r="O71">
        <f ca="1">_xlfn.XLOOKUP(A71,Cleaning!$A:$A,Cleaning!$R:$R,0,0)</f>
        <v>0.15</v>
      </c>
      <c r="P71">
        <f>_xlfn.XLOOKUP(A71,Cleaning!$A:$A,Cleaning!$T:$T,0,0)</f>
        <v>0.61</v>
      </c>
      <c r="Q71" s="5">
        <f>_xlfn.XLOOKUP(A71,Cleaning!$A:$A,Cleaning!$V:$V,0,0)</f>
        <v>8.7799999999999994</v>
      </c>
    </row>
    <row r="72" spans="1:17" x14ac:dyDescent="0.3">
      <c r="A72" s="3">
        <v>120070</v>
      </c>
      <c r="B72">
        <f>_xlfn.XLOOKUP(A72,Cleaning!$A:$A,Cleaning!$B:$B,0,0)</f>
        <v>201</v>
      </c>
      <c r="C72" s="2">
        <f>_xlfn.XLOOKUP(A72,Cleaning!$A:$A,Cleaning!$C:$C,0,0)</f>
        <v>45781</v>
      </c>
      <c r="D72" s="4">
        <f>_xlfn.XLOOKUP(A72,Cleaning!$A:$A,Cleaning!$D:$D,0,0)</f>
        <v>0.34606481481481483</v>
      </c>
      <c r="E72" s="2">
        <f>_xlfn.XLOOKUP(A72,Cleaning!$A:$A,Cleaning!$E:$E,0,0)</f>
        <v>45781</v>
      </c>
      <c r="F72" s="10" t="str">
        <f>_xlfn.XLOOKUP(A72,Cleaning!$A:$A,Cleaning!$F:$F,0,0)</f>
        <v>Sunday</v>
      </c>
      <c r="G72" t="str">
        <f>_xlfn.XLOOKUP(A72,Cleaning!$A:$A,Cleaning!$G:$G,0,0)</f>
        <v>Dinner</v>
      </c>
      <c r="H72" t="str">
        <f>_xlfn.XLOOKUP(A72,Cleaning!$A:$A,Cleaning!$I:$I,0,0)</f>
        <v>Dine-In</v>
      </c>
      <c r="I72" t="str">
        <f>_xlfn.XLOOKUP(A72,Cleaning!$A:$A,Cleaning!$J:$J,0,0)</f>
        <v>Cheeseburger Combo</v>
      </c>
      <c r="J72" t="str">
        <f>_xlfn.XLOOKUP(A72,Cleaning!$A:$A,Cleaning!$L:$L,0,0)</f>
        <v>No Modifier</v>
      </c>
      <c r="K72" t="str">
        <f>_xlfn.XLOOKUP(A72,Cleaning!$A:$A,Cleaning!$X:$X,0,0)</f>
        <v>Card</v>
      </c>
      <c r="L72" s="3">
        <f>_xlfn.XLOOKUP(A72,Cleaning!$A:$A,Cleaning!$M:$M,0,0)</f>
        <v>1</v>
      </c>
      <c r="M72" s="5">
        <f>_xlfn.XLOOKUP(A72,Cleaning!$A:$A,Cleaning!$O:$O,0,0)</f>
        <v>8.67</v>
      </c>
      <c r="N72" s="12">
        <f>_xlfn.XLOOKUP(A72,Cleaning!$A:$A,Cleaning!$P:$P,0,0)</f>
        <v>8.67</v>
      </c>
      <c r="O72">
        <f>_xlfn.XLOOKUP(A72,Cleaning!$A:$A,Cleaning!$R:$R,0,0)</f>
        <v>0</v>
      </c>
      <c r="P72">
        <f>_xlfn.XLOOKUP(A72,Cleaning!$A:$A,Cleaning!$T:$T,0,0)</f>
        <v>0.82</v>
      </c>
      <c r="Q72" s="5">
        <f>_xlfn.XLOOKUP(A72,Cleaning!$A:$A,Cleaning!$V:$V,0,0)</f>
        <v>9.49</v>
      </c>
    </row>
    <row r="73" spans="1:17" x14ac:dyDescent="0.3">
      <c r="A73" s="3">
        <v>120071</v>
      </c>
      <c r="B73">
        <f>_xlfn.XLOOKUP(A73,Cleaning!$A:$A,Cleaning!$B:$B,0,0)</f>
        <v>101</v>
      </c>
      <c r="C73" s="2">
        <f>_xlfn.XLOOKUP(A73,Cleaning!$A:$A,Cleaning!$C:$C,0,0)</f>
        <v>45869</v>
      </c>
      <c r="D73" s="4">
        <f>_xlfn.XLOOKUP(A73,Cleaning!$A:$A,Cleaning!$D:$D,0,0)</f>
        <v>6.6979166666666673E-2</v>
      </c>
      <c r="E73" s="2">
        <f>_xlfn.XLOOKUP(A73,Cleaning!$A:$A,Cleaning!$E:$E,0,0)</f>
        <v>45869</v>
      </c>
      <c r="F73" s="10" t="str">
        <f>_xlfn.XLOOKUP(A73,Cleaning!$A:$A,Cleaning!$F:$F,0,0)</f>
        <v>Thursday</v>
      </c>
      <c r="G73" t="str">
        <f>_xlfn.XLOOKUP(A73,Cleaning!$A:$A,Cleaning!$G:$G,0,0)</f>
        <v>Lunch</v>
      </c>
      <c r="H73" t="str">
        <f>_xlfn.XLOOKUP(A73,Cleaning!$A:$A,Cleaning!$I:$I,0,0)</f>
        <v>Takeout</v>
      </c>
      <c r="I73" t="str">
        <f>_xlfn.XLOOKUP(A73,Cleaning!$A:$A,Cleaning!$J:$J,0,0)</f>
        <v>Cheeseburger Combo</v>
      </c>
      <c r="J73" t="str">
        <f>_xlfn.XLOOKUP(A73,Cleaning!$A:$A,Cleaning!$L:$L,0,0)</f>
        <v>No Modifier</v>
      </c>
      <c r="K73" t="str">
        <f>_xlfn.XLOOKUP(A73,Cleaning!$A:$A,Cleaning!$X:$X,0,0)</f>
        <v>Cash</v>
      </c>
      <c r="L73" s="3">
        <f>_xlfn.XLOOKUP(A73,Cleaning!$A:$A,Cleaning!$M:$M,0,0)</f>
        <v>1</v>
      </c>
      <c r="M73" s="5">
        <f>_xlfn.XLOOKUP(A73,Cleaning!$A:$A,Cleaning!$O:$O,0,0)</f>
        <v>9.26</v>
      </c>
      <c r="N73" s="12">
        <f>_xlfn.XLOOKUP(A73,Cleaning!$A:$A,Cleaning!$P:$P,0,0)</f>
        <v>9.26</v>
      </c>
      <c r="O73">
        <f>_xlfn.XLOOKUP(A73,Cleaning!$A:$A,Cleaning!$R:$R,0,0)</f>
        <v>0</v>
      </c>
      <c r="P73">
        <f>_xlfn.XLOOKUP(A73,Cleaning!$A:$A,Cleaning!$T:$T,0,0)</f>
        <v>0.83</v>
      </c>
      <c r="Q73" s="5">
        <f>_xlfn.XLOOKUP(A73,Cleaning!$A:$A,Cleaning!$V:$V,0,0)</f>
        <v>10.09</v>
      </c>
    </row>
    <row r="74" spans="1:17" x14ac:dyDescent="0.3">
      <c r="A74" s="3">
        <v>120072</v>
      </c>
      <c r="B74">
        <f>_xlfn.XLOOKUP(A74,Cleaning!$A:$A,Cleaning!$B:$B,0,0)</f>
        <v>501</v>
      </c>
      <c r="C74" s="2">
        <f>_xlfn.XLOOKUP(A74,Cleaning!$A:$A,Cleaning!$C:$C,0,0)</f>
        <v>45868</v>
      </c>
      <c r="D74" s="4">
        <f>_xlfn.XLOOKUP(A74,Cleaning!$A:$A,Cleaning!$D:$D,0,0)</f>
        <v>0.12174768518518518</v>
      </c>
      <c r="E74" s="2">
        <f>_xlfn.XLOOKUP(A74,Cleaning!$A:$A,Cleaning!$E:$E,0,0)</f>
        <v>45868</v>
      </c>
      <c r="F74" s="10" t="str">
        <f>_xlfn.XLOOKUP(A74,Cleaning!$A:$A,Cleaning!$F:$F,0,0)</f>
        <v>Wednesday</v>
      </c>
      <c r="G74" t="str">
        <f>_xlfn.XLOOKUP(A74,Cleaning!$A:$A,Cleaning!$G:$G,0,0)</f>
        <v>Lunch</v>
      </c>
      <c r="H74" t="str">
        <f>_xlfn.XLOOKUP(A74,Cleaning!$A:$A,Cleaning!$I:$I,0,0)</f>
        <v>Drive-Thru</v>
      </c>
      <c r="I74" t="str">
        <f>_xlfn.XLOOKUP(A74,Cleaning!$A:$A,Cleaning!$J:$J,0,0)</f>
        <v>Double Cheeseburger Combo</v>
      </c>
      <c r="J74" t="str">
        <f>_xlfn.XLOOKUP(A74,Cleaning!$A:$A,Cleaning!$L:$L,0,0)</f>
        <v>No Modifier</v>
      </c>
      <c r="K74" t="str">
        <f>_xlfn.XLOOKUP(A74,Cleaning!$A:$A,Cleaning!$X:$X,0,0)</f>
        <v>Card</v>
      </c>
      <c r="L74" s="3">
        <f>_xlfn.XLOOKUP(A74,Cleaning!$A:$A,Cleaning!$M:$M,0,0)</f>
        <v>1</v>
      </c>
      <c r="M74" s="5">
        <f>_xlfn.XLOOKUP(A74,Cleaning!$A:$A,Cleaning!$O:$O,0,0)</f>
        <v>9.9699999999999989</v>
      </c>
      <c r="N74" s="12">
        <f>_xlfn.XLOOKUP(A74,Cleaning!$A:$A,Cleaning!$P:$P,0,0)</f>
        <v>9.9699999999999989</v>
      </c>
      <c r="O74">
        <f>_xlfn.XLOOKUP(A74,Cleaning!$A:$A,Cleaning!$R:$R,0,0)</f>
        <v>0</v>
      </c>
      <c r="P74">
        <f>_xlfn.XLOOKUP(A74,Cleaning!$A:$A,Cleaning!$T:$T,0,0)</f>
        <v>0.72</v>
      </c>
      <c r="Q74" s="5">
        <f>_xlfn.XLOOKUP(A74,Cleaning!$A:$A,Cleaning!$V:$V,0,0)</f>
        <v>10.69</v>
      </c>
    </row>
    <row r="75" spans="1:17" x14ac:dyDescent="0.3">
      <c r="A75" s="3">
        <v>120073</v>
      </c>
      <c r="B75">
        <f>_xlfn.XLOOKUP(A75,Cleaning!$A:$A,Cleaning!$B:$B,0,0)</f>
        <v>201</v>
      </c>
      <c r="C75" s="2">
        <f>_xlfn.XLOOKUP(A75,Cleaning!$A:$A,Cleaning!$C:$C,0,0)</f>
        <v>45846</v>
      </c>
      <c r="D75" s="4">
        <f>_xlfn.XLOOKUP(A75,Cleaning!$A:$A,Cleaning!$D:$D,0,0)</f>
        <v>0.25807870370370373</v>
      </c>
      <c r="E75" s="2">
        <f>_xlfn.XLOOKUP(A75,Cleaning!$A:$A,Cleaning!$E:$E,0,0)</f>
        <v>45846</v>
      </c>
      <c r="F75" s="10" t="str">
        <f>_xlfn.XLOOKUP(A75,Cleaning!$A:$A,Cleaning!$F:$F,0,0)</f>
        <v>Tuesday</v>
      </c>
      <c r="G75" t="str">
        <f>_xlfn.XLOOKUP(A75,Cleaning!$A:$A,Cleaning!$G:$G,0,0)</f>
        <v>Breakfast</v>
      </c>
      <c r="H75" t="str">
        <f>_xlfn.XLOOKUP(A75,Cleaning!$A:$A,Cleaning!$I:$I,0,0)</f>
        <v>Dine-In</v>
      </c>
      <c r="I75" t="str">
        <f>_xlfn.XLOOKUP(A75,Cleaning!$A:$A,Cleaning!$J:$J,0,0)</f>
        <v>Egg Muffin</v>
      </c>
      <c r="J75" t="str">
        <f>_xlfn.XLOOKUP(A75,Cleaning!$A:$A,Cleaning!$L:$L,0,0)</f>
        <v>Cinnamon</v>
      </c>
      <c r="K75" t="str">
        <f>_xlfn.XLOOKUP(A75,Cleaning!$A:$A,Cleaning!$X:$X,0,0)</f>
        <v>MobilePay</v>
      </c>
      <c r="L75" s="3">
        <f>_xlfn.XLOOKUP(A75,Cleaning!$A:$A,Cleaning!$M:$M,0,0)</f>
        <v>1</v>
      </c>
      <c r="M75" s="5">
        <f>_xlfn.XLOOKUP(A75,Cleaning!$A:$A,Cleaning!$O:$O,0,0)</f>
        <v>3.7300000000000004</v>
      </c>
      <c r="N75" s="12">
        <f>_xlfn.XLOOKUP(A75,Cleaning!$A:$A,Cleaning!$P:$P,0,0)</f>
        <v>3.7300000000000004</v>
      </c>
      <c r="O75">
        <f>_xlfn.XLOOKUP(A75,Cleaning!$A:$A,Cleaning!$R:$R,0,0)</f>
        <v>0</v>
      </c>
      <c r="P75">
        <f>_xlfn.XLOOKUP(A75,Cleaning!$A:$A,Cleaning!$T:$T,0,0)</f>
        <v>0.34</v>
      </c>
      <c r="Q75" s="5">
        <f>_xlfn.XLOOKUP(A75,Cleaning!$A:$A,Cleaning!$V:$V,0,0)</f>
        <v>4.07</v>
      </c>
    </row>
    <row r="76" spans="1:17" x14ac:dyDescent="0.3">
      <c r="A76" s="3">
        <v>120074</v>
      </c>
      <c r="B76">
        <f>_xlfn.XLOOKUP(A76,Cleaning!$A:$A,Cleaning!$B:$B,0,0)</f>
        <v>301</v>
      </c>
      <c r="C76" s="2">
        <f>_xlfn.XLOOKUP(A76,Cleaning!$A:$A,Cleaning!$C:$C,0,0)</f>
        <v>45870</v>
      </c>
      <c r="D76" s="4">
        <f>_xlfn.XLOOKUP(A76,Cleaning!$A:$A,Cleaning!$D:$D,0,0)</f>
        <v>0.35324074074074074</v>
      </c>
      <c r="E76" s="2">
        <f>_xlfn.XLOOKUP(A76,Cleaning!$A:$A,Cleaning!$E:$E,0,0)</f>
        <v>45870</v>
      </c>
      <c r="F76" s="10" t="str">
        <f>_xlfn.XLOOKUP(A76,Cleaning!$A:$A,Cleaning!$F:$F,0,0)</f>
        <v>Friday</v>
      </c>
      <c r="G76" t="str">
        <f>_xlfn.XLOOKUP(A76,Cleaning!$A:$A,Cleaning!$G:$G,0,0)</f>
        <v>Breakfast</v>
      </c>
      <c r="H76" t="str">
        <f>_xlfn.XLOOKUP(A76,Cleaning!$A:$A,Cleaning!$I:$I,0,0)</f>
        <v>Takeout</v>
      </c>
      <c r="I76" t="str">
        <f>_xlfn.XLOOKUP(A76,Cleaning!$A:$A,Cleaning!$J:$J,0,0)</f>
        <v>Egg Muffin</v>
      </c>
      <c r="J76" t="str">
        <f>_xlfn.XLOOKUP(A76,Cleaning!$A:$A,Cleaning!$L:$L,0,0)</f>
        <v>No Modifier</v>
      </c>
      <c r="K76" t="str">
        <f>_xlfn.XLOOKUP(A76,Cleaning!$A:$A,Cleaning!$X:$X,0,0)</f>
        <v>Card</v>
      </c>
      <c r="L76" s="3">
        <f>_xlfn.XLOOKUP(A76,Cleaning!$A:$A,Cleaning!$M:$M,0,0)</f>
        <v>1</v>
      </c>
      <c r="M76" s="5">
        <f>_xlfn.XLOOKUP(A76,Cleaning!$A:$A,Cleaning!$O:$O,0,0)</f>
        <v>3.7899999999999996</v>
      </c>
      <c r="N76" s="12">
        <f>_xlfn.XLOOKUP(A76,Cleaning!$A:$A,Cleaning!$P:$P,0,0)</f>
        <v>3.7899999999999996</v>
      </c>
      <c r="O76">
        <f>_xlfn.XLOOKUP(A76,Cleaning!$A:$A,Cleaning!$R:$R,0,0)</f>
        <v>0.56999999999999995</v>
      </c>
      <c r="P76">
        <f>_xlfn.XLOOKUP(A76,Cleaning!$A:$A,Cleaning!$T:$T,0,0)</f>
        <v>0.24</v>
      </c>
      <c r="Q76" s="5">
        <f>_xlfn.XLOOKUP(A76,Cleaning!$A:$A,Cleaning!$V:$V,0,0)</f>
        <v>3.46</v>
      </c>
    </row>
    <row r="77" spans="1:17" x14ac:dyDescent="0.3">
      <c r="A77" s="3">
        <v>120075</v>
      </c>
      <c r="B77">
        <f>_xlfn.XLOOKUP(A77,Cleaning!$A:$A,Cleaning!$B:$B,0,0)</f>
        <v>402</v>
      </c>
      <c r="C77" s="2">
        <f>_xlfn.XLOOKUP(A77,Cleaning!$A:$A,Cleaning!$C:$C,0,0)</f>
        <v>45777</v>
      </c>
      <c r="D77" s="4">
        <f>_xlfn.XLOOKUP(A77,Cleaning!$A:$A,Cleaning!$D:$D,0,0)</f>
        <v>0.24793981481481481</v>
      </c>
      <c r="E77" s="2">
        <f>_xlfn.XLOOKUP(A77,Cleaning!$A:$A,Cleaning!$E:$E,0,0)</f>
        <v>45777</v>
      </c>
      <c r="F77" s="10" t="str">
        <f>_xlfn.XLOOKUP(A77,Cleaning!$A:$A,Cleaning!$F:$F,0,0)</f>
        <v>Wednesday</v>
      </c>
      <c r="G77" t="str">
        <f>_xlfn.XLOOKUP(A77,Cleaning!$A:$A,Cleaning!$G:$G,0,0)</f>
        <v>Afternoon</v>
      </c>
      <c r="H77" t="str">
        <f>_xlfn.XLOOKUP(A77,Cleaning!$A:$A,Cleaning!$I:$I,0,0)</f>
        <v>Takeout</v>
      </c>
      <c r="I77" t="str">
        <f>_xlfn.XLOOKUP(A77,Cleaning!$A:$A,Cleaning!$J:$J,0,0)</f>
        <v>Milkshake</v>
      </c>
      <c r="J77" t="str">
        <f>_xlfn.XLOOKUP(A77,Cleaning!$A:$A,Cleaning!$L:$L,0,0)</f>
        <v>No Modifier</v>
      </c>
      <c r="K77" t="str">
        <f>_xlfn.XLOOKUP(A77,Cleaning!$A:$A,Cleaning!$X:$X,0,0)</f>
        <v>MobilePay</v>
      </c>
      <c r="L77" s="3">
        <f>_xlfn.XLOOKUP(A77,Cleaning!$A:$A,Cleaning!$M:$M,0,0)</f>
        <v>1</v>
      </c>
      <c r="M77" s="5">
        <f>_xlfn.XLOOKUP(A77,Cleaning!$A:$A,Cleaning!$O:$O,0,0)</f>
        <v>4.26</v>
      </c>
      <c r="N77" s="12">
        <f>_xlfn.XLOOKUP(A77,Cleaning!$A:$A,Cleaning!$P:$P,0,0)</f>
        <v>4.26</v>
      </c>
      <c r="O77">
        <f>_xlfn.XLOOKUP(A77,Cleaning!$A:$A,Cleaning!$R:$R,0,0)</f>
        <v>0</v>
      </c>
      <c r="P77">
        <f>_xlfn.XLOOKUP(A77,Cleaning!$A:$A,Cleaning!$T:$T,0,0)</f>
        <v>0.26</v>
      </c>
      <c r="Q77" s="5">
        <f>_xlfn.XLOOKUP(A77,Cleaning!$A:$A,Cleaning!$V:$V,0,0)</f>
        <v>4.5199999999999996</v>
      </c>
    </row>
    <row r="78" spans="1:17" x14ac:dyDescent="0.3">
      <c r="A78" s="3">
        <v>120076</v>
      </c>
      <c r="B78">
        <f>_xlfn.XLOOKUP(A78,Cleaning!$A:$A,Cleaning!$B:$B,0,0)</f>
        <v>103</v>
      </c>
      <c r="C78" s="2">
        <f>_xlfn.XLOOKUP(A78,Cleaning!$A:$A,Cleaning!$C:$C,0,0)</f>
        <v>45788</v>
      </c>
      <c r="D78" s="4">
        <f>_xlfn.XLOOKUP(A78,Cleaning!$A:$A,Cleaning!$D:$D,0,0)</f>
        <v>0.35315972222222225</v>
      </c>
      <c r="E78" s="2">
        <f>_xlfn.XLOOKUP(A78,Cleaning!$A:$A,Cleaning!$E:$E,0,0)</f>
        <v>45788</v>
      </c>
      <c r="F78" s="10" t="str">
        <f>_xlfn.XLOOKUP(A78,Cleaning!$A:$A,Cleaning!$F:$F,0,0)</f>
        <v>Sunday</v>
      </c>
      <c r="G78" t="str">
        <f>_xlfn.XLOOKUP(A78,Cleaning!$A:$A,Cleaning!$G:$G,0,0)</f>
        <v>Breakfast</v>
      </c>
      <c r="H78" t="str">
        <f>_xlfn.XLOOKUP(A78,Cleaning!$A:$A,Cleaning!$I:$I,0,0)</f>
        <v>Delivery</v>
      </c>
      <c r="I78" t="str">
        <f>_xlfn.XLOOKUP(A78,Cleaning!$A:$A,Cleaning!$J:$J,0,0)</f>
        <v>Sausage Biscuit</v>
      </c>
      <c r="J78" t="str">
        <f>_xlfn.XLOOKUP(A78,Cleaning!$A:$A,Cleaning!$L:$L,0,0)</f>
        <v>No Modifier</v>
      </c>
      <c r="K78" t="str">
        <f>_xlfn.XLOOKUP(A78,Cleaning!$A:$A,Cleaning!$X:$X,0,0)</f>
        <v>Card</v>
      </c>
      <c r="L78" s="3">
        <f>_xlfn.XLOOKUP(A78,Cleaning!$A:$A,Cleaning!$M:$M,0,0)</f>
        <v>1</v>
      </c>
      <c r="M78" s="5">
        <f>_xlfn.XLOOKUP(A78,Cleaning!$A:$A,Cleaning!$O:$O,0,0)</f>
        <v>3.06</v>
      </c>
      <c r="N78" s="12">
        <f>_xlfn.XLOOKUP(A78,Cleaning!$A:$A,Cleaning!$P:$P,0,0)</f>
        <v>3.06</v>
      </c>
      <c r="O78">
        <f>_xlfn.XLOOKUP(A78,Cleaning!$A:$A,Cleaning!$R:$R,0,0)</f>
        <v>0</v>
      </c>
      <c r="P78">
        <f>_xlfn.XLOOKUP(A78,Cleaning!$A:$A,Cleaning!$T:$T,0,0)</f>
        <v>0.18</v>
      </c>
      <c r="Q78" s="5">
        <f>_xlfn.XLOOKUP(A78,Cleaning!$A:$A,Cleaning!$V:$V,0,0)</f>
        <v>3.24</v>
      </c>
    </row>
    <row r="79" spans="1:17" x14ac:dyDescent="0.3">
      <c r="A79" s="3">
        <v>120077</v>
      </c>
      <c r="B79">
        <f>_xlfn.XLOOKUP(A79,Cleaning!$A:$A,Cleaning!$B:$B,0,0)</f>
        <v>202</v>
      </c>
      <c r="C79" s="2">
        <f>_xlfn.XLOOKUP(A79,Cleaning!$A:$A,Cleaning!$C:$C,0,0)</f>
        <v>45769</v>
      </c>
      <c r="D79" s="4">
        <f>_xlfn.XLOOKUP(A79,Cleaning!$A:$A,Cleaning!$D:$D,0,0)</f>
        <v>0.43130787037037038</v>
      </c>
      <c r="E79" s="2">
        <f>_xlfn.XLOOKUP(A79,Cleaning!$A:$A,Cleaning!$E:$E,0,0)</f>
        <v>45769</v>
      </c>
      <c r="F79" s="10" t="str">
        <f>_xlfn.XLOOKUP(A79,Cleaning!$A:$A,Cleaning!$F:$F,0,0)</f>
        <v>Tuesday</v>
      </c>
      <c r="G79" t="str">
        <f>_xlfn.XLOOKUP(A79,Cleaning!$A:$A,Cleaning!$G:$G,0,0)</f>
        <v>Morning</v>
      </c>
      <c r="H79" t="str">
        <f>_xlfn.XLOOKUP(A79,Cleaning!$A:$A,Cleaning!$I:$I,0,0)</f>
        <v>Takeout</v>
      </c>
      <c r="I79" t="str">
        <f>_xlfn.XLOOKUP(A79,Cleaning!$A:$A,Cleaning!$J:$J,0,0)</f>
        <v>Latte</v>
      </c>
      <c r="J79" t="str">
        <f>_xlfn.XLOOKUP(A79,Cleaning!$A:$A,Cleaning!$L:$L,0,0)</f>
        <v>Almond Milk</v>
      </c>
      <c r="K79" t="str">
        <f>_xlfn.XLOOKUP(A79,Cleaning!$A:$A,Cleaning!$X:$X,0,0)</f>
        <v>Card</v>
      </c>
      <c r="L79" s="3">
        <f>_xlfn.XLOOKUP(A79,Cleaning!$A:$A,Cleaning!$M:$M,0,0)</f>
        <v>1</v>
      </c>
      <c r="M79" s="5">
        <f>_xlfn.XLOOKUP(A79,Cleaning!$A:$A,Cleaning!$O:$O,0,0)</f>
        <v>3.87</v>
      </c>
      <c r="N79" s="12">
        <f>_xlfn.XLOOKUP(A79,Cleaning!$A:$A,Cleaning!$P:$P,0,0)</f>
        <v>3.87</v>
      </c>
      <c r="O79">
        <f>_xlfn.XLOOKUP(A79,Cleaning!$A:$A,Cleaning!$R:$R,0,0)</f>
        <v>0</v>
      </c>
      <c r="P79">
        <f>_xlfn.XLOOKUP(A79,Cleaning!$A:$A,Cleaning!$T:$T,0,0)</f>
        <v>0.25</v>
      </c>
      <c r="Q79" s="5">
        <f>_xlfn.XLOOKUP(A79,Cleaning!$A:$A,Cleaning!$V:$V,0,0)</f>
        <v>4.12</v>
      </c>
    </row>
    <row r="80" spans="1:17" x14ac:dyDescent="0.3">
      <c r="A80" s="3">
        <v>120078</v>
      </c>
      <c r="B80">
        <f>_xlfn.XLOOKUP(A80,Cleaning!$A:$A,Cleaning!$B:$B,0,0)</f>
        <v>403</v>
      </c>
      <c r="C80" s="2">
        <f>_xlfn.XLOOKUP(A80,Cleaning!$A:$A,Cleaning!$C:$C,0,0)</f>
        <v>45793</v>
      </c>
      <c r="D80" s="4">
        <f>_xlfn.XLOOKUP(A80,Cleaning!$A:$A,Cleaning!$D:$D,0,0)</f>
        <v>0.35582175925925924</v>
      </c>
      <c r="E80" s="2">
        <f>_xlfn.XLOOKUP(A80,Cleaning!$A:$A,Cleaning!$E:$E,0,0)</f>
        <v>45793</v>
      </c>
      <c r="F80" s="10" t="str">
        <f>_xlfn.XLOOKUP(A80,Cleaning!$A:$A,Cleaning!$F:$F,0,0)</f>
        <v>Friday</v>
      </c>
      <c r="G80" t="str">
        <f>_xlfn.XLOOKUP(A80,Cleaning!$A:$A,Cleaning!$G:$G,0,0)</f>
        <v>Breakfast</v>
      </c>
      <c r="H80" t="str">
        <f>_xlfn.XLOOKUP(A80,Cleaning!$A:$A,Cleaning!$I:$I,0,0)</f>
        <v>Dine-In</v>
      </c>
      <c r="I80" t="str">
        <f>_xlfn.XLOOKUP(A80,Cleaning!$A:$A,Cleaning!$J:$J,0,0)</f>
        <v>Milkshake</v>
      </c>
      <c r="J80" t="str">
        <f>_xlfn.XLOOKUP(A80,Cleaning!$A:$A,Cleaning!$L:$L,0,0)</f>
        <v>No Modifier</v>
      </c>
      <c r="K80" t="str">
        <f>_xlfn.XLOOKUP(A80,Cleaning!$A:$A,Cleaning!$X:$X,0,0)</f>
        <v>Card</v>
      </c>
      <c r="L80" s="3">
        <f>_xlfn.XLOOKUP(A80,Cleaning!$A:$A,Cleaning!$M:$M,0,0)</f>
        <v>1</v>
      </c>
      <c r="M80" s="5">
        <f>_xlfn.XLOOKUP(A80,Cleaning!$A:$A,Cleaning!$O:$O,0,0)</f>
        <v>4.0199999999999996</v>
      </c>
      <c r="N80" s="12">
        <f>_xlfn.XLOOKUP(A80,Cleaning!$A:$A,Cleaning!$P:$P,0,0)</f>
        <v>4.0199999999999996</v>
      </c>
      <c r="O80">
        <f>_xlfn.XLOOKUP(A80,Cleaning!$A:$A,Cleaning!$R:$R,0,0)</f>
        <v>0</v>
      </c>
      <c r="P80">
        <f>_xlfn.XLOOKUP(A80,Cleaning!$A:$A,Cleaning!$T:$T,0,0)</f>
        <v>0.28000000000000003</v>
      </c>
      <c r="Q80" s="5">
        <f>_xlfn.XLOOKUP(A80,Cleaning!$A:$A,Cleaning!$V:$V,0,0)</f>
        <v>4.3</v>
      </c>
    </row>
    <row r="81" spans="1:17" x14ac:dyDescent="0.3">
      <c r="A81" s="3">
        <v>120079</v>
      </c>
      <c r="B81">
        <f>_xlfn.XLOOKUP(A81,Cleaning!$A:$A,Cleaning!$B:$B,0,0)</f>
        <v>403</v>
      </c>
      <c r="C81" s="2">
        <f>_xlfn.XLOOKUP(A81,Cleaning!$A:$A,Cleaning!$C:$C,0,0)</f>
        <v>45835</v>
      </c>
      <c r="D81" s="4">
        <f>_xlfn.XLOOKUP(A81,Cleaning!$A:$A,Cleaning!$D:$D,0,0)</f>
        <v>0.38099537037037035</v>
      </c>
      <c r="E81" s="2">
        <f>_xlfn.XLOOKUP(A81,Cleaning!$A:$A,Cleaning!$E:$E,0,0)</f>
        <v>45835</v>
      </c>
      <c r="F81" s="10" t="str">
        <f>_xlfn.XLOOKUP(A81,Cleaning!$A:$A,Cleaning!$F:$F,0,0)</f>
        <v>Friday</v>
      </c>
      <c r="G81" t="str">
        <f>_xlfn.XLOOKUP(A81,Cleaning!$A:$A,Cleaning!$G:$G,0,0)</f>
        <v>Breakfast</v>
      </c>
      <c r="H81" t="str">
        <f>_xlfn.XLOOKUP(A81,Cleaning!$A:$A,Cleaning!$I:$I,0,0)</f>
        <v>Takeout</v>
      </c>
      <c r="I81" t="str">
        <f>_xlfn.XLOOKUP(A81,Cleaning!$A:$A,Cleaning!$J:$J,0,0)</f>
        <v>Latte</v>
      </c>
      <c r="J81" t="str">
        <f>_xlfn.XLOOKUP(A81,Cleaning!$A:$A,Cleaning!$L:$L,0,0)</f>
        <v>Light Ice</v>
      </c>
      <c r="K81" t="str">
        <f>_xlfn.XLOOKUP(A81,Cleaning!$A:$A,Cleaning!$X:$X,0,0)</f>
        <v>Card</v>
      </c>
      <c r="L81" s="3">
        <f>_xlfn.XLOOKUP(A81,Cleaning!$A:$A,Cleaning!$M:$M,0,0)</f>
        <v>1</v>
      </c>
      <c r="M81" s="5">
        <f>_xlfn.XLOOKUP(A81,Cleaning!$A:$A,Cleaning!$O:$O,0,0)</f>
        <v>2.74</v>
      </c>
      <c r="N81" s="12">
        <f>_xlfn.XLOOKUP(A81,Cleaning!$A:$A,Cleaning!$P:$P,0,0)</f>
        <v>2.74</v>
      </c>
      <c r="O81">
        <f>_xlfn.XLOOKUP(A81,Cleaning!$A:$A,Cleaning!$R:$R,0,0)</f>
        <v>0.41</v>
      </c>
      <c r="P81">
        <f>_xlfn.XLOOKUP(A81,Cleaning!$A:$A,Cleaning!$T:$T,0,0)</f>
        <v>0.17</v>
      </c>
      <c r="Q81" s="5">
        <f>_xlfn.XLOOKUP(A81,Cleaning!$A:$A,Cleaning!$V:$V,0,0)</f>
        <v>2.5</v>
      </c>
    </row>
    <row r="82" spans="1:17" x14ac:dyDescent="0.3">
      <c r="A82" s="3">
        <v>120080</v>
      </c>
      <c r="B82">
        <f>_xlfn.XLOOKUP(A82,Cleaning!$A:$A,Cleaning!$B:$B,0,0)</f>
        <v>201</v>
      </c>
      <c r="C82" s="2">
        <f>_xlfn.XLOOKUP(A82,Cleaning!$A:$A,Cleaning!$C:$C,0,0)</f>
        <v>45775</v>
      </c>
      <c r="D82" s="4">
        <f>_xlfn.XLOOKUP(A82,Cleaning!$A:$A,Cleaning!$D:$D,0,0)</f>
        <v>0.12353009259259259</v>
      </c>
      <c r="E82" s="2">
        <f>_xlfn.XLOOKUP(A82,Cleaning!$A:$A,Cleaning!$E:$E,0,0)</f>
        <v>45775</v>
      </c>
      <c r="F82" s="10" t="str">
        <f>_xlfn.XLOOKUP(A82,Cleaning!$A:$A,Cleaning!$F:$F,0,0)</f>
        <v>Monday</v>
      </c>
      <c r="G82" t="str">
        <f>_xlfn.XLOOKUP(A82,Cleaning!$A:$A,Cleaning!$G:$G,0,0)</f>
        <v>Lunch</v>
      </c>
      <c r="H82" t="str">
        <f>_xlfn.XLOOKUP(A82,Cleaning!$A:$A,Cleaning!$I:$I,0,0)</f>
        <v>Dine-In</v>
      </c>
      <c r="I82" t="str">
        <f>_xlfn.XLOOKUP(A82,Cleaning!$A:$A,Cleaning!$J:$J,0,0)</f>
        <v>Chicken Sandwich Combo</v>
      </c>
      <c r="J82" t="str">
        <f>_xlfn.XLOOKUP(A82,Cleaning!$A:$A,Cleaning!$L:$L,0,0)</f>
        <v>Gluten-Free Bun</v>
      </c>
      <c r="K82" t="str">
        <f>_xlfn.XLOOKUP(A82,Cleaning!$A:$A,Cleaning!$X:$X,0,0)</f>
        <v>Cash</v>
      </c>
      <c r="L82" s="3">
        <f>_xlfn.XLOOKUP(A82,Cleaning!$A:$A,Cleaning!$M:$M,0,0)</f>
        <v>1</v>
      </c>
      <c r="M82" s="5">
        <f>_xlfn.XLOOKUP(A82,Cleaning!$A:$A,Cleaning!$O:$O,0,0)</f>
        <v>9.8800000000000008</v>
      </c>
      <c r="N82" s="12">
        <f>_xlfn.XLOOKUP(A82,Cleaning!$A:$A,Cleaning!$P:$P,0,0)</f>
        <v>9.8800000000000008</v>
      </c>
      <c r="O82">
        <f>_xlfn.XLOOKUP(A82,Cleaning!$A:$A,Cleaning!$R:$R,0,0)</f>
        <v>0</v>
      </c>
      <c r="P82">
        <f>_xlfn.XLOOKUP(A82,Cleaning!$A:$A,Cleaning!$T:$T,0,0)</f>
        <v>0.84</v>
      </c>
      <c r="Q82" s="5">
        <f>_xlfn.XLOOKUP(A82,Cleaning!$A:$A,Cleaning!$V:$V,0,0)</f>
        <v>10.72</v>
      </c>
    </row>
    <row r="83" spans="1:17" x14ac:dyDescent="0.3">
      <c r="A83" s="3">
        <v>120081</v>
      </c>
      <c r="B83">
        <f>_xlfn.XLOOKUP(A83,Cleaning!$A:$A,Cleaning!$B:$B,0,0)</f>
        <v>402</v>
      </c>
      <c r="C83" s="2">
        <f>_xlfn.XLOOKUP(A83,Cleaning!$A:$A,Cleaning!$C:$C,0,0)</f>
        <v>45808</v>
      </c>
      <c r="D83" s="4">
        <f>_xlfn.XLOOKUP(A83,Cleaning!$A:$A,Cleaning!$D:$D,0,0)</f>
        <v>0.28187499999999999</v>
      </c>
      <c r="E83" s="2">
        <f>_xlfn.XLOOKUP(A83,Cleaning!$A:$A,Cleaning!$E:$E,0,0)</f>
        <v>45808</v>
      </c>
      <c r="F83" s="10" t="str">
        <f>_xlfn.XLOOKUP(A83,Cleaning!$A:$A,Cleaning!$F:$F,0,0)</f>
        <v>Saturday</v>
      </c>
      <c r="G83" t="str">
        <f>_xlfn.XLOOKUP(A83,Cleaning!$A:$A,Cleaning!$G:$G,0,0)</f>
        <v>Dinner</v>
      </c>
      <c r="H83" t="str">
        <f>_xlfn.XLOOKUP(A83,Cleaning!$A:$A,Cleaning!$I:$I,0,0)</f>
        <v>Takeout</v>
      </c>
      <c r="I83" t="str">
        <f>_xlfn.XLOOKUP(A83,Cleaning!$A:$A,Cleaning!$J:$J,0,0)</f>
        <v>Double Cheeseburger</v>
      </c>
      <c r="J83" t="str">
        <f>_xlfn.XLOOKUP(A83,Cleaning!$A:$A,Cleaning!$L:$L,0,0)</f>
        <v>No Modifier</v>
      </c>
      <c r="K83" t="str">
        <f>_xlfn.XLOOKUP(A83,Cleaning!$A:$A,Cleaning!$X:$X,0,0)</f>
        <v>Card</v>
      </c>
      <c r="L83" s="3">
        <f>_xlfn.XLOOKUP(A83,Cleaning!$A:$A,Cleaning!$M:$M,0,0)</f>
        <v>1</v>
      </c>
      <c r="M83" s="5">
        <f>_xlfn.XLOOKUP(A83,Cleaning!$A:$A,Cleaning!$O:$O,0,0)</f>
        <v>5.89</v>
      </c>
      <c r="N83" s="12">
        <f>_xlfn.XLOOKUP(A83,Cleaning!$A:$A,Cleaning!$P:$P,0,0)</f>
        <v>5.89</v>
      </c>
      <c r="O83">
        <f>_xlfn.XLOOKUP(A83,Cleaning!$A:$A,Cleaning!$R:$R,0,0)</f>
        <v>0</v>
      </c>
      <c r="P83">
        <f>_xlfn.XLOOKUP(A83,Cleaning!$A:$A,Cleaning!$T:$T,0,0)</f>
        <v>0.5</v>
      </c>
      <c r="Q83" s="5">
        <f>_xlfn.XLOOKUP(A83,Cleaning!$A:$A,Cleaning!$V:$V,0,0)</f>
        <v>6.39</v>
      </c>
    </row>
    <row r="84" spans="1:17" x14ac:dyDescent="0.3">
      <c r="A84" s="3">
        <v>120082</v>
      </c>
      <c r="B84">
        <f>_xlfn.XLOOKUP(A84,Cleaning!$A:$A,Cleaning!$B:$B,0,0)</f>
        <v>401</v>
      </c>
      <c r="C84" s="2">
        <f>_xlfn.XLOOKUP(A84,Cleaning!$A:$A,Cleaning!$C:$C,0,0)</f>
        <v>45814</v>
      </c>
      <c r="D84" s="4">
        <f>_xlfn.XLOOKUP(A84,Cleaning!$A:$A,Cleaning!$D:$D,0,0)</f>
        <v>0.30236111111111114</v>
      </c>
      <c r="E84" s="2">
        <f>_xlfn.XLOOKUP(A84,Cleaning!$A:$A,Cleaning!$E:$E,0,0)</f>
        <v>45814</v>
      </c>
      <c r="F84" s="10" t="str">
        <f>_xlfn.XLOOKUP(A84,Cleaning!$A:$A,Cleaning!$F:$F,0,0)</f>
        <v>Friday</v>
      </c>
      <c r="G84" t="str">
        <f>_xlfn.XLOOKUP(A84,Cleaning!$A:$A,Cleaning!$G:$G,0,0)</f>
        <v>Breakfast</v>
      </c>
      <c r="H84" t="str">
        <f>_xlfn.XLOOKUP(A84,Cleaning!$A:$A,Cleaning!$I:$I,0,0)</f>
        <v>Drive-Thru</v>
      </c>
      <c r="I84" t="str">
        <f>_xlfn.XLOOKUP(A84,Cleaning!$A:$A,Cleaning!$J:$J,0,0)</f>
        <v>Egg Muffin</v>
      </c>
      <c r="J84" t="str">
        <f>_xlfn.XLOOKUP(A84,Cleaning!$A:$A,Cleaning!$L:$L,0,0)</f>
        <v>Sausage Patty</v>
      </c>
      <c r="K84" t="str">
        <f>_xlfn.XLOOKUP(A84,Cleaning!$A:$A,Cleaning!$X:$X,0,0)</f>
        <v>Card</v>
      </c>
      <c r="L84" s="3">
        <f>_xlfn.XLOOKUP(A84,Cleaning!$A:$A,Cleaning!$M:$M,0,0)</f>
        <v>1</v>
      </c>
      <c r="M84" s="5">
        <f>_xlfn.XLOOKUP(A84,Cleaning!$A:$A,Cleaning!$O:$O,0,0)</f>
        <v>4.8099999999999996</v>
      </c>
      <c r="N84" s="12">
        <f>_xlfn.XLOOKUP(A84,Cleaning!$A:$A,Cleaning!$P:$P,0,0)</f>
        <v>4.8099999999999996</v>
      </c>
      <c r="O84">
        <f>_xlfn.XLOOKUP(A84,Cleaning!$A:$A,Cleaning!$R:$R,0,0)</f>
        <v>0</v>
      </c>
      <c r="P84">
        <f>_xlfn.XLOOKUP(A84,Cleaning!$A:$A,Cleaning!$T:$T,0,0)</f>
        <v>0.36</v>
      </c>
      <c r="Q84" s="5">
        <f>_xlfn.XLOOKUP(A84,Cleaning!$A:$A,Cleaning!$V:$V,0,0)</f>
        <v>5.17</v>
      </c>
    </row>
    <row r="85" spans="1:17" x14ac:dyDescent="0.3">
      <c r="A85" s="3">
        <v>120083</v>
      </c>
      <c r="B85">
        <f>_xlfn.XLOOKUP(A85,Cleaning!$A:$A,Cleaning!$B:$B,0,0)</f>
        <v>501</v>
      </c>
      <c r="C85" s="2">
        <f>_xlfn.XLOOKUP(A85,Cleaning!$A:$A,Cleaning!$C:$C,0,0)</f>
        <v>45868</v>
      </c>
      <c r="D85" s="4">
        <f>_xlfn.XLOOKUP(A85,Cleaning!$A:$A,Cleaning!$D:$D,0,0)</f>
        <v>0.21959490740740742</v>
      </c>
      <c r="E85" s="2">
        <f>_xlfn.XLOOKUP(A85,Cleaning!$A:$A,Cleaning!$E:$E,0,0)</f>
        <v>45868</v>
      </c>
      <c r="F85" s="10" t="str">
        <f>_xlfn.XLOOKUP(A85,Cleaning!$A:$A,Cleaning!$F:$F,0,0)</f>
        <v>Wednesday</v>
      </c>
      <c r="G85" t="str">
        <f>_xlfn.XLOOKUP(A85,Cleaning!$A:$A,Cleaning!$G:$G,0,0)</f>
        <v>Breakfast</v>
      </c>
      <c r="H85" t="str">
        <f>_xlfn.XLOOKUP(A85,Cleaning!$A:$A,Cleaning!$I:$I,0,0)</f>
        <v>Drive-Thru</v>
      </c>
      <c r="I85" t="str">
        <f>_xlfn.XLOOKUP(A85,Cleaning!$A:$A,Cleaning!$J:$J,0,0)</f>
        <v>Coffee</v>
      </c>
      <c r="J85" t="str">
        <f>_xlfn.XLOOKUP(A85,Cleaning!$A:$A,Cleaning!$L:$L,0,0)</f>
        <v>No Modifier</v>
      </c>
      <c r="K85" t="str">
        <f>_xlfn.XLOOKUP(A85,Cleaning!$A:$A,Cleaning!$X:$X,0,0)</f>
        <v>Card</v>
      </c>
      <c r="L85" s="3">
        <f>_xlfn.XLOOKUP(A85,Cleaning!$A:$A,Cleaning!$M:$M,0,0)</f>
        <v>1</v>
      </c>
      <c r="M85" s="5">
        <f>_xlfn.XLOOKUP(A85,Cleaning!$A:$A,Cleaning!$O:$O,0,0)</f>
        <v>1.79</v>
      </c>
      <c r="N85" s="12">
        <f>_xlfn.XLOOKUP(A85,Cleaning!$A:$A,Cleaning!$P:$P,0,0)</f>
        <v>1.79</v>
      </c>
      <c r="O85">
        <f>_xlfn.XLOOKUP(A85,Cleaning!$A:$A,Cleaning!$R:$R,0,0)</f>
        <v>0</v>
      </c>
      <c r="P85">
        <f>_xlfn.XLOOKUP(A85,Cleaning!$A:$A,Cleaning!$T:$T,0,0)</f>
        <v>0.12</v>
      </c>
      <c r="Q85" s="5">
        <f>_xlfn.XLOOKUP(A85,Cleaning!$A:$A,Cleaning!$V:$V,0,0)</f>
        <v>1.91</v>
      </c>
    </row>
    <row r="86" spans="1:17" x14ac:dyDescent="0.3">
      <c r="A86" s="3">
        <v>120084</v>
      </c>
      <c r="B86">
        <f>_xlfn.XLOOKUP(A86,Cleaning!$A:$A,Cleaning!$B:$B,0,0)</f>
        <v>402</v>
      </c>
      <c r="C86" s="2">
        <f>_xlfn.XLOOKUP(A86,Cleaning!$A:$A,Cleaning!$C:$C,0,0)</f>
        <v>45876</v>
      </c>
      <c r="D86" s="4">
        <f>_xlfn.XLOOKUP(A86,Cleaning!$A:$A,Cleaning!$D:$D,0,0)</f>
        <v>0.23097222222222222</v>
      </c>
      <c r="E86" s="2">
        <f>_xlfn.XLOOKUP(A86,Cleaning!$A:$A,Cleaning!$E:$E,0,0)</f>
        <v>45876</v>
      </c>
      <c r="F86" s="10" t="str">
        <f>_xlfn.XLOOKUP(A86,Cleaning!$A:$A,Cleaning!$F:$F,0,0)</f>
        <v>Thursday</v>
      </c>
      <c r="G86" t="str">
        <f>_xlfn.XLOOKUP(A86,Cleaning!$A:$A,Cleaning!$G:$G,0,0)</f>
        <v>Afternoon</v>
      </c>
      <c r="H86" t="str">
        <f>_xlfn.XLOOKUP(A86,Cleaning!$A:$A,Cleaning!$I:$I,0,0)</f>
        <v>Dine-In</v>
      </c>
      <c r="I86" t="str">
        <f>_xlfn.XLOOKUP(A86,Cleaning!$A:$A,Cleaning!$J:$J,0,0)</f>
        <v>Onion Rings</v>
      </c>
      <c r="J86" t="str">
        <f>_xlfn.XLOOKUP(A86,Cleaning!$A:$A,Cleaning!$L:$L,0,0)</f>
        <v>Small Size</v>
      </c>
      <c r="K86" t="str">
        <f>_xlfn.XLOOKUP(A86,Cleaning!$A:$A,Cleaning!$X:$X,0,0)</f>
        <v>Card</v>
      </c>
      <c r="L86" s="3">
        <f>_xlfn.XLOOKUP(A86,Cleaning!$A:$A,Cleaning!$M:$M,0,0)</f>
        <v>1</v>
      </c>
      <c r="M86" s="5">
        <f>_xlfn.XLOOKUP(A86,Cleaning!$A:$A,Cleaning!$O:$O,0,0)</f>
        <v>2.61</v>
      </c>
      <c r="N86" s="12">
        <f>_xlfn.XLOOKUP(A86,Cleaning!$A:$A,Cleaning!$P:$P,0,0)</f>
        <v>2.61</v>
      </c>
      <c r="O86">
        <f>_xlfn.XLOOKUP(A86,Cleaning!$A:$A,Cleaning!$R:$R,0,0)</f>
        <v>0</v>
      </c>
      <c r="P86">
        <f>_xlfn.XLOOKUP(A86,Cleaning!$A:$A,Cleaning!$T:$T,0,0)</f>
        <v>0.17</v>
      </c>
      <c r="Q86" s="5">
        <f>_xlfn.XLOOKUP(A86,Cleaning!$A:$A,Cleaning!$V:$V,0,0)</f>
        <v>2.78</v>
      </c>
    </row>
    <row r="87" spans="1:17" x14ac:dyDescent="0.3">
      <c r="A87" s="3">
        <v>120085</v>
      </c>
      <c r="B87">
        <f>_xlfn.XLOOKUP(A87,Cleaning!$A:$A,Cleaning!$B:$B,0,0)</f>
        <v>403</v>
      </c>
      <c r="C87" s="2">
        <f>_xlfn.XLOOKUP(A87,Cleaning!$A:$A,Cleaning!$C:$C,0,0)</f>
        <v>45829</v>
      </c>
      <c r="D87" s="4">
        <f>_xlfn.XLOOKUP(A87,Cleaning!$A:$A,Cleaning!$D:$D,0,0)</f>
        <v>8.5185185185185183E-2</v>
      </c>
      <c r="E87" s="2">
        <f>_xlfn.XLOOKUP(A87,Cleaning!$A:$A,Cleaning!$E:$E,0,0)</f>
        <v>45829</v>
      </c>
      <c r="F87" s="10" t="str">
        <f>_xlfn.XLOOKUP(A87,Cleaning!$A:$A,Cleaning!$F:$F,0,0)</f>
        <v>Saturday</v>
      </c>
      <c r="G87" t="str">
        <f>_xlfn.XLOOKUP(A87,Cleaning!$A:$A,Cleaning!$G:$G,0,0)</f>
        <v>Lunch</v>
      </c>
      <c r="H87" t="str">
        <f>_xlfn.XLOOKUP(A87,Cleaning!$A:$A,Cleaning!$I:$I,0,0)</f>
        <v>Takeout</v>
      </c>
      <c r="I87" t="str">
        <f>_xlfn.XLOOKUP(A87,Cleaning!$A:$A,Cleaning!$J:$J,0,0)</f>
        <v>Double Cheeseburger Combo</v>
      </c>
      <c r="J87" t="str">
        <f>_xlfn.XLOOKUP(A87,Cleaning!$A:$A,Cleaning!$L:$L,0,0)</f>
        <v>No Modifier</v>
      </c>
      <c r="K87" t="str">
        <f>_xlfn.XLOOKUP(A87,Cleaning!$A:$A,Cleaning!$X:$X,0,0)</f>
        <v>Card</v>
      </c>
      <c r="L87" s="3">
        <f>_xlfn.XLOOKUP(A87,Cleaning!$A:$A,Cleaning!$M:$M,0,0)</f>
        <v>1</v>
      </c>
      <c r="M87" s="5">
        <f>_xlfn.XLOOKUP(A87,Cleaning!$A:$A,Cleaning!$O:$O,0,0)</f>
        <v>9.7399999999999984</v>
      </c>
      <c r="N87" s="12">
        <f>_xlfn.XLOOKUP(A87,Cleaning!$A:$A,Cleaning!$P:$P,0,0)</f>
        <v>9.7399999999999984</v>
      </c>
      <c r="O87">
        <f>_xlfn.XLOOKUP(A87,Cleaning!$A:$A,Cleaning!$R:$R,0,0)</f>
        <v>0</v>
      </c>
      <c r="P87">
        <f>_xlfn.XLOOKUP(A87,Cleaning!$A:$A,Cleaning!$T:$T,0,0)</f>
        <v>0.63</v>
      </c>
      <c r="Q87" s="5">
        <f>_xlfn.XLOOKUP(A87,Cleaning!$A:$A,Cleaning!$V:$V,0,0)</f>
        <v>10.37</v>
      </c>
    </row>
    <row r="88" spans="1:17" x14ac:dyDescent="0.3">
      <c r="A88" s="3">
        <v>120086</v>
      </c>
      <c r="B88">
        <f>_xlfn.XLOOKUP(A88,Cleaning!$A:$A,Cleaning!$B:$B,0,0)</f>
        <v>103</v>
      </c>
      <c r="C88" s="2">
        <f>_xlfn.XLOOKUP(A88,Cleaning!$A:$A,Cleaning!$C:$C,0,0)</f>
        <v>45791</v>
      </c>
      <c r="D88" s="4">
        <f>_xlfn.XLOOKUP(A88,Cleaning!$A:$A,Cleaning!$D:$D,0,0)</f>
        <v>0.40590277777777778</v>
      </c>
      <c r="E88" s="2">
        <f>_xlfn.XLOOKUP(A88,Cleaning!$A:$A,Cleaning!$E:$E,0,0)</f>
        <v>45791</v>
      </c>
      <c r="F88" s="10" t="str">
        <f>_xlfn.XLOOKUP(A88,Cleaning!$A:$A,Cleaning!$F:$F,0,0)</f>
        <v>Wednesday</v>
      </c>
      <c r="G88" t="str">
        <f>_xlfn.XLOOKUP(A88,Cleaning!$A:$A,Cleaning!$G:$G,0,0)</f>
        <v>Dinner</v>
      </c>
      <c r="H88" t="str">
        <f>_xlfn.XLOOKUP(A88,Cleaning!$A:$A,Cleaning!$I:$I,0,0)</f>
        <v>Delivery</v>
      </c>
      <c r="I88" t="str">
        <f>_xlfn.XLOOKUP(A88,Cleaning!$A:$A,Cleaning!$J:$J,0,0)</f>
        <v>Cheeseburger</v>
      </c>
      <c r="J88" t="str">
        <f>_xlfn.XLOOKUP(A88,Cleaning!$A:$A,Cleaning!$L:$L,0,0)</f>
        <v>No Modifier</v>
      </c>
      <c r="K88" t="str">
        <f>_xlfn.XLOOKUP(A88,Cleaning!$A:$A,Cleaning!$X:$X,0,0)</f>
        <v>MobilePay</v>
      </c>
      <c r="L88" s="3">
        <f>_xlfn.XLOOKUP(A88,Cleaning!$A:$A,Cleaning!$M:$M,0,0)</f>
        <v>1</v>
      </c>
      <c r="M88" s="5">
        <f>_xlfn.XLOOKUP(A88,Cleaning!$A:$A,Cleaning!$O:$O,0,0)</f>
        <v>4.8</v>
      </c>
      <c r="N88" s="12">
        <f>_xlfn.XLOOKUP(A88,Cleaning!$A:$A,Cleaning!$P:$P,0,0)</f>
        <v>4.8</v>
      </c>
      <c r="O88">
        <f>_xlfn.XLOOKUP(A88,Cleaning!$A:$A,Cleaning!$R:$R,0,0)</f>
        <v>0</v>
      </c>
      <c r="P88">
        <f>_xlfn.XLOOKUP(A88,Cleaning!$A:$A,Cleaning!$T:$T,0,0)</f>
        <v>0.28999999999999998</v>
      </c>
      <c r="Q88" s="5">
        <f>_xlfn.XLOOKUP(A88,Cleaning!$A:$A,Cleaning!$V:$V,0,0)</f>
        <v>5.09</v>
      </c>
    </row>
    <row r="89" spans="1:17" x14ac:dyDescent="0.3">
      <c r="A89" s="3">
        <v>120087</v>
      </c>
      <c r="B89">
        <f>_xlfn.XLOOKUP(A89,Cleaning!$A:$A,Cleaning!$B:$B,0,0)</f>
        <v>403</v>
      </c>
      <c r="C89" s="2">
        <f>_xlfn.XLOOKUP(A89,Cleaning!$A:$A,Cleaning!$C:$C,0,0)</f>
        <v>45874</v>
      </c>
      <c r="D89" s="4">
        <f>_xlfn.XLOOKUP(A89,Cleaning!$A:$A,Cleaning!$D:$D,0,0)</f>
        <v>0.51275462962962959</v>
      </c>
      <c r="E89" s="2">
        <f>_xlfn.XLOOKUP(A89,Cleaning!$A:$A,Cleaning!$E:$E,0,0)</f>
        <v>45874</v>
      </c>
      <c r="F89" s="10" t="str">
        <f>_xlfn.XLOOKUP(A89,Cleaning!$A:$A,Cleaning!$F:$F,0,0)</f>
        <v>Tuesday</v>
      </c>
      <c r="G89" t="str">
        <f>_xlfn.XLOOKUP(A89,Cleaning!$A:$A,Cleaning!$G:$G,0,0)</f>
        <v>Lunch</v>
      </c>
      <c r="H89" t="str">
        <f>_xlfn.XLOOKUP(A89,Cleaning!$A:$A,Cleaning!$I:$I,0,0)</f>
        <v>Drive-Thru</v>
      </c>
      <c r="I89" t="str">
        <f>_xlfn.XLOOKUP(A89,Cleaning!$A:$A,Cleaning!$J:$J,0,0)</f>
        <v>Spicy Chicken Combo</v>
      </c>
      <c r="J89" t="str">
        <f>_xlfn.XLOOKUP(A89,Cleaning!$A:$A,Cleaning!$L:$L,0,0)</f>
        <v>No Modifier</v>
      </c>
      <c r="K89" t="str">
        <f>_xlfn.XLOOKUP(A89,Cleaning!$A:$A,Cleaning!$X:$X,0,0)</f>
        <v>Card</v>
      </c>
      <c r="L89" s="3">
        <f>_xlfn.XLOOKUP(A89,Cleaning!$A:$A,Cleaning!$M:$M,0,0)</f>
        <v>1</v>
      </c>
      <c r="M89" s="5">
        <f>_xlfn.XLOOKUP(A89,Cleaning!$A:$A,Cleaning!$O:$O,0,0)</f>
        <v>9.4499999999999993</v>
      </c>
      <c r="N89" s="12">
        <f>_xlfn.XLOOKUP(A89,Cleaning!$A:$A,Cleaning!$P:$P,0,0)</f>
        <v>9.4499999999999993</v>
      </c>
      <c r="O89">
        <f>_xlfn.XLOOKUP(A89,Cleaning!$A:$A,Cleaning!$R:$R,0,0)</f>
        <v>0</v>
      </c>
      <c r="P89">
        <f>_xlfn.XLOOKUP(A89,Cleaning!$A:$A,Cleaning!$T:$T,0,0)</f>
        <v>0.8</v>
      </c>
      <c r="Q89" s="5">
        <f>_xlfn.XLOOKUP(A89,Cleaning!$A:$A,Cleaning!$V:$V,0,0)</f>
        <v>10.25</v>
      </c>
    </row>
    <row r="90" spans="1:17" x14ac:dyDescent="0.3">
      <c r="A90" s="3">
        <v>120088</v>
      </c>
      <c r="B90">
        <f>_xlfn.XLOOKUP(A90,Cleaning!$A:$A,Cleaning!$B:$B,0,0)</f>
        <v>402</v>
      </c>
      <c r="C90" s="2">
        <f>_xlfn.XLOOKUP(A90,Cleaning!$A:$A,Cleaning!$C:$C,0,0)</f>
        <v>45776</v>
      </c>
      <c r="D90" s="4">
        <f>_xlfn.XLOOKUP(A90,Cleaning!$A:$A,Cleaning!$D:$D,0,0)</f>
        <v>7.7141203703703698E-2</v>
      </c>
      <c r="E90" s="2">
        <f>_xlfn.XLOOKUP(A90,Cleaning!$A:$A,Cleaning!$E:$E,0,0)</f>
        <v>45776</v>
      </c>
      <c r="F90" s="10" t="str">
        <f>_xlfn.XLOOKUP(A90,Cleaning!$A:$A,Cleaning!$F:$F,0,0)</f>
        <v>Tuesday</v>
      </c>
      <c r="G90" t="str">
        <f>_xlfn.XLOOKUP(A90,Cleaning!$A:$A,Cleaning!$G:$G,0,0)</f>
        <v>Lunch</v>
      </c>
      <c r="H90" t="str">
        <f>_xlfn.XLOOKUP(A90,Cleaning!$A:$A,Cleaning!$I:$I,0,0)</f>
        <v>Drive-Thru</v>
      </c>
      <c r="I90" t="str">
        <f>_xlfn.XLOOKUP(A90,Cleaning!$A:$A,Cleaning!$J:$J,0,0)</f>
        <v>Chicken Sandwich Combo</v>
      </c>
      <c r="J90" t="str">
        <f>_xlfn.XLOOKUP(A90,Cleaning!$A:$A,Cleaning!$L:$L,0,0)</f>
        <v>Add Jalapenos</v>
      </c>
      <c r="K90" t="str">
        <f>_xlfn.XLOOKUP(A90,Cleaning!$A:$A,Cleaning!$X:$X,0,0)</f>
        <v>Card</v>
      </c>
      <c r="L90" s="3">
        <f>_xlfn.XLOOKUP(A90,Cleaning!$A:$A,Cleaning!$M:$M,0,0)</f>
        <v>1</v>
      </c>
      <c r="M90" s="5">
        <f>_xlfn.XLOOKUP(A90,Cleaning!$A:$A,Cleaning!$O:$O,0,0)</f>
        <v>9.129999999999999</v>
      </c>
      <c r="N90" s="12">
        <f>_xlfn.XLOOKUP(A90,Cleaning!$A:$A,Cleaning!$P:$P,0,0)</f>
        <v>9.129999999999999</v>
      </c>
      <c r="O90">
        <f>_xlfn.XLOOKUP(A90,Cleaning!$A:$A,Cleaning!$R:$R,0,0)</f>
        <v>0</v>
      </c>
      <c r="P90">
        <f>_xlfn.XLOOKUP(A90,Cleaning!$A:$A,Cleaning!$T:$T,0,0)</f>
        <v>0.73</v>
      </c>
      <c r="Q90" s="5">
        <f>_xlfn.XLOOKUP(A90,Cleaning!$A:$A,Cleaning!$V:$V,0,0)</f>
        <v>9.86</v>
      </c>
    </row>
    <row r="91" spans="1:17" x14ac:dyDescent="0.3">
      <c r="A91" s="3">
        <v>120089</v>
      </c>
      <c r="B91">
        <f>_xlfn.XLOOKUP(A91,Cleaning!$A:$A,Cleaning!$B:$B,0,0)</f>
        <v>301</v>
      </c>
      <c r="C91" s="2">
        <f>_xlfn.XLOOKUP(A91,Cleaning!$A:$A,Cleaning!$C:$C,0,0)</f>
        <v>45785</v>
      </c>
      <c r="D91" s="4">
        <f>_xlfn.XLOOKUP(A91,Cleaning!$A:$A,Cleaning!$D:$D,0,0)</f>
        <v>6.9062499999999999E-2</v>
      </c>
      <c r="E91" s="2">
        <f>_xlfn.XLOOKUP(A91,Cleaning!$A:$A,Cleaning!$E:$E,0,0)</f>
        <v>45785</v>
      </c>
      <c r="F91" s="10" t="str">
        <f>_xlfn.XLOOKUP(A91,Cleaning!$A:$A,Cleaning!$F:$F,0,0)</f>
        <v>Thursday</v>
      </c>
      <c r="G91" t="str">
        <f>_xlfn.XLOOKUP(A91,Cleaning!$A:$A,Cleaning!$G:$G,0,0)</f>
        <v>Lunch</v>
      </c>
      <c r="H91" t="str">
        <f>_xlfn.XLOOKUP(A91,Cleaning!$A:$A,Cleaning!$I:$I,0,0)</f>
        <v>Dine-In</v>
      </c>
      <c r="I91" t="str">
        <f>_xlfn.XLOOKUP(A91,Cleaning!$A:$A,Cleaning!$J:$J,0,0)</f>
        <v>Chicken Nuggets (10pc)</v>
      </c>
      <c r="J91" t="str">
        <f>_xlfn.XLOOKUP(A91,Cleaning!$A:$A,Cleaning!$L:$L,0,0)</f>
        <v>No Modifier</v>
      </c>
      <c r="K91" t="str">
        <f>_xlfn.XLOOKUP(A91,Cleaning!$A:$A,Cleaning!$X:$X,0,0)</f>
        <v>GiftCard</v>
      </c>
      <c r="L91" s="3">
        <f>_xlfn.XLOOKUP(A91,Cleaning!$A:$A,Cleaning!$M:$M,0,0)</f>
        <v>1</v>
      </c>
      <c r="M91" s="5">
        <f>_xlfn.XLOOKUP(A91,Cleaning!$A:$A,Cleaning!$O:$O,0,0)</f>
        <v>5.1599999999999993</v>
      </c>
      <c r="N91" s="12">
        <f>_xlfn.XLOOKUP(A91,Cleaning!$A:$A,Cleaning!$P:$P,0,0)</f>
        <v>5.1599999999999993</v>
      </c>
      <c r="O91">
        <f>_xlfn.XLOOKUP(A91,Cleaning!$A:$A,Cleaning!$R:$R,0,0)</f>
        <v>0</v>
      </c>
      <c r="P91">
        <f>_xlfn.XLOOKUP(A91,Cleaning!$A:$A,Cleaning!$T:$T,0,0)</f>
        <v>0.36</v>
      </c>
      <c r="Q91" s="5">
        <f>_xlfn.XLOOKUP(A91,Cleaning!$A:$A,Cleaning!$V:$V,0,0)</f>
        <v>5.52</v>
      </c>
    </row>
    <row r="92" spans="1:17" x14ac:dyDescent="0.3">
      <c r="A92" s="3">
        <v>120090</v>
      </c>
      <c r="B92">
        <f>_xlfn.XLOOKUP(A92,Cleaning!$A:$A,Cleaning!$B:$B,0,0)</f>
        <v>102</v>
      </c>
      <c r="C92" s="2">
        <f>_xlfn.XLOOKUP(A92,Cleaning!$A:$A,Cleaning!$C:$C,0,0)</f>
        <v>45796</v>
      </c>
      <c r="D92" s="4">
        <f>_xlfn.XLOOKUP(A92,Cleaning!$A:$A,Cleaning!$D:$D,0,0)</f>
        <v>0.47458333333333336</v>
      </c>
      <c r="E92" s="2">
        <f>_xlfn.XLOOKUP(A92,Cleaning!$A:$A,Cleaning!$E:$E,0,0)</f>
        <v>45796</v>
      </c>
      <c r="F92" s="10" t="str">
        <f>_xlfn.XLOOKUP(A92,Cleaning!$A:$A,Cleaning!$F:$F,0,0)</f>
        <v>Monday</v>
      </c>
      <c r="G92" t="str">
        <f>_xlfn.XLOOKUP(A92,Cleaning!$A:$A,Cleaning!$G:$G,0,0)</f>
        <v>Morning</v>
      </c>
      <c r="H92" t="str">
        <f>_xlfn.XLOOKUP(A92,Cleaning!$A:$A,Cleaning!$I:$I,0,0)</f>
        <v>Drive-Thru</v>
      </c>
      <c r="I92" t="str">
        <f>_xlfn.XLOOKUP(A92,Cleaning!$A:$A,Cleaning!$J:$J,0,0)</f>
        <v>Coffee</v>
      </c>
      <c r="J92" t="str">
        <f>_xlfn.XLOOKUP(A92,Cleaning!$A:$A,Cleaning!$L:$L,0,0)</f>
        <v>Extra Ice</v>
      </c>
      <c r="K92" t="str">
        <f>_xlfn.XLOOKUP(A92,Cleaning!$A:$A,Cleaning!$X:$X,0,0)</f>
        <v>Card</v>
      </c>
      <c r="L92" s="3">
        <f>_xlfn.XLOOKUP(A92,Cleaning!$A:$A,Cleaning!$M:$M,0,0)</f>
        <v>1</v>
      </c>
      <c r="M92" s="5">
        <f>_xlfn.XLOOKUP(A92,Cleaning!$A:$A,Cleaning!$O:$O,0,0)</f>
        <v>1.9100000000000001</v>
      </c>
      <c r="N92" s="12">
        <f>_xlfn.XLOOKUP(A92,Cleaning!$A:$A,Cleaning!$P:$P,0,0)</f>
        <v>1.9100000000000001</v>
      </c>
      <c r="O92">
        <f>_xlfn.XLOOKUP(A92,Cleaning!$A:$A,Cleaning!$R:$R,0,0)</f>
        <v>0</v>
      </c>
      <c r="P92">
        <f>_xlfn.XLOOKUP(A92,Cleaning!$A:$A,Cleaning!$T:$T,0,0)</f>
        <v>0.13</v>
      </c>
      <c r="Q92" s="5">
        <f>_xlfn.XLOOKUP(A92,Cleaning!$A:$A,Cleaning!$V:$V,0,0)</f>
        <v>2.04</v>
      </c>
    </row>
    <row r="93" spans="1:17" x14ac:dyDescent="0.3">
      <c r="A93" s="3">
        <v>120091</v>
      </c>
      <c r="B93">
        <f>_xlfn.XLOOKUP(A93,Cleaning!$A:$A,Cleaning!$B:$B,0,0)</f>
        <v>103</v>
      </c>
      <c r="C93" s="2">
        <f>_xlfn.XLOOKUP(A93,Cleaning!$A:$A,Cleaning!$C:$C,0,0)</f>
        <v>45829</v>
      </c>
      <c r="D93" s="4">
        <f>_xlfn.XLOOKUP(A93,Cleaning!$A:$A,Cleaning!$D:$D,0,0)</f>
        <v>0.47001157407407407</v>
      </c>
      <c r="E93" s="2">
        <f>_xlfn.XLOOKUP(A93,Cleaning!$A:$A,Cleaning!$E:$E,0,0)</f>
        <v>45829</v>
      </c>
      <c r="F93" s="10" t="str">
        <f>_xlfn.XLOOKUP(A93,Cleaning!$A:$A,Cleaning!$F:$F,0,0)</f>
        <v>Saturday</v>
      </c>
      <c r="G93" t="str">
        <f>_xlfn.XLOOKUP(A93,Cleaning!$A:$A,Cleaning!$G:$G,0,0)</f>
        <v>Lunch</v>
      </c>
      <c r="H93" t="str">
        <f>_xlfn.XLOOKUP(A93,Cleaning!$A:$A,Cleaning!$I:$I,0,0)</f>
        <v>Dine-In</v>
      </c>
      <c r="I93" t="str">
        <f>_xlfn.XLOOKUP(A93,Cleaning!$A:$A,Cleaning!$J:$J,0,0)</f>
        <v>Iced Tea</v>
      </c>
      <c r="J93" t="str">
        <f>_xlfn.XLOOKUP(A93,Cleaning!$A:$A,Cleaning!$L:$L,0,0)</f>
        <v>No Modifier</v>
      </c>
      <c r="K93" t="str">
        <f>_xlfn.XLOOKUP(A93,Cleaning!$A:$A,Cleaning!$X:$X,0,0)</f>
        <v>Card</v>
      </c>
      <c r="L93" s="3">
        <f>_xlfn.XLOOKUP(A93,Cleaning!$A:$A,Cleaning!$M:$M,0,0)</f>
        <v>2</v>
      </c>
      <c r="M93" s="5">
        <f>_xlfn.XLOOKUP(A93,Cleaning!$A:$A,Cleaning!$O:$O,0,0)</f>
        <v>2.02</v>
      </c>
      <c r="N93" s="12">
        <f>_xlfn.XLOOKUP(A93,Cleaning!$A:$A,Cleaning!$P:$P,0,0)</f>
        <v>4.04</v>
      </c>
      <c r="O93">
        <f>_xlfn.XLOOKUP(A93,Cleaning!$A:$A,Cleaning!$R:$R,0,0)</f>
        <v>0</v>
      </c>
      <c r="P93">
        <f>_xlfn.XLOOKUP(A93,Cleaning!$A:$A,Cleaning!$T:$T,0,0)</f>
        <v>0.26</v>
      </c>
      <c r="Q93" s="5">
        <f>_xlfn.XLOOKUP(A93,Cleaning!$A:$A,Cleaning!$V:$V,0,0)</f>
        <v>4.3</v>
      </c>
    </row>
    <row r="94" spans="1:17" x14ac:dyDescent="0.3">
      <c r="A94" s="3">
        <v>120092</v>
      </c>
      <c r="B94">
        <f>_xlfn.XLOOKUP(A94,Cleaning!$A:$A,Cleaning!$B:$B,0,0)</f>
        <v>301</v>
      </c>
      <c r="C94" s="2">
        <f>_xlfn.XLOOKUP(A94,Cleaning!$A:$A,Cleaning!$C:$C,0,0)</f>
        <v>45788</v>
      </c>
      <c r="D94" s="4">
        <f>_xlfn.XLOOKUP(A94,Cleaning!$A:$A,Cleaning!$D:$D,0,0)</f>
        <v>0.14969907407407407</v>
      </c>
      <c r="E94" s="2">
        <f>_xlfn.XLOOKUP(A94,Cleaning!$A:$A,Cleaning!$E:$E,0,0)</f>
        <v>45788</v>
      </c>
      <c r="F94" s="10" t="str">
        <f>_xlfn.XLOOKUP(A94,Cleaning!$A:$A,Cleaning!$F:$F,0,0)</f>
        <v>Sunday</v>
      </c>
      <c r="G94" t="str">
        <f>_xlfn.XLOOKUP(A94,Cleaning!$A:$A,Cleaning!$G:$G,0,0)</f>
        <v>Afternoon</v>
      </c>
      <c r="H94" t="str">
        <f>_xlfn.XLOOKUP(A94,Cleaning!$A:$A,Cleaning!$I:$I,0,0)</f>
        <v>Dine-In</v>
      </c>
      <c r="I94" t="str">
        <f>_xlfn.XLOOKUP(A94,Cleaning!$A:$A,Cleaning!$J:$J,0,0)</f>
        <v>Chicken Nuggets (10pc)</v>
      </c>
      <c r="J94" t="str">
        <f>_xlfn.XLOOKUP(A94,Cleaning!$A:$A,Cleaning!$L:$L,0,0)</f>
        <v>No Modifier</v>
      </c>
      <c r="K94" t="str">
        <f>_xlfn.XLOOKUP(A94,Cleaning!$A:$A,Cleaning!$X:$X,0,0)</f>
        <v>Card</v>
      </c>
      <c r="L94" s="3">
        <f>_xlfn.XLOOKUP(A94,Cleaning!$A:$A,Cleaning!$M:$M,0,0)</f>
        <v>2</v>
      </c>
      <c r="M94" s="5">
        <f>_xlfn.XLOOKUP(A94,Cleaning!$A:$A,Cleaning!$O:$O,0,0)</f>
        <v>4.76</v>
      </c>
      <c r="N94" s="12">
        <f>_xlfn.XLOOKUP(A94,Cleaning!$A:$A,Cleaning!$P:$P,0,0)</f>
        <v>9.52</v>
      </c>
      <c r="O94">
        <f>_xlfn.XLOOKUP(A94,Cleaning!$A:$A,Cleaning!$R:$R,0,0)</f>
        <v>0</v>
      </c>
      <c r="P94">
        <f>_xlfn.XLOOKUP(A94,Cleaning!$A:$A,Cleaning!$T:$T,0,0)</f>
        <v>0.76</v>
      </c>
      <c r="Q94" s="5">
        <f>_xlfn.XLOOKUP(A94,Cleaning!$A:$A,Cleaning!$V:$V,0,0)</f>
        <v>10.28</v>
      </c>
    </row>
    <row r="95" spans="1:17" x14ac:dyDescent="0.3">
      <c r="A95" s="3">
        <v>120093</v>
      </c>
      <c r="B95">
        <f>_xlfn.XLOOKUP(A95,Cleaning!$A:$A,Cleaning!$B:$B,0,0)</f>
        <v>101</v>
      </c>
      <c r="C95" s="2">
        <f>_xlfn.XLOOKUP(A95,Cleaning!$A:$A,Cleaning!$C:$C,0,0)</f>
        <v>45805</v>
      </c>
      <c r="D95" s="4">
        <f>_xlfn.XLOOKUP(A95,Cleaning!$A:$A,Cleaning!$D:$D,0,0)</f>
        <v>6.2395833333333331E-2</v>
      </c>
      <c r="E95" s="2">
        <f>_xlfn.XLOOKUP(A95,Cleaning!$A:$A,Cleaning!$E:$E,0,0)</f>
        <v>45805</v>
      </c>
      <c r="F95" s="10" t="str">
        <f>_xlfn.XLOOKUP(A95,Cleaning!$A:$A,Cleaning!$F:$F,0,0)</f>
        <v>Wednesday</v>
      </c>
      <c r="G95" t="str">
        <f>_xlfn.XLOOKUP(A95,Cleaning!$A:$A,Cleaning!$G:$G,0,0)</f>
        <v>Lunch</v>
      </c>
      <c r="H95" t="str">
        <f>_xlfn.XLOOKUP(A95,Cleaning!$A:$A,Cleaning!$I:$I,0,0)</f>
        <v>Drive-Thru</v>
      </c>
      <c r="I95" t="str">
        <f>_xlfn.XLOOKUP(A95,Cleaning!$A:$A,Cleaning!$J:$J,0,0)</f>
        <v>Onion Rings</v>
      </c>
      <c r="J95" t="str">
        <f>_xlfn.XLOOKUP(A95,Cleaning!$A:$A,Cleaning!$L:$L,0,0)</f>
        <v>No Modifier</v>
      </c>
      <c r="K95" t="str">
        <f>_xlfn.XLOOKUP(A95,Cleaning!$A:$A,Cleaning!$X:$X,0,0)</f>
        <v>Card</v>
      </c>
      <c r="L95" s="3">
        <f>_xlfn.XLOOKUP(A95,Cleaning!$A:$A,Cleaning!$M:$M,0,0)</f>
        <v>1</v>
      </c>
      <c r="M95" s="5">
        <f>_xlfn.XLOOKUP(A95,Cleaning!$A:$A,Cleaning!$O:$O,0,0)</f>
        <v>3.05</v>
      </c>
      <c r="N95" s="12">
        <f>_xlfn.XLOOKUP(A95,Cleaning!$A:$A,Cleaning!$P:$P,0,0)</f>
        <v>3.05</v>
      </c>
      <c r="O95">
        <f>_xlfn.XLOOKUP(A95,Cleaning!$A:$A,Cleaning!$R:$R,0,0)</f>
        <v>0</v>
      </c>
      <c r="P95">
        <f>_xlfn.XLOOKUP(A95,Cleaning!$A:$A,Cleaning!$T:$T,0,0)</f>
        <v>0.27</v>
      </c>
      <c r="Q95" s="5">
        <f>_xlfn.XLOOKUP(A95,Cleaning!$A:$A,Cleaning!$V:$V,0,0)</f>
        <v>3.32</v>
      </c>
    </row>
    <row r="96" spans="1:17" x14ac:dyDescent="0.3">
      <c r="A96" s="3">
        <v>120094</v>
      </c>
      <c r="B96">
        <f>_xlfn.XLOOKUP(A96,Cleaning!$A:$A,Cleaning!$B:$B,0,0)</f>
        <v>102</v>
      </c>
      <c r="C96" s="2">
        <f>_xlfn.XLOOKUP(A96,Cleaning!$A:$A,Cleaning!$C:$C,0,0)</f>
        <v>45791</v>
      </c>
      <c r="D96" s="4">
        <f>_xlfn.XLOOKUP(A96,Cleaning!$A:$A,Cleaning!$D:$D,0,0)</f>
        <v>4.7870370370370369E-2</v>
      </c>
      <c r="E96" s="2">
        <f>_xlfn.XLOOKUP(A96,Cleaning!$A:$A,Cleaning!$E:$E,0,0)</f>
        <v>45791</v>
      </c>
      <c r="F96" s="10" t="str">
        <f>_xlfn.XLOOKUP(A96,Cleaning!$A:$A,Cleaning!$F:$F,0,0)</f>
        <v>Wednesday</v>
      </c>
      <c r="G96" t="str">
        <f>_xlfn.XLOOKUP(A96,Cleaning!$A:$A,Cleaning!$G:$G,0,0)</f>
        <v>Lunch</v>
      </c>
      <c r="H96" t="str">
        <f>_xlfn.XLOOKUP(A96,Cleaning!$A:$A,Cleaning!$I:$I,0,0)</f>
        <v>Drive-Thru</v>
      </c>
      <c r="I96" t="str">
        <f>_xlfn.XLOOKUP(A96,Cleaning!$A:$A,Cleaning!$J:$J,0,0)</f>
        <v>Chicken Sandwich Combo</v>
      </c>
      <c r="J96" t="str">
        <f>_xlfn.XLOOKUP(A96,Cleaning!$A:$A,Cleaning!$L:$L,0,0)</f>
        <v>No Onions</v>
      </c>
      <c r="K96" t="str">
        <f>_xlfn.XLOOKUP(A96,Cleaning!$A:$A,Cleaning!$X:$X,0,0)</f>
        <v>Card</v>
      </c>
      <c r="L96" s="3">
        <f>_xlfn.XLOOKUP(A96,Cleaning!$A:$A,Cleaning!$M:$M,0,0)</f>
        <v>1</v>
      </c>
      <c r="M96" s="5">
        <f>_xlfn.XLOOKUP(A96,Cleaning!$A:$A,Cleaning!$O:$O,0,0)</f>
        <v>8.7900000000000009</v>
      </c>
      <c r="N96" s="12">
        <f>_xlfn.XLOOKUP(A96,Cleaning!$A:$A,Cleaning!$P:$P,0,0)</f>
        <v>8.7900000000000009</v>
      </c>
      <c r="O96">
        <f>_xlfn.XLOOKUP(A96,Cleaning!$A:$A,Cleaning!$R:$R,0,0)</f>
        <v>0</v>
      </c>
      <c r="P96">
        <f>_xlfn.XLOOKUP(A96,Cleaning!$A:$A,Cleaning!$T:$T,0,0)</f>
        <v>0.53</v>
      </c>
      <c r="Q96" s="5">
        <f>_xlfn.XLOOKUP(A96,Cleaning!$A:$A,Cleaning!$V:$V,0,0)</f>
        <v>9.32</v>
      </c>
    </row>
    <row r="97" spans="1:17" x14ac:dyDescent="0.3">
      <c r="A97" s="3">
        <v>120095</v>
      </c>
      <c r="B97">
        <f>_xlfn.XLOOKUP(A97,Cleaning!$A:$A,Cleaning!$B:$B,0,0)</f>
        <v>201</v>
      </c>
      <c r="C97" s="2">
        <f>_xlfn.XLOOKUP(A97,Cleaning!$A:$A,Cleaning!$C:$C,0,0)</f>
        <v>45758</v>
      </c>
      <c r="D97" s="4">
        <f>_xlfn.XLOOKUP(A97,Cleaning!$A:$A,Cleaning!$D:$D,0,0)</f>
        <v>7.9224537037037038E-2</v>
      </c>
      <c r="E97" s="2">
        <f>_xlfn.XLOOKUP(A97,Cleaning!$A:$A,Cleaning!$E:$E,0,0)</f>
        <v>45758</v>
      </c>
      <c r="F97" s="10" t="str">
        <f>_xlfn.XLOOKUP(A97,Cleaning!$A:$A,Cleaning!$F:$F,0,0)</f>
        <v>Friday</v>
      </c>
      <c r="G97" t="str">
        <f>_xlfn.XLOOKUP(A97,Cleaning!$A:$A,Cleaning!$G:$G,0,0)</f>
        <v>Lunch</v>
      </c>
      <c r="H97" t="str">
        <f>_xlfn.XLOOKUP(A97,Cleaning!$A:$A,Cleaning!$I:$I,0,0)</f>
        <v>Dine-In</v>
      </c>
      <c r="I97" t="str">
        <f>_xlfn.XLOOKUP(A97,Cleaning!$A:$A,Cleaning!$J:$J,0,0)</f>
        <v>Chicken Sandwich Combo</v>
      </c>
      <c r="J97" t="str">
        <f>_xlfn.XLOOKUP(A97,Cleaning!$A:$A,Cleaning!$L:$L,0,0)</f>
        <v>No Modifier</v>
      </c>
      <c r="K97" t="str">
        <f>_xlfn.XLOOKUP(A97,Cleaning!$A:$A,Cleaning!$X:$X,0,0)</f>
        <v>Cash</v>
      </c>
      <c r="L97" s="3">
        <f>_xlfn.XLOOKUP(A97,Cleaning!$A:$A,Cleaning!$M:$M,0,0)</f>
        <v>1</v>
      </c>
      <c r="M97" s="5">
        <f>_xlfn.XLOOKUP(A97,Cleaning!$A:$A,Cleaning!$O:$O,0,0)</f>
        <v>8.26</v>
      </c>
      <c r="N97" s="12">
        <f>_xlfn.XLOOKUP(A97,Cleaning!$A:$A,Cleaning!$P:$P,0,0)</f>
        <v>8.26</v>
      </c>
      <c r="O97">
        <f>_xlfn.XLOOKUP(A97,Cleaning!$A:$A,Cleaning!$R:$R,0,0)</f>
        <v>0</v>
      </c>
      <c r="P97">
        <f>_xlfn.XLOOKUP(A97,Cleaning!$A:$A,Cleaning!$T:$T,0,0)</f>
        <v>0.78</v>
      </c>
      <c r="Q97" s="5">
        <f>_xlfn.XLOOKUP(A97,Cleaning!$A:$A,Cleaning!$V:$V,0,0)</f>
        <v>9.0399999999999991</v>
      </c>
    </row>
    <row r="98" spans="1:17" x14ac:dyDescent="0.3">
      <c r="A98" s="3">
        <v>120096</v>
      </c>
      <c r="B98">
        <f>_xlfn.XLOOKUP(A98,Cleaning!$A:$A,Cleaning!$B:$B,0,0)</f>
        <v>501</v>
      </c>
      <c r="C98" s="2">
        <f>_xlfn.XLOOKUP(A98,Cleaning!$A:$A,Cleaning!$C:$C,0,0)</f>
        <v>45760</v>
      </c>
      <c r="D98" s="4">
        <f>_xlfn.XLOOKUP(A98,Cleaning!$A:$A,Cleaning!$D:$D,0,0)</f>
        <v>0.49508101851851855</v>
      </c>
      <c r="E98" s="2">
        <f>_xlfn.XLOOKUP(A98,Cleaning!$A:$A,Cleaning!$E:$E,0,0)</f>
        <v>45760</v>
      </c>
      <c r="F98" s="10" t="str">
        <f>_xlfn.XLOOKUP(A98,Cleaning!$A:$A,Cleaning!$F:$F,0,0)</f>
        <v>Sunday</v>
      </c>
      <c r="G98" t="str">
        <f>_xlfn.XLOOKUP(A98,Cleaning!$A:$A,Cleaning!$G:$G,0,0)</f>
        <v>Lunch</v>
      </c>
      <c r="H98" t="str">
        <f>_xlfn.XLOOKUP(A98,Cleaning!$A:$A,Cleaning!$I:$I,0,0)</f>
        <v>Dine-In</v>
      </c>
      <c r="I98" t="str">
        <f>_xlfn.XLOOKUP(A98,Cleaning!$A:$A,Cleaning!$J:$J,0,0)</f>
        <v>Chicken Sandwich Combo</v>
      </c>
      <c r="J98" t="str">
        <f>_xlfn.XLOOKUP(A98,Cleaning!$A:$A,Cleaning!$L:$L,0,0)</f>
        <v>Add Bacon</v>
      </c>
      <c r="K98" t="str">
        <f>_xlfn.XLOOKUP(A98,Cleaning!$A:$A,Cleaning!$X:$X,0,0)</f>
        <v>Card</v>
      </c>
      <c r="L98" s="3">
        <f>_xlfn.XLOOKUP(A98,Cleaning!$A:$A,Cleaning!$M:$M,0,0)</f>
        <v>1</v>
      </c>
      <c r="M98" s="5">
        <f>_xlfn.XLOOKUP(A98,Cleaning!$A:$A,Cleaning!$O:$O,0,0)</f>
        <v>10.14</v>
      </c>
      <c r="N98" s="12">
        <f>_xlfn.XLOOKUP(A98,Cleaning!$A:$A,Cleaning!$P:$P,0,0)</f>
        <v>10.14</v>
      </c>
      <c r="O98">
        <f>_xlfn.XLOOKUP(A98,Cleaning!$A:$A,Cleaning!$R:$R,0,0)</f>
        <v>0</v>
      </c>
      <c r="P98">
        <f>_xlfn.XLOOKUP(A98,Cleaning!$A:$A,Cleaning!$T:$T,0,0)</f>
        <v>0.61</v>
      </c>
      <c r="Q98" s="5">
        <f>_xlfn.XLOOKUP(A98,Cleaning!$A:$A,Cleaning!$V:$V,0,0)</f>
        <v>10.75</v>
      </c>
    </row>
    <row r="99" spans="1:17" x14ac:dyDescent="0.3">
      <c r="A99" s="3">
        <v>120097</v>
      </c>
      <c r="B99">
        <f>_xlfn.XLOOKUP(A99,Cleaning!$A:$A,Cleaning!$B:$B,0,0)</f>
        <v>401</v>
      </c>
      <c r="C99" s="2">
        <f>_xlfn.XLOOKUP(A99,Cleaning!$A:$A,Cleaning!$C:$C,0,0)</f>
        <v>45869</v>
      </c>
      <c r="D99" s="4">
        <f>_xlfn.XLOOKUP(A99,Cleaning!$A:$A,Cleaning!$D:$D,0,0)</f>
        <v>0.46560185185185188</v>
      </c>
      <c r="E99" s="2">
        <f>_xlfn.XLOOKUP(A99,Cleaning!$A:$A,Cleaning!$E:$E,0,0)</f>
        <v>45869</v>
      </c>
      <c r="F99" s="10" t="str">
        <f>_xlfn.XLOOKUP(A99,Cleaning!$A:$A,Cleaning!$F:$F,0,0)</f>
        <v>Thursday</v>
      </c>
      <c r="G99" t="str">
        <f>_xlfn.XLOOKUP(A99,Cleaning!$A:$A,Cleaning!$G:$G,0,0)</f>
        <v>Lunch</v>
      </c>
      <c r="H99" t="str">
        <f>_xlfn.XLOOKUP(A99,Cleaning!$A:$A,Cleaning!$I:$I,0,0)</f>
        <v>Takeout</v>
      </c>
      <c r="I99" t="str">
        <f>_xlfn.XLOOKUP(A99,Cleaning!$A:$A,Cleaning!$J:$J,0,0)</f>
        <v>Spicy Chicken Sandwich</v>
      </c>
      <c r="J99" t="str">
        <f>_xlfn.XLOOKUP(A99,Cleaning!$A:$A,Cleaning!$L:$L,0,0)</f>
        <v>No Modifier</v>
      </c>
      <c r="K99" t="str">
        <f>_xlfn.XLOOKUP(A99,Cleaning!$A:$A,Cleaning!$X:$X,0,0)</f>
        <v>Card</v>
      </c>
      <c r="L99" s="3">
        <f>_xlfn.XLOOKUP(A99,Cleaning!$A:$A,Cleaning!$M:$M,0,0)</f>
        <v>2</v>
      </c>
      <c r="M99" s="5">
        <f>_xlfn.XLOOKUP(A99,Cleaning!$A:$A,Cleaning!$O:$O,0,0)</f>
        <v>5.74</v>
      </c>
      <c r="N99" s="12">
        <f>_xlfn.XLOOKUP(A99,Cleaning!$A:$A,Cleaning!$P:$P,0,0)</f>
        <v>11.48</v>
      </c>
      <c r="O99">
        <f>_xlfn.XLOOKUP(A99,Cleaning!$A:$A,Cleaning!$R:$R,0,0)</f>
        <v>0</v>
      </c>
      <c r="P99">
        <f>_xlfn.XLOOKUP(A99,Cleaning!$A:$A,Cleaning!$T:$T,0,0)</f>
        <v>0.92</v>
      </c>
      <c r="Q99" s="5">
        <f>_xlfn.XLOOKUP(A99,Cleaning!$A:$A,Cleaning!$V:$V,0,0)</f>
        <v>12.4</v>
      </c>
    </row>
    <row r="100" spans="1:17" x14ac:dyDescent="0.3">
      <c r="A100" s="3">
        <v>120098</v>
      </c>
      <c r="B100">
        <f>_xlfn.XLOOKUP(A100,Cleaning!$A:$A,Cleaning!$B:$B,0,0)</f>
        <v>402</v>
      </c>
      <c r="C100" s="2">
        <f>_xlfn.XLOOKUP(A100,Cleaning!$A:$A,Cleaning!$C:$C,0,0)</f>
        <v>45821</v>
      </c>
      <c r="D100" s="4">
        <f>_xlfn.XLOOKUP(A100,Cleaning!$A:$A,Cleaning!$D:$D,0,0)</f>
        <v>0.25631944444444443</v>
      </c>
      <c r="E100" s="2">
        <f>_xlfn.XLOOKUP(A100,Cleaning!$A:$A,Cleaning!$E:$E,0,0)</f>
        <v>45821</v>
      </c>
      <c r="F100" s="10" t="str">
        <f>_xlfn.XLOOKUP(A100,Cleaning!$A:$A,Cleaning!$F:$F,0,0)</f>
        <v>Friday</v>
      </c>
      <c r="G100" t="str">
        <f>_xlfn.XLOOKUP(A100,Cleaning!$A:$A,Cleaning!$G:$G,0,0)</f>
        <v>Breakfast</v>
      </c>
      <c r="H100" t="str">
        <f>_xlfn.XLOOKUP(A100,Cleaning!$A:$A,Cleaning!$I:$I,0,0)</f>
        <v>Dine-In</v>
      </c>
      <c r="I100" t="str">
        <f>_xlfn.XLOOKUP(A100,Cleaning!$A:$A,Cleaning!$J:$J,0,0)</f>
        <v>Latte</v>
      </c>
      <c r="J100" t="str">
        <f>_xlfn.XLOOKUP(A100,Cleaning!$A:$A,Cleaning!$L:$L,0,0)</f>
        <v>Light Ice</v>
      </c>
      <c r="K100" t="str">
        <f>_xlfn.XLOOKUP(A100,Cleaning!$A:$A,Cleaning!$X:$X,0,0)</f>
        <v>MobilePay</v>
      </c>
      <c r="L100" s="3">
        <f>_xlfn.XLOOKUP(A100,Cleaning!$A:$A,Cleaning!$M:$M,0,0)</f>
        <v>1</v>
      </c>
      <c r="M100" s="5">
        <f>_xlfn.XLOOKUP(A100,Cleaning!$A:$A,Cleaning!$O:$O,0,0)</f>
        <v>3.24</v>
      </c>
      <c r="N100" s="12">
        <f>_xlfn.XLOOKUP(A100,Cleaning!$A:$A,Cleaning!$P:$P,0,0)</f>
        <v>3.24</v>
      </c>
      <c r="O100">
        <f>_xlfn.XLOOKUP(A100,Cleaning!$A:$A,Cleaning!$R:$R,0,0)</f>
        <v>0</v>
      </c>
      <c r="P100">
        <f>_xlfn.XLOOKUP(A100,Cleaning!$A:$A,Cleaning!$T:$T,0,0)</f>
        <v>0.26</v>
      </c>
      <c r="Q100" s="5">
        <f>_xlfn.XLOOKUP(A100,Cleaning!$A:$A,Cleaning!$V:$V,0,0)</f>
        <v>3.5</v>
      </c>
    </row>
    <row r="101" spans="1:17" x14ac:dyDescent="0.3">
      <c r="A101" s="3">
        <v>120099</v>
      </c>
      <c r="B101">
        <f>_xlfn.XLOOKUP(A101,Cleaning!$A:$A,Cleaning!$B:$B,0,0)</f>
        <v>402</v>
      </c>
      <c r="C101" s="2">
        <f>_xlfn.XLOOKUP(A101,Cleaning!$A:$A,Cleaning!$C:$C,0,0)</f>
        <v>45758</v>
      </c>
      <c r="D101" s="4">
        <f>_xlfn.XLOOKUP(A101,Cleaning!$A:$A,Cleaning!$D:$D,0,0)</f>
        <v>0.3558912037037037</v>
      </c>
      <c r="E101" s="2">
        <f>_xlfn.XLOOKUP(A101,Cleaning!$A:$A,Cleaning!$E:$E,0,0)</f>
        <v>45758</v>
      </c>
      <c r="F101" s="10" t="str">
        <f>_xlfn.XLOOKUP(A101,Cleaning!$A:$A,Cleaning!$F:$F,0,0)</f>
        <v>Friday</v>
      </c>
      <c r="G101" t="str">
        <f>_xlfn.XLOOKUP(A101,Cleaning!$A:$A,Cleaning!$G:$G,0,0)</f>
        <v>Breakfast</v>
      </c>
      <c r="H101" t="str">
        <f>_xlfn.XLOOKUP(A101,Cleaning!$A:$A,Cleaning!$I:$I,0,0)</f>
        <v>Drive-Thru</v>
      </c>
      <c r="I101" t="str">
        <f>_xlfn.XLOOKUP(A101,Cleaning!$A:$A,Cleaning!$J:$J,0,0)</f>
        <v>Sausage Biscuit</v>
      </c>
      <c r="J101" t="str">
        <f>_xlfn.XLOOKUP(A101,Cleaning!$A:$A,Cleaning!$L:$L,0,0)</f>
        <v>No Modifier</v>
      </c>
      <c r="K101" t="str">
        <f>_xlfn.XLOOKUP(A101,Cleaning!$A:$A,Cleaning!$X:$X,0,0)</f>
        <v>Card</v>
      </c>
      <c r="L101" s="3">
        <f>_xlfn.XLOOKUP(A101,Cleaning!$A:$A,Cleaning!$M:$M,0,0)</f>
        <v>1</v>
      </c>
      <c r="M101" s="5">
        <f>_xlfn.XLOOKUP(A101,Cleaning!$A:$A,Cleaning!$O:$O,0,0)</f>
        <v>2.98</v>
      </c>
      <c r="N101" s="12">
        <f>_xlfn.XLOOKUP(A101,Cleaning!$A:$A,Cleaning!$P:$P,0,0)</f>
        <v>2.98</v>
      </c>
      <c r="O101">
        <f>_xlfn.XLOOKUP(A101,Cleaning!$A:$A,Cleaning!$R:$R,0,0)</f>
        <v>0</v>
      </c>
      <c r="P101">
        <f>_xlfn.XLOOKUP(A101,Cleaning!$A:$A,Cleaning!$T:$T,0,0)</f>
        <v>0.27</v>
      </c>
      <c r="Q101" s="5">
        <f>_xlfn.XLOOKUP(A101,Cleaning!$A:$A,Cleaning!$V:$V,0,0)</f>
        <v>3.25</v>
      </c>
    </row>
    <row r="102" spans="1:17" x14ac:dyDescent="0.3">
      <c r="A102" s="3">
        <v>120100</v>
      </c>
      <c r="B102">
        <f>_xlfn.XLOOKUP(A102,Cleaning!$A:$A,Cleaning!$B:$B,0,0)</f>
        <v>301</v>
      </c>
      <c r="C102" s="2">
        <f>_xlfn.XLOOKUP(A102,Cleaning!$A:$A,Cleaning!$C:$C,0,0)</f>
        <v>45832</v>
      </c>
      <c r="D102" s="4">
        <f>_xlfn.XLOOKUP(A102,Cleaning!$A:$A,Cleaning!$D:$D,0,0)</f>
        <v>0.26739583333333333</v>
      </c>
      <c r="E102" s="2">
        <f>_xlfn.XLOOKUP(A102,Cleaning!$A:$A,Cleaning!$E:$E,0,0)</f>
        <v>45832</v>
      </c>
      <c r="F102" s="10" t="str">
        <f>_xlfn.XLOOKUP(A102,Cleaning!$A:$A,Cleaning!$F:$F,0,0)</f>
        <v>Tuesday</v>
      </c>
      <c r="G102" t="str">
        <f>_xlfn.XLOOKUP(A102,Cleaning!$A:$A,Cleaning!$G:$G,0,0)</f>
        <v>Dinner</v>
      </c>
      <c r="H102" t="str">
        <f>_xlfn.XLOOKUP(A102,Cleaning!$A:$A,Cleaning!$I:$I,0,0)</f>
        <v>Delivery</v>
      </c>
      <c r="I102" t="str">
        <f>_xlfn.XLOOKUP(A102,Cleaning!$A:$A,Cleaning!$J:$J,0,0)</f>
        <v>Chicken Sandwich Combo</v>
      </c>
      <c r="J102" t="str">
        <f>_xlfn.XLOOKUP(A102,Cleaning!$A:$A,Cleaning!$L:$L,0,0)</f>
        <v>No Modifier</v>
      </c>
      <c r="K102" t="str">
        <f>_xlfn.XLOOKUP(A102,Cleaning!$A:$A,Cleaning!$X:$X,0,0)</f>
        <v>Card</v>
      </c>
      <c r="L102" s="3">
        <f>_xlfn.XLOOKUP(A102,Cleaning!$A:$A,Cleaning!$M:$M,0,0)</f>
        <v>1</v>
      </c>
      <c r="M102" s="5">
        <f>_xlfn.XLOOKUP(A102,Cleaning!$A:$A,Cleaning!$O:$O,0,0)</f>
        <v>8.2800000000000011</v>
      </c>
      <c r="N102" s="12">
        <f>_xlfn.XLOOKUP(A102,Cleaning!$A:$A,Cleaning!$P:$P,0,0)</f>
        <v>8.2800000000000011</v>
      </c>
      <c r="O102">
        <f>_xlfn.XLOOKUP(A102,Cleaning!$A:$A,Cleaning!$R:$R,0,0)</f>
        <v>0</v>
      </c>
      <c r="P102">
        <f>_xlfn.XLOOKUP(A102,Cleaning!$A:$A,Cleaning!$T:$T,0,0)</f>
        <v>0.62</v>
      </c>
      <c r="Q102" s="5">
        <f>_xlfn.XLOOKUP(A102,Cleaning!$A:$A,Cleaning!$V:$V,0,0)</f>
        <v>8.9</v>
      </c>
    </row>
    <row r="103" spans="1:17" x14ac:dyDescent="0.3">
      <c r="A103" s="3">
        <v>120101</v>
      </c>
      <c r="B103">
        <f>_xlfn.XLOOKUP(A103,Cleaning!$A:$A,Cleaning!$B:$B,0,0)</f>
        <v>301</v>
      </c>
      <c r="C103" s="2">
        <f>_xlfn.XLOOKUP(A103,Cleaning!$A:$A,Cleaning!$C:$C,0,0)</f>
        <v>45835</v>
      </c>
      <c r="D103" s="4">
        <f>_xlfn.XLOOKUP(A103,Cleaning!$A:$A,Cleaning!$D:$D,0,0)</f>
        <v>0.36677083333333332</v>
      </c>
      <c r="E103" s="2">
        <f>_xlfn.XLOOKUP(A103,Cleaning!$A:$A,Cleaning!$E:$E,0,0)</f>
        <v>45835</v>
      </c>
      <c r="F103" s="10" t="str">
        <f>_xlfn.XLOOKUP(A103,Cleaning!$A:$A,Cleaning!$F:$F,0,0)</f>
        <v>Friday</v>
      </c>
      <c r="G103" t="str">
        <f>_xlfn.XLOOKUP(A103,Cleaning!$A:$A,Cleaning!$G:$G,0,0)</f>
        <v>Dinner</v>
      </c>
      <c r="H103" t="str">
        <f>_xlfn.XLOOKUP(A103,Cleaning!$A:$A,Cleaning!$I:$I,0,0)</f>
        <v>Dine-In</v>
      </c>
      <c r="I103" t="str">
        <f>_xlfn.XLOOKUP(A103,Cleaning!$A:$A,Cleaning!$J:$J,0,0)</f>
        <v>Cheeseburger Combo</v>
      </c>
      <c r="J103" t="str">
        <f>_xlfn.XLOOKUP(A103,Cleaning!$A:$A,Cleaning!$L:$L,0,0)</f>
        <v>No Modifier</v>
      </c>
      <c r="K103" t="str">
        <f>_xlfn.XLOOKUP(A103,Cleaning!$A:$A,Cleaning!$X:$X,0,0)</f>
        <v>Card</v>
      </c>
      <c r="L103" s="3">
        <f>_xlfn.XLOOKUP(A103,Cleaning!$A:$A,Cleaning!$M:$M,0,0)</f>
        <v>1</v>
      </c>
      <c r="M103" s="5">
        <f>_xlfn.XLOOKUP(A103,Cleaning!$A:$A,Cleaning!$O:$O,0,0)</f>
        <v>8.2799999999999994</v>
      </c>
      <c r="N103" s="12">
        <f>_xlfn.XLOOKUP(A103,Cleaning!$A:$A,Cleaning!$P:$P,0,0)</f>
        <v>8.2799999999999994</v>
      </c>
      <c r="O103">
        <f>_xlfn.XLOOKUP(A103,Cleaning!$A:$A,Cleaning!$R:$R,0,0)</f>
        <v>0</v>
      </c>
      <c r="P103">
        <f>_xlfn.XLOOKUP(A103,Cleaning!$A:$A,Cleaning!$T:$T,0,0)</f>
        <v>0.75</v>
      </c>
      <c r="Q103" s="5">
        <f>_xlfn.XLOOKUP(A103,Cleaning!$A:$A,Cleaning!$V:$V,0,0)</f>
        <v>9.0299999999999994</v>
      </c>
    </row>
    <row r="104" spans="1:17" x14ac:dyDescent="0.3">
      <c r="A104" s="3">
        <v>120102</v>
      </c>
      <c r="B104">
        <f>_xlfn.XLOOKUP(A104,Cleaning!$A:$A,Cleaning!$B:$B,0,0)</f>
        <v>301</v>
      </c>
      <c r="C104" s="2">
        <f>_xlfn.XLOOKUP(A104,Cleaning!$A:$A,Cleaning!$C:$C,0,0)</f>
        <v>45800</v>
      </c>
      <c r="D104" s="4">
        <f>_xlfn.XLOOKUP(A104,Cleaning!$A:$A,Cleaning!$D:$D,0,0)</f>
        <v>0.45369212962962963</v>
      </c>
      <c r="E104" s="2">
        <f>_xlfn.XLOOKUP(A104,Cleaning!$A:$A,Cleaning!$E:$E,0,0)</f>
        <v>45800</v>
      </c>
      <c r="F104" s="10" t="str">
        <f>_xlfn.XLOOKUP(A104,Cleaning!$A:$A,Cleaning!$F:$F,0,0)</f>
        <v>Friday</v>
      </c>
      <c r="G104" t="str">
        <f>_xlfn.XLOOKUP(A104,Cleaning!$A:$A,Cleaning!$G:$G,0,0)</f>
        <v>Breakfast</v>
      </c>
      <c r="H104" t="str">
        <f>_xlfn.XLOOKUP(A104,Cleaning!$A:$A,Cleaning!$I:$I,0,0)</f>
        <v>Drive-Thru</v>
      </c>
      <c r="I104" t="str">
        <f>_xlfn.XLOOKUP(A104,Cleaning!$A:$A,Cleaning!$J:$J,0,0)</f>
        <v>Breakfast Burrito</v>
      </c>
      <c r="J104" t="str">
        <f>_xlfn.XLOOKUP(A104,Cleaning!$A:$A,Cleaning!$L:$L,0,0)</f>
        <v>Sausage Patty</v>
      </c>
      <c r="K104" t="str">
        <f>_xlfn.XLOOKUP(A104,Cleaning!$A:$A,Cleaning!$X:$X,0,0)</f>
        <v>Card</v>
      </c>
      <c r="L104" s="3">
        <f>_xlfn.XLOOKUP(A104,Cleaning!$A:$A,Cleaning!$M:$M,0,0)</f>
        <v>1</v>
      </c>
      <c r="M104" s="5">
        <f>_xlfn.XLOOKUP(A104,Cleaning!$A:$A,Cleaning!$O:$O,0,0)</f>
        <v>4.8499999999999996</v>
      </c>
      <c r="N104" s="12">
        <f>_xlfn.XLOOKUP(A104,Cleaning!$A:$A,Cleaning!$P:$P,0,0)</f>
        <v>4.8499999999999996</v>
      </c>
      <c r="O104">
        <f>_xlfn.XLOOKUP(A104,Cleaning!$A:$A,Cleaning!$R:$R,0,0)</f>
        <v>0.73</v>
      </c>
      <c r="P104">
        <f>_xlfn.XLOOKUP(A104,Cleaning!$A:$A,Cleaning!$T:$T,0,0)</f>
        <v>0.27</v>
      </c>
      <c r="Q104" s="5">
        <f>_xlfn.XLOOKUP(A104,Cleaning!$A:$A,Cleaning!$V:$V,0,0)</f>
        <v>4.3899999999999997</v>
      </c>
    </row>
    <row r="105" spans="1:17" x14ac:dyDescent="0.3">
      <c r="A105" s="3">
        <v>120103</v>
      </c>
      <c r="B105">
        <f>_xlfn.XLOOKUP(A105,Cleaning!$A:$A,Cleaning!$B:$B,0,0)</f>
        <v>101</v>
      </c>
      <c r="C105" s="2">
        <f>_xlfn.XLOOKUP(A105,Cleaning!$A:$A,Cleaning!$C:$C,0,0)</f>
        <v>45845</v>
      </c>
      <c r="D105" s="4">
        <f>_xlfn.XLOOKUP(A105,Cleaning!$A:$A,Cleaning!$D:$D,0,0)</f>
        <v>0.24362268518518518</v>
      </c>
      <c r="E105" s="2">
        <f>_xlfn.XLOOKUP(A105,Cleaning!$A:$A,Cleaning!$E:$E,0,0)</f>
        <v>45845</v>
      </c>
      <c r="F105" s="10" t="str">
        <f>_xlfn.XLOOKUP(A105,Cleaning!$A:$A,Cleaning!$F:$F,0,0)</f>
        <v>Monday</v>
      </c>
      <c r="G105" t="str">
        <f>_xlfn.XLOOKUP(A105,Cleaning!$A:$A,Cleaning!$G:$G,0,0)</f>
        <v>Afternoon</v>
      </c>
      <c r="H105" t="str">
        <f>_xlfn.XLOOKUP(A105,Cleaning!$A:$A,Cleaning!$I:$I,0,0)</f>
        <v>Takeout</v>
      </c>
      <c r="I105" t="str">
        <f>_xlfn.XLOOKUP(A105,Cleaning!$A:$A,Cleaning!$J:$J,0,0)</f>
        <v>Chicken Nuggets (6pc)</v>
      </c>
      <c r="J105" t="str">
        <f>_xlfn.XLOOKUP(A105,Cleaning!$A:$A,Cleaning!$L:$L,0,0)</f>
        <v>No Modifier</v>
      </c>
      <c r="K105" t="str">
        <f>_xlfn.XLOOKUP(A105,Cleaning!$A:$A,Cleaning!$X:$X,0,0)</f>
        <v>Card</v>
      </c>
      <c r="L105" s="3">
        <f>_xlfn.XLOOKUP(A105,Cleaning!$A:$A,Cleaning!$M:$M,0,0)</f>
        <v>1</v>
      </c>
      <c r="M105" s="5">
        <f>_xlfn.XLOOKUP(A105,Cleaning!$A:$A,Cleaning!$O:$O,0,0)</f>
        <v>3.54</v>
      </c>
      <c r="N105" s="12">
        <f>_xlfn.XLOOKUP(A105,Cleaning!$A:$A,Cleaning!$P:$P,0,0)</f>
        <v>3.54</v>
      </c>
      <c r="O105">
        <f>_xlfn.XLOOKUP(A105,Cleaning!$A:$A,Cleaning!$R:$R,0,0)</f>
        <v>0</v>
      </c>
      <c r="P105">
        <f>_xlfn.XLOOKUP(A105,Cleaning!$A:$A,Cleaning!$T:$T,0,0)</f>
        <v>0.3</v>
      </c>
      <c r="Q105" s="5">
        <f>_xlfn.XLOOKUP(A105,Cleaning!$A:$A,Cleaning!$V:$V,0,0)</f>
        <v>3.84</v>
      </c>
    </row>
    <row r="106" spans="1:17" x14ac:dyDescent="0.3">
      <c r="A106" s="3">
        <v>120104</v>
      </c>
      <c r="B106">
        <f>_xlfn.XLOOKUP(A106,Cleaning!$A:$A,Cleaning!$B:$B,0,0)</f>
        <v>101</v>
      </c>
      <c r="C106" s="2">
        <f>_xlfn.XLOOKUP(A106,Cleaning!$A:$A,Cleaning!$C:$C,0,0)</f>
        <v>45825</v>
      </c>
      <c r="D106" s="4">
        <f>_xlfn.XLOOKUP(A106,Cleaning!$A:$A,Cleaning!$D:$D,0,0)</f>
        <v>0.51856481481481487</v>
      </c>
      <c r="E106" s="2">
        <f>_xlfn.XLOOKUP(A106,Cleaning!$A:$A,Cleaning!$E:$E,0,0)</f>
        <v>45825</v>
      </c>
      <c r="F106" s="10" t="str">
        <f>_xlfn.XLOOKUP(A106,Cleaning!$A:$A,Cleaning!$F:$F,0,0)</f>
        <v>Tuesday</v>
      </c>
      <c r="G106" t="str">
        <f>_xlfn.XLOOKUP(A106,Cleaning!$A:$A,Cleaning!$G:$G,0,0)</f>
        <v>Lunch</v>
      </c>
      <c r="H106" t="str">
        <f>_xlfn.XLOOKUP(A106,Cleaning!$A:$A,Cleaning!$I:$I,0,0)</f>
        <v>Dine-In</v>
      </c>
      <c r="I106" t="str">
        <f>_xlfn.XLOOKUP(A106,Cleaning!$A:$A,Cleaning!$J:$J,0,0)</f>
        <v>Chicken Sandwich Combo</v>
      </c>
      <c r="J106" t="str">
        <f>_xlfn.XLOOKUP(A106,Cleaning!$A:$A,Cleaning!$L:$L,0,0)</f>
        <v>No Pickles</v>
      </c>
      <c r="K106" t="str">
        <f>_xlfn.XLOOKUP(A106,Cleaning!$A:$A,Cleaning!$X:$X,0,0)</f>
        <v>Card</v>
      </c>
      <c r="L106" s="3">
        <f>_xlfn.XLOOKUP(A106,Cleaning!$A:$A,Cleaning!$M:$M,0,0)</f>
        <v>1</v>
      </c>
      <c r="M106" s="5">
        <f>_xlfn.XLOOKUP(A106,Cleaning!$A:$A,Cleaning!$O:$O,0,0)</f>
        <v>8.91</v>
      </c>
      <c r="N106" s="12">
        <f>_xlfn.XLOOKUP(A106,Cleaning!$A:$A,Cleaning!$P:$P,0,0)</f>
        <v>8.91</v>
      </c>
      <c r="O106">
        <f>_xlfn.XLOOKUP(A106,Cleaning!$A:$A,Cleaning!$R:$R,0,0)</f>
        <v>0</v>
      </c>
      <c r="P106">
        <f>_xlfn.XLOOKUP(A106,Cleaning!$A:$A,Cleaning!$T:$T,0,0)</f>
        <v>0.85</v>
      </c>
      <c r="Q106" s="5">
        <f>_xlfn.XLOOKUP(A106,Cleaning!$A:$A,Cleaning!$V:$V,0,0)</f>
        <v>9.76</v>
      </c>
    </row>
    <row r="107" spans="1:17" x14ac:dyDescent="0.3">
      <c r="A107" s="3">
        <v>120105</v>
      </c>
      <c r="B107">
        <f>_xlfn.XLOOKUP(A107,Cleaning!$A:$A,Cleaning!$B:$B,0,0)</f>
        <v>403</v>
      </c>
      <c r="C107" s="2">
        <f>_xlfn.XLOOKUP(A107,Cleaning!$A:$A,Cleaning!$C:$C,0,0)</f>
        <v>45833</v>
      </c>
      <c r="D107" s="4">
        <f>_xlfn.XLOOKUP(A107,Cleaning!$A:$A,Cleaning!$D:$D,0,0)</f>
        <v>6.9097222222222227E-2</v>
      </c>
      <c r="E107" s="2">
        <f>_xlfn.XLOOKUP(A107,Cleaning!$A:$A,Cleaning!$E:$E,0,0)</f>
        <v>45833</v>
      </c>
      <c r="F107" s="10" t="str">
        <f>_xlfn.XLOOKUP(A107,Cleaning!$A:$A,Cleaning!$F:$F,0,0)</f>
        <v>Wednesday</v>
      </c>
      <c r="G107" t="str">
        <f>_xlfn.XLOOKUP(A107,Cleaning!$A:$A,Cleaning!$G:$G,0,0)</f>
        <v>Lunch</v>
      </c>
      <c r="H107" t="str">
        <f>_xlfn.XLOOKUP(A107,Cleaning!$A:$A,Cleaning!$I:$I,0,0)</f>
        <v>Dine-In</v>
      </c>
      <c r="I107" t="str">
        <f>_xlfn.XLOOKUP(A107,Cleaning!$A:$A,Cleaning!$J:$J,0,0)</f>
        <v>Chicken Sandwich Combo</v>
      </c>
      <c r="J107" t="str">
        <f>_xlfn.XLOOKUP(A107,Cleaning!$A:$A,Cleaning!$L:$L,0,0)</f>
        <v>No Modifier</v>
      </c>
      <c r="K107" t="str">
        <f>_xlfn.XLOOKUP(A107,Cleaning!$A:$A,Cleaning!$X:$X,0,0)</f>
        <v>Card</v>
      </c>
      <c r="L107" s="3">
        <f>_xlfn.XLOOKUP(A107,Cleaning!$A:$A,Cleaning!$M:$M,0,0)</f>
        <v>3</v>
      </c>
      <c r="M107" s="5">
        <f>_xlfn.XLOOKUP(A107,Cleaning!$A:$A,Cleaning!$O:$O,0,0)</f>
        <v>9.19</v>
      </c>
      <c r="N107" s="12">
        <f>_xlfn.XLOOKUP(A107,Cleaning!$A:$A,Cleaning!$P:$P,0,0)</f>
        <v>27.57</v>
      </c>
      <c r="O107">
        <f>_xlfn.XLOOKUP(A107,Cleaning!$A:$A,Cleaning!$R:$R,0,0)</f>
        <v>0</v>
      </c>
      <c r="P107">
        <f>_xlfn.XLOOKUP(A107,Cleaning!$A:$A,Cleaning!$T:$T,0,0)</f>
        <v>2.0699999999999998</v>
      </c>
      <c r="Q107" s="5">
        <f>_xlfn.XLOOKUP(A107,Cleaning!$A:$A,Cleaning!$V:$V,0,0)</f>
        <v>29.64</v>
      </c>
    </row>
    <row r="108" spans="1:17" x14ac:dyDescent="0.3">
      <c r="A108" s="3">
        <v>120106</v>
      </c>
      <c r="B108">
        <f>_xlfn.XLOOKUP(A108,Cleaning!$A:$A,Cleaning!$B:$B,0,0)</f>
        <v>202</v>
      </c>
      <c r="C108" s="2">
        <f>_xlfn.XLOOKUP(A108,Cleaning!$A:$A,Cleaning!$C:$C,0,0)</f>
        <v>45805</v>
      </c>
      <c r="D108" s="4">
        <f>_xlfn.XLOOKUP(A108,Cleaning!$A:$A,Cleaning!$D:$D,0,0)</f>
        <v>0.12320601851851852</v>
      </c>
      <c r="E108" s="2">
        <f>_xlfn.XLOOKUP(A108,Cleaning!$A:$A,Cleaning!$E:$E,0,0)</f>
        <v>45805</v>
      </c>
      <c r="F108" s="10" t="str">
        <f>_xlfn.XLOOKUP(A108,Cleaning!$A:$A,Cleaning!$F:$F,0,0)</f>
        <v>Wednesday</v>
      </c>
      <c r="G108" t="str">
        <f>_xlfn.XLOOKUP(A108,Cleaning!$A:$A,Cleaning!$G:$G,0,0)</f>
        <v>Lunch</v>
      </c>
      <c r="H108" t="str">
        <f>_xlfn.XLOOKUP(A108,Cleaning!$A:$A,Cleaning!$I:$I,0,0)</f>
        <v>Drive-Thru</v>
      </c>
      <c r="I108" t="str">
        <f>_xlfn.XLOOKUP(A108,Cleaning!$A:$A,Cleaning!$J:$J,0,0)</f>
        <v>French Fries</v>
      </c>
      <c r="J108" t="str">
        <f>_xlfn.XLOOKUP(A108,Cleaning!$A:$A,Cleaning!$L:$L,0,0)</f>
        <v>No Modifier</v>
      </c>
      <c r="K108" t="str">
        <f>_xlfn.XLOOKUP(A108,Cleaning!$A:$A,Cleaning!$X:$X,0,0)</f>
        <v>GiftCard</v>
      </c>
      <c r="L108" s="3">
        <f>_xlfn.XLOOKUP(A108,Cleaning!$A:$A,Cleaning!$M:$M,0,0)</f>
        <v>1</v>
      </c>
      <c r="M108" s="5">
        <f>_xlfn.XLOOKUP(A108,Cleaning!$A:$A,Cleaning!$O:$O,0,0)</f>
        <v>3.17</v>
      </c>
      <c r="N108" s="12">
        <f>_xlfn.XLOOKUP(A108,Cleaning!$A:$A,Cleaning!$P:$P,0,0)</f>
        <v>3.17</v>
      </c>
      <c r="O108">
        <f>_xlfn.XLOOKUP(A108,Cleaning!$A:$A,Cleaning!$R:$R,0,0)</f>
        <v>0</v>
      </c>
      <c r="P108">
        <f>_xlfn.XLOOKUP(A108,Cleaning!$A:$A,Cleaning!$T:$T,0,0)</f>
        <v>0.25</v>
      </c>
      <c r="Q108" s="5">
        <f>_xlfn.XLOOKUP(A108,Cleaning!$A:$A,Cleaning!$V:$V,0,0)</f>
        <v>3.42</v>
      </c>
    </row>
    <row r="109" spans="1:17" x14ac:dyDescent="0.3">
      <c r="A109" s="3">
        <v>120107</v>
      </c>
      <c r="B109">
        <f>_xlfn.XLOOKUP(A109,Cleaning!$A:$A,Cleaning!$B:$B,0,0)</f>
        <v>202</v>
      </c>
      <c r="C109" s="2">
        <f>_xlfn.XLOOKUP(A109,Cleaning!$A:$A,Cleaning!$C:$C,0,0)</f>
        <v>45789</v>
      </c>
      <c r="D109" s="4">
        <f>_xlfn.XLOOKUP(A109,Cleaning!$A:$A,Cleaning!$D:$D,0,0)</f>
        <v>0.33895833333333331</v>
      </c>
      <c r="E109" s="2">
        <f>_xlfn.XLOOKUP(A109,Cleaning!$A:$A,Cleaning!$E:$E,0,0)</f>
        <v>45789</v>
      </c>
      <c r="F109" s="10" t="str">
        <f>_xlfn.XLOOKUP(A109,Cleaning!$A:$A,Cleaning!$F:$F,0,0)</f>
        <v>Monday</v>
      </c>
      <c r="G109" t="str">
        <f>_xlfn.XLOOKUP(A109,Cleaning!$A:$A,Cleaning!$G:$G,0,0)</f>
        <v>Dinner</v>
      </c>
      <c r="H109" t="str">
        <f>_xlfn.XLOOKUP(A109,Cleaning!$A:$A,Cleaning!$I:$I,0,0)</f>
        <v>Unknown</v>
      </c>
      <c r="I109" t="str">
        <f>_xlfn.XLOOKUP(A109,Cleaning!$A:$A,Cleaning!$J:$J,0,0)</f>
        <v>Spicy Chicken Sandwich</v>
      </c>
      <c r="J109" t="str">
        <f>_xlfn.XLOOKUP(A109,Cleaning!$A:$A,Cleaning!$L:$L,0,0)</f>
        <v>Add Jalapenos</v>
      </c>
      <c r="K109" t="str">
        <f>_xlfn.XLOOKUP(A109,Cleaning!$A:$A,Cleaning!$X:$X,0,0)</f>
        <v>Card</v>
      </c>
      <c r="L109" s="3">
        <f>_xlfn.XLOOKUP(A109,Cleaning!$A:$A,Cleaning!$M:$M,0,0)</f>
        <v>1</v>
      </c>
      <c r="M109" s="5">
        <f>_xlfn.XLOOKUP(A109,Cleaning!$A:$A,Cleaning!$O:$O,0,0)</f>
        <v>6.1099999999999994</v>
      </c>
      <c r="N109" s="12">
        <f>_xlfn.XLOOKUP(A109,Cleaning!$A:$A,Cleaning!$P:$P,0,0)</f>
        <v>6.1099999999999994</v>
      </c>
      <c r="O109">
        <f>_xlfn.XLOOKUP(A109,Cleaning!$A:$A,Cleaning!$R:$R,0,0)</f>
        <v>0</v>
      </c>
      <c r="P109">
        <f>_xlfn.XLOOKUP(A109,Cleaning!$A:$A,Cleaning!$T:$T,0,0)</f>
        <v>0.4</v>
      </c>
      <c r="Q109" s="5">
        <f>_xlfn.XLOOKUP(A109,Cleaning!$A:$A,Cleaning!$V:$V,0,0)</f>
        <v>6.51</v>
      </c>
    </row>
    <row r="110" spans="1:17" x14ac:dyDescent="0.3">
      <c r="A110" s="3">
        <v>120108</v>
      </c>
      <c r="B110">
        <f>_xlfn.XLOOKUP(A110,Cleaning!$A:$A,Cleaning!$B:$B,0,0)</f>
        <v>403</v>
      </c>
      <c r="C110" s="2">
        <f>_xlfn.XLOOKUP(A110,Cleaning!$A:$A,Cleaning!$C:$C,0,0)</f>
        <v>45858</v>
      </c>
      <c r="D110" s="4">
        <f>_xlfn.XLOOKUP(A110,Cleaning!$A:$A,Cleaning!$D:$D,0,0)</f>
        <v>7.0821759259259265E-2</v>
      </c>
      <c r="E110" s="2">
        <f>_xlfn.XLOOKUP(A110,Cleaning!$A:$A,Cleaning!$E:$E,0,0)</f>
        <v>45858</v>
      </c>
      <c r="F110" s="10" t="str">
        <f>_xlfn.XLOOKUP(A110,Cleaning!$A:$A,Cleaning!$F:$F,0,0)</f>
        <v>Sunday</v>
      </c>
      <c r="G110" t="str">
        <f>_xlfn.XLOOKUP(A110,Cleaning!$A:$A,Cleaning!$G:$G,0,0)</f>
        <v>Late Night</v>
      </c>
      <c r="H110" t="str">
        <f>_xlfn.XLOOKUP(A110,Cleaning!$A:$A,Cleaning!$I:$I,0,0)</f>
        <v>Drive-Thru</v>
      </c>
      <c r="I110" t="str">
        <f>_xlfn.XLOOKUP(A110,Cleaning!$A:$A,Cleaning!$J:$J,0,0)</f>
        <v>Onion Rings</v>
      </c>
      <c r="J110" t="str">
        <f>_xlfn.XLOOKUP(A110,Cleaning!$A:$A,Cleaning!$L:$L,0,0)</f>
        <v>No Sauce</v>
      </c>
      <c r="K110" t="str">
        <f>_xlfn.XLOOKUP(A110,Cleaning!$A:$A,Cleaning!$X:$X,0,0)</f>
        <v>Card</v>
      </c>
      <c r="L110" s="3">
        <f>_xlfn.XLOOKUP(A110,Cleaning!$A:$A,Cleaning!$M:$M,0,0)</f>
        <v>1</v>
      </c>
      <c r="M110" s="5">
        <f>_xlfn.XLOOKUP(A110,Cleaning!$A:$A,Cleaning!$O:$O,0,0)</f>
        <v>3.21</v>
      </c>
      <c r="N110" s="12">
        <f>_xlfn.XLOOKUP(A110,Cleaning!$A:$A,Cleaning!$P:$P,0,0)</f>
        <v>3.21</v>
      </c>
      <c r="O110">
        <f>_xlfn.XLOOKUP(A110,Cleaning!$A:$A,Cleaning!$R:$R,0,0)</f>
        <v>0</v>
      </c>
      <c r="P110">
        <f>_xlfn.XLOOKUP(A110,Cleaning!$A:$A,Cleaning!$T:$T,0,0)</f>
        <v>0.21</v>
      </c>
      <c r="Q110" s="5">
        <f>_xlfn.XLOOKUP(A110,Cleaning!$A:$A,Cleaning!$V:$V,0,0)</f>
        <v>3.42</v>
      </c>
    </row>
    <row r="111" spans="1:17" x14ac:dyDescent="0.3">
      <c r="A111" s="3">
        <v>120109</v>
      </c>
      <c r="B111">
        <f>_xlfn.XLOOKUP(A111,Cleaning!$A:$A,Cleaning!$B:$B,0,0)</f>
        <v>103</v>
      </c>
      <c r="C111" s="2">
        <f>_xlfn.XLOOKUP(A111,Cleaning!$A:$A,Cleaning!$C:$C,0,0)</f>
        <v>45771</v>
      </c>
      <c r="D111" s="4">
        <f>_xlfn.XLOOKUP(A111,Cleaning!$A:$A,Cleaning!$D:$D,0,0)</f>
        <v>0.54164351851851855</v>
      </c>
      <c r="E111" s="2">
        <f>_xlfn.XLOOKUP(A111,Cleaning!$A:$A,Cleaning!$E:$E,0,0)</f>
        <v>45771</v>
      </c>
      <c r="F111" s="10" t="str">
        <f>_xlfn.XLOOKUP(A111,Cleaning!$A:$A,Cleaning!$F:$F,0,0)</f>
        <v>Thursday</v>
      </c>
      <c r="G111" t="str">
        <f>_xlfn.XLOOKUP(A111,Cleaning!$A:$A,Cleaning!$G:$G,0,0)</f>
        <v>Lunch</v>
      </c>
      <c r="H111" t="str">
        <f>_xlfn.XLOOKUP(A111,Cleaning!$A:$A,Cleaning!$I:$I,0,0)</f>
        <v>Dine-In</v>
      </c>
      <c r="I111" t="str">
        <f>_xlfn.XLOOKUP(A111,Cleaning!$A:$A,Cleaning!$J:$J,0,0)</f>
        <v>Double Cheeseburger Combo</v>
      </c>
      <c r="J111" t="str">
        <f>_xlfn.XLOOKUP(A111,Cleaning!$A:$A,Cleaning!$L:$L,0,0)</f>
        <v>No Modifier</v>
      </c>
      <c r="K111" t="str">
        <f>_xlfn.XLOOKUP(A111,Cleaning!$A:$A,Cleaning!$X:$X,0,0)</f>
        <v>Card</v>
      </c>
      <c r="L111" s="3">
        <f>_xlfn.XLOOKUP(A111,Cleaning!$A:$A,Cleaning!$M:$M,0,0)</f>
        <v>1</v>
      </c>
      <c r="M111" s="5">
        <f>_xlfn.XLOOKUP(A111,Cleaning!$A:$A,Cleaning!$O:$O,0,0)</f>
        <v>9.9499999999999993</v>
      </c>
      <c r="N111" s="12">
        <f>_xlfn.XLOOKUP(A111,Cleaning!$A:$A,Cleaning!$P:$P,0,0)</f>
        <v>9.9499999999999993</v>
      </c>
      <c r="O111">
        <f>_xlfn.XLOOKUP(A111,Cleaning!$A:$A,Cleaning!$R:$R,0,0)</f>
        <v>0</v>
      </c>
      <c r="P111">
        <f>_xlfn.XLOOKUP(A111,Cleaning!$A:$A,Cleaning!$T:$T,0,0)</f>
        <v>0.75</v>
      </c>
      <c r="Q111" s="5">
        <f>_xlfn.XLOOKUP(A111,Cleaning!$A:$A,Cleaning!$V:$V,0,0)</f>
        <v>10.7</v>
      </c>
    </row>
    <row r="112" spans="1:17" x14ac:dyDescent="0.3">
      <c r="A112" s="3">
        <v>120110</v>
      </c>
      <c r="B112">
        <f>_xlfn.XLOOKUP(A112,Cleaning!$A:$A,Cleaning!$B:$B,0,0)</f>
        <v>202</v>
      </c>
      <c r="C112" s="2">
        <f>_xlfn.XLOOKUP(A112,Cleaning!$A:$A,Cleaning!$C:$C,0,0)</f>
        <v>45796</v>
      </c>
      <c r="D112" s="4">
        <f>_xlfn.XLOOKUP(A112,Cleaning!$A:$A,Cleaning!$D:$D,0,0)</f>
        <v>0.12231481481481482</v>
      </c>
      <c r="E112" s="2">
        <f>_xlfn.XLOOKUP(A112,Cleaning!$A:$A,Cleaning!$E:$E,0,0)</f>
        <v>45796</v>
      </c>
      <c r="F112" s="10" t="str">
        <f>_xlfn.XLOOKUP(A112,Cleaning!$A:$A,Cleaning!$F:$F,0,0)</f>
        <v>Monday</v>
      </c>
      <c r="G112" t="str">
        <f>_xlfn.XLOOKUP(A112,Cleaning!$A:$A,Cleaning!$G:$G,0,0)</f>
        <v>Lunch</v>
      </c>
      <c r="H112" t="str">
        <f>_xlfn.XLOOKUP(A112,Cleaning!$A:$A,Cleaning!$I:$I,0,0)</f>
        <v>Drive-Thru</v>
      </c>
      <c r="I112" t="str">
        <f>_xlfn.XLOOKUP(A112,Cleaning!$A:$A,Cleaning!$J:$J,0,0)</f>
        <v>Chicken Sandwich</v>
      </c>
      <c r="J112" t="str">
        <f>_xlfn.XLOOKUP(A112,Cleaning!$A:$A,Cleaning!$L:$L,0,0)</f>
        <v>No Modifier</v>
      </c>
      <c r="K112" t="str">
        <f>_xlfn.XLOOKUP(A112,Cleaning!$A:$A,Cleaning!$X:$X,0,0)</f>
        <v>Card</v>
      </c>
      <c r="L112" s="3">
        <f>_xlfn.XLOOKUP(A112,Cleaning!$A:$A,Cleaning!$M:$M,0,0)</f>
        <v>1</v>
      </c>
      <c r="M112" s="5">
        <f>_xlfn.XLOOKUP(A112,Cleaning!$A:$A,Cleaning!$O:$O,0,0)</f>
        <v>4.6900000000000004</v>
      </c>
      <c r="N112" s="12">
        <f>_xlfn.XLOOKUP(A112,Cleaning!$A:$A,Cleaning!$P:$P,0,0)</f>
        <v>4.6900000000000004</v>
      </c>
      <c r="O112">
        <f>_xlfn.XLOOKUP(A112,Cleaning!$A:$A,Cleaning!$R:$R,0,0)</f>
        <v>0</v>
      </c>
      <c r="P112">
        <f>_xlfn.XLOOKUP(A112,Cleaning!$A:$A,Cleaning!$T:$T,0,0)</f>
        <v>0.35</v>
      </c>
      <c r="Q112" s="5">
        <f>_xlfn.XLOOKUP(A112,Cleaning!$A:$A,Cleaning!$V:$V,0,0)</f>
        <v>5.04</v>
      </c>
    </row>
    <row r="113" spans="1:17" x14ac:dyDescent="0.3">
      <c r="A113" s="3">
        <v>120111</v>
      </c>
      <c r="B113">
        <f>_xlfn.XLOOKUP(A113,Cleaning!$A:$A,Cleaning!$B:$B,0,0)</f>
        <v>201</v>
      </c>
      <c r="C113" s="2">
        <f>_xlfn.XLOOKUP(A113,Cleaning!$A:$A,Cleaning!$C:$C,0,0)</f>
        <v>45769</v>
      </c>
      <c r="D113" s="4">
        <f>_xlfn.XLOOKUP(A113,Cleaning!$A:$A,Cleaning!$D:$D,0,0)</f>
        <v>0.45653935185185185</v>
      </c>
      <c r="E113" s="2">
        <f>_xlfn.XLOOKUP(A113,Cleaning!$A:$A,Cleaning!$E:$E,0,0)</f>
        <v>45769</v>
      </c>
      <c r="F113" s="10" t="str">
        <f>_xlfn.XLOOKUP(A113,Cleaning!$A:$A,Cleaning!$F:$F,0,0)</f>
        <v>Tuesday</v>
      </c>
      <c r="G113" t="str">
        <f>_xlfn.XLOOKUP(A113,Cleaning!$A:$A,Cleaning!$G:$G,0,0)</f>
        <v>Breakfast</v>
      </c>
      <c r="H113" t="str">
        <f>_xlfn.XLOOKUP(A113,Cleaning!$A:$A,Cleaning!$I:$I,0,0)</f>
        <v>Drive-Thru</v>
      </c>
      <c r="I113" t="str">
        <f>_xlfn.XLOOKUP(A113,Cleaning!$A:$A,Cleaning!$J:$J,0,0)</f>
        <v>Egg Muffin</v>
      </c>
      <c r="J113" t="str">
        <f>_xlfn.XLOOKUP(A113,Cleaning!$A:$A,Cleaning!$L:$L,0,0)</f>
        <v>No Modifier</v>
      </c>
      <c r="K113" t="str">
        <f>_xlfn.XLOOKUP(A113,Cleaning!$A:$A,Cleaning!$X:$X,0,0)</f>
        <v>Card</v>
      </c>
      <c r="L113" s="3">
        <f>_xlfn.XLOOKUP(A113,Cleaning!$A:$A,Cleaning!$M:$M,0,0)</f>
        <v>3</v>
      </c>
      <c r="M113" s="5">
        <f>_xlfn.XLOOKUP(A113,Cleaning!$A:$A,Cleaning!$O:$O,0,0)</f>
        <v>3.2300000000000004</v>
      </c>
      <c r="N113" s="12">
        <f>_xlfn.XLOOKUP(A113,Cleaning!$A:$A,Cleaning!$P:$P,0,0)</f>
        <v>9.6900000000000013</v>
      </c>
      <c r="O113">
        <f>_xlfn.XLOOKUP(A113,Cleaning!$A:$A,Cleaning!$R:$R,0,0)</f>
        <v>0</v>
      </c>
      <c r="P113">
        <f>_xlfn.XLOOKUP(A113,Cleaning!$A:$A,Cleaning!$T:$T,0,0)</f>
        <v>0.7</v>
      </c>
      <c r="Q113" s="5">
        <f>_xlfn.XLOOKUP(A113,Cleaning!$A:$A,Cleaning!$V:$V,0,0)</f>
        <v>10.39</v>
      </c>
    </row>
    <row r="114" spans="1:17" x14ac:dyDescent="0.3">
      <c r="A114" s="3">
        <v>120112</v>
      </c>
      <c r="B114">
        <f>_xlfn.XLOOKUP(A114,Cleaning!$A:$A,Cleaning!$B:$B,0,0)</f>
        <v>501</v>
      </c>
      <c r="C114" s="2">
        <f>_xlfn.XLOOKUP(A114,Cleaning!$A:$A,Cleaning!$C:$C,0,0)</f>
        <v>45877</v>
      </c>
      <c r="D114" s="4">
        <f>_xlfn.XLOOKUP(A114,Cleaning!$A:$A,Cleaning!$D:$D,0,0)</f>
        <v>0.36207175925925927</v>
      </c>
      <c r="E114" s="2">
        <f>_xlfn.XLOOKUP(A114,Cleaning!$A:$A,Cleaning!$E:$E,0,0)</f>
        <v>45877</v>
      </c>
      <c r="F114" s="10" t="str">
        <f>_xlfn.XLOOKUP(A114,Cleaning!$A:$A,Cleaning!$F:$F,0,0)</f>
        <v>Friday</v>
      </c>
      <c r="G114" t="str">
        <f>_xlfn.XLOOKUP(A114,Cleaning!$A:$A,Cleaning!$G:$G,0,0)</f>
        <v>Dinner</v>
      </c>
      <c r="H114" t="str">
        <f>_xlfn.XLOOKUP(A114,Cleaning!$A:$A,Cleaning!$I:$I,0,0)</f>
        <v>Delivery</v>
      </c>
      <c r="I114" t="str">
        <f>_xlfn.XLOOKUP(A114,Cleaning!$A:$A,Cleaning!$J:$J,0,0)</f>
        <v>Double Cheeseburger</v>
      </c>
      <c r="J114" t="str">
        <f>_xlfn.XLOOKUP(A114,Cleaning!$A:$A,Cleaning!$L:$L,0,0)</f>
        <v>No Modifier</v>
      </c>
      <c r="K114" t="str">
        <f>_xlfn.XLOOKUP(A114,Cleaning!$A:$A,Cleaning!$X:$X,0,0)</f>
        <v>Card</v>
      </c>
      <c r="L114" s="3">
        <f>_xlfn.XLOOKUP(A114,Cleaning!$A:$A,Cleaning!$M:$M,0,0)</f>
        <v>1</v>
      </c>
      <c r="M114" s="5">
        <f>_xlfn.XLOOKUP(A114,Cleaning!$A:$A,Cleaning!$O:$O,0,0)</f>
        <v>5.7700000000000005</v>
      </c>
      <c r="N114" s="12">
        <f>_xlfn.XLOOKUP(A114,Cleaning!$A:$A,Cleaning!$P:$P,0,0)</f>
        <v>5.7700000000000005</v>
      </c>
      <c r="O114">
        <f>_xlfn.XLOOKUP(A114,Cleaning!$A:$A,Cleaning!$R:$R,0,0)</f>
        <v>0</v>
      </c>
      <c r="P114">
        <f>_xlfn.XLOOKUP(A114,Cleaning!$A:$A,Cleaning!$T:$T,0,0)</f>
        <v>0.43</v>
      </c>
      <c r="Q114" s="5">
        <f>_xlfn.XLOOKUP(A114,Cleaning!$A:$A,Cleaning!$V:$V,0,0)</f>
        <v>6.2</v>
      </c>
    </row>
    <row r="115" spans="1:17" x14ac:dyDescent="0.3">
      <c r="A115" s="3">
        <v>120113</v>
      </c>
      <c r="B115">
        <f>_xlfn.XLOOKUP(A115,Cleaning!$A:$A,Cleaning!$B:$B,0,0)</f>
        <v>103</v>
      </c>
      <c r="C115" s="2">
        <f>_xlfn.XLOOKUP(A115,Cleaning!$A:$A,Cleaning!$C:$C,0,0)</f>
        <v>45820</v>
      </c>
      <c r="D115" s="4">
        <f>_xlfn.XLOOKUP(A115,Cleaning!$A:$A,Cleaning!$D:$D,0,0)</f>
        <v>6.0231481481481483E-2</v>
      </c>
      <c r="E115" s="2">
        <f>_xlfn.XLOOKUP(A115,Cleaning!$A:$A,Cleaning!$E:$E,0,0)</f>
        <v>45820</v>
      </c>
      <c r="F115" s="10" t="str">
        <f>_xlfn.XLOOKUP(A115,Cleaning!$A:$A,Cleaning!$F:$F,0,0)</f>
        <v>Thursday</v>
      </c>
      <c r="G115" t="str">
        <f>_xlfn.XLOOKUP(A115,Cleaning!$A:$A,Cleaning!$G:$G,0,0)</f>
        <v>Lunch</v>
      </c>
      <c r="H115" t="str">
        <f>_xlfn.XLOOKUP(A115,Cleaning!$A:$A,Cleaning!$I:$I,0,0)</f>
        <v>Takeout</v>
      </c>
      <c r="I115" t="str">
        <f>_xlfn.XLOOKUP(A115,Cleaning!$A:$A,Cleaning!$J:$J,0,0)</f>
        <v>Chicken Sandwich Combo</v>
      </c>
      <c r="J115" t="str">
        <f>_xlfn.XLOOKUP(A115,Cleaning!$A:$A,Cleaning!$L:$L,0,0)</f>
        <v>Add Bacon</v>
      </c>
      <c r="K115" t="str">
        <f>_xlfn.XLOOKUP(A115,Cleaning!$A:$A,Cleaning!$X:$X,0,0)</f>
        <v>Card</v>
      </c>
      <c r="L115" s="3">
        <f>_xlfn.XLOOKUP(A115,Cleaning!$A:$A,Cleaning!$M:$M,0,0)</f>
        <v>1</v>
      </c>
      <c r="M115" s="5">
        <f>_xlfn.XLOOKUP(A115,Cleaning!$A:$A,Cleaning!$O:$O,0,0)</f>
        <v>11.219999999999999</v>
      </c>
      <c r="N115" s="12">
        <f>_xlfn.XLOOKUP(A115,Cleaning!$A:$A,Cleaning!$P:$P,0,0)</f>
        <v>11.219999999999999</v>
      </c>
      <c r="O115">
        <f>_xlfn.XLOOKUP(A115,Cleaning!$A:$A,Cleaning!$R:$R,0,0)</f>
        <v>0</v>
      </c>
      <c r="P115">
        <f>_xlfn.XLOOKUP(A115,Cleaning!$A:$A,Cleaning!$T:$T,0,0)</f>
        <v>0.73</v>
      </c>
      <c r="Q115" s="5">
        <f>_xlfn.XLOOKUP(A115,Cleaning!$A:$A,Cleaning!$V:$V,0,0)</f>
        <v>11.95</v>
      </c>
    </row>
    <row r="116" spans="1:17" x14ac:dyDescent="0.3">
      <c r="A116" s="3">
        <v>120114</v>
      </c>
      <c r="B116">
        <f>_xlfn.XLOOKUP(A116,Cleaning!$A:$A,Cleaning!$B:$B,0,0)</f>
        <v>403</v>
      </c>
      <c r="C116" s="2">
        <f>_xlfn.XLOOKUP(A116,Cleaning!$A:$A,Cleaning!$C:$C,0,0)</f>
        <v>45853</v>
      </c>
      <c r="D116" s="4">
        <f>_xlfn.XLOOKUP(A116,Cleaning!$A:$A,Cleaning!$D:$D,0,0)</f>
        <v>0.2988425925925926</v>
      </c>
      <c r="E116" s="2">
        <f>_xlfn.XLOOKUP(A116,Cleaning!$A:$A,Cleaning!$E:$E,0,0)</f>
        <v>45853</v>
      </c>
      <c r="F116" s="10" t="str">
        <f>_xlfn.XLOOKUP(A116,Cleaning!$A:$A,Cleaning!$F:$F,0,0)</f>
        <v>Tuesday</v>
      </c>
      <c r="G116" t="str">
        <f>_xlfn.XLOOKUP(A116,Cleaning!$A:$A,Cleaning!$G:$G,0,0)</f>
        <v>Dinner</v>
      </c>
      <c r="H116" t="str">
        <f>_xlfn.XLOOKUP(A116,Cleaning!$A:$A,Cleaning!$I:$I,0,0)</f>
        <v>Drive-Thru</v>
      </c>
      <c r="I116" t="str">
        <f>_xlfn.XLOOKUP(A116,Cleaning!$A:$A,Cleaning!$J:$J,0,0)</f>
        <v>Spicy Chicken Combo</v>
      </c>
      <c r="J116" t="str">
        <f>_xlfn.XLOOKUP(A116,Cleaning!$A:$A,Cleaning!$L:$L,0,0)</f>
        <v>No Modifier</v>
      </c>
      <c r="K116" t="str">
        <f>_xlfn.XLOOKUP(A116,Cleaning!$A:$A,Cleaning!$X:$X,0,0)</f>
        <v>Card</v>
      </c>
      <c r="L116" s="3">
        <f>_xlfn.XLOOKUP(A116,Cleaning!$A:$A,Cleaning!$M:$M,0,0)</f>
        <v>1</v>
      </c>
      <c r="M116" s="5">
        <f>_xlfn.XLOOKUP(A116,Cleaning!$A:$A,Cleaning!$O:$O,0,0)</f>
        <v>9.19</v>
      </c>
      <c r="N116" s="12">
        <f>_xlfn.XLOOKUP(A116,Cleaning!$A:$A,Cleaning!$P:$P,0,0)</f>
        <v>9.19</v>
      </c>
      <c r="O116">
        <f>_xlfn.XLOOKUP(A116,Cleaning!$A:$A,Cleaning!$R:$R,0,0)</f>
        <v>0</v>
      </c>
      <c r="P116">
        <f>_xlfn.XLOOKUP(A116,Cleaning!$A:$A,Cleaning!$T:$T,0,0)</f>
        <v>0.83</v>
      </c>
      <c r="Q116" s="5">
        <f>_xlfn.XLOOKUP(A116,Cleaning!$A:$A,Cleaning!$V:$V,0,0)</f>
        <v>10.02</v>
      </c>
    </row>
    <row r="117" spans="1:17" x14ac:dyDescent="0.3">
      <c r="A117" s="3">
        <v>120115</v>
      </c>
      <c r="B117">
        <f>_xlfn.XLOOKUP(A117,Cleaning!$A:$A,Cleaning!$B:$B,0,0)</f>
        <v>402</v>
      </c>
      <c r="C117" s="2">
        <f>_xlfn.XLOOKUP(A117,Cleaning!$A:$A,Cleaning!$C:$C,0,0)</f>
        <v>45839</v>
      </c>
      <c r="D117" s="4">
        <f>_xlfn.XLOOKUP(A117,Cleaning!$A:$A,Cleaning!$D:$D,0,0)</f>
        <v>0.20931712962962962</v>
      </c>
      <c r="E117" s="2">
        <f>_xlfn.XLOOKUP(A117,Cleaning!$A:$A,Cleaning!$E:$E,0,0)</f>
        <v>45839</v>
      </c>
      <c r="F117" s="10" t="str">
        <f>_xlfn.XLOOKUP(A117,Cleaning!$A:$A,Cleaning!$F:$F,0,0)</f>
        <v>Tuesday</v>
      </c>
      <c r="G117" t="str">
        <f>_xlfn.XLOOKUP(A117,Cleaning!$A:$A,Cleaning!$G:$G,0,0)</f>
        <v>Afternoon</v>
      </c>
      <c r="H117" t="str">
        <f>_xlfn.XLOOKUP(A117,Cleaning!$A:$A,Cleaning!$I:$I,0,0)</f>
        <v>Dine-In</v>
      </c>
      <c r="I117" t="str">
        <f>_xlfn.XLOOKUP(A117,Cleaning!$A:$A,Cleaning!$J:$J,0,0)</f>
        <v>French Fries</v>
      </c>
      <c r="J117" t="str">
        <f>_xlfn.XLOOKUP(A117,Cleaning!$A:$A,Cleaning!$L:$L,0,0)</f>
        <v>No Modifier</v>
      </c>
      <c r="K117" t="str">
        <f>_xlfn.XLOOKUP(A117,Cleaning!$A:$A,Cleaning!$X:$X,0,0)</f>
        <v>Card</v>
      </c>
      <c r="L117" s="3">
        <f>_xlfn.XLOOKUP(A117,Cleaning!$A:$A,Cleaning!$M:$M,0,0)</f>
        <v>1</v>
      </c>
      <c r="M117" s="5">
        <f>_xlfn.XLOOKUP(A117,Cleaning!$A:$A,Cleaning!$O:$O,0,0)</f>
        <v>2.7300000000000004</v>
      </c>
      <c r="N117" s="12">
        <f>_xlfn.XLOOKUP(A117,Cleaning!$A:$A,Cleaning!$P:$P,0,0)</f>
        <v>2.7300000000000004</v>
      </c>
      <c r="O117">
        <f>_xlfn.XLOOKUP(A117,Cleaning!$A:$A,Cleaning!$R:$R,0,0)</f>
        <v>0</v>
      </c>
      <c r="P117">
        <f>_xlfn.XLOOKUP(A117,Cleaning!$A:$A,Cleaning!$T:$T,0,0)</f>
        <v>0.26</v>
      </c>
      <c r="Q117" s="5">
        <f>_xlfn.XLOOKUP(A117,Cleaning!$A:$A,Cleaning!$V:$V,0,0)</f>
        <v>2.99</v>
      </c>
    </row>
    <row r="118" spans="1:17" x14ac:dyDescent="0.3">
      <c r="A118" s="3">
        <v>120116</v>
      </c>
      <c r="B118">
        <f>_xlfn.XLOOKUP(A118,Cleaning!$A:$A,Cleaning!$B:$B,0,0)</f>
        <v>401</v>
      </c>
      <c r="C118" s="2">
        <f>_xlfn.XLOOKUP(A118,Cleaning!$A:$A,Cleaning!$C:$C,0,0)</f>
        <v>45861</v>
      </c>
      <c r="D118" s="4">
        <f>_xlfn.XLOOKUP(A118,Cleaning!$A:$A,Cleaning!$D:$D,0,0)</f>
        <v>0.44908564814814816</v>
      </c>
      <c r="E118" s="2">
        <f>_xlfn.XLOOKUP(A118,Cleaning!$A:$A,Cleaning!$E:$E,0,0)</f>
        <v>45861</v>
      </c>
      <c r="F118" s="10" t="str">
        <f>_xlfn.XLOOKUP(A118,Cleaning!$A:$A,Cleaning!$F:$F,0,0)</f>
        <v>Wednesday</v>
      </c>
      <c r="G118" t="str">
        <f>_xlfn.XLOOKUP(A118,Cleaning!$A:$A,Cleaning!$G:$G,0,0)</f>
        <v>Breakfast</v>
      </c>
      <c r="H118" t="str">
        <f>_xlfn.XLOOKUP(A118,Cleaning!$A:$A,Cleaning!$I:$I,0,0)</f>
        <v>Drive-Thru</v>
      </c>
      <c r="I118" t="str">
        <f>_xlfn.XLOOKUP(A118,Cleaning!$A:$A,Cleaning!$J:$J,0,0)</f>
        <v>Bottled Water</v>
      </c>
      <c r="J118" t="str">
        <f>_xlfn.XLOOKUP(A118,Cleaning!$A:$A,Cleaning!$L:$L,0,0)</f>
        <v>No Modifier</v>
      </c>
      <c r="K118" t="str">
        <f>_xlfn.XLOOKUP(A118,Cleaning!$A:$A,Cleaning!$X:$X,0,0)</f>
        <v>Card</v>
      </c>
      <c r="L118" s="3">
        <f>_xlfn.XLOOKUP(A118,Cleaning!$A:$A,Cleaning!$M:$M,0,0)</f>
        <v>1</v>
      </c>
      <c r="M118" s="5">
        <f>_xlfn.XLOOKUP(A118,Cleaning!$A:$A,Cleaning!$O:$O,0,0)</f>
        <v>1.74</v>
      </c>
      <c r="N118" s="12">
        <f>_xlfn.XLOOKUP(A118,Cleaning!$A:$A,Cleaning!$P:$P,0,0)</f>
        <v>1.74</v>
      </c>
      <c r="O118">
        <f>_xlfn.XLOOKUP(A118,Cleaning!$A:$A,Cleaning!$R:$R,0,0)</f>
        <v>0</v>
      </c>
      <c r="P118">
        <f>_xlfn.XLOOKUP(A118,Cleaning!$A:$A,Cleaning!$T:$T,0,0)</f>
        <v>0.17</v>
      </c>
      <c r="Q118" s="5">
        <f>_xlfn.XLOOKUP(A118,Cleaning!$A:$A,Cleaning!$V:$V,0,0)</f>
        <v>1.91</v>
      </c>
    </row>
    <row r="119" spans="1:17" x14ac:dyDescent="0.3">
      <c r="A119" s="3">
        <v>120117</v>
      </c>
      <c r="B119">
        <f>_xlfn.XLOOKUP(A119,Cleaning!$A:$A,Cleaning!$B:$B,0,0)</f>
        <v>103</v>
      </c>
      <c r="C119" s="2">
        <f>_xlfn.XLOOKUP(A119,Cleaning!$A:$A,Cleaning!$C:$C,0,0)</f>
        <v>45850</v>
      </c>
      <c r="D119" s="4">
        <f>_xlfn.XLOOKUP(A119,Cleaning!$A:$A,Cleaning!$D:$D,0,0)</f>
        <v>0.28334490740740742</v>
      </c>
      <c r="E119" s="2">
        <f>_xlfn.XLOOKUP(A119,Cleaning!$A:$A,Cleaning!$E:$E,0,0)</f>
        <v>45850</v>
      </c>
      <c r="F119" s="10" t="str">
        <f>_xlfn.XLOOKUP(A119,Cleaning!$A:$A,Cleaning!$F:$F,0,0)</f>
        <v>Saturday</v>
      </c>
      <c r="G119" t="str">
        <f>_xlfn.XLOOKUP(A119,Cleaning!$A:$A,Cleaning!$G:$G,0,0)</f>
        <v>Dinner</v>
      </c>
      <c r="H119" t="str">
        <f>_xlfn.XLOOKUP(A119,Cleaning!$A:$A,Cleaning!$I:$I,0,0)</f>
        <v>Drive-Thru</v>
      </c>
      <c r="I119" t="str">
        <f>_xlfn.XLOOKUP(A119,Cleaning!$A:$A,Cleaning!$J:$J,0,0)</f>
        <v>Spicy Chicken Combo</v>
      </c>
      <c r="J119" t="str">
        <f>_xlfn.XLOOKUP(A119,Cleaning!$A:$A,Cleaning!$L:$L,0,0)</f>
        <v>No Modifier</v>
      </c>
      <c r="K119" t="str">
        <f>_xlfn.XLOOKUP(A119,Cleaning!$A:$A,Cleaning!$X:$X,0,0)</f>
        <v>Card</v>
      </c>
      <c r="L119" s="3">
        <f>_xlfn.XLOOKUP(A119,Cleaning!$A:$A,Cleaning!$M:$M,0,0)</f>
        <v>1</v>
      </c>
      <c r="M119" s="5">
        <f>_xlfn.XLOOKUP(A119,Cleaning!$A:$A,Cleaning!$O:$O,0,0)</f>
        <v>8.7100000000000009</v>
      </c>
      <c r="N119" s="12">
        <f>_xlfn.XLOOKUP(A119,Cleaning!$A:$A,Cleaning!$P:$P,0,0)</f>
        <v>8.7100000000000009</v>
      </c>
      <c r="O119">
        <f>_xlfn.XLOOKUP(A119,Cleaning!$A:$A,Cleaning!$R:$R,0,0)</f>
        <v>0</v>
      </c>
      <c r="P119">
        <f>_xlfn.XLOOKUP(A119,Cleaning!$A:$A,Cleaning!$T:$T,0,0)</f>
        <v>0.78</v>
      </c>
      <c r="Q119" s="5">
        <f>_xlfn.XLOOKUP(A119,Cleaning!$A:$A,Cleaning!$V:$V,0,0)</f>
        <v>9.49</v>
      </c>
    </row>
    <row r="120" spans="1:17" x14ac:dyDescent="0.3">
      <c r="A120" s="3">
        <v>120118</v>
      </c>
      <c r="B120">
        <f>_xlfn.XLOOKUP(A120,Cleaning!$A:$A,Cleaning!$B:$B,0,0)</f>
        <v>401</v>
      </c>
      <c r="C120" s="2">
        <f>_xlfn.XLOOKUP(A120,Cleaning!$A:$A,Cleaning!$C:$C,0,0)</f>
        <v>45759</v>
      </c>
      <c r="D120" s="4">
        <f>_xlfn.XLOOKUP(A120,Cleaning!$A:$A,Cleaning!$D:$D,0,0)</f>
        <v>0.13556712962962963</v>
      </c>
      <c r="E120" s="2">
        <f>_xlfn.XLOOKUP(A120,Cleaning!$A:$A,Cleaning!$E:$E,0,0)</f>
        <v>45759</v>
      </c>
      <c r="F120" s="10" t="str">
        <f>_xlfn.XLOOKUP(A120,Cleaning!$A:$A,Cleaning!$F:$F,0,0)</f>
        <v>Saturday</v>
      </c>
      <c r="G120" t="str">
        <f>_xlfn.XLOOKUP(A120,Cleaning!$A:$A,Cleaning!$G:$G,0,0)</f>
        <v>Afternoon</v>
      </c>
      <c r="H120" t="str">
        <f>_xlfn.XLOOKUP(A120,Cleaning!$A:$A,Cleaning!$I:$I,0,0)</f>
        <v>Dine-In</v>
      </c>
      <c r="I120" t="str">
        <f>_xlfn.XLOOKUP(A120,Cleaning!$A:$A,Cleaning!$J:$J,0,0)</f>
        <v>Soft Drink (Medium)</v>
      </c>
      <c r="J120" t="str">
        <f>_xlfn.XLOOKUP(A120,Cleaning!$A:$A,Cleaning!$L:$L,0,0)</f>
        <v>No Ice</v>
      </c>
      <c r="K120" t="str">
        <f>_xlfn.XLOOKUP(A120,Cleaning!$A:$A,Cleaning!$X:$X,0,0)</f>
        <v>Cash</v>
      </c>
      <c r="L120" s="3">
        <f>_xlfn.XLOOKUP(A120,Cleaning!$A:$A,Cleaning!$M:$M,0,0)</f>
        <v>1</v>
      </c>
      <c r="M120" s="5">
        <f>_xlfn.XLOOKUP(A120,Cleaning!$A:$A,Cleaning!$O:$O,0,0)</f>
        <v>1.8399999999999999</v>
      </c>
      <c r="N120" s="12">
        <f>_xlfn.XLOOKUP(A120,Cleaning!$A:$A,Cleaning!$P:$P,0,0)</f>
        <v>1.8399999999999999</v>
      </c>
      <c r="O120">
        <f>_xlfn.XLOOKUP(A120,Cleaning!$A:$A,Cleaning!$R:$R,0,0)</f>
        <v>0.37</v>
      </c>
      <c r="P120">
        <f>_xlfn.XLOOKUP(A120,Cleaning!$A:$A,Cleaning!$T:$T,0,0)</f>
        <v>0.11</v>
      </c>
      <c r="Q120" s="5">
        <f>_xlfn.XLOOKUP(A120,Cleaning!$A:$A,Cleaning!$V:$V,0,0)</f>
        <v>1.58</v>
      </c>
    </row>
    <row r="121" spans="1:17" x14ac:dyDescent="0.3">
      <c r="A121" s="3">
        <v>120119</v>
      </c>
      <c r="B121">
        <f>_xlfn.XLOOKUP(A121,Cleaning!$A:$A,Cleaning!$B:$B,0,0)</f>
        <v>201</v>
      </c>
      <c r="C121" s="2">
        <f>_xlfn.XLOOKUP(A121,Cleaning!$A:$A,Cleaning!$C:$C,0,0)</f>
        <v>45785</v>
      </c>
      <c r="D121" s="4">
        <f>_xlfn.XLOOKUP(A121,Cleaning!$A:$A,Cleaning!$D:$D,0,0)</f>
        <v>0.35877314814814815</v>
      </c>
      <c r="E121" s="2">
        <f>_xlfn.XLOOKUP(A121,Cleaning!$A:$A,Cleaning!$E:$E,0,0)</f>
        <v>45785</v>
      </c>
      <c r="F121" s="10" t="str">
        <f>_xlfn.XLOOKUP(A121,Cleaning!$A:$A,Cleaning!$F:$F,0,0)</f>
        <v>Thursday</v>
      </c>
      <c r="G121" t="str">
        <f>_xlfn.XLOOKUP(A121,Cleaning!$A:$A,Cleaning!$G:$G,0,0)</f>
        <v>Dinner</v>
      </c>
      <c r="H121" t="str">
        <f>_xlfn.XLOOKUP(A121,Cleaning!$A:$A,Cleaning!$I:$I,0,0)</f>
        <v>Drive-Thru</v>
      </c>
      <c r="I121" t="str">
        <f>_xlfn.XLOOKUP(A121,Cleaning!$A:$A,Cleaning!$J:$J,0,0)</f>
        <v>Chicken Sandwich</v>
      </c>
      <c r="J121" t="str">
        <f>_xlfn.XLOOKUP(A121,Cleaning!$A:$A,Cleaning!$L:$L,0,0)</f>
        <v>Add Jalapenos</v>
      </c>
      <c r="K121" t="str">
        <f>_xlfn.XLOOKUP(A121,Cleaning!$A:$A,Cleaning!$X:$X,0,0)</f>
        <v>Cash</v>
      </c>
      <c r="L121" s="3">
        <f>_xlfn.XLOOKUP(A121,Cleaning!$A:$A,Cleaning!$M:$M,0,0)</f>
        <v>1</v>
      </c>
      <c r="M121" s="5">
        <f>_xlfn.XLOOKUP(A121,Cleaning!$A:$A,Cleaning!$O:$O,0,0)</f>
        <v>6.0699999999999994</v>
      </c>
      <c r="N121" s="12">
        <f>_xlfn.XLOOKUP(A121,Cleaning!$A:$A,Cleaning!$P:$P,0,0)</f>
        <v>6.0699999999999994</v>
      </c>
      <c r="O121">
        <f>_xlfn.XLOOKUP(A121,Cleaning!$A:$A,Cleaning!$R:$R,0,0)</f>
        <v>0</v>
      </c>
      <c r="P121">
        <f>_xlfn.XLOOKUP(A121,Cleaning!$A:$A,Cleaning!$T:$T,0,0)</f>
        <v>0.36</v>
      </c>
      <c r="Q121" s="5">
        <f>_xlfn.XLOOKUP(A121,Cleaning!$A:$A,Cleaning!$V:$V,0,0)</f>
        <v>6.43</v>
      </c>
    </row>
    <row r="122" spans="1:17" x14ac:dyDescent="0.3">
      <c r="A122" s="3">
        <v>120120</v>
      </c>
      <c r="B122">
        <f>_xlfn.XLOOKUP(A122,Cleaning!$A:$A,Cleaning!$B:$B,0,0)</f>
        <v>403</v>
      </c>
      <c r="C122" s="2">
        <f>_xlfn.XLOOKUP(A122,Cleaning!$A:$A,Cleaning!$C:$C,0,0)</f>
        <v>45834</v>
      </c>
      <c r="D122" s="4">
        <f>_xlfn.XLOOKUP(A122,Cleaning!$A:$A,Cleaning!$D:$D,0,0)</f>
        <v>0.1184375</v>
      </c>
      <c r="E122" s="2">
        <f>_xlfn.XLOOKUP(A122,Cleaning!$A:$A,Cleaning!$E:$E,0,0)</f>
        <v>45834</v>
      </c>
      <c r="F122" s="10" t="str">
        <f>_xlfn.XLOOKUP(A122,Cleaning!$A:$A,Cleaning!$F:$F,0,0)</f>
        <v>Thursday</v>
      </c>
      <c r="G122" t="str">
        <f>_xlfn.XLOOKUP(A122,Cleaning!$A:$A,Cleaning!$G:$G,0,0)</f>
        <v>Lunch</v>
      </c>
      <c r="H122" t="str">
        <f>_xlfn.XLOOKUP(A122,Cleaning!$A:$A,Cleaning!$I:$I,0,0)</f>
        <v>Dine-In</v>
      </c>
      <c r="I122" t="str">
        <f>_xlfn.XLOOKUP(A122,Cleaning!$A:$A,Cleaning!$J:$J,0,0)</f>
        <v>Double Cheeseburger</v>
      </c>
      <c r="J122" t="str">
        <f>_xlfn.XLOOKUP(A122,Cleaning!$A:$A,Cleaning!$L:$L,0,0)</f>
        <v>No Modifier</v>
      </c>
      <c r="K122" t="str">
        <f>_xlfn.XLOOKUP(A122,Cleaning!$A:$A,Cleaning!$X:$X,0,0)</f>
        <v>Card</v>
      </c>
      <c r="L122" s="3">
        <f>_xlfn.XLOOKUP(A122,Cleaning!$A:$A,Cleaning!$M:$M,0,0)</f>
        <v>1</v>
      </c>
      <c r="M122" s="5">
        <f>_xlfn.XLOOKUP(A122,Cleaning!$A:$A,Cleaning!$O:$O,0,0)</f>
        <v>6.0699999999999994</v>
      </c>
      <c r="N122" s="12">
        <f>_xlfn.XLOOKUP(A122,Cleaning!$A:$A,Cleaning!$P:$P,0,0)</f>
        <v>6.0699999999999994</v>
      </c>
      <c r="O122">
        <f>_xlfn.XLOOKUP(A122,Cleaning!$A:$A,Cleaning!$R:$R,0,0)</f>
        <v>0</v>
      </c>
      <c r="P122">
        <f>_xlfn.XLOOKUP(A122,Cleaning!$A:$A,Cleaning!$T:$T,0,0)</f>
        <v>0.44</v>
      </c>
      <c r="Q122" s="5">
        <f>_xlfn.XLOOKUP(A122,Cleaning!$A:$A,Cleaning!$V:$V,0,0)</f>
        <v>6.51</v>
      </c>
    </row>
    <row r="123" spans="1:17" x14ac:dyDescent="0.3">
      <c r="A123" s="3">
        <v>120121</v>
      </c>
      <c r="B123">
        <f>_xlfn.XLOOKUP(A123,Cleaning!$A:$A,Cleaning!$B:$B,0,0)</f>
        <v>401</v>
      </c>
      <c r="C123" s="2">
        <f>_xlfn.XLOOKUP(A123,Cleaning!$A:$A,Cleaning!$C:$C,0,0)</f>
        <v>45861</v>
      </c>
      <c r="D123" s="4">
        <f>_xlfn.XLOOKUP(A123,Cleaning!$A:$A,Cleaning!$D:$D,0,0)</f>
        <v>9.3935185185185191E-2</v>
      </c>
      <c r="E123" s="2">
        <f>_xlfn.XLOOKUP(A123,Cleaning!$A:$A,Cleaning!$E:$E,0,0)</f>
        <v>45861</v>
      </c>
      <c r="F123" s="10" t="str">
        <f>_xlfn.XLOOKUP(A123,Cleaning!$A:$A,Cleaning!$F:$F,0,0)</f>
        <v>Wednesday</v>
      </c>
      <c r="G123" t="str">
        <f>_xlfn.XLOOKUP(A123,Cleaning!$A:$A,Cleaning!$G:$G,0,0)</f>
        <v>Lunch</v>
      </c>
      <c r="H123" t="str">
        <f>_xlfn.XLOOKUP(A123,Cleaning!$A:$A,Cleaning!$I:$I,0,0)</f>
        <v>Dine-In</v>
      </c>
      <c r="I123" t="str">
        <f>_xlfn.XLOOKUP(A123,Cleaning!$A:$A,Cleaning!$J:$J,0,0)</f>
        <v>Chicken Nuggets (10pc)</v>
      </c>
      <c r="J123" t="str">
        <f>_xlfn.XLOOKUP(A123,Cleaning!$A:$A,Cleaning!$L:$L,0,0)</f>
        <v>No Modifier</v>
      </c>
      <c r="K123" t="str">
        <f>_xlfn.XLOOKUP(A123,Cleaning!$A:$A,Cleaning!$X:$X,0,0)</f>
        <v>Cash</v>
      </c>
      <c r="L123" s="3">
        <f>_xlfn.XLOOKUP(A123,Cleaning!$A:$A,Cleaning!$M:$M,0,0)</f>
        <v>1</v>
      </c>
      <c r="M123" s="5">
        <f>_xlfn.XLOOKUP(A123,Cleaning!$A:$A,Cleaning!$O:$O,0,0)</f>
        <v>4.6900000000000004</v>
      </c>
      <c r="N123" s="12">
        <f>_xlfn.XLOOKUP(A123,Cleaning!$A:$A,Cleaning!$P:$P,0,0)</f>
        <v>4.6900000000000004</v>
      </c>
      <c r="O123">
        <f>_xlfn.XLOOKUP(A123,Cleaning!$A:$A,Cleaning!$R:$R,0,0)</f>
        <v>0</v>
      </c>
      <c r="P123">
        <f>_xlfn.XLOOKUP(A123,Cleaning!$A:$A,Cleaning!$T:$T,0,0)</f>
        <v>0.34</v>
      </c>
      <c r="Q123" s="5">
        <f>_xlfn.XLOOKUP(A123,Cleaning!$A:$A,Cleaning!$V:$V,0,0)</f>
        <v>5.03</v>
      </c>
    </row>
    <row r="124" spans="1:17" x14ac:dyDescent="0.3">
      <c r="A124" s="3">
        <v>120122</v>
      </c>
      <c r="B124">
        <f>_xlfn.XLOOKUP(A124,Cleaning!$A:$A,Cleaning!$B:$B,0,0)</f>
        <v>501</v>
      </c>
      <c r="C124" s="2">
        <f>_xlfn.XLOOKUP(A124,Cleaning!$A:$A,Cleaning!$C:$C,0,0)</f>
        <v>45807</v>
      </c>
      <c r="D124" s="4">
        <f>_xlfn.XLOOKUP(A124,Cleaning!$A:$A,Cleaning!$D:$D,0,0)</f>
        <v>0.31265046296296295</v>
      </c>
      <c r="E124" s="2">
        <f>_xlfn.XLOOKUP(A124,Cleaning!$A:$A,Cleaning!$E:$E,0,0)</f>
        <v>45807</v>
      </c>
      <c r="F124" s="10" t="str">
        <f>_xlfn.XLOOKUP(A124,Cleaning!$A:$A,Cleaning!$F:$F,0,0)</f>
        <v>Friday</v>
      </c>
      <c r="G124" t="str">
        <f>_xlfn.XLOOKUP(A124,Cleaning!$A:$A,Cleaning!$G:$G,0,0)</f>
        <v>Dinner</v>
      </c>
      <c r="H124" t="str">
        <f>_xlfn.XLOOKUP(A124,Cleaning!$A:$A,Cleaning!$I:$I,0,0)</f>
        <v>Drive-Thru</v>
      </c>
      <c r="I124" t="str">
        <f>_xlfn.XLOOKUP(A124,Cleaning!$A:$A,Cleaning!$J:$J,0,0)</f>
        <v>Iced Tea</v>
      </c>
      <c r="J124" t="str">
        <f>_xlfn.XLOOKUP(A124,Cleaning!$A:$A,Cleaning!$L:$L,0,0)</f>
        <v>No Modifier</v>
      </c>
      <c r="K124" t="str">
        <f>_xlfn.XLOOKUP(A124,Cleaning!$A:$A,Cleaning!$X:$X,0,0)</f>
        <v>Card</v>
      </c>
      <c r="L124" s="3">
        <f>_xlfn.XLOOKUP(A124,Cleaning!$A:$A,Cleaning!$M:$M,0,0)</f>
        <v>2</v>
      </c>
      <c r="M124" s="5">
        <f>_xlfn.XLOOKUP(A124,Cleaning!$A:$A,Cleaning!$O:$O,0,0)</f>
        <v>2.08</v>
      </c>
      <c r="N124" s="12">
        <f>_xlfn.XLOOKUP(A124,Cleaning!$A:$A,Cleaning!$P:$P,0,0)</f>
        <v>4.16</v>
      </c>
      <c r="O124">
        <f>_xlfn.XLOOKUP(A124,Cleaning!$A:$A,Cleaning!$R:$R,0,0)</f>
        <v>0</v>
      </c>
      <c r="P124">
        <f>_xlfn.XLOOKUP(A124,Cleaning!$A:$A,Cleaning!$T:$T,0,0)</f>
        <v>0.27</v>
      </c>
      <c r="Q124" s="5">
        <f>_xlfn.XLOOKUP(A124,Cleaning!$A:$A,Cleaning!$V:$V,0,0)</f>
        <v>4.43</v>
      </c>
    </row>
    <row r="125" spans="1:17" x14ac:dyDescent="0.3">
      <c r="A125" s="3">
        <v>120123</v>
      </c>
      <c r="B125">
        <f>_xlfn.XLOOKUP(A125,Cleaning!$A:$A,Cleaning!$B:$B,0,0)</f>
        <v>401</v>
      </c>
      <c r="C125" s="2">
        <f>_xlfn.XLOOKUP(A125,Cleaning!$A:$A,Cleaning!$C:$C,0,0)</f>
        <v>45808</v>
      </c>
      <c r="D125" s="4">
        <f>_xlfn.XLOOKUP(A125,Cleaning!$A:$A,Cleaning!$D:$D,0,0)</f>
        <v>0.36756944444444445</v>
      </c>
      <c r="E125" s="2">
        <f>_xlfn.XLOOKUP(A125,Cleaning!$A:$A,Cleaning!$E:$E,0,0)</f>
        <v>45808</v>
      </c>
      <c r="F125" s="10" t="str">
        <f>_xlfn.XLOOKUP(A125,Cleaning!$A:$A,Cleaning!$F:$F,0,0)</f>
        <v>Saturday</v>
      </c>
      <c r="G125" t="str">
        <f>_xlfn.XLOOKUP(A125,Cleaning!$A:$A,Cleaning!$G:$G,0,0)</f>
        <v>Dinner</v>
      </c>
      <c r="H125" t="str">
        <f>_xlfn.XLOOKUP(A125,Cleaning!$A:$A,Cleaning!$I:$I,0,0)</f>
        <v>Takeout</v>
      </c>
      <c r="I125" t="str">
        <f>_xlfn.XLOOKUP(A125,Cleaning!$A:$A,Cleaning!$J:$J,0,0)</f>
        <v>Veggie Burger</v>
      </c>
      <c r="J125" t="str">
        <f>_xlfn.XLOOKUP(A125,Cleaning!$A:$A,Cleaning!$L:$L,0,0)</f>
        <v>No Modifier</v>
      </c>
      <c r="K125" t="str">
        <f>_xlfn.XLOOKUP(A125,Cleaning!$A:$A,Cleaning!$X:$X,0,0)</f>
        <v>Cash</v>
      </c>
      <c r="L125" s="3">
        <f>_xlfn.XLOOKUP(A125,Cleaning!$A:$A,Cleaning!$M:$M,0,0)</f>
        <v>1</v>
      </c>
      <c r="M125" s="5">
        <f>_xlfn.XLOOKUP(A125,Cleaning!$A:$A,Cleaning!$O:$O,0,0)</f>
        <v>4.75</v>
      </c>
      <c r="N125" s="12">
        <f>_xlfn.XLOOKUP(A125,Cleaning!$A:$A,Cleaning!$P:$P,0,0)</f>
        <v>4.75</v>
      </c>
      <c r="O125">
        <f>_xlfn.XLOOKUP(A125,Cleaning!$A:$A,Cleaning!$R:$R,0,0)</f>
        <v>0</v>
      </c>
      <c r="P125">
        <f>_xlfn.XLOOKUP(A125,Cleaning!$A:$A,Cleaning!$T:$T,0,0)</f>
        <v>0.31</v>
      </c>
      <c r="Q125" s="5">
        <f>_xlfn.XLOOKUP(A125,Cleaning!$A:$A,Cleaning!$V:$V,0,0)</f>
        <v>5.0599999999999996</v>
      </c>
    </row>
    <row r="126" spans="1:17" x14ac:dyDescent="0.3">
      <c r="A126" s="3">
        <v>120124</v>
      </c>
      <c r="B126">
        <f>_xlfn.XLOOKUP(A126,Cleaning!$A:$A,Cleaning!$B:$B,0,0)</f>
        <v>301</v>
      </c>
      <c r="C126" s="2">
        <f>_xlfn.XLOOKUP(A126,Cleaning!$A:$A,Cleaning!$C:$C,0,0)</f>
        <v>45806</v>
      </c>
      <c r="D126" s="4">
        <f>_xlfn.XLOOKUP(A126,Cleaning!$A:$A,Cleaning!$D:$D,0,0)</f>
        <v>0.53274305555555557</v>
      </c>
      <c r="E126" s="2">
        <f>_xlfn.XLOOKUP(A126,Cleaning!$A:$A,Cleaning!$E:$E,0,0)</f>
        <v>45806</v>
      </c>
      <c r="F126" s="10" t="str">
        <f>_xlfn.XLOOKUP(A126,Cleaning!$A:$A,Cleaning!$F:$F,0,0)</f>
        <v>Thursday</v>
      </c>
      <c r="G126" t="str">
        <f>_xlfn.XLOOKUP(A126,Cleaning!$A:$A,Cleaning!$G:$G,0,0)</f>
        <v>Lunch</v>
      </c>
      <c r="H126" t="str">
        <f>_xlfn.XLOOKUP(A126,Cleaning!$A:$A,Cleaning!$I:$I,0,0)</f>
        <v>Dine-In</v>
      </c>
      <c r="I126" t="str">
        <f>_xlfn.XLOOKUP(A126,Cleaning!$A:$A,Cleaning!$J:$J,0,0)</f>
        <v>Chicken Sandwich Combo</v>
      </c>
      <c r="J126" t="str">
        <f>_xlfn.XLOOKUP(A126,Cleaning!$A:$A,Cleaning!$L:$L,0,0)</f>
        <v>Gluten-Free Bun</v>
      </c>
      <c r="K126" t="str">
        <f>_xlfn.XLOOKUP(A126,Cleaning!$A:$A,Cleaning!$X:$X,0,0)</f>
        <v>Cash</v>
      </c>
      <c r="L126" s="3">
        <f>_xlfn.XLOOKUP(A126,Cleaning!$A:$A,Cleaning!$M:$M,0,0)</f>
        <v>1</v>
      </c>
      <c r="M126" s="5">
        <f>_xlfn.XLOOKUP(A126,Cleaning!$A:$A,Cleaning!$O:$O,0,0)</f>
        <v>10.280000000000001</v>
      </c>
      <c r="N126" s="12">
        <f>_xlfn.XLOOKUP(A126,Cleaning!$A:$A,Cleaning!$P:$P,0,0)</f>
        <v>10.280000000000001</v>
      </c>
      <c r="O126">
        <f>_xlfn.XLOOKUP(A126,Cleaning!$A:$A,Cleaning!$R:$R,0,0)</f>
        <v>0</v>
      </c>
      <c r="P126">
        <f>_xlfn.XLOOKUP(A126,Cleaning!$A:$A,Cleaning!$T:$T,0,0)</f>
        <v>0.87</v>
      </c>
      <c r="Q126" s="5">
        <f>_xlfn.XLOOKUP(A126,Cleaning!$A:$A,Cleaning!$V:$V,0,0)</f>
        <v>11.15</v>
      </c>
    </row>
    <row r="127" spans="1:17" x14ac:dyDescent="0.3">
      <c r="A127" s="3">
        <v>120125</v>
      </c>
      <c r="B127">
        <f>_xlfn.XLOOKUP(A127,Cleaning!$A:$A,Cleaning!$B:$B,0,0)</f>
        <v>402</v>
      </c>
      <c r="C127" s="2">
        <f>_xlfn.XLOOKUP(A127,Cleaning!$A:$A,Cleaning!$C:$C,0,0)</f>
        <v>45796</v>
      </c>
      <c r="D127" s="4">
        <f>_xlfn.XLOOKUP(A127,Cleaning!$A:$A,Cleaning!$D:$D,0,0)</f>
        <v>6.1921296296296294E-2</v>
      </c>
      <c r="E127" s="2">
        <f>_xlfn.XLOOKUP(A127,Cleaning!$A:$A,Cleaning!$E:$E,0,0)</f>
        <v>45796</v>
      </c>
      <c r="F127" s="10" t="str">
        <f>_xlfn.XLOOKUP(A127,Cleaning!$A:$A,Cleaning!$F:$F,0,0)</f>
        <v>Monday</v>
      </c>
      <c r="G127" t="str">
        <f>_xlfn.XLOOKUP(A127,Cleaning!$A:$A,Cleaning!$G:$G,0,0)</f>
        <v>Late Night</v>
      </c>
      <c r="H127" t="str">
        <f>_xlfn.XLOOKUP(A127,Cleaning!$A:$A,Cleaning!$I:$I,0,0)</f>
        <v>Drive-Thru</v>
      </c>
      <c r="I127" t="str">
        <f>_xlfn.XLOOKUP(A127,Cleaning!$A:$A,Cleaning!$J:$J,0,0)</f>
        <v>Double Cheeseburger</v>
      </c>
      <c r="J127" t="str">
        <f>_xlfn.XLOOKUP(A127,Cleaning!$A:$A,Cleaning!$L:$L,0,0)</f>
        <v>No Modifier</v>
      </c>
      <c r="K127" t="str">
        <f>_xlfn.XLOOKUP(A127,Cleaning!$A:$A,Cleaning!$X:$X,0,0)</f>
        <v>Card</v>
      </c>
      <c r="L127" s="3">
        <f>_xlfn.XLOOKUP(A127,Cleaning!$A:$A,Cleaning!$M:$M,0,0)</f>
        <v>1</v>
      </c>
      <c r="M127" s="5">
        <f>_xlfn.XLOOKUP(A127,Cleaning!$A:$A,Cleaning!$O:$O,0,0)</f>
        <v>6.6499999999999995</v>
      </c>
      <c r="N127" s="12">
        <f>_xlfn.XLOOKUP(A127,Cleaning!$A:$A,Cleaning!$P:$P,0,0)</f>
        <v>6.6499999999999995</v>
      </c>
      <c r="O127">
        <f>_xlfn.XLOOKUP(A127,Cleaning!$A:$A,Cleaning!$R:$R,0,0)</f>
        <v>0</v>
      </c>
      <c r="P127">
        <f>_xlfn.XLOOKUP(A127,Cleaning!$A:$A,Cleaning!$T:$T,0,0)</f>
        <v>0.4</v>
      </c>
      <c r="Q127" s="5">
        <f>_xlfn.XLOOKUP(A127,Cleaning!$A:$A,Cleaning!$V:$V,0,0)</f>
        <v>7.05</v>
      </c>
    </row>
    <row r="128" spans="1:17" x14ac:dyDescent="0.3">
      <c r="A128" s="3">
        <v>120126</v>
      </c>
      <c r="B128">
        <f>_xlfn.XLOOKUP(A128,Cleaning!$A:$A,Cleaning!$B:$B,0,0)</f>
        <v>101</v>
      </c>
      <c r="C128" s="2">
        <f>_xlfn.XLOOKUP(A128,Cleaning!$A:$A,Cleaning!$C:$C,0,0)</f>
        <v>45771</v>
      </c>
      <c r="D128" s="4">
        <f>_xlfn.XLOOKUP(A128,Cleaning!$A:$A,Cleaning!$D:$D,0,0)</f>
        <v>0.50329861111111107</v>
      </c>
      <c r="E128" s="2">
        <f>_xlfn.XLOOKUP(A128,Cleaning!$A:$A,Cleaning!$E:$E,0,0)</f>
        <v>45771</v>
      </c>
      <c r="F128" s="10" t="str">
        <f>_xlfn.XLOOKUP(A128,Cleaning!$A:$A,Cleaning!$F:$F,0,0)</f>
        <v>Thursday</v>
      </c>
      <c r="G128" t="str">
        <f>_xlfn.XLOOKUP(A128,Cleaning!$A:$A,Cleaning!$G:$G,0,0)</f>
        <v>Lunch</v>
      </c>
      <c r="H128" t="str">
        <f>_xlfn.XLOOKUP(A128,Cleaning!$A:$A,Cleaning!$I:$I,0,0)</f>
        <v>Dine-In</v>
      </c>
      <c r="I128" t="str">
        <f>_xlfn.XLOOKUP(A128,Cleaning!$A:$A,Cleaning!$J:$J,0,0)</f>
        <v>Cheeseburger Combo</v>
      </c>
      <c r="J128" t="str">
        <f>_xlfn.XLOOKUP(A128,Cleaning!$A:$A,Cleaning!$L:$L,0,0)</f>
        <v>No Modifier</v>
      </c>
      <c r="K128" t="str">
        <f>_xlfn.XLOOKUP(A128,Cleaning!$A:$A,Cleaning!$X:$X,0,0)</f>
        <v>Card</v>
      </c>
      <c r="L128" s="3">
        <f>_xlfn.XLOOKUP(A128,Cleaning!$A:$A,Cleaning!$M:$M,0,0)</f>
        <v>1</v>
      </c>
      <c r="M128" s="5">
        <f>_xlfn.XLOOKUP(A128,Cleaning!$A:$A,Cleaning!$O:$O,0,0)</f>
        <v>7.9900000000000011</v>
      </c>
      <c r="N128" s="12">
        <f>_xlfn.XLOOKUP(A128,Cleaning!$A:$A,Cleaning!$P:$P,0,0)</f>
        <v>7.9900000000000011</v>
      </c>
      <c r="O128">
        <f>_xlfn.XLOOKUP(A128,Cleaning!$A:$A,Cleaning!$R:$R,0,0)</f>
        <v>0</v>
      </c>
      <c r="P128">
        <f>_xlfn.XLOOKUP(A128,Cleaning!$A:$A,Cleaning!$T:$T,0,0)</f>
        <v>0.72</v>
      </c>
      <c r="Q128" s="5">
        <f>_xlfn.XLOOKUP(A128,Cleaning!$A:$A,Cleaning!$V:$V,0,0)</f>
        <v>8.7100000000000009</v>
      </c>
    </row>
    <row r="129" spans="1:17" x14ac:dyDescent="0.3">
      <c r="A129" s="3">
        <v>120127</v>
      </c>
      <c r="B129">
        <f>_xlfn.XLOOKUP(A129,Cleaning!$A:$A,Cleaning!$B:$B,0,0)</f>
        <v>202</v>
      </c>
      <c r="C129" s="2">
        <f>_xlfn.XLOOKUP(A129,Cleaning!$A:$A,Cleaning!$C:$C,0,0)</f>
        <v>45842</v>
      </c>
      <c r="D129" s="4">
        <f>_xlfn.XLOOKUP(A129,Cleaning!$A:$A,Cleaning!$D:$D,0,0)</f>
        <v>0.48115740740740742</v>
      </c>
      <c r="E129" s="2">
        <f>_xlfn.XLOOKUP(A129,Cleaning!$A:$A,Cleaning!$E:$E,0,0)</f>
        <v>45842</v>
      </c>
      <c r="F129" s="10" t="str">
        <f>_xlfn.XLOOKUP(A129,Cleaning!$A:$A,Cleaning!$F:$F,0,0)</f>
        <v>Friday</v>
      </c>
      <c r="G129" t="str">
        <f>_xlfn.XLOOKUP(A129,Cleaning!$A:$A,Cleaning!$G:$G,0,0)</f>
        <v>Lunch</v>
      </c>
      <c r="H129" t="str">
        <f>_xlfn.XLOOKUP(A129,Cleaning!$A:$A,Cleaning!$I:$I,0,0)</f>
        <v>Delivery</v>
      </c>
      <c r="I129" t="str">
        <f>_xlfn.XLOOKUP(A129,Cleaning!$A:$A,Cleaning!$J:$J,0,0)</f>
        <v>Chicken Nuggets (10pc)</v>
      </c>
      <c r="J129" t="str">
        <f>_xlfn.XLOOKUP(A129,Cleaning!$A:$A,Cleaning!$L:$L,0,0)</f>
        <v>No Modifier</v>
      </c>
      <c r="K129" t="str">
        <f>_xlfn.XLOOKUP(A129,Cleaning!$A:$A,Cleaning!$X:$X,0,0)</f>
        <v>Card</v>
      </c>
      <c r="L129" s="3">
        <f>_xlfn.XLOOKUP(A129,Cleaning!$A:$A,Cleaning!$M:$M,0,0)</f>
        <v>3</v>
      </c>
      <c r="M129" s="5">
        <f>_xlfn.XLOOKUP(A129,Cleaning!$A:$A,Cleaning!$O:$O,0,0)</f>
        <v>4.8</v>
      </c>
      <c r="N129" s="12">
        <f>_xlfn.XLOOKUP(A129,Cleaning!$A:$A,Cleaning!$P:$P,0,0)</f>
        <v>14.399999999999999</v>
      </c>
      <c r="O129">
        <f>_xlfn.XLOOKUP(A129,Cleaning!$A:$A,Cleaning!$R:$R,0,0)</f>
        <v>0</v>
      </c>
      <c r="P129">
        <f>_xlfn.XLOOKUP(A129,Cleaning!$A:$A,Cleaning!$T:$T,0,0)</f>
        <v>1.04</v>
      </c>
      <c r="Q129" s="5">
        <f>_xlfn.XLOOKUP(A129,Cleaning!$A:$A,Cleaning!$V:$V,0,0)</f>
        <v>15.44</v>
      </c>
    </row>
    <row r="130" spans="1:17" x14ac:dyDescent="0.3">
      <c r="A130" s="3">
        <v>120128</v>
      </c>
      <c r="B130">
        <f>_xlfn.XLOOKUP(A130,Cleaning!$A:$A,Cleaning!$B:$B,0,0)</f>
        <v>301</v>
      </c>
      <c r="C130" s="2">
        <f>_xlfn.XLOOKUP(A130,Cleaning!$A:$A,Cleaning!$C:$C,0,0)</f>
        <v>45820</v>
      </c>
      <c r="D130" s="4">
        <f>_xlfn.XLOOKUP(A130,Cleaning!$A:$A,Cleaning!$D:$D,0,0)</f>
        <v>0.48905092592592592</v>
      </c>
      <c r="E130" s="2">
        <f>_xlfn.XLOOKUP(A130,Cleaning!$A:$A,Cleaning!$E:$E,0,0)</f>
        <v>45820</v>
      </c>
      <c r="F130" s="10" t="str">
        <f>_xlfn.XLOOKUP(A130,Cleaning!$A:$A,Cleaning!$F:$F,0,0)</f>
        <v>Thursday</v>
      </c>
      <c r="G130" t="str">
        <f>_xlfn.XLOOKUP(A130,Cleaning!$A:$A,Cleaning!$G:$G,0,0)</f>
        <v>Late Night</v>
      </c>
      <c r="H130" t="str">
        <f>_xlfn.XLOOKUP(A130,Cleaning!$A:$A,Cleaning!$I:$I,0,0)</f>
        <v>Takeout</v>
      </c>
      <c r="I130" t="str">
        <f>_xlfn.XLOOKUP(A130,Cleaning!$A:$A,Cleaning!$J:$J,0,0)</f>
        <v>Cheeseburger</v>
      </c>
      <c r="J130" t="str">
        <f>_xlfn.XLOOKUP(A130,Cleaning!$A:$A,Cleaning!$L:$L,0,0)</f>
        <v>No Modifier</v>
      </c>
      <c r="K130" t="str">
        <f>_xlfn.XLOOKUP(A130,Cleaning!$A:$A,Cleaning!$X:$X,0,0)</f>
        <v>MobilePay</v>
      </c>
      <c r="L130" s="3">
        <f>_xlfn.XLOOKUP(A130,Cleaning!$A:$A,Cleaning!$M:$M,0,0)</f>
        <v>1</v>
      </c>
      <c r="M130" s="5">
        <f>_xlfn.XLOOKUP(A130,Cleaning!$A:$A,Cleaning!$O:$O,0,0)</f>
        <v>4.5200000000000005</v>
      </c>
      <c r="N130" s="12">
        <f>_xlfn.XLOOKUP(A130,Cleaning!$A:$A,Cleaning!$P:$P,0,0)</f>
        <v>4.5200000000000005</v>
      </c>
      <c r="O130">
        <f>_xlfn.XLOOKUP(A130,Cleaning!$A:$A,Cleaning!$R:$R,0,0)</f>
        <v>0.9</v>
      </c>
      <c r="P130">
        <f>_xlfn.XLOOKUP(A130,Cleaning!$A:$A,Cleaning!$T:$T,0,0)</f>
        <v>0.31</v>
      </c>
      <c r="Q130" s="5">
        <f>_xlfn.XLOOKUP(A130,Cleaning!$A:$A,Cleaning!$V:$V,0,0)</f>
        <v>3.93</v>
      </c>
    </row>
    <row r="131" spans="1:17" x14ac:dyDescent="0.3">
      <c r="A131" s="3">
        <v>120129</v>
      </c>
      <c r="B131">
        <f>_xlfn.XLOOKUP(A131,Cleaning!$A:$A,Cleaning!$B:$B,0,0)</f>
        <v>401</v>
      </c>
      <c r="C131" s="2">
        <f>_xlfn.XLOOKUP(A131,Cleaning!$A:$A,Cleaning!$C:$C,0,0)</f>
        <v>45836</v>
      </c>
      <c r="D131" s="4">
        <f>_xlfn.XLOOKUP(A131,Cleaning!$A:$A,Cleaning!$D:$D,0,0)</f>
        <v>0.24590277777777778</v>
      </c>
      <c r="E131" s="2">
        <f>_xlfn.XLOOKUP(A131,Cleaning!$A:$A,Cleaning!$E:$E,0,0)</f>
        <v>45836</v>
      </c>
      <c r="F131" s="10" t="str">
        <f>_xlfn.XLOOKUP(A131,Cleaning!$A:$A,Cleaning!$F:$F,0,0)</f>
        <v>Saturday</v>
      </c>
      <c r="G131" t="str">
        <f>_xlfn.XLOOKUP(A131,Cleaning!$A:$A,Cleaning!$G:$G,0,0)</f>
        <v>Afternoon</v>
      </c>
      <c r="H131" t="str">
        <f>_xlfn.XLOOKUP(A131,Cleaning!$A:$A,Cleaning!$I:$I,0,0)</f>
        <v>Drive-Thru</v>
      </c>
      <c r="I131" t="str">
        <f>_xlfn.XLOOKUP(A131,Cleaning!$A:$A,Cleaning!$J:$J,0,0)</f>
        <v>French Fries</v>
      </c>
      <c r="J131" t="str">
        <f>_xlfn.XLOOKUP(A131,Cleaning!$A:$A,Cleaning!$L:$L,0,0)</f>
        <v>Extra Sauce</v>
      </c>
      <c r="K131" t="str">
        <f>_xlfn.XLOOKUP(A131,Cleaning!$A:$A,Cleaning!$X:$X,0,0)</f>
        <v>MobilePay</v>
      </c>
      <c r="L131" s="3">
        <f>_xlfn.XLOOKUP(A131,Cleaning!$A:$A,Cleaning!$M:$M,0,0)</f>
        <v>1</v>
      </c>
      <c r="M131" s="5">
        <f>_xlfn.XLOOKUP(A131,Cleaning!$A:$A,Cleaning!$O:$O,0,0)</f>
        <v>2.75</v>
      </c>
      <c r="N131" s="12">
        <f>_xlfn.XLOOKUP(A131,Cleaning!$A:$A,Cleaning!$P:$P,0,0)</f>
        <v>2.75</v>
      </c>
      <c r="O131">
        <f>_xlfn.XLOOKUP(A131,Cleaning!$A:$A,Cleaning!$R:$R,0,0)</f>
        <v>0</v>
      </c>
      <c r="P131">
        <f>_xlfn.XLOOKUP(A131,Cleaning!$A:$A,Cleaning!$T:$T,0,0)</f>
        <v>0.21</v>
      </c>
      <c r="Q131" s="5">
        <f>_xlfn.XLOOKUP(A131,Cleaning!$A:$A,Cleaning!$V:$V,0,0)</f>
        <v>2.96</v>
      </c>
    </row>
    <row r="132" spans="1:17" x14ac:dyDescent="0.3">
      <c r="A132" s="3">
        <v>120130</v>
      </c>
      <c r="B132">
        <f>_xlfn.XLOOKUP(A132,Cleaning!$A:$A,Cleaning!$B:$B,0,0)</f>
        <v>201</v>
      </c>
      <c r="C132" s="2">
        <f>_xlfn.XLOOKUP(A132,Cleaning!$A:$A,Cleaning!$C:$C,0,0)</f>
        <v>45782</v>
      </c>
      <c r="D132" s="4">
        <f>_xlfn.XLOOKUP(A132,Cleaning!$A:$A,Cleaning!$D:$D,0,0)</f>
        <v>0.2447337962962963</v>
      </c>
      <c r="E132" s="2">
        <f>_xlfn.XLOOKUP(A132,Cleaning!$A:$A,Cleaning!$E:$E,0,0)</f>
        <v>45782</v>
      </c>
      <c r="F132" s="10" t="str">
        <f>_xlfn.XLOOKUP(A132,Cleaning!$A:$A,Cleaning!$F:$F,0,0)</f>
        <v>Monday</v>
      </c>
      <c r="G132" t="str">
        <f>_xlfn.XLOOKUP(A132,Cleaning!$A:$A,Cleaning!$G:$G,0,0)</f>
        <v>Afternoon</v>
      </c>
      <c r="H132" t="str">
        <f>_xlfn.XLOOKUP(A132,Cleaning!$A:$A,Cleaning!$I:$I,0,0)</f>
        <v>Drive-Thru</v>
      </c>
      <c r="I132" t="str">
        <f>_xlfn.XLOOKUP(A132,Cleaning!$A:$A,Cleaning!$J:$J,0,0)</f>
        <v>Iced Tea</v>
      </c>
      <c r="J132" t="str">
        <f>_xlfn.XLOOKUP(A132,Cleaning!$A:$A,Cleaning!$L:$L,0,0)</f>
        <v>Sugar-Free Syrup</v>
      </c>
      <c r="K132" t="str">
        <f>_xlfn.XLOOKUP(A132,Cleaning!$A:$A,Cleaning!$X:$X,0,0)</f>
        <v>Card</v>
      </c>
      <c r="L132" s="3">
        <f>_xlfn.XLOOKUP(A132,Cleaning!$A:$A,Cleaning!$M:$M,0,0)</f>
        <v>1</v>
      </c>
      <c r="M132" s="5">
        <f>_xlfn.XLOOKUP(A132,Cleaning!$A:$A,Cleaning!$O:$O,0,0)</f>
        <v>1.98</v>
      </c>
      <c r="N132" s="12">
        <f>_xlfn.XLOOKUP(A132,Cleaning!$A:$A,Cleaning!$P:$P,0,0)</f>
        <v>1.98</v>
      </c>
      <c r="O132">
        <f>_xlfn.XLOOKUP(A132,Cleaning!$A:$A,Cleaning!$R:$R,0,0)</f>
        <v>0</v>
      </c>
      <c r="P132">
        <f>_xlfn.XLOOKUP(A132,Cleaning!$A:$A,Cleaning!$T:$T,0,0)</f>
        <v>0.17</v>
      </c>
      <c r="Q132" s="5">
        <f>_xlfn.XLOOKUP(A132,Cleaning!$A:$A,Cleaning!$V:$V,0,0)</f>
        <v>2.15</v>
      </c>
    </row>
    <row r="133" spans="1:17" x14ac:dyDescent="0.3">
      <c r="A133" s="3">
        <v>120131</v>
      </c>
      <c r="B133">
        <f>_xlfn.XLOOKUP(A133,Cleaning!$A:$A,Cleaning!$B:$B,0,0)</f>
        <v>301</v>
      </c>
      <c r="C133" s="2">
        <f>_xlfn.XLOOKUP(A133,Cleaning!$A:$A,Cleaning!$C:$C,0,0)</f>
        <v>45823</v>
      </c>
      <c r="D133" s="4">
        <f>_xlfn.XLOOKUP(A133,Cleaning!$A:$A,Cleaning!$D:$D,0,0)</f>
        <v>0.28685185185185186</v>
      </c>
      <c r="E133" s="2">
        <f>_xlfn.XLOOKUP(A133,Cleaning!$A:$A,Cleaning!$E:$E,0,0)</f>
        <v>45823</v>
      </c>
      <c r="F133" s="10" t="str">
        <f>_xlfn.XLOOKUP(A133,Cleaning!$A:$A,Cleaning!$F:$F,0,0)</f>
        <v>Sunday</v>
      </c>
      <c r="G133" t="str">
        <f>_xlfn.XLOOKUP(A133,Cleaning!$A:$A,Cleaning!$G:$G,0,0)</f>
        <v>Breakfast</v>
      </c>
      <c r="H133" t="str">
        <f>_xlfn.XLOOKUP(A133,Cleaning!$A:$A,Cleaning!$I:$I,0,0)</f>
        <v>Takeout</v>
      </c>
      <c r="I133" t="str">
        <f>_xlfn.XLOOKUP(A133,Cleaning!$A:$A,Cleaning!$J:$J,0,0)</f>
        <v>Milkshake</v>
      </c>
      <c r="J133" t="str">
        <f>_xlfn.XLOOKUP(A133,Cleaning!$A:$A,Cleaning!$L:$L,0,0)</f>
        <v>Almond Milk</v>
      </c>
      <c r="K133" t="str">
        <f>_xlfn.XLOOKUP(A133,Cleaning!$A:$A,Cleaning!$X:$X,0,0)</f>
        <v>Cash</v>
      </c>
      <c r="L133" s="3">
        <f>_xlfn.XLOOKUP(A133,Cleaning!$A:$A,Cleaning!$M:$M,0,0)</f>
        <v>1</v>
      </c>
      <c r="M133" s="5">
        <f>_xlfn.XLOOKUP(A133,Cleaning!$A:$A,Cleaning!$O:$O,0,0)</f>
        <v>4.71</v>
      </c>
      <c r="N133" s="12">
        <f>_xlfn.XLOOKUP(A133,Cleaning!$A:$A,Cleaning!$P:$P,0,0)</f>
        <v>4.71</v>
      </c>
      <c r="O133">
        <f>_xlfn.XLOOKUP(A133,Cleaning!$A:$A,Cleaning!$R:$R,0,0)</f>
        <v>0</v>
      </c>
      <c r="P133">
        <f>_xlfn.XLOOKUP(A133,Cleaning!$A:$A,Cleaning!$T:$T,0,0)</f>
        <v>0.42</v>
      </c>
      <c r="Q133" s="5">
        <f>_xlfn.XLOOKUP(A133,Cleaning!$A:$A,Cleaning!$V:$V,0,0)</f>
        <v>5.13</v>
      </c>
    </row>
    <row r="134" spans="1:17" x14ac:dyDescent="0.3">
      <c r="A134" s="3">
        <v>120132</v>
      </c>
      <c r="B134">
        <f>_xlfn.XLOOKUP(A134,Cleaning!$A:$A,Cleaning!$B:$B,0,0)</f>
        <v>401</v>
      </c>
      <c r="C134" s="2">
        <f>_xlfn.XLOOKUP(A134,Cleaning!$A:$A,Cleaning!$C:$C,0,0)</f>
        <v>45799</v>
      </c>
      <c r="D134" s="4">
        <f>_xlfn.XLOOKUP(A134,Cleaning!$A:$A,Cleaning!$D:$D,0,0)</f>
        <v>0.32725694444444442</v>
      </c>
      <c r="E134" s="2">
        <f>_xlfn.XLOOKUP(A134,Cleaning!$A:$A,Cleaning!$E:$E,0,0)</f>
        <v>45799</v>
      </c>
      <c r="F134" s="10" t="str">
        <f>_xlfn.XLOOKUP(A134,Cleaning!$A:$A,Cleaning!$F:$F,0,0)</f>
        <v>Thursday</v>
      </c>
      <c r="G134" t="str">
        <f>_xlfn.XLOOKUP(A134,Cleaning!$A:$A,Cleaning!$G:$G,0,0)</f>
        <v>Breakfast</v>
      </c>
      <c r="H134" t="str">
        <f>_xlfn.XLOOKUP(A134,Cleaning!$A:$A,Cleaning!$I:$I,0,0)</f>
        <v>Drive-Thru</v>
      </c>
      <c r="I134" t="str">
        <f>_xlfn.XLOOKUP(A134,Cleaning!$A:$A,Cleaning!$J:$J,0,0)</f>
        <v>Egg Muffin</v>
      </c>
      <c r="J134" t="str">
        <f>_xlfn.XLOOKUP(A134,Cleaning!$A:$A,Cleaning!$L:$L,0,0)</f>
        <v>No Modifier</v>
      </c>
      <c r="K134" t="str">
        <f>_xlfn.XLOOKUP(A134,Cleaning!$A:$A,Cleaning!$X:$X,0,0)</f>
        <v>Card</v>
      </c>
      <c r="L134" s="3">
        <f>_xlfn.XLOOKUP(A134,Cleaning!$A:$A,Cleaning!$M:$M,0,0)</f>
        <v>1</v>
      </c>
      <c r="M134" s="5">
        <f>_xlfn.XLOOKUP(A134,Cleaning!$A:$A,Cleaning!$O:$O,0,0)</f>
        <v>2.97</v>
      </c>
      <c r="N134" s="12">
        <f>_xlfn.XLOOKUP(A134,Cleaning!$A:$A,Cleaning!$P:$P,0,0)</f>
        <v>2.97</v>
      </c>
      <c r="O134">
        <f>_xlfn.XLOOKUP(A134,Cleaning!$A:$A,Cleaning!$R:$R,0,0)</f>
        <v>0</v>
      </c>
      <c r="P134">
        <f>_xlfn.XLOOKUP(A134,Cleaning!$A:$A,Cleaning!$T:$T,0,0)</f>
        <v>0.19</v>
      </c>
      <c r="Q134" s="5">
        <f>_xlfn.XLOOKUP(A134,Cleaning!$A:$A,Cleaning!$V:$V,0,0)</f>
        <v>3.16</v>
      </c>
    </row>
    <row r="135" spans="1:17" x14ac:dyDescent="0.3">
      <c r="A135" s="3">
        <v>120133</v>
      </c>
      <c r="B135">
        <f>_xlfn.XLOOKUP(A135,Cleaning!$A:$A,Cleaning!$B:$B,0,0)</f>
        <v>102</v>
      </c>
      <c r="C135" s="2">
        <f>_xlfn.XLOOKUP(A135,Cleaning!$A:$A,Cleaning!$C:$C,0,0)</f>
        <v>45821</v>
      </c>
      <c r="D135" s="4">
        <f>_xlfn.XLOOKUP(A135,Cleaning!$A:$A,Cleaning!$D:$D,0,0)</f>
        <v>0.46251157407407406</v>
      </c>
      <c r="E135" s="2">
        <f>_xlfn.XLOOKUP(A135,Cleaning!$A:$A,Cleaning!$E:$E,0,0)</f>
        <v>45821</v>
      </c>
      <c r="F135" s="10" t="str">
        <f>_xlfn.XLOOKUP(A135,Cleaning!$A:$A,Cleaning!$F:$F,0,0)</f>
        <v>Friday</v>
      </c>
      <c r="G135" t="str">
        <f>_xlfn.XLOOKUP(A135,Cleaning!$A:$A,Cleaning!$G:$G,0,0)</f>
        <v>Morning</v>
      </c>
      <c r="H135" t="str">
        <f>_xlfn.XLOOKUP(A135,Cleaning!$A:$A,Cleaning!$I:$I,0,0)</f>
        <v>Dine-In</v>
      </c>
      <c r="I135" t="str">
        <f>_xlfn.XLOOKUP(A135,Cleaning!$A:$A,Cleaning!$J:$J,0,0)</f>
        <v>Soft Drink (Medium)</v>
      </c>
      <c r="J135" t="str">
        <f>_xlfn.XLOOKUP(A135,Cleaning!$A:$A,Cleaning!$L:$L,0,0)</f>
        <v>Sugar-Free Syrup</v>
      </c>
      <c r="K135" t="str">
        <f>_xlfn.XLOOKUP(A135,Cleaning!$A:$A,Cleaning!$X:$X,0,0)</f>
        <v>Cash</v>
      </c>
      <c r="L135" s="3">
        <f>_xlfn.XLOOKUP(A135,Cleaning!$A:$A,Cleaning!$M:$M,0,0)</f>
        <v>1</v>
      </c>
      <c r="M135" s="5">
        <f>_xlfn.XLOOKUP(A135,Cleaning!$A:$A,Cleaning!$O:$O,0,0)</f>
        <v>2.08</v>
      </c>
      <c r="N135" s="12">
        <f>_xlfn.XLOOKUP(A135,Cleaning!$A:$A,Cleaning!$P:$P,0,0)</f>
        <v>2.08</v>
      </c>
      <c r="O135">
        <f>_xlfn.XLOOKUP(A135,Cleaning!$A:$A,Cleaning!$R:$R,0,0)</f>
        <v>0</v>
      </c>
      <c r="P135">
        <f>_xlfn.XLOOKUP(A135,Cleaning!$A:$A,Cleaning!$T:$T,0,0)</f>
        <v>0.14000000000000001</v>
      </c>
      <c r="Q135" s="5">
        <f>_xlfn.XLOOKUP(A135,Cleaning!$A:$A,Cleaning!$V:$V,0,0)</f>
        <v>2.2200000000000002</v>
      </c>
    </row>
    <row r="136" spans="1:17" x14ac:dyDescent="0.3">
      <c r="A136" s="3">
        <v>120134</v>
      </c>
      <c r="B136">
        <f>_xlfn.XLOOKUP(A136,Cleaning!$A:$A,Cleaning!$B:$B,0,0)</f>
        <v>401</v>
      </c>
      <c r="C136" s="2">
        <f>_xlfn.XLOOKUP(A136,Cleaning!$A:$A,Cleaning!$C:$C,0,0)</f>
        <v>45844</v>
      </c>
      <c r="D136" s="4">
        <f>_xlfn.XLOOKUP(A136,Cleaning!$A:$A,Cleaning!$D:$D,0,0)</f>
        <v>0.30383101851851851</v>
      </c>
      <c r="E136" s="2">
        <f>_xlfn.XLOOKUP(A136,Cleaning!$A:$A,Cleaning!$E:$E,0,0)</f>
        <v>45844</v>
      </c>
      <c r="F136" s="10" t="str">
        <f>_xlfn.XLOOKUP(A136,Cleaning!$A:$A,Cleaning!$F:$F,0,0)</f>
        <v>Sunday</v>
      </c>
      <c r="G136" t="str">
        <f>_xlfn.XLOOKUP(A136,Cleaning!$A:$A,Cleaning!$G:$G,0,0)</f>
        <v>Breakfast</v>
      </c>
      <c r="H136" t="str">
        <f>_xlfn.XLOOKUP(A136,Cleaning!$A:$A,Cleaning!$I:$I,0,0)</f>
        <v>Dine-In</v>
      </c>
      <c r="I136" t="str">
        <f>_xlfn.XLOOKUP(A136,Cleaning!$A:$A,Cleaning!$J:$J,0,0)</f>
        <v>Hash Browns</v>
      </c>
      <c r="J136" t="str">
        <f>_xlfn.XLOOKUP(A136,Cleaning!$A:$A,Cleaning!$L:$L,0,0)</f>
        <v>No Modifier</v>
      </c>
      <c r="K136" t="str">
        <f>_xlfn.XLOOKUP(A136,Cleaning!$A:$A,Cleaning!$X:$X,0,0)</f>
        <v>Card</v>
      </c>
      <c r="L136" s="3">
        <f>_xlfn.XLOOKUP(A136,Cleaning!$A:$A,Cleaning!$M:$M,0,0)</f>
        <v>1</v>
      </c>
      <c r="M136" s="5">
        <f>_xlfn.XLOOKUP(A136,Cleaning!$A:$A,Cleaning!$O:$O,0,0)</f>
        <v>1.71</v>
      </c>
      <c r="N136" s="12">
        <f>_xlfn.XLOOKUP(A136,Cleaning!$A:$A,Cleaning!$P:$P,0,0)</f>
        <v>1.71</v>
      </c>
      <c r="O136">
        <f>_xlfn.XLOOKUP(A136,Cleaning!$A:$A,Cleaning!$R:$R,0,0)</f>
        <v>0</v>
      </c>
      <c r="P136">
        <f>_xlfn.XLOOKUP(A136,Cleaning!$A:$A,Cleaning!$T:$T,0,0)</f>
        <v>0.12</v>
      </c>
      <c r="Q136" s="5">
        <f>_xlfn.XLOOKUP(A136,Cleaning!$A:$A,Cleaning!$V:$V,0,0)</f>
        <v>1.83</v>
      </c>
    </row>
    <row r="137" spans="1:17" x14ac:dyDescent="0.3">
      <c r="A137" s="3">
        <v>120135</v>
      </c>
      <c r="B137">
        <f>_xlfn.XLOOKUP(A137,Cleaning!$A:$A,Cleaning!$B:$B,0,0)</f>
        <v>101</v>
      </c>
      <c r="C137" s="2">
        <f>_xlfn.XLOOKUP(A137,Cleaning!$A:$A,Cleaning!$C:$C,0,0)</f>
        <v>45836</v>
      </c>
      <c r="D137" s="4">
        <f>_xlfn.XLOOKUP(A137,Cleaning!$A:$A,Cleaning!$D:$D,0,0)</f>
        <v>7.7719907407407404E-2</v>
      </c>
      <c r="E137" s="2">
        <f>_xlfn.XLOOKUP(A137,Cleaning!$A:$A,Cleaning!$E:$E,0,0)</f>
        <v>45836</v>
      </c>
      <c r="F137" s="10" t="str">
        <f>_xlfn.XLOOKUP(A137,Cleaning!$A:$A,Cleaning!$F:$F,0,0)</f>
        <v>Saturday</v>
      </c>
      <c r="G137" t="str">
        <f>_xlfn.XLOOKUP(A137,Cleaning!$A:$A,Cleaning!$G:$G,0,0)</f>
        <v>Late Night</v>
      </c>
      <c r="H137" t="str">
        <f>_xlfn.XLOOKUP(A137,Cleaning!$A:$A,Cleaning!$I:$I,0,0)</f>
        <v>Delivery</v>
      </c>
      <c r="I137" t="str">
        <f>_xlfn.XLOOKUP(A137,Cleaning!$A:$A,Cleaning!$J:$J,0,0)</f>
        <v>Soft Drink (Large)</v>
      </c>
      <c r="J137" t="str">
        <f>_xlfn.XLOOKUP(A137,Cleaning!$A:$A,Cleaning!$L:$L,0,0)</f>
        <v>Oat Milk</v>
      </c>
      <c r="K137" t="str">
        <f>_xlfn.XLOOKUP(A137,Cleaning!$A:$A,Cleaning!$X:$X,0,0)</f>
        <v>Card</v>
      </c>
      <c r="L137" s="3">
        <f>_xlfn.XLOOKUP(A137,Cleaning!$A:$A,Cleaning!$M:$M,0,0)</f>
        <v>1</v>
      </c>
      <c r="M137" s="5">
        <f>_xlfn.XLOOKUP(A137,Cleaning!$A:$A,Cleaning!$O:$O,0,0)</f>
        <v>2.84</v>
      </c>
      <c r="N137" s="12">
        <f>_xlfn.XLOOKUP(A137,Cleaning!$A:$A,Cleaning!$P:$P,0,0)</f>
        <v>2.84</v>
      </c>
      <c r="O137">
        <f>_xlfn.XLOOKUP(A137,Cleaning!$A:$A,Cleaning!$R:$R,0,0)</f>
        <v>0</v>
      </c>
      <c r="P137">
        <f>_xlfn.XLOOKUP(A137,Cleaning!$A:$A,Cleaning!$T:$T,0,0)</f>
        <v>0.21</v>
      </c>
      <c r="Q137" s="5">
        <f>_xlfn.XLOOKUP(A137,Cleaning!$A:$A,Cleaning!$V:$V,0,0)</f>
        <v>3.05</v>
      </c>
    </row>
    <row r="138" spans="1:17" x14ac:dyDescent="0.3">
      <c r="A138" s="3">
        <v>120136</v>
      </c>
      <c r="B138">
        <f>_xlfn.XLOOKUP(A138,Cleaning!$A:$A,Cleaning!$B:$B,0,0)</f>
        <v>402</v>
      </c>
      <c r="C138" s="2">
        <f>_xlfn.XLOOKUP(A138,Cleaning!$A:$A,Cleaning!$C:$C,0,0)</f>
        <v>45778</v>
      </c>
      <c r="D138" s="4">
        <f>_xlfn.XLOOKUP(A138,Cleaning!$A:$A,Cleaning!$D:$D,0,0)</f>
        <v>0.47249999999999998</v>
      </c>
      <c r="E138" s="2">
        <f>_xlfn.XLOOKUP(A138,Cleaning!$A:$A,Cleaning!$E:$E,0,0)</f>
        <v>45778</v>
      </c>
      <c r="F138" s="10" t="str">
        <f>_xlfn.XLOOKUP(A138,Cleaning!$A:$A,Cleaning!$F:$F,0,0)</f>
        <v>Thursday</v>
      </c>
      <c r="G138" t="str">
        <f>_xlfn.XLOOKUP(A138,Cleaning!$A:$A,Cleaning!$G:$G,0,0)</f>
        <v>Late Night</v>
      </c>
      <c r="H138" t="str">
        <f>_xlfn.XLOOKUP(A138,Cleaning!$A:$A,Cleaning!$I:$I,0,0)</f>
        <v>Takeout</v>
      </c>
      <c r="I138" t="str">
        <f>_xlfn.XLOOKUP(A138,Cleaning!$A:$A,Cleaning!$J:$J,0,0)</f>
        <v>Spicy Chicken Sandwich</v>
      </c>
      <c r="J138" t="str">
        <f>_xlfn.XLOOKUP(A138,Cleaning!$A:$A,Cleaning!$L:$L,0,0)</f>
        <v>No Modifier</v>
      </c>
      <c r="K138" t="str">
        <f>_xlfn.XLOOKUP(A138,Cleaning!$A:$A,Cleaning!$X:$X,0,0)</f>
        <v>Cash</v>
      </c>
      <c r="L138" s="3">
        <f>_xlfn.XLOOKUP(A138,Cleaning!$A:$A,Cleaning!$M:$M,0,0)</f>
        <v>1</v>
      </c>
      <c r="M138" s="5">
        <f>_xlfn.XLOOKUP(A138,Cleaning!$A:$A,Cleaning!$O:$O,0,0)</f>
        <v>6.3400000000000007</v>
      </c>
      <c r="N138" s="12">
        <f>_xlfn.XLOOKUP(A138,Cleaning!$A:$A,Cleaning!$P:$P,0,0)</f>
        <v>6.3400000000000007</v>
      </c>
      <c r="O138">
        <f>_xlfn.XLOOKUP(A138,Cleaning!$A:$A,Cleaning!$R:$R,0,0)</f>
        <v>0</v>
      </c>
      <c r="P138">
        <f>_xlfn.XLOOKUP(A138,Cleaning!$A:$A,Cleaning!$T:$T,0,0)</f>
        <v>0.6</v>
      </c>
      <c r="Q138" s="5">
        <f>_xlfn.XLOOKUP(A138,Cleaning!$A:$A,Cleaning!$V:$V,0,0)</f>
        <v>6.94</v>
      </c>
    </row>
    <row r="139" spans="1:17" x14ac:dyDescent="0.3">
      <c r="A139" s="3">
        <v>120137</v>
      </c>
      <c r="B139">
        <f>_xlfn.XLOOKUP(A139,Cleaning!$A:$A,Cleaning!$B:$B,0,0)</f>
        <v>102</v>
      </c>
      <c r="C139" s="2">
        <f>_xlfn.XLOOKUP(A139,Cleaning!$A:$A,Cleaning!$C:$C,0,0)</f>
        <v>45777</v>
      </c>
      <c r="D139" s="4">
        <f>_xlfn.XLOOKUP(A139,Cleaning!$A:$A,Cleaning!$D:$D,0,0)</f>
        <v>0.40521990740740743</v>
      </c>
      <c r="E139" s="2">
        <f>_xlfn.XLOOKUP(A139,Cleaning!$A:$A,Cleaning!$E:$E,0,0)</f>
        <v>45777</v>
      </c>
      <c r="F139" s="10" t="str">
        <f>_xlfn.XLOOKUP(A139,Cleaning!$A:$A,Cleaning!$F:$F,0,0)</f>
        <v>Wednesday</v>
      </c>
      <c r="G139" t="str">
        <f>_xlfn.XLOOKUP(A139,Cleaning!$A:$A,Cleaning!$G:$G,0,0)</f>
        <v>Dinner</v>
      </c>
      <c r="H139" t="str">
        <f>_xlfn.XLOOKUP(A139,Cleaning!$A:$A,Cleaning!$I:$I,0,0)</f>
        <v>Dine-In</v>
      </c>
      <c r="I139" t="str">
        <f>_xlfn.XLOOKUP(A139,Cleaning!$A:$A,Cleaning!$J:$J,0,0)</f>
        <v>Spicy Chicken Sandwich</v>
      </c>
      <c r="J139" t="str">
        <f>_xlfn.XLOOKUP(A139,Cleaning!$A:$A,Cleaning!$L:$L,0,0)</f>
        <v>No Modifier</v>
      </c>
      <c r="K139" t="str">
        <f>_xlfn.XLOOKUP(A139,Cleaning!$A:$A,Cleaning!$X:$X,0,0)</f>
        <v>Card</v>
      </c>
      <c r="L139" s="3">
        <f>_xlfn.XLOOKUP(A139,Cleaning!$A:$A,Cleaning!$M:$M,0,0)</f>
        <v>1</v>
      </c>
      <c r="M139" s="5">
        <f>_xlfn.XLOOKUP(A139,Cleaning!$A:$A,Cleaning!$O:$O,0,0)</f>
        <v>5.52</v>
      </c>
      <c r="N139" s="12">
        <f>_xlfn.XLOOKUP(A139,Cleaning!$A:$A,Cleaning!$P:$P,0,0)</f>
        <v>5.52</v>
      </c>
      <c r="O139">
        <f>_xlfn.XLOOKUP(A139,Cleaning!$A:$A,Cleaning!$R:$R,0,0)</f>
        <v>0</v>
      </c>
      <c r="P139">
        <f>_xlfn.XLOOKUP(A139,Cleaning!$A:$A,Cleaning!$T:$T,0,0)</f>
        <v>0.5</v>
      </c>
      <c r="Q139" s="5">
        <f>_xlfn.XLOOKUP(A139,Cleaning!$A:$A,Cleaning!$V:$V,0,0)</f>
        <v>6.02</v>
      </c>
    </row>
    <row r="140" spans="1:17" x14ac:dyDescent="0.3">
      <c r="A140" s="3">
        <v>120138</v>
      </c>
      <c r="B140">
        <f>_xlfn.XLOOKUP(A140,Cleaning!$A:$A,Cleaning!$B:$B,0,0)</f>
        <v>401</v>
      </c>
      <c r="C140" s="2">
        <f>_xlfn.XLOOKUP(A140,Cleaning!$A:$A,Cleaning!$C:$C,0,0)</f>
        <v>45777</v>
      </c>
      <c r="D140" s="4">
        <f>_xlfn.XLOOKUP(A140,Cleaning!$A:$A,Cleaning!$D:$D,0,0)</f>
        <v>7.2881944444444444E-2</v>
      </c>
      <c r="E140" s="2">
        <f>_xlfn.XLOOKUP(A140,Cleaning!$A:$A,Cleaning!$E:$E,0,0)</f>
        <v>45777</v>
      </c>
      <c r="F140" s="10" t="str">
        <f>_xlfn.XLOOKUP(A140,Cleaning!$A:$A,Cleaning!$F:$F,0,0)</f>
        <v>Wednesday</v>
      </c>
      <c r="G140" t="str">
        <f>_xlfn.XLOOKUP(A140,Cleaning!$A:$A,Cleaning!$G:$G,0,0)</f>
        <v>Lunch</v>
      </c>
      <c r="H140" t="str">
        <f>_xlfn.XLOOKUP(A140,Cleaning!$A:$A,Cleaning!$I:$I,0,0)</f>
        <v>Drive-Thru</v>
      </c>
      <c r="I140" t="str">
        <f>_xlfn.XLOOKUP(A140,Cleaning!$A:$A,Cleaning!$J:$J,0,0)</f>
        <v>Chicken Nuggets (10pc)</v>
      </c>
      <c r="J140" t="str">
        <f>_xlfn.XLOOKUP(A140,Cleaning!$A:$A,Cleaning!$L:$L,0,0)</f>
        <v>No Modifier</v>
      </c>
      <c r="K140" t="str">
        <f>_xlfn.XLOOKUP(A140,Cleaning!$A:$A,Cleaning!$X:$X,0,0)</f>
        <v>Card</v>
      </c>
      <c r="L140" s="3">
        <f>_xlfn.XLOOKUP(A140,Cleaning!$A:$A,Cleaning!$M:$M,0,0)</f>
        <v>1</v>
      </c>
      <c r="M140" s="5">
        <f>_xlfn.XLOOKUP(A140,Cleaning!$A:$A,Cleaning!$O:$O,0,0)</f>
        <v>5.26</v>
      </c>
      <c r="N140" s="12">
        <f>_xlfn.XLOOKUP(A140,Cleaning!$A:$A,Cleaning!$P:$P,0,0)</f>
        <v>5.26</v>
      </c>
      <c r="O140">
        <f>_xlfn.XLOOKUP(A140,Cleaning!$A:$A,Cleaning!$R:$R,0,0)</f>
        <v>0</v>
      </c>
      <c r="P140">
        <f>_xlfn.XLOOKUP(A140,Cleaning!$A:$A,Cleaning!$T:$T,0,0)</f>
        <v>0.37</v>
      </c>
      <c r="Q140" s="5">
        <f>_xlfn.XLOOKUP(A140,Cleaning!$A:$A,Cleaning!$V:$V,0,0)</f>
        <v>5.63</v>
      </c>
    </row>
    <row r="141" spans="1:17" x14ac:dyDescent="0.3">
      <c r="A141" s="3">
        <v>120139</v>
      </c>
      <c r="B141">
        <f>_xlfn.XLOOKUP(A141,Cleaning!$A:$A,Cleaning!$B:$B,0,0)</f>
        <v>301</v>
      </c>
      <c r="C141" s="2">
        <f>_xlfn.XLOOKUP(A141,Cleaning!$A:$A,Cleaning!$C:$C,0,0)</f>
        <v>45823</v>
      </c>
      <c r="D141" s="4">
        <f>_xlfn.XLOOKUP(A141,Cleaning!$A:$A,Cleaning!$D:$D,0,0)</f>
        <v>0.41673611111111108</v>
      </c>
      <c r="E141" s="2">
        <f>_xlfn.XLOOKUP(A141,Cleaning!$A:$A,Cleaning!$E:$E,0,0)</f>
        <v>45823</v>
      </c>
      <c r="F141" s="10" t="str">
        <f>_xlfn.XLOOKUP(A141,Cleaning!$A:$A,Cleaning!$F:$F,0,0)</f>
        <v>Sunday</v>
      </c>
      <c r="G141" t="str">
        <f>_xlfn.XLOOKUP(A141,Cleaning!$A:$A,Cleaning!$G:$G,0,0)</f>
        <v>Late Night</v>
      </c>
      <c r="H141" t="str">
        <f>_xlfn.XLOOKUP(A141,Cleaning!$A:$A,Cleaning!$I:$I,0,0)</f>
        <v>Takeout</v>
      </c>
      <c r="I141" t="str">
        <f>_xlfn.XLOOKUP(A141,Cleaning!$A:$A,Cleaning!$J:$J,0,0)</f>
        <v>French Fries</v>
      </c>
      <c r="J141" t="str">
        <f>_xlfn.XLOOKUP(A141,Cleaning!$A:$A,Cleaning!$L:$L,0,0)</f>
        <v>No Modifier</v>
      </c>
      <c r="K141" t="str">
        <f>_xlfn.XLOOKUP(A141,Cleaning!$A:$A,Cleaning!$X:$X,0,0)</f>
        <v>Cash</v>
      </c>
      <c r="L141" s="3">
        <f>_xlfn.XLOOKUP(A141,Cleaning!$A:$A,Cleaning!$M:$M,0,0)</f>
        <v>1</v>
      </c>
      <c r="M141" s="5">
        <f>_xlfn.XLOOKUP(A141,Cleaning!$A:$A,Cleaning!$O:$O,0,0)</f>
        <v>1.9900000000000002</v>
      </c>
      <c r="N141" s="12">
        <f>_xlfn.XLOOKUP(A141,Cleaning!$A:$A,Cleaning!$P:$P,0,0)</f>
        <v>1.9900000000000002</v>
      </c>
      <c r="O141">
        <f>_xlfn.XLOOKUP(A141,Cleaning!$A:$A,Cleaning!$R:$R,0,0)</f>
        <v>0</v>
      </c>
      <c r="P141">
        <f>_xlfn.XLOOKUP(A141,Cleaning!$A:$A,Cleaning!$T:$T,0,0)</f>
        <v>0.19</v>
      </c>
      <c r="Q141" s="5">
        <f>_xlfn.XLOOKUP(A141,Cleaning!$A:$A,Cleaning!$V:$V,0,0)</f>
        <v>2.1800000000000002</v>
      </c>
    </row>
    <row r="142" spans="1:17" x14ac:dyDescent="0.3">
      <c r="A142" s="3">
        <v>120140</v>
      </c>
      <c r="B142">
        <f>_xlfn.XLOOKUP(A142,Cleaning!$A:$A,Cleaning!$B:$B,0,0)</f>
        <v>102</v>
      </c>
      <c r="C142" s="2">
        <f>_xlfn.XLOOKUP(A142,Cleaning!$A:$A,Cleaning!$C:$C,0,0)</f>
        <v>45758</v>
      </c>
      <c r="D142" s="4">
        <f>_xlfn.XLOOKUP(A142,Cleaning!$A:$A,Cleaning!$D:$D,0,0)</f>
        <v>0.4231712962962963</v>
      </c>
      <c r="E142" s="2">
        <f>_xlfn.XLOOKUP(A142,Cleaning!$A:$A,Cleaning!$E:$E,0,0)</f>
        <v>45758</v>
      </c>
      <c r="F142" s="10" t="str">
        <f>_xlfn.XLOOKUP(A142,Cleaning!$A:$A,Cleaning!$F:$F,0,0)</f>
        <v>Friday</v>
      </c>
      <c r="G142" t="str">
        <f>_xlfn.XLOOKUP(A142,Cleaning!$A:$A,Cleaning!$G:$G,0,0)</f>
        <v>Breakfast</v>
      </c>
      <c r="H142" t="str">
        <f>_xlfn.XLOOKUP(A142,Cleaning!$A:$A,Cleaning!$I:$I,0,0)</f>
        <v>Takeout</v>
      </c>
      <c r="I142" t="str">
        <f>_xlfn.XLOOKUP(A142,Cleaning!$A:$A,Cleaning!$J:$J,0,0)</f>
        <v>Hash Browns</v>
      </c>
      <c r="J142" t="str">
        <f>_xlfn.XLOOKUP(A142,Cleaning!$A:$A,Cleaning!$L:$L,0,0)</f>
        <v>Cinnamon</v>
      </c>
      <c r="K142" t="str">
        <f>_xlfn.XLOOKUP(A142,Cleaning!$A:$A,Cleaning!$X:$X,0,0)</f>
        <v>Card</v>
      </c>
      <c r="L142" s="3">
        <f>_xlfn.XLOOKUP(A142,Cleaning!$A:$A,Cleaning!$M:$M,0,0)</f>
        <v>1</v>
      </c>
      <c r="M142" s="5">
        <f>_xlfn.XLOOKUP(A142,Cleaning!$A:$A,Cleaning!$O:$O,0,0)</f>
        <v>2.04</v>
      </c>
      <c r="N142" s="12">
        <f>_xlfn.XLOOKUP(A142,Cleaning!$A:$A,Cleaning!$P:$P,0,0)</f>
        <v>2.04</v>
      </c>
      <c r="O142">
        <f>_xlfn.XLOOKUP(A142,Cleaning!$A:$A,Cleaning!$R:$R,0,0)</f>
        <v>0</v>
      </c>
      <c r="P142">
        <f>_xlfn.XLOOKUP(A142,Cleaning!$A:$A,Cleaning!$T:$T,0,0)</f>
        <v>0.18</v>
      </c>
      <c r="Q142" s="5">
        <f>_xlfn.XLOOKUP(A142,Cleaning!$A:$A,Cleaning!$V:$V,0,0)</f>
        <v>2.2200000000000002</v>
      </c>
    </row>
    <row r="143" spans="1:17" x14ac:dyDescent="0.3">
      <c r="A143" s="3">
        <v>120141</v>
      </c>
      <c r="B143">
        <f>_xlfn.XLOOKUP(A143,Cleaning!$A:$A,Cleaning!$B:$B,0,0)</f>
        <v>102</v>
      </c>
      <c r="C143" s="2">
        <f>_xlfn.XLOOKUP(A143,Cleaning!$A:$A,Cleaning!$C:$C,0,0)</f>
        <v>45857</v>
      </c>
      <c r="D143" s="4">
        <f>_xlfn.XLOOKUP(A143,Cleaning!$A:$A,Cleaning!$D:$D,0,0)</f>
        <v>0.21913194444444445</v>
      </c>
      <c r="E143" s="2">
        <f>_xlfn.XLOOKUP(A143,Cleaning!$A:$A,Cleaning!$E:$E,0,0)</f>
        <v>45857</v>
      </c>
      <c r="F143" s="10" t="str">
        <f>_xlfn.XLOOKUP(A143,Cleaning!$A:$A,Cleaning!$F:$F,0,0)</f>
        <v>Saturday</v>
      </c>
      <c r="G143" t="str">
        <f>_xlfn.XLOOKUP(A143,Cleaning!$A:$A,Cleaning!$G:$G,0,0)</f>
        <v>Afternoon</v>
      </c>
      <c r="H143" t="str">
        <f>_xlfn.XLOOKUP(A143,Cleaning!$A:$A,Cleaning!$I:$I,0,0)</f>
        <v>Dine-In</v>
      </c>
      <c r="I143" t="str">
        <f>_xlfn.XLOOKUP(A143,Cleaning!$A:$A,Cleaning!$J:$J,0,0)</f>
        <v>Soft Drink (Medium)</v>
      </c>
      <c r="J143" t="str">
        <f>_xlfn.XLOOKUP(A143,Cleaning!$A:$A,Cleaning!$L:$L,0,0)</f>
        <v>Light Ice</v>
      </c>
      <c r="K143" t="str">
        <f>_xlfn.XLOOKUP(A143,Cleaning!$A:$A,Cleaning!$X:$X,0,0)</f>
        <v>Card</v>
      </c>
      <c r="L143" s="3">
        <f>_xlfn.XLOOKUP(A143,Cleaning!$A:$A,Cleaning!$M:$M,0,0)</f>
        <v>2</v>
      </c>
      <c r="M143" s="5">
        <f>_xlfn.XLOOKUP(A143,Cleaning!$A:$A,Cleaning!$O:$O,0,0)</f>
        <v>1.85</v>
      </c>
      <c r="N143" s="12">
        <f>_xlfn.XLOOKUP(A143,Cleaning!$A:$A,Cleaning!$P:$P,0,0)</f>
        <v>3.7</v>
      </c>
      <c r="O143">
        <f>_xlfn.XLOOKUP(A143,Cleaning!$A:$A,Cleaning!$R:$R,0,0)</f>
        <v>0</v>
      </c>
      <c r="P143">
        <f>_xlfn.XLOOKUP(A143,Cleaning!$A:$A,Cleaning!$T:$T,0,0)</f>
        <v>0.26</v>
      </c>
      <c r="Q143" s="5">
        <f>_xlfn.XLOOKUP(A143,Cleaning!$A:$A,Cleaning!$V:$V,0,0)</f>
        <v>3.96</v>
      </c>
    </row>
    <row r="144" spans="1:17" x14ac:dyDescent="0.3">
      <c r="A144" s="3">
        <v>120142</v>
      </c>
      <c r="B144">
        <f>_xlfn.XLOOKUP(A144,Cleaning!$A:$A,Cleaning!$B:$B,0,0)</f>
        <v>501</v>
      </c>
      <c r="C144" s="2">
        <f>_xlfn.XLOOKUP(A144,Cleaning!$A:$A,Cleaning!$C:$C,0,0)</f>
        <v>45878</v>
      </c>
      <c r="D144" s="4">
        <f>_xlfn.XLOOKUP(A144,Cleaning!$A:$A,Cleaning!$D:$D,0,0)</f>
        <v>0.50922453703703707</v>
      </c>
      <c r="E144" s="2">
        <f>_xlfn.XLOOKUP(A144,Cleaning!$A:$A,Cleaning!$E:$E,0,0)</f>
        <v>45878</v>
      </c>
      <c r="F144" s="10" t="str">
        <f>_xlfn.XLOOKUP(A144,Cleaning!$A:$A,Cleaning!$F:$F,0,0)</f>
        <v>Saturday</v>
      </c>
      <c r="G144" t="str">
        <f>_xlfn.XLOOKUP(A144,Cleaning!$A:$A,Cleaning!$G:$G,0,0)</f>
        <v>Lunch</v>
      </c>
      <c r="H144" t="str">
        <f>_xlfn.XLOOKUP(A144,Cleaning!$A:$A,Cleaning!$I:$I,0,0)</f>
        <v>Drive-Thru</v>
      </c>
      <c r="I144" t="str">
        <f>_xlfn.XLOOKUP(A144,Cleaning!$A:$A,Cleaning!$J:$J,0,0)</f>
        <v>Cheeseburger</v>
      </c>
      <c r="J144" t="str">
        <f>_xlfn.XLOOKUP(A144,Cleaning!$A:$A,Cleaning!$L:$L,0,0)</f>
        <v>No Modifier</v>
      </c>
      <c r="K144" t="str">
        <f>_xlfn.XLOOKUP(A144,Cleaning!$A:$A,Cleaning!$X:$X,0,0)</f>
        <v>Cash</v>
      </c>
      <c r="L144" s="3">
        <f>_xlfn.XLOOKUP(A144,Cleaning!$A:$A,Cleaning!$M:$M,0,0)</f>
        <v>2</v>
      </c>
      <c r="M144" s="5">
        <f>_xlfn.XLOOKUP(A144,Cleaning!$A:$A,Cleaning!$O:$O,0,0)</f>
        <v>3.9499999999999997</v>
      </c>
      <c r="N144" s="12">
        <f>_xlfn.XLOOKUP(A144,Cleaning!$A:$A,Cleaning!$P:$P,0,0)</f>
        <v>7.8999999999999995</v>
      </c>
      <c r="O144">
        <f>_xlfn.XLOOKUP(A144,Cleaning!$A:$A,Cleaning!$R:$R,0,0)</f>
        <v>0</v>
      </c>
      <c r="P144">
        <f>_xlfn.XLOOKUP(A144,Cleaning!$A:$A,Cleaning!$T:$T,0,0)</f>
        <v>0.63</v>
      </c>
      <c r="Q144" s="5">
        <f>_xlfn.XLOOKUP(A144,Cleaning!$A:$A,Cleaning!$V:$V,0,0)</f>
        <v>8.5299999999999994</v>
      </c>
    </row>
    <row r="145" spans="1:17" x14ac:dyDescent="0.3">
      <c r="A145" s="3">
        <v>120143</v>
      </c>
      <c r="B145">
        <f>_xlfn.XLOOKUP(A145,Cleaning!$A:$A,Cleaning!$B:$B,0,0)</f>
        <v>301</v>
      </c>
      <c r="C145" s="2">
        <f>_xlfn.XLOOKUP(A145,Cleaning!$A:$A,Cleaning!$C:$C,0,0)</f>
        <v>45800</v>
      </c>
      <c r="D145" s="4">
        <f>_xlfn.XLOOKUP(A145,Cleaning!$A:$A,Cleaning!$D:$D,0,0)</f>
        <v>0.19244212962962962</v>
      </c>
      <c r="E145" s="2">
        <f>_xlfn.XLOOKUP(A145,Cleaning!$A:$A,Cleaning!$E:$E,0,0)</f>
        <v>45800</v>
      </c>
      <c r="F145" s="10" t="str">
        <f>_xlfn.XLOOKUP(A145,Cleaning!$A:$A,Cleaning!$F:$F,0,0)</f>
        <v>Friday</v>
      </c>
      <c r="G145" t="str">
        <f>_xlfn.XLOOKUP(A145,Cleaning!$A:$A,Cleaning!$G:$G,0,0)</f>
        <v>Afternoon</v>
      </c>
      <c r="H145" t="str">
        <f>_xlfn.XLOOKUP(A145,Cleaning!$A:$A,Cleaning!$I:$I,0,0)</f>
        <v>Takeout</v>
      </c>
      <c r="I145" t="str">
        <f>_xlfn.XLOOKUP(A145,Cleaning!$A:$A,Cleaning!$J:$J,0,0)</f>
        <v>Iced Tea</v>
      </c>
      <c r="J145" t="str">
        <f>_xlfn.XLOOKUP(A145,Cleaning!$A:$A,Cleaning!$L:$L,0,0)</f>
        <v>Almond Milk</v>
      </c>
      <c r="K145" t="str">
        <f>_xlfn.XLOOKUP(A145,Cleaning!$A:$A,Cleaning!$X:$X,0,0)</f>
        <v>MobilePay</v>
      </c>
      <c r="L145" s="3">
        <f>_xlfn.XLOOKUP(A145,Cleaning!$A:$A,Cleaning!$M:$M,0,0)</f>
        <v>1</v>
      </c>
      <c r="M145" s="5">
        <f>_xlfn.XLOOKUP(A145,Cleaning!$A:$A,Cleaning!$O:$O,0,0)</f>
        <v>2.61</v>
      </c>
      <c r="N145" s="12">
        <f>_xlfn.XLOOKUP(A145,Cleaning!$A:$A,Cleaning!$P:$P,0,0)</f>
        <v>2.61</v>
      </c>
      <c r="O145">
        <f>_xlfn.XLOOKUP(A145,Cleaning!$A:$A,Cleaning!$R:$R,0,0)</f>
        <v>0</v>
      </c>
      <c r="P145">
        <f>_xlfn.XLOOKUP(A145,Cleaning!$A:$A,Cleaning!$T:$T,0,0)</f>
        <v>0.17</v>
      </c>
      <c r="Q145" s="5">
        <f>_xlfn.XLOOKUP(A145,Cleaning!$A:$A,Cleaning!$V:$V,0,0)</f>
        <v>2.78</v>
      </c>
    </row>
    <row r="146" spans="1:17" x14ac:dyDescent="0.3">
      <c r="A146" s="3">
        <v>120144</v>
      </c>
      <c r="B146">
        <f>_xlfn.XLOOKUP(A146,Cleaning!$A:$A,Cleaning!$B:$B,0,0)</f>
        <v>103</v>
      </c>
      <c r="C146" s="2">
        <f>_xlfn.XLOOKUP(A146,Cleaning!$A:$A,Cleaning!$C:$C,0,0)</f>
        <v>45825</v>
      </c>
      <c r="D146" s="4">
        <f>_xlfn.XLOOKUP(A146,Cleaning!$A:$A,Cleaning!$D:$D,0,0)</f>
        <v>0.52527777777777773</v>
      </c>
      <c r="E146" s="2">
        <f>_xlfn.XLOOKUP(A146,Cleaning!$A:$A,Cleaning!$E:$E,0,0)</f>
        <v>45825</v>
      </c>
      <c r="F146" s="10" t="str">
        <f>_xlfn.XLOOKUP(A146,Cleaning!$A:$A,Cleaning!$F:$F,0,0)</f>
        <v>Tuesday</v>
      </c>
      <c r="G146" t="str">
        <f>_xlfn.XLOOKUP(A146,Cleaning!$A:$A,Cleaning!$G:$G,0,0)</f>
        <v>Lunch</v>
      </c>
      <c r="H146" t="str">
        <f>_xlfn.XLOOKUP(A146,Cleaning!$A:$A,Cleaning!$I:$I,0,0)</f>
        <v>Takeout</v>
      </c>
      <c r="I146" t="str">
        <f>_xlfn.XLOOKUP(A146,Cleaning!$A:$A,Cleaning!$J:$J,0,0)</f>
        <v>Chicken Sandwich Combo</v>
      </c>
      <c r="J146" t="str">
        <f>_xlfn.XLOOKUP(A146,Cleaning!$A:$A,Cleaning!$L:$L,0,0)</f>
        <v>No Onions</v>
      </c>
      <c r="K146" t="str">
        <f>_xlfn.XLOOKUP(A146,Cleaning!$A:$A,Cleaning!$X:$X,0,0)</f>
        <v>Card</v>
      </c>
      <c r="L146" s="3">
        <f>_xlfn.XLOOKUP(A146,Cleaning!$A:$A,Cleaning!$M:$M,0,0)</f>
        <v>1</v>
      </c>
      <c r="M146" s="5">
        <f>_xlfn.XLOOKUP(A146,Cleaning!$A:$A,Cleaning!$O:$O,0,0)</f>
        <v>9.1199999999999992</v>
      </c>
      <c r="N146" s="12">
        <f>_xlfn.XLOOKUP(A146,Cleaning!$A:$A,Cleaning!$P:$P,0,0)</f>
        <v>9.1199999999999992</v>
      </c>
      <c r="O146">
        <f>_xlfn.XLOOKUP(A146,Cleaning!$A:$A,Cleaning!$R:$R,0,0)</f>
        <v>0</v>
      </c>
      <c r="P146">
        <f>_xlfn.XLOOKUP(A146,Cleaning!$A:$A,Cleaning!$T:$T,0,0)</f>
        <v>0.64</v>
      </c>
      <c r="Q146" s="5">
        <f>_xlfn.XLOOKUP(A146,Cleaning!$A:$A,Cleaning!$V:$V,0,0)</f>
        <v>9.76</v>
      </c>
    </row>
    <row r="147" spans="1:17" x14ac:dyDescent="0.3">
      <c r="A147" s="3">
        <v>120145</v>
      </c>
      <c r="B147">
        <f>_xlfn.XLOOKUP(A147,Cleaning!$A:$A,Cleaning!$B:$B,0,0)</f>
        <v>402</v>
      </c>
      <c r="C147" s="2">
        <f>_xlfn.XLOOKUP(A147,Cleaning!$A:$A,Cleaning!$C:$C,0,0)</f>
        <v>45774</v>
      </c>
      <c r="D147" s="4">
        <f>_xlfn.XLOOKUP(A147,Cleaning!$A:$A,Cleaning!$D:$D,0,0)</f>
        <v>0.35800925925925925</v>
      </c>
      <c r="E147" s="2">
        <f>_xlfn.XLOOKUP(A147,Cleaning!$A:$A,Cleaning!$E:$E,0,0)</f>
        <v>45774</v>
      </c>
      <c r="F147" s="10" t="str">
        <f>_xlfn.XLOOKUP(A147,Cleaning!$A:$A,Cleaning!$F:$F,0,0)</f>
        <v>Sunday</v>
      </c>
      <c r="G147" t="str">
        <f>_xlfn.XLOOKUP(A147,Cleaning!$A:$A,Cleaning!$G:$G,0,0)</f>
        <v>Breakfast</v>
      </c>
      <c r="H147" t="str">
        <f>_xlfn.XLOOKUP(A147,Cleaning!$A:$A,Cleaning!$I:$I,0,0)</f>
        <v>Drive-Thru</v>
      </c>
      <c r="I147" t="str">
        <f>_xlfn.XLOOKUP(A147,Cleaning!$A:$A,Cleaning!$J:$J,0,0)</f>
        <v>Breakfast Burrito</v>
      </c>
      <c r="J147" t="str">
        <f>_xlfn.XLOOKUP(A147,Cleaning!$A:$A,Cleaning!$L:$L,0,0)</f>
        <v>Cinnamon</v>
      </c>
      <c r="K147" t="str">
        <f>_xlfn.XLOOKUP(A147,Cleaning!$A:$A,Cleaning!$X:$X,0,0)</f>
        <v>Card</v>
      </c>
      <c r="L147" s="3">
        <f>_xlfn.XLOOKUP(A147,Cleaning!$A:$A,Cleaning!$M:$M,0,0)</f>
        <v>1</v>
      </c>
      <c r="M147" s="5">
        <f>_xlfn.XLOOKUP(A147,Cleaning!$A:$A,Cleaning!$O:$O,0,0)</f>
        <v>4.04</v>
      </c>
      <c r="N147" s="12">
        <f>_xlfn.XLOOKUP(A147,Cleaning!$A:$A,Cleaning!$P:$P,0,0)</f>
        <v>4.04</v>
      </c>
      <c r="O147">
        <f>_xlfn.XLOOKUP(A147,Cleaning!$A:$A,Cleaning!$R:$R,0,0)</f>
        <v>0.2</v>
      </c>
      <c r="P147">
        <f>_xlfn.XLOOKUP(A147,Cleaning!$A:$A,Cleaning!$T:$T,0,0)</f>
        <v>0.28000000000000003</v>
      </c>
      <c r="Q147" s="5">
        <f>_xlfn.XLOOKUP(A147,Cleaning!$A:$A,Cleaning!$V:$V,0,0)</f>
        <v>4.12</v>
      </c>
    </row>
    <row r="148" spans="1:17" x14ac:dyDescent="0.3">
      <c r="A148" s="3">
        <v>120146</v>
      </c>
      <c r="B148">
        <f>_xlfn.XLOOKUP(A148,Cleaning!$A:$A,Cleaning!$B:$B,0,0)</f>
        <v>402</v>
      </c>
      <c r="C148" s="2">
        <f>_xlfn.XLOOKUP(A148,Cleaning!$A:$A,Cleaning!$C:$C,0,0)</f>
        <v>45864</v>
      </c>
      <c r="D148" s="4">
        <f>_xlfn.XLOOKUP(A148,Cleaning!$A:$A,Cleaning!$D:$D,0,0)</f>
        <v>0.47070601851851851</v>
      </c>
      <c r="E148" s="2">
        <f>_xlfn.XLOOKUP(A148,Cleaning!$A:$A,Cleaning!$E:$E,0,0)</f>
        <v>45864</v>
      </c>
      <c r="F148" s="10" t="str">
        <f>_xlfn.XLOOKUP(A148,Cleaning!$A:$A,Cleaning!$F:$F,0,0)</f>
        <v>Saturday</v>
      </c>
      <c r="G148" t="str">
        <f>_xlfn.XLOOKUP(A148,Cleaning!$A:$A,Cleaning!$G:$G,0,0)</f>
        <v>Lunch</v>
      </c>
      <c r="H148" t="str">
        <f>_xlfn.XLOOKUP(A148,Cleaning!$A:$A,Cleaning!$I:$I,0,0)</f>
        <v>Takeout</v>
      </c>
      <c r="I148" t="str">
        <f>_xlfn.XLOOKUP(A148,Cleaning!$A:$A,Cleaning!$J:$J,0,0)</f>
        <v>Chicken Sandwich Combo</v>
      </c>
      <c r="J148" t="str">
        <f>_xlfn.XLOOKUP(A148,Cleaning!$A:$A,Cleaning!$L:$L,0,0)</f>
        <v>Extra Patty</v>
      </c>
      <c r="K148" t="str">
        <f>_xlfn.XLOOKUP(A148,Cleaning!$A:$A,Cleaning!$X:$X,0,0)</f>
        <v>GiftCard</v>
      </c>
      <c r="L148" s="3">
        <f>_xlfn.XLOOKUP(A148,Cleaning!$A:$A,Cleaning!$M:$M,0,0)</f>
        <v>1</v>
      </c>
      <c r="M148" s="5">
        <f>_xlfn.XLOOKUP(A148,Cleaning!$A:$A,Cleaning!$O:$O,0,0)</f>
        <v>10.37</v>
      </c>
      <c r="N148" s="12">
        <f>_xlfn.XLOOKUP(A148,Cleaning!$A:$A,Cleaning!$P:$P,0,0)</f>
        <v>10.37</v>
      </c>
      <c r="O148">
        <f>_xlfn.XLOOKUP(A148,Cleaning!$A:$A,Cleaning!$R:$R,0,0)</f>
        <v>0</v>
      </c>
      <c r="P148">
        <f>_xlfn.XLOOKUP(A148,Cleaning!$A:$A,Cleaning!$T:$T,0,0)</f>
        <v>0.67</v>
      </c>
      <c r="Q148" s="5">
        <f>_xlfn.XLOOKUP(A148,Cleaning!$A:$A,Cleaning!$V:$V,0,0)</f>
        <v>11.04</v>
      </c>
    </row>
    <row r="149" spans="1:17" x14ac:dyDescent="0.3">
      <c r="A149" s="3">
        <v>120147</v>
      </c>
      <c r="B149">
        <f>_xlfn.XLOOKUP(A149,Cleaning!$A:$A,Cleaning!$B:$B,0,0)</f>
        <v>202</v>
      </c>
      <c r="C149" s="2">
        <f>_xlfn.XLOOKUP(A149,Cleaning!$A:$A,Cleaning!$C:$C,0,0)</f>
        <v>45774</v>
      </c>
      <c r="D149" s="4">
        <f>_xlfn.XLOOKUP(A149,Cleaning!$A:$A,Cleaning!$D:$D,0,0)</f>
        <v>0.47841435185185183</v>
      </c>
      <c r="E149" s="2">
        <f>_xlfn.XLOOKUP(A149,Cleaning!$A:$A,Cleaning!$E:$E,0,0)</f>
        <v>45774</v>
      </c>
      <c r="F149" s="10" t="str">
        <f>_xlfn.XLOOKUP(A149,Cleaning!$A:$A,Cleaning!$F:$F,0,0)</f>
        <v>Sunday</v>
      </c>
      <c r="G149" t="str">
        <f>_xlfn.XLOOKUP(A149,Cleaning!$A:$A,Cleaning!$G:$G,0,0)</f>
        <v>Lunch</v>
      </c>
      <c r="H149" t="str">
        <f>_xlfn.XLOOKUP(A149,Cleaning!$A:$A,Cleaning!$I:$I,0,0)</f>
        <v>Drive-Thru</v>
      </c>
      <c r="I149" t="str">
        <f>_xlfn.XLOOKUP(A149,Cleaning!$A:$A,Cleaning!$J:$J,0,0)</f>
        <v>Chicken Sandwich</v>
      </c>
      <c r="J149" t="str">
        <f>_xlfn.XLOOKUP(A149,Cleaning!$A:$A,Cleaning!$L:$L,0,0)</f>
        <v>No Modifier</v>
      </c>
      <c r="K149" t="str">
        <f>_xlfn.XLOOKUP(A149,Cleaning!$A:$A,Cleaning!$X:$X,0,0)</f>
        <v>Cash</v>
      </c>
      <c r="L149" s="3">
        <f>_xlfn.XLOOKUP(A149,Cleaning!$A:$A,Cleaning!$M:$M,0,0)</f>
        <v>1</v>
      </c>
      <c r="M149" s="5">
        <f>_xlfn.XLOOKUP(A149,Cleaning!$A:$A,Cleaning!$O:$O,0,0)</f>
        <v>4.91</v>
      </c>
      <c r="N149" s="12">
        <f>_xlfn.XLOOKUP(A149,Cleaning!$A:$A,Cleaning!$P:$P,0,0)</f>
        <v>4.91</v>
      </c>
      <c r="O149">
        <f>_xlfn.XLOOKUP(A149,Cleaning!$A:$A,Cleaning!$R:$R,0,0)</f>
        <v>0</v>
      </c>
      <c r="P149">
        <f>_xlfn.XLOOKUP(A149,Cleaning!$A:$A,Cleaning!$T:$T,0,0)</f>
        <v>0.42</v>
      </c>
      <c r="Q149" s="5">
        <f>_xlfn.XLOOKUP(A149,Cleaning!$A:$A,Cleaning!$V:$V,0,0)</f>
        <v>5.33</v>
      </c>
    </row>
    <row r="150" spans="1:17" x14ac:dyDescent="0.3">
      <c r="A150" s="3">
        <v>120148</v>
      </c>
      <c r="B150">
        <f>_xlfn.XLOOKUP(A150,Cleaning!$A:$A,Cleaning!$B:$B,0,0)</f>
        <v>301</v>
      </c>
      <c r="C150" s="2">
        <f>_xlfn.XLOOKUP(A150,Cleaning!$A:$A,Cleaning!$C:$C,0,0)</f>
        <v>45802</v>
      </c>
      <c r="D150" s="4">
        <f>_xlfn.XLOOKUP(A150,Cleaning!$A:$A,Cleaning!$D:$D,0,0)</f>
        <v>0.51440972222222225</v>
      </c>
      <c r="E150" s="2">
        <f>_xlfn.XLOOKUP(A150,Cleaning!$A:$A,Cleaning!$E:$E,0,0)</f>
        <v>45802</v>
      </c>
      <c r="F150" s="10" t="str">
        <f>_xlfn.XLOOKUP(A150,Cleaning!$A:$A,Cleaning!$F:$F,0,0)</f>
        <v>Sunday</v>
      </c>
      <c r="G150" t="str">
        <f>_xlfn.XLOOKUP(A150,Cleaning!$A:$A,Cleaning!$G:$G,0,0)</f>
        <v>Lunch</v>
      </c>
      <c r="H150" t="str">
        <f>_xlfn.XLOOKUP(A150,Cleaning!$A:$A,Cleaning!$I:$I,0,0)</f>
        <v>Dine-In</v>
      </c>
      <c r="I150" t="str">
        <f>_xlfn.XLOOKUP(A150,Cleaning!$A:$A,Cleaning!$J:$J,0,0)</f>
        <v>Soft Drink (Medium)</v>
      </c>
      <c r="J150" t="str">
        <f>_xlfn.XLOOKUP(A150,Cleaning!$A:$A,Cleaning!$L:$L,0,0)</f>
        <v>Almond Milk</v>
      </c>
      <c r="K150" t="str">
        <f>_xlfn.XLOOKUP(A150,Cleaning!$A:$A,Cleaning!$X:$X,0,0)</f>
        <v>Cash</v>
      </c>
      <c r="L150" s="3">
        <f>_xlfn.XLOOKUP(A150,Cleaning!$A:$A,Cleaning!$M:$M,0,0)</f>
        <v>2</v>
      </c>
      <c r="M150" s="5">
        <f>_xlfn.XLOOKUP(A150,Cleaning!$A:$A,Cleaning!$O:$O,0,0)</f>
        <v>2.48</v>
      </c>
      <c r="N150" s="12">
        <f>_xlfn.XLOOKUP(A150,Cleaning!$A:$A,Cleaning!$P:$P,0,0)</f>
        <v>4.96</v>
      </c>
      <c r="O150">
        <f>_xlfn.XLOOKUP(A150,Cleaning!$A:$A,Cleaning!$R:$R,0,0)</f>
        <v>0</v>
      </c>
      <c r="P150">
        <f>_xlfn.XLOOKUP(A150,Cleaning!$A:$A,Cleaning!$T:$T,0,0)</f>
        <v>0.42</v>
      </c>
      <c r="Q150" s="5">
        <f>_xlfn.XLOOKUP(A150,Cleaning!$A:$A,Cleaning!$V:$V,0,0)</f>
        <v>5.38</v>
      </c>
    </row>
    <row r="151" spans="1:17" x14ac:dyDescent="0.3">
      <c r="A151" s="3">
        <v>120149</v>
      </c>
      <c r="B151">
        <f>_xlfn.XLOOKUP(A151,Cleaning!$A:$A,Cleaning!$B:$B,0,0)</f>
        <v>201</v>
      </c>
      <c r="C151" s="2">
        <f>_xlfn.XLOOKUP(A151,Cleaning!$A:$A,Cleaning!$C:$C,0,0)</f>
        <v>45837</v>
      </c>
      <c r="D151" s="4">
        <f>_xlfn.XLOOKUP(A151,Cleaning!$A:$A,Cleaning!$D:$D,0,0)</f>
        <v>0.28394675925925927</v>
      </c>
      <c r="E151" s="2">
        <f>_xlfn.XLOOKUP(A151,Cleaning!$A:$A,Cleaning!$E:$E,0,0)</f>
        <v>45837</v>
      </c>
      <c r="F151" s="10" t="str">
        <f>_xlfn.XLOOKUP(A151,Cleaning!$A:$A,Cleaning!$F:$F,0,0)</f>
        <v>Sunday</v>
      </c>
      <c r="G151" t="str">
        <f>_xlfn.XLOOKUP(A151,Cleaning!$A:$A,Cleaning!$G:$G,0,0)</f>
        <v>Breakfast</v>
      </c>
      <c r="H151" t="str">
        <f>_xlfn.XLOOKUP(A151,Cleaning!$A:$A,Cleaning!$I:$I,0,0)</f>
        <v>Drive-Thru</v>
      </c>
      <c r="I151" t="str">
        <f>_xlfn.XLOOKUP(A151,Cleaning!$A:$A,Cleaning!$J:$J,0,0)</f>
        <v>Breakfast Burrito</v>
      </c>
      <c r="J151" t="str">
        <f>_xlfn.XLOOKUP(A151,Cleaning!$A:$A,Cleaning!$L:$L,0,0)</f>
        <v>No Modifier</v>
      </c>
      <c r="K151" t="str">
        <f>_xlfn.XLOOKUP(A151,Cleaning!$A:$A,Cleaning!$X:$X,0,0)</f>
        <v>Card</v>
      </c>
      <c r="L151" s="3">
        <f>_xlfn.XLOOKUP(A151,Cleaning!$A:$A,Cleaning!$M:$M,0,0)</f>
        <v>1</v>
      </c>
      <c r="M151" s="5">
        <f>_xlfn.XLOOKUP(A151,Cleaning!$A:$A,Cleaning!$O:$O,0,0)</f>
        <v>3.8099999999999996</v>
      </c>
      <c r="N151" s="12">
        <f>_xlfn.XLOOKUP(A151,Cleaning!$A:$A,Cleaning!$P:$P,0,0)</f>
        <v>3.8099999999999996</v>
      </c>
      <c r="O151">
        <f>_xlfn.XLOOKUP(A151,Cleaning!$A:$A,Cleaning!$R:$R,0,0)</f>
        <v>0</v>
      </c>
      <c r="P151">
        <f>_xlfn.XLOOKUP(A151,Cleaning!$A:$A,Cleaning!$T:$T,0,0)</f>
        <v>0.25</v>
      </c>
      <c r="Q151" s="5">
        <f>_xlfn.XLOOKUP(A151,Cleaning!$A:$A,Cleaning!$V:$V,0,0)</f>
        <v>4.0599999999999996</v>
      </c>
    </row>
    <row r="152" spans="1:17" x14ac:dyDescent="0.3">
      <c r="A152" s="3">
        <v>120150</v>
      </c>
      <c r="B152">
        <f>_xlfn.XLOOKUP(A152,Cleaning!$A:$A,Cleaning!$B:$B,0,0)</f>
        <v>402</v>
      </c>
      <c r="C152" s="2">
        <f>_xlfn.XLOOKUP(A152,Cleaning!$A:$A,Cleaning!$C:$C,0,0)</f>
        <v>45878</v>
      </c>
      <c r="D152" s="4">
        <f>_xlfn.XLOOKUP(A152,Cleaning!$A:$A,Cleaning!$D:$D,0,0)</f>
        <v>0.49061342592592594</v>
      </c>
      <c r="E152" s="2">
        <f>_xlfn.XLOOKUP(A152,Cleaning!$A:$A,Cleaning!$E:$E,0,0)</f>
        <v>45878</v>
      </c>
      <c r="F152" s="10" t="str">
        <f>_xlfn.XLOOKUP(A152,Cleaning!$A:$A,Cleaning!$F:$F,0,0)</f>
        <v>Saturday</v>
      </c>
      <c r="G152" t="str">
        <f>_xlfn.XLOOKUP(A152,Cleaning!$A:$A,Cleaning!$G:$G,0,0)</f>
        <v>Lunch</v>
      </c>
      <c r="H152" t="str">
        <f>_xlfn.XLOOKUP(A152,Cleaning!$A:$A,Cleaning!$I:$I,0,0)</f>
        <v>Delivery</v>
      </c>
      <c r="I152" t="str">
        <f>_xlfn.XLOOKUP(A152,Cleaning!$A:$A,Cleaning!$J:$J,0,0)</f>
        <v>French Fries</v>
      </c>
      <c r="J152" t="str">
        <f>_xlfn.XLOOKUP(A152,Cleaning!$A:$A,Cleaning!$L:$L,0,0)</f>
        <v>Extra Sauce</v>
      </c>
      <c r="K152" t="str">
        <f>_xlfn.XLOOKUP(A152,Cleaning!$A:$A,Cleaning!$X:$X,0,0)</f>
        <v>Card</v>
      </c>
      <c r="L152" s="3">
        <f>_xlfn.XLOOKUP(A152,Cleaning!$A:$A,Cleaning!$M:$M,0,0)</f>
        <v>1</v>
      </c>
      <c r="M152" s="5">
        <f>_xlfn.XLOOKUP(A152,Cleaning!$A:$A,Cleaning!$O:$O,0,0)</f>
        <v>2.96</v>
      </c>
      <c r="N152" s="12">
        <f>_xlfn.XLOOKUP(A152,Cleaning!$A:$A,Cleaning!$P:$P,0,0)</f>
        <v>2.96</v>
      </c>
      <c r="O152">
        <f>_xlfn.XLOOKUP(A152,Cleaning!$A:$A,Cleaning!$R:$R,0,0)</f>
        <v>0</v>
      </c>
      <c r="P152">
        <f>_xlfn.XLOOKUP(A152,Cleaning!$A:$A,Cleaning!$T:$T,0,0)</f>
        <v>0.21</v>
      </c>
      <c r="Q152" s="5">
        <f>_xlfn.XLOOKUP(A152,Cleaning!$A:$A,Cleaning!$V:$V,0,0)</f>
        <v>3.17</v>
      </c>
    </row>
    <row r="153" spans="1:17" x14ac:dyDescent="0.3">
      <c r="A153" s="3">
        <v>120151</v>
      </c>
      <c r="B153">
        <f>_xlfn.XLOOKUP(A153,Cleaning!$A:$A,Cleaning!$B:$B,0,0)</f>
        <v>402</v>
      </c>
      <c r="C153" s="2">
        <f>_xlfn.XLOOKUP(A153,Cleaning!$A:$A,Cleaning!$C:$C,0,0)</f>
        <v>45764</v>
      </c>
      <c r="D153" s="4">
        <f>_xlfn.XLOOKUP(A153,Cleaning!$A:$A,Cleaning!$D:$D,0,0)</f>
        <v>0.25145833333333334</v>
      </c>
      <c r="E153" s="2">
        <f>_xlfn.XLOOKUP(A153,Cleaning!$A:$A,Cleaning!$E:$E,0,0)</f>
        <v>45764</v>
      </c>
      <c r="F153" s="10" t="str">
        <f>_xlfn.XLOOKUP(A153,Cleaning!$A:$A,Cleaning!$F:$F,0,0)</f>
        <v>Thursday</v>
      </c>
      <c r="G153" t="str">
        <f>_xlfn.XLOOKUP(A153,Cleaning!$A:$A,Cleaning!$G:$G,0,0)</f>
        <v>Dinner</v>
      </c>
      <c r="H153" t="str">
        <f>_xlfn.XLOOKUP(A153,Cleaning!$A:$A,Cleaning!$I:$I,0,0)</f>
        <v>Delivery</v>
      </c>
      <c r="I153" t="str">
        <f>_xlfn.XLOOKUP(A153,Cleaning!$A:$A,Cleaning!$J:$J,0,0)</f>
        <v>Cheeseburger</v>
      </c>
      <c r="J153" t="str">
        <f>_xlfn.XLOOKUP(A153,Cleaning!$A:$A,Cleaning!$L:$L,0,0)</f>
        <v>No Modifier</v>
      </c>
      <c r="K153" t="str">
        <f>_xlfn.XLOOKUP(A153,Cleaning!$A:$A,Cleaning!$X:$X,0,0)</f>
        <v>MobilePay</v>
      </c>
      <c r="L153" s="3">
        <f>_xlfn.XLOOKUP(A153,Cleaning!$A:$A,Cleaning!$M:$M,0,0)</f>
        <v>1</v>
      </c>
      <c r="M153" s="5">
        <f>_xlfn.XLOOKUP(A153,Cleaning!$A:$A,Cleaning!$O:$O,0,0)</f>
        <v>4.6100000000000003</v>
      </c>
      <c r="N153" s="12">
        <f>_xlfn.XLOOKUP(A153,Cleaning!$A:$A,Cleaning!$P:$P,0,0)</f>
        <v>4.6100000000000003</v>
      </c>
      <c r="O153">
        <f>_xlfn.XLOOKUP(A153,Cleaning!$A:$A,Cleaning!$R:$R,0,0)</f>
        <v>0</v>
      </c>
      <c r="P153">
        <f>_xlfn.XLOOKUP(A153,Cleaning!$A:$A,Cleaning!$T:$T,0,0)</f>
        <v>0.39</v>
      </c>
      <c r="Q153" s="5">
        <f>_xlfn.XLOOKUP(A153,Cleaning!$A:$A,Cleaning!$V:$V,0,0)</f>
        <v>5</v>
      </c>
    </row>
    <row r="154" spans="1:17" x14ac:dyDescent="0.3">
      <c r="A154" s="3">
        <v>120152</v>
      </c>
      <c r="B154">
        <f>_xlfn.XLOOKUP(A154,Cleaning!$A:$A,Cleaning!$B:$B,0,0)</f>
        <v>202</v>
      </c>
      <c r="C154" s="2">
        <f>_xlfn.XLOOKUP(A154,Cleaning!$A:$A,Cleaning!$C:$C,0,0)</f>
        <v>45832</v>
      </c>
      <c r="D154" s="4">
        <f>_xlfn.XLOOKUP(A154,Cleaning!$A:$A,Cleaning!$D:$D,0,0)</f>
        <v>0.29540509259259257</v>
      </c>
      <c r="E154" s="2">
        <f>_xlfn.XLOOKUP(A154,Cleaning!$A:$A,Cleaning!$E:$E,0,0)</f>
        <v>45832</v>
      </c>
      <c r="F154" s="10" t="str">
        <f>_xlfn.XLOOKUP(A154,Cleaning!$A:$A,Cleaning!$F:$F,0,0)</f>
        <v>Tuesday</v>
      </c>
      <c r="G154" t="str">
        <f>_xlfn.XLOOKUP(A154,Cleaning!$A:$A,Cleaning!$G:$G,0,0)</f>
        <v>Breakfast</v>
      </c>
      <c r="H154" t="str">
        <f>_xlfn.XLOOKUP(A154,Cleaning!$A:$A,Cleaning!$I:$I,0,0)</f>
        <v>Drive-Thru</v>
      </c>
      <c r="I154" t="str">
        <f>_xlfn.XLOOKUP(A154,Cleaning!$A:$A,Cleaning!$J:$J,0,0)</f>
        <v>Egg Muffin</v>
      </c>
      <c r="J154" t="str">
        <f>_xlfn.XLOOKUP(A154,Cleaning!$A:$A,Cleaning!$L:$L,0,0)</f>
        <v>No Cheese</v>
      </c>
      <c r="K154" t="str">
        <f>_xlfn.XLOOKUP(A154,Cleaning!$A:$A,Cleaning!$X:$X,0,0)</f>
        <v>Cash</v>
      </c>
      <c r="L154" s="3">
        <f>_xlfn.XLOOKUP(A154,Cleaning!$A:$A,Cleaning!$M:$M,0,0)</f>
        <v>1</v>
      </c>
      <c r="M154" s="5">
        <f>_xlfn.XLOOKUP(A154,Cleaning!$A:$A,Cleaning!$O:$O,0,0)</f>
        <v>3.07</v>
      </c>
      <c r="N154" s="12">
        <f>_xlfn.XLOOKUP(A154,Cleaning!$A:$A,Cleaning!$P:$P,0,0)</f>
        <v>3.07</v>
      </c>
      <c r="O154">
        <f>_xlfn.XLOOKUP(A154,Cleaning!$A:$A,Cleaning!$R:$R,0,0)</f>
        <v>0.15</v>
      </c>
      <c r="P154">
        <f>_xlfn.XLOOKUP(A154,Cleaning!$A:$A,Cleaning!$T:$T,0,0)</f>
        <v>0.18</v>
      </c>
      <c r="Q154" s="5">
        <f>_xlfn.XLOOKUP(A154,Cleaning!$A:$A,Cleaning!$V:$V,0,0)</f>
        <v>3.1</v>
      </c>
    </row>
    <row r="155" spans="1:17" x14ac:dyDescent="0.3">
      <c r="A155" s="3">
        <v>120153</v>
      </c>
      <c r="B155">
        <f>_xlfn.XLOOKUP(A155,Cleaning!$A:$A,Cleaning!$B:$B,0,0)</f>
        <v>101</v>
      </c>
      <c r="C155" s="2">
        <f>_xlfn.XLOOKUP(A155,Cleaning!$A:$A,Cleaning!$C:$C,0,0)</f>
        <v>45774</v>
      </c>
      <c r="D155" s="4">
        <f>_xlfn.XLOOKUP(A155,Cleaning!$A:$A,Cleaning!$D:$D,0,0)</f>
        <v>0.16350694444444444</v>
      </c>
      <c r="E155" s="2">
        <f>_xlfn.XLOOKUP(A155,Cleaning!$A:$A,Cleaning!$E:$E,0,0)</f>
        <v>45774</v>
      </c>
      <c r="F155" s="10" t="str">
        <f>_xlfn.XLOOKUP(A155,Cleaning!$A:$A,Cleaning!$F:$F,0,0)</f>
        <v>Sunday</v>
      </c>
      <c r="G155" t="str">
        <f>_xlfn.XLOOKUP(A155,Cleaning!$A:$A,Cleaning!$G:$G,0,0)</f>
        <v>Afternoon</v>
      </c>
      <c r="H155" t="str">
        <f>_xlfn.XLOOKUP(A155,Cleaning!$A:$A,Cleaning!$I:$I,0,0)</f>
        <v>Delivery</v>
      </c>
      <c r="I155" t="str">
        <f>_xlfn.XLOOKUP(A155,Cleaning!$A:$A,Cleaning!$J:$J,0,0)</f>
        <v>French Fries</v>
      </c>
      <c r="J155" t="str">
        <f>_xlfn.XLOOKUP(A155,Cleaning!$A:$A,Cleaning!$L:$L,0,0)</f>
        <v>No Modifier</v>
      </c>
      <c r="K155" t="str">
        <f>_xlfn.XLOOKUP(A155,Cleaning!$A:$A,Cleaning!$X:$X,0,0)</f>
        <v>Card</v>
      </c>
      <c r="L155" s="3">
        <f>_xlfn.XLOOKUP(A155,Cleaning!$A:$A,Cleaning!$M:$M,0,0)</f>
        <v>2</v>
      </c>
      <c r="M155" s="5">
        <f>_xlfn.XLOOKUP(A155,Cleaning!$A:$A,Cleaning!$O:$O,0,0)</f>
        <v>2.71</v>
      </c>
      <c r="N155" s="12">
        <f>_xlfn.XLOOKUP(A155,Cleaning!$A:$A,Cleaning!$P:$P,0,0)</f>
        <v>5.42</v>
      </c>
      <c r="O155">
        <f>_xlfn.XLOOKUP(A155,Cleaning!$A:$A,Cleaning!$R:$R,0,0)</f>
        <v>0</v>
      </c>
      <c r="P155">
        <f>_xlfn.XLOOKUP(A155,Cleaning!$A:$A,Cleaning!$T:$T,0,0)</f>
        <v>0.43</v>
      </c>
      <c r="Q155" s="5">
        <f>_xlfn.XLOOKUP(A155,Cleaning!$A:$A,Cleaning!$V:$V,0,0)</f>
        <v>5.85</v>
      </c>
    </row>
    <row r="156" spans="1:17" x14ac:dyDescent="0.3">
      <c r="A156" s="3">
        <v>120154</v>
      </c>
      <c r="B156">
        <f>_xlfn.XLOOKUP(A156,Cleaning!$A:$A,Cleaning!$B:$B,0,0)</f>
        <v>103</v>
      </c>
      <c r="C156" s="2">
        <f>_xlfn.XLOOKUP(A156,Cleaning!$A:$A,Cleaning!$C:$C,0,0)</f>
        <v>45806</v>
      </c>
      <c r="D156" s="4">
        <f>_xlfn.XLOOKUP(A156,Cleaning!$A:$A,Cleaning!$D:$D,0,0)</f>
        <v>0.2358912037037037</v>
      </c>
      <c r="E156" s="2">
        <f>_xlfn.XLOOKUP(A156,Cleaning!$A:$A,Cleaning!$E:$E,0,0)</f>
        <v>45806</v>
      </c>
      <c r="F156" s="10" t="str">
        <f>_xlfn.XLOOKUP(A156,Cleaning!$A:$A,Cleaning!$F:$F,0,0)</f>
        <v>Thursday</v>
      </c>
      <c r="G156" t="str">
        <f>_xlfn.XLOOKUP(A156,Cleaning!$A:$A,Cleaning!$G:$G,0,0)</f>
        <v>Breakfast</v>
      </c>
      <c r="H156" t="str">
        <f>_xlfn.XLOOKUP(A156,Cleaning!$A:$A,Cleaning!$I:$I,0,0)</f>
        <v>Dine-In</v>
      </c>
      <c r="I156" t="str">
        <f>_xlfn.XLOOKUP(A156,Cleaning!$A:$A,Cleaning!$J:$J,0,0)</f>
        <v>Hash Browns</v>
      </c>
      <c r="J156" t="str">
        <f>_xlfn.XLOOKUP(A156,Cleaning!$A:$A,Cleaning!$L:$L,0,0)</f>
        <v>No Modifier</v>
      </c>
      <c r="K156" t="str">
        <f>_xlfn.XLOOKUP(A156,Cleaning!$A:$A,Cleaning!$X:$X,0,0)</f>
        <v>Card</v>
      </c>
      <c r="L156" s="3">
        <f>_xlfn.XLOOKUP(A156,Cleaning!$A:$A,Cleaning!$M:$M,0,0)</f>
        <v>1</v>
      </c>
      <c r="M156" s="5">
        <f>_xlfn.XLOOKUP(A156,Cleaning!$A:$A,Cleaning!$O:$O,0,0)</f>
        <v>2.0500000000000003</v>
      </c>
      <c r="N156" s="12">
        <f>_xlfn.XLOOKUP(A156,Cleaning!$A:$A,Cleaning!$P:$P,0,0)</f>
        <v>2.0500000000000003</v>
      </c>
      <c r="O156">
        <f>_xlfn.XLOOKUP(A156,Cleaning!$A:$A,Cleaning!$R:$R,0,0)</f>
        <v>0</v>
      </c>
      <c r="P156">
        <f>_xlfn.XLOOKUP(A156,Cleaning!$A:$A,Cleaning!$T:$T,0,0)</f>
        <v>0.15</v>
      </c>
      <c r="Q156" s="5">
        <f>_xlfn.XLOOKUP(A156,Cleaning!$A:$A,Cleaning!$V:$V,0,0)</f>
        <v>2.2000000000000002</v>
      </c>
    </row>
    <row r="157" spans="1:17" x14ac:dyDescent="0.3">
      <c r="A157" s="3">
        <v>120155</v>
      </c>
      <c r="B157">
        <f>_xlfn.XLOOKUP(A157,Cleaning!$A:$A,Cleaning!$B:$B,0,0)</f>
        <v>401</v>
      </c>
      <c r="C157" s="2">
        <f>_xlfn.XLOOKUP(A157,Cleaning!$A:$A,Cleaning!$C:$C,0,0)</f>
        <v>45861</v>
      </c>
      <c r="D157" s="4">
        <f>_xlfn.XLOOKUP(A157,Cleaning!$A:$A,Cleaning!$D:$D,0,0)</f>
        <v>0.51228009259259255</v>
      </c>
      <c r="E157" s="2">
        <f>_xlfn.XLOOKUP(A157,Cleaning!$A:$A,Cleaning!$E:$E,0,0)</f>
        <v>45861</v>
      </c>
      <c r="F157" s="10" t="str">
        <f>_xlfn.XLOOKUP(A157,Cleaning!$A:$A,Cleaning!$F:$F,0,0)</f>
        <v>Wednesday</v>
      </c>
      <c r="G157" t="str">
        <f>_xlfn.XLOOKUP(A157,Cleaning!$A:$A,Cleaning!$G:$G,0,0)</f>
        <v>Lunch</v>
      </c>
      <c r="H157" t="str">
        <f>_xlfn.XLOOKUP(A157,Cleaning!$A:$A,Cleaning!$I:$I,0,0)</f>
        <v>Dine-In</v>
      </c>
      <c r="I157" t="str">
        <f>_xlfn.XLOOKUP(A157,Cleaning!$A:$A,Cleaning!$J:$J,0,0)</f>
        <v>Chicken Sandwich Combo</v>
      </c>
      <c r="J157" t="str">
        <f>_xlfn.XLOOKUP(A157,Cleaning!$A:$A,Cleaning!$L:$L,0,0)</f>
        <v>No Pickles</v>
      </c>
      <c r="K157" t="str">
        <f>_xlfn.XLOOKUP(A157,Cleaning!$A:$A,Cleaning!$X:$X,0,0)</f>
        <v>Cash</v>
      </c>
      <c r="L157" s="3">
        <f>_xlfn.XLOOKUP(A157,Cleaning!$A:$A,Cleaning!$M:$M,0,0)</f>
        <v>2</v>
      </c>
      <c r="M157" s="5">
        <f>_xlfn.XLOOKUP(A157,Cleaning!$A:$A,Cleaning!$O:$O,0,0)</f>
        <v>8.6300000000000008</v>
      </c>
      <c r="N157" s="12">
        <f>_xlfn.XLOOKUP(A157,Cleaning!$A:$A,Cleaning!$P:$P,0,0)</f>
        <v>17.260000000000002</v>
      </c>
      <c r="O157">
        <f>_xlfn.XLOOKUP(A157,Cleaning!$A:$A,Cleaning!$R:$R,0,0)</f>
        <v>0</v>
      </c>
      <c r="P157">
        <f>_xlfn.XLOOKUP(A157,Cleaning!$A:$A,Cleaning!$T:$T,0,0)</f>
        <v>1.29</v>
      </c>
      <c r="Q157" s="5">
        <f>_xlfn.XLOOKUP(A157,Cleaning!$A:$A,Cleaning!$V:$V,0,0)</f>
        <v>18.55</v>
      </c>
    </row>
    <row r="158" spans="1:17" x14ac:dyDescent="0.3">
      <c r="A158" s="3">
        <v>120156</v>
      </c>
      <c r="B158">
        <f>_xlfn.XLOOKUP(A158,Cleaning!$A:$A,Cleaning!$B:$B,0,0)</f>
        <v>201</v>
      </c>
      <c r="C158" s="2">
        <f>_xlfn.XLOOKUP(A158,Cleaning!$A:$A,Cleaning!$C:$C,0,0)</f>
        <v>45864</v>
      </c>
      <c r="D158" s="4">
        <f>_xlfn.XLOOKUP(A158,Cleaning!$A:$A,Cleaning!$D:$D,0,0)</f>
        <v>0.5219907407407407</v>
      </c>
      <c r="E158" s="2">
        <f>_xlfn.XLOOKUP(A158,Cleaning!$A:$A,Cleaning!$E:$E,0,0)</f>
        <v>45864</v>
      </c>
      <c r="F158" s="10" t="str">
        <f>_xlfn.XLOOKUP(A158,Cleaning!$A:$A,Cleaning!$F:$F,0,0)</f>
        <v>Saturday</v>
      </c>
      <c r="G158" t="str">
        <f>_xlfn.XLOOKUP(A158,Cleaning!$A:$A,Cleaning!$G:$G,0,0)</f>
        <v>Lunch</v>
      </c>
      <c r="H158" t="str">
        <f>_xlfn.XLOOKUP(A158,Cleaning!$A:$A,Cleaning!$I:$I,0,0)</f>
        <v>Takeout</v>
      </c>
      <c r="I158" t="str">
        <f>_xlfn.XLOOKUP(A158,Cleaning!$A:$A,Cleaning!$J:$J,0,0)</f>
        <v>Soft Drink (Medium)</v>
      </c>
      <c r="J158" t="str">
        <f>_xlfn.XLOOKUP(A158,Cleaning!$A:$A,Cleaning!$L:$L,0,0)</f>
        <v>Extra Ice</v>
      </c>
      <c r="K158" t="str">
        <f>_xlfn.XLOOKUP(A158,Cleaning!$A:$A,Cleaning!$X:$X,0,0)</f>
        <v>Cash</v>
      </c>
      <c r="L158" s="3">
        <f>_xlfn.XLOOKUP(A158,Cleaning!$A:$A,Cleaning!$M:$M,0,0)</f>
        <v>1</v>
      </c>
      <c r="M158" s="5">
        <f>_xlfn.XLOOKUP(A158,Cleaning!$A:$A,Cleaning!$O:$O,0,0)</f>
        <v>1.9000000000000001</v>
      </c>
      <c r="N158" s="12">
        <f>_xlfn.XLOOKUP(A158,Cleaning!$A:$A,Cleaning!$P:$P,0,0)</f>
        <v>1.9000000000000001</v>
      </c>
      <c r="O158">
        <f>_xlfn.XLOOKUP(A158,Cleaning!$A:$A,Cleaning!$R:$R,0,0)</f>
        <v>0</v>
      </c>
      <c r="P158">
        <f>_xlfn.XLOOKUP(A158,Cleaning!$A:$A,Cleaning!$T:$T,0,0)</f>
        <v>0.16</v>
      </c>
      <c r="Q158" s="5">
        <f>_xlfn.XLOOKUP(A158,Cleaning!$A:$A,Cleaning!$V:$V,0,0)</f>
        <v>2.06</v>
      </c>
    </row>
    <row r="159" spans="1:17" x14ac:dyDescent="0.3">
      <c r="A159" s="3">
        <v>120157</v>
      </c>
      <c r="B159">
        <f>_xlfn.XLOOKUP(A159,Cleaning!$A:$A,Cleaning!$B:$B,0,0)</f>
        <v>101</v>
      </c>
      <c r="C159" s="2">
        <f>_xlfn.XLOOKUP(A159,Cleaning!$A:$A,Cleaning!$C:$C,0,0)</f>
        <v>45877</v>
      </c>
      <c r="D159" s="4">
        <f>_xlfn.XLOOKUP(A159,Cleaning!$A:$A,Cleaning!$D:$D,0,0)</f>
        <v>0.17571759259259259</v>
      </c>
      <c r="E159" s="2">
        <f>_xlfn.XLOOKUP(A159,Cleaning!$A:$A,Cleaning!$E:$E,0,0)</f>
        <v>45877</v>
      </c>
      <c r="F159" s="10" t="str">
        <f>_xlfn.XLOOKUP(A159,Cleaning!$A:$A,Cleaning!$F:$F,0,0)</f>
        <v>Friday</v>
      </c>
      <c r="G159" t="str">
        <f>_xlfn.XLOOKUP(A159,Cleaning!$A:$A,Cleaning!$G:$G,0,0)</f>
        <v>Afternoon</v>
      </c>
      <c r="H159" t="str">
        <f>_xlfn.XLOOKUP(A159,Cleaning!$A:$A,Cleaning!$I:$I,0,0)</f>
        <v>Drive-Thru</v>
      </c>
      <c r="I159" t="str">
        <f>_xlfn.XLOOKUP(A159,Cleaning!$A:$A,Cleaning!$J:$J,0,0)</f>
        <v>Onion Rings</v>
      </c>
      <c r="J159" t="str">
        <f>_xlfn.XLOOKUP(A159,Cleaning!$A:$A,Cleaning!$L:$L,0,0)</f>
        <v>No Modifier</v>
      </c>
      <c r="K159" t="str">
        <f>_xlfn.XLOOKUP(A159,Cleaning!$A:$A,Cleaning!$X:$X,0,0)</f>
        <v>MobilePay</v>
      </c>
      <c r="L159" s="3">
        <f>_xlfn.XLOOKUP(A159,Cleaning!$A:$A,Cleaning!$M:$M,0,0)</f>
        <v>2</v>
      </c>
      <c r="M159" s="5">
        <f>_xlfn.XLOOKUP(A159,Cleaning!$A:$A,Cleaning!$O:$O,0,0)</f>
        <v>3.2699999999999996</v>
      </c>
      <c r="N159" s="12">
        <f>_xlfn.XLOOKUP(A159,Cleaning!$A:$A,Cleaning!$P:$P,0,0)</f>
        <v>6.5399999999999991</v>
      </c>
      <c r="O159">
        <f>_xlfn.XLOOKUP(A159,Cleaning!$A:$A,Cleaning!$R:$R,0,0)</f>
        <v>0</v>
      </c>
      <c r="P159">
        <f>_xlfn.XLOOKUP(A159,Cleaning!$A:$A,Cleaning!$T:$T,0,0)</f>
        <v>0.56000000000000005</v>
      </c>
      <c r="Q159" s="5">
        <f>_xlfn.XLOOKUP(A159,Cleaning!$A:$A,Cleaning!$V:$V,0,0)</f>
        <v>7.1</v>
      </c>
    </row>
    <row r="160" spans="1:17" x14ac:dyDescent="0.3">
      <c r="A160" s="3">
        <v>120158</v>
      </c>
      <c r="B160">
        <f>_xlfn.XLOOKUP(A160,Cleaning!$A:$A,Cleaning!$B:$B,0,0)</f>
        <v>202</v>
      </c>
      <c r="C160" s="2">
        <f>_xlfn.XLOOKUP(A160,Cleaning!$A:$A,Cleaning!$C:$C,0,0)</f>
        <v>45761</v>
      </c>
      <c r="D160" s="4">
        <f>_xlfn.XLOOKUP(A160,Cleaning!$A:$A,Cleaning!$D:$D,0,0)</f>
        <v>0.28552083333333333</v>
      </c>
      <c r="E160" s="2">
        <f>_xlfn.XLOOKUP(A160,Cleaning!$A:$A,Cleaning!$E:$E,0,0)</f>
        <v>45761</v>
      </c>
      <c r="F160" s="10" t="str">
        <f>_xlfn.XLOOKUP(A160,Cleaning!$A:$A,Cleaning!$F:$F,0,0)</f>
        <v>Monday</v>
      </c>
      <c r="G160" t="str">
        <f>_xlfn.XLOOKUP(A160,Cleaning!$A:$A,Cleaning!$G:$G,0,0)</f>
        <v>Breakfast</v>
      </c>
      <c r="H160" t="str">
        <f>_xlfn.XLOOKUP(A160,Cleaning!$A:$A,Cleaning!$I:$I,0,0)</f>
        <v>Delivery</v>
      </c>
      <c r="I160" t="str">
        <f>_xlfn.XLOOKUP(A160,Cleaning!$A:$A,Cleaning!$J:$J,0,0)</f>
        <v>Pancake Platter</v>
      </c>
      <c r="J160" t="str">
        <f>_xlfn.XLOOKUP(A160,Cleaning!$A:$A,Cleaning!$L:$L,0,0)</f>
        <v>No Modifier</v>
      </c>
      <c r="K160" t="str">
        <f>_xlfn.XLOOKUP(A160,Cleaning!$A:$A,Cleaning!$X:$X,0,0)</f>
        <v>Card</v>
      </c>
      <c r="L160" s="3">
        <f>_xlfn.XLOOKUP(A160,Cleaning!$A:$A,Cleaning!$M:$M,0,0)</f>
        <v>1</v>
      </c>
      <c r="M160" s="5">
        <f>_xlfn.XLOOKUP(A160,Cleaning!$A:$A,Cleaning!$O:$O,0,0)</f>
        <v>5.59</v>
      </c>
      <c r="N160" s="12">
        <f>_xlfn.XLOOKUP(A160,Cleaning!$A:$A,Cleaning!$P:$P,0,0)</f>
        <v>5.59</v>
      </c>
      <c r="O160">
        <f>_xlfn.XLOOKUP(A160,Cleaning!$A:$A,Cleaning!$R:$R,0,0)</f>
        <v>0</v>
      </c>
      <c r="P160">
        <f>_xlfn.XLOOKUP(A160,Cleaning!$A:$A,Cleaning!$T:$T,0,0)</f>
        <v>0.41</v>
      </c>
      <c r="Q160" s="5">
        <f>_xlfn.XLOOKUP(A160,Cleaning!$A:$A,Cleaning!$V:$V,0,0)</f>
        <v>6</v>
      </c>
    </row>
    <row r="161" spans="1:17" x14ac:dyDescent="0.3">
      <c r="A161" s="3">
        <v>120159</v>
      </c>
      <c r="B161">
        <f>_xlfn.XLOOKUP(A161,Cleaning!$A:$A,Cleaning!$B:$B,0,0)</f>
        <v>202</v>
      </c>
      <c r="C161" s="2">
        <f>_xlfn.XLOOKUP(A161,Cleaning!$A:$A,Cleaning!$C:$C,0,0)</f>
        <v>45794</v>
      </c>
      <c r="D161" s="4">
        <f>_xlfn.XLOOKUP(A161,Cleaning!$A:$A,Cleaning!$D:$D,0,0)</f>
        <v>0.21605324074074075</v>
      </c>
      <c r="E161" s="2">
        <f>_xlfn.XLOOKUP(A161,Cleaning!$A:$A,Cleaning!$E:$E,0,0)</f>
        <v>45794</v>
      </c>
      <c r="F161" s="10" t="str">
        <f>_xlfn.XLOOKUP(A161,Cleaning!$A:$A,Cleaning!$F:$F,0,0)</f>
        <v>Saturday</v>
      </c>
      <c r="G161" t="str">
        <f>_xlfn.XLOOKUP(A161,Cleaning!$A:$A,Cleaning!$G:$G,0,0)</f>
        <v>Afternoon</v>
      </c>
      <c r="H161" t="str">
        <f>_xlfn.XLOOKUP(A161,Cleaning!$A:$A,Cleaning!$I:$I,0,0)</f>
        <v>Dine-In</v>
      </c>
      <c r="I161" t="str">
        <f>_xlfn.XLOOKUP(A161,Cleaning!$A:$A,Cleaning!$J:$J,0,0)</f>
        <v>Chicken Nuggets (6pc)</v>
      </c>
      <c r="J161" t="str">
        <f>_xlfn.XLOOKUP(A161,Cleaning!$A:$A,Cleaning!$L:$L,0,0)</f>
        <v>No Modifier</v>
      </c>
      <c r="K161" t="str">
        <f>_xlfn.XLOOKUP(A161,Cleaning!$A:$A,Cleaning!$X:$X,0,0)</f>
        <v>Card</v>
      </c>
      <c r="L161" s="3">
        <f>_xlfn.XLOOKUP(A161,Cleaning!$A:$A,Cleaning!$M:$M,0,0)</f>
        <v>1</v>
      </c>
      <c r="M161" s="5">
        <f>_xlfn.XLOOKUP(A161,Cleaning!$A:$A,Cleaning!$O:$O,0,0)</f>
        <v>3.9000000000000004</v>
      </c>
      <c r="N161" s="12">
        <f>_xlfn.XLOOKUP(A161,Cleaning!$A:$A,Cleaning!$P:$P,0,0)</f>
        <v>3.9000000000000004</v>
      </c>
      <c r="O161">
        <f>_xlfn.XLOOKUP(A161,Cleaning!$A:$A,Cleaning!$R:$R,0,0)</f>
        <v>0</v>
      </c>
      <c r="P161">
        <f>_xlfn.XLOOKUP(A161,Cleaning!$A:$A,Cleaning!$T:$T,0,0)</f>
        <v>0.28999999999999998</v>
      </c>
      <c r="Q161" s="5">
        <f>_xlfn.XLOOKUP(A161,Cleaning!$A:$A,Cleaning!$V:$V,0,0)</f>
        <v>4.1900000000000004</v>
      </c>
    </row>
    <row r="162" spans="1:17" x14ac:dyDescent="0.3">
      <c r="A162" s="3">
        <v>120160</v>
      </c>
      <c r="B162">
        <f>_xlfn.XLOOKUP(A162,Cleaning!$A:$A,Cleaning!$B:$B,0,0)</f>
        <v>101</v>
      </c>
      <c r="C162" s="2">
        <f>_xlfn.XLOOKUP(A162,Cleaning!$A:$A,Cleaning!$C:$C,0,0)</f>
        <v>45824</v>
      </c>
      <c r="D162" s="4">
        <f>_xlfn.XLOOKUP(A162,Cleaning!$A:$A,Cleaning!$D:$D,0,0)</f>
        <v>6.4629629629629634E-2</v>
      </c>
      <c r="E162" s="2">
        <f>_xlfn.XLOOKUP(A162,Cleaning!$A:$A,Cleaning!$E:$E,0,0)</f>
        <v>45824</v>
      </c>
      <c r="F162" s="10" t="str">
        <f>_xlfn.XLOOKUP(A162,Cleaning!$A:$A,Cleaning!$F:$F,0,0)</f>
        <v>Monday</v>
      </c>
      <c r="G162" t="str">
        <f>_xlfn.XLOOKUP(A162,Cleaning!$A:$A,Cleaning!$G:$G,0,0)</f>
        <v>Lunch</v>
      </c>
      <c r="H162" t="str">
        <f>_xlfn.XLOOKUP(A162,Cleaning!$A:$A,Cleaning!$I:$I,0,0)</f>
        <v>Dine-In</v>
      </c>
      <c r="I162" t="str">
        <f>_xlfn.XLOOKUP(A162,Cleaning!$A:$A,Cleaning!$J:$J,0,0)</f>
        <v>Chicken Sandwich Combo</v>
      </c>
      <c r="J162" t="str">
        <f>_xlfn.XLOOKUP(A162,Cleaning!$A:$A,Cleaning!$L:$L,0,0)</f>
        <v>Add Jalapenos</v>
      </c>
      <c r="K162" t="str">
        <f>_xlfn.XLOOKUP(A162,Cleaning!$A:$A,Cleaning!$X:$X,0,0)</f>
        <v>GiftCard</v>
      </c>
      <c r="L162" s="3">
        <f>_xlfn.XLOOKUP(A162,Cleaning!$A:$A,Cleaning!$M:$M,0,0)</f>
        <v>1</v>
      </c>
      <c r="M162" s="5">
        <f>_xlfn.XLOOKUP(A162,Cleaning!$A:$A,Cleaning!$O:$O,0,0)</f>
        <v>8.9</v>
      </c>
      <c r="N162" s="12">
        <f>_xlfn.XLOOKUP(A162,Cleaning!$A:$A,Cleaning!$P:$P,0,0)</f>
        <v>8.9</v>
      </c>
      <c r="O162">
        <f>_xlfn.XLOOKUP(A162,Cleaning!$A:$A,Cleaning!$R:$R,0,0)</f>
        <v>0</v>
      </c>
      <c r="P162">
        <f>_xlfn.XLOOKUP(A162,Cleaning!$A:$A,Cleaning!$T:$T,0,0)</f>
        <v>0.62</v>
      </c>
      <c r="Q162" s="5">
        <f>_xlfn.XLOOKUP(A162,Cleaning!$A:$A,Cleaning!$V:$V,0,0)</f>
        <v>9.52</v>
      </c>
    </row>
    <row r="163" spans="1:17" x14ac:dyDescent="0.3">
      <c r="A163" s="3">
        <v>120161</v>
      </c>
      <c r="B163">
        <f>_xlfn.XLOOKUP(A163,Cleaning!$A:$A,Cleaning!$B:$B,0,0)</f>
        <v>201</v>
      </c>
      <c r="C163" s="2">
        <f>_xlfn.XLOOKUP(A163,Cleaning!$A:$A,Cleaning!$C:$C,0,0)</f>
        <v>45878</v>
      </c>
      <c r="D163" s="4">
        <f>_xlfn.XLOOKUP(A163,Cleaning!$A:$A,Cleaning!$D:$D,0,0)</f>
        <v>0.28813657407407406</v>
      </c>
      <c r="E163" s="2">
        <f>_xlfn.XLOOKUP(A163,Cleaning!$A:$A,Cleaning!$E:$E,0,0)</f>
        <v>45878</v>
      </c>
      <c r="F163" s="10" t="str">
        <f>_xlfn.XLOOKUP(A163,Cleaning!$A:$A,Cleaning!$F:$F,0,0)</f>
        <v>Saturday</v>
      </c>
      <c r="G163" t="str">
        <f>_xlfn.XLOOKUP(A163,Cleaning!$A:$A,Cleaning!$G:$G,0,0)</f>
        <v>Dinner</v>
      </c>
      <c r="H163" t="str">
        <f>_xlfn.XLOOKUP(A163,Cleaning!$A:$A,Cleaning!$I:$I,0,0)</f>
        <v>Dine-In</v>
      </c>
      <c r="I163" t="str">
        <f>_xlfn.XLOOKUP(A163,Cleaning!$A:$A,Cleaning!$J:$J,0,0)</f>
        <v>Veggie Burger</v>
      </c>
      <c r="J163" t="str">
        <f>_xlfn.XLOOKUP(A163,Cleaning!$A:$A,Cleaning!$L:$L,0,0)</f>
        <v>No Onions</v>
      </c>
      <c r="K163" t="str">
        <f>_xlfn.XLOOKUP(A163,Cleaning!$A:$A,Cleaning!$X:$X,0,0)</f>
        <v>Card</v>
      </c>
      <c r="L163" s="3">
        <f>_xlfn.XLOOKUP(A163,Cleaning!$A:$A,Cleaning!$M:$M,0,0)</f>
        <v>2</v>
      </c>
      <c r="M163" s="5">
        <f>_xlfn.XLOOKUP(A163,Cleaning!$A:$A,Cleaning!$O:$O,0,0)</f>
        <v>5.52</v>
      </c>
      <c r="N163" s="12">
        <f>_xlfn.XLOOKUP(A163,Cleaning!$A:$A,Cleaning!$P:$P,0,0)</f>
        <v>11.04</v>
      </c>
      <c r="O163">
        <f>_xlfn.XLOOKUP(A163,Cleaning!$A:$A,Cleaning!$R:$R,0,0)</f>
        <v>0</v>
      </c>
      <c r="P163">
        <f>_xlfn.XLOOKUP(A163,Cleaning!$A:$A,Cleaning!$T:$T,0,0)</f>
        <v>1.05</v>
      </c>
      <c r="Q163" s="5">
        <f>_xlfn.XLOOKUP(A163,Cleaning!$A:$A,Cleaning!$V:$V,0,0)</f>
        <v>12.09</v>
      </c>
    </row>
    <row r="164" spans="1:17" x14ac:dyDescent="0.3">
      <c r="A164" s="3">
        <v>120162</v>
      </c>
      <c r="B164">
        <f>_xlfn.XLOOKUP(A164,Cleaning!$A:$A,Cleaning!$B:$B,0,0)</f>
        <v>301</v>
      </c>
      <c r="C164" s="2">
        <f>_xlfn.XLOOKUP(A164,Cleaning!$A:$A,Cleaning!$C:$C,0,0)</f>
        <v>45869</v>
      </c>
      <c r="D164" s="4">
        <f>_xlfn.XLOOKUP(A164,Cleaning!$A:$A,Cleaning!$D:$D,0,0)</f>
        <v>0.46356481481481482</v>
      </c>
      <c r="E164" s="2">
        <f>_xlfn.XLOOKUP(A164,Cleaning!$A:$A,Cleaning!$E:$E,0,0)</f>
        <v>45869</v>
      </c>
      <c r="F164" s="10" t="str">
        <f>_xlfn.XLOOKUP(A164,Cleaning!$A:$A,Cleaning!$F:$F,0,0)</f>
        <v>Thursday</v>
      </c>
      <c r="G164" t="str">
        <f>_xlfn.XLOOKUP(A164,Cleaning!$A:$A,Cleaning!$G:$G,0,0)</f>
        <v>Morning</v>
      </c>
      <c r="H164" t="str">
        <f>_xlfn.XLOOKUP(A164,Cleaning!$A:$A,Cleaning!$I:$I,0,0)</f>
        <v>Delivery</v>
      </c>
      <c r="I164" t="str">
        <f>_xlfn.XLOOKUP(A164,Cleaning!$A:$A,Cleaning!$J:$J,0,0)</f>
        <v>Coffee</v>
      </c>
      <c r="J164" t="str">
        <f>_xlfn.XLOOKUP(A164,Cleaning!$A:$A,Cleaning!$L:$L,0,0)</f>
        <v>No Ice</v>
      </c>
      <c r="K164" t="str">
        <f>_xlfn.XLOOKUP(A164,Cleaning!$A:$A,Cleaning!$X:$X,0,0)</f>
        <v>Card</v>
      </c>
      <c r="L164" s="3">
        <f>_xlfn.XLOOKUP(A164,Cleaning!$A:$A,Cleaning!$M:$M,0,0)</f>
        <v>2</v>
      </c>
      <c r="M164" s="5">
        <f>_xlfn.XLOOKUP(A164,Cleaning!$A:$A,Cleaning!$O:$O,0,0)</f>
        <v>2.12</v>
      </c>
      <c r="N164" s="12">
        <f>_xlfn.XLOOKUP(A164,Cleaning!$A:$A,Cleaning!$P:$P,0,0)</f>
        <v>4.24</v>
      </c>
      <c r="O164">
        <f>_xlfn.XLOOKUP(A164,Cleaning!$A:$A,Cleaning!$R:$R,0,0)</f>
        <v>0.85</v>
      </c>
      <c r="P164">
        <f>_xlfn.XLOOKUP(A164,Cleaning!$A:$A,Cleaning!$T:$T,0,0)</f>
        <v>0.25</v>
      </c>
      <c r="Q164" s="5">
        <f>_xlfn.XLOOKUP(A164,Cleaning!$A:$A,Cleaning!$V:$V,0,0)</f>
        <v>3.64</v>
      </c>
    </row>
    <row r="165" spans="1:17" x14ac:dyDescent="0.3">
      <c r="A165" s="3">
        <v>120163</v>
      </c>
      <c r="B165">
        <f>_xlfn.XLOOKUP(A165,Cleaning!$A:$A,Cleaning!$B:$B,0,0)</f>
        <v>202</v>
      </c>
      <c r="C165" s="2">
        <f>_xlfn.XLOOKUP(A165,Cleaning!$A:$A,Cleaning!$C:$C,0,0)</f>
        <v>45840</v>
      </c>
      <c r="D165" s="4">
        <f>_xlfn.XLOOKUP(A165,Cleaning!$A:$A,Cleaning!$D:$D,0,0)</f>
        <v>0.23559027777777777</v>
      </c>
      <c r="E165" s="2">
        <f>_xlfn.XLOOKUP(A165,Cleaning!$A:$A,Cleaning!$E:$E,0,0)</f>
        <v>45840</v>
      </c>
      <c r="F165" s="10" t="str">
        <f>_xlfn.XLOOKUP(A165,Cleaning!$A:$A,Cleaning!$F:$F,0,0)</f>
        <v>Wednesday</v>
      </c>
      <c r="G165" t="str">
        <f>_xlfn.XLOOKUP(A165,Cleaning!$A:$A,Cleaning!$G:$G,0,0)</f>
        <v>Afternoon</v>
      </c>
      <c r="H165" t="str">
        <f>_xlfn.XLOOKUP(A165,Cleaning!$A:$A,Cleaning!$I:$I,0,0)</f>
        <v>Takeout</v>
      </c>
      <c r="I165" t="str">
        <f>_xlfn.XLOOKUP(A165,Cleaning!$A:$A,Cleaning!$J:$J,0,0)</f>
        <v>Soft Drink (Medium)</v>
      </c>
      <c r="J165" t="str">
        <f>_xlfn.XLOOKUP(A165,Cleaning!$A:$A,Cleaning!$L:$L,0,0)</f>
        <v>No Modifier</v>
      </c>
      <c r="K165" t="str">
        <f>_xlfn.XLOOKUP(A165,Cleaning!$A:$A,Cleaning!$X:$X,0,0)</f>
        <v>Cash</v>
      </c>
      <c r="L165" s="3">
        <f>_xlfn.XLOOKUP(A165,Cleaning!$A:$A,Cleaning!$M:$M,0,0)</f>
        <v>2</v>
      </c>
      <c r="M165" s="5">
        <f>_xlfn.XLOOKUP(A165,Cleaning!$A:$A,Cleaning!$O:$O,0,0)</f>
        <v>1.67</v>
      </c>
      <c r="N165" s="12">
        <f>_xlfn.XLOOKUP(A165,Cleaning!$A:$A,Cleaning!$P:$P,0,0)</f>
        <v>3.34</v>
      </c>
      <c r="O165">
        <f>_xlfn.XLOOKUP(A165,Cleaning!$A:$A,Cleaning!$R:$R,0,0)</f>
        <v>0</v>
      </c>
      <c r="P165">
        <f>_xlfn.XLOOKUP(A165,Cleaning!$A:$A,Cleaning!$T:$T,0,0)</f>
        <v>0.24</v>
      </c>
      <c r="Q165" s="5">
        <f>_xlfn.XLOOKUP(A165,Cleaning!$A:$A,Cleaning!$V:$V,0,0)</f>
        <v>3.58</v>
      </c>
    </row>
    <row r="166" spans="1:17" x14ac:dyDescent="0.3">
      <c r="A166" s="3">
        <v>120164</v>
      </c>
      <c r="B166">
        <f>_xlfn.XLOOKUP(A166,Cleaning!$A:$A,Cleaning!$B:$B,0,0)</f>
        <v>101</v>
      </c>
      <c r="C166" s="2">
        <f>_xlfn.XLOOKUP(A166,Cleaning!$A:$A,Cleaning!$C:$C,0,0)</f>
        <v>45878</v>
      </c>
      <c r="D166" s="4">
        <f>_xlfn.XLOOKUP(A166,Cleaning!$A:$A,Cleaning!$D:$D,0,0)</f>
        <v>7.9710648148148142E-2</v>
      </c>
      <c r="E166" s="2">
        <f>_xlfn.XLOOKUP(A166,Cleaning!$A:$A,Cleaning!$E:$E,0,0)</f>
        <v>45878</v>
      </c>
      <c r="F166" s="10" t="str">
        <f>_xlfn.XLOOKUP(A166,Cleaning!$A:$A,Cleaning!$F:$F,0,0)</f>
        <v>Saturday</v>
      </c>
      <c r="G166" t="str">
        <f>_xlfn.XLOOKUP(A166,Cleaning!$A:$A,Cleaning!$G:$G,0,0)</f>
        <v>Late Night</v>
      </c>
      <c r="H166" t="str">
        <f>_xlfn.XLOOKUP(A166,Cleaning!$A:$A,Cleaning!$I:$I,0,0)</f>
        <v>Drive-Thru</v>
      </c>
      <c r="I166" t="str">
        <f>_xlfn.XLOOKUP(A166,Cleaning!$A:$A,Cleaning!$J:$J,0,0)</f>
        <v>French Fries</v>
      </c>
      <c r="J166" t="str">
        <f>_xlfn.XLOOKUP(A166,Cleaning!$A:$A,Cleaning!$L:$L,0,0)</f>
        <v>No Modifier</v>
      </c>
      <c r="K166" t="str">
        <f>_xlfn.XLOOKUP(A166,Cleaning!$A:$A,Cleaning!$X:$X,0,0)</f>
        <v>Card</v>
      </c>
      <c r="L166" s="3">
        <f>_xlfn.XLOOKUP(A166,Cleaning!$A:$A,Cleaning!$M:$M,0,0)</f>
        <v>1</v>
      </c>
      <c r="M166" s="5">
        <f>_xlfn.XLOOKUP(A166,Cleaning!$A:$A,Cleaning!$O:$O,0,0)</f>
        <v>2.9099999999999997</v>
      </c>
      <c r="N166" s="12">
        <f>_xlfn.XLOOKUP(A166,Cleaning!$A:$A,Cleaning!$P:$P,0,0)</f>
        <v>2.9099999999999997</v>
      </c>
      <c r="O166">
        <f>_xlfn.XLOOKUP(A166,Cleaning!$A:$A,Cleaning!$R:$R,0,0)</f>
        <v>0.28999999999999998</v>
      </c>
      <c r="P166">
        <f>_xlfn.XLOOKUP(A166,Cleaning!$A:$A,Cleaning!$T:$T,0,0)</f>
        <v>0.2</v>
      </c>
      <c r="Q166" s="5">
        <f>_xlfn.XLOOKUP(A166,Cleaning!$A:$A,Cleaning!$V:$V,0,0)</f>
        <v>2.82</v>
      </c>
    </row>
    <row r="167" spans="1:17" x14ac:dyDescent="0.3">
      <c r="A167" s="3">
        <v>120165</v>
      </c>
      <c r="B167">
        <f>_xlfn.XLOOKUP(A167,Cleaning!$A:$A,Cleaning!$B:$B,0,0)</f>
        <v>301</v>
      </c>
      <c r="C167" s="2">
        <f>_xlfn.XLOOKUP(A167,Cleaning!$A:$A,Cleaning!$C:$C,0,0)</f>
        <v>45783</v>
      </c>
      <c r="D167" s="4">
        <f>_xlfn.XLOOKUP(A167,Cleaning!$A:$A,Cleaning!$D:$D,0,0)</f>
        <v>0.48409722222222223</v>
      </c>
      <c r="E167" s="2">
        <f>_xlfn.XLOOKUP(A167,Cleaning!$A:$A,Cleaning!$E:$E,0,0)</f>
        <v>45783</v>
      </c>
      <c r="F167" s="10" t="str">
        <f>_xlfn.XLOOKUP(A167,Cleaning!$A:$A,Cleaning!$F:$F,0,0)</f>
        <v>Tuesday</v>
      </c>
      <c r="G167" t="str">
        <f>_xlfn.XLOOKUP(A167,Cleaning!$A:$A,Cleaning!$G:$G,0,0)</f>
        <v>Lunch</v>
      </c>
      <c r="H167" t="str">
        <f>_xlfn.XLOOKUP(A167,Cleaning!$A:$A,Cleaning!$I:$I,0,0)</f>
        <v>Takeout</v>
      </c>
      <c r="I167" t="str">
        <f>_xlfn.XLOOKUP(A167,Cleaning!$A:$A,Cleaning!$J:$J,0,0)</f>
        <v>Veggie Burger</v>
      </c>
      <c r="J167" t="str">
        <f>_xlfn.XLOOKUP(A167,Cleaning!$A:$A,Cleaning!$L:$L,0,0)</f>
        <v>No Pickles</v>
      </c>
      <c r="K167" t="str">
        <f>_xlfn.XLOOKUP(A167,Cleaning!$A:$A,Cleaning!$X:$X,0,0)</f>
        <v>Cash</v>
      </c>
      <c r="L167" s="3">
        <f>_xlfn.XLOOKUP(A167,Cleaning!$A:$A,Cleaning!$M:$M,0,0)</f>
        <v>1</v>
      </c>
      <c r="M167" s="5">
        <f>_xlfn.XLOOKUP(A167,Cleaning!$A:$A,Cleaning!$O:$O,0,0)</f>
        <v>5.38</v>
      </c>
      <c r="N167" s="12">
        <f>_xlfn.XLOOKUP(A167,Cleaning!$A:$A,Cleaning!$P:$P,0,0)</f>
        <v>5.38</v>
      </c>
      <c r="O167">
        <f>_xlfn.XLOOKUP(A167,Cleaning!$A:$A,Cleaning!$R:$R,0,0)</f>
        <v>0</v>
      </c>
      <c r="P167">
        <f>_xlfn.XLOOKUP(A167,Cleaning!$A:$A,Cleaning!$T:$T,0,0)</f>
        <v>0.39</v>
      </c>
      <c r="Q167" s="5">
        <f>_xlfn.XLOOKUP(A167,Cleaning!$A:$A,Cleaning!$V:$V,0,0)</f>
        <v>5.77</v>
      </c>
    </row>
    <row r="168" spans="1:17" x14ac:dyDescent="0.3">
      <c r="A168" s="3">
        <v>120166</v>
      </c>
      <c r="B168">
        <f>_xlfn.XLOOKUP(A168,Cleaning!$A:$A,Cleaning!$B:$B,0,0)</f>
        <v>301</v>
      </c>
      <c r="C168" s="2">
        <f>_xlfn.XLOOKUP(A168,Cleaning!$A:$A,Cleaning!$C:$C,0,0)</f>
        <v>45844</v>
      </c>
      <c r="D168" s="4">
        <f>_xlfn.XLOOKUP(A168,Cleaning!$A:$A,Cleaning!$D:$D,0,0)</f>
        <v>0.50291666666666668</v>
      </c>
      <c r="E168" s="2">
        <f>_xlfn.XLOOKUP(A168,Cleaning!$A:$A,Cleaning!$E:$E,0,0)</f>
        <v>45844</v>
      </c>
      <c r="F168" s="10" t="str">
        <f>_xlfn.XLOOKUP(A168,Cleaning!$A:$A,Cleaning!$F:$F,0,0)</f>
        <v>Sunday</v>
      </c>
      <c r="G168" t="str">
        <f>_xlfn.XLOOKUP(A168,Cleaning!$A:$A,Cleaning!$G:$G,0,0)</f>
        <v>Lunch</v>
      </c>
      <c r="H168" t="str">
        <f>_xlfn.XLOOKUP(A168,Cleaning!$A:$A,Cleaning!$I:$I,0,0)</f>
        <v>Dine-In</v>
      </c>
      <c r="I168" t="str">
        <f>_xlfn.XLOOKUP(A168,Cleaning!$A:$A,Cleaning!$J:$J,0,0)</f>
        <v>Double Cheeseburger</v>
      </c>
      <c r="J168" t="str">
        <f>_xlfn.XLOOKUP(A168,Cleaning!$A:$A,Cleaning!$L:$L,0,0)</f>
        <v>No Modifier</v>
      </c>
      <c r="K168" t="str">
        <f>_xlfn.XLOOKUP(A168,Cleaning!$A:$A,Cleaning!$X:$X,0,0)</f>
        <v>MobilePay</v>
      </c>
      <c r="L168" s="3">
        <f>_xlfn.XLOOKUP(A168,Cleaning!$A:$A,Cleaning!$M:$M,0,0)</f>
        <v>1</v>
      </c>
      <c r="M168" s="5">
        <f>_xlfn.XLOOKUP(A168,Cleaning!$A:$A,Cleaning!$O:$O,0,0)</f>
        <v>6.08</v>
      </c>
      <c r="N168" s="12">
        <f>_xlfn.XLOOKUP(A168,Cleaning!$A:$A,Cleaning!$P:$P,0,0)</f>
        <v>6.08</v>
      </c>
      <c r="O168">
        <f>_xlfn.XLOOKUP(A168,Cleaning!$A:$A,Cleaning!$R:$R,0,0)</f>
        <v>0</v>
      </c>
      <c r="P168">
        <f>_xlfn.XLOOKUP(A168,Cleaning!$A:$A,Cleaning!$T:$T,0,0)</f>
        <v>0.4</v>
      </c>
      <c r="Q168" s="5">
        <f>_xlfn.XLOOKUP(A168,Cleaning!$A:$A,Cleaning!$V:$V,0,0)</f>
        <v>6.48</v>
      </c>
    </row>
    <row r="169" spans="1:17" x14ac:dyDescent="0.3">
      <c r="A169" s="3">
        <v>120167</v>
      </c>
      <c r="B169">
        <f>_xlfn.XLOOKUP(A169,Cleaning!$A:$A,Cleaning!$B:$B,0,0)</f>
        <v>102</v>
      </c>
      <c r="C169" s="2">
        <f>_xlfn.XLOOKUP(A169,Cleaning!$A:$A,Cleaning!$C:$C,0,0)</f>
        <v>45775</v>
      </c>
      <c r="D169" s="4">
        <f>_xlfn.XLOOKUP(A169,Cleaning!$A:$A,Cleaning!$D:$D,0,0)</f>
        <v>0.43046296296296294</v>
      </c>
      <c r="E169" s="2">
        <f>_xlfn.XLOOKUP(A169,Cleaning!$A:$A,Cleaning!$E:$E,0,0)</f>
        <v>45775</v>
      </c>
      <c r="F169" s="10" t="str">
        <f>_xlfn.XLOOKUP(A169,Cleaning!$A:$A,Cleaning!$F:$F,0,0)</f>
        <v>Monday</v>
      </c>
      <c r="G169" t="str">
        <f>_xlfn.XLOOKUP(A169,Cleaning!$A:$A,Cleaning!$G:$G,0,0)</f>
        <v>Breakfast</v>
      </c>
      <c r="H169" t="str">
        <f>_xlfn.XLOOKUP(A169,Cleaning!$A:$A,Cleaning!$I:$I,0,0)</f>
        <v>Drive-Thru</v>
      </c>
      <c r="I169" t="str">
        <f>_xlfn.XLOOKUP(A169,Cleaning!$A:$A,Cleaning!$J:$J,0,0)</f>
        <v>Hash Browns</v>
      </c>
      <c r="J169" t="str">
        <f>_xlfn.XLOOKUP(A169,Cleaning!$A:$A,Cleaning!$L:$L,0,0)</f>
        <v>No Cheese</v>
      </c>
      <c r="K169" t="str">
        <f>_xlfn.XLOOKUP(A169,Cleaning!$A:$A,Cleaning!$X:$X,0,0)</f>
        <v>Cash</v>
      </c>
      <c r="L169" s="3">
        <f>_xlfn.XLOOKUP(A169,Cleaning!$A:$A,Cleaning!$M:$M,0,0)</f>
        <v>1</v>
      </c>
      <c r="M169" s="5">
        <f>_xlfn.XLOOKUP(A169,Cleaning!$A:$A,Cleaning!$O:$O,0,0)</f>
        <v>2.27</v>
      </c>
      <c r="N169" s="12">
        <f>_xlfn.XLOOKUP(A169,Cleaning!$A:$A,Cleaning!$P:$P,0,0)</f>
        <v>2.27</v>
      </c>
      <c r="O169">
        <f>_xlfn.XLOOKUP(A169,Cleaning!$A:$A,Cleaning!$R:$R,0,0)</f>
        <v>0</v>
      </c>
      <c r="P169">
        <f>_xlfn.XLOOKUP(A169,Cleaning!$A:$A,Cleaning!$T:$T,0,0)</f>
        <v>0.18</v>
      </c>
      <c r="Q169" s="5">
        <f>_xlfn.XLOOKUP(A169,Cleaning!$A:$A,Cleaning!$V:$V,0,0)</f>
        <v>2.4500000000000002</v>
      </c>
    </row>
    <row r="170" spans="1:17" x14ac:dyDescent="0.3">
      <c r="A170" s="3">
        <v>120168</v>
      </c>
      <c r="B170">
        <f>_xlfn.XLOOKUP(A170,Cleaning!$A:$A,Cleaning!$B:$B,0,0)</f>
        <v>401</v>
      </c>
      <c r="C170" s="2">
        <f>_xlfn.XLOOKUP(A170,Cleaning!$A:$A,Cleaning!$C:$C,0,0)</f>
        <v>45807</v>
      </c>
      <c r="D170" s="4">
        <f>_xlfn.XLOOKUP(A170,Cleaning!$A:$A,Cleaning!$D:$D,0,0)</f>
        <v>0.29616898148148146</v>
      </c>
      <c r="E170" s="2">
        <f>_xlfn.XLOOKUP(A170,Cleaning!$A:$A,Cleaning!$E:$E,0,0)</f>
        <v>45807</v>
      </c>
      <c r="F170" s="10" t="str">
        <f>_xlfn.XLOOKUP(A170,Cleaning!$A:$A,Cleaning!$F:$F,0,0)</f>
        <v>Friday</v>
      </c>
      <c r="G170" t="str">
        <f>_xlfn.XLOOKUP(A170,Cleaning!$A:$A,Cleaning!$G:$G,0,0)</f>
        <v>Dinner</v>
      </c>
      <c r="H170" t="str">
        <f>_xlfn.XLOOKUP(A170,Cleaning!$A:$A,Cleaning!$I:$I,0,0)</f>
        <v>Dine-In</v>
      </c>
      <c r="I170" t="str">
        <f>_xlfn.XLOOKUP(A170,Cleaning!$A:$A,Cleaning!$J:$J,0,0)</f>
        <v>Double Cheeseburger</v>
      </c>
      <c r="J170" t="str">
        <f>_xlfn.XLOOKUP(A170,Cleaning!$A:$A,Cleaning!$L:$L,0,0)</f>
        <v>No Modifier</v>
      </c>
      <c r="K170" t="str">
        <f>_xlfn.XLOOKUP(A170,Cleaning!$A:$A,Cleaning!$X:$X,0,0)</f>
        <v>MobilePay</v>
      </c>
      <c r="L170" s="3">
        <f>_xlfn.XLOOKUP(A170,Cleaning!$A:$A,Cleaning!$M:$M,0,0)</f>
        <v>1</v>
      </c>
      <c r="M170" s="5">
        <f>_xlfn.XLOOKUP(A170,Cleaning!$A:$A,Cleaning!$O:$O,0,0)</f>
        <v>5.64</v>
      </c>
      <c r="N170" s="12">
        <f>_xlfn.XLOOKUP(A170,Cleaning!$A:$A,Cleaning!$P:$P,0,0)</f>
        <v>5.64</v>
      </c>
      <c r="O170">
        <f>_xlfn.XLOOKUP(A170,Cleaning!$A:$A,Cleaning!$R:$R,0,0)</f>
        <v>0</v>
      </c>
      <c r="P170">
        <f>_xlfn.XLOOKUP(A170,Cleaning!$A:$A,Cleaning!$T:$T,0,0)</f>
        <v>0.41</v>
      </c>
      <c r="Q170" s="5">
        <f>_xlfn.XLOOKUP(A170,Cleaning!$A:$A,Cleaning!$V:$V,0,0)</f>
        <v>6.05</v>
      </c>
    </row>
    <row r="171" spans="1:17" x14ac:dyDescent="0.3">
      <c r="A171" s="3">
        <v>120169</v>
      </c>
      <c r="B171">
        <f>_xlfn.XLOOKUP(A171,Cleaning!$A:$A,Cleaning!$B:$B,0,0)</f>
        <v>202</v>
      </c>
      <c r="C171" s="2">
        <f>_xlfn.XLOOKUP(A171,Cleaning!$A:$A,Cleaning!$C:$C,0,0)</f>
        <v>45869</v>
      </c>
      <c r="D171" s="4">
        <f>_xlfn.XLOOKUP(A171,Cleaning!$A:$A,Cleaning!$D:$D,0,0)</f>
        <v>0.25291666666666668</v>
      </c>
      <c r="E171" s="2">
        <f>_xlfn.XLOOKUP(A171,Cleaning!$A:$A,Cleaning!$E:$E,0,0)</f>
        <v>45869</v>
      </c>
      <c r="F171" s="10" t="str">
        <f>_xlfn.XLOOKUP(A171,Cleaning!$A:$A,Cleaning!$F:$F,0,0)</f>
        <v>Thursday</v>
      </c>
      <c r="G171" t="str">
        <f>_xlfn.XLOOKUP(A171,Cleaning!$A:$A,Cleaning!$G:$G,0,0)</f>
        <v>Dinner</v>
      </c>
      <c r="H171" t="str">
        <f>_xlfn.XLOOKUP(A171,Cleaning!$A:$A,Cleaning!$I:$I,0,0)</f>
        <v>Drive-Thru</v>
      </c>
      <c r="I171" t="str">
        <f>_xlfn.XLOOKUP(A171,Cleaning!$A:$A,Cleaning!$J:$J,0,0)</f>
        <v>Double Cheeseburger</v>
      </c>
      <c r="J171" t="str">
        <f>_xlfn.XLOOKUP(A171,Cleaning!$A:$A,Cleaning!$L:$L,0,0)</f>
        <v>No Modifier</v>
      </c>
      <c r="K171" t="str">
        <f>_xlfn.XLOOKUP(A171,Cleaning!$A:$A,Cleaning!$X:$X,0,0)</f>
        <v>Card</v>
      </c>
      <c r="L171" s="3">
        <f>_xlfn.XLOOKUP(A171,Cleaning!$A:$A,Cleaning!$M:$M,0,0)</f>
        <v>2</v>
      </c>
      <c r="M171" s="5">
        <f>_xlfn.XLOOKUP(A171,Cleaning!$A:$A,Cleaning!$O:$O,0,0)</f>
        <v>5.43</v>
      </c>
      <c r="N171" s="12">
        <f>_xlfn.XLOOKUP(A171,Cleaning!$A:$A,Cleaning!$P:$P,0,0)</f>
        <v>10.86</v>
      </c>
      <c r="O171">
        <f>_xlfn.XLOOKUP(A171,Cleaning!$A:$A,Cleaning!$R:$R,0,0)</f>
        <v>0</v>
      </c>
      <c r="P171">
        <f>_xlfn.XLOOKUP(A171,Cleaning!$A:$A,Cleaning!$T:$T,0,0)</f>
        <v>0.65</v>
      </c>
      <c r="Q171" s="5">
        <f>_xlfn.XLOOKUP(A171,Cleaning!$A:$A,Cleaning!$V:$V,0,0)</f>
        <v>11.51</v>
      </c>
    </row>
    <row r="172" spans="1:17" x14ac:dyDescent="0.3">
      <c r="A172" s="3">
        <v>120170</v>
      </c>
      <c r="B172">
        <f>_xlfn.XLOOKUP(A172,Cleaning!$A:$A,Cleaning!$B:$B,0,0)</f>
        <v>402</v>
      </c>
      <c r="C172" s="2">
        <f>_xlfn.XLOOKUP(A172,Cleaning!$A:$A,Cleaning!$C:$C,0,0)</f>
        <v>45791</v>
      </c>
      <c r="D172" s="4">
        <f>_xlfn.XLOOKUP(A172,Cleaning!$A:$A,Cleaning!$D:$D,0,0)</f>
        <v>0.34122685185185186</v>
      </c>
      <c r="E172" s="2">
        <f>_xlfn.XLOOKUP(A172,Cleaning!$A:$A,Cleaning!$E:$E,0,0)</f>
        <v>45791</v>
      </c>
      <c r="F172" s="10" t="str">
        <f>_xlfn.XLOOKUP(A172,Cleaning!$A:$A,Cleaning!$F:$F,0,0)</f>
        <v>Wednesday</v>
      </c>
      <c r="G172" t="str">
        <f>_xlfn.XLOOKUP(A172,Cleaning!$A:$A,Cleaning!$G:$G,0,0)</f>
        <v>Breakfast</v>
      </c>
      <c r="H172" t="str">
        <f>_xlfn.XLOOKUP(A172,Cleaning!$A:$A,Cleaning!$I:$I,0,0)</f>
        <v>Dine-In</v>
      </c>
      <c r="I172" t="str">
        <f>_xlfn.XLOOKUP(A172,Cleaning!$A:$A,Cleaning!$J:$J,0,0)</f>
        <v>Hash Browns</v>
      </c>
      <c r="J172" t="str">
        <f>_xlfn.XLOOKUP(A172,Cleaning!$A:$A,Cleaning!$L:$L,0,0)</f>
        <v>Extra Egg</v>
      </c>
      <c r="K172" t="str">
        <f>_xlfn.XLOOKUP(A172,Cleaning!$A:$A,Cleaning!$X:$X,0,0)</f>
        <v>Card</v>
      </c>
      <c r="L172" s="3">
        <f>_xlfn.XLOOKUP(A172,Cleaning!$A:$A,Cleaning!$M:$M,0,0)</f>
        <v>1</v>
      </c>
      <c r="M172" s="5">
        <f>_xlfn.XLOOKUP(A172,Cleaning!$A:$A,Cleaning!$O:$O,0,0)</f>
        <v>2.71</v>
      </c>
      <c r="N172" s="12">
        <f>_xlfn.XLOOKUP(A172,Cleaning!$A:$A,Cleaning!$P:$P,0,0)</f>
        <v>2.71</v>
      </c>
      <c r="O172">
        <f>_xlfn.XLOOKUP(A172,Cleaning!$A:$A,Cleaning!$R:$R,0,0)</f>
        <v>0</v>
      </c>
      <c r="P172">
        <f>_xlfn.XLOOKUP(A172,Cleaning!$A:$A,Cleaning!$T:$T,0,0)</f>
        <v>0.2</v>
      </c>
      <c r="Q172" s="5">
        <f>_xlfn.XLOOKUP(A172,Cleaning!$A:$A,Cleaning!$V:$V,0,0)</f>
        <v>2.91</v>
      </c>
    </row>
    <row r="173" spans="1:17" x14ac:dyDescent="0.3">
      <c r="A173" s="3">
        <v>120171</v>
      </c>
      <c r="B173">
        <f>_xlfn.XLOOKUP(A173,Cleaning!$A:$A,Cleaning!$B:$B,0,0)</f>
        <v>401</v>
      </c>
      <c r="C173" s="2">
        <f>_xlfn.XLOOKUP(A173,Cleaning!$A:$A,Cleaning!$C:$C,0,0)</f>
        <v>45765</v>
      </c>
      <c r="D173" s="4">
        <f>_xlfn.XLOOKUP(A173,Cleaning!$A:$A,Cleaning!$D:$D,0,0)</f>
        <v>0.44503472222222223</v>
      </c>
      <c r="E173" s="2">
        <f>_xlfn.XLOOKUP(A173,Cleaning!$A:$A,Cleaning!$E:$E,0,0)</f>
        <v>45765</v>
      </c>
      <c r="F173" s="10" t="str">
        <f>_xlfn.XLOOKUP(A173,Cleaning!$A:$A,Cleaning!$F:$F,0,0)</f>
        <v>Friday</v>
      </c>
      <c r="G173" t="str">
        <f>_xlfn.XLOOKUP(A173,Cleaning!$A:$A,Cleaning!$G:$G,0,0)</f>
        <v>Morning</v>
      </c>
      <c r="H173" t="str">
        <f>_xlfn.XLOOKUP(A173,Cleaning!$A:$A,Cleaning!$I:$I,0,0)</f>
        <v>Takeout</v>
      </c>
      <c r="I173" t="str">
        <f>_xlfn.XLOOKUP(A173,Cleaning!$A:$A,Cleaning!$J:$J,0,0)</f>
        <v>Bottled Water</v>
      </c>
      <c r="J173" t="str">
        <f>_xlfn.XLOOKUP(A173,Cleaning!$A:$A,Cleaning!$L:$L,0,0)</f>
        <v>Sugar-Free Syrup</v>
      </c>
      <c r="K173" t="str">
        <f>_xlfn.XLOOKUP(A173,Cleaning!$A:$A,Cleaning!$X:$X,0,0)</f>
        <v>Card</v>
      </c>
      <c r="L173" s="3">
        <f>_xlfn.XLOOKUP(A173,Cleaning!$A:$A,Cleaning!$M:$M,0,0)</f>
        <v>1</v>
      </c>
      <c r="M173" s="5">
        <f>_xlfn.XLOOKUP(A173,Cleaning!$A:$A,Cleaning!$O:$O,0,0)</f>
        <v>1.6700000000000002</v>
      </c>
      <c r="N173" s="12">
        <f>_xlfn.XLOOKUP(A173,Cleaning!$A:$A,Cleaning!$P:$P,0,0)</f>
        <v>1.6700000000000002</v>
      </c>
      <c r="O173">
        <f>_xlfn.XLOOKUP(A173,Cleaning!$A:$A,Cleaning!$R:$R,0,0)</f>
        <v>0</v>
      </c>
      <c r="P173">
        <f>_xlfn.XLOOKUP(A173,Cleaning!$A:$A,Cleaning!$T:$T,0,0)</f>
        <v>0.16</v>
      </c>
      <c r="Q173" s="5">
        <f>_xlfn.XLOOKUP(A173,Cleaning!$A:$A,Cleaning!$V:$V,0,0)</f>
        <v>1.83</v>
      </c>
    </row>
    <row r="174" spans="1:17" x14ac:dyDescent="0.3">
      <c r="A174" s="3">
        <v>120172</v>
      </c>
      <c r="B174">
        <f>_xlfn.XLOOKUP(A174,Cleaning!$A:$A,Cleaning!$B:$B,0,0)</f>
        <v>202</v>
      </c>
      <c r="C174" s="2">
        <f>_xlfn.XLOOKUP(A174,Cleaning!$A:$A,Cleaning!$C:$C,0,0)</f>
        <v>45818</v>
      </c>
      <c r="D174" s="4">
        <f>_xlfn.XLOOKUP(A174,Cleaning!$A:$A,Cleaning!$D:$D,0,0)</f>
        <v>0.3908449074074074</v>
      </c>
      <c r="E174" s="2">
        <f>_xlfn.XLOOKUP(A174,Cleaning!$A:$A,Cleaning!$E:$E,0,0)</f>
        <v>45818</v>
      </c>
      <c r="F174" s="10" t="str">
        <f>_xlfn.XLOOKUP(A174,Cleaning!$A:$A,Cleaning!$F:$F,0,0)</f>
        <v>Tuesday</v>
      </c>
      <c r="G174" t="str">
        <f>_xlfn.XLOOKUP(A174,Cleaning!$A:$A,Cleaning!$G:$G,0,0)</f>
        <v>Breakfast</v>
      </c>
      <c r="H174" t="str">
        <f>_xlfn.XLOOKUP(A174,Cleaning!$A:$A,Cleaning!$I:$I,0,0)</f>
        <v>Drive-Thru</v>
      </c>
      <c r="I174" t="str">
        <f>_xlfn.XLOOKUP(A174,Cleaning!$A:$A,Cleaning!$J:$J,0,0)</f>
        <v>Egg Muffin</v>
      </c>
      <c r="J174" t="str">
        <f>_xlfn.XLOOKUP(A174,Cleaning!$A:$A,Cleaning!$L:$L,0,0)</f>
        <v>No Modifier</v>
      </c>
      <c r="K174" t="str">
        <f>_xlfn.XLOOKUP(A174,Cleaning!$A:$A,Cleaning!$X:$X,0,0)</f>
        <v>Card</v>
      </c>
      <c r="L174" s="3">
        <f>_xlfn.XLOOKUP(A174,Cleaning!$A:$A,Cleaning!$M:$M,0,0)</f>
        <v>1</v>
      </c>
      <c r="M174" s="5">
        <f>_xlfn.XLOOKUP(A174,Cleaning!$A:$A,Cleaning!$O:$O,0,0)</f>
        <v>3.22</v>
      </c>
      <c r="N174" s="12">
        <f>_xlfn.XLOOKUP(A174,Cleaning!$A:$A,Cleaning!$P:$P,0,0)</f>
        <v>3.22</v>
      </c>
      <c r="O174">
        <f>_xlfn.XLOOKUP(A174,Cleaning!$A:$A,Cleaning!$R:$R,0,0)</f>
        <v>0</v>
      </c>
      <c r="P174">
        <f>_xlfn.XLOOKUP(A174,Cleaning!$A:$A,Cleaning!$T:$T,0,0)</f>
        <v>0.19</v>
      </c>
      <c r="Q174" s="5">
        <f>_xlfn.XLOOKUP(A174,Cleaning!$A:$A,Cleaning!$V:$V,0,0)</f>
        <v>3.41</v>
      </c>
    </row>
    <row r="175" spans="1:17" x14ac:dyDescent="0.3">
      <c r="A175" s="3">
        <v>120173</v>
      </c>
      <c r="B175">
        <f>_xlfn.XLOOKUP(A175,Cleaning!$A:$A,Cleaning!$B:$B,0,0)</f>
        <v>103</v>
      </c>
      <c r="C175" s="2">
        <f>_xlfn.XLOOKUP(A175,Cleaning!$A:$A,Cleaning!$C:$C,0,0)</f>
        <v>45803</v>
      </c>
      <c r="D175" s="4">
        <f>_xlfn.XLOOKUP(A175,Cleaning!$A:$A,Cleaning!$D:$D,0,0)</f>
        <v>0.32762731481481483</v>
      </c>
      <c r="E175" s="2">
        <f>_xlfn.XLOOKUP(A175,Cleaning!$A:$A,Cleaning!$E:$E,0,0)</f>
        <v>45803</v>
      </c>
      <c r="F175" s="10" t="str">
        <f>_xlfn.XLOOKUP(A175,Cleaning!$A:$A,Cleaning!$F:$F,0,0)</f>
        <v>Monday</v>
      </c>
      <c r="G175" t="str">
        <f>_xlfn.XLOOKUP(A175,Cleaning!$A:$A,Cleaning!$G:$G,0,0)</f>
        <v>Breakfast</v>
      </c>
      <c r="H175" t="str">
        <f>_xlfn.XLOOKUP(A175,Cleaning!$A:$A,Cleaning!$I:$I,0,0)</f>
        <v>Drive-Thru</v>
      </c>
      <c r="I175" t="str">
        <f>_xlfn.XLOOKUP(A175,Cleaning!$A:$A,Cleaning!$J:$J,0,0)</f>
        <v>Egg Muffin</v>
      </c>
      <c r="J175" t="str">
        <f>_xlfn.XLOOKUP(A175,Cleaning!$A:$A,Cleaning!$L:$L,0,0)</f>
        <v>No Cheese</v>
      </c>
      <c r="K175" t="str">
        <f>_xlfn.XLOOKUP(A175,Cleaning!$A:$A,Cleaning!$X:$X,0,0)</f>
        <v>MobilePay</v>
      </c>
      <c r="L175" s="3">
        <f>_xlfn.XLOOKUP(A175,Cleaning!$A:$A,Cleaning!$M:$M,0,0)</f>
        <v>1</v>
      </c>
      <c r="M175" s="5">
        <f>_xlfn.XLOOKUP(A175,Cleaning!$A:$A,Cleaning!$O:$O,0,0)</f>
        <v>3.33</v>
      </c>
      <c r="N175" s="12">
        <f>_xlfn.XLOOKUP(A175,Cleaning!$A:$A,Cleaning!$P:$P,0,0)</f>
        <v>3.33</v>
      </c>
      <c r="O175">
        <f>_xlfn.XLOOKUP(A175,Cleaning!$A:$A,Cleaning!$R:$R,0,0)</f>
        <v>0</v>
      </c>
      <c r="P175">
        <f>_xlfn.XLOOKUP(A175,Cleaning!$A:$A,Cleaning!$T:$T,0,0)</f>
        <v>0.3</v>
      </c>
      <c r="Q175" s="5">
        <f>_xlfn.XLOOKUP(A175,Cleaning!$A:$A,Cleaning!$V:$V,0,0)</f>
        <v>3.63</v>
      </c>
    </row>
    <row r="176" spans="1:17" x14ac:dyDescent="0.3">
      <c r="A176" s="3">
        <v>120174</v>
      </c>
      <c r="B176">
        <f>_xlfn.XLOOKUP(A176,Cleaning!$A:$A,Cleaning!$B:$B,0,0)</f>
        <v>101</v>
      </c>
      <c r="C176" s="2">
        <f>_xlfn.XLOOKUP(A176,Cleaning!$A:$A,Cleaning!$C:$C,0,0)</f>
        <v>45878</v>
      </c>
      <c r="D176" s="4">
        <f>_xlfn.XLOOKUP(A176,Cleaning!$A:$A,Cleaning!$D:$D,0,0)</f>
        <v>8.2395833333333335E-2</v>
      </c>
      <c r="E176" s="2">
        <f>_xlfn.XLOOKUP(A176,Cleaning!$A:$A,Cleaning!$E:$E,0,0)</f>
        <v>45878</v>
      </c>
      <c r="F176" s="10" t="str">
        <f>_xlfn.XLOOKUP(A176,Cleaning!$A:$A,Cleaning!$F:$F,0,0)</f>
        <v>Saturday</v>
      </c>
      <c r="G176" t="str">
        <f>_xlfn.XLOOKUP(A176,Cleaning!$A:$A,Cleaning!$G:$G,0,0)</f>
        <v>Lunch</v>
      </c>
      <c r="H176" t="str">
        <f>_xlfn.XLOOKUP(A176,Cleaning!$A:$A,Cleaning!$I:$I,0,0)</f>
        <v>Dine-In</v>
      </c>
      <c r="I176" t="str">
        <f>_xlfn.XLOOKUP(A176,Cleaning!$A:$A,Cleaning!$J:$J,0,0)</f>
        <v>Spicy Chicken Combo</v>
      </c>
      <c r="J176" t="str">
        <f>_xlfn.XLOOKUP(A176,Cleaning!$A:$A,Cleaning!$L:$L,0,0)</f>
        <v>No Modifier</v>
      </c>
      <c r="K176" t="str">
        <f>_xlfn.XLOOKUP(A176,Cleaning!$A:$A,Cleaning!$X:$X,0,0)</f>
        <v>Card</v>
      </c>
      <c r="L176" s="3">
        <f>_xlfn.XLOOKUP(A176,Cleaning!$A:$A,Cleaning!$M:$M,0,0)</f>
        <v>2</v>
      </c>
      <c r="M176" s="5">
        <f>_xlfn.XLOOKUP(A176,Cleaning!$A:$A,Cleaning!$O:$O,0,0)</f>
        <v>9.43</v>
      </c>
      <c r="N176" s="12">
        <f>_xlfn.XLOOKUP(A176,Cleaning!$A:$A,Cleaning!$P:$P,0,0)</f>
        <v>18.86</v>
      </c>
      <c r="O176">
        <f>_xlfn.XLOOKUP(A176,Cleaning!$A:$A,Cleaning!$R:$R,0,0)</f>
        <v>0</v>
      </c>
      <c r="P176">
        <f>_xlfn.XLOOKUP(A176,Cleaning!$A:$A,Cleaning!$T:$T,0,0)</f>
        <v>1.1299999999999999</v>
      </c>
      <c r="Q176" s="5">
        <f>_xlfn.XLOOKUP(A176,Cleaning!$A:$A,Cleaning!$V:$V,0,0)</f>
        <v>19.989999999999998</v>
      </c>
    </row>
    <row r="177" spans="1:17" x14ac:dyDescent="0.3">
      <c r="A177" s="3">
        <v>120175</v>
      </c>
      <c r="B177">
        <f>_xlfn.XLOOKUP(A177,Cleaning!$A:$A,Cleaning!$B:$B,0,0)</f>
        <v>301</v>
      </c>
      <c r="C177" s="2">
        <f>_xlfn.XLOOKUP(A177,Cleaning!$A:$A,Cleaning!$C:$C,0,0)</f>
        <v>45831</v>
      </c>
      <c r="D177" s="4">
        <f>_xlfn.XLOOKUP(A177,Cleaning!$A:$A,Cleaning!$D:$D,0,0)</f>
        <v>6.7430555555555549E-2</v>
      </c>
      <c r="E177" s="2">
        <f>_xlfn.XLOOKUP(A177,Cleaning!$A:$A,Cleaning!$E:$E,0,0)</f>
        <v>45831</v>
      </c>
      <c r="F177" s="10" t="str">
        <f>_xlfn.XLOOKUP(A177,Cleaning!$A:$A,Cleaning!$F:$F,0,0)</f>
        <v>Monday</v>
      </c>
      <c r="G177" t="str">
        <f>_xlfn.XLOOKUP(A177,Cleaning!$A:$A,Cleaning!$G:$G,0,0)</f>
        <v>Late Night</v>
      </c>
      <c r="H177" t="str">
        <f>_xlfn.XLOOKUP(A177,Cleaning!$A:$A,Cleaning!$I:$I,0,0)</f>
        <v>Delivery</v>
      </c>
      <c r="I177" t="str">
        <f>_xlfn.XLOOKUP(A177,Cleaning!$A:$A,Cleaning!$J:$J,0,0)</f>
        <v>Milkshake</v>
      </c>
      <c r="J177" t="str">
        <f>_xlfn.XLOOKUP(A177,Cleaning!$A:$A,Cleaning!$L:$L,0,0)</f>
        <v>No Modifier</v>
      </c>
      <c r="K177" t="str">
        <f>_xlfn.XLOOKUP(A177,Cleaning!$A:$A,Cleaning!$X:$X,0,0)</f>
        <v>Card</v>
      </c>
      <c r="L177" s="3">
        <f>_xlfn.XLOOKUP(A177,Cleaning!$A:$A,Cleaning!$M:$M,0,0)</f>
        <v>1</v>
      </c>
      <c r="M177" s="5">
        <f>_xlfn.XLOOKUP(A177,Cleaning!$A:$A,Cleaning!$O:$O,0,0)</f>
        <v>4.7700000000000005</v>
      </c>
      <c r="N177" s="12">
        <f>_xlfn.XLOOKUP(A177,Cleaning!$A:$A,Cleaning!$P:$P,0,0)</f>
        <v>4.7700000000000005</v>
      </c>
      <c r="O177">
        <f>_xlfn.XLOOKUP(A177,Cleaning!$A:$A,Cleaning!$R:$R,0,0)</f>
        <v>0</v>
      </c>
      <c r="P177">
        <f>_xlfn.XLOOKUP(A177,Cleaning!$A:$A,Cleaning!$T:$T,0,0)</f>
        <v>0.38</v>
      </c>
      <c r="Q177" s="5">
        <f>_xlfn.XLOOKUP(A177,Cleaning!$A:$A,Cleaning!$V:$V,0,0)</f>
        <v>5.15</v>
      </c>
    </row>
    <row r="178" spans="1:17" x14ac:dyDescent="0.3">
      <c r="A178" s="3">
        <v>120176</v>
      </c>
      <c r="B178">
        <f>_xlfn.XLOOKUP(A178,Cleaning!$A:$A,Cleaning!$B:$B,0,0)</f>
        <v>201</v>
      </c>
      <c r="C178" s="2">
        <f>_xlfn.XLOOKUP(A178,Cleaning!$A:$A,Cleaning!$C:$C,0,0)</f>
        <v>45774</v>
      </c>
      <c r="D178" s="4">
        <f>_xlfn.XLOOKUP(A178,Cleaning!$A:$A,Cleaning!$D:$D,0,0)</f>
        <v>0.14188657407407407</v>
      </c>
      <c r="E178" s="2">
        <f>_xlfn.XLOOKUP(A178,Cleaning!$A:$A,Cleaning!$E:$E,0,0)</f>
        <v>45774</v>
      </c>
      <c r="F178" s="10" t="str">
        <f>_xlfn.XLOOKUP(A178,Cleaning!$A:$A,Cleaning!$F:$F,0,0)</f>
        <v>Sunday</v>
      </c>
      <c r="G178" t="str">
        <f>_xlfn.XLOOKUP(A178,Cleaning!$A:$A,Cleaning!$G:$G,0,0)</f>
        <v>Afternoon</v>
      </c>
      <c r="H178" t="str">
        <f>_xlfn.XLOOKUP(A178,Cleaning!$A:$A,Cleaning!$I:$I,0,0)</f>
        <v>Delivery</v>
      </c>
      <c r="I178" t="str">
        <f>_xlfn.XLOOKUP(A178,Cleaning!$A:$A,Cleaning!$J:$J,0,0)</f>
        <v>Chicken Nuggets (10pc)</v>
      </c>
      <c r="J178" t="str">
        <f>_xlfn.XLOOKUP(A178,Cleaning!$A:$A,Cleaning!$L:$L,0,0)</f>
        <v>No Modifier</v>
      </c>
      <c r="K178" t="str">
        <f>_xlfn.XLOOKUP(A178,Cleaning!$A:$A,Cleaning!$X:$X,0,0)</f>
        <v>Card</v>
      </c>
      <c r="L178" s="3">
        <f>_xlfn.XLOOKUP(A178,Cleaning!$A:$A,Cleaning!$M:$M,0,0)</f>
        <v>2</v>
      </c>
      <c r="M178" s="5">
        <f>_xlfn.XLOOKUP(A178,Cleaning!$A:$A,Cleaning!$O:$O,0,0)</f>
        <v>4.99</v>
      </c>
      <c r="N178" s="12">
        <f>_xlfn.XLOOKUP(A178,Cleaning!$A:$A,Cleaning!$P:$P,0,0)</f>
        <v>9.98</v>
      </c>
      <c r="O178">
        <f>_xlfn.XLOOKUP(A178,Cleaning!$A:$A,Cleaning!$R:$R,0,0)</f>
        <v>0</v>
      </c>
      <c r="P178">
        <f>_xlfn.XLOOKUP(A178,Cleaning!$A:$A,Cleaning!$T:$T,0,0)</f>
        <v>0.6</v>
      </c>
      <c r="Q178" s="5">
        <f>_xlfn.XLOOKUP(A178,Cleaning!$A:$A,Cleaning!$V:$V,0,0)</f>
        <v>10.58</v>
      </c>
    </row>
    <row r="179" spans="1:17" x14ac:dyDescent="0.3">
      <c r="A179" s="3">
        <v>120177</v>
      </c>
      <c r="B179">
        <f>_xlfn.XLOOKUP(A179,Cleaning!$A:$A,Cleaning!$B:$B,0,0)</f>
        <v>102</v>
      </c>
      <c r="C179" s="2">
        <f>_xlfn.XLOOKUP(A179,Cleaning!$A:$A,Cleaning!$C:$C,0,0)</f>
        <v>45860</v>
      </c>
      <c r="D179" s="4">
        <f>_xlfn.XLOOKUP(A179,Cleaning!$A:$A,Cleaning!$D:$D,0,0)</f>
        <v>0.36601851851851852</v>
      </c>
      <c r="E179" s="2">
        <f>_xlfn.XLOOKUP(A179,Cleaning!$A:$A,Cleaning!$E:$E,0,0)</f>
        <v>45860</v>
      </c>
      <c r="F179" s="10" t="str">
        <f>_xlfn.XLOOKUP(A179,Cleaning!$A:$A,Cleaning!$F:$F,0,0)</f>
        <v>Tuesday</v>
      </c>
      <c r="G179" t="str">
        <f>_xlfn.XLOOKUP(A179,Cleaning!$A:$A,Cleaning!$G:$G,0,0)</f>
        <v>Dinner</v>
      </c>
      <c r="H179" t="str">
        <f>_xlfn.XLOOKUP(A179,Cleaning!$A:$A,Cleaning!$I:$I,0,0)</f>
        <v>Dine-In</v>
      </c>
      <c r="I179" t="str">
        <f>_xlfn.XLOOKUP(A179,Cleaning!$A:$A,Cleaning!$J:$J,0,0)</f>
        <v>Chicken Sandwich</v>
      </c>
      <c r="J179" t="str">
        <f>_xlfn.XLOOKUP(A179,Cleaning!$A:$A,Cleaning!$L:$L,0,0)</f>
        <v>Extra Cheese</v>
      </c>
      <c r="K179" t="str">
        <f>_xlfn.XLOOKUP(A179,Cleaning!$A:$A,Cleaning!$X:$X,0,0)</f>
        <v>GiftCard</v>
      </c>
      <c r="L179" s="3">
        <f>_xlfn.XLOOKUP(A179,Cleaning!$A:$A,Cleaning!$M:$M,0,0)</f>
        <v>2</v>
      </c>
      <c r="M179" s="5">
        <f>_xlfn.XLOOKUP(A179,Cleaning!$A:$A,Cleaning!$O:$O,0,0)</f>
        <v>6.42</v>
      </c>
      <c r="N179" s="12">
        <f>_xlfn.XLOOKUP(A179,Cleaning!$A:$A,Cleaning!$P:$P,0,0)</f>
        <v>12.84</v>
      </c>
      <c r="O179">
        <f>_xlfn.XLOOKUP(A179,Cleaning!$A:$A,Cleaning!$R:$R,0,0)</f>
        <v>0</v>
      </c>
      <c r="P179">
        <f>_xlfn.XLOOKUP(A179,Cleaning!$A:$A,Cleaning!$T:$T,0,0)</f>
        <v>1.03</v>
      </c>
      <c r="Q179" s="5">
        <f>_xlfn.XLOOKUP(A179,Cleaning!$A:$A,Cleaning!$V:$V,0,0)</f>
        <v>13.87</v>
      </c>
    </row>
    <row r="180" spans="1:17" x14ac:dyDescent="0.3">
      <c r="A180" s="3">
        <v>120178</v>
      </c>
      <c r="B180">
        <f>_xlfn.XLOOKUP(A180,Cleaning!$A:$A,Cleaning!$B:$B,0,0)</f>
        <v>102</v>
      </c>
      <c r="C180" s="2">
        <f>_xlfn.XLOOKUP(A180,Cleaning!$A:$A,Cleaning!$C:$C,0,0)</f>
        <v>45872</v>
      </c>
      <c r="D180" s="4">
        <f>_xlfn.XLOOKUP(A180,Cleaning!$A:$A,Cleaning!$D:$D,0,0)</f>
        <v>0.39497685185185183</v>
      </c>
      <c r="E180" s="2">
        <f>_xlfn.XLOOKUP(A180,Cleaning!$A:$A,Cleaning!$E:$E,0,0)</f>
        <v>45872</v>
      </c>
      <c r="F180" s="10" t="str">
        <f>_xlfn.XLOOKUP(A180,Cleaning!$A:$A,Cleaning!$F:$F,0,0)</f>
        <v>Sunday</v>
      </c>
      <c r="G180" t="str">
        <f>_xlfn.XLOOKUP(A180,Cleaning!$A:$A,Cleaning!$G:$G,0,0)</f>
        <v>Dinner</v>
      </c>
      <c r="H180" t="str">
        <f>_xlfn.XLOOKUP(A180,Cleaning!$A:$A,Cleaning!$I:$I,0,0)</f>
        <v>Takeout</v>
      </c>
      <c r="I180" t="str">
        <f>_xlfn.XLOOKUP(A180,Cleaning!$A:$A,Cleaning!$J:$J,0,0)</f>
        <v>Cheeseburger Combo</v>
      </c>
      <c r="J180" t="str">
        <f>_xlfn.XLOOKUP(A180,Cleaning!$A:$A,Cleaning!$L:$L,0,0)</f>
        <v>No Modifier</v>
      </c>
      <c r="K180" t="str">
        <f>_xlfn.XLOOKUP(A180,Cleaning!$A:$A,Cleaning!$X:$X,0,0)</f>
        <v>Card</v>
      </c>
      <c r="L180" s="3">
        <f>_xlfn.XLOOKUP(A180,Cleaning!$A:$A,Cleaning!$M:$M,0,0)</f>
        <v>1</v>
      </c>
      <c r="M180" s="5">
        <f>_xlfn.XLOOKUP(A180,Cleaning!$A:$A,Cleaning!$O:$O,0,0)</f>
        <v>8.36</v>
      </c>
      <c r="N180" s="12">
        <f>_xlfn.XLOOKUP(A180,Cleaning!$A:$A,Cleaning!$P:$P,0,0)</f>
        <v>8.36</v>
      </c>
      <c r="O180">
        <f>_xlfn.XLOOKUP(A180,Cleaning!$A:$A,Cleaning!$R:$R,0,0)</f>
        <v>0</v>
      </c>
      <c r="P180">
        <f>_xlfn.XLOOKUP(A180,Cleaning!$A:$A,Cleaning!$T:$T,0,0)</f>
        <v>0.75</v>
      </c>
      <c r="Q180" s="5">
        <f>_xlfn.XLOOKUP(A180,Cleaning!$A:$A,Cleaning!$V:$V,0,0)</f>
        <v>9.11</v>
      </c>
    </row>
    <row r="181" spans="1:17" x14ac:dyDescent="0.3">
      <c r="A181" s="3">
        <v>120179</v>
      </c>
      <c r="B181">
        <f>_xlfn.XLOOKUP(A181,Cleaning!$A:$A,Cleaning!$B:$B,0,0)</f>
        <v>101</v>
      </c>
      <c r="C181" s="2">
        <f>_xlfn.XLOOKUP(A181,Cleaning!$A:$A,Cleaning!$C:$C,0,0)</f>
        <v>45838</v>
      </c>
      <c r="D181" s="4">
        <f>_xlfn.XLOOKUP(A181,Cleaning!$A:$A,Cleaning!$D:$D,0,0)</f>
        <v>4.5879629629629631E-2</v>
      </c>
      <c r="E181" s="2">
        <f>_xlfn.XLOOKUP(A181,Cleaning!$A:$A,Cleaning!$E:$E,0,0)</f>
        <v>45838</v>
      </c>
      <c r="F181" s="10" t="str">
        <f>_xlfn.XLOOKUP(A181,Cleaning!$A:$A,Cleaning!$F:$F,0,0)</f>
        <v>Monday</v>
      </c>
      <c r="G181" t="str">
        <f>_xlfn.XLOOKUP(A181,Cleaning!$A:$A,Cleaning!$G:$G,0,0)</f>
        <v>Lunch</v>
      </c>
      <c r="H181" t="str">
        <f>_xlfn.XLOOKUP(A181,Cleaning!$A:$A,Cleaning!$I:$I,0,0)</f>
        <v>Dine-In</v>
      </c>
      <c r="I181" t="str">
        <f>_xlfn.XLOOKUP(A181,Cleaning!$A:$A,Cleaning!$J:$J,0,0)</f>
        <v>Chicken Sandwich</v>
      </c>
      <c r="J181" t="str">
        <f>_xlfn.XLOOKUP(A181,Cleaning!$A:$A,Cleaning!$L:$L,0,0)</f>
        <v>No Modifier</v>
      </c>
      <c r="K181" t="str">
        <f>_xlfn.XLOOKUP(A181,Cleaning!$A:$A,Cleaning!$X:$X,0,0)</f>
        <v>MobilePay</v>
      </c>
      <c r="L181" s="3">
        <f>_xlfn.XLOOKUP(A181,Cleaning!$A:$A,Cleaning!$M:$M,0,0)</f>
        <v>2</v>
      </c>
      <c r="M181" s="5">
        <f>_xlfn.XLOOKUP(A181,Cleaning!$A:$A,Cleaning!$O:$O,0,0)</f>
        <v>6.3900000000000006</v>
      </c>
      <c r="N181" s="12">
        <f>_xlfn.XLOOKUP(A181,Cleaning!$A:$A,Cleaning!$P:$P,0,0)</f>
        <v>12.780000000000001</v>
      </c>
      <c r="O181">
        <f>_xlfn.XLOOKUP(A181,Cleaning!$A:$A,Cleaning!$R:$R,0,0)</f>
        <v>0</v>
      </c>
      <c r="P181">
        <f>_xlfn.XLOOKUP(A181,Cleaning!$A:$A,Cleaning!$T:$T,0,0)</f>
        <v>1.02</v>
      </c>
      <c r="Q181" s="5">
        <f>_xlfn.XLOOKUP(A181,Cleaning!$A:$A,Cleaning!$V:$V,0,0)</f>
        <v>13.8</v>
      </c>
    </row>
    <row r="182" spans="1:17" x14ac:dyDescent="0.3">
      <c r="A182" s="3">
        <v>120180</v>
      </c>
      <c r="B182">
        <f>_xlfn.XLOOKUP(A182,Cleaning!$A:$A,Cleaning!$B:$B,0,0)</f>
        <v>103</v>
      </c>
      <c r="C182" s="2">
        <f>_xlfn.XLOOKUP(A182,Cleaning!$A:$A,Cleaning!$C:$C,0,0)</f>
        <v>45823</v>
      </c>
      <c r="D182" s="4">
        <f>_xlfn.XLOOKUP(A182,Cleaning!$A:$A,Cleaning!$D:$D,0,0)</f>
        <v>0.12715277777777778</v>
      </c>
      <c r="E182" s="2">
        <f>_xlfn.XLOOKUP(A182,Cleaning!$A:$A,Cleaning!$E:$E,0,0)</f>
        <v>45823</v>
      </c>
      <c r="F182" s="10" t="str">
        <f>_xlfn.XLOOKUP(A182,Cleaning!$A:$A,Cleaning!$F:$F,0,0)</f>
        <v>Sunday</v>
      </c>
      <c r="G182" t="str">
        <f>_xlfn.XLOOKUP(A182,Cleaning!$A:$A,Cleaning!$G:$G,0,0)</f>
        <v>Afternoon</v>
      </c>
      <c r="H182" t="str">
        <f>_xlfn.XLOOKUP(A182,Cleaning!$A:$A,Cleaning!$I:$I,0,0)</f>
        <v>Takeout</v>
      </c>
      <c r="I182" t="str">
        <f>_xlfn.XLOOKUP(A182,Cleaning!$A:$A,Cleaning!$J:$J,0,0)</f>
        <v>Onion Rings</v>
      </c>
      <c r="J182" t="str">
        <f>_xlfn.XLOOKUP(A182,Cleaning!$A:$A,Cleaning!$L:$L,0,0)</f>
        <v>No Modifier</v>
      </c>
      <c r="K182" t="str">
        <f>_xlfn.XLOOKUP(A182,Cleaning!$A:$A,Cleaning!$X:$X,0,0)</f>
        <v>GiftCard</v>
      </c>
      <c r="L182" s="3">
        <f>_xlfn.XLOOKUP(A182,Cleaning!$A:$A,Cleaning!$M:$M,0,0)</f>
        <v>2</v>
      </c>
      <c r="M182" s="5">
        <f>_xlfn.XLOOKUP(A182,Cleaning!$A:$A,Cleaning!$O:$O,0,0)</f>
        <v>3.3200000000000003</v>
      </c>
      <c r="N182" s="12">
        <f>_xlfn.XLOOKUP(A182,Cleaning!$A:$A,Cleaning!$P:$P,0,0)</f>
        <v>6.6400000000000006</v>
      </c>
      <c r="O182">
        <f>_xlfn.XLOOKUP(A182,Cleaning!$A:$A,Cleaning!$R:$R,0,0)</f>
        <v>0</v>
      </c>
      <c r="P182">
        <f>_xlfn.XLOOKUP(A182,Cleaning!$A:$A,Cleaning!$T:$T,0,0)</f>
        <v>0.43</v>
      </c>
      <c r="Q182" s="5">
        <f>_xlfn.XLOOKUP(A182,Cleaning!$A:$A,Cleaning!$V:$V,0,0)</f>
        <v>7.07</v>
      </c>
    </row>
    <row r="183" spans="1:17" x14ac:dyDescent="0.3">
      <c r="A183" s="3">
        <v>120181</v>
      </c>
      <c r="B183">
        <f>_xlfn.XLOOKUP(A183,Cleaning!$A:$A,Cleaning!$B:$B,0,0)</f>
        <v>401</v>
      </c>
      <c r="C183" s="2">
        <f>_xlfn.XLOOKUP(A183,Cleaning!$A:$A,Cleaning!$C:$C,0,0)</f>
        <v>45773</v>
      </c>
      <c r="D183" s="4">
        <f>_xlfn.XLOOKUP(A183,Cleaning!$A:$A,Cleaning!$D:$D,0,0)</f>
        <v>0.44488425925925928</v>
      </c>
      <c r="E183" s="2">
        <f>_xlfn.XLOOKUP(A183,Cleaning!$A:$A,Cleaning!$E:$E,0,0)</f>
        <v>45773</v>
      </c>
      <c r="F183" s="10" t="str">
        <f>_xlfn.XLOOKUP(A183,Cleaning!$A:$A,Cleaning!$F:$F,0,0)</f>
        <v>Saturday</v>
      </c>
      <c r="G183" t="str">
        <f>_xlfn.XLOOKUP(A183,Cleaning!$A:$A,Cleaning!$G:$G,0,0)</f>
        <v>Breakfast</v>
      </c>
      <c r="H183" t="str">
        <f>_xlfn.XLOOKUP(A183,Cleaning!$A:$A,Cleaning!$I:$I,0,0)</f>
        <v>Takeout</v>
      </c>
      <c r="I183" t="str">
        <f>_xlfn.XLOOKUP(A183,Cleaning!$A:$A,Cleaning!$J:$J,0,0)</f>
        <v>Hash Browns</v>
      </c>
      <c r="J183" t="str">
        <f>_xlfn.XLOOKUP(A183,Cleaning!$A:$A,Cleaning!$L:$L,0,0)</f>
        <v>Extra Egg</v>
      </c>
      <c r="K183" t="str">
        <f>_xlfn.XLOOKUP(A183,Cleaning!$A:$A,Cleaning!$X:$X,0,0)</f>
        <v>Card</v>
      </c>
      <c r="L183" s="3">
        <f>_xlfn.XLOOKUP(A183,Cleaning!$A:$A,Cleaning!$M:$M,0,0)</f>
        <v>1</v>
      </c>
      <c r="M183" s="5">
        <f>_xlfn.XLOOKUP(A183,Cleaning!$A:$A,Cleaning!$O:$O,0,0)</f>
        <v>2.72</v>
      </c>
      <c r="N183" s="12">
        <f>_xlfn.XLOOKUP(A183,Cleaning!$A:$A,Cleaning!$P:$P,0,0)</f>
        <v>2.72</v>
      </c>
      <c r="O183">
        <f>_xlfn.XLOOKUP(A183,Cleaning!$A:$A,Cleaning!$R:$R,0,0)</f>
        <v>0</v>
      </c>
      <c r="P183">
        <f>_xlfn.XLOOKUP(A183,Cleaning!$A:$A,Cleaning!$T:$T,0,0)</f>
        <v>0.23</v>
      </c>
      <c r="Q183" s="5">
        <f>_xlfn.XLOOKUP(A183,Cleaning!$A:$A,Cleaning!$V:$V,0,0)</f>
        <v>2.95</v>
      </c>
    </row>
    <row r="184" spans="1:17" x14ac:dyDescent="0.3">
      <c r="A184" s="3">
        <v>120182</v>
      </c>
      <c r="B184">
        <f>_xlfn.XLOOKUP(A184,Cleaning!$A:$A,Cleaning!$B:$B,0,0)</f>
        <v>301</v>
      </c>
      <c r="C184" s="2">
        <f>_xlfn.XLOOKUP(A184,Cleaning!$A:$A,Cleaning!$C:$C,0,0)</f>
        <v>45831</v>
      </c>
      <c r="D184" s="4">
        <f>_xlfn.XLOOKUP(A184,Cleaning!$A:$A,Cleaning!$D:$D,0,0)</f>
        <v>0.31113425925925925</v>
      </c>
      <c r="E184" s="2">
        <f>_xlfn.XLOOKUP(A184,Cleaning!$A:$A,Cleaning!$E:$E,0,0)</f>
        <v>45831</v>
      </c>
      <c r="F184" s="10" t="str">
        <f>_xlfn.XLOOKUP(A184,Cleaning!$A:$A,Cleaning!$F:$F,0,0)</f>
        <v>Monday</v>
      </c>
      <c r="G184" t="str">
        <f>_xlfn.XLOOKUP(A184,Cleaning!$A:$A,Cleaning!$G:$G,0,0)</f>
        <v>Dinner</v>
      </c>
      <c r="H184" t="str">
        <f>_xlfn.XLOOKUP(A184,Cleaning!$A:$A,Cleaning!$I:$I,0,0)</f>
        <v>Dine-In</v>
      </c>
      <c r="I184" t="str">
        <f>_xlfn.XLOOKUP(A184,Cleaning!$A:$A,Cleaning!$J:$J,0,0)</f>
        <v>Chicken Sandwich</v>
      </c>
      <c r="J184" t="str">
        <f>_xlfn.XLOOKUP(A184,Cleaning!$A:$A,Cleaning!$L:$L,0,0)</f>
        <v>No Modifier</v>
      </c>
      <c r="K184" t="str">
        <f>_xlfn.XLOOKUP(A184,Cleaning!$A:$A,Cleaning!$X:$X,0,0)</f>
        <v>Card</v>
      </c>
      <c r="L184" s="3">
        <f>_xlfn.XLOOKUP(A184,Cleaning!$A:$A,Cleaning!$M:$M,0,0)</f>
        <v>1</v>
      </c>
      <c r="M184" s="5">
        <f>_xlfn.XLOOKUP(A184,Cleaning!$A:$A,Cleaning!$O:$O,0,0)</f>
        <v>5</v>
      </c>
      <c r="N184" s="12">
        <f>_xlfn.XLOOKUP(A184,Cleaning!$A:$A,Cleaning!$P:$P,0,0)</f>
        <v>5</v>
      </c>
      <c r="O184">
        <f>_xlfn.XLOOKUP(A184,Cleaning!$A:$A,Cleaning!$R:$R,0,0)</f>
        <v>0</v>
      </c>
      <c r="P184">
        <f>_xlfn.XLOOKUP(A184,Cleaning!$A:$A,Cleaning!$T:$T,0,0)</f>
        <v>0.32</v>
      </c>
      <c r="Q184" s="5">
        <f>_xlfn.XLOOKUP(A184,Cleaning!$A:$A,Cleaning!$V:$V,0,0)</f>
        <v>5.32</v>
      </c>
    </row>
    <row r="185" spans="1:17" x14ac:dyDescent="0.3">
      <c r="A185" s="3">
        <v>120183</v>
      </c>
      <c r="B185">
        <f>_xlfn.XLOOKUP(A185,Cleaning!$A:$A,Cleaning!$B:$B,0,0)</f>
        <v>403</v>
      </c>
      <c r="C185" s="2">
        <f>_xlfn.XLOOKUP(A185,Cleaning!$A:$A,Cleaning!$C:$C,0,0)</f>
        <v>45829</v>
      </c>
      <c r="D185" s="4">
        <f>_xlfn.XLOOKUP(A185,Cleaning!$A:$A,Cleaning!$D:$D,0,0)</f>
        <v>0.39344907407407409</v>
      </c>
      <c r="E185" s="2">
        <f>_xlfn.XLOOKUP(A185,Cleaning!$A:$A,Cleaning!$E:$E,0,0)</f>
        <v>45829</v>
      </c>
      <c r="F185" s="10" t="str">
        <f>_xlfn.XLOOKUP(A185,Cleaning!$A:$A,Cleaning!$F:$F,0,0)</f>
        <v>Saturday</v>
      </c>
      <c r="G185" t="str">
        <f>_xlfn.XLOOKUP(A185,Cleaning!$A:$A,Cleaning!$G:$G,0,0)</f>
        <v>Breakfast</v>
      </c>
      <c r="H185" t="str">
        <f>_xlfn.XLOOKUP(A185,Cleaning!$A:$A,Cleaning!$I:$I,0,0)</f>
        <v>Drive-Thru</v>
      </c>
      <c r="I185" t="str">
        <f>_xlfn.XLOOKUP(A185,Cleaning!$A:$A,Cleaning!$J:$J,0,0)</f>
        <v>Breakfast Burrito</v>
      </c>
      <c r="J185" t="str">
        <f>_xlfn.XLOOKUP(A185,Cleaning!$A:$A,Cleaning!$L:$L,0,0)</f>
        <v>No Modifier</v>
      </c>
      <c r="K185" t="str">
        <f>_xlfn.XLOOKUP(A185,Cleaning!$A:$A,Cleaning!$X:$X,0,0)</f>
        <v>MobilePay</v>
      </c>
      <c r="L185" s="3">
        <f>_xlfn.XLOOKUP(A185,Cleaning!$A:$A,Cleaning!$M:$M,0,0)</f>
        <v>1</v>
      </c>
      <c r="M185" s="5">
        <f>_xlfn.XLOOKUP(A185,Cleaning!$A:$A,Cleaning!$O:$O,0,0)</f>
        <v>3.86</v>
      </c>
      <c r="N185" s="12">
        <f>_xlfn.XLOOKUP(A185,Cleaning!$A:$A,Cleaning!$P:$P,0,0)</f>
        <v>3.86</v>
      </c>
      <c r="O185">
        <f>_xlfn.XLOOKUP(A185,Cleaning!$A:$A,Cleaning!$R:$R,0,0)</f>
        <v>0</v>
      </c>
      <c r="P185">
        <f>_xlfn.XLOOKUP(A185,Cleaning!$A:$A,Cleaning!$T:$T,0,0)</f>
        <v>0.23</v>
      </c>
      <c r="Q185" s="5">
        <f>_xlfn.XLOOKUP(A185,Cleaning!$A:$A,Cleaning!$V:$V,0,0)</f>
        <v>4.09</v>
      </c>
    </row>
    <row r="186" spans="1:17" x14ac:dyDescent="0.3">
      <c r="A186" s="3">
        <v>120184</v>
      </c>
      <c r="B186">
        <f>_xlfn.XLOOKUP(A186,Cleaning!$A:$A,Cleaning!$B:$B,0,0)</f>
        <v>102</v>
      </c>
      <c r="C186" s="2">
        <f>_xlfn.XLOOKUP(A186,Cleaning!$A:$A,Cleaning!$C:$C,0,0)</f>
        <v>45821</v>
      </c>
      <c r="D186" s="4">
        <f>_xlfn.XLOOKUP(A186,Cleaning!$A:$A,Cleaning!$D:$D,0,0)</f>
        <v>0.46542824074074074</v>
      </c>
      <c r="E186" s="2">
        <f>_xlfn.XLOOKUP(A186,Cleaning!$A:$A,Cleaning!$E:$E,0,0)</f>
        <v>45821</v>
      </c>
      <c r="F186" s="10" t="str">
        <f>_xlfn.XLOOKUP(A186,Cleaning!$A:$A,Cleaning!$F:$F,0,0)</f>
        <v>Friday</v>
      </c>
      <c r="G186" t="str">
        <f>_xlfn.XLOOKUP(A186,Cleaning!$A:$A,Cleaning!$G:$G,0,0)</f>
        <v>Late Night</v>
      </c>
      <c r="H186" t="str">
        <f>_xlfn.XLOOKUP(A186,Cleaning!$A:$A,Cleaning!$I:$I,0,0)</f>
        <v>Drive-Thru</v>
      </c>
      <c r="I186" t="str">
        <f>_xlfn.XLOOKUP(A186,Cleaning!$A:$A,Cleaning!$J:$J,0,0)</f>
        <v>Spicy Chicken Sandwich</v>
      </c>
      <c r="J186" t="str">
        <f>_xlfn.XLOOKUP(A186,Cleaning!$A:$A,Cleaning!$L:$L,0,0)</f>
        <v>Extra Sauce</v>
      </c>
      <c r="K186" t="str">
        <f>_xlfn.XLOOKUP(A186,Cleaning!$A:$A,Cleaning!$X:$X,0,0)</f>
        <v>Card</v>
      </c>
      <c r="L186" s="3">
        <f>_xlfn.XLOOKUP(A186,Cleaning!$A:$A,Cleaning!$M:$M,0,0)</f>
        <v>1</v>
      </c>
      <c r="M186" s="5">
        <f>_xlfn.XLOOKUP(A186,Cleaning!$A:$A,Cleaning!$O:$O,0,0)</f>
        <v>5.8</v>
      </c>
      <c r="N186" s="12">
        <f>_xlfn.XLOOKUP(A186,Cleaning!$A:$A,Cleaning!$P:$P,0,0)</f>
        <v>5.8</v>
      </c>
      <c r="O186">
        <f>_xlfn.XLOOKUP(A186,Cleaning!$A:$A,Cleaning!$R:$R,0,0)</f>
        <v>0</v>
      </c>
      <c r="P186">
        <f>_xlfn.XLOOKUP(A186,Cleaning!$A:$A,Cleaning!$T:$T,0,0)</f>
        <v>0.41</v>
      </c>
      <c r="Q186" s="5">
        <f>_xlfn.XLOOKUP(A186,Cleaning!$A:$A,Cleaning!$V:$V,0,0)</f>
        <v>6.21</v>
      </c>
    </row>
    <row r="187" spans="1:17" x14ac:dyDescent="0.3">
      <c r="A187" s="3">
        <v>120185</v>
      </c>
      <c r="B187">
        <f>_xlfn.XLOOKUP(A187,Cleaning!$A:$A,Cleaning!$B:$B,0,0)</f>
        <v>401</v>
      </c>
      <c r="C187" s="2">
        <f>_xlfn.XLOOKUP(A187,Cleaning!$A:$A,Cleaning!$C:$C,0,0)</f>
        <v>45808</v>
      </c>
      <c r="D187" s="4">
        <f>_xlfn.XLOOKUP(A187,Cleaning!$A:$A,Cleaning!$D:$D,0,0)</f>
        <v>7.9363425925925921E-2</v>
      </c>
      <c r="E187" s="2">
        <f>_xlfn.XLOOKUP(A187,Cleaning!$A:$A,Cleaning!$E:$E,0,0)</f>
        <v>45808</v>
      </c>
      <c r="F187" s="10" t="str">
        <f>_xlfn.XLOOKUP(A187,Cleaning!$A:$A,Cleaning!$F:$F,0,0)</f>
        <v>Saturday</v>
      </c>
      <c r="G187" t="str">
        <f>_xlfn.XLOOKUP(A187,Cleaning!$A:$A,Cleaning!$G:$G,0,0)</f>
        <v>Lunch</v>
      </c>
      <c r="H187" t="str">
        <f>_xlfn.XLOOKUP(A187,Cleaning!$A:$A,Cleaning!$I:$I,0,0)</f>
        <v>Takeout</v>
      </c>
      <c r="I187" t="str">
        <f>_xlfn.XLOOKUP(A187,Cleaning!$A:$A,Cleaning!$J:$J,0,0)</f>
        <v>Cheeseburger</v>
      </c>
      <c r="J187" t="str">
        <f>_xlfn.XLOOKUP(A187,Cleaning!$A:$A,Cleaning!$L:$L,0,0)</f>
        <v>No Modifier</v>
      </c>
      <c r="K187" t="str">
        <f>_xlfn.XLOOKUP(A187,Cleaning!$A:$A,Cleaning!$X:$X,0,0)</f>
        <v>MobilePay</v>
      </c>
      <c r="L187" s="3">
        <f>_xlfn.XLOOKUP(A187,Cleaning!$A:$A,Cleaning!$M:$M,0,0)</f>
        <v>1</v>
      </c>
      <c r="M187" s="5">
        <f>_xlfn.XLOOKUP(A187,Cleaning!$A:$A,Cleaning!$O:$O,0,0)</f>
        <v>4.7300000000000004</v>
      </c>
      <c r="N187" s="12">
        <f>_xlfn.XLOOKUP(A187,Cleaning!$A:$A,Cleaning!$P:$P,0,0)</f>
        <v>4.7300000000000004</v>
      </c>
      <c r="O187">
        <f>_xlfn.XLOOKUP(A187,Cleaning!$A:$A,Cleaning!$R:$R,0,0)</f>
        <v>0</v>
      </c>
      <c r="P187">
        <f>_xlfn.XLOOKUP(A187,Cleaning!$A:$A,Cleaning!$T:$T,0,0)</f>
        <v>0.31</v>
      </c>
      <c r="Q187" s="5">
        <f>_xlfn.XLOOKUP(A187,Cleaning!$A:$A,Cleaning!$V:$V,0,0)</f>
        <v>5.04</v>
      </c>
    </row>
    <row r="188" spans="1:17" x14ac:dyDescent="0.3">
      <c r="A188" s="3">
        <v>120186</v>
      </c>
      <c r="B188">
        <f>_xlfn.XLOOKUP(A188,Cleaning!$A:$A,Cleaning!$B:$B,0,0)</f>
        <v>102</v>
      </c>
      <c r="C188" s="2">
        <f>_xlfn.XLOOKUP(A188,Cleaning!$A:$A,Cleaning!$C:$C,0,0)</f>
        <v>45866</v>
      </c>
      <c r="D188" s="4">
        <f>_xlfn.XLOOKUP(A188,Cleaning!$A:$A,Cleaning!$D:$D,0,0)</f>
        <v>0.20525462962962962</v>
      </c>
      <c r="E188" s="2">
        <f>_xlfn.XLOOKUP(A188,Cleaning!$A:$A,Cleaning!$E:$E,0,0)</f>
        <v>45866</v>
      </c>
      <c r="F188" s="10" t="str">
        <f>_xlfn.XLOOKUP(A188,Cleaning!$A:$A,Cleaning!$F:$F,0,0)</f>
        <v>Monday</v>
      </c>
      <c r="G188" t="str">
        <f>_xlfn.XLOOKUP(A188,Cleaning!$A:$A,Cleaning!$G:$G,0,0)</f>
        <v>Afternoon</v>
      </c>
      <c r="H188" t="str">
        <f>_xlfn.XLOOKUP(A188,Cleaning!$A:$A,Cleaning!$I:$I,0,0)</f>
        <v>Drive-Thru</v>
      </c>
      <c r="I188" t="str">
        <f>_xlfn.XLOOKUP(A188,Cleaning!$A:$A,Cleaning!$J:$J,0,0)</f>
        <v>French Fries</v>
      </c>
      <c r="J188" t="str">
        <f>_xlfn.XLOOKUP(A188,Cleaning!$A:$A,Cleaning!$L:$L,0,0)</f>
        <v>Extra Sauce</v>
      </c>
      <c r="K188" t="str">
        <f>_xlfn.XLOOKUP(A188,Cleaning!$A:$A,Cleaning!$X:$X,0,0)</f>
        <v>MobilePay</v>
      </c>
      <c r="L188" s="3">
        <f>_xlfn.XLOOKUP(A188,Cleaning!$A:$A,Cleaning!$M:$M,0,0)</f>
        <v>1</v>
      </c>
      <c r="M188" s="5">
        <f>_xlfn.XLOOKUP(A188,Cleaning!$A:$A,Cleaning!$O:$O,0,0)</f>
        <v>3.02</v>
      </c>
      <c r="N188" s="12">
        <f>_xlfn.XLOOKUP(A188,Cleaning!$A:$A,Cleaning!$P:$P,0,0)</f>
        <v>3.02</v>
      </c>
      <c r="O188">
        <f>_xlfn.XLOOKUP(A188,Cleaning!$A:$A,Cleaning!$R:$R,0,0)</f>
        <v>0</v>
      </c>
      <c r="P188">
        <f>_xlfn.XLOOKUP(A188,Cleaning!$A:$A,Cleaning!$T:$T,0,0)</f>
        <v>0.21</v>
      </c>
      <c r="Q188" s="5">
        <f>_xlfn.XLOOKUP(A188,Cleaning!$A:$A,Cleaning!$V:$V,0,0)</f>
        <v>3.23</v>
      </c>
    </row>
    <row r="189" spans="1:17" x14ac:dyDescent="0.3">
      <c r="A189" s="3">
        <v>120187</v>
      </c>
      <c r="B189">
        <f>_xlfn.XLOOKUP(A189,Cleaning!$A:$A,Cleaning!$B:$B,0,0)</f>
        <v>201</v>
      </c>
      <c r="C189" s="2">
        <f>_xlfn.XLOOKUP(A189,Cleaning!$A:$A,Cleaning!$C:$C,0,0)</f>
        <v>45818</v>
      </c>
      <c r="D189" s="4">
        <f>_xlfn.XLOOKUP(A189,Cleaning!$A:$A,Cleaning!$D:$D,0,0)</f>
        <v>0.33151620370370372</v>
      </c>
      <c r="E189" s="2">
        <f>_xlfn.XLOOKUP(A189,Cleaning!$A:$A,Cleaning!$E:$E,0,0)</f>
        <v>45818</v>
      </c>
      <c r="F189" s="10" t="str">
        <f>_xlfn.XLOOKUP(A189,Cleaning!$A:$A,Cleaning!$F:$F,0,0)</f>
        <v>Tuesday</v>
      </c>
      <c r="G189" t="str">
        <f>_xlfn.XLOOKUP(A189,Cleaning!$A:$A,Cleaning!$G:$G,0,0)</f>
        <v>Breakfast</v>
      </c>
      <c r="H189" t="str">
        <f>_xlfn.XLOOKUP(A189,Cleaning!$A:$A,Cleaning!$I:$I,0,0)</f>
        <v>Dine-In</v>
      </c>
      <c r="I189" t="str">
        <f>_xlfn.XLOOKUP(A189,Cleaning!$A:$A,Cleaning!$J:$J,0,0)</f>
        <v>Sausage Biscuit</v>
      </c>
      <c r="J189" t="str">
        <f>_xlfn.XLOOKUP(A189,Cleaning!$A:$A,Cleaning!$L:$L,0,0)</f>
        <v>No Modifier</v>
      </c>
      <c r="K189" t="str">
        <f>_xlfn.XLOOKUP(A189,Cleaning!$A:$A,Cleaning!$X:$X,0,0)</f>
        <v>MobilePay</v>
      </c>
      <c r="L189" s="3">
        <f>_xlfn.XLOOKUP(A189,Cleaning!$A:$A,Cleaning!$M:$M,0,0)</f>
        <v>1</v>
      </c>
      <c r="M189" s="5">
        <f>_xlfn.XLOOKUP(A189,Cleaning!$A:$A,Cleaning!$O:$O,0,0)</f>
        <v>3.02</v>
      </c>
      <c r="N189" s="12">
        <f>_xlfn.XLOOKUP(A189,Cleaning!$A:$A,Cleaning!$P:$P,0,0)</f>
        <v>3.02</v>
      </c>
      <c r="O189">
        <f>_xlfn.XLOOKUP(A189,Cleaning!$A:$A,Cleaning!$R:$R,0,0)</f>
        <v>0</v>
      </c>
      <c r="P189">
        <f>_xlfn.XLOOKUP(A189,Cleaning!$A:$A,Cleaning!$T:$T,0,0)</f>
        <v>0.2</v>
      </c>
      <c r="Q189" s="5">
        <f>_xlfn.XLOOKUP(A189,Cleaning!$A:$A,Cleaning!$V:$V,0,0)</f>
        <v>3.22</v>
      </c>
    </row>
    <row r="190" spans="1:17" x14ac:dyDescent="0.3">
      <c r="A190" s="3">
        <v>120188</v>
      </c>
      <c r="B190">
        <f>_xlfn.XLOOKUP(A190,Cleaning!$A:$A,Cleaning!$B:$B,0,0)</f>
        <v>301</v>
      </c>
      <c r="C190" s="2">
        <f>_xlfn.XLOOKUP(A190,Cleaning!$A:$A,Cleaning!$C:$C,0,0)</f>
        <v>45825</v>
      </c>
      <c r="D190" s="4">
        <f>_xlfn.XLOOKUP(A190,Cleaning!$A:$A,Cleaning!$D:$D,0,0)</f>
        <v>0.42532407407407408</v>
      </c>
      <c r="E190" s="2">
        <f>_xlfn.XLOOKUP(A190,Cleaning!$A:$A,Cleaning!$E:$E,0,0)</f>
        <v>45825</v>
      </c>
      <c r="F190" s="10" t="str">
        <f>_xlfn.XLOOKUP(A190,Cleaning!$A:$A,Cleaning!$F:$F,0,0)</f>
        <v>Tuesday</v>
      </c>
      <c r="G190" t="str">
        <f>_xlfn.XLOOKUP(A190,Cleaning!$A:$A,Cleaning!$G:$G,0,0)</f>
        <v>Morning</v>
      </c>
      <c r="H190" t="str">
        <f>_xlfn.XLOOKUP(A190,Cleaning!$A:$A,Cleaning!$I:$I,0,0)</f>
        <v>Dine-In</v>
      </c>
      <c r="I190" t="str">
        <f>_xlfn.XLOOKUP(A190,Cleaning!$A:$A,Cleaning!$J:$J,0,0)</f>
        <v>Egg Muffin</v>
      </c>
      <c r="J190" t="str">
        <f>_xlfn.XLOOKUP(A190,Cleaning!$A:$A,Cleaning!$L:$L,0,0)</f>
        <v>No Modifier</v>
      </c>
      <c r="K190" t="str">
        <f>_xlfn.XLOOKUP(A190,Cleaning!$A:$A,Cleaning!$X:$X,0,0)</f>
        <v>MobilePay</v>
      </c>
      <c r="L190" s="3">
        <f>_xlfn.XLOOKUP(A190,Cleaning!$A:$A,Cleaning!$M:$M,0,0)</f>
        <v>2</v>
      </c>
      <c r="M190" s="5">
        <f>_xlfn.XLOOKUP(A190,Cleaning!$A:$A,Cleaning!$O:$O,0,0)</f>
        <v>4.2300000000000004</v>
      </c>
      <c r="N190" s="12">
        <f>_xlfn.XLOOKUP(A190,Cleaning!$A:$A,Cleaning!$P:$P,0,0)</f>
        <v>8.4600000000000009</v>
      </c>
      <c r="O190">
        <f>_xlfn.XLOOKUP(A190,Cleaning!$A:$A,Cleaning!$R:$R,0,0)</f>
        <v>0</v>
      </c>
      <c r="P190">
        <f>_xlfn.XLOOKUP(A190,Cleaning!$A:$A,Cleaning!$T:$T,0,0)</f>
        <v>0.59</v>
      </c>
      <c r="Q190" s="5">
        <f>_xlfn.XLOOKUP(A190,Cleaning!$A:$A,Cleaning!$V:$V,0,0)</f>
        <v>9.0500000000000007</v>
      </c>
    </row>
    <row r="191" spans="1:17" x14ac:dyDescent="0.3">
      <c r="A191" s="3">
        <v>120189</v>
      </c>
      <c r="B191">
        <f>_xlfn.XLOOKUP(A191,Cleaning!$A:$A,Cleaning!$B:$B,0,0)</f>
        <v>501</v>
      </c>
      <c r="C191" s="2">
        <f>_xlfn.XLOOKUP(A191,Cleaning!$A:$A,Cleaning!$C:$C,0,0)</f>
        <v>45854</v>
      </c>
      <c r="D191" s="4">
        <f>_xlfn.XLOOKUP(A191,Cleaning!$A:$A,Cleaning!$D:$D,0,0)</f>
        <v>0.28684027777777776</v>
      </c>
      <c r="E191" s="2">
        <f>_xlfn.XLOOKUP(A191,Cleaning!$A:$A,Cleaning!$E:$E,0,0)</f>
        <v>45854</v>
      </c>
      <c r="F191" s="10" t="str">
        <f>_xlfn.XLOOKUP(A191,Cleaning!$A:$A,Cleaning!$F:$F,0,0)</f>
        <v>Wednesday</v>
      </c>
      <c r="G191" t="str">
        <f>_xlfn.XLOOKUP(A191,Cleaning!$A:$A,Cleaning!$G:$G,0,0)</f>
        <v>Breakfast</v>
      </c>
      <c r="H191" t="str">
        <f>_xlfn.XLOOKUP(A191,Cleaning!$A:$A,Cleaning!$I:$I,0,0)</f>
        <v>Dine-In</v>
      </c>
      <c r="I191" t="str">
        <f>_xlfn.XLOOKUP(A191,Cleaning!$A:$A,Cleaning!$J:$J,0,0)</f>
        <v>Soft Drink (Small)</v>
      </c>
      <c r="J191" t="str">
        <f>_xlfn.XLOOKUP(A191,Cleaning!$A:$A,Cleaning!$L:$L,0,0)</f>
        <v>Extra Ice</v>
      </c>
      <c r="K191" t="str">
        <f>_xlfn.XLOOKUP(A191,Cleaning!$A:$A,Cleaning!$X:$X,0,0)</f>
        <v>Card</v>
      </c>
      <c r="L191" s="3">
        <f>_xlfn.XLOOKUP(A191,Cleaning!$A:$A,Cleaning!$M:$M,0,0)</f>
        <v>1</v>
      </c>
      <c r="M191" s="5">
        <f>_xlfn.XLOOKUP(A191,Cleaning!$A:$A,Cleaning!$O:$O,0,0)</f>
        <v>1.4100000000000001</v>
      </c>
      <c r="N191" s="12">
        <f>_xlfn.XLOOKUP(A191,Cleaning!$A:$A,Cleaning!$P:$P,0,0)</f>
        <v>1.4100000000000001</v>
      </c>
      <c r="O191">
        <f>_xlfn.XLOOKUP(A191,Cleaning!$A:$A,Cleaning!$R:$R,0,0)</f>
        <v>0</v>
      </c>
      <c r="P191">
        <f>_xlfn.XLOOKUP(A191,Cleaning!$A:$A,Cleaning!$T:$T,0,0)</f>
        <v>0.12</v>
      </c>
      <c r="Q191" s="5">
        <f>_xlfn.XLOOKUP(A191,Cleaning!$A:$A,Cleaning!$V:$V,0,0)</f>
        <v>1.53</v>
      </c>
    </row>
    <row r="192" spans="1:17" x14ac:dyDescent="0.3">
      <c r="A192" s="3">
        <v>120190</v>
      </c>
      <c r="B192">
        <f>_xlfn.XLOOKUP(A192,Cleaning!$A:$A,Cleaning!$B:$B,0,0)</f>
        <v>103</v>
      </c>
      <c r="C192" s="2">
        <f>_xlfn.XLOOKUP(A192,Cleaning!$A:$A,Cleaning!$C:$C,0,0)</f>
        <v>45818</v>
      </c>
      <c r="D192" s="4">
        <f>_xlfn.XLOOKUP(A192,Cleaning!$A:$A,Cleaning!$D:$D,0,0)</f>
        <v>0.51539351851851856</v>
      </c>
      <c r="E192" s="2">
        <f>_xlfn.XLOOKUP(A192,Cleaning!$A:$A,Cleaning!$E:$E,0,0)</f>
        <v>45818</v>
      </c>
      <c r="F192" s="10" t="str">
        <f>_xlfn.XLOOKUP(A192,Cleaning!$A:$A,Cleaning!$F:$F,0,0)</f>
        <v>Tuesday</v>
      </c>
      <c r="G192" t="str">
        <f>_xlfn.XLOOKUP(A192,Cleaning!$A:$A,Cleaning!$G:$G,0,0)</f>
        <v>Late Night</v>
      </c>
      <c r="H192" t="str">
        <f>_xlfn.XLOOKUP(A192,Cleaning!$A:$A,Cleaning!$I:$I,0,0)</f>
        <v>Drive-Thru</v>
      </c>
      <c r="I192" t="str">
        <f>_xlfn.XLOOKUP(A192,Cleaning!$A:$A,Cleaning!$J:$J,0,0)</f>
        <v>Soft Drink (Large)</v>
      </c>
      <c r="J192" t="str">
        <f>_xlfn.XLOOKUP(A192,Cleaning!$A:$A,Cleaning!$L:$L,0,0)</f>
        <v>No Modifier</v>
      </c>
      <c r="K192" t="str">
        <f>_xlfn.XLOOKUP(A192,Cleaning!$A:$A,Cleaning!$X:$X,0,0)</f>
        <v>Card</v>
      </c>
      <c r="L192" s="3">
        <f>_xlfn.XLOOKUP(A192,Cleaning!$A:$A,Cleaning!$M:$M,0,0)</f>
        <v>1</v>
      </c>
      <c r="M192" s="5">
        <f>_xlfn.XLOOKUP(A192,Cleaning!$A:$A,Cleaning!$O:$O,0,0)</f>
        <v>1.95</v>
      </c>
      <c r="N192" s="12">
        <f>_xlfn.XLOOKUP(A192,Cleaning!$A:$A,Cleaning!$P:$P,0,0)</f>
        <v>1.95</v>
      </c>
      <c r="O192">
        <f>_xlfn.XLOOKUP(A192,Cleaning!$A:$A,Cleaning!$R:$R,0,0)</f>
        <v>0.2</v>
      </c>
      <c r="P192">
        <f>_xlfn.XLOOKUP(A192,Cleaning!$A:$A,Cleaning!$T:$T,0,0)</f>
        <v>0.13</v>
      </c>
      <c r="Q192" s="5">
        <f>_xlfn.XLOOKUP(A192,Cleaning!$A:$A,Cleaning!$V:$V,0,0)</f>
        <v>1.88</v>
      </c>
    </row>
    <row r="193" spans="1:17" x14ac:dyDescent="0.3">
      <c r="A193" s="3">
        <v>120191</v>
      </c>
      <c r="B193">
        <f>_xlfn.XLOOKUP(A193,Cleaning!$A:$A,Cleaning!$B:$B,0,0)</f>
        <v>101</v>
      </c>
      <c r="C193" s="2">
        <f>_xlfn.XLOOKUP(A193,Cleaning!$A:$A,Cleaning!$C:$C,0,0)</f>
        <v>45862</v>
      </c>
      <c r="D193" s="4">
        <f>_xlfn.XLOOKUP(A193,Cleaning!$A:$A,Cleaning!$D:$D,0,0)</f>
        <v>0.52697916666666667</v>
      </c>
      <c r="E193" s="2">
        <f>_xlfn.XLOOKUP(A193,Cleaning!$A:$A,Cleaning!$E:$E,0,0)</f>
        <v>45862</v>
      </c>
      <c r="F193" s="10" t="str">
        <f>_xlfn.XLOOKUP(A193,Cleaning!$A:$A,Cleaning!$F:$F,0,0)</f>
        <v>Thursday</v>
      </c>
      <c r="G193" t="str">
        <f>_xlfn.XLOOKUP(A193,Cleaning!$A:$A,Cleaning!$G:$G,0,0)</f>
        <v>Lunch</v>
      </c>
      <c r="H193" t="str">
        <f>_xlfn.XLOOKUP(A193,Cleaning!$A:$A,Cleaning!$I:$I,0,0)</f>
        <v>Dine-In</v>
      </c>
      <c r="I193" t="str">
        <f>_xlfn.XLOOKUP(A193,Cleaning!$A:$A,Cleaning!$J:$J,0,0)</f>
        <v>French Fries</v>
      </c>
      <c r="J193" t="str">
        <f>_xlfn.XLOOKUP(A193,Cleaning!$A:$A,Cleaning!$L:$L,0,0)</f>
        <v>No Modifier</v>
      </c>
      <c r="K193" t="str">
        <f>_xlfn.XLOOKUP(A193,Cleaning!$A:$A,Cleaning!$X:$X,0,0)</f>
        <v>Card</v>
      </c>
      <c r="L193" s="3">
        <f>_xlfn.XLOOKUP(A193,Cleaning!$A:$A,Cleaning!$M:$M,0,0)</f>
        <v>3</v>
      </c>
      <c r="M193" s="5">
        <f>_xlfn.XLOOKUP(A193,Cleaning!$A:$A,Cleaning!$O:$O,0,0)</f>
        <v>2.8799999999999994</v>
      </c>
      <c r="N193" s="12">
        <f>_xlfn.XLOOKUP(A193,Cleaning!$A:$A,Cleaning!$P:$P,0,0)</f>
        <v>8.6399999999999988</v>
      </c>
      <c r="O193">
        <f>_xlfn.XLOOKUP(A193,Cleaning!$A:$A,Cleaning!$R:$R,0,0)</f>
        <v>0</v>
      </c>
      <c r="P193">
        <f>_xlfn.XLOOKUP(A193,Cleaning!$A:$A,Cleaning!$T:$T,0,0)</f>
        <v>0.73</v>
      </c>
      <c r="Q193" s="5">
        <f>_xlfn.XLOOKUP(A193,Cleaning!$A:$A,Cleaning!$V:$V,0,0)</f>
        <v>9.3699999999999992</v>
      </c>
    </row>
    <row r="194" spans="1:17" x14ac:dyDescent="0.3">
      <c r="A194" s="3">
        <v>120192</v>
      </c>
      <c r="B194">
        <f>_xlfn.XLOOKUP(A194,Cleaning!$A:$A,Cleaning!$B:$B,0,0)</f>
        <v>403</v>
      </c>
      <c r="C194" s="2">
        <f>_xlfn.XLOOKUP(A194,Cleaning!$A:$A,Cleaning!$C:$C,0,0)</f>
        <v>45828</v>
      </c>
      <c r="D194" s="4">
        <f>_xlfn.XLOOKUP(A194,Cleaning!$A:$A,Cleaning!$D:$D,0,0)</f>
        <v>0.25037037037037035</v>
      </c>
      <c r="E194" s="2">
        <f>_xlfn.XLOOKUP(A194,Cleaning!$A:$A,Cleaning!$E:$E,0,0)</f>
        <v>45828</v>
      </c>
      <c r="F194" s="10" t="str">
        <f>_xlfn.XLOOKUP(A194,Cleaning!$A:$A,Cleaning!$F:$F,0,0)</f>
        <v>Friday</v>
      </c>
      <c r="G194" t="str">
        <f>_xlfn.XLOOKUP(A194,Cleaning!$A:$A,Cleaning!$G:$G,0,0)</f>
        <v>Dinner</v>
      </c>
      <c r="H194" t="str">
        <f>_xlfn.XLOOKUP(A194,Cleaning!$A:$A,Cleaning!$I:$I,0,0)</f>
        <v>Drive-Thru</v>
      </c>
      <c r="I194" t="str">
        <f>_xlfn.XLOOKUP(A194,Cleaning!$A:$A,Cleaning!$J:$J,0,0)</f>
        <v>Double Cheeseburger Combo</v>
      </c>
      <c r="J194" t="str">
        <f>_xlfn.XLOOKUP(A194,Cleaning!$A:$A,Cleaning!$L:$L,0,0)</f>
        <v>No Modifier</v>
      </c>
      <c r="K194" t="str">
        <f>_xlfn.XLOOKUP(A194,Cleaning!$A:$A,Cleaning!$X:$X,0,0)</f>
        <v>GiftCard</v>
      </c>
      <c r="L194" s="3">
        <f>_xlfn.XLOOKUP(A194,Cleaning!$A:$A,Cleaning!$M:$M,0,0)</f>
        <v>1</v>
      </c>
      <c r="M194" s="5">
        <f>_xlfn.XLOOKUP(A194,Cleaning!$A:$A,Cleaning!$O:$O,0,0)</f>
        <v>10.1</v>
      </c>
      <c r="N194" s="12">
        <f>_xlfn.XLOOKUP(A194,Cleaning!$A:$A,Cleaning!$P:$P,0,0)</f>
        <v>10.1</v>
      </c>
      <c r="O194">
        <f>_xlfn.XLOOKUP(A194,Cleaning!$A:$A,Cleaning!$R:$R,0,0)</f>
        <v>0</v>
      </c>
      <c r="P194">
        <f>_xlfn.XLOOKUP(A194,Cleaning!$A:$A,Cleaning!$T:$T,0,0)</f>
        <v>0.66</v>
      </c>
      <c r="Q194" s="5">
        <f>_xlfn.XLOOKUP(A194,Cleaning!$A:$A,Cleaning!$V:$V,0,0)</f>
        <v>10.76</v>
      </c>
    </row>
    <row r="195" spans="1:17" x14ac:dyDescent="0.3">
      <c r="A195" s="3">
        <v>120193</v>
      </c>
      <c r="B195">
        <f>_xlfn.XLOOKUP(A195,Cleaning!$A:$A,Cleaning!$B:$B,0,0)</f>
        <v>202</v>
      </c>
      <c r="C195" s="2">
        <f>_xlfn.XLOOKUP(A195,Cleaning!$A:$A,Cleaning!$C:$C,0,0)</f>
        <v>45812</v>
      </c>
      <c r="D195" s="4">
        <f>_xlfn.XLOOKUP(A195,Cleaning!$A:$A,Cleaning!$D:$D,0,0)</f>
        <v>0.45628472222222222</v>
      </c>
      <c r="E195" s="2">
        <f>_xlfn.XLOOKUP(A195,Cleaning!$A:$A,Cleaning!$E:$E,0,0)</f>
        <v>45812</v>
      </c>
      <c r="F195" s="10" t="str">
        <f>_xlfn.XLOOKUP(A195,Cleaning!$A:$A,Cleaning!$F:$F,0,0)</f>
        <v>Wednesday</v>
      </c>
      <c r="G195" t="str">
        <f>_xlfn.XLOOKUP(A195,Cleaning!$A:$A,Cleaning!$G:$G,0,0)</f>
        <v>Morning</v>
      </c>
      <c r="H195" t="str">
        <f>_xlfn.XLOOKUP(A195,Cleaning!$A:$A,Cleaning!$I:$I,0,0)</f>
        <v>Drive-Thru</v>
      </c>
      <c r="I195" t="str">
        <f>_xlfn.XLOOKUP(A195,Cleaning!$A:$A,Cleaning!$J:$J,0,0)</f>
        <v>Hash Browns</v>
      </c>
      <c r="J195" t="str">
        <f>_xlfn.XLOOKUP(A195,Cleaning!$A:$A,Cleaning!$L:$L,0,0)</f>
        <v>No Cheese</v>
      </c>
      <c r="K195" t="str">
        <f>_xlfn.XLOOKUP(A195,Cleaning!$A:$A,Cleaning!$X:$X,0,0)</f>
        <v>Cash</v>
      </c>
      <c r="L195" s="3">
        <f>_xlfn.XLOOKUP(A195,Cleaning!$A:$A,Cleaning!$M:$M,0,0)</f>
        <v>1</v>
      </c>
      <c r="M195" s="5">
        <f>_xlfn.XLOOKUP(A195,Cleaning!$A:$A,Cleaning!$O:$O,0,0)</f>
        <v>1.6400000000000001</v>
      </c>
      <c r="N195" s="12">
        <f>_xlfn.XLOOKUP(A195,Cleaning!$A:$A,Cleaning!$P:$P,0,0)</f>
        <v>1.6400000000000001</v>
      </c>
      <c r="O195">
        <f>_xlfn.XLOOKUP(A195,Cleaning!$A:$A,Cleaning!$R:$R,0,0)</f>
        <v>0</v>
      </c>
      <c r="P195">
        <f>_xlfn.XLOOKUP(A195,Cleaning!$A:$A,Cleaning!$T:$T,0,0)</f>
        <v>0.12</v>
      </c>
      <c r="Q195" s="5">
        <f>_xlfn.XLOOKUP(A195,Cleaning!$A:$A,Cleaning!$V:$V,0,0)</f>
        <v>1.76</v>
      </c>
    </row>
    <row r="196" spans="1:17" x14ac:dyDescent="0.3">
      <c r="A196" s="3">
        <v>120194</v>
      </c>
      <c r="B196">
        <f>_xlfn.XLOOKUP(A196,Cleaning!$A:$A,Cleaning!$B:$B,0,0)</f>
        <v>501</v>
      </c>
      <c r="C196" s="2">
        <f>_xlfn.XLOOKUP(A196,Cleaning!$A:$A,Cleaning!$C:$C,0,0)</f>
        <v>45835</v>
      </c>
      <c r="D196" s="4">
        <f>_xlfn.XLOOKUP(A196,Cleaning!$A:$A,Cleaning!$D:$D,0,0)</f>
        <v>0.32192129629629629</v>
      </c>
      <c r="E196" s="2">
        <f>_xlfn.XLOOKUP(A196,Cleaning!$A:$A,Cleaning!$E:$E,0,0)</f>
        <v>45835</v>
      </c>
      <c r="F196" s="10" t="str">
        <f>_xlfn.XLOOKUP(A196,Cleaning!$A:$A,Cleaning!$F:$F,0,0)</f>
        <v>Friday</v>
      </c>
      <c r="G196" t="str">
        <f>_xlfn.XLOOKUP(A196,Cleaning!$A:$A,Cleaning!$G:$G,0,0)</f>
        <v>Dinner</v>
      </c>
      <c r="H196" t="str">
        <f>_xlfn.XLOOKUP(A196,Cleaning!$A:$A,Cleaning!$I:$I,0,0)</f>
        <v>Delivery</v>
      </c>
      <c r="I196" t="str">
        <f>_xlfn.XLOOKUP(A196,Cleaning!$A:$A,Cleaning!$J:$J,0,0)</f>
        <v>Onion Rings</v>
      </c>
      <c r="J196" t="str">
        <f>_xlfn.XLOOKUP(A196,Cleaning!$A:$A,Cleaning!$L:$L,0,0)</f>
        <v>No Sauce</v>
      </c>
      <c r="K196" t="str">
        <f>_xlfn.XLOOKUP(A196,Cleaning!$A:$A,Cleaning!$X:$X,0,0)</f>
        <v>Card</v>
      </c>
      <c r="L196" s="3">
        <f>_xlfn.XLOOKUP(A196,Cleaning!$A:$A,Cleaning!$M:$M,0,0)</f>
        <v>2</v>
      </c>
      <c r="M196" s="5">
        <f>_xlfn.XLOOKUP(A196,Cleaning!$A:$A,Cleaning!$O:$O,0,0)</f>
        <v>3.19</v>
      </c>
      <c r="N196" s="12">
        <f>_xlfn.XLOOKUP(A196,Cleaning!$A:$A,Cleaning!$P:$P,0,0)</f>
        <v>6.38</v>
      </c>
      <c r="O196">
        <f>_xlfn.XLOOKUP(A196,Cleaning!$A:$A,Cleaning!$R:$R,0,0)</f>
        <v>0</v>
      </c>
      <c r="P196">
        <f>_xlfn.XLOOKUP(A196,Cleaning!$A:$A,Cleaning!$T:$T,0,0)</f>
        <v>0.61</v>
      </c>
      <c r="Q196" s="5">
        <f>_xlfn.XLOOKUP(A196,Cleaning!$A:$A,Cleaning!$V:$V,0,0)</f>
        <v>6.99</v>
      </c>
    </row>
    <row r="197" spans="1:17" x14ac:dyDescent="0.3">
      <c r="A197" s="3">
        <v>120195</v>
      </c>
      <c r="B197">
        <f>_xlfn.XLOOKUP(A197,Cleaning!$A:$A,Cleaning!$B:$B,0,0)</f>
        <v>103</v>
      </c>
      <c r="C197" s="2">
        <f>_xlfn.XLOOKUP(A197,Cleaning!$A:$A,Cleaning!$C:$C,0,0)</f>
        <v>45763</v>
      </c>
      <c r="D197" s="4">
        <f>_xlfn.XLOOKUP(A197,Cleaning!$A:$A,Cleaning!$D:$D,0,0)</f>
        <v>0.52853009259259254</v>
      </c>
      <c r="E197" s="2">
        <f>_xlfn.XLOOKUP(A197,Cleaning!$A:$A,Cleaning!$E:$E,0,0)</f>
        <v>45763</v>
      </c>
      <c r="F197" s="10" t="str">
        <f>_xlfn.XLOOKUP(A197,Cleaning!$A:$A,Cleaning!$F:$F,0,0)</f>
        <v>Wednesday</v>
      </c>
      <c r="G197" t="str">
        <f>_xlfn.XLOOKUP(A197,Cleaning!$A:$A,Cleaning!$G:$G,0,0)</f>
        <v>Late Night</v>
      </c>
      <c r="H197" t="str">
        <f>_xlfn.XLOOKUP(A197,Cleaning!$A:$A,Cleaning!$I:$I,0,0)</f>
        <v>Takeout</v>
      </c>
      <c r="I197" t="str">
        <f>_xlfn.XLOOKUP(A197,Cleaning!$A:$A,Cleaning!$J:$J,0,0)</f>
        <v>Bottled Water</v>
      </c>
      <c r="J197" t="str">
        <f>_xlfn.XLOOKUP(A197,Cleaning!$A:$A,Cleaning!$L:$L,0,0)</f>
        <v>Extra Ice</v>
      </c>
      <c r="K197" t="str">
        <f>_xlfn.XLOOKUP(A197,Cleaning!$A:$A,Cleaning!$X:$X,0,0)</f>
        <v>Card</v>
      </c>
      <c r="L197" s="3">
        <f>_xlfn.XLOOKUP(A197,Cleaning!$A:$A,Cleaning!$M:$M,0,0)</f>
        <v>1</v>
      </c>
      <c r="M197" s="5">
        <f>_xlfn.XLOOKUP(A197,Cleaning!$A:$A,Cleaning!$O:$O,0,0)</f>
        <v>1.4700000000000002</v>
      </c>
      <c r="N197" s="12">
        <f>_xlfn.XLOOKUP(A197,Cleaning!$A:$A,Cleaning!$P:$P,0,0)</f>
        <v>1.4700000000000002</v>
      </c>
      <c r="O197">
        <f>_xlfn.XLOOKUP(A197,Cleaning!$A:$A,Cleaning!$R:$R,0,0)</f>
        <v>0</v>
      </c>
      <c r="P197">
        <f>_xlfn.XLOOKUP(A197,Cleaning!$A:$A,Cleaning!$T:$T,0,0)</f>
        <v>0.13</v>
      </c>
      <c r="Q197" s="5">
        <f>_xlfn.XLOOKUP(A197,Cleaning!$A:$A,Cleaning!$V:$V,0,0)</f>
        <v>1.6</v>
      </c>
    </row>
    <row r="198" spans="1:17" x14ac:dyDescent="0.3">
      <c r="A198" s="3">
        <v>120196</v>
      </c>
      <c r="B198">
        <f>_xlfn.XLOOKUP(A198,Cleaning!$A:$A,Cleaning!$B:$B,0,0)</f>
        <v>102</v>
      </c>
      <c r="C198" s="2">
        <f>_xlfn.XLOOKUP(A198,Cleaning!$A:$A,Cleaning!$C:$C,0,0)</f>
        <v>45854</v>
      </c>
      <c r="D198" s="4">
        <f>_xlfn.XLOOKUP(A198,Cleaning!$A:$A,Cleaning!$D:$D,0,0)</f>
        <v>0.49702546296296296</v>
      </c>
      <c r="E198" s="2">
        <f>_xlfn.XLOOKUP(A198,Cleaning!$A:$A,Cleaning!$E:$E,0,0)</f>
        <v>45854</v>
      </c>
      <c r="F198" s="10" t="str">
        <f>_xlfn.XLOOKUP(A198,Cleaning!$A:$A,Cleaning!$F:$F,0,0)</f>
        <v>Wednesday</v>
      </c>
      <c r="G198" t="str">
        <f>_xlfn.XLOOKUP(A198,Cleaning!$A:$A,Cleaning!$G:$G,0,0)</f>
        <v>Lunch</v>
      </c>
      <c r="H198" t="str">
        <f>_xlfn.XLOOKUP(A198,Cleaning!$A:$A,Cleaning!$I:$I,0,0)</f>
        <v>Takeout</v>
      </c>
      <c r="I198" t="str">
        <f>_xlfn.XLOOKUP(A198,Cleaning!$A:$A,Cleaning!$J:$J,0,0)</f>
        <v>Cheeseburger</v>
      </c>
      <c r="J198" t="str">
        <f>_xlfn.XLOOKUP(A198,Cleaning!$A:$A,Cleaning!$L:$L,0,0)</f>
        <v>No Modifier</v>
      </c>
      <c r="K198" t="str">
        <f>_xlfn.XLOOKUP(A198,Cleaning!$A:$A,Cleaning!$X:$X,0,0)</f>
        <v>Card</v>
      </c>
      <c r="L198" s="3">
        <f>_xlfn.XLOOKUP(A198,Cleaning!$A:$A,Cleaning!$M:$M,0,0)</f>
        <v>1</v>
      </c>
      <c r="M198" s="5">
        <f>_xlfn.XLOOKUP(A198,Cleaning!$A:$A,Cleaning!$O:$O,0,0)</f>
        <v>4.1999999999999993</v>
      </c>
      <c r="N198" s="12">
        <f>_xlfn.XLOOKUP(A198,Cleaning!$A:$A,Cleaning!$P:$P,0,0)</f>
        <v>4.1999999999999993</v>
      </c>
      <c r="O198">
        <f>_xlfn.XLOOKUP(A198,Cleaning!$A:$A,Cleaning!$R:$R,0,0)</f>
        <v>0</v>
      </c>
      <c r="P198">
        <f>_xlfn.XLOOKUP(A198,Cleaning!$A:$A,Cleaning!$T:$T,0,0)</f>
        <v>0.36</v>
      </c>
      <c r="Q198" s="5">
        <f>_xlfn.XLOOKUP(A198,Cleaning!$A:$A,Cleaning!$V:$V,0,0)</f>
        <v>4.5599999999999996</v>
      </c>
    </row>
    <row r="199" spans="1:17" x14ac:dyDescent="0.3">
      <c r="A199" s="3">
        <v>120197</v>
      </c>
      <c r="B199">
        <f>_xlfn.XLOOKUP(A199,Cleaning!$A:$A,Cleaning!$B:$B,0,0)</f>
        <v>103</v>
      </c>
      <c r="C199" s="2">
        <f>_xlfn.XLOOKUP(A199,Cleaning!$A:$A,Cleaning!$C:$C,0,0)</f>
        <v>45816</v>
      </c>
      <c r="D199" s="4">
        <f>_xlfn.XLOOKUP(A199,Cleaning!$A:$A,Cleaning!$D:$D,0,0)</f>
        <v>0.36123842592592592</v>
      </c>
      <c r="E199" s="2">
        <f>_xlfn.XLOOKUP(A199,Cleaning!$A:$A,Cleaning!$E:$E,0,0)</f>
        <v>45816</v>
      </c>
      <c r="F199" s="10" t="str">
        <f>_xlfn.XLOOKUP(A199,Cleaning!$A:$A,Cleaning!$F:$F,0,0)</f>
        <v>Sunday</v>
      </c>
      <c r="G199" t="str">
        <f>_xlfn.XLOOKUP(A199,Cleaning!$A:$A,Cleaning!$G:$G,0,0)</f>
        <v>Dinner</v>
      </c>
      <c r="H199" t="str">
        <f>_xlfn.XLOOKUP(A199,Cleaning!$A:$A,Cleaning!$I:$I,0,0)</f>
        <v>Dine-In</v>
      </c>
      <c r="I199" t="str">
        <f>_xlfn.XLOOKUP(A199,Cleaning!$A:$A,Cleaning!$J:$J,0,0)</f>
        <v>Cheeseburger Combo</v>
      </c>
      <c r="J199" t="str">
        <f>_xlfn.XLOOKUP(A199,Cleaning!$A:$A,Cleaning!$L:$L,0,0)</f>
        <v>No Modifier</v>
      </c>
      <c r="K199" t="str">
        <f>_xlfn.XLOOKUP(A199,Cleaning!$A:$A,Cleaning!$X:$X,0,0)</f>
        <v>Card</v>
      </c>
      <c r="L199" s="3">
        <f>_xlfn.XLOOKUP(A199,Cleaning!$A:$A,Cleaning!$M:$M,0,0)</f>
        <v>1</v>
      </c>
      <c r="M199" s="5">
        <f>_xlfn.XLOOKUP(A199,Cleaning!$A:$A,Cleaning!$O:$O,0,0)</f>
        <v>8.57</v>
      </c>
      <c r="N199" s="12">
        <f>_xlfn.XLOOKUP(A199,Cleaning!$A:$A,Cleaning!$P:$P,0,0)</f>
        <v>8.57</v>
      </c>
      <c r="O199">
        <f>_xlfn.XLOOKUP(A199,Cleaning!$A:$A,Cleaning!$R:$R,0,0)</f>
        <v>0</v>
      </c>
      <c r="P199">
        <f>_xlfn.XLOOKUP(A199,Cleaning!$A:$A,Cleaning!$T:$T,0,0)</f>
        <v>0.6</v>
      </c>
      <c r="Q199" s="5">
        <f>_xlfn.XLOOKUP(A199,Cleaning!$A:$A,Cleaning!$V:$V,0,0)</f>
        <v>9.17</v>
      </c>
    </row>
    <row r="200" spans="1:17" x14ac:dyDescent="0.3">
      <c r="A200" s="3">
        <v>120198</v>
      </c>
      <c r="B200">
        <f>_xlfn.XLOOKUP(A200,Cleaning!$A:$A,Cleaning!$B:$B,0,0)</f>
        <v>401</v>
      </c>
      <c r="C200" s="2">
        <f>_xlfn.XLOOKUP(A200,Cleaning!$A:$A,Cleaning!$C:$C,0,0)</f>
        <v>45817</v>
      </c>
      <c r="D200" s="4">
        <f>_xlfn.XLOOKUP(A200,Cleaning!$A:$A,Cleaning!$D:$D,0,0)</f>
        <v>8.3356481481481476E-2</v>
      </c>
      <c r="E200" s="2">
        <f>_xlfn.XLOOKUP(A200,Cleaning!$A:$A,Cleaning!$E:$E,0,0)</f>
        <v>45817</v>
      </c>
      <c r="F200" s="10" t="str">
        <f>_xlfn.XLOOKUP(A200,Cleaning!$A:$A,Cleaning!$F:$F,0,0)</f>
        <v>Monday</v>
      </c>
      <c r="G200" t="str">
        <f>_xlfn.XLOOKUP(A200,Cleaning!$A:$A,Cleaning!$G:$G,0,0)</f>
        <v>Lunch</v>
      </c>
      <c r="H200" t="str">
        <f>_xlfn.XLOOKUP(A200,Cleaning!$A:$A,Cleaning!$I:$I,0,0)</f>
        <v>Takeout</v>
      </c>
      <c r="I200" t="str">
        <f>_xlfn.XLOOKUP(A200,Cleaning!$A:$A,Cleaning!$J:$J,0,0)</f>
        <v>Soft Drink (Medium)</v>
      </c>
      <c r="J200" t="str">
        <f>_xlfn.XLOOKUP(A200,Cleaning!$A:$A,Cleaning!$L:$L,0,0)</f>
        <v>Oat Milk</v>
      </c>
      <c r="K200" t="str">
        <f>_xlfn.XLOOKUP(A200,Cleaning!$A:$A,Cleaning!$X:$X,0,0)</f>
        <v>Cash</v>
      </c>
      <c r="L200" s="3">
        <f>_xlfn.XLOOKUP(A200,Cleaning!$A:$A,Cleaning!$M:$M,0,0)</f>
        <v>1</v>
      </c>
      <c r="M200" s="5">
        <f>_xlfn.XLOOKUP(A200,Cleaning!$A:$A,Cleaning!$O:$O,0,0)</f>
        <v>2.44</v>
      </c>
      <c r="N200" s="12">
        <f>_xlfn.XLOOKUP(A200,Cleaning!$A:$A,Cleaning!$P:$P,0,0)</f>
        <v>2.44</v>
      </c>
      <c r="O200">
        <f>_xlfn.XLOOKUP(A200,Cleaning!$A:$A,Cleaning!$R:$R,0,0)</f>
        <v>0</v>
      </c>
      <c r="P200">
        <f>_xlfn.XLOOKUP(A200,Cleaning!$A:$A,Cleaning!$T:$T,0,0)</f>
        <v>0.18</v>
      </c>
      <c r="Q200" s="5">
        <f>_xlfn.XLOOKUP(A200,Cleaning!$A:$A,Cleaning!$V:$V,0,0)</f>
        <v>2.62</v>
      </c>
    </row>
    <row r="201" spans="1:17" x14ac:dyDescent="0.3">
      <c r="A201" s="3">
        <v>120199</v>
      </c>
      <c r="B201">
        <f>_xlfn.XLOOKUP(A201,Cleaning!$A:$A,Cleaning!$B:$B,0,0)</f>
        <v>202</v>
      </c>
      <c r="C201" s="2">
        <f>_xlfn.XLOOKUP(A201,Cleaning!$A:$A,Cleaning!$C:$C,0,0)</f>
        <v>45773</v>
      </c>
      <c r="D201" s="4">
        <f>_xlfn.XLOOKUP(A201,Cleaning!$A:$A,Cleaning!$D:$D,0,0)</f>
        <v>0.22173611111111111</v>
      </c>
      <c r="E201" s="2">
        <f>_xlfn.XLOOKUP(A201,Cleaning!$A:$A,Cleaning!$E:$E,0,0)</f>
        <v>45773</v>
      </c>
      <c r="F201" s="10" t="str">
        <f>_xlfn.XLOOKUP(A201,Cleaning!$A:$A,Cleaning!$F:$F,0,0)</f>
        <v>Saturday</v>
      </c>
      <c r="G201" t="str">
        <f>_xlfn.XLOOKUP(A201,Cleaning!$A:$A,Cleaning!$G:$G,0,0)</f>
        <v>Breakfast</v>
      </c>
      <c r="H201" t="str">
        <f>_xlfn.XLOOKUP(A201,Cleaning!$A:$A,Cleaning!$I:$I,0,0)</f>
        <v>Takeout</v>
      </c>
      <c r="I201" t="str">
        <f>_xlfn.XLOOKUP(A201,Cleaning!$A:$A,Cleaning!$J:$J,0,0)</f>
        <v>Breakfast Burrito</v>
      </c>
      <c r="J201" t="str">
        <f>_xlfn.XLOOKUP(A201,Cleaning!$A:$A,Cleaning!$L:$L,0,0)</f>
        <v>No Cheese</v>
      </c>
      <c r="K201" t="str">
        <f>_xlfn.XLOOKUP(A201,Cleaning!$A:$A,Cleaning!$X:$X,0,0)</f>
        <v>Cash</v>
      </c>
      <c r="L201" s="3">
        <f>_xlfn.XLOOKUP(A201,Cleaning!$A:$A,Cleaning!$M:$M,0,0)</f>
        <v>1</v>
      </c>
      <c r="M201" s="5">
        <f>_xlfn.XLOOKUP(A201,Cleaning!$A:$A,Cleaning!$O:$O,0,0)</f>
        <v>3.45</v>
      </c>
      <c r="N201" s="12">
        <f>_xlfn.XLOOKUP(A201,Cleaning!$A:$A,Cleaning!$P:$P,0,0)</f>
        <v>3.45</v>
      </c>
      <c r="O201">
        <f>_xlfn.XLOOKUP(A201,Cleaning!$A:$A,Cleaning!$R:$R,0,0)</f>
        <v>0</v>
      </c>
      <c r="P201">
        <f>_xlfn.XLOOKUP(A201,Cleaning!$A:$A,Cleaning!$T:$T,0,0)</f>
        <v>0.28000000000000003</v>
      </c>
      <c r="Q201" s="5">
        <f>_xlfn.XLOOKUP(A201,Cleaning!$A:$A,Cleaning!$V:$V,0,0)</f>
        <v>3.73</v>
      </c>
    </row>
    <row r="202" spans="1:17" x14ac:dyDescent="0.3">
      <c r="A202" s="3">
        <v>120200</v>
      </c>
      <c r="B202">
        <f>_xlfn.XLOOKUP(A202,Cleaning!$A:$A,Cleaning!$B:$B,0,0)</f>
        <v>201</v>
      </c>
      <c r="C202" s="2">
        <f>_xlfn.XLOOKUP(A202,Cleaning!$A:$A,Cleaning!$C:$C,0,0)</f>
        <v>45862</v>
      </c>
      <c r="D202" s="4">
        <f>_xlfn.XLOOKUP(A202,Cleaning!$A:$A,Cleaning!$D:$D,0,0)</f>
        <v>0.32362268518518517</v>
      </c>
      <c r="E202" s="2">
        <f>_xlfn.XLOOKUP(A202,Cleaning!$A:$A,Cleaning!$E:$E,0,0)</f>
        <v>45862</v>
      </c>
      <c r="F202" s="10" t="str">
        <f>_xlfn.XLOOKUP(A202,Cleaning!$A:$A,Cleaning!$F:$F,0,0)</f>
        <v>Thursday</v>
      </c>
      <c r="G202" t="str">
        <f>_xlfn.XLOOKUP(A202,Cleaning!$A:$A,Cleaning!$G:$G,0,0)</f>
        <v>Dinner</v>
      </c>
      <c r="H202" t="str">
        <f>_xlfn.XLOOKUP(A202,Cleaning!$A:$A,Cleaning!$I:$I,0,0)</f>
        <v>Delivery</v>
      </c>
      <c r="I202" t="str">
        <f>_xlfn.XLOOKUP(A202,Cleaning!$A:$A,Cleaning!$J:$J,0,0)</f>
        <v>Veggie Burger</v>
      </c>
      <c r="J202" t="str">
        <f>_xlfn.XLOOKUP(A202,Cleaning!$A:$A,Cleaning!$L:$L,0,0)</f>
        <v>No Pickles</v>
      </c>
      <c r="K202" t="str">
        <f>_xlfn.XLOOKUP(A202,Cleaning!$A:$A,Cleaning!$X:$X,0,0)</f>
        <v>Card</v>
      </c>
      <c r="L202" s="3">
        <f>_xlfn.XLOOKUP(A202,Cleaning!$A:$A,Cleaning!$M:$M,0,0)</f>
        <v>1</v>
      </c>
      <c r="M202" s="5">
        <f>_xlfn.XLOOKUP(A202,Cleaning!$A:$A,Cleaning!$O:$O,0,0)</f>
        <v>5.37</v>
      </c>
      <c r="N202" s="12">
        <f>_xlfn.XLOOKUP(A202,Cleaning!$A:$A,Cleaning!$P:$P,0,0)</f>
        <v>5.37</v>
      </c>
      <c r="O202">
        <f>_xlfn.XLOOKUP(A202,Cleaning!$A:$A,Cleaning!$R:$R,0,0)</f>
        <v>0</v>
      </c>
      <c r="P202">
        <f>_xlfn.XLOOKUP(A202,Cleaning!$A:$A,Cleaning!$T:$T,0,0)</f>
        <v>0.51</v>
      </c>
      <c r="Q202" s="5">
        <f>_xlfn.XLOOKUP(A202,Cleaning!$A:$A,Cleaning!$V:$V,0,0)</f>
        <v>5.88</v>
      </c>
    </row>
    <row r="203" spans="1:17" x14ac:dyDescent="0.3">
      <c r="A203" s="3">
        <v>120201</v>
      </c>
      <c r="B203">
        <f>_xlfn.XLOOKUP(A203,Cleaning!$A:$A,Cleaning!$B:$B,0,0)</f>
        <v>101</v>
      </c>
      <c r="C203" s="2">
        <f>_xlfn.XLOOKUP(A203,Cleaning!$A:$A,Cleaning!$C:$C,0,0)</f>
        <v>45825</v>
      </c>
      <c r="D203" s="4">
        <f>_xlfn.XLOOKUP(A203,Cleaning!$A:$A,Cleaning!$D:$D,0,0)</f>
        <v>0.18341435185185184</v>
      </c>
      <c r="E203" s="2">
        <f>_xlfn.XLOOKUP(A203,Cleaning!$A:$A,Cleaning!$E:$E,0,0)</f>
        <v>45825</v>
      </c>
      <c r="F203" s="10" t="str">
        <f>_xlfn.XLOOKUP(A203,Cleaning!$A:$A,Cleaning!$F:$F,0,0)</f>
        <v>Tuesday</v>
      </c>
      <c r="G203" t="str">
        <f>_xlfn.XLOOKUP(A203,Cleaning!$A:$A,Cleaning!$G:$G,0,0)</f>
        <v>Afternoon</v>
      </c>
      <c r="H203" t="str">
        <f>_xlfn.XLOOKUP(A203,Cleaning!$A:$A,Cleaning!$I:$I,0,0)</f>
        <v>Takeout</v>
      </c>
      <c r="I203" t="str">
        <f>_xlfn.XLOOKUP(A203,Cleaning!$A:$A,Cleaning!$J:$J,0,0)</f>
        <v>Chicken Nuggets (10pc)</v>
      </c>
      <c r="J203" t="str">
        <f>_xlfn.XLOOKUP(A203,Cleaning!$A:$A,Cleaning!$L:$L,0,0)</f>
        <v>No Modifier</v>
      </c>
      <c r="K203" t="str">
        <f>_xlfn.XLOOKUP(A203,Cleaning!$A:$A,Cleaning!$X:$X,0,0)</f>
        <v>Card</v>
      </c>
      <c r="L203" s="3">
        <f>_xlfn.XLOOKUP(A203,Cleaning!$A:$A,Cleaning!$M:$M,0,0)</f>
        <v>1</v>
      </c>
      <c r="M203" s="5">
        <f>_xlfn.XLOOKUP(A203,Cleaning!$A:$A,Cleaning!$O:$O,0,0)</f>
        <v>5.18</v>
      </c>
      <c r="N203" s="12">
        <f>_xlfn.XLOOKUP(A203,Cleaning!$A:$A,Cleaning!$P:$P,0,0)</f>
        <v>5.18</v>
      </c>
      <c r="O203">
        <f>_xlfn.XLOOKUP(A203,Cleaning!$A:$A,Cleaning!$R:$R,0,0)</f>
        <v>0</v>
      </c>
      <c r="P203">
        <f>_xlfn.XLOOKUP(A203,Cleaning!$A:$A,Cleaning!$T:$T,0,0)</f>
        <v>0.34</v>
      </c>
      <c r="Q203" s="5">
        <f>_xlfn.XLOOKUP(A203,Cleaning!$A:$A,Cleaning!$V:$V,0,0)</f>
        <v>5.52</v>
      </c>
    </row>
    <row r="204" spans="1:17" x14ac:dyDescent="0.3">
      <c r="A204" s="3">
        <v>120202</v>
      </c>
      <c r="B204">
        <f>_xlfn.XLOOKUP(A204,Cleaning!$A:$A,Cleaning!$B:$B,0,0)</f>
        <v>102</v>
      </c>
      <c r="C204" s="2">
        <f>_xlfn.XLOOKUP(A204,Cleaning!$A:$A,Cleaning!$C:$C,0,0)</f>
        <v>45799</v>
      </c>
      <c r="D204" s="4">
        <f>_xlfn.XLOOKUP(A204,Cleaning!$A:$A,Cleaning!$D:$D,0,0)</f>
        <v>0.47091435185185188</v>
      </c>
      <c r="E204" s="2">
        <f>_xlfn.XLOOKUP(A204,Cleaning!$A:$A,Cleaning!$E:$E,0,0)</f>
        <v>45799</v>
      </c>
      <c r="F204" s="10" t="str">
        <f>_xlfn.XLOOKUP(A204,Cleaning!$A:$A,Cleaning!$F:$F,0,0)</f>
        <v>Thursday</v>
      </c>
      <c r="G204" t="str">
        <f>_xlfn.XLOOKUP(A204,Cleaning!$A:$A,Cleaning!$G:$G,0,0)</f>
        <v>Lunch</v>
      </c>
      <c r="H204" t="str">
        <f>_xlfn.XLOOKUP(A204,Cleaning!$A:$A,Cleaning!$I:$I,0,0)</f>
        <v>Drive-Thru</v>
      </c>
      <c r="I204" t="str">
        <f>_xlfn.XLOOKUP(A204,Cleaning!$A:$A,Cleaning!$J:$J,0,0)</f>
        <v>Chicken Sandwich Combo</v>
      </c>
      <c r="J204" t="str">
        <f>_xlfn.XLOOKUP(A204,Cleaning!$A:$A,Cleaning!$L:$L,0,0)</f>
        <v>Add Jalapenos</v>
      </c>
      <c r="K204" t="str">
        <f>_xlfn.XLOOKUP(A204,Cleaning!$A:$A,Cleaning!$X:$X,0,0)</f>
        <v>Card</v>
      </c>
      <c r="L204" s="3">
        <f>_xlfn.XLOOKUP(A204,Cleaning!$A:$A,Cleaning!$M:$M,0,0)</f>
        <v>3</v>
      </c>
      <c r="M204" s="5">
        <f>_xlfn.XLOOKUP(A204,Cleaning!$A:$A,Cleaning!$O:$O,0,0)</f>
        <v>9.93</v>
      </c>
      <c r="N204" s="12">
        <f>_xlfn.XLOOKUP(A204,Cleaning!$A:$A,Cleaning!$P:$P,0,0)</f>
        <v>29.79</v>
      </c>
      <c r="O204">
        <f>_xlfn.XLOOKUP(A204,Cleaning!$A:$A,Cleaning!$R:$R,0,0)</f>
        <v>0</v>
      </c>
      <c r="P204">
        <f>_xlfn.XLOOKUP(A204,Cleaning!$A:$A,Cleaning!$T:$T,0,0)</f>
        <v>2.5299999999999998</v>
      </c>
      <c r="Q204" s="5">
        <f>_xlfn.XLOOKUP(A204,Cleaning!$A:$A,Cleaning!$V:$V,0,0)</f>
        <v>32.32</v>
      </c>
    </row>
    <row r="205" spans="1:17" x14ac:dyDescent="0.3">
      <c r="A205" s="3">
        <v>120203</v>
      </c>
      <c r="B205">
        <f>_xlfn.XLOOKUP(A205,Cleaning!$A:$A,Cleaning!$B:$B,0,0)</f>
        <v>301</v>
      </c>
      <c r="C205" s="2">
        <f>_xlfn.XLOOKUP(A205,Cleaning!$A:$A,Cleaning!$C:$C,0,0)</f>
        <v>45877</v>
      </c>
      <c r="D205" s="4">
        <f>_xlfn.XLOOKUP(A205,Cleaning!$A:$A,Cleaning!$D:$D,0,0)</f>
        <v>0.45702546296296298</v>
      </c>
      <c r="E205" s="2">
        <f>_xlfn.XLOOKUP(A205,Cleaning!$A:$A,Cleaning!$E:$E,0,0)</f>
        <v>45877</v>
      </c>
      <c r="F205" s="10" t="str">
        <f>_xlfn.XLOOKUP(A205,Cleaning!$A:$A,Cleaning!$F:$F,0,0)</f>
        <v>Friday</v>
      </c>
      <c r="G205" t="str">
        <f>_xlfn.XLOOKUP(A205,Cleaning!$A:$A,Cleaning!$G:$G,0,0)</f>
        <v>Morning</v>
      </c>
      <c r="H205" t="str">
        <f>_xlfn.XLOOKUP(A205,Cleaning!$A:$A,Cleaning!$I:$I,0,0)</f>
        <v>Drive-Thru</v>
      </c>
      <c r="I205" t="str">
        <f>_xlfn.XLOOKUP(A205,Cleaning!$A:$A,Cleaning!$J:$J,0,0)</f>
        <v>Coffee</v>
      </c>
      <c r="J205" t="str">
        <f>_xlfn.XLOOKUP(A205,Cleaning!$A:$A,Cleaning!$L:$L,0,0)</f>
        <v>No Modifier</v>
      </c>
      <c r="K205" t="str">
        <f>_xlfn.XLOOKUP(A205,Cleaning!$A:$A,Cleaning!$X:$X,0,0)</f>
        <v>Cash</v>
      </c>
      <c r="L205" s="3">
        <f>_xlfn.XLOOKUP(A205,Cleaning!$A:$A,Cleaning!$M:$M,0,0)</f>
        <v>1</v>
      </c>
      <c r="M205" s="5">
        <f>_xlfn.XLOOKUP(A205,Cleaning!$A:$A,Cleaning!$O:$O,0,0)</f>
        <v>2.1</v>
      </c>
      <c r="N205" s="12">
        <f>_xlfn.XLOOKUP(A205,Cleaning!$A:$A,Cleaning!$P:$P,0,0)</f>
        <v>2.1</v>
      </c>
      <c r="O205">
        <f>_xlfn.XLOOKUP(A205,Cleaning!$A:$A,Cleaning!$R:$R,0,0)</f>
        <v>0</v>
      </c>
      <c r="P205">
        <f>_xlfn.XLOOKUP(A205,Cleaning!$A:$A,Cleaning!$T:$T,0,0)</f>
        <v>0.14000000000000001</v>
      </c>
      <c r="Q205" s="5">
        <f>_xlfn.XLOOKUP(A205,Cleaning!$A:$A,Cleaning!$V:$V,0,0)</f>
        <v>2.2400000000000002</v>
      </c>
    </row>
    <row r="206" spans="1:17" x14ac:dyDescent="0.3">
      <c r="A206" s="3">
        <v>120204</v>
      </c>
      <c r="B206">
        <f>_xlfn.XLOOKUP(A206,Cleaning!$A:$A,Cleaning!$B:$B,0,0)</f>
        <v>101</v>
      </c>
      <c r="C206" s="2">
        <f>_xlfn.XLOOKUP(A206,Cleaning!$A:$A,Cleaning!$C:$C,0,0)</f>
        <v>45856</v>
      </c>
      <c r="D206" s="4">
        <f>_xlfn.XLOOKUP(A206,Cleaning!$A:$A,Cleaning!$D:$D,0,0)</f>
        <v>0.24604166666666666</v>
      </c>
      <c r="E206" s="2">
        <f>_xlfn.XLOOKUP(A206,Cleaning!$A:$A,Cleaning!$E:$E,0,0)</f>
        <v>45856</v>
      </c>
      <c r="F206" s="10" t="str">
        <f>_xlfn.XLOOKUP(A206,Cleaning!$A:$A,Cleaning!$F:$F,0,0)</f>
        <v>Friday</v>
      </c>
      <c r="G206" t="str">
        <f>_xlfn.XLOOKUP(A206,Cleaning!$A:$A,Cleaning!$G:$G,0,0)</f>
        <v>Breakfast</v>
      </c>
      <c r="H206" t="str">
        <f>_xlfn.XLOOKUP(A206,Cleaning!$A:$A,Cleaning!$I:$I,0,0)</f>
        <v>Takeout</v>
      </c>
      <c r="I206" t="str">
        <f>_xlfn.XLOOKUP(A206,Cleaning!$A:$A,Cleaning!$J:$J,0,0)</f>
        <v>Sausage Biscuit</v>
      </c>
      <c r="J206" t="str">
        <f>_xlfn.XLOOKUP(A206,Cleaning!$A:$A,Cleaning!$L:$L,0,0)</f>
        <v>No Modifier</v>
      </c>
      <c r="K206" t="str">
        <f>_xlfn.XLOOKUP(A206,Cleaning!$A:$A,Cleaning!$X:$X,0,0)</f>
        <v>Cash</v>
      </c>
      <c r="L206" s="3">
        <f>_xlfn.XLOOKUP(A206,Cleaning!$A:$A,Cleaning!$M:$M,0,0)</f>
        <v>2</v>
      </c>
      <c r="M206" s="5">
        <f>_xlfn.XLOOKUP(A206,Cleaning!$A:$A,Cleaning!$O:$O,0,0)</f>
        <v>2.6999999999999997</v>
      </c>
      <c r="N206" s="12">
        <f>_xlfn.XLOOKUP(A206,Cleaning!$A:$A,Cleaning!$P:$P,0,0)</f>
        <v>5.3999999999999995</v>
      </c>
      <c r="O206">
        <f>_xlfn.XLOOKUP(A206,Cleaning!$A:$A,Cleaning!$R:$R,0,0)</f>
        <v>0</v>
      </c>
      <c r="P206">
        <f>_xlfn.XLOOKUP(A206,Cleaning!$A:$A,Cleaning!$T:$T,0,0)</f>
        <v>0.32</v>
      </c>
      <c r="Q206" s="5">
        <f>_xlfn.XLOOKUP(A206,Cleaning!$A:$A,Cleaning!$V:$V,0,0)</f>
        <v>5.72</v>
      </c>
    </row>
    <row r="207" spans="1:17" x14ac:dyDescent="0.3">
      <c r="A207" s="3">
        <v>120205</v>
      </c>
      <c r="B207">
        <f>_xlfn.XLOOKUP(A207,Cleaning!$A:$A,Cleaning!$B:$B,0,0)</f>
        <v>501</v>
      </c>
      <c r="C207" s="2">
        <f>_xlfn.XLOOKUP(A207,Cleaning!$A:$A,Cleaning!$C:$C,0,0)</f>
        <v>45785</v>
      </c>
      <c r="D207" s="4">
        <f>_xlfn.XLOOKUP(A207,Cleaning!$A:$A,Cleaning!$D:$D,0,0)</f>
        <v>0.43324074074074076</v>
      </c>
      <c r="E207" s="2">
        <f>_xlfn.XLOOKUP(A207,Cleaning!$A:$A,Cleaning!$E:$E,0,0)</f>
        <v>45785</v>
      </c>
      <c r="F207" s="10" t="str">
        <f>_xlfn.XLOOKUP(A207,Cleaning!$A:$A,Cleaning!$F:$F,0,0)</f>
        <v>Thursday</v>
      </c>
      <c r="G207" t="str">
        <f>_xlfn.XLOOKUP(A207,Cleaning!$A:$A,Cleaning!$G:$G,0,0)</f>
        <v>Morning</v>
      </c>
      <c r="H207" t="str">
        <f>_xlfn.XLOOKUP(A207,Cleaning!$A:$A,Cleaning!$I:$I,0,0)</f>
        <v>Takeout</v>
      </c>
      <c r="I207" t="str">
        <f>_xlfn.XLOOKUP(A207,Cleaning!$A:$A,Cleaning!$J:$J,0,0)</f>
        <v>Bottled Water</v>
      </c>
      <c r="J207" t="str">
        <f>_xlfn.XLOOKUP(A207,Cleaning!$A:$A,Cleaning!$L:$L,0,0)</f>
        <v>Sugar-Free Syrup</v>
      </c>
      <c r="K207" t="str">
        <f>_xlfn.XLOOKUP(A207,Cleaning!$A:$A,Cleaning!$X:$X,0,0)</f>
        <v>Card</v>
      </c>
      <c r="L207" s="3">
        <f>_xlfn.XLOOKUP(A207,Cleaning!$A:$A,Cleaning!$M:$M,0,0)</f>
        <v>1</v>
      </c>
      <c r="M207" s="5">
        <f>_xlfn.XLOOKUP(A207,Cleaning!$A:$A,Cleaning!$O:$O,0,0)</f>
        <v>1.6600000000000001</v>
      </c>
      <c r="N207" s="12">
        <f>_xlfn.XLOOKUP(A207,Cleaning!$A:$A,Cleaning!$P:$P,0,0)</f>
        <v>1.6600000000000001</v>
      </c>
      <c r="O207">
        <f>_xlfn.XLOOKUP(A207,Cleaning!$A:$A,Cleaning!$R:$R,0,0)</f>
        <v>0</v>
      </c>
      <c r="P207">
        <f>_xlfn.XLOOKUP(A207,Cleaning!$A:$A,Cleaning!$T:$T,0,0)</f>
        <v>0.14000000000000001</v>
      </c>
      <c r="Q207" s="5">
        <f>_xlfn.XLOOKUP(A207,Cleaning!$A:$A,Cleaning!$V:$V,0,0)</f>
        <v>1.8</v>
      </c>
    </row>
    <row r="208" spans="1:17" x14ac:dyDescent="0.3">
      <c r="A208" s="3">
        <v>120206</v>
      </c>
      <c r="B208">
        <f>_xlfn.XLOOKUP(A208,Cleaning!$A:$A,Cleaning!$B:$B,0,0)</f>
        <v>103</v>
      </c>
      <c r="C208" s="2">
        <f>_xlfn.XLOOKUP(A208,Cleaning!$A:$A,Cleaning!$C:$C,0,0)</f>
        <v>45762</v>
      </c>
      <c r="D208" s="4">
        <f>_xlfn.XLOOKUP(A208,Cleaning!$A:$A,Cleaning!$D:$D,0,0)</f>
        <v>0.39642361111111113</v>
      </c>
      <c r="E208" s="2">
        <f>_xlfn.XLOOKUP(A208,Cleaning!$A:$A,Cleaning!$E:$E,0,0)</f>
        <v>45762</v>
      </c>
      <c r="F208" s="10" t="str">
        <f>_xlfn.XLOOKUP(A208,Cleaning!$A:$A,Cleaning!$F:$F,0,0)</f>
        <v>Tuesday</v>
      </c>
      <c r="G208" t="str">
        <f>_xlfn.XLOOKUP(A208,Cleaning!$A:$A,Cleaning!$G:$G,0,0)</f>
        <v>Breakfast</v>
      </c>
      <c r="H208" t="str">
        <f>_xlfn.XLOOKUP(A208,Cleaning!$A:$A,Cleaning!$I:$I,0,0)</f>
        <v>Drive-Thru</v>
      </c>
      <c r="I208" t="str">
        <f>_xlfn.XLOOKUP(A208,Cleaning!$A:$A,Cleaning!$J:$J,0,0)</f>
        <v>Pancake Platter</v>
      </c>
      <c r="J208" t="str">
        <f>_xlfn.XLOOKUP(A208,Cleaning!$A:$A,Cleaning!$L:$L,0,0)</f>
        <v>Extra Egg</v>
      </c>
      <c r="K208" t="str">
        <f>_xlfn.XLOOKUP(A208,Cleaning!$A:$A,Cleaning!$X:$X,0,0)</f>
        <v>Card</v>
      </c>
      <c r="L208" s="3">
        <f>_xlfn.XLOOKUP(A208,Cleaning!$A:$A,Cleaning!$M:$M,0,0)</f>
        <v>2</v>
      </c>
      <c r="M208" s="5">
        <f>_xlfn.XLOOKUP(A208,Cleaning!$A:$A,Cleaning!$O:$O,0,0)</f>
        <v>6.16</v>
      </c>
      <c r="N208" s="12">
        <f>_xlfn.XLOOKUP(A208,Cleaning!$A:$A,Cleaning!$P:$P,0,0)</f>
        <v>12.32</v>
      </c>
      <c r="O208">
        <f>_xlfn.XLOOKUP(A208,Cleaning!$A:$A,Cleaning!$R:$R,0,0)</f>
        <v>0</v>
      </c>
      <c r="P208">
        <f>_xlfn.XLOOKUP(A208,Cleaning!$A:$A,Cleaning!$T:$T,0,0)</f>
        <v>0.86</v>
      </c>
      <c r="Q208" s="5">
        <f>_xlfn.XLOOKUP(A208,Cleaning!$A:$A,Cleaning!$V:$V,0,0)</f>
        <v>13.18</v>
      </c>
    </row>
    <row r="209" spans="1:17" x14ac:dyDescent="0.3">
      <c r="A209" s="3">
        <v>120207</v>
      </c>
      <c r="B209">
        <f>_xlfn.XLOOKUP(A209,Cleaning!$A:$A,Cleaning!$B:$B,0,0)</f>
        <v>301</v>
      </c>
      <c r="C209" s="2">
        <f>_xlfn.XLOOKUP(A209,Cleaning!$A:$A,Cleaning!$C:$C,0,0)</f>
        <v>45767</v>
      </c>
      <c r="D209" s="4">
        <f>_xlfn.XLOOKUP(A209,Cleaning!$A:$A,Cleaning!$D:$D,0,0)</f>
        <v>0.44015046296296295</v>
      </c>
      <c r="E209" s="2">
        <f>_xlfn.XLOOKUP(A209,Cleaning!$A:$A,Cleaning!$E:$E,0,0)</f>
        <v>45767</v>
      </c>
      <c r="F209" s="10" t="str">
        <f>_xlfn.XLOOKUP(A209,Cleaning!$A:$A,Cleaning!$F:$F,0,0)</f>
        <v>Sunday</v>
      </c>
      <c r="G209" t="str">
        <f>_xlfn.XLOOKUP(A209,Cleaning!$A:$A,Cleaning!$G:$G,0,0)</f>
        <v>Breakfast</v>
      </c>
      <c r="H209" t="str">
        <f>_xlfn.XLOOKUP(A209,Cleaning!$A:$A,Cleaning!$I:$I,0,0)</f>
        <v>Drive-Thru</v>
      </c>
      <c r="I209" t="str">
        <f>_xlfn.XLOOKUP(A209,Cleaning!$A:$A,Cleaning!$J:$J,0,0)</f>
        <v>Hash Browns</v>
      </c>
      <c r="J209" t="str">
        <f>_xlfn.XLOOKUP(A209,Cleaning!$A:$A,Cleaning!$L:$L,0,0)</f>
        <v>Sausage Patty</v>
      </c>
      <c r="K209" t="str">
        <f>_xlfn.XLOOKUP(A209,Cleaning!$A:$A,Cleaning!$X:$X,0,0)</f>
        <v>Cash</v>
      </c>
      <c r="L209" s="3">
        <f>_xlfn.XLOOKUP(A209,Cleaning!$A:$A,Cleaning!$M:$M,0,0)</f>
        <v>1</v>
      </c>
      <c r="M209" s="5">
        <f>_xlfn.XLOOKUP(A209,Cleaning!$A:$A,Cleaning!$O:$O,0,0)</f>
        <v>3.19</v>
      </c>
      <c r="N209" s="12">
        <f>_xlfn.XLOOKUP(A209,Cleaning!$A:$A,Cleaning!$P:$P,0,0)</f>
        <v>3.19</v>
      </c>
      <c r="O209">
        <f>_xlfn.XLOOKUP(A209,Cleaning!$A:$A,Cleaning!$R:$R,0,0)</f>
        <v>0</v>
      </c>
      <c r="P209">
        <f>_xlfn.XLOOKUP(A209,Cleaning!$A:$A,Cleaning!$T:$T,0,0)</f>
        <v>0.21</v>
      </c>
      <c r="Q209" s="5">
        <f>_xlfn.XLOOKUP(A209,Cleaning!$A:$A,Cleaning!$V:$V,0,0)</f>
        <v>3.4</v>
      </c>
    </row>
    <row r="210" spans="1:17" x14ac:dyDescent="0.3">
      <c r="A210" s="3">
        <v>120208</v>
      </c>
      <c r="B210">
        <f>_xlfn.XLOOKUP(A210,Cleaning!$A:$A,Cleaning!$B:$B,0,0)</f>
        <v>103</v>
      </c>
      <c r="C210" s="2">
        <f>_xlfn.XLOOKUP(A210,Cleaning!$A:$A,Cleaning!$C:$C,0,0)</f>
        <v>45807</v>
      </c>
      <c r="D210" s="4">
        <f>_xlfn.XLOOKUP(A210,Cleaning!$A:$A,Cleaning!$D:$D,0,0)</f>
        <v>0.25047453703703704</v>
      </c>
      <c r="E210" s="2">
        <f>_xlfn.XLOOKUP(A210,Cleaning!$A:$A,Cleaning!$E:$E,0,0)</f>
        <v>45807</v>
      </c>
      <c r="F210" s="10" t="str">
        <f>_xlfn.XLOOKUP(A210,Cleaning!$A:$A,Cleaning!$F:$F,0,0)</f>
        <v>Friday</v>
      </c>
      <c r="G210" t="str">
        <f>_xlfn.XLOOKUP(A210,Cleaning!$A:$A,Cleaning!$G:$G,0,0)</f>
        <v>Dinner</v>
      </c>
      <c r="H210" t="str">
        <f>_xlfn.XLOOKUP(A210,Cleaning!$A:$A,Cleaning!$I:$I,0,0)</f>
        <v>Drive-Thru</v>
      </c>
      <c r="I210" t="str">
        <f>_xlfn.XLOOKUP(A210,Cleaning!$A:$A,Cleaning!$J:$J,0,0)</f>
        <v>Cheeseburger Combo</v>
      </c>
      <c r="J210" t="str">
        <f>_xlfn.XLOOKUP(A210,Cleaning!$A:$A,Cleaning!$L:$L,0,0)</f>
        <v>No Modifier</v>
      </c>
      <c r="K210" t="str">
        <f>_xlfn.XLOOKUP(A210,Cleaning!$A:$A,Cleaning!$X:$X,0,0)</f>
        <v>Card</v>
      </c>
      <c r="L210" s="3">
        <f>_xlfn.XLOOKUP(A210,Cleaning!$A:$A,Cleaning!$M:$M,0,0)</f>
        <v>1</v>
      </c>
      <c r="M210" s="5">
        <f>_xlfn.XLOOKUP(A210,Cleaning!$A:$A,Cleaning!$O:$O,0,0)</f>
        <v>8.75</v>
      </c>
      <c r="N210" s="12">
        <f>_xlfn.XLOOKUP(A210,Cleaning!$A:$A,Cleaning!$P:$P,0,0)</f>
        <v>8.75</v>
      </c>
      <c r="O210">
        <f>_xlfn.XLOOKUP(A210,Cleaning!$A:$A,Cleaning!$R:$R,0,0)</f>
        <v>0</v>
      </c>
      <c r="P210">
        <f>_xlfn.XLOOKUP(A210,Cleaning!$A:$A,Cleaning!$T:$T,0,0)</f>
        <v>0.7</v>
      </c>
      <c r="Q210" s="5">
        <f>_xlfn.XLOOKUP(A210,Cleaning!$A:$A,Cleaning!$V:$V,0,0)</f>
        <v>9.4499999999999993</v>
      </c>
    </row>
    <row r="211" spans="1:17" x14ac:dyDescent="0.3">
      <c r="A211" s="3">
        <v>120209</v>
      </c>
      <c r="B211">
        <f>_xlfn.XLOOKUP(A211,Cleaning!$A:$A,Cleaning!$B:$B,0,0)</f>
        <v>401</v>
      </c>
      <c r="C211" s="2">
        <f>_xlfn.XLOOKUP(A211,Cleaning!$A:$A,Cleaning!$C:$C,0,0)</f>
        <v>45868</v>
      </c>
      <c r="D211" s="4">
        <f>_xlfn.XLOOKUP(A211,Cleaning!$A:$A,Cleaning!$D:$D,0,0)</f>
        <v>0.39503472222222225</v>
      </c>
      <c r="E211" s="2">
        <f>_xlfn.XLOOKUP(A211,Cleaning!$A:$A,Cleaning!$E:$E,0,0)</f>
        <v>45868</v>
      </c>
      <c r="F211" s="10" t="str">
        <f>_xlfn.XLOOKUP(A211,Cleaning!$A:$A,Cleaning!$F:$F,0,0)</f>
        <v>Wednesday</v>
      </c>
      <c r="G211" t="str">
        <f>_xlfn.XLOOKUP(A211,Cleaning!$A:$A,Cleaning!$G:$G,0,0)</f>
        <v>Dinner</v>
      </c>
      <c r="H211" t="str">
        <f>_xlfn.XLOOKUP(A211,Cleaning!$A:$A,Cleaning!$I:$I,0,0)</f>
        <v>Delivery</v>
      </c>
      <c r="I211" t="str">
        <f>_xlfn.XLOOKUP(A211,Cleaning!$A:$A,Cleaning!$J:$J,0,0)</f>
        <v>Cheeseburger Combo</v>
      </c>
      <c r="J211" t="str">
        <f>_xlfn.XLOOKUP(A211,Cleaning!$A:$A,Cleaning!$L:$L,0,0)</f>
        <v>No Modifier</v>
      </c>
      <c r="K211" t="str">
        <f>_xlfn.XLOOKUP(A211,Cleaning!$A:$A,Cleaning!$X:$X,0,0)</f>
        <v>Card</v>
      </c>
      <c r="L211" s="3">
        <f>_xlfn.XLOOKUP(A211,Cleaning!$A:$A,Cleaning!$M:$M,0,0)</f>
        <v>3</v>
      </c>
      <c r="M211" s="5">
        <f ca="1">_xlfn.XLOOKUP(A211,Cleaning!$A:$A,Cleaning!$O:$O,0,0)</f>
        <v>10.039999999999999</v>
      </c>
      <c r="N211" s="12">
        <f ca="1">_xlfn.XLOOKUP(A211,Cleaning!$A:$A,Cleaning!$P:$P,0,0)</f>
        <v>30.119999999999997</v>
      </c>
      <c r="O211">
        <f ca="1">_xlfn.XLOOKUP(A211,Cleaning!$A:$A,Cleaning!$R:$R,0,0)</f>
        <v>0.15</v>
      </c>
      <c r="P211">
        <f>_xlfn.XLOOKUP(A211,Cleaning!$A:$A,Cleaning!$T:$T,0,0)</f>
        <v>1.8</v>
      </c>
      <c r="Q211" s="5">
        <f>_xlfn.XLOOKUP(A211,Cleaning!$A:$A,Cleaning!$V:$V,0,0)</f>
        <v>31.77</v>
      </c>
    </row>
    <row r="212" spans="1:17" x14ac:dyDescent="0.3">
      <c r="A212" s="3">
        <v>120210</v>
      </c>
      <c r="B212">
        <f>_xlfn.XLOOKUP(A212,Cleaning!$A:$A,Cleaning!$B:$B,0,0)</f>
        <v>501</v>
      </c>
      <c r="C212" s="2">
        <f>_xlfn.XLOOKUP(A212,Cleaning!$A:$A,Cleaning!$C:$C,0,0)</f>
        <v>45797</v>
      </c>
      <c r="D212" s="4">
        <f>_xlfn.XLOOKUP(A212,Cleaning!$A:$A,Cleaning!$D:$D,0,0)</f>
        <v>0.53925925925925922</v>
      </c>
      <c r="E212" s="2">
        <f>_xlfn.XLOOKUP(A212,Cleaning!$A:$A,Cleaning!$E:$E,0,0)</f>
        <v>45797</v>
      </c>
      <c r="F212" s="10" t="str">
        <f>_xlfn.XLOOKUP(A212,Cleaning!$A:$A,Cleaning!$F:$F,0,0)</f>
        <v>Tuesday</v>
      </c>
      <c r="G212" t="str">
        <f>_xlfn.XLOOKUP(A212,Cleaning!$A:$A,Cleaning!$G:$G,0,0)</f>
        <v>Late Night</v>
      </c>
      <c r="H212" t="str">
        <f>_xlfn.XLOOKUP(A212,Cleaning!$A:$A,Cleaning!$I:$I,0,0)</f>
        <v>Drive-Thru</v>
      </c>
      <c r="I212" t="str">
        <f>_xlfn.XLOOKUP(A212,Cleaning!$A:$A,Cleaning!$J:$J,0,0)</f>
        <v>French Fries</v>
      </c>
      <c r="J212" t="str">
        <f>_xlfn.XLOOKUP(A212,Cleaning!$A:$A,Cleaning!$L:$L,0,0)</f>
        <v>No Modifier</v>
      </c>
      <c r="K212" t="str">
        <f>_xlfn.XLOOKUP(A212,Cleaning!$A:$A,Cleaning!$X:$X,0,0)</f>
        <v>Cash</v>
      </c>
      <c r="L212" s="3">
        <f>_xlfn.XLOOKUP(A212,Cleaning!$A:$A,Cleaning!$M:$M,0,0)</f>
        <v>2</v>
      </c>
      <c r="M212" s="5">
        <f>_xlfn.XLOOKUP(A212,Cleaning!$A:$A,Cleaning!$O:$O,0,0)</f>
        <v>2.8</v>
      </c>
      <c r="N212" s="12">
        <f>_xlfn.XLOOKUP(A212,Cleaning!$A:$A,Cleaning!$P:$P,0,0)</f>
        <v>5.6</v>
      </c>
      <c r="O212">
        <f>_xlfn.XLOOKUP(A212,Cleaning!$A:$A,Cleaning!$R:$R,0,0)</f>
        <v>0</v>
      </c>
      <c r="P212">
        <f>_xlfn.XLOOKUP(A212,Cleaning!$A:$A,Cleaning!$T:$T,0,0)</f>
        <v>0.5</v>
      </c>
      <c r="Q212" s="5">
        <f>_xlfn.XLOOKUP(A212,Cleaning!$A:$A,Cleaning!$V:$V,0,0)</f>
        <v>6.1</v>
      </c>
    </row>
    <row r="213" spans="1:17" x14ac:dyDescent="0.3">
      <c r="A213" s="3">
        <v>120211</v>
      </c>
      <c r="B213">
        <f>_xlfn.XLOOKUP(A213,Cleaning!$A:$A,Cleaning!$B:$B,0,0)</f>
        <v>402</v>
      </c>
      <c r="C213" s="2">
        <f>_xlfn.XLOOKUP(A213,Cleaning!$A:$A,Cleaning!$C:$C,0,0)</f>
        <v>45781</v>
      </c>
      <c r="D213" s="4">
        <f>_xlfn.XLOOKUP(A213,Cleaning!$A:$A,Cleaning!$D:$D,0,0)</f>
        <v>0.42638888888888887</v>
      </c>
      <c r="E213" s="2">
        <f>_xlfn.XLOOKUP(A213,Cleaning!$A:$A,Cleaning!$E:$E,0,0)</f>
        <v>45781</v>
      </c>
      <c r="F213" s="10" t="str">
        <f>_xlfn.XLOOKUP(A213,Cleaning!$A:$A,Cleaning!$F:$F,0,0)</f>
        <v>Sunday</v>
      </c>
      <c r="G213" t="str">
        <f>_xlfn.XLOOKUP(A213,Cleaning!$A:$A,Cleaning!$G:$G,0,0)</f>
        <v>Breakfast</v>
      </c>
      <c r="H213" t="str">
        <f>_xlfn.XLOOKUP(A213,Cleaning!$A:$A,Cleaning!$I:$I,0,0)</f>
        <v>Takeout</v>
      </c>
      <c r="I213" t="str">
        <f>_xlfn.XLOOKUP(A213,Cleaning!$A:$A,Cleaning!$J:$J,0,0)</f>
        <v>French Fries</v>
      </c>
      <c r="J213" t="str">
        <f>_xlfn.XLOOKUP(A213,Cleaning!$A:$A,Cleaning!$L:$L,0,0)</f>
        <v>No Modifier</v>
      </c>
      <c r="K213" t="str">
        <f>_xlfn.XLOOKUP(A213,Cleaning!$A:$A,Cleaning!$X:$X,0,0)</f>
        <v>MobilePay</v>
      </c>
      <c r="L213" s="3">
        <f>_xlfn.XLOOKUP(A213,Cleaning!$A:$A,Cleaning!$M:$M,0,0)</f>
        <v>1</v>
      </c>
      <c r="M213" s="5">
        <f>_xlfn.XLOOKUP(A213,Cleaning!$A:$A,Cleaning!$O:$O,0,0)</f>
        <v>2.96</v>
      </c>
      <c r="N213" s="12">
        <f>_xlfn.XLOOKUP(A213,Cleaning!$A:$A,Cleaning!$P:$P,0,0)</f>
        <v>2.96</v>
      </c>
      <c r="O213">
        <f>_xlfn.XLOOKUP(A213,Cleaning!$A:$A,Cleaning!$R:$R,0,0)</f>
        <v>0</v>
      </c>
      <c r="P213">
        <f>_xlfn.XLOOKUP(A213,Cleaning!$A:$A,Cleaning!$T:$T,0,0)</f>
        <v>0.18</v>
      </c>
      <c r="Q213" s="5">
        <f>_xlfn.XLOOKUP(A213,Cleaning!$A:$A,Cleaning!$V:$V,0,0)</f>
        <v>3.14</v>
      </c>
    </row>
    <row r="214" spans="1:17" x14ac:dyDescent="0.3">
      <c r="A214" s="3">
        <v>120212</v>
      </c>
      <c r="B214">
        <f>_xlfn.XLOOKUP(A214,Cleaning!$A:$A,Cleaning!$B:$B,0,0)</f>
        <v>202</v>
      </c>
      <c r="C214" s="2">
        <f>_xlfn.XLOOKUP(A214,Cleaning!$A:$A,Cleaning!$C:$C,0,0)</f>
        <v>45854</v>
      </c>
      <c r="D214" s="4">
        <f>_xlfn.XLOOKUP(A214,Cleaning!$A:$A,Cleaning!$D:$D,0,0)</f>
        <v>0.16659722222222223</v>
      </c>
      <c r="E214" s="2">
        <f>_xlfn.XLOOKUP(A214,Cleaning!$A:$A,Cleaning!$E:$E,0,0)</f>
        <v>45854</v>
      </c>
      <c r="F214" s="10" t="str">
        <f>_xlfn.XLOOKUP(A214,Cleaning!$A:$A,Cleaning!$F:$F,0,0)</f>
        <v>Wednesday</v>
      </c>
      <c r="G214" t="str">
        <f>_xlfn.XLOOKUP(A214,Cleaning!$A:$A,Cleaning!$G:$G,0,0)</f>
        <v>Afternoon</v>
      </c>
      <c r="H214" t="str">
        <f>_xlfn.XLOOKUP(A214,Cleaning!$A:$A,Cleaning!$I:$I,0,0)</f>
        <v>Takeout</v>
      </c>
      <c r="I214" t="str">
        <f>_xlfn.XLOOKUP(A214,Cleaning!$A:$A,Cleaning!$J:$J,0,0)</f>
        <v>Side Salad</v>
      </c>
      <c r="J214" t="str">
        <f>_xlfn.XLOOKUP(A214,Cleaning!$A:$A,Cleaning!$L:$L,0,0)</f>
        <v>No Modifier</v>
      </c>
      <c r="K214" t="str">
        <f>_xlfn.XLOOKUP(A214,Cleaning!$A:$A,Cleaning!$X:$X,0,0)</f>
        <v>Card</v>
      </c>
      <c r="L214" s="3">
        <f>_xlfn.XLOOKUP(A214,Cleaning!$A:$A,Cleaning!$M:$M,0,0)</f>
        <v>1</v>
      </c>
      <c r="M214" s="5">
        <f>_xlfn.XLOOKUP(A214,Cleaning!$A:$A,Cleaning!$O:$O,0,0)</f>
        <v>3.05</v>
      </c>
      <c r="N214" s="12">
        <f>_xlfn.XLOOKUP(A214,Cleaning!$A:$A,Cleaning!$P:$P,0,0)</f>
        <v>3.05</v>
      </c>
      <c r="O214">
        <f>_xlfn.XLOOKUP(A214,Cleaning!$A:$A,Cleaning!$R:$R,0,0)</f>
        <v>0</v>
      </c>
      <c r="P214">
        <f>_xlfn.XLOOKUP(A214,Cleaning!$A:$A,Cleaning!$T:$T,0,0)</f>
        <v>0.2</v>
      </c>
      <c r="Q214" s="5">
        <f>_xlfn.XLOOKUP(A214,Cleaning!$A:$A,Cleaning!$V:$V,0,0)</f>
        <v>3.25</v>
      </c>
    </row>
    <row r="215" spans="1:17" x14ac:dyDescent="0.3">
      <c r="A215" s="3">
        <v>120213</v>
      </c>
      <c r="B215">
        <f>_xlfn.XLOOKUP(A215,Cleaning!$A:$A,Cleaning!$B:$B,0,0)</f>
        <v>402</v>
      </c>
      <c r="C215" s="2">
        <f>_xlfn.XLOOKUP(A215,Cleaning!$A:$A,Cleaning!$C:$C,0,0)</f>
        <v>45784</v>
      </c>
      <c r="D215" s="4">
        <f>_xlfn.XLOOKUP(A215,Cleaning!$A:$A,Cleaning!$D:$D,0,0)</f>
        <v>0.23332175925925927</v>
      </c>
      <c r="E215" s="2">
        <f>_xlfn.XLOOKUP(A215,Cleaning!$A:$A,Cleaning!$E:$E,0,0)</f>
        <v>45784</v>
      </c>
      <c r="F215" s="10" t="str">
        <f>_xlfn.XLOOKUP(A215,Cleaning!$A:$A,Cleaning!$F:$F,0,0)</f>
        <v>Wednesday</v>
      </c>
      <c r="G215" t="str">
        <f>_xlfn.XLOOKUP(A215,Cleaning!$A:$A,Cleaning!$G:$G,0,0)</f>
        <v>Breakfast</v>
      </c>
      <c r="H215" t="str">
        <f>_xlfn.XLOOKUP(A215,Cleaning!$A:$A,Cleaning!$I:$I,0,0)</f>
        <v>Takeout</v>
      </c>
      <c r="I215" t="str">
        <f>_xlfn.XLOOKUP(A215,Cleaning!$A:$A,Cleaning!$J:$J,0,0)</f>
        <v>Soft Drink (Small)</v>
      </c>
      <c r="J215" t="str">
        <f>_xlfn.XLOOKUP(A215,Cleaning!$A:$A,Cleaning!$L:$L,0,0)</f>
        <v>No Modifier</v>
      </c>
      <c r="K215" t="str">
        <f>_xlfn.XLOOKUP(A215,Cleaning!$A:$A,Cleaning!$X:$X,0,0)</f>
        <v>Cash</v>
      </c>
      <c r="L215" s="3">
        <f>_xlfn.XLOOKUP(A215,Cleaning!$A:$A,Cleaning!$M:$M,0,0)</f>
        <v>2</v>
      </c>
      <c r="M215" s="5">
        <f>_xlfn.XLOOKUP(A215,Cleaning!$A:$A,Cleaning!$O:$O,0,0)</f>
        <v>1.5899999999999999</v>
      </c>
      <c r="N215" s="12">
        <f>_xlfn.XLOOKUP(A215,Cleaning!$A:$A,Cleaning!$P:$P,0,0)</f>
        <v>3.1799999999999997</v>
      </c>
      <c r="O215">
        <f>_xlfn.XLOOKUP(A215,Cleaning!$A:$A,Cleaning!$R:$R,0,0)</f>
        <v>0</v>
      </c>
      <c r="P215">
        <f>_xlfn.XLOOKUP(A215,Cleaning!$A:$A,Cleaning!$T:$T,0,0)</f>
        <v>0.22</v>
      </c>
      <c r="Q215" s="5">
        <f>_xlfn.XLOOKUP(A215,Cleaning!$A:$A,Cleaning!$V:$V,0,0)</f>
        <v>3.4</v>
      </c>
    </row>
    <row r="216" spans="1:17" x14ac:dyDescent="0.3">
      <c r="A216" s="3">
        <v>120214</v>
      </c>
      <c r="B216">
        <f>_xlfn.XLOOKUP(A216,Cleaning!$A:$A,Cleaning!$B:$B,0,0)</f>
        <v>401</v>
      </c>
      <c r="C216" s="2">
        <f>_xlfn.XLOOKUP(A216,Cleaning!$A:$A,Cleaning!$C:$C,0,0)</f>
        <v>45761</v>
      </c>
      <c r="D216" s="4">
        <f>_xlfn.XLOOKUP(A216,Cleaning!$A:$A,Cleaning!$D:$D,0,0)</f>
        <v>0.47042824074074074</v>
      </c>
      <c r="E216" s="2">
        <f>_xlfn.XLOOKUP(A216,Cleaning!$A:$A,Cleaning!$E:$E,0,0)</f>
        <v>45761</v>
      </c>
      <c r="F216" s="10" t="str">
        <f>_xlfn.XLOOKUP(A216,Cleaning!$A:$A,Cleaning!$F:$F,0,0)</f>
        <v>Monday</v>
      </c>
      <c r="G216" t="str">
        <f>_xlfn.XLOOKUP(A216,Cleaning!$A:$A,Cleaning!$G:$G,0,0)</f>
        <v>Late Night</v>
      </c>
      <c r="H216" t="str">
        <f>_xlfn.XLOOKUP(A216,Cleaning!$A:$A,Cleaning!$I:$I,0,0)</f>
        <v>Drive-Thru</v>
      </c>
      <c r="I216" t="str">
        <f>_xlfn.XLOOKUP(A216,Cleaning!$A:$A,Cleaning!$J:$J,0,0)</f>
        <v>French Fries</v>
      </c>
      <c r="J216" t="str">
        <f>_xlfn.XLOOKUP(A216,Cleaning!$A:$A,Cleaning!$L:$L,0,0)</f>
        <v>No Modifier</v>
      </c>
      <c r="K216" t="str">
        <f>_xlfn.XLOOKUP(A216,Cleaning!$A:$A,Cleaning!$X:$X,0,0)</f>
        <v>GiftCard</v>
      </c>
      <c r="L216" s="3">
        <f>_xlfn.XLOOKUP(A216,Cleaning!$A:$A,Cleaning!$M:$M,0,0)</f>
        <v>1</v>
      </c>
      <c r="M216" s="5">
        <f>_xlfn.XLOOKUP(A216,Cleaning!$A:$A,Cleaning!$O:$O,0,0)</f>
        <v>2.5499999999999998</v>
      </c>
      <c r="N216" s="12">
        <f>_xlfn.XLOOKUP(A216,Cleaning!$A:$A,Cleaning!$P:$P,0,0)</f>
        <v>2.5499999999999998</v>
      </c>
      <c r="O216">
        <f>_xlfn.XLOOKUP(A216,Cleaning!$A:$A,Cleaning!$R:$R,0,0)</f>
        <v>0</v>
      </c>
      <c r="P216">
        <f>_xlfn.XLOOKUP(A216,Cleaning!$A:$A,Cleaning!$T:$T,0,0)</f>
        <v>0.24</v>
      </c>
      <c r="Q216" s="5">
        <f>_xlfn.XLOOKUP(A216,Cleaning!$A:$A,Cleaning!$V:$V,0,0)</f>
        <v>2.79</v>
      </c>
    </row>
    <row r="217" spans="1:17" x14ac:dyDescent="0.3">
      <c r="A217" s="3">
        <v>120215</v>
      </c>
      <c r="B217">
        <f>_xlfn.XLOOKUP(A217,Cleaning!$A:$A,Cleaning!$B:$B,0,0)</f>
        <v>201</v>
      </c>
      <c r="C217" s="2">
        <f>_xlfn.XLOOKUP(A217,Cleaning!$A:$A,Cleaning!$C:$C,0,0)</f>
        <v>45799</v>
      </c>
      <c r="D217" s="4">
        <f>_xlfn.XLOOKUP(A217,Cleaning!$A:$A,Cleaning!$D:$D,0,0)</f>
        <v>0.48844907407407406</v>
      </c>
      <c r="E217" s="2">
        <f>_xlfn.XLOOKUP(A217,Cleaning!$A:$A,Cleaning!$E:$E,0,0)</f>
        <v>45799</v>
      </c>
      <c r="F217" s="10" t="str">
        <f>_xlfn.XLOOKUP(A217,Cleaning!$A:$A,Cleaning!$F:$F,0,0)</f>
        <v>Thursday</v>
      </c>
      <c r="G217" t="str">
        <f>_xlfn.XLOOKUP(A217,Cleaning!$A:$A,Cleaning!$G:$G,0,0)</f>
        <v>Morning</v>
      </c>
      <c r="H217" t="str">
        <f>_xlfn.XLOOKUP(A217,Cleaning!$A:$A,Cleaning!$I:$I,0,0)</f>
        <v>Drive-Thru</v>
      </c>
      <c r="I217" t="str">
        <f>_xlfn.XLOOKUP(A217,Cleaning!$A:$A,Cleaning!$J:$J,0,0)</f>
        <v>Egg Muffin</v>
      </c>
      <c r="J217" t="str">
        <f>_xlfn.XLOOKUP(A217,Cleaning!$A:$A,Cleaning!$L:$L,0,0)</f>
        <v>No Cheese</v>
      </c>
      <c r="K217" t="str">
        <f>_xlfn.XLOOKUP(A217,Cleaning!$A:$A,Cleaning!$X:$X,0,0)</f>
        <v>Card</v>
      </c>
      <c r="L217" s="3">
        <f>_xlfn.XLOOKUP(A217,Cleaning!$A:$A,Cleaning!$M:$M,0,0)</f>
        <v>1</v>
      </c>
      <c r="M217" s="5">
        <f>_xlfn.XLOOKUP(A217,Cleaning!$A:$A,Cleaning!$O:$O,0,0)</f>
        <v>3.43</v>
      </c>
      <c r="N217" s="12">
        <f>_xlfn.XLOOKUP(A217,Cleaning!$A:$A,Cleaning!$P:$P,0,0)</f>
        <v>3.43</v>
      </c>
      <c r="O217">
        <f>_xlfn.XLOOKUP(A217,Cleaning!$A:$A,Cleaning!$R:$R,0,0)</f>
        <v>0</v>
      </c>
      <c r="P217">
        <f>_xlfn.XLOOKUP(A217,Cleaning!$A:$A,Cleaning!$T:$T,0,0)</f>
        <v>0.27</v>
      </c>
      <c r="Q217" s="5">
        <f>_xlfn.XLOOKUP(A217,Cleaning!$A:$A,Cleaning!$V:$V,0,0)</f>
        <v>3.7</v>
      </c>
    </row>
    <row r="218" spans="1:17" x14ac:dyDescent="0.3">
      <c r="A218" s="3">
        <v>120216</v>
      </c>
      <c r="B218">
        <f>_xlfn.XLOOKUP(A218,Cleaning!$A:$A,Cleaning!$B:$B,0,0)</f>
        <v>401</v>
      </c>
      <c r="C218" s="2">
        <f>_xlfn.XLOOKUP(A218,Cleaning!$A:$A,Cleaning!$C:$C,0,0)</f>
        <v>45764</v>
      </c>
      <c r="D218" s="4">
        <f>_xlfn.XLOOKUP(A218,Cleaning!$A:$A,Cleaning!$D:$D,0,0)</f>
        <v>0.22148148148148147</v>
      </c>
      <c r="E218" s="2">
        <f>_xlfn.XLOOKUP(A218,Cleaning!$A:$A,Cleaning!$E:$E,0,0)</f>
        <v>45764</v>
      </c>
      <c r="F218" s="10" t="str">
        <f>_xlfn.XLOOKUP(A218,Cleaning!$A:$A,Cleaning!$F:$F,0,0)</f>
        <v>Thursday</v>
      </c>
      <c r="G218" t="str">
        <f>_xlfn.XLOOKUP(A218,Cleaning!$A:$A,Cleaning!$G:$G,0,0)</f>
        <v>Afternoon</v>
      </c>
      <c r="H218" t="str">
        <f>_xlfn.XLOOKUP(A218,Cleaning!$A:$A,Cleaning!$I:$I,0,0)</f>
        <v>Drive-Thru</v>
      </c>
      <c r="I218" t="str">
        <f>_xlfn.XLOOKUP(A218,Cleaning!$A:$A,Cleaning!$J:$J,0,0)</f>
        <v>Soft Drink (Medium)</v>
      </c>
      <c r="J218" t="str">
        <f>_xlfn.XLOOKUP(A218,Cleaning!$A:$A,Cleaning!$L:$L,0,0)</f>
        <v>No Modifier</v>
      </c>
      <c r="K218" t="str">
        <f>_xlfn.XLOOKUP(A218,Cleaning!$A:$A,Cleaning!$X:$X,0,0)</f>
        <v>Cash</v>
      </c>
      <c r="L218" s="3">
        <f>_xlfn.XLOOKUP(A218,Cleaning!$A:$A,Cleaning!$M:$M,0,0)</f>
        <v>1</v>
      </c>
      <c r="M218" s="5">
        <f>_xlfn.XLOOKUP(A218,Cleaning!$A:$A,Cleaning!$O:$O,0,0)</f>
        <v>1.6800000000000002</v>
      </c>
      <c r="N218" s="12">
        <f>_xlfn.XLOOKUP(A218,Cleaning!$A:$A,Cleaning!$P:$P,0,0)</f>
        <v>1.6800000000000002</v>
      </c>
      <c r="O218">
        <f>_xlfn.XLOOKUP(A218,Cleaning!$A:$A,Cleaning!$R:$R,0,0)</f>
        <v>0</v>
      </c>
      <c r="P218">
        <f>_xlfn.XLOOKUP(A218,Cleaning!$A:$A,Cleaning!$T:$T,0,0)</f>
        <v>0.12</v>
      </c>
      <c r="Q218" s="5">
        <f>_xlfn.XLOOKUP(A218,Cleaning!$A:$A,Cleaning!$V:$V,0,0)</f>
        <v>1.8</v>
      </c>
    </row>
    <row r="219" spans="1:17" x14ac:dyDescent="0.3">
      <c r="A219" s="3">
        <v>120217</v>
      </c>
      <c r="B219">
        <f>_xlfn.XLOOKUP(A219,Cleaning!$A:$A,Cleaning!$B:$B,0,0)</f>
        <v>101</v>
      </c>
      <c r="C219" s="2">
        <f>_xlfn.XLOOKUP(A219,Cleaning!$A:$A,Cleaning!$C:$C,0,0)</f>
        <v>45841</v>
      </c>
      <c r="D219" s="4">
        <f>_xlfn.XLOOKUP(A219,Cleaning!$A:$A,Cleaning!$D:$D,0,0)</f>
        <v>0.15872685185185184</v>
      </c>
      <c r="E219" s="2">
        <f>_xlfn.XLOOKUP(A219,Cleaning!$A:$A,Cleaning!$E:$E,0,0)</f>
        <v>45841</v>
      </c>
      <c r="F219" s="10" t="str">
        <f>_xlfn.XLOOKUP(A219,Cleaning!$A:$A,Cleaning!$F:$F,0,0)</f>
        <v>Thursday</v>
      </c>
      <c r="G219" t="str">
        <f>_xlfn.XLOOKUP(A219,Cleaning!$A:$A,Cleaning!$G:$G,0,0)</f>
        <v>Afternoon</v>
      </c>
      <c r="H219" t="str">
        <f>_xlfn.XLOOKUP(A219,Cleaning!$A:$A,Cleaning!$I:$I,0,0)</f>
        <v>Dine-In</v>
      </c>
      <c r="I219" t="str">
        <f>_xlfn.XLOOKUP(A219,Cleaning!$A:$A,Cleaning!$J:$J,0,0)</f>
        <v>Chicken Nuggets (10pc)</v>
      </c>
      <c r="J219" t="str">
        <f>_xlfn.XLOOKUP(A219,Cleaning!$A:$A,Cleaning!$L:$L,0,0)</f>
        <v>No Modifier</v>
      </c>
      <c r="K219" t="str">
        <f>_xlfn.XLOOKUP(A219,Cleaning!$A:$A,Cleaning!$X:$X,0,0)</f>
        <v>MobilePay</v>
      </c>
      <c r="L219" s="3">
        <f>_xlfn.XLOOKUP(A219,Cleaning!$A:$A,Cleaning!$M:$M,0,0)</f>
        <v>2</v>
      </c>
      <c r="M219" s="5">
        <f>_xlfn.XLOOKUP(A219,Cleaning!$A:$A,Cleaning!$O:$O,0,0)</f>
        <v>4.91</v>
      </c>
      <c r="N219" s="12">
        <f>_xlfn.XLOOKUP(A219,Cleaning!$A:$A,Cleaning!$P:$P,0,0)</f>
        <v>9.82</v>
      </c>
      <c r="O219">
        <f>_xlfn.XLOOKUP(A219,Cleaning!$A:$A,Cleaning!$R:$R,0,0)</f>
        <v>0</v>
      </c>
      <c r="P219">
        <f>_xlfn.XLOOKUP(A219,Cleaning!$A:$A,Cleaning!$T:$T,0,0)</f>
        <v>0.93</v>
      </c>
      <c r="Q219" s="5">
        <f>_xlfn.XLOOKUP(A219,Cleaning!$A:$A,Cleaning!$V:$V,0,0)</f>
        <v>10.75</v>
      </c>
    </row>
    <row r="220" spans="1:17" x14ac:dyDescent="0.3">
      <c r="A220" s="3">
        <v>120218</v>
      </c>
      <c r="B220">
        <f>_xlfn.XLOOKUP(A220,Cleaning!$A:$A,Cleaning!$B:$B,0,0)</f>
        <v>101</v>
      </c>
      <c r="C220" s="2">
        <f>_xlfn.XLOOKUP(A220,Cleaning!$A:$A,Cleaning!$C:$C,0,0)</f>
        <v>45829</v>
      </c>
      <c r="D220" s="4">
        <f>_xlfn.XLOOKUP(A220,Cleaning!$A:$A,Cleaning!$D:$D,0,0)</f>
        <v>0.41021990740740738</v>
      </c>
      <c r="E220" s="2">
        <f>_xlfn.XLOOKUP(A220,Cleaning!$A:$A,Cleaning!$E:$E,0,0)</f>
        <v>45829</v>
      </c>
      <c r="F220" s="10" t="str">
        <f>_xlfn.XLOOKUP(A220,Cleaning!$A:$A,Cleaning!$F:$F,0,0)</f>
        <v>Saturday</v>
      </c>
      <c r="G220" t="str">
        <f>_xlfn.XLOOKUP(A220,Cleaning!$A:$A,Cleaning!$G:$G,0,0)</f>
        <v>Dinner</v>
      </c>
      <c r="H220" t="str">
        <f>_xlfn.XLOOKUP(A220,Cleaning!$A:$A,Cleaning!$I:$I,0,0)</f>
        <v>Dine-In</v>
      </c>
      <c r="I220" t="str">
        <f>_xlfn.XLOOKUP(A220,Cleaning!$A:$A,Cleaning!$J:$J,0,0)</f>
        <v>Cheeseburger</v>
      </c>
      <c r="J220" t="str">
        <f>_xlfn.XLOOKUP(A220,Cleaning!$A:$A,Cleaning!$L:$L,0,0)</f>
        <v>No Modifier</v>
      </c>
      <c r="K220" t="str">
        <f>_xlfn.XLOOKUP(A220,Cleaning!$A:$A,Cleaning!$X:$X,0,0)</f>
        <v>Cash</v>
      </c>
      <c r="L220" s="3">
        <f>_xlfn.XLOOKUP(A220,Cleaning!$A:$A,Cleaning!$M:$M,0,0)</f>
        <v>1</v>
      </c>
      <c r="M220" s="5">
        <f>_xlfn.XLOOKUP(A220,Cleaning!$A:$A,Cleaning!$O:$O,0,0)</f>
        <v>4.33</v>
      </c>
      <c r="N220" s="12">
        <f>_xlfn.XLOOKUP(A220,Cleaning!$A:$A,Cleaning!$P:$P,0,0)</f>
        <v>4.33</v>
      </c>
      <c r="O220">
        <f>_xlfn.XLOOKUP(A220,Cleaning!$A:$A,Cleaning!$R:$R,0,0)</f>
        <v>0</v>
      </c>
      <c r="P220">
        <f>_xlfn.XLOOKUP(A220,Cleaning!$A:$A,Cleaning!$T:$T,0,0)</f>
        <v>0.39</v>
      </c>
      <c r="Q220" s="5">
        <f>_xlfn.XLOOKUP(A220,Cleaning!$A:$A,Cleaning!$V:$V,0,0)</f>
        <v>4.72</v>
      </c>
    </row>
    <row r="221" spans="1:17" x14ac:dyDescent="0.3">
      <c r="A221" s="3">
        <v>120219</v>
      </c>
      <c r="B221">
        <f>_xlfn.XLOOKUP(A221,Cleaning!$A:$A,Cleaning!$B:$B,0,0)</f>
        <v>403</v>
      </c>
      <c r="C221" s="2">
        <f>_xlfn.XLOOKUP(A221,Cleaning!$A:$A,Cleaning!$C:$C,0,0)</f>
        <v>45853</v>
      </c>
      <c r="D221" s="4">
        <f>_xlfn.XLOOKUP(A221,Cleaning!$A:$A,Cleaning!$D:$D,0,0)</f>
        <v>0.30449074074074073</v>
      </c>
      <c r="E221" s="2">
        <f>_xlfn.XLOOKUP(A221,Cleaning!$A:$A,Cleaning!$E:$E,0,0)</f>
        <v>45853</v>
      </c>
      <c r="F221" s="10" t="str">
        <f>_xlfn.XLOOKUP(A221,Cleaning!$A:$A,Cleaning!$F:$F,0,0)</f>
        <v>Tuesday</v>
      </c>
      <c r="G221" t="str">
        <f>_xlfn.XLOOKUP(A221,Cleaning!$A:$A,Cleaning!$G:$G,0,0)</f>
        <v>Dinner</v>
      </c>
      <c r="H221" t="str">
        <f>_xlfn.XLOOKUP(A221,Cleaning!$A:$A,Cleaning!$I:$I,0,0)</f>
        <v>Unknown</v>
      </c>
      <c r="I221" t="str">
        <f>_xlfn.XLOOKUP(A221,Cleaning!$A:$A,Cleaning!$J:$J,0,0)</f>
        <v>Chicken Sandwich</v>
      </c>
      <c r="J221" t="str">
        <f>_xlfn.XLOOKUP(A221,Cleaning!$A:$A,Cleaning!$L:$L,0,0)</f>
        <v>No Modifier</v>
      </c>
      <c r="K221" t="str">
        <f>_xlfn.XLOOKUP(A221,Cleaning!$A:$A,Cleaning!$X:$X,0,0)</f>
        <v>Cash</v>
      </c>
      <c r="L221" s="3">
        <f>_xlfn.XLOOKUP(A221,Cleaning!$A:$A,Cleaning!$M:$M,0,0)</f>
        <v>1</v>
      </c>
      <c r="M221" s="5">
        <f>_xlfn.XLOOKUP(A221,Cleaning!$A:$A,Cleaning!$O:$O,0,0)</f>
        <v>5.42</v>
      </c>
      <c r="N221" s="12">
        <f>_xlfn.XLOOKUP(A221,Cleaning!$A:$A,Cleaning!$P:$P,0,0)</f>
        <v>5.42</v>
      </c>
      <c r="O221">
        <f>_xlfn.XLOOKUP(A221,Cleaning!$A:$A,Cleaning!$R:$R,0,0)</f>
        <v>0</v>
      </c>
      <c r="P221">
        <f>_xlfn.XLOOKUP(A221,Cleaning!$A:$A,Cleaning!$T:$T,0,0)</f>
        <v>0.46</v>
      </c>
      <c r="Q221" s="5">
        <f>_xlfn.XLOOKUP(A221,Cleaning!$A:$A,Cleaning!$V:$V,0,0)</f>
        <v>5.88</v>
      </c>
    </row>
    <row r="222" spans="1:17" x14ac:dyDescent="0.3">
      <c r="A222" s="3">
        <v>120220</v>
      </c>
      <c r="B222">
        <f>_xlfn.XLOOKUP(A222,Cleaning!$A:$A,Cleaning!$B:$B,0,0)</f>
        <v>402</v>
      </c>
      <c r="C222" s="2">
        <f>_xlfn.XLOOKUP(A222,Cleaning!$A:$A,Cleaning!$C:$C,0,0)</f>
        <v>45859</v>
      </c>
      <c r="D222" s="4">
        <f>_xlfn.XLOOKUP(A222,Cleaning!$A:$A,Cleaning!$D:$D,0,0)</f>
        <v>0.25693287037037038</v>
      </c>
      <c r="E222" s="2">
        <f>_xlfn.XLOOKUP(A222,Cleaning!$A:$A,Cleaning!$E:$E,0,0)</f>
        <v>45859</v>
      </c>
      <c r="F222" s="10" t="str">
        <f>_xlfn.XLOOKUP(A222,Cleaning!$A:$A,Cleaning!$F:$F,0,0)</f>
        <v>Monday</v>
      </c>
      <c r="G222" t="str">
        <f>_xlfn.XLOOKUP(A222,Cleaning!$A:$A,Cleaning!$G:$G,0,0)</f>
        <v>Dinner</v>
      </c>
      <c r="H222" t="str">
        <f>_xlfn.XLOOKUP(A222,Cleaning!$A:$A,Cleaning!$I:$I,0,0)</f>
        <v>Takeout</v>
      </c>
      <c r="I222" t="str">
        <f>_xlfn.XLOOKUP(A222,Cleaning!$A:$A,Cleaning!$J:$J,0,0)</f>
        <v>Onion Rings</v>
      </c>
      <c r="J222" t="str">
        <f>_xlfn.XLOOKUP(A222,Cleaning!$A:$A,Cleaning!$L:$L,0,0)</f>
        <v>No Modifier</v>
      </c>
      <c r="K222" t="str">
        <f>_xlfn.XLOOKUP(A222,Cleaning!$A:$A,Cleaning!$X:$X,0,0)</f>
        <v>Card</v>
      </c>
      <c r="L222" s="3">
        <f>_xlfn.XLOOKUP(A222,Cleaning!$A:$A,Cleaning!$M:$M,0,0)</f>
        <v>1</v>
      </c>
      <c r="M222" s="5">
        <f>_xlfn.XLOOKUP(A222,Cleaning!$A:$A,Cleaning!$O:$O,0,0)</f>
        <v>3.8</v>
      </c>
      <c r="N222" s="12">
        <f>_xlfn.XLOOKUP(A222,Cleaning!$A:$A,Cleaning!$P:$P,0,0)</f>
        <v>3.8</v>
      </c>
      <c r="O222">
        <f>_xlfn.XLOOKUP(A222,Cleaning!$A:$A,Cleaning!$R:$R,0,0)</f>
        <v>0</v>
      </c>
      <c r="P222">
        <f>_xlfn.XLOOKUP(A222,Cleaning!$A:$A,Cleaning!$T:$T,0,0)</f>
        <v>0.3</v>
      </c>
      <c r="Q222" s="5">
        <f>_xlfn.XLOOKUP(A222,Cleaning!$A:$A,Cleaning!$V:$V,0,0)</f>
        <v>4.0999999999999996</v>
      </c>
    </row>
    <row r="223" spans="1:17" x14ac:dyDescent="0.3">
      <c r="A223" s="3">
        <v>120221</v>
      </c>
      <c r="B223">
        <f>_xlfn.XLOOKUP(A223,Cleaning!$A:$A,Cleaning!$B:$B,0,0)</f>
        <v>403</v>
      </c>
      <c r="C223" s="2">
        <f>_xlfn.XLOOKUP(A223,Cleaning!$A:$A,Cleaning!$C:$C,0,0)</f>
        <v>45809</v>
      </c>
      <c r="D223" s="4">
        <f>_xlfn.XLOOKUP(A223,Cleaning!$A:$A,Cleaning!$D:$D,0,0)</f>
        <v>0.39241898148148147</v>
      </c>
      <c r="E223" s="2">
        <f>_xlfn.XLOOKUP(A223,Cleaning!$A:$A,Cleaning!$E:$E,0,0)</f>
        <v>45809</v>
      </c>
      <c r="F223" s="10" t="str">
        <f>_xlfn.XLOOKUP(A223,Cleaning!$A:$A,Cleaning!$F:$F,0,0)</f>
        <v>Sunday</v>
      </c>
      <c r="G223" t="str">
        <f>_xlfn.XLOOKUP(A223,Cleaning!$A:$A,Cleaning!$G:$G,0,0)</f>
        <v>Breakfast</v>
      </c>
      <c r="H223" t="str">
        <f>_xlfn.XLOOKUP(A223,Cleaning!$A:$A,Cleaning!$I:$I,0,0)</f>
        <v>Takeout</v>
      </c>
      <c r="I223" t="str">
        <f>_xlfn.XLOOKUP(A223,Cleaning!$A:$A,Cleaning!$J:$J,0,0)</f>
        <v>Pancake Platter</v>
      </c>
      <c r="J223" t="str">
        <f>_xlfn.XLOOKUP(A223,Cleaning!$A:$A,Cleaning!$L:$L,0,0)</f>
        <v>No Modifier</v>
      </c>
      <c r="K223" t="str">
        <f>_xlfn.XLOOKUP(A223,Cleaning!$A:$A,Cleaning!$X:$X,0,0)</f>
        <v>MobilePay</v>
      </c>
      <c r="L223" s="3">
        <f>_xlfn.XLOOKUP(A223,Cleaning!$A:$A,Cleaning!$M:$M,0,0)</f>
        <v>1</v>
      </c>
      <c r="M223" s="5">
        <f>_xlfn.XLOOKUP(A223,Cleaning!$A:$A,Cleaning!$O:$O,0,0)</f>
        <v>4.37</v>
      </c>
      <c r="N223" s="12">
        <f>_xlfn.XLOOKUP(A223,Cleaning!$A:$A,Cleaning!$P:$P,0,0)</f>
        <v>4.37</v>
      </c>
      <c r="O223">
        <f>_xlfn.XLOOKUP(A223,Cleaning!$A:$A,Cleaning!$R:$R,0,0)</f>
        <v>0</v>
      </c>
      <c r="P223">
        <f>_xlfn.XLOOKUP(A223,Cleaning!$A:$A,Cleaning!$T:$T,0,0)</f>
        <v>0.42</v>
      </c>
      <c r="Q223" s="5">
        <f>_xlfn.XLOOKUP(A223,Cleaning!$A:$A,Cleaning!$V:$V,0,0)</f>
        <v>4.79</v>
      </c>
    </row>
    <row r="224" spans="1:17" x14ac:dyDescent="0.3">
      <c r="A224" s="3">
        <v>120222</v>
      </c>
      <c r="B224">
        <f>_xlfn.XLOOKUP(A224,Cleaning!$A:$A,Cleaning!$B:$B,0,0)</f>
        <v>301</v>
      </c>
      <c r="C224" s="2">
        <f>_xlfn.XLOOKUP(A224,Cleaning!$A:$A,Cleaning!$C:$C,0,0)</f>
        <v>45763</v>
      </c>
      <c r="D224" s="4">
        <f>_xlfn.XLOOKUP(A224,Cleaning!$A:$A,Cleaning!$D:$D,0,0)</f>
        <v>0.50188657407407411</v>
      </c>
      <c r="E224" s="2">
        <f>_xlfn.XLOOKUP(A224,Cleaning!$A:$A,Cleaning!$E:$E,0,0)</f>
        <v>45763</v>
      </c>
      <c r="F224" s="10" t="str">
        <f>_xlfn.XLOOKUP(A224,Cleaning!$A:$A,Cleaning!$F:$F,0,0)</f>
        <v>Wednesday</v>
      </c>
      <c r="G224" t="str">
        <f>_xlfn.XLOOKUP(A224,Cleaning!$A:$A,Cleaning!$G:$G,0,0)</f>
        <v>Lunch</v>
      </c>
      <c r="H224" t="str">
        <f>_xlfn.XLOOKUP(A224,Cleaning!$A:$A,Cleaning!$I:$I,0,0)</f>
        <v>Drive-Thru</v>
      </c>
      <c r="I224" t="str">
        <f>_xlfn.XLOOKUP(A224,Cleaning!$A:$A,Cleaning!$J:$J,0,0)</f>
        <v>Double Cheeseburger Combo</v>
      </c>
      <c r="J224" t="str">
        <f>_xlfn.XLOOKUP(A224,Cleaning!$A:$A,Cleaning!$L:$L,0,0)</f>
        <v>No Modifier</v>
      </c>
      <c r="K224" t="str">
        <f>_xlfn.XLOOKUP(A224,Cleaning!$A:$A,Cleaning!$X:$X,0,0)</f>
        <v>Card</v>
      </c>
      <c r="L224" s="3">
        <f>_xlfn.XLOOKUP(A224,Cleaning!$A:$A,Cleaning!$M:$M,0,0)</f>
        <v>1</v>
      </c>
      <c r="M224" s="5">
        <f>_xlfn.XLOOKUP(A224,Cleaning!$A:$A,Cleaning!$O:$O,0,0)</f>
        <v>10.33</v>
      </c>
      <c r="N224" s="12">
        <f>_xlfn.XLOOKUP(A224,Cleaning!$A:$A,Cleaning!$P:$P,0,0)</f>
        <v>10.33</v>
      </c>
      <c r="O224">
        <f>_xlfn.XLOOKUP(A224,Cleaning!$A:$A,Cleaning!$R:$R,0,0)</f>
        <v>0</v>
      </c>
      <c r="P224">
        <f>_xlfn.XLOOKUP(A224,Cleaning!$A:$A,Cleaning!$T:$T,0,0)</f>
        <v>0.62</v>
      </c>
      <c r="Q224" s="5">
        <f>_xlfn.XLOOKUP(A224,Cleaning!$A:$A,Cleaning!$V:$V,0,0)</f>
        <v>10.95</v>
      </c>
    </row>
    <row r="225" spans="1:17" x14ac:dyDescent="0.3">
      <c r="A225" s="3">
        <v>120223</v>
      </c>
      <c r="B225">
        <f>_xlfn.XLOOKUP(A225,Cleaning!$A:$A,Cleaning!$B:$B,0,0)</f>
        <v>101</v>
      </c>
      <c r="C225" s="2">
        <f>_xlfn.XLOOKUP(A225,Cleaning!$A:$A,Cleaning!$C:$C,0,0)</f>
        <v>45795</v>
      </c>
      <c r="D225" s="4">
        <f>_xlfn.XLOOKUP(A225,Cleaning!$A:$A,Cleaning!$D:$D,0,0)</f>
        <v>0.5142592592592593</v>
      </c>
      <c r="E225" s="2">
        <f>_xlfn.XLOOKUP(A225,Cleaning!$A:$A,Cleaning!$E:$E,0,0)</f>
        <v>45795</v>
      </c>
      <c r="F225" s="10" t="str">
        <f>_xlfn.XLOOKUP(A225,Cleaning!$A:$A,Cleaning!$F:$F,0,0)</f>
        <v>Sunday</v>
      </c>
      <c r="G225" t="str">
        <f>_xlfn.XLOOKUP(A225,Cleaning!$A:$A,Cleaning!$G:$G,0,0)</f>
        <v>Lunch</v>
      </c>
      <c r="H225" t="str">
        <f>_xlfn.XLOOKUP(A225,Cleaning!$A:$A,Cleaning!$I:$I,0,0)</f>
        <v>Dine-In</v>
      </c>
      <c r="I225" t="str">
        <f>_xlfn.XLOOKUP(A225,Cleaning!$A:$A,Cleaning!$J:$J,0,0)</f>
        <v>Soft Drink (Medium)</v>
      </c>
      <c r="J225" t="str">
        <f>_xlfn.XLOOKUP(A225,Cleaning!$A:$A,Cleaning!$L:$L,0,0)</f>
        <v>Oat Milk</v>
      </c>
      <c r="K225" t="str">
        <f>_xlfn.XLOOKUP(A225,Cleaning!$A:$A,Cleaning!$X:$X,0,0)</f>
        <v>Card</v>
      </c>
      <c r="L225" s="3">
        <f>_xlfn.XLOOKUP(A225,Cleaning!$A:$A,Cleaning!$M:$M,0,0)</f>
        <v>1</v>
      </c>
      <c r="M225" s="5">
        <f>_xlfn.XLOOKUP(A225,Cleaning!$A:$A,Cleaning!$O:$O,0,0)</f>
        <v>2.3099999999999996</v>
      </c>
      <c r="N225" s="12">
        <f>_xlfn.XLOOKUP(A225,Cleaning!$A:$A,Cleaning!$P:$P,0,0)</f>
        <v>2.3099999999999996</v>
      </c>
      <c r="O225">
        <f>_xlfn.XLOOKUP(A225,Cleaning!$A:$A,Cleaning!$R:$R,0,0)</f>
        <v>0.23</v>
      </c>
      <c r="P225">
        <f>_xlfn.XLOOKUP(A225,Cleaning!$A:$A,Cleaning!$T:$T,0,0)</f>
        <v>0.18</v>
      </c>
      <c r="Q225" s="5">
        <f>_xlfn.XLOOKUP(A225,Cleaning!$A:$A,Cleaning!$V:$V,0,0)</f>
        <v>2.2599999999999998</v>
      </c>
    </row>
    <row r="226" spans="1:17" x14ac:dyDescent="0.3">
      <c r="A226" s="3">
        <v>120224</v>
      </c>
      <c r="B226">
        <f>_xlfn.XLOOKUP(A226,Cleaning!$A:$A,Cleaning!$B:$B,0,0)</f>
        <v>401</v>
      </c>
      <c r="C226" s="2">
        <f>_xlfn.XLOOKUP(A226,Cleaning!$A:$A,Cleaning!$C:$C,0,0)</f>
        <v>45758</v>
      </c>
      <c r="D226" s="4">
        <f>_xlfn.XLOOKUP(A226,Cleaning!$A:$A,Cleaning!$D:$D,0,0)</f>
        <v>0.15813657407407408</v>
      </c>
      <c r="E226" s="2">
        <f>_xlfn.XLOOKUP(A226,Cleaning!$A:$A,Cleaning!$E:$E,0,0)</f>
        <v>45758</v>
      </c>
      <c r="F226" s="10" t="str">
        <f>_xlfn.XLOOKUP(A226,Cleaning!$A:$A,Cleaning!$F:$F,0,0)</f>
        <v>Friday</v>
      </c>
      <c r="G226" t="str">
        <f>_xlfn.XLOOKUP(A226,Cleaning!$A:$A,Cleaning!$G:$G,0,0)</f>
        <v>Afternoon</v>
      </c>
      <c r="H226" t="str">
        <f>_xlfn.XLOOKUP(A226,Cleaning!$A:$A,Cleaning!$I:$I,0,0)</f>
        <v>Dine-In</v>
      </c>
      <c r="I226" t="str">
        <f>_xlfn.XLOOKUP(A226,Cleaning!$A:$A,Cleaning!$J:$J,0,0)</f>
        <v>French Fries</v>
      </c>
      <c r="J226" t="str">
        <f>_xlfn.XLOOKUP(A226,Cleaning!$A:$A,Cleaning!$L:$L,0,0)</f>
        <v>No Modifier</v>
      </c>
      <c r="K226" t="str">
        <f>_xlfn.XLOOKUP(A226,Cleaning!$A:$A,Cleaning!$X:$X,0,0)</f>
        <v>Card</v>
      </c>
      <c r="L226" s="3">
        <f>_xlfn.XLOOKUP(A226,Cleaning!$A:$A,Cleaning!$M:$M,0,0)</f>
        <v>1</v>
      </c>
      <c r="M226" s="5">
        <f>_xlfn.XLOOKUP(A226,Cleaning!$A:$A,Cleaning!$O:$O,0,0)</f>
        <v>2.5099999999999998</v>
      </c>
      <c r="N226" s="12">
        <f>_xlfn.XLOOKUP(A226,Cleaning!$A:$A,Cleaning!$P:$P,0,0)</f>
        <v>2.5099999999999998</v>
      </c>
      <c r="O226">
        <f>_xlfn.XLOOKUP(A226,Cleaning!$A:$A,Cleaning!$R:$R,0,0)</f>
        <v>0</v>
      </c>
      <c r="P226">
        <f>_xlfn.XLOOKUP(A226,Cleaning!$A:$A,Cleaning!$T:$T,0,0)</f>
        <v>0.24</v>
      </c>
      <c r="Q226" s="5">
        <f>_xlfn.XLOOKUP(A226,Cleaning!$A:$A,Cleaning!$V:$V,0,0)</f>
        <v>2.75</v>
      </c>
    </row>
    <row r="227" spans="1:17" x14ac:dyDescent="0.3">
      <c r="A227" s="3">
        <v>120225</v>
      </c>
      <c r="B227">
        <f>_xlfn.XLOOKUP(A227,Cleaning!$A:$A,Cleaning!$B:$B,0,0)</f>
        <v>401</v>
      </c>
      <c r="C227" s="2">
        <f>_xlfn.XLOOKUP(A227,Cleaning!$A:$A,Cleaning!$C:$C,0,0)</f>
        <v>45876</v>
      </c>
      <c r="D227" s="4">
        <f>_xlfn.XLOOKUP(A227,Cleaning!$A:$A,Cleaning!$D:$D,0,0)</f>
        <v>0.11327546296296297</v>
      </c>
      <c r="E227" s="2">
        <f>_xlfn.XLOOKUP(A227,Cleaning!$A:$A,Cleaning!$E:$E,0,0)</f>
        <v>45876</v>
      </c>
      <c r="F227" s="10" t="str">
        <f>_xlfn.XLOOKUP(A227,Cleaning!$A:$A,Cleaning!$F:$F,0,0)</f>
        <v>Thursday</v>
      </c>
      <c r="G227" t="str">
        <f>_xlfn.XLOOKUP(A227,Cleaning!$A:$A,Cleaning!$G:$G,0,0)</f>
        <v>Lunch</v>
      </c>
      <c r="H227" t="str">
        <f>_xlfn.XLOOKUP(A227,Cleaning!$A:$A,Cleaning!$I:$I,0,0)</f>
        <v>Takeout</v>
      </c>
      <c r="I227" t="str">
        <f>_xlfn.XLOOKUP(A227,Cleaning!$A:$A,Cleaning!$J:$J,0,0)</f>
        <v>Chicken Sandwich Combo</v>
      </c>
      <c r="J227" t="str">
        <f>_xlfn.XLOOKUP(A227,Cleaning!$A:$A,Cleaning!$L:$L,0,0)</f>
        <v>Spicy</v>
      </c>
      <c r="K227" t="str">
        <f>_xlfn.XLOOKUP(A227,Cleaning!$A:$A,Cleaning!$X:$X,0,0)</f>
        <v>Cash</v>
      </c>
      <c r="L227" s="3">
        <f>_xlfn.XLOOKUP(A227,Cleaning!$A:$A,Cleaning!$M:$M,0,0)</f>
        <v>1</v>
      </c>
      <c r="M227" s="5">
        <f>_xlfn.XLOOKUP(A227,Cleaning!$A:$A,Cleaning!$O:$O,0,0)</f>
        <v>9.5299999999999994</v>
      </c>
      <c r="N227" s="12">
        <f>_xlfn.XLOOKUP(A227,Cleaning!$A:$A,Cleaning!$P:$P,0,0)</f>
        <v>9.5299999999999994</v>
      </c>
      <c r="O227">
        <f>_xlfn.XLOOKUP(A227,Cleaning!$A:$A,Cleaning!$R:$R,0,0)</f>
        <v>0</v>
      </c>
      <c r="P227">
        <f>_xlfn.XLOOKUP(A227,Cleaning!$A:$A,Cleaning!$T:$T,0,0)</f>
        <v>0.76</v>
      </c>
      <c r="Q227" s="5">
        <f>_xlfn.XLOOKUP(A227,Cleaning!$A:$A,Cleaning!$V:$V,0,0)</f>
        <v>10.29</v>
      </c>
    </row>
    <row r="228" spans="1:17" x14ac:dyDescent="0.3">
      <c r="A228" s="3">
        <v>120226</v>
      </c>
      <c r="B228">
        <f>_xlfn.XLOOKUP(A228,Cleaning!$A:$A,Cleaning!$B:$B,0,0)</f>
        <v>402</v>
      </c>
      <c r="C228" s="2">
        <f>_xlfn.XLOOKUP(A228,Cleaning!$A:$A,Cleaning!$C:$C,0,0)</f>
        <v>45773</v>
      </c>
      <c r="D228" s="4">
        <f>_xlfn.XLOOKUP(A228,Cleaning!$A:$A,Cleaning!$D:$D,0,0)</f>
        <v>0.47928240740740741</v>
      </c>
      <c r="E228" s="2">
        <f>_xlfn.XLOOKUP(A228,Cleaning!$A:$A,Cleaning!$E:$E,0,0)</f>
        <v>45773</v>
      </c>
      <c r="F228" s="10" t="str">
        <f>_xlfn.XLOOKUP(A228,Cleaning!$A:$A,Cleaning!$F:$F,0,0)</f>
        <v>Saturday</v>
      </c>
      <c r="G228" t="str">
        <f>_xlfn.XLOOKUP(A228,Cleaning!$A:$A,Cleaning!$G:$G,0,0)</f>
        <v>Lunch</v>
      </c>
      <c r="H228" t="str">
        <f>_xlfn.XLOOKUP(A228,Cleaning!$A:$A,Cleaning!$I:$I,0,0)</f>
        <v>Takeout</v>
      </c>
      <c r="I228" t="str">
        <f>_xlfn.XLOOKUP(A228,Cleaning!$A:$A,Cleaning!$J:$J,0,0)</f>
        <v>Veggie Burger</v>
      </c>
      <c r="J228" t="str">
        <f>_xlfn.XLOOKUP(A228,Cleaning!$A:$A,Cleaning!$L:$L,0,0)</f>
        <v>Add Jalapenos</v>
      </c>
      <c r="K228" t="str">
        <f>_xlfn.XLOOKUP(A228,Cleaning!$A:$A,Cleaning!$X:$X,0,0)</f>
        <v>Card</v>
      </c>
      <c r="L228" s="3">
        <f>_xlfn.XLOOKUP(A228,Cleaning!$A:$A,Cleaning!$M:$M,0,0)</f>
        <v>1</v>
      </c>
      <c r="M228" s="5">
        <f>_xlfn.XLOOKUP(A228,Cleaning!$A:$A,Cleaning!$O:$O,0,0)</f>
        <v>5.66</v>
      </c>
      <c r="N228" s="12">
        <f>_xlfn.XLOOKUP(A228,Cleaning!$A:$A,Cleaning!$P:$P,0,0)</f>
        <v>5.66</v>
      </c>
      <c r="O228">
        <f>_xlfn.XLOOKUP(A228,Cleaning!$A:$A,Cleaning!$R:$R,0,0)</f>
        <v>0</v>
      </c>
      <c r="P228">
        <f>_xlfn.XLOOKUP(A228,Cleaning!$A:$A,Cleaning!$T:$T,0,0)</f>
        <v>0.42</v>
      </c>
      <c r="Q228" s="5">
        <f>_xlfn.XLOOKUP(A228,Cleaning!$A:$A,Cleaning!$V:$V,0,0)</f>
        <v>6.08</v>
      </c>
    </row>
    <row r="229" spans="1:17" x14ac:dyDescent="0.3">
      <c r="A229" s="3">
        <v>120227</v>
      </c>
      <c r="B229">
        <f>_xlfn.XLOOKUP(A229,Cleaning!$A:$A,Cleaning!$B:$B,0,0)</f>
        <v>101</v>
      </c>
      <c r="C229" s="2">
        <f>_xlfn.XLOOKUP(A229,Cleaning!$A:$A,Cleaning!$C:$C,0,0)</f>
        <v>45807</v>
      </c>
      <c r="D229" s="4">
        <f>_xlfn.XLOOKUP(A229,Cleaning!$A:$A,Cleaning!$D:$D,0,0)</f>
        <v>0.50488425925925928</v>
      </c>
      <c r="E229" s="2">
        <f>_xlfn.XLOOKUP(A229,Cleaning!$A:$A,Cleaning!$E:$E,0,0)</f>
        <v>45807</v>
      </c>
      <c r="F229" s="10" t="str">
        <f>_xlfn.XLOOKUP(A229,Cleaning!$A:$A,Cleaning!$F:$F,0,0)</f>
        <v>Friday</v>
      </c>
      <c r="G229" t="str">
        <f>_xlfn.XLOOKUP(A229,Cleaning!$A:$A,Cleaning!$G:$G,0,0)</f>
        <v>Lunch</v>
      </c>
      <c r="H229" t="str">
        <f>_xlfn.XLOOKUP(A229,Cleaning!$A:$A,Cleaning!$I:$I,0,0)</f>
        <v>Dine-In</v>
      </c>
      <c r="I229" t="str">
        <f>_xlfn.XLOOKUP(A229,Cleaning!$A:$A,Cleaning!$J:$J,0,0)</f>
        <v>Chicken Sandwich Combo</v>
      </c>
      <c r="J229" t="str">
        <f>_xlfn.XLOOKUP(A229,Cleaning!$A:$A,Cleaning!$L:$L,0,0)</f>
        <v>Gluten-Free Bun</v>
      </c>
      <c r="K229" t="str">
        <f>_xlfn.XLOOKUP(A229,Cleaning!$A:$A,Cleaning!$X:$X,0,0)</f>
        <v>Cash</v>
      </c>
      <c r="L229" s="3">
        <f>_xlfn.XLOOKUP(A229,Cleaning!$A:$A,Cleaning!$M:$M,0,0)</f>
        <v>1</v>
      </c>
      <c r="M229" s="5">
        <f>_xlfn.XLOOKUP(A229,Cleaning!$A:$A,Cleaning!$O:$O,0,0)</f>
        <v>9.4500000000000011</v>
      </c>
      <c r="N229" s="12">
        <f>_xlfn.XLOOKUP(A229,Cleaning!$A:$A,Cleaning!$P:$P,0,0)</f>
        <v>9.4500000000000011</v>
      </c>
      <c r="O229">
        <f>_xlfn.XLOOKUP(A229,Cleaning!$A:$A,Cleaning!$R:$R,0,0)</f>
        <v>0</v>
      </c>
      <c r="P229">
        <f>_xlfn.XLOOKUP(A229,Cleaning!$A:$A,Cleaning!$T:$T,0,0)</f>
        <v>0.76</v>
      </c>
      <c r="Q229" s="5">
        <f>_xlfn.XLOOKUP(A229,Cleaning!$A:$A,Cleaning!$V:$V,0,0)</f>
        <v>10.210000000000001</v>
      </c>
    </row>
    <row r="230" spans="1:17" x14ac:dyDescent="0.3">
      <c r="A230" s="3">
        <v>120228</v>
      </c>
      <c r="B230">
        <f>_xlfn.XLOOKUP(A230,Cleaning!$A:$A,Cleaning!$B:$B,0,0)</f>
        <v>501</v>
      </c>
      <c r="C230" s="2">
        <f>_xlfn.XLOOKUP(A230,Cleaning!$A:$A,Cleaning!$C:$C,0,0)</f>
        <v>45854</v>
      </c>
      <c r="D230" s="4">
        <f>_xlfn.XLOOKUP(A230,Cleaning!$A:$A,Cleaning!$D:$D,0,0)</f>
        <v>0.25812499999999999</v>
      </c>
      <c r="E230" s="2">
        <f>_xlfn.XLOOKUP(A230,Cleaning!$A:$A,Cleaning!$E:$E,0,0)</f>
        <v>45854</v>
      </c>
      <c r="F230" s="10" t="str">
        <f>_xlfn.XLOOKUP(A230,Cleaning!$A:$A,Cleaning!$F:$F,0,0)</f>
        <v>Wednesday</v>
      </c>
      <c r="G230" t="str">
        <f>_xlfn.XLOOKUP(A230,Cleaning!$A:$A,Cleaning!$G:$G,0,0)</f>
        <v>Dinner</v>
      </c>
      <c r="H230" t="str">
        <f>_xlfn.XLOOKUP(A230,Cleaning!$A:$A,Cleaning!$I:$I,0,0)</f>
        <v>Drive-Thru</v>
      </c>
      <c r="I230" t="str">
        <f>_xlfn.XLOOKUP(A230,Cleaning!$A:$A,Cleaning!$J:$J,0,0)</f>
        <v>French Fries</v>
      </c>
      <c r="J230" t="str">
        <f>_xlfn.XLOOKUP(A230,Cleaning!$A:$A,Cleaning!$L:$L,0,0)</f>
        <v>No Modifier</v>
      </c>
      <c r="K230" t="str">
        <f>_xlfn.XLOOKUP(A230,Cleaning!$A:$A,Cleaning!$X:$X,0,0)</f>
        <v>MobilePay</v>
      </c>
      <c r="L230" s="3">
        <f>_xlfn.XLOOKUP(A230,Cleaning!$A:$A,Cleaning!$M:$M,0,0)</f>
        <v>1</v>
      </c>
      <c r="M230" s="5">
        <f>_xlfn.XLOOKUP(A230,Cleaning!$A:$A,Cleaning!$O:$O,0,0)</f>
        <v>2.69</v>
      </c>
      <c r="N230" s="12">
        <f>_xlfn.XLOOKUP(A230,Cleaning!$A:$A,Cleaning!$P:$P,0,0)</f>
        <v>2.69</v>
      </c>
      <c r="O230">
        <f>_xlfn.XLOOKUP(A230,Cleaning!$A:$A,Cleaning!$R:$R,0,0)</f>
        <v>0.13</v>
      </c>
      <c r="P230">
        <f>_xlfn.XLOOKUP(A230,Cleaning!$A:$A,Cleaning!$T:$T,0,0)</f>
        <v>0.19</v>
      </c>
      <c r="Q230" s="5">
        <f>_xlfn.XLOOKUP(A230,Cleaning!$A:$A,Cleaning!$V:$V,0,0)</f>
        <v>2.75</v>
      </c>
    </row>
    <row r="231" spans="1:17" x14ac:dyDescent="0.3">
      <c r="A231" s="3">
        <v>120229</v>
      </c>
      <c r="B231">
        <f>_xlfn.XLOOKUP(A231,Cleaning!$A:$A,Cleaning!$B:$B,0,0)</f>
        <v>201</v>
      </c>
      <c r="C231" s="2">
        <f>_xlfn.XLOOKUP(A231,Cleaning!$A:$A,Cleaning!$C:$C,0,0)</f>
        <v>45799</v>
      </c>
      <c r="D231" s="4">
        <f>_xlfn.XLOOKUP(A231,Cleaning!$A:$A,Cleaning!$D:$D,0,0)</f>
        <v>0.24805555555555556</v>
      </c>
      <c r="E231" s="2">
        <f>_xlfn.XLOOKUP(A231,Cleaning!$A:$A,Cleaning!$E:$E,0,0)</f>
        <v>45799</v>
      </c>
      <c r="F231" s="10" t="str">
        <f>_xlfn.XLOOKUP(A231,Cleaning!$A:$A,Cleaning!$F:$F,0,0)</f>
        <v>Thursday</v>
      </c>
      <c r="G231" t="str">
        <f>_xlfn.XLOOKUP(A231,Cleaning!$A:$A,Cleaning!$G:$G,0,0)</f>
        <v>Breakfast</v>
      </c>
      <c r="H231" t="str">
        <f>_xlfn.XLOOKUP(A231,Cleaning!$A:$A,Cleaning!$I:$I,0,0)</f>
        <v>Takeout</v>
      </c>
      <c r="I231" t="str">
        <f>_xlfn.XLOOKUP(A231,Cleaning!$A:$A,Cleaning!$J:$J,0,0)</f>
        <v>Pancake Platter</v>
      </c>
      <c r="J231" t="str">
        <f>_xlfn.XLOOKUP(A231,Cleaning!$A:$A,Cleaning!$L:$L,0,0)</f>
        <v>No Modifier</v>
      </c>
      <c r="K231" t="str">
        <f>_xlfn.XLOOKUP(A231,Cleaning!$A:$A,Cleaning!$X:$X,0,0)</f>
        <v>Card</v>
      </c>
      <c r="L231" s="3">
        <f>_xlfn.XLOOKUP(A231,Cleaning!$A:$A,Cleaning!$M:$M,0,0)</f>
        <v>1</v>
      </c>
      <c r="M231" s="5">
        <f>_xlfn.XLOOKUP(A231,Cleaning!$A:$A,Cleaning!$O:$O,0,0)</f>
        <v>5.22</v>
      </c>
      <c r="N231" s="12">
        <f>_xlfn.XLOOKUP(A231,Cleaning!$A:$A,Cleaning!$P:$P,0,0)</f>
        <v>5.22</v>
      </c>
      <c r="O231">
        <f>_xlfn.XLOOKUP(A231,Cleaning!$A:$A,Cleaning!$R:$R,0,0)</f>
        <v>0</v>
      </c>
      <c r="P231">
        <f>_xlfn.XLOOKUP(A231,Cleaning!$A:$A,Cleaning!$T:$T,0,0)</f>
        <v>0.42</v>
      </c>
      <c r="Q231" s="5">
        <f>_xlfn.XLOOKUP(A231,Cleaning!$A:$A,Cleaning!$V:$V,0,0)</f>
        <v>5.64</v>
      </c>
    </row>
    <row r="232" spans="1:17" x14ac:dyDescent="0.3">
      <c r="A232" s="3">
        <v>120230</v>
      </c>
      <c r="B232">
        <f>_xlfn.XLOOKUP(A232,Cleaning!$A:$A,Cleaning!$B:$B,0,0)</f>
        <v>401</v>
      </c>
      <c r="C232" s="2">
        <f>_xlfn.XLOOKUP(A232,Cleaning!$A:$A,Cleaning!$C:$C,0,0)</f>
        <v>45832</v>
      </c>
      <c r="D232" s="4">
        <f>_xlfn.XLOOKUP(A232,Cleaning!$A:$A,Cleaning!$D:$D,0,0)</f>
        <v>0.4470601851851852</v>
      </c>
      <c r="E232" s="2">
        <f>_xlfn.XLOOKUP(A232,Cleaning!$A:$A,Cleaning!$E:$E,0,0)</f>
        <v>45832</v>
      </c>
      <c r="F232" s="10" t="str">
        <f>_xlfn.XLOOKUP(A232,Cleaning!$A:$A,Cleaning!$F:$F,0,0)</f>
        <v>Tuesday</v>
      </c>
      <c r="G232" t="str">
        <f>_xlfn.XLOOKUP(A232,Cleaning!$A:$A,Cleaning!$G:$G,0,0)</f>
        <v>Morning</v>
      </c>
      <c r="H232" t="str">
        <f>_xlfn.XLOOKUP(A232,Cleaning!$A:$A,Cleaning!$I:$I,0,0)</f>
        <v>Takeout</v>
      </c>
      <c r="I232" t="str">
        <f>_xlfn.XLOOKUP(A232,Cleaning!$A:$A,Cleaning!$J:$J,0,0)</f>
        <v>Bottled Water</v>
      </c>
      <c r="J232" t="str">
        <f>_xlfn.XLOOKUP(A232,Cleaning!$A:$A,Cleaning!$L:$L,0,0)</f>
        <v>Sugar-Free Syrup</v>
      </c>
      <c r="K232" t="str">
        <f>_xlfn.XLOOKUP(A232,Cleaning!$A:$A,Cleaning!$X:$X,0,0)</f>
        <v>Card</v>
      </c>
      <c r="L232" s="3">
        <f>_xlfn.XLOOKUP(A232,Cleaning!$A:$A,Cleaning!$M:$M,0,0)</f>
        <v>1</v>
      </c>
      <c r="M232" s="5">
        <f>_xlfn.XLOOKUP(A232,Cleaning!$A:$A,Cleaning!$O:$O,0,0)</f>
        <v>1.68</v>
      </c>
      <c r="N232" s="12">
        <f>_xlfn.XLOOKUP(A232,Cleaning!$A:$A,Cleaning!$P:$P,0,0)</f>
        <v>1.68</v>
      </c>
      <c r="O232">
        <f>_xlfn.XLOOKUP(A232,Cleaning!$A:$A,Cleaning!$R:$R,0,0)</f>
        <v>0</v>
      </c>
      <c r="P232">
        <f>_xlfn.XLOOKUP(A232,Cleaning!$A:$A,Cleaning!$T:$T,0,0)</f>
        <v>0.11</v>
      </c>
      <c r="Q232" s="5">
        <f>_xlfn.XLOOKUP(A232,Cleaning!$A:$A,Cleaning!$V:$V,0,0)</f>
        <v>1.79</v>
      </c>
    </row>
    <row r="233" spans="1:17" x14ac:dyDescent="0.3">
      <c r="A233" s="3">
        <v>120231</v>
      </c>
      <c r="B233">
        <f>_xlfn.XLOOKUP(A233,Cleaning!$A:$A,Cleaning!$B:$B,0,0)</f>
        <v>102</v>
      </c>
      <c r="C233" s="2">
        <f>_xlfn.XLOOKUP(A233,Cleaning!$A:$A,Cleaning!$C:$C,0,0)</f>
        <v>45764</v>
      </c>
      <c r="D233" s="4">
        <f>_xlfn.XLOOKUP(A233,Cleaning!$A:$A,Cleaning!$D:$D,0,0)</f>
        <v>0.28787037037037039</v>
      </c>
      <c r="E233" s="2">
        <f>_xlfn.XLOOKUP(A233,Cleaning!$A:$A,Cleaning!$E:$E,0,0)</f>
        <v>45764</v>
      </c>
      <c r="F233" s="10" t="str">
        <f>_xlfn.XLOOKUP(A233,Cleaning!$A:$A,Cleaning!$F:$F,0,0)</f>
        <v>Thursday</v>
      </c>
      <c r="G233" t="str">
        <f>_xlfn.XLOOKUP(A233,Cleaning!$A:$A,Cleaning!$G:$G,0,0)</f>
        <v>Dinner</v>
      </c>
      <c r="H233" t="str">
        <f>_xlfn.XLOOKUP(A233,Cleaning!$A:$A,Cleaning!$I:$I,0,0)</f>
        <v>Delivery</v>
      </c>
      <c r="I233" t="str">
        <f>_xlfn.XLOOKUP(A233,Cleaning!$A:$A,Cleaning!$J:$J,0,0)</f>
        <v>Chicken Sandwich Combo</v>
      </c>
      <c r="J233" t="str">
        <f>_xlfn.XLOOKUP(A233,Cleaning!$A:$A,Cleaning!$L:$L,0,0)</f>
        <v>Add Bacon</v>
      </c>
      <c r="K233" t="str">
        <f>_xlfn.XLOOKUP(A233,Cleaning!$A:$A,Cleaning!$X:$X,0,0)</f>
        <v>MobilePay</v>
      </c>
      <c r="L233" s="3">
        <f>_xlfn.XLOOKUP(A233,Cleaning!$A:$A,Cleaning!$M:$M,0,0)</f>
        <v>2</v>
      </c>
      <c r="M233" s="5">
        <f>_xlfn.XLOOKUP(A233,Cleaning!$A:$A,Cleaning!$O:$O,0,0)</f>
        <v>10.100000000000001</v>
      </c>
      <c r="N233" s="12">
        <f>_xlfn.XLOOKUP(A233,Cleaning!$A:$A,Cleaning!$P:$P,0,0)</f>
        <v>20.200000000000003</v>
      </c>
      <c r="O233">
        <f>_xlfn.XLOOKUP(A233,Cleaning!$A:$A,Cleaning!$R:$R,0,0)</f>
        <v>0</v>
      </c>
      <c r="P233">
        <f>_xlfn.XLOOKUP(A233,Cleaning!$A:$A,Cleaning!$T:$T,0,0)</f>
        <v>1.92</v>
      </c>
      <c r="Q233" s="5">
        <f>_xlfn.XLOOKUP(A233,Cleaning!$A:$A,Cleaning!$V:$V,0,0)</f>
        <v>22.12</v>
      </c>
    </row>
    <row r="234" spans="1:17" x14ac:dyDescent="0.3">
      <c r="A234" s="3">
        <v>120232</v>
      </c>
      <c r="B234">
        <f>_xlfn.XLOOKUP(A234,Cleaning!$A:$A,Cleaning!$B:$B,0,0)</f>
        <v>501</v>
      </c>
      <c r="C234" s="2">
        <f>_xlfn.XLOOKUP(A234,Cleaning!$A:$A,Cleaning!$C:$C,0,0)</f>
        <v>45841</v>
      </c>
      <c r="D234" s="4">
        <f>_xlfn.XLOOKUP(A234,Cleaning!$A:$A,Cleaning!$D:$D,0,0)</f>
        <v>0.31217592592592591</v>
      </c>
      <c r="E234" s="2">
        <f>_xlfn.XLOOKUP(A234,Cleaning!$A:$A,Cleaning!$E:$E,0,0)</f>
        <v>45841</v>
      </c>
      <c r="F234" s="10" t="str">
        <f>_xlfn.XLOOKUP(A234,Cleaning!$A:$A,Cleaning!$F:$F,0,0)</f>
        <v>Thursday</v>
      </c>
      <c r="G234" t="str">
        <f>_xlfn.XLOOKUP(A234,Cleaning!$A:$A,Cleaning!$G:$G,0,0)</f>
        <v>Dinner</v>
      </c>
      <c r="H234" t="str">
        <f>_xlfn.XLOOKUP(A234,Cleaning!$A:$A,Cleaning!$I:$I,0,0)</f>
        <v>Takeout</v>
      </c>
      <c r="I234" t="str">
        <f>_xlfn.XLOOKUP(A234,Cleaning!$A:$A,Cleaning!$J:$J,0,0)</f>
        <v>Cheeseburger Combo</v>
      </c>
      <c r="J234" t="str">
        <f>_xlfn.XLOOKUP(A234,Cleaning!$A:$A,Cleaning!$L:$L,0,0)</f>
        <v>No Modifier</v>
      </c>
      <c r="K234" t="str">
        <f>_xlfn.XLOOKUP(A234,Cleaning!$A:$A,Cleaning!$X:$X,0,0)</f>
        <v>Card</v>
      </c>
      <c r="L234" s="3">
        <f>_xlfn.XLOOKUP(A234,Cleaning!$A:$A,Cleaning!$M:$M,0,0)</f>
        <v>2</v>
      </c>
      <c r="M234" s="5">
        <f>_xlfn.XLOOKUP(A234,Cleaning!$A:$A,Cleaning!$O:$O,0,0)</f>
        <v>8.51</v>
      </c>
      <c r="N234" s="12">
        <f>_xlfn.XLOOKUP(A234,Cleaning!$A:$A,Cleaning!$P:$P,0,0)</f>
        <v>17.02</v>
      </c>
      <c r="O234">
        <f>_xlfn.XLOOKUP(A234,Cleaning!$A:$A,Cleaning!$R:$R,0,0)</f>
        <v>0</v>
      </c>
      <c r="P234">
        <f>_xlfn.XLOOKUP(A234,Cleaning!$A:$A,Cleaning!$T:$T,0,0)</f>
        <v>1.19</v>
      </c>
      <c r="Q234" s="5">
        <f>_xlfn.XLOOKUP(A234,Cleaning!$A:$A,Cleaning!$V:$V,0,0)</f>
        <v>18.21</v>
      </c>
    </row>
    <row r="235" spans="1:17" x14ac:dyDescent="0.3">
      <c r="A235" s="3">
        <v>120233</v>
      </c>
      <c r="B235">
        <f>_xlfn.XLOOKUP(A235,Cleaning!$A:$A,Cleaning!$B:$B,0,0)</f>
        <v>103</v>
      </c>
      <c r="C235" s="2">
        <f>_xlfn.XLOOKUP(A235,Cleaning!$A:$A,Cleaning!$C:$C,0,0)</f>
        <v>45817</v>
      </c>
      <c r="D235" s="4">
        <f>_xlfn.XLOOKUP(A235,Cleaning!$A:$A,Cleaning!$D:$D,0,0)</f>
        <v>0.33488425925925924</v>
      </c>
      <c r="E235" s="2">
        <f>_xlfn.XLOOKUP(A235,Cleaning!$A:$A,Cleaning!$E:$E,0,0)</f>
        <v>45817</v>
      </c>
      <c r="F235" s="10" t="str">
        <f>_xlfn.XLOOKUP(A235,Cleaning!$A:$A,Cleaning!$F:$F,0,0)</f>
        <v>Monday</v>
      </c>
      <c r="G235" t="str">
        <f>_xlfn.XLOOKUP(A235,Cleaning!$A:$A,Cleaning!$G:$G,0,0)</f>
        <v>Dinner</v>
      </c>
      <c r="H235" t="str">
        <f>_xlfn.XLOOKUP(A235,Cleaning!$A:$A,Cleaning!$I:$I,0,0)</f>
        <v>Drive-Thru</v>
      </c>
      <c r="I235" t="str">
        <f>_xlfn.XLOOKUP(A235,Cleaning!$A:$A,Cleaning!$J:$J,0,0)</f>
        <v>Spicy Chicken Sandwich</v>
      </c>
      <c r="J235" t="str">
        <f>_xlfn.XLOOKUP(A235,Cleaning!$A:$A,Cleaning!$L:$L,0,0)</f>
        <v>No Modifier</v>
      </c>
      <c r="K235" t="str">
        <f>_xlfn.XLOOKUP(A235,Cleaning!$A:$A,Cleaning!$X:$X,0,0)</f>
        <v>Card</v>
      </c>
      <c r="L235" s="3">
        <f>_xlfn.XLOOKUP(A235,Cleaning!$A:$A,Cleaning!$M:$M,0,0)</f>
        <v>1</v>
      </c>
      <c r="M235" s="5">
        <f>_xlfn.XLOOKUP(A235,Cleaning!$A:$A,Cleaning!$O:$O,0,0)</f>
        <v>5.3900000000000006</v>
      </c>
      <c r="N235" s="12">
        <f>_xlfn.XLOOKUP(A235,Cleaning!$A:$A,Cleaning!$P:$P,0,0)</f>
        <v>5.3900000000000006</v>
      </c>
      <c r="O235">
        <f>_xlfn.XLOOKUP(A235,Cleaning!$A:$A,Cleaning!$R:$R,0,0)</f>
        <v>0</v>
      </c>
      <c r="P235">
        <f>_xlfn.XLOOKUP(A235,Cleaning!$A:$A,Cleaning!$T:$T,0,0)</f>
        <v>0.43</v>
      </c>
      <c r="Q235" s="5">
        <f>_xlfn.XLOOKUP(A235,Cleaning!$A:$A,Cleaning!$V:$V,0,0)</f>
        <v>5.82</v>
      </c>
    </row>
    <row r="236" spans="1:17" x14ac:dyDescent="0.3">
      <c r="A236" s="3">
        <v>120234</v>
      </c>
      <c r="B236">
        <f>_xlfn.XLOOKUP(A236,Cleaning!$A:$A,Cleaning!$B:$B,0,0)</f>
        <v>102</v>
      </c>
      <c r="C236" s="2">
        <f>_xlfn.XLOOKUP(A236,Cleaning!$A:$A,Cleaning!$C:$C,0,0)</f>
        <v>45812</v>
      </c>
      <c r="D236" s="4">
        <f>_xlfn.XLOOKUP(A236,Cleaning!$A:$A,Cleaning!$D:$D,0,0)</f>
        <v>0.37068287037037034</v>
      </c>
      <c r="E236" s="2">
        <f>_xlfn.XLOOKUP(A236,Cleaning!$A:$A,Cleaning!$E:$E,0,0)</f>
        <v>45812</v>
      </c>
      <c r="F236" s="10" t="str">
        <f>_xlfn.XLOOKUP(A236,Cleaning!$A:$A,Cleaning!$F:$F,0,0)</f>
        <v>Wednesday</v>
      </c>
      <c r="G236" t="str">
        <f>_xlfn.XLOOKUP(A236,Cleaning!$A:$A,Cleaning!$G:$G,0,0)</f>
        <v>Dinner</v>
      </c>
      <c r="H236" t="str">
        <f>_xlfn.XLOOKUP(A236,Cleaning!$A:$A,Cleaning!$I:$I,0,0)</f>
        <v>Dine-In</v>
      </c>
      <c r="I236" t="str">
        <f>_xlfn.XLOOKUP(A236,Cleaning!$A:$A,Cleaning!$J:$J,0,0)</f>
        <v>Chicken Sandwich</v>
      </c>
      <c r="J236" t="str">
        <f>_xlfn.XLOOKUP(A236,Cleaning!$A:$A,Cleaning!$L:$L,0,0)</f>
        <v>No Sauce</v>
      </c>
      <c r="K236" t="str">
        <f>_xlfn.XLOOKUP(A236,Cleaning!$A:$A,Cleaning!$X:$X,0,0)</f>
        <v>Card</v>
      </c>
      <c r="L236" s="3">
        <f>_xlfn.XLOOKUP(A236,Cleaning!$A:$A,Cleaning!$M:$M,0,0)</f>
        <v>1</v>
      </c>
      <c r="M236" s="5">
        <f>_xlfn.XLOOKUP(A236,Cleaning!$A:$A,Cleaning!$O:$O,0,0)</f>
        <v>6.18</v>
      </c>
      <c r="N236" s="12">
        <f>_xlfn.XLOOKUP(A236,Cleaning!$A:$A,Cleaning!$P:$P,0,0)</f>
        <v>6.18</v>
      </c>
      <c r="O236">
        <f>_xlfn.XLOOKUP(A236,Cleaning!$A:$A,Cleaning!$R:$R,0,0)</f>
        <v>0</v>
      </c>
      <c r="P236">
        <f>_xlfn.XLOOKUP(A236,Cleaning!$A:$A,Cleaning!$T:$T,0,0)</f>
        <v>0.4</v>
      </c>
      <c r="Q236" s="5">
        <f>_xlfn.XLOOKUP(A236,Cleaning!$A:$A,Cleaning!$V:$V,0,0)</f>
        <v>6.58</v>
      </c>
    </row>
    <row r="237" spans="1:17" x14ac:dyDescent="0.3">
      <c r="A237" s="3">
        <v>120235</v>
      </c>
      <c r="B237">
        <f>_xlfn.XLOOKUP(A237,Cleaning!$A:$A,Cleaning!$B:$B,0,0)</f>
        <v>301</v>
      </c>
      <c r="C237" s="2">
        <f>_xlfn.XLOOKUP(A237,Cleaning!$A:$A,Cleaning!$C:$C,0,0)</f>
        <v>45817</v>
      </c>
      <c r="D237" s="4">
        <f>_xlfn.XLOOKUP(A237,Cleaning!$A:$A,Cleaning!$D:$D,0,0)</f>
        <v>0.48120370370370369</v>
      </c>
      <c r="E237" s="2">
        <f>_xlfn.XLOOKUP(A237,Cleaning!$A:$A,Cleaning!$E:$E,0,0)</f>
        <v>45817</v>
      </c>
      <c r="F237" s="10" t="str">
        <f>_xlfn.XLOOKUP(A237,Cleaning!$A:$A,Cleaning!$F:$F,0,0)</f>
        <v>Monday</v>
      </c>
      <c r="G237" t="str">
        <f>_xlfn.XLOOKUP(A237,Cleaning!$A:$A,Cleaning!$G:$G,0,0)</f>
        <v>Lunch</v>
      </c>
      <c r="H237" t="str">
        <f>_xlfn.XLOOKUP(A237,Cleaning!$A:$A,Cleaning!$I:$I,0,0)</f>
        <v>Dine-In</v>
      </c>
      <c r="I237" t="str">
        <f>_xlfn.XLOOKUP(A237,Cleaning!$A:$A,Cleaning!$J:$J,0,0)</f>
        <v>Cheeseburger</v>
      </c>
      <c r="J237" t="str">
        <f>_xlfn.XLOOKUP(A237,Cleaning!$A:$A,Cleaning!$L:$L,0,0)</f>
        <v>No Modifier</v>
      </c>
      <c r="K237" t="str">
        <f>_xlfn.XLOOKUP(A237,Cleaning!$A:$A,Cleaning!$X:$X,0,0)</f>
        <v>Card</v>
      </c>
      <c r="L237" s="3">
        <f>_xlfn.XLOOKUP(A237,Cleaning!$A:$A,Cleaning!$M:$M,0,0)</f>
        <v>1</v>
      </c>
      <c r="M237" s="5">
        <f>_xlfn.XLOOKUP(A237,Cleaning!$A:$A,Cleaning!$O:$O,0,0)</f>
        <v>4.7</v>
      </c>
      <c r="N237" s="12">
        <f>_xlfn.XLOOKUP(A237,Cleaning!$A:$A,Cleaning!$P:$P,0,0)</f>
        <v>4.7</v>
      </c>
      <c r="O237">
        <f>_xlfn.XLOOKUP(A237,Cleaning!$A:$A,Cleaning!$R:$R,0,0)</f>
        <v>0</v>
      </c>
      <c r="P237">
        <f>_xlfn.XLOOKUP(A237,Cleaning!$A:$A,Cleaning!$T:$T,0,0)</f>
        <v>0.38</v>
      </c>
      <c r="Q237" s="5">
        <f>_xlfn.XLOOKUP(A237,Cleaning!$A:$A,Cleaning!$V:$V,0,0)</f>
        <v>5.08</v>
      </c>
    </row>
    <row r="238" spans="1:17" x14ac:dyDescent="0.3">
      <c r="A238" s="3">
        <v>120236</v>
      </c>
      <c r="B238">
        <f>_xlfn.XLOOKUP(A238,Cleaning!$A:$A,Cleaning!$B:$B,0,0)</f>
        <v>102</v>
      </c>
      <c r="C238" s="2">
        <f>_xlfn.XLOOKUP(A238,Cleaning!$A:$A,Cleaning!$C:$C,0,0)</f>
        <v>45817</v>
      </c>
      <c r="D238" s="4">
        <f>_xlfn.XLOOKUP(A238,Cleaning!$A:$A,Cleaning!$D:$D,0,0)</f>
        <v>9.2789351851851845E-2</v>
      </c>
      <c r="E238" s="2">
        <f>_xlfn.XLOOKUP(A238,Cleaning!$A:$A,Cleaning!$E:$E,0,0)</f>
        <v>45817</v>
      </c>
      <c r="F238" s="10" t="str">
        <f>_xlfn.XLOOKUP(A238,Cleaning!$A:$A,Cleaning!$F:$F,0,0)</f>
        <v>Monday</v>
      </c>
      <c r="G238" t="str">
        <f>_xlfn.XLOOKUP(A238,Cleaning!$A:$A,Cleaning!$G:$G,0,0)</f>
        <v>Lunch</v>
      </c>
      <c r="H238" t="str">
        <f>_xlfn.XLOOKUP(A238,Cleaning!$A:$A,Cleaning!$I:$I,0,0)</f>
        <v>Dine-In</v>
      </c>
      <c r="I238" t="str">
        <f>_xlfn.XLOOKUP(A238,Cleaning!$A:$A,Cleaning!$J:$J,0,0)</f>
        <v>Cheeseburger</v>
      </c>
      <c r="J238" t="str">
        <f>_xlfn.XLOOKUP(A238,Cleaning!$A:$A,Cleaning!$L:$L,0,0)</f>
        <v>No Modifier</v>
      </c>
      <c r="K238" t="str">
        <f>_xlfn.XLOOKUP(A238,Cleaning!$A:$A,Cleaning!$X:$X,0,0)</f>
        <v>MobilePay</v>
      </c>
      <c r="L238" s="3">
        <f>_xlfn.XLOOKUP(A238,Cleaning!$A:$A,Cleaning!$M:$M,0,0)</f>
        <v>1</v>
      </c>
      <c r="M238" s="5">
        <f>_xlfn.XLOOKUP(A238,Cleaning!$A:$A,Cleaning!$O:$O,0,0)</f>
        <v>3.81</v>
      </c>
      <c r="N238" s="12">
        <f>_xlfn.XLOOKUP(A238,Cleaning!$A:$A,Cleaning!$P:$P,0,0)</f>
        <v>3.81</v>
      </c>
      <c r="O238">
        <f>_xlfn.XLOOKUP(A238,Cleaning!$A:$A,Cleaning!$R:$R,0,0)</f>
        <v>0</v>
      </c>
      <c r="P238">
        <f>_xlfn.XLOOKUP(A238,Cleaning!$A:$A,Cleaning!$T:$T,0,0)</f>
        <v>0.36</v>
      </c>
      <c r="Q238" s="5">
        <f>_xlfn.XLOOKUP(A238,Cleaning!$A:$A,Cleaning!$V:$V,0,0)</f>
        <v>4.17</v>
      </c>
    </row>
    <row r="239" spans="1:17" x14ac:dyDescent="0.3">
      <c r="A239" s="3">
        <v>120237</v>
      </c>
      <c r="B239">
        <f>_xlfn.XLOOKUP(A239,Cleaning!$A:$A,Cleaning!$B:$B,0,0)</f>
        <v>401</v>
      </c>
      <c r="C239" s="2">
        <f>_xlfn.XLOOKUP(A239,Cleaning!$A:$A,Cleaning!$C:$C,0,0)</f>
        <v>45806</v>
      </c>
      <c r="D239" s="4">
        <f>_xlfn.XLOOKUP(A239,Cleaning!$A:$A,Cleaning!$D:$D,0,0)</f>
        <v>0.20967592592592593</v>
      </c>
      <c r="E239" s="2">
        <f>_xlfn.XLOOKUP(A239,Cleaning!$A:$A,Cleaning!$E:$E,0,0)</f>
        <v>45806</v>
      </c>
      <c r="F239" s="10" t="str">
        <f>_xlfn.XLOOKUP(A239,Cleaning!$A:$A,Cleaning!$F:$F,0,0)</f>
        <v>Thursday</v>
      </c>
      <c r="G239" t="str">
        <f>_xlfn.XLOOKUP(A239,Cleaning!$A:$A,Cleaning!$G:$G,0,0)</f>
        <v>Afternoon</v>
      </c>
      <c r="H239" t="str">
        <f>_xlfn.XLOOKUP(A239,Cleaning!$A:$A,Cleaning!$I:$I,0,0)</f>
        <v>Delivery</v>
      </c>
      <c r="I239" t="str">
        <f>_xlfn.XLOOKUP(A239,Cleaning!$A:$A,Cleaning!$J:$J,0,0)</f>
        <v>French Fries</v>
      </c>
      <c r="J239" t="str">
        <f>_xlfn.XLOOKUP(A239,Cleaning!$A:$A,Cleaning!$L:$L,0,0)</f>
        <v>No Modifier</v>
      </c>
      <c r="K239" t="str">
        <f>_xlfn.XLOOKUP(A239,Cleaning!$A:$A,Cleaning!$X:$X,0,0)</f>
        <v>Card</v>
      </c>
      <c r="L239" s="3">
        <f>_xlfn.XLOOKUP(A239,Cleaning!$A:$A,Cleaning!$M:$M,0,0)</f>
        <v>1</v>
      </c>
      <c r="M239" s="5">
        <f>_xlfn.XLOOKUP(A239,Cleaning!$A:$A,Cleaning!$O:$O,0,0)</f>
        <v>2.6900000000000004</v>
      </c>
      <c r="N239" s="12">
        <f>_xlfn.XLOOKUP(A239,Cleaning!$A:$A,Cleaning!$P:$P,0,0)</f>
        <v>2.6900000000000004</v>
      </c>
      <c r="O239">
        <f>_xlfn.XLOOKUP(A239,Cleaning!$A:$A,Cleaning!$R:$R,0,0)</f>
        <v>0</v>
      </c>
      <c r="P239">
        <f>_xlfn.XLOOKUP(A239,Cleaning!$A:$A,Cleaning!$T:$T,0,0)</f>
        <v>0.24</v>
      </c>
      <c r="Q239" s="5">
        <f>_xlfn.XLOOKUP(A239,Cleaning!$A:$A,Cleaning!$V:$V,0,0)</f>
        <v>2.93</v>
      </c>
    </row>
    <row r="240" spans="1:17" x14ac:dyDescent="0.3">
      <c r="A240" s="3">
        <v>120238</v>
      </c>
      <c r="B240">
        <f>_xlfn.XLOOKUP(A240,Cleaning!$A:$A,Cleaning!$B:$B,0,0)</f>
        <v>103</v>
      </c>
      <c r="C240" s="2">
        <f>_xlfn.XLOOKUP(A240,Cleaning!$A:$A,Cleaning!$C:$C,0,0)</f>
        <v>45813</v>
      </c>
      <c r="D240" s="4">
        <f>_xlfn.XLOOKUP(A240,Cleaning!$A:$A,Cleaning!$D:$D,0,0)</f>
        <v>0.17414351851851853</v>
      </c>
      <c r="E240" s="2">
        <f>_xlfn.XLOOKUP(A240,Cleaning!$A:$A,Cleaning!$E:$E,0,0)</f>
        <v>45813</v>
      </c>
      <c r="F240" s="10" t="str">
        <f>_xlfn.XLOOKUP(A240,Cleaning!$A:$A,Cleaning!$F:$F,0,0)</f>
        <v>Thursday</v>
      </c>
      <c r="G240" t="str">
        <f>_xlfn.XLOOKUP(A240,Cleaning!$A:$A,Cleaning!$G:$G,0,0)</f>
        <v>Afternoon</v>
      </c>
      <c r="H240" t="str">
        <f>_xlfn.XLOOKUP(A240,Cleaning!$A:$A,Cleaning!$I:$I,0,0)</f>
        <v>Delivery</v>
      </c>
      <c r="I240" t="str">
        <f>_xlfn.XLOOKUP(A240,Cleaning!$A:$A,Cleaning!$J:$J,0,0)</f>
        <v>Iced Tea</v>
      </c>
      <c r="J240" t="str">
        <f>_xlfn.XLOOKUP(A240,Cleaning!$A:$A,Cleaning!$L:$L,0,0)</f>
        <v>No Modifier</v>
      </c>
      <c r="K240" t="str">
        <f>_xlfn.XLOOKUP(A240,Cleaning!$A:$A,Cleaning!$X:$X,0,0)</f>
        <v>MobilePay</v>
      </c>
      <c r="L240" s="3">
        <f>_xlfn.XLOOKUP(A240,Cleaning!$A:$A,Cleaning!$M:$M,0,0)</f>
        <v>1</v>
      </c>
      <c r="M240" s="5">
        <f>_xlfn.XLOOKUP(A240,Cleaning!$A:$A,Cleaning!$O:$O,0,0)</f>
        <v>1.7999999999999998</v>
      </c>
      <c r="N240" s="12">
        <f>_xlfn.XLOOKUP(A240,Cleaning!$A:$A,Cleaning!$P:$P,0,0)</f>
        <v>1.7999999999999998</v>
      </c>
      <c r="O240">
        <f>_xlfn.XLOOKUP(A240,Cleaning!$A:$A,Cleaning!$R:$R,0,0)</f>
        <v>0</v>
      </c>
      <c r="P240">
        <f>_xlfn.XLOOKUP(A240,Cleaning!$A:$A,Cleaning!$T:$T,0,0)</f>
        <v>0.11</v>
      </c>
      <c r="Q240" s="5">
        <f>_xlfn.XLOOKUP(A240,Cleaning!$A:$A,Cleaning!$V:$V,0,0)</f>
        <v>1.91</v>
      </c>
    </row>
    <row r="241" spans="1:17" x14ac:dyDescent="0.3">
      <c r="A241" s="3">
        <v>120239</v>
      </c>
      <c r="B241">
        <f>_xlfn.XLOOKUP(A241,Cleaning!$A:$A,Cleaning!$B:$B,0,0)</f>
        <v>102</v>
      </c>
      <c r="C241" s="2">
        <f>_xlfn.XLOOKUP(A241,Cleaning!$A:$A,Cleaning!$C:$C,0,0)</f>
        <v>45763</v>
      </c>
      <c r="D241" s="4">
        <f>_xlfn.XLOOKUP(A241,Cleaning!$A:$A,Cleaning!$D:$D,0,0)</f>
        <v>0.40141203703703704</v>
      </c>
      <c r="E241" s="2">
        <f>_xlfn.XLOOKUP(A241,Cleaning!$A:$A,Cleaning!$E:$E,0,0)</f>
        <v>45763</v>
      </c>
      <c r="F241" s="10" t="str">
        <f>_xlfn.XLOOKUP(A241,Cleaning!$A:$A,Cleaning!$F:$F,0,0)</f>
        <v>Wednesday</v>
      </c>
      <c r="G241" t="str">
        <f>_xlfn.XLOOKUP(A241,Cleaning!$A:$A,Cleaning!$G:$G,0,0)</f>
        <v>Breakfast</v>
      </c>
      <c r="H241" t="str">
        <f>_xlfn.XLOOKUP(A241,Cleaning!$A:$A,Cleaning!$I:$I,0,0)</f>
        <v>Drive-Thru</v>
      </c>
      <c r="I241" t="str">
        <f>_xlfn.XLOOKUP(A241,Cleaning!$A:$A,Cleaning!$J:$J,0,0)</f>
        <v>Coffee</v>
      </c>
      <c r="J241" t="str">
        <f>_xlfn.XLOOKUP(A241,Cleaning!$A:$A,Cleaning!$L:$L,0,0)</f>
        <v>No Modifier</v>
      </c>
      <c r="K241" t="str">
        <f>_xlfn.XLOOKUP(A241,Cleaning!$A:$A,Cleaning!$X:$X,0,0)</f>
        <v>Card</v>
      </c>
      <c r="L241" s="3">
        <f>_xlfn.XLOOKUP(A241,Cleaning!$A:$A,Cleaning!$M:$M,0,0)</f>
        <v>1</v>
      </c>
      <c r="M241" s="5">
        <f>_xlfn.XLOOKUP(A241,Cleaning!$A:$A,Cleaning!$O:$O,0,0)</f>
        <v>2.0599999999999996</v>
      </c>
      <c r="N241" s="12">
        <f>_xlfn.XLOOKUP(A241,Cleaning!$A:$A,Cleaning!$P:$P,0,0)</f>
        <v>2.0599999999999996</v>
      </c>
      <c r="O241">
        <f>_xlfn.XLOOKUP(A241,Cleaning!$A:$A,Cleaning!$R:$R,0,0)</f>
        <v>0</v>
      </c>
      <c r="P241">
        <f>_xlfn.XLOOKUP(A241,Cleaning!$A:$A,Cleaning!$T:$T,0,0)</f>
        <v>0.2</v>
      </c>
      <c r="Q241" s="5">
        <f>_xlfn.XLOOKUP(A241,Cleaning!$A:$A,Cleaning!$V:$V,0,0)</f>
        <v>2.2599999999999998</v>
      </c>
    </row>
    <row r="242" spans="1:17" x14ac:dyDescent="0.3">
      <c r="A242" s="3">
        <v>120240</v>
      </c>
      <c r="B242">
        <f>_xlfn.XLOOKUP(A242,Cleaning!$A:$A,Cleaning!$B:$B,0,0)</f>
        <v>301</v>
      </c>
      <c r="C242" s="2">
        <f>_xlfn.XLOOKUP(A242,Cleaning!$A:$A,Cleaning!$C:$C,0,0)</f>
        <v>45789</v>
      </c>
      <c r="D242" s="4">
        <f>_xlfn.XLOOKUP(A242,Cleaning!$A:$A,Cleaning!$D:$D,0,0)</f>
        <v>0.3853125</v>
      </c>
      <c r="E242" s="2">
        <f>_xlfn.XLOOKUP(A242,Cleaning!$A:$A,Cleaning!$E:$E,0,0)</f>
        <v>45789</v>
      </c>
      <c r="F242" s="10" t="str">
        <f>_xlfn.XLOOKUP(A242,Cleaning!$A:$A,Cleaning!$F:$F,0,0)</f>
        <v>Monday</v>
      </c>
      <c r="G242" t="str">
        <f>_xlfn.XLOOKUP(A242,Cleaning!$A:$A,Cleaning!$G:$G,0,0)</f>
        <v>Dinner</v>
      </c>
      <c r="H242" t="str">
        <f>_xlfn.XLOOKUP(A242,Cleaning!$A:$A,Cleaning!$I:$I,0,0)</f>
        <v>Takeout</v>
      </c>
      <c r="I242" t="str">
        <f>_xlfn.XLOOKUP(A242,Cleaning!$A:$A,Cleaning!$J:$J,0,0)</f>
        <v>Veggie Burger</v>
      </c>
      <c r="J242" t="str">
        <f>_xlfn.XLOOKUP(A242,Cleaning!$A:$A,Cleaning!$L:$L,0,0)</f>
        <v>Spicy</v>
      </c>
      <c r="K242" t="str">
        <f>_xlfn.XLOOKUP(A242,Cleaning!$A:$A,Cleaning!$X:$X,0,0)</f>
        <v>Cash</v>
      </c>
      <c r="L242" s="3">
        <f>_xlfn.XLOOKUP(A242,Cleaning!$A:$A,Cleaning!$M:$M,0,0)</f>
        <v>1</v>
      </c>
      <c r="M242" s="5">
        <f>_xlfn.XLOOKUP(A242,Cleaning!$A:$A,Cleaning!$O:$O,0,0)</f>
        <v>4.96</v>
      </c>
      <c r="N242" s="12">
        <f>_xlfn.XLOOKUP(A242,Cleaning!$A:$A,Cleaning!$P:$P,0,0)</f>
        <v>4.96</v>
      </c>
      <c r="O242">
        <f>_xlfn.XLOOKUP(A242,Cleaning!$A:$A,Cleaning!$R:$R,0,0)</f>
        <v>0</v>
      </c>
      <c r="P242">
        <f>_xlfn.XLOOKUP(A242,Cleaning!$A:$A,Cleaning!$T:$T,0,0)</f>
        <v>0.45</v>
      </c>
      <c r="Q242" s="5">
        <f>_xlfn.XLOOKUP(A242,Cleaning!$A:$A,Cleaning!$V:$V,0,0)</f>
        <v>5.41</v>
      </c>
    </row>
    <row r="243" spans="1:17" x14ac:dyDescent="0.3">
      <c r="A243" s="3">
        <v>120241</v>
      </c>
      <c r="B243">
        <f>_xlfn.XLOOKUP(A243,Cleaning!$A:$A,Cleaning!$B:$B,0,0)</f>
        <v>202</v>
      </c>
      <c r="C243" s="2">
        <f>_xlfn.XLOOKUP(A243,Cleaning!$A:$A,Cleaning!$C:$C,0,0)</f>
        <v>45788</v>
      </c>
      <c r="D243" s="4">
        <f>_xlfn.XLOOKUP(A243,Cleaning!$A:$A,Cleaning!$D:$D,0,0)</f>
        <v>0.4420486111111111</v>
      </c>
      <c r="E243" s="2">
        <f>_xlfn.XLOOKUP(A243,Cleaning!$A:$A,Cleaning!$E:$E,0,0)</f>
        <v>45788</v>
      </c>
      <c r="F243" s="10" t="str">
        <f>_xlfn.XLOOKUP(A243,Cleaning!$A:$A,Cleaning!$F:$F,0,0)</f>
        <v>Sunday</v>
      </c>
      <c r="G243" t="str">
        <f>_xlfn.XLOOKUP(A243,Cleaning!$A:$A,Cleaning!$G:$G,0,0)</f>
        <v>Morning</v>
      </c>
      <c r="H243" t="str">
        <f>_xlfn.XLOOKUP(A243,Cleaning!$A:$A,Cleaning!$I:$I,0,0)</f>
        <v>Dine-In</v>
      </c>
      <c r="I243" t="str">
        <f>_xlfn.XLOOKUP(A243,Cleaning!$A:$A,Cleaning!$J:$J,0,0)</f>
        <v>Hash Browns</v>
      </c>
      <c r="J243" t="str">
        <f>_xlfn.XLOOKUP(A243,Cleaning!$A:$A,Cleaning!$L:$L,0,0)</f>
        <v>Sausage Patty</v>
      </c>
      <c r="K243" t="str">
        <f>_xlfn.XLOOKUP(A243,Cleaning!$A:$A,Cleaning!$X:$X,0,0)</f>
        <v>Card</v>
      </c>
      <c r="L243" s="3">
        <f>_xlfn.XLOOKUP(A243,Cleaning!$A:$A,Cleaning!$M:$M,0,0)</f>
        <v>1</v>
      </c>
      <c r="M243" s="5">
        <f>_xlfn.XLOOKUP(A243,Cleaning!$A:$A,Cleaning!$O:$O,0,0)</f>
        <v>3.0700000000000003</v>
      </c>
      <c r="N243" s="12">
        <f>_xlfn.XLOOKUP(A243,Cleaning!$A:$A,Cleaning!$P:$P,0,0)</f>
        <v>3.0700000000000003</v>
      </c>
      <c r="O243">
        <f>_xlfn.XLOOKUP(A243,Cleaning!$A:$A,Cleaning!$R:$R,0,0)</f>
        <v>0</v>
      </c>
      <c r="P243">
        <f>_xlfn.XLOOKUP(A243,Cleaning!$A:$A,Cleaning!$T:$T,0,0)</f>
        <v>0.26</v>
      </c>
      <c r="Q243" s="5">
        <f>_xlfn.XLOOKUP(A243,Cleaning!$A:$A,Cleaning!$V:$V,0,0)</f>
        <v>3.33</v>
      </c>
    </row>
    <row r="244" spans="1:17" x14ac:dyDescent="0.3">
      <c r="A244" s="3">
        <v>120242</v>
      </c>
      <c r="B244">
        <f>_xlfn.XLOOKUP(A244,Cleaning!$A:$A,Cleaning!$B:$B,0,0)</f>
        <v>202</v>
      </c>
      <c r="C244" s="2">
        <f>_xlfn.XLOOKUP(A244,Cleaning!$A:$A,Cleaning!$C:$C,0,0)</f>
        <v>45828</v>
      </c>
      <c r="D244" s="4">
        <f>_xlfn.XLOOKUP(A244,Cleaning!$A:$A,Cleaning!$D:$D,0,0)</f>
        <v>0.4767939814814815</v>
      </c>
      <c r="E244" s="2">
        <f>_xlfn.XLOOKUP(A244,Cleaning!$A:$A,Cleaning!$E:$E,0,0)</f>
        <v>45828</v>
      </c>
      <c r="F244" s="10" t="str">
        <f>_xlfn.XLOOKUP(A244,Cleaning!$A:$A,Cleaning!$F:$F,0,0)</f>
        <v>Friday</v>
      </c>
      <c r="G244" t="str">
        <f>_xlfn.XLOOKUP(A244,Cleaning!$A:$A,Cleaning!$G:$G,0,0)</f>
        <v>Late Night</v>
      </c>
      <c r="H244" t="str">
        <f>_xlfn.XLOOKUP(A244,Cleaning!$A:$A,Cleaning!$I:$I,0,0)</f>
        <v>Drive-Thru</v>
      </c>
      <c r="I244" t="str">
        <f>_xlfn.XLOOKUP(A244,Cleaning!$A:$A,Cleaning!$J:$J,0,0)</f>
        <v>Spicy Chicken Sandwich</v>
      </c>
      <c r="J244" t="str">
        <f>_xlfn.XLOOKUP(A244,Cleaning!$A:$A,Cleaning!$L:$L,0,0)</f>
        <v>Gluten-Free Bun</v>
      </c>
      <c r="K244" t="str">
        <f>_xlfn.XLOOKUP(A244,Cleaning!$A:$A,Cleaning!$X:$X,0,0)</f>
        <v>Card</v>
      </c>
      <c r="L244" s="3">
        <f>_xlfn.XLOOKUP(A244,Cleaning!$A:$A,Cleaning!$M:$M,0,0)</f>
        <v>3</v>
      </c>
      <c r="M244" s="5">
        <f>_xlfn.XLOOKUP(A244,Cleaning!$A:$A,Cleaning!$O:$O,0,0)</f>
        <v>6.830000000000001</v>
      </c>
      <c r="N244" s="12">
        <f>_xlfn.XLOOKUP(A244,Cleaning!$A:$A,Cleaning!$P:$P,0,0)</f>
        <v>20.490000000000002</v>
      </c>
      <c r="O244">
        <f>_xlfn.XLOOKUP(A244,Cleaning!$A:$A,Cleaning!$R:$R,0,0)</f>
        <v>0</v>
      </c>
      <c r="P244">
        <f>_xlfn.XLOOKUP(A244,Cleaning!$A:$A,Cleaning!$T:$T,0,0)</f>
        <v>1.74</v>
      </c>
      <c r="Q244" s="5">
        <f>_xlfn.XLOOKUP(A244,Cleaning!$A:$A,Cleaning!$V:$V,0,0)</f>
        <v>22.23</v>
      </c>
    </row>
    <row r="245" spans="1:17" x14ac:dyDescent="0.3">
      <c r="A245" s="3">
        <v>120243</v>
      </c>
      <c r="B245">
        <f>_xlfn.XLOOKUP(A245,Cleaning!$A:$A,Cleaning!$B:$B,0,0)</f>
        <v>103</v>
      </c>
      <c r="C245" s="2">
        <f>_xlfn.XLOOKUP(A245,Cleaning!$A:$A,Cleaning!$C:$C,0,0)</f>
        <v>45813</v>
      </c>
      <c r="D245" s="4">
        <f>_xlfn.XLOOKUP(A245,Cleaning!$A:$A,Cleaning!$D:$D,0,0)</f>
        <v>0.36829861111111112</v>
      </c>
      <c r="E245" s="2">
        <f>_xlfn.XLOOKUP(A245,Cleaning!$A:$A,Cleaning!$E:$E,0,0)</f>
        <v>45813</v>
      </c>
      <c r="F245" s="10" t="str">
        <f>_xlfn.XLOOKUP(A245,Cleaning!$A:$A,Cleaning!$F:$F,0,0)</f>
        <v>Thursday</v>
      </c>
      <c r="G245" t="str">
        <f>_xlfn.XLOOKUP(A245,Cleaning!$A:$A,Cleaning!$G:$G,0,0)</f>
        <v>Breakfast</v>
      </c>
      <c r="H245" t="str">
        <f>_xlfn.XLOOKUP(A245,Cleaning!$A:$A,Cleaning!$I:$I,0,0)</f>
        <v>Drive-Thru</v>
      </c>
      <c r="I245" t="str">
        <f>_xlfn.XLOOKUP(A245,Cleaning!$A:$A,Cleaning!$J:$J,0,0)</f>
        <v>Coffee</v>
      </c>
      <c r="J245" t="str">
        <f>_xlfn.XLOOKUP(A245,Cleaning!$A:$A,Cleaning!$L:$L,0,0)</f>
        <v>No Modifier</v>
      </c>
      <c r="K245" t="str">
        <f>_xlfn.XLOOKUP(A245,Cleaning!$A:$A,Cleaning!$X:$X,0,0)</f>
        <v>Cash</v>
      </c>
      <c r="L245" s="3">
        <f>_xlfn.XLOOKUP(A245,Cleaning!$A:$A,Cleaning!$M:$M,0,0)</f>
        <v>1</v>
      </c>
      <c r="M245" s="5">
        <f>_xlfn.XLOOKUP(A245,Cleaning!$A:$A,Cleaning!$O:$O,0,0)</f>
        <v>2.06</v>
      </c>
      <c r="N245" s="12">
        <f>_xlfn.XLOOKUP(A245,Cleaning!$A:$A,Cleaning!$P:$P,0,0)</f>
        <v>2.06</v>
      </c>
      <c r="O245">
        <f>_xlfn.XLOOKUP(A245,Cleaning!$A:$A,Cleaning!$R:$R,0,0)</f>
        <v>0</v>
      </c>
      <c r="P245">
        <f>_xlfn.XLOOKUP(A245,Cleaning!$A:$A,Cleaning!$T:$T,0,0)</f>
        <v>0.13</v>
      </c>
      <c r="Q245" s="5">
        <f>_xlfn.XLOOKUP(A245,Cleaning!$A:$A,Cleaning!$V:$V,0,0)</f>
        <v>2.19</v>
      </c>
    </row>
    <row r="246" spans="1:17" x14ac:dyDescent="0.3">
      <c r="A246" s="3">
        <v>120244</v>
      </c>
      <c r="B246">
        <f>_xlfn.XLOOKUP(A246,Cleaning!$A:$A,Cleaning!$B:$B,0,0)</f>
        <v>301</v>
      </c>
      <c r="C246" s="2">
        <f>_xlfn.XLOOKUP(A246,Cleaning!$A:$A,Cleaning!$C:$C,0,0)</f>
        <v>45874</v>
      </c>
      <c r="D246" s="4">
        <f>_xlfn.XLOOKUP(A246,Cleaning!$A:$A,Cleaning!$D:$D,0,0)</f>
        <v>0.4340162037037037</v>
      </c>
      <c r="E246" s="2">
        <f>_xlfn.XLOOKUP(A246,Cleaning!$A:$A,Cleaning!$E:$E,0,0)</f>
        <v>45874</v>
      </c>
      <c r="F246" s="10" t="str">
        <f>_xlfn.XLOOKUP(A246,Cleaning!$A:$A,Cleaning!$F:$F,0,0)</f>
        <v>Tuesday</v>
      </c>
      <c r="G246" t="str">
        <f>_xlfn.XLOOKUP(A246,Cleaning!$A:$A,Cleaning!$G:$G,0,0)</f>
        <v>Breakfast</v>
      </c>
      <c r="H246" t="str">
        <f>_xlfn.XLOOKUP(A246,Cleaning!$A:$A,Cleaning!$I:$I,0,0)</f>
        <v>Drive-Thru</v>
      </c>
      <c r="I246" t="str">
        <f>_xlfn.XLOOKUP(A246,Cleaning!$A:$A,Cleaning!$J:$J,0,0)</f>
        <v>Breakfast Burrito</v>
      </c>
      <c r="J246" t="str">
        <f>_xlfn.XLOOKUP(A246,Cleaning!$A:$A,Cleaning!$L:$L,0,0)</f>
        <v>Extra Egg</v>
      </c>
      <c r="K246" t="str">
        <f>_xlfn.XLOOKUP(A246,Cleaning!$A:$A,Cleaning!$X:$X,0,0)</f>
        <v>Cash</v>
      </c>
      <c r="L246" s="3">
        <f>_xlfn.XLOOKUP(A246,Cleaning!$A:$A,Cleaning!$M:$M,0,0)</f>
        <v>2</v>
      </c>
      <c r="M246" s="5">
        <f>_xlfn.XLOOKUP(A246,Cleaning!$A:$A,Cleaning!$O:$O,0,0)</f>
        <v>4.4399999999999995</v>
      </c>
      <c r="N246" s="12">
        <f>_xlfn.XLOOKUP(A246,Cleaning!$A:$A,Cleaning!$P:$P,0,0)</f>
        <v>8.879999999999999</v>
      </c>
      <c r="O246">
        <f>_xlfn.XLOOKUP(A246,Cleaning!$A:$A,Cleaning!$R:$R,0,0)</f>
        <v>0</v>
      </c>
      <c r="P246">
        <f>_xlfn.XLOOKUP(A246,Cleaning!$A:$A,Cleaning!$T:$T,0,0)</f>
        <v>0.8</v>
      </c>
      <c r="Q246" s="5">
        <f>_xlfn.XLOOKUP(A246,Cleaning!$A:$A,Cleaning!$V:$V,0,0)</f>
        <v>9.68</v>
      </c>
    </row>
    <row r="247" spans="1:17" x14ac:dyDescent="0.3">
      <c r="A247" s="3">
        <v>120245</v>
      </c>
      <c r="B247">
        <f>_xlfn.XLOOKUP(A247,Cleaning!$A:$A,Cleaning!$B:$B,0,0)</f>
        <v>101</v>
      </c>
      <c r="C247" s="2">
        <f>_xlfn.XLOOKUP(A247,Cleaning!$A:$A,Cleaning!$C:$C,0,0)</f>
        <v>45813</v>
      </c>
      <c r="D247" s="4">
        <f>_xlfn.XLOOKUP(A247,Cleaning!$A:$A,Cleaning!$D:$D,0,0)</f>
        <v>0.31886574074074076</v>
      </c>
      <c r="E247" s="2">
        <f>_xlfn.XLOOKUP(A247,Cleaning!$A:$A,Cleaning!$E:$E,0,0)</f>
        <v>45813</v>
      </c>
      <c r="F247" s="10" t="str">
        <f>_xlfn.XLOOKUP(A247,Cleaning!$A:$A,Cleaning!$F:$F,0,0)</f>
        <v>Thursday</v>
      </c>
      <c r="G247" t="str">
        <f>_xlfn.XLOOKUP(A247,Cleaning!$A:$A,Cleaning!$G:$G,0,0)</f>
        <v>Dinner</v>
      </c>
      <c r="H247" t="str">
        <f>_xlfn.XLOOKUP(A247,Cleaning!$A:$A,Cleaning!$I:$I,0,0)</f>
        <v>Delivery</v>
      </c>
      <c r="I247" t="str">
        <f>_xlfn.XLOOKUP(A247,Cleaning!$A:$A,Cleaning!$J:$J,0,0)</f>
        <v>Spicy Chicken Combo</v>
      </c>
      <c r="J247" t="str">
        <f>_xlfn.XLOOKUP(A247,Cleaning!$A:$A,Cleaning!$L:$L,0,0)</f>
        <v>No Modifier</v>
      </c>
      <c r="K247" t="str">
        <f>_xlfn.XLOOKUP(A247,Cleaning!$A:$A,Cleaning!$X:$X,0,0)</f>
        <v>Card</v>
      </c>
      <c r="L247" s="3">
        <f>_xlfn.XLOOKUP(A247,Cleaning!$A:$A,Cleaning!$M:$M,0,0)</f>
        <v>1</v>
      </c>
      <c r="M247" s="5">
        <f>_xlfn.XLOOKUP(A247,Cleaning!$A:$A,Cleaning!$O:$O,0,0)</f>
        <v>9.120000000000001</v>
      </c>
      <c r="N247" s="12">
        <f>_xlfn.XLOOKUP(A247,Cleaning!$A:$A,Cleaning!$P:$P,0,0)</f>
        <v>9.120000000000001</v>
      </c>
      <c r="O247">
        <f>_xlfn.XLOOKUP(A247,Cleaning!$A:$A,Cleaning!$R:$R,0,0)</f>
        <v>0</v>
      </c>
      <c r="P247">
        <f>_xlfn.XLOOKUP(A247,Cleaning!$A:$A,Cleaning!$T:$T,0,0)</f>
        <v>0.78</v>
      </c>
      <c r="Q247" s="5">
        <f>_xlfn.XLOOKUP(A247,Cleaning!$A:$A,Cleaning!$V:$V,0,0)</f>
        <v>9.9</v>
      </c>
    </row>
    <row r="248" spans="1:17" x14ac:dyDescent="0.3">
      <c r="A248" s="3">
        <v>120246</v>
      </c>
      <c r="B248">
        <f>_xlfn.XLOOKUP(A248,Cleaning!$A:$A,Cleaning!$B:$B,0,0)</f>
        <v>102</v>
      </c>
      <c r="C248" s="2">
        <f>_xlfn.XLOOKUP(A248,Cleaning!$A:$A,Cleaning!$C:$C,0,0)</f>
        <v>45808</v>
      </c>
      <c r="D248" s="4">
        <f>_xlfn.XLOOKUP(A248,Cleaning!$A:$A,Cleaning!$D:$D,0,0)</f>
        <v>0.3658912037037037</v>
      </c>
      <c r="E248" s="2">
        <f>_xlfn.XLOOKUP(A248,Cleaning!$A:$A,Cleaning!$E:$E,0,0)</f>
        <v>45808</v>
      </c>
      <c r="F248" s="10" t="str">
        <f>_xlfn.XLOOKUP(A248,Cleaning!$A:$A,Cleaning!$F:$F,0,0)</f>
        <v>Saturday</v>
      </c>
      <c r="G248" t="str">
        <f>_xlfn.XLOOKUP(A248,Cleaning!$A:$A,Cleaning!$G:$G,0,0)</f>
        <v>Dinner</v>
      </c>
      <c r="H248" t="str">
        <f>_xlfn.XLOOKUP(A248,Cleaning!$A:$A,Cleaning!$I:$I,0,0)</f>
        <v>Delivery</v>
      </c>
      <c r="I248" t="str">
        <f>_xlfn.XLOOKUP(A248,Cleaning!$A:$A,Cleaning!$J:$J,0,0)</f>
        <v>Veggie Burger</v>
      </c>
      <c r="J248" t="str">
        <f>_xlfn.XLOOKUP(A248,Cleaning!$A:$A,Cleaning!$L:$L,0,0)</f>
        <v>Add Bacon</v>
      </c>
      <c r="K248" t="str">
        <f>_xlfn.XLOOKUP(A248,Cleaning!$A:$A,Cleaning!$X:$X,0,0)</f>
        <v>Card</v>
      </c>
      <c r="L248" s="3">
        <f>_xlfn.XLOOKUP(A248,Cleaning!$A:$A,Cleaning!$M:$M,0,0)</f>
        <v>1</v>
      </c>
      <c r="M248" s="5">
        <f>_xlfn.XLOOKUP(A248,Cleaning!$A:$A,Cleaning!$O:$O,0,0)</f>
        <v>6.07</v>
      </c>
      <c r="N248" s="12">
        <f>_xlfn.XLOOKUP(A248,Cleaning!$A:$A,Cleaning!$P:$P,0,0)</f>
        <v>6.07</v>
      </c>
      <c r="O248">
        <f>_xlfn.XLOOKUP(A248,Cleaning!$A:$A,Cleaning!$R:$R,0,0)</f>
        <v>0</v>
      </c>
      <c r="P248">
        <f>_xlfn.XLOOKUP(A248,Cleaning!$A:$A,Cleaning!$T:$T,0,0)</f>
        <v>0.52</v>
      </c>
      <c r="Q248" s="5">
        <f>_xlfn.XLOOKUP(A248,Cleaning!$A:$A,Cleaning!$V:$V,0,0)</f>
        <v>6.59</v>
      </c>
    </row>
    <row r="249" spans="1:17" x14ac:dyDescent="0.3">
      <c r="A249" s="3">
        <v>120247</v>
      </c>
      <c r="B249">
        <f>_xlfn.XLOOKUP(A249,Cleaning!$A:$A,Cleaning!$B:$B,0,0)</f>
        <v>202</v>
      </c>
      <c r="C249" s="2">
        <f>_xlfn.XLOOKUP(A249,Cleaning!$A:$A,Cleaning!$C:$C,0,0)</f>
        <v>45864</v>
      </c>
      <c r="D249" s="4">
        <f>_xlfn.XLOOKUP(A249,Cleaning!$A:$A,Cleaning!$D:$D,0,0)</f>
        <v>8.0949074074074076E-2</v>
      </c>
      <c r="E249" s="2">
        <f>_xlfn.XLOOKUP(A249,Cleaning!$A:$A,Cleaning!$E:$E,0,0)</f>
        <v>45864</v>
      </c>
      <c r="F249" s="10" t="str">
        <f>_xlfn.XLOOKUP(A249,Cleaning!$A:$A,Cleaning!$F:$F,0,0)</f>
        <v>Saturday</v>
      </c>
      <c r="G249" t="str">
        <f>_xlfn.XLOOKUP(A249,Cleaning!$A:$A,Cleaning!$G:$G,0,0)</f>
        <v>Lunch</v>
      </c>
      <c r="H249" t="str">
        <f>_xlfn.XLOOKUP(A249,Cleaning!$A:$A,Cleaning!$I:$I,0,0)</f>
        <v>Drive-Thru</v>
      </c>
      <c r="I249" t="str">
        <f>_xlfn.XLOOKUP(A249,Cleaning!$A:$A,Cleaning!$J:$J,0,0)</f>
        <v>Spicy Chicken Combo</v>
      </c>
      <c r="J249" t="str">
        <f>_xlfn.XLOOKUP(A249,Cleaning!$A:$A,Cleaning!$L:$L,0,0)</f>
        <v>No Modifier</v>
      </c>
      <c r="K249" t="str">
        <f>_xlfn.XLOOKUP(A249,Cleaning!$A:$A,Cleaning!$X:$X,0,0)</f>
        <v>Card</v>
      </c>
      <c r="L249" s="3">
        <f>_xlfn.XLOOKUP(A249,Cleaning!$A:$A,Cleaning!$M:$M,0,0)</f>
        <v>1</v>
      </c>
      <c r="M249" s="5">
        <f>_xlfn.XLOOKUP(A249,Cleaning!$A:$A,Cleaning!$O:$O,0,0)</f>
        <v>8.9599999999999991</v>
      </c>
      <c r="N249" s="12">
        <f>_xlfn.XLOOKUP(A249,Cleaning!$A:$A,Cleaning!$P:$P,0,0)</f>
        <v>8.9599999999999991</v>
      </c>
      <c r="O249">
        <f>_xlfn.XLOOKUP(A249,Cleaning!$A:$A,Cleaning!$R:$R,0,0)</f>
        <v>0</v>
      </c>
      <c r="P249">
        <f>_xlfn.XLOOKUP(A249,Cleaning!$A:$A,Cleaning!$T:$T,0,0)</f>
        <v>0.72</v>
      </c>
      <c r="Q249" s="5">
        <f>_xlfn.XLOOKUP(A249,Cleaning!$A:$A,Cleaning!$V:$V,0,0)</f>
        <v>9.68</v>
      </c>
    </row>
    <row r="250" spans="1:17" x14ac:dyDescent="0.3">
      <c r="A250" s="3">
        <v>120248</v>
      </c>
      <c r="B250">
        <f>_xlfn.XLOOKUP(A250,Cleaning!$A:$A,Cleaning!$B:$B,0,0)</f>
        <v>102</v>
      </c>
      <c r="C250" s="2">
        <f>_xlfn.XLOOKUP(A250,Cleaning!$A:$A,Cleaning!$C:$C,0,0)</f>
        <v>45830</v>
      </c>
      <c r="D250" s="4">
        <f>_xlfn.XLOOKUP(A250,Cleaning!$A:$A,Cleaning!$D:$D,0,0)</f>
        <v>0.44703703703703701</v>
      </c>
      <c r="E250" s="2">
        <f>_xlfn.XLOOKUP(A250,Cleaning!$A:$A,Cleaning!$E:$E,0,0)</f>
        <v>45830</v>
      </c>
      <c r="F250" s="10" t="str">
        <f>_xlfn.XLOOKUP(A250,Cleaning!$A:$A,Cleaning!$F:$F,0,0)</f>
        <v>Sunday</v>
      </c>
      <c r="G250" t="str">
        <f>_xlfn.XLOOKUP(A250,Cleaning!$A:$A,Cleaning!$G:$G,0,0)</f>
        <v>Morning</v>
      </c>
      <c r="H250" t="str">
        <f>_xlfn.XLOOKUP(A250,Cleaning!$A:$A,Cleaning!$I:$I,0,0)</f>
        <v>Dine-In</v>
      </c>
      <c r="I250" t="str">
        <f>_xlfn.XLOOKUP(A250,Cleaning!$A:$A,Cleaning!$J:$J,0,0)</f>
        <v>Chicken Nuggets (6pc)</v>
      </c>
      <c r="J250" t="str">
        <f>_xlfn.XLOOKUP(A250,Cleaning!$A:$A,Cleaning!$L:$L,0,0)</f>
        <v>No Modifier</v>
      </c>
      <c r="K250" t="str">
        <f>_xlfn.XLOOKUP(A250,Cleaning!$A:$A,Cleaning!$X:$X,0,0)</f>
        <v>Card</v>
      </c>
      <c r="L250" s="3">
        <f>_xlfn.XLOOKUP(A250,Cleaning!$A:$A,Cleaning!$M:$M,0,0)</f>
        <v>1</v>
      </c>
      <c r="M250" s="5">
        <f>_xlfn.XLOOKUP(A250,Cleaning!$A:$A,Cleaning!$O:$O,0,0)</f>
        <v>4.1800000000000006</v>
      </c>
      <c r="N250" s="12">
        <f>_xlfn.XLOOKUP(A250,Cleaning!$A:$A,Cleaning!$P:$P,0,0)</f>
        <v>4.1800000000000006</v>
      </c>
      <c r="O250">
        <f>_xlfn.XLOOKUP(A250,Cleaning!$A:$A,Cleaning!$R:$R,0,0)</f>
        <v>0</v>
      </c>
      <c r="P250">
        <f>_xlfn.XLOOKUP(A250,Cleaning!$A:$A,Cleaning!$T:$T,0,0)</f>
        <v>0.3</v>
      </c>
      <c r="Q250" s="5">
        <f>_xlfn.XLOOKUP(A250,Cleaning!$A:$A,Cleaning!$V:$V,0,0)</f>
        <v>4.4800000000000004</v>
      </c>
    </row>
    <row r="251" spans="1:17" x14ac:dyDescent="0.3">
      <c r="A251" s="3">
        <v>120249</v>
      </c>
      <c r="B251">
        <f>_xlfn.XLOOKUP(A251,Cleaning!$A:$A,Cleaning!$B:$B,0,0)</f>
        <v>103</v>
      </c>
      <c r="C251" s="2">
        <f>_xlfn.XLOOKUP(A251,Cleaning!$A:$A,Cleaning!$C:$C,0,0)</f>
        <v>45833</v>
      </c>
      <c r="D251" s="4">
        <f>_xlfn.XLOOKUP(A251,Cleaning!$A:$A,Cleaning!$D:$D,0,0)</f>
        <v>0.54</v>
      </c>
      <c r="E251" s="2">
        <f>_xlfn.XLOOKUP(A251,Cleaning!$A:$A,Cleaning!$E:$E,0,0)</f>
        <v>45833</v>
      </c>
      <c r="F251" s="10" t="str">
        <f>_xlfn.XLOOKUP(A251,Cleaning!$A:$A,Cleaning!$F:$F,0,0)</f>
        <v>Wednesday</v>
      </c>
      <c r="G251" t="str">
        <f>_xlfn.XLOOKUP(A251,Cleaning!$A:$A,Cleaning!$G:$G,0,0)</f>
        <v>Lunch</v>
      </c>
      <c r="H251" t="str">
        <f>_xlfn.XLOOKUP(A251,Cleaning!$A:$A,Cleaning!$I:$I,0,0)</f>
        <v>Dine-In</v>
      </c>
      <c r="I251" t="str">
        <f>_xlfn.XLOOKUP(A251,Cleaning!$A:$A,Cleaning!$J:$J,0,0)</f>
        <v>Spicy Chicken Combo</v>
      </c>
      <c r="J251" t="str">
        <f>_xlfn.XLOOKUP(A251,Cleaning!$A:$A,Cleaning!$L:$L,0,0)</f>
        <v>No Modifier</v>
      </c>
      <c r="K251" t="str">
        <f>_xlfn.XLOOKUP(A251,Cleaning!$A:$A,Cleaning!$X:$X,0,0)</f>
        <v>MobilePay</v>
      </c>
      <c r="L251" s="3">
        <f>_xlfn.XLOOKUP(A251,Cleaning!$A:$A,Cleaning!$M:$M,0,0)</f>
        <v>1</v>
      </c>
      <c r="M251" s="5">
        <f>_xlfn.XLOOKUP(A251,Cleaning!$A:$A,Cleaning!$O:$O,0,0)</f>
        <v>9.49</v>
      </c>
      <c r="N251" s="12">
        <f>_xlfn.XLOOKUP(A251,Cleaning!$A:$A,Cleaning!$P:$P,0,0)</f>
        <v>9.49</v>
      </c>
      <c r="O251">
        <f>_xlfn.XLOOKUP(A251,Cleaning!$A:$A,Cleaning!$R:$R,0,0)</f>
        <v>0</v>
      </c>
      <c r="P251">
        <f>_xlfn.XLOOKUP(A251,Cleaning!$A:$A,Cleaning!$T:$T,0,0)</f>
        <v>0.69</v>
      </c>
      <c r="Q251" s="5">
        <f>_xlfn.XLOOKUP(A251,Cleaning!$A:$A,Cleaning!$V:$V,0,0)</f>
        <v>10.18</v>
      </c>
    </row>
    <row r="252" spans="1:17" x14ac:dyDescent="0.3">
      <c r="A252" s="3">
        <v>120250</v>
      </c>
      <c r="B252">
        <f>_xlfn.XLOOKUP(A252,Cleaning!$A:$A,Cleaning!$B:$B,0,0)</f>
        <v>103</v>
      </c>
      <c r="C252" s="2">
        <f>_xlfn.XLOOKUP(A252,Cleaning!$A:$A,Cleaning!$C:$C,0,0)</f>
        <v>45863</v>
      </c>
      <c r="D252" s="4">
        <f>_xlfn.XLOOKUP(A252,Cleaning!$A:$A,Cleaning!$D:$D,0,0)</f>
        <v>0.28034722222222225</v>
      </c>
      <c r="E252" s="2">
        <f>_xlfn.XLOOKUP(A252,Cleaning!$A:$A,Cleaning!$E:$E,0,0)</f>
        <v>45863</v>
      </c>
      <c r="F252" s="10" t="str">
        <f>_xlfn.XLOOKUP(A252,Cleaning!$A:$A,Cleaning!$F:$F,0,0)</f>
        <v>Friday</v>
      </c>
      <c r="G252" t="str">
        <f>_xlfn.XLOOKUP(A252,Cleaning!$A:$A,Cleaning!$G:$G,0,0)</f>
        <v>Dinner</v>
      </c>
      <c r="H252" t="str">
        <f>_xlfn.XLOOKUP(A252,Cleaning!$A:$A,Cleaning!$I:$I,0,0)</f>
        <v>Takeout</v>
      </c>
      <c r="I252" t="str">
        <f>_xlfn.XLOOKUP(A252,Cleaning!$A:$A,Cleaning!$J:$J,0,0)</f>
        <v>French Fries</v>
      </c>
      <c r="J252" t="str">
        <f>_xlfn.XLOOKUP(A252,Cleaning!$A:$A,Cleaning!$L:$L,0,0)</f>
        <v>Extra Sauce</v>
      </c>
      <c r="K252" t="str">
        <f>_xlfn.XLOOKUP(A252,Cleaning!$A:$A,Cleaning!$X:$X,0,0)</f>
        <v>Card</v>
      </c>
      <c r="L252" s="3">
        <f>_xlfn.XLOOKUP(A252,Cleaning!$A:$A,Cleaning!$M:$M,0,0)</f>
        <v>1</v>
      </c>
      <c r="M252" s="5">
        <f>_xlfn.XLOOKUP(A252,Cleaning!$A:$A,Cleaning!$O:$O,0,0)</f>
        <v>2.5300000000000002</v>
      </c>
      <c r="N252" s="12">
        <f>_xlfn.XLOOKUP(A252,Cleaning!$A:$A,Cleaning!$P:$P,0,0)</f>
        <v>2.5300000000000002</v>
      </c>
      <c r="O252">
        <f>_xlfn.XLOOKUP(A252,Cleaning!$A:$A,Cleaning!$R:$R,0,0)</f>
        <v>0</v>
      </c>
      <c r="P252">
        <f>_xlfn.XLOOKUP(A252,Cleaning!$A:$A,Cleaning!$T:$T,0,0)</f>
        <v>0.19</v>
      </c>
      <c r="Q252" s="5">
        <f>_xlfn.XLOOKUP(A252,Cleaning!$A:$A,Cleaning!$V:$V,0,0)</f>
        <v>2.72</v>
      </c>
    </row>
    <row r="253" spans="1:17" x14ac:dyDescent="0.3">
      <c r="A253" s="3">
        <v>120251</v>
      </c>
      <c r="B253">
        <f>_xlfn.XLOOKUP(A253,Cleaning!$A:$A,Cleaning!$B:$B,0,0)</f>
        <v>501</v>
      </c>
      <c r="C253" s="2">
        <f>_xlfn.XLOOKUP(A253,Cleaning!$A:$A,Cleaning!$C:$C,0,0)</f>
        <v>45811</v>
      </c>
      <c r="D253" s="4">
        <f>_xlfn.XLOOKUP(A253,Cleaning!$A:$A,Cleaning!$D:$D,0,0)</f>
        <v>0.35456018518518517</v>
      </c>
      <c r="E253" s="2">
        <f>_xlfn.XLOOKUP(A253,Cleaning!$A:$A,Cleaning!$E:$E,0,0)</f>
        <v>45811</v>
      </c>
      <c r="F253" s="10" t="str">
        <f>_xlfn.XLOOKUP(A253,Cleaning!$A:$A,Cleaning!$F:$F,0,0)</f>
        <v>Tuesday</v>
      </c>
      <c r="G253" t="str">
        <f>_xlfn.XLOOKUP(A253,Cleaning!$A:$A,Cleaning!$G:$G,0,0)</f>
        <v>Breakfast</v>
      </c>
      <c r="H253" t="str">
        <f>_xlfn.XLOOKUP(A253,Cleaning!$A:$A,Cleaning!$I:$I,0,0)</f>
        <v>Dine-In</v>
      </c>
      <c r="I253" t="str">
        <f>_xlfn.XLOOKUP(A253,Cleaning!$A:$A,Cleaning!$J:$J,0,0)</f>
        <v>Latte</v>
      </c>
      <c r="J253" t="str">
        <f>_xlfn.XLOOKUP(A253,Cleaning!$A:$A,Cleaning!$L:$L,0,0)</f>
        <v>Sugar-Free Syrup</v>
      </c>
      <c r="K253" t="str">
        <f>_xlfn.XLOOKUP(A253,Cleaning!$A:$A,Cleaning!$X:$X,0,0)</f>
        <v>Card</v>
      </c>
      <c r="L253" s="3">
        <f>_xlfn.XLOOKUP(A253,Cleaning!$A:$A,Cleaning!$M:$M,0,0)</f>
        <v>3</v>
      </c>
      <c r="M253" s="5">
        <f>_xlfn.XLOOKUP(A253,Cleaning!$A:$A,Cleaning!$O:$O,0,0)</f>
        <v>3.77</v>
      </c>
      <c r="N253" s="12">
        <f>_xlfn.XLOOKUP(A253,Cleaning!$A:$A,Cleaning!$P:$P,0,0)</f>
        <v>11.31</v>
      </c>
      <c r="O253">
        <f>_xlfn.XLOOKUP(A253,Cleaning!$A:$A,Cleaning!$R:$R,0,0)</f>
        <v>0</v>
      </c>
      <c r="P253">
        <f>_xlfn.XLOOKUP(A253,Cleaning!$A:$A,Cleaning!$T:$T,0,0)</f>
        <v>1.02</v>
      </c>
      <c r="Q253" s="5">
        <f>_xlfn.XLOOKUP(A253,Cleaning!$A:$A,Cleaning!$V:$V,0,0)</f>
        <v>12.33</v>
      </c>
    </row>
    <row r="254" spans="1:17" x14ac:dyDescent="0.3">
      <c r="A254" s="3">
        <v>120252</v>
      </c>
      <c r="B254">
        <f>_xlfn.XLOOKUP(A254,Cleaning!$A:$A,Cleaning!$B:$B,0,0)</f>
        <v>301</v>
      </c>
      <c r="C254" s="2">
        <f>_xlfn.XLOOKUP(A254,Cleaning!$A:$A,Cleaning!$C:$C,0,0)</f>
        <v>45845</v>
      </c>
      <c r="D254" s="4">
        <f>_xlfn.XLOOKUP(A254,Cleaning!$A:$A,Cleaning!$D:$D,0,0)</f>
        <v>0.14949074074074073</v>
      </c>
      <c r="E254" s="2">
        <f>_xlfn.XLOOKUP(A254,Cleaning!$A:$A,Cleaning!$E:$E,0,0)</f>
        <v>45845</v>
      </c>
      <c r="F254" s="10" t="str">
        <f>_xlfn.XLOOKUP(A254,Cleaning!$A:$A,Cleaning!$F:$F,0,0)</f>
        <v>Monday</v>
      </c>
      <c r="G254" t="str">
        <f>_xlfn.XLOOKUP(A254,Cleaning!$A:$A,Cleaning!$G:$G,0,0)</f>
        <v>Afternoon</v>
      </c>
      <c r="H254" t="str">
        <f>_xlfn.XLOOKUP(A254,Cleaning!$A:$A,Cleaning!$I:$I,0,0)</f>
        <v>Dine-In</v>
      </c>
      <c r="I254" t="str">
        <f>_xlfn.XLOOKUP(A254,Cleaning!$A:$A,Cleaning!$J:$J,0,0)</f>
        <v>Iced Tea</v>
      </c>
      <c r="J254" t="str">
        <f>_xlfn.XLOOKUP(A254,Cleaning!$A:$A,Cleaning!$L:$L,0,0)</f>
        <v>Sugar-Free Syrup</v>
      </c>
      <c r="K254" t="str">
        <f>_xlfn.XLOOKUP(A254,Cleaning!$A:$A,Cleaning!$X:$X,0,0)</f>
        <v>Card</v>
      </c>
      <c r="L254" s="3">
        <f>_xlfn.XLOOKUP(A254,Cleaning!$A:$A,Cleaning!$M:$M,0,0)</f>
        <v>1</v>
      </c>
      <c r="M254" s="5">
        <f>_xlfn.XLOOKUP(A254,Cleaning!$A:$A,Cleaning!$O:$O,0,0)</f>
        <v>2.4699999999999998</v>
      </c>
      <c r="N254" s="12">
        <f>_xlfn.XLOOKUP(A254,Cleaning!$A:$A,Cleaning!$P:$P,0,0)</f>
        <v>2.4699999999999998</v>
      </c>
      <c r="O254">
        <f>_xlfn.XLOOKUP(A254,Cleaning!$A:$A,Cleaning!$R:$R,0,0)</f>
        <v>0</v>
      </c>
      <c r="P254">
        <f>_xlfn.XLOOKUP(A254,Cleaning!$A:$A,Cleaning!$T:$T,0,0)</f>
        <v>0.2</v>
      </c>
      <c r="Q254" s="5">
        <f>_xlfn.XLOOKUP(A254,Cleaning!$A:$A,Cleaning!$V:$V,0,0)</f>
        <v>2.67</v>
      </c>
    </row>
    <row r="255" spans="1:17" x14ac:dyDescent="0.3">
      <c r="A255" s="3">
        <v>120253</v>
      </c>
      <c r="B255">
        <f>_xlfn.XLOOKUP(A255,Cleaning!$A:$A,Cleaning!$B:$B,0,0)</f>
        <v>201</v>
      </c>
      <c r="C255" s="2">
        <f>_xlfn.XLOOKUP(A255,Cleaning!$A:$A,Cleaning!$C:$C,0,0)</f>
        <v>45786</v>
      </c>
      <c r="D255" s="4">
        <f>_xlfn.XLOOKUP(A255,Cleaning!$A:$A,Cleaning!$D:$D,0,0)</f>
        <v>0.3689236111111111</v>
      </c>
      <c r="E255" s="2">
        <f>_xlfn.XLOOKUP(A255,Cleaning!$A:$A,Cleaning!$E:$E,0,0)</f>
        <v>45786</v>
      </c>
      <c r="F255" s="10" t="str">
        <f>_xlfn.XLOOKUP(A255,Cleaning!$A:$A,Cleaning!$F:$F,0,0)</f>
        <v>Friday</v>
      </c>
      <c r="G255" t="str">
        <f>_xlfn.XLOOKUP(A255,Cleaning!$A:$A,Cleaning!$G:$G,0,0)</f>
        <v>Dinner</v>
      </c>
      <c r="H255" t="str">
        <f>_xlfn.XLOOKUP(A255,Cleaning!$A:$A,Cleaning!$I:$I,0,0)</f>
        <v>Delivery</v>
      </c>
      <c r="I255" t="str">
        <f>_xlfn.XLOOKUP(A255,Cleaning!$A:$A,Cleaning!$J:$J,0,0)</f>
        <v>Chicken Sandwich</v>
      </c>
      <c r="J255" t="str">
        <f>_xlfn.XLOOKUP(A255,Cleaning!$A:$A,Cleaning!$L:$L,0,0)</f>
        <v>No Modifier</v>
      </c>
      <c r="K255" t="str">
        <f>_xlfn.XLOOKUP(A255,Cleaning!$A:$A,Cleaning!$X:$X,0,0)</f>
        <v>MobilePay</v>
      </c>
      <c r="L255" s="3">
        <f>_xlfn.XLOOKUP(A255,Cleaning!$A:$A,Cleaning!$M:$M,0,0)</f>
        <v>1</v>
      </c>
      <c r="M255" s="5">
        <f>_xlfn.XLOOKUP(A255,Cleaning!$A:$A,Cleaning!$O:$O,0,0)</f>
        <v>5.77</v>
      </c>
      <c r="N255" s="12">
        <f>_xlfn.XLOOKUP(A255,Cleaning!$A:$A,Cleaning!$P:$P,0,0)</f>
        <v>5.77</v>
      </c>
      <c r="O255">
        <f>_xlfn.XLOOKUP(A255,Cleaning!$A:$A,Cleaning!$R:$R,0,0)</f>
        <v>1.1499999999999999</v>
      </c>
      <c r="P255">
        <f>_xlfn.XLOOKUP(A255,Cleaning!$A:$A,Cleaning!$T:$T,0,0)</f>
        <v>0.42</v>
      </c>
      <c r="Q255" s="5">
        <f>_xlfn.XLOOKUP(A255,Cleaning!$A:$A,Cleaning!$V:$V,0,0)</f>
        <v>5.04</v>
      </c>
    </row>
    <row r="256" spans="1:17" x14ac:dyDescent="0.3">
      <c r="A256" s="3">
        <v>120254</v>
      </c>
      <c r="B256">
        <f>_xlfn.XLOOKUP(A256,Cleaning!$A:$A,Cleaning!$B:$B,0,0)</f>
        <v>402</v>
      </c>
      <c r="C256" s="2">
        <f>_xlfn.XLOOKUP(A256,Cleaning!$A:$A,Cleaning!$C:$C,0,0)</f>
        <v>45807</v>
      </c>
      <c r="D256" s="4">
        <f>_xlfn.XLOOKUP(A256,Cleaning!$A:$A,Cleaning!$D:$D,0,0)</f>
        <v>0.47576388888888888</v>
      </c>
      <c r="E256" s="2">
        <f>_xlfn.XLOOKUP(A256,Cleaning!$A:$A,Cleaning!$E:$E,0,0)</f>
        <v>45807</v>
      </c>
      <c r="F256" s="10" t="str">
        <f>_xlfn.XLOOKUP(A256,Cleaning!$A:$A,Cleaning!$F:$F,0,0)</f>
        <v>Friday</v>
      </c>
      <c r="G256" t="str">
        <f>_xlfn.XLOOKUP(A256,Cleaning!$A:$A,Cleaning!$G:$G,0,0)</f>
        <v>Lunch</v>
      </c>
      <c r="H256" t="str">
        <f>_xlfn.XLOOKUP(A256,Cleaning!$A:$A,Cleaning!$I:$I,0,0)</f>
        <v>Delivery</v>
      </c>
      <c r="I256" t="str">
        <f>_xlfn.XLOOKUP(A256,Cleaning!$A:$A,Cleaning!$J:$J,0,0)</f>
        <v>French Fries</v>
      </c>
      <c r="J256" t="str">
        <f>_xlfn.XLOOKUP(A256,Cleaning!$A:$A,Cleaning!$L:$L,0,0)</f>
        <v>Large Size</v>
      </c>
      <c r="K256" t="str">
        <f>_xlfn.XLOOKUP(A256,Cleaning!$A:$A,Cleaning!$X:$X,0,0)</f>
        <v>Card</v>
      </c>
      <c r="L256" s="3">
        <f>_xlfn.XLOOKUP(A256,Cleaning!$A:$A,Cleaning!$M:$M,0,0)</f>
        <v>1</v>
      </c>
      <c r="M256" s="5">
        <f>_xlfn.XLOOKUP(A256,Cleaning!$A:$A,Cleaning!$O:$O,0,0)</f>
        <v>2.8099999999999996</v>
      </c>
      <c r="N256" s="12">
        <f>_xlfn.XLOOKUP(A256,Cleaning!$A:$A,Cleaning!$P:$P,0,0)</f>
        <v>2.8099999999999996</v>
      </c>
      <c r="O256">
        <f>_xlfn.XLOOKUP(A256,Cleaning!$A:$A,Cleaning!$R:$R,0,0)</f>
        <v>0</v>
      </c>
      <c r="P256">
        <f>_xlfn.XLOOKUP(A256,Cleaning!$A:$A,Cleaning!$T:$T,0,0)</f>
        <v>0.22</v>
      </c>
      <c r="Q256" s="5">
        <f>_xlfn.XLOOKUP(A256,Cleaning!$A:$A,Cleaning!$V:$V,0,0)</f>
        <v>3.03</v>
      </c>
    </row>
    <row r="257" spans="1:17" x14ac:dyDescent="0.3">
      <c r="A257" s="3">
        <v>120255</v>
      </c>
      <c r="B257">
        <f>_xlfn.XLOOKUP(A257,Cleaning!$A:$A,Cleaning!$B:$B,0,0)</f>
        <v>301</v>
      </c>
      <c r="C257" s="2">
        <f>_xlfn.XLOOKUP(A257,Cleaning!$A:$A,Cleaning!$C:$C,0,0)</f>
        <v>45801</v>
      </c>
      <c r="D257" s="4">
        <f>_xlfn.XLOOKUP(A257,Cleaning!$A:$A,Cleaning!$D:$D,0,0)</f>
        <v>0.31708333333333333</v>
      </c>
      <c r="E257" s="2">
        <f>_xlfn.XLOOKUP(A257,Cleaning!$A:$A,Cleaning!$E:$E,0,0)</f>
        <v>45801</v>
      </c>
      <c r="F257" s="10" t="str">
        <f>_xlfn.XLOOKUP(A257,Cleaning!$A:$A,Cleaning!$F:$F,0,0)</f>
        <v>Saturday</v>
      </c>
      <c r="G257" t="str">
        <f>_xlfn.XLOOKUP(A257,Cleaning!$A:$A,Cleaning!$G:$G,0,0)</f>
        <v>Dinner</v>
      </c>
      <c r="H257" t="str">
        <f>_xlfn.XLOOKUP(A257,Cleaning!$A:$A,Cleaning!$I:$I,0,0)</f>
        <v>Delivery</v>
      </c>
      <c r="I257" t="str">
        <f>_xlfn.XLOOKUP(A257,Cleaning!$A:$A,Cleaning!$J:$J,0,0)</f>
        <v>Iced Tea</v>
      </c>
      <c r="J257" t="str">
        <f>_xlfn.XLOOKUP(A257,Cleaning!$A:$A,Cleaning!$L:$L,0,0)</f>
        <v>No Modifier</v>
      </c>
      <c r="K257" t="str">
        <f>_xlfn.XLOOKUP(A257,Cleaning!$A:$A,Cleaning!$X:$X,0,0)</f>
        <v>Card</v>
      </c>
      <c r="L257" s="3">
        <f>_xlfn.XLOOKUP(A257,Cleaning!$A:$A,Cleaning!$M:$M,0,0)</f>
        <v>1</v>
      </c>
      <c r="M257" s="5">
        <f>_xlfn.XLOOKUP(A257,Cleaning!$A:$A,Cleaning!$O:$O,0,0)</f>
        <v>1.83</v>
      </c>
      <c r="N257" s="12">
        <f>_xlfn.XLOOKUP(A257,Cleaning!$A:$A,Cleaning!$P:$P,0,0)</f>
        <v>1.83</v>
      </c>
      <c r="O257">
        <f>_xlfn.XLOOKUP(A257,Cleaning!$A:$A,Cleaning!$R:$R,0,0)</f>
        <v>0</v>
      </c>
      <c r="P257">
        <f>_xlfn.XLOOKUP(A257,Cleaning!$A:$A,Cleaning!$T:$T,0,0)</f>
        <v>0.16</v>
      </c>
      <c r="Q257" s="5">
        <f>_xlfn.XLOOKUP(A257,Cleaning!$A:$A,Cleaning!$V:$V,0,0)</f>
        <v>1.99</v>
      </c>
    </row>
    <row r="258" spans="1:17" x14ac:dyDescent="0.3">
      <c r="A258" s="3">
        <v>120256</v>
      </c>
      <c r="B258">
        <f>_xlfn.XLOOKUP(A258,Cleaning!$A:$A,Cleaning!$B:$B,0,0)</f>
        <v>103</v>
      </c>
      <c r="C258" s="2">
        <f>_xlfn.XLOOKUP(A258,Cleaning!$A:$A,Cleaning!$C:$C,0,0)</f>
        <v>45760</v>
      </c>
      <c r="D258" s="4">
        <f>_xlfn.XLOOKUP(A258,Cleaning!$A:$A,Cleaning!$D:$D,0,0)</f>
        <v>0.18518518518518517</v>
      </c>
      <c r="E258" s="2">
        <f>_xlfn.XLOOKUP(A258,Cleaning!$A:$A,Cleaning!$E:$E,0,0)</f>
        <v>45760</v>
      </c>
      <c r="F258" s="10" t="str">
        <f>_xlfn.XLOOKUP(A258,Cleaning!$A:$A,Cleaning!$F:$F,0,0)</f>
        <v>Sunday</v>
      </c>
      <c r="G258" t="str">
        <f>_xlfn.XLOOKUP(A258,Cleaning!$A:$A,Cleaning!$G:$G,0,0)</f>
        <v>Afternoon</v>
      </c>
      <c r="H258" t="str">
        <f>_xlfn.XLOOKUP(A258,Cleaning!$A:$A,Cleaning!$I:$I,0,0)</f>
        <v>Takeout</v>
      </c>
      <c r="I258" t="str">
        <f>_xlfn.XLOOKUP(A258,Cleaning!$A:$A,Cleaning!$J:$J,0,0)</f>
        <v>Ice Cream Cone</v>
      </c>
      <c r="J258" t="str">
        <f>_xlfn.XLOOKUP(A258,Cleaning!$A:$A,Cleaning!$L:$L,0,0)</f>
        <v>No Modifier</v>
      </c>
      <c r="K258" t="str">
        <f>_xlfn.XLOOKUP(A258,Cleaning!$A:$A,Cleaning!$X:$X,0,0)</f>
        <v>Card</v>
      </c>
      <c r="L258" s="3">
        <f>_xlfn.XLOOKUP(A258,Cleaning!$A:$A,Cleaning!$M:$M,0,0)</f>
        <v>1</v>
      </c>
      <c r="M258" s="5">
        <f>_xlfn.XLOOKUP(A258,Cleaning!$A:$A,Cleaning!$O:$O,0,0)</f>
        <v>1.79</v>
      </c>
      <c r="N258" s="12">
        <f>_xlfn.XLOOKUP(A258,Cleaning!$A:$A,Cleaning!$P:$P,0,0)</f>
        <v>1.79</v>
      </c>
      <c r="O258">
        <f>_xlfn.XLOOKUP(A258,Cleaning!$A:$A,Cleaning!$R:$R,0,0)</f>
        <v>0</v>
      </c>
      <c r="P258">
        <f>_xlfn.XLOOKUP(A258,Cleaning!$A:$A,Cleaning!$T:$T,0,0)</f>
        <v>0.13</v>
      </c>
      <c r="Q258" s="5">
        <f>_xlfn.XLOOKUP(A258,Cleaning!$A:$A,Cleaning!$V:$V,0,0)</f>
        <v>1.92</v>
      </c>
    </row>
    <row r="259" spans="1:17" x14ac:dyDescent="0.3">
      <c r="A259" s="3">
        <v>120257</v>
      </c>
      <c r="B259">
        <f>_xlfn.XLOOKUP(A259,Cleaning!$A:$A,Cleaning!$B:$B,0,0)</f>
        <v>301</v>
      </c>
      <c r="C259" s="2">
        <f>_xlfn.XLOOKUP(A259,Cleaning!$A:$A,Cleaning!$C:$C,0,0)</f>
        <v>45812</v>
      </c>
      <c r="D259" s="4">
        <f>_xlfn.XLOOKUP(A259,Cleaning!$A:$A,Cleaning!$D:$D,0,0)</f>
        <v>0.39317129629629627</v>
      </c>
      <c r="E259" s="2">
        <f>_xlfn.XLOOKUP(A259,Cleaning!$A:$A,Cleaning!$E:$E,0,0)</f>
        <v>45812</v>
      </c>
      <c r="F259" s="10" t="str">
        <f>_xlfn.XLOOKUP(A259,Cleaning!$A:$A,Cleaning!$F:$F,0,0)</f>
        <v>Wednesday</v>
      </c>
      <c r="G259" t="str">
        <f>_xlfn.XLOOKUP(A259,Cleaning!$A:$A,Cleaning!$G:$G,0,0)</f>
        <v>Dinner</v>
      </c>
      <c r="H259" t="str">
        <f>_xlfn.XLOOKUP(A259,Cleaning!$A:$A,Cleaning!$I:$I,0,0)</f>
        <v>Dine-In</v>
      </c>
      <c r="I259" t="str">
        <f>_xlfn.XLOOKUP(A259,Cleaning!$A:$A,Cleaning!$J:$J,0,0)</f>
        <v>Spicy Chicken Combo</v>
      </c>
      <c r="J259" t="str">
        <f>_xlfn.XLOOKUP(A259,Cleaning!$A:$A,Cleaning!$L:$L,0,0)</f>
        <v>No Modifier</v>
      </c>
      <c r="K259" t="str">
        <f>_xlfn.XLOOKUP(A259,Cleaning!$A:$A,Cleaning!$X:$X,0,0)</f>
        <v>Card</v>
      </c>
      <c r="L259" s="3">
        <f>_xlfn.XLOOKUP(A259,Cleaning!$A:$A,Cleaning!$M:$M,0,0)</f>
        <v>2</v>
      </c>
      <c r="M259" s="5">
        <f>_xlfn.XLOOKUP(A259,Cleaning!$A:$A,Cleaning!$O:$O,0,0)</f>
        <v>8.94</v>
      </c>
      <c r="N259" s="12">
        <f>_xlfn.XLOOKUP(A259,Cleaning!$A:$A,Cleaning!$P:$P,0,0)</f>
        <v>17.88</v>
      </c>
      <c r="O259">
        <f>_xlfn.XLOOKUP(A259,Cleaning!$A:$A,Cleaning!$R:$R,0,0)</f>
        <v>0</v>
      </c>
      <c r="P259">
        <f>_xlfn.XLOOKUP(A259,Cleaning!$A:$A,Cleaning!$T:$T,0,0)</f>
        <v>1.1599999999999999</v>
      </c>
      <c r="Q259" s="5">
        <f>_xlfn.XLOOKUP(A259,Cleaning!$A:$A,Cleaning!$V:$V,0,0)</f>
        <v>19.04</v>
      </c>
    </row>
    <row r="260" spans="1:17" x14ac:dyDescent="0.3">
      <c r="A260" s="3">
        <v>120258</v>
      </c>
      <c r="B260">
        <f>_xlfn.XLOOKUP(A260,Cleaning!$A:$A,Cleaning!$B:$B,0,0)</f>
        <v>101</v>
      </c>
      <c r="C260" s="2">
        <f>_xlfn.XLOOKUP(A260,Cleaning!$A:$A,Cleaning!$C:$C,0,0)</f>
        <v>45828</v>
      </c>
      <c r="D260" s="4">
        <f>_xlfn.XLOOKUP(A260,Cleaning!$A:$A,Cleaning!$D:$D,0,0)</f>
        <v>0.40839120370370369</v>
      </c>
      <c r="E260" s="2">
        <f>_xlfn.XLOOKUP(A260,Cleaning!$A:$A,Cleaning!$E:$E,0,0)</f>
        <v>45828</v>
      </c>
      <c r="F260" s="10" t="str">
        <f>_xlfn.XLOOKUP(A260,Cleaning!$A:$A,Cleaning!$F:$F,0,0)</f>
        <v>Friday</v>
      </c>
      <c r="G260" t="str">
        <f>_xlfn.XLOOKUP(A260,Cleaning!$A:$A,Cleaning!$G:$G,0,0)</f>
        <v>Breakfast</v>
      </c>
      <c r="H260" t="str">
        <f>_xlfn.XLOOKUP(A260,Cleaning!$A:$A,Cleaning!$I:$I,0,0)</f>
        <v>Dine-In</v>
      </c>
      <c r="I260" t="str">
        <f>_xlfn.XLOOKUP(A260,Cleaning!$A:$A,Cleaning!$J:$J,0,0)</f>
        <v>Egg Muffin</v>
      </c>
      <c r="J260" t="str">
        <f>_xlfn.XLOOKUP(A260,Cleaning!$A:$A,Cleaning!$L:$L,0,0)</f>
        <v>Cinnamon</v>
      </c>
      <c r="K260" t="str">
        <f>_xlfn.XLOOKUP(A260,Cleaning!$A:$A,Cleaning!$X:$X,0,0)</f>
        <v>Cash</v>
      </c>
      <c r="L260" s="3">
        <f>_xlfn.XLOOKUP(A260,Cleaning!$A:$A,Cleaning!$M:$M,0,0)</f>
        <v>1</v>
      </c>
      <c r="M260" s="5">
        <f>_xlfn.XLOOKUP(A260,Cleaning!$A:$A,Cleaning!$O:$O,0,0)</f>
        <v>3.45</v>
      </c>
      <c r="N260" s="12">
        <f>_xlfn.XLOOKUP(A260,Cleaning!$A:$A,Cleaning!$P:$P,0,0)</f>
        <v>3.45</v>
      </c>
      <c r="O260">
        <f>_xlfn.XLOOKUP(A260,Cleaning!$A:$A,Cleaning!$R:$R,0,0)</f>
        <v>0</v>
      </c>
      <c r="P260">
        <f>_xlfn.XLOOKUP(A260,Cleaning!$A:$A,Cleaning!$T:$T,0,0)</f>
        <v>0.26</v>
      </c>
      <c r="Q260" s="5">
        <f>_xlfn.XLOOKUP(A260,Cleaning!$A:$A,Cleaning!$V:$V,0,0)</f>
        <v>3.71</v>
      </c>
    </row>
    <row r="261" spans="1:17" x14ac:dyDescent="0.3">
      <c r="A261" s="3">
        <v>120259</v>
      </c>
      <c r="B261">
        <f>_xlfn.XLOOKUP(A261,Cleaning!$A:$A,Cleaning!$B:$B,0,0)</f>
        <v>301</v>
      </c>
      <c r="C261" s="2">
        <f>_xlfn.XLOOKUP(A261,Cleaning!$A:$A,Cleaning!$C:$C,0,0)</f>
        <v>45837</v>
      </c>
      <c r="D261" s="4">
        <f>_xlfn.XLOOKUP(A261,Cleaning!$A:$A,Cleaning!$D:$D,0,0)</f>
        <v>0.39577546296296295</v>
      </c>
      <c r="E261" s="2">
        <f>_xlfn.XLOOKUP(A261,Cleaning!$A:$A,Cleaning!$E:$E,0,0)</f>
        <v>45837</v>
      </c>
      <c r="F261" s="10" t="str">
        <f>_xlfn.XLOOKUP(A261,Cleaning!$A:$A,Cleaning!$F:$F,0,0)</f>
        <v>Sunday</v>
      </c>
      <c r="G261" t="str">
        <f>_xlfn.XLOOKUP(A261,Cleaning!$A:$A,Cleaning!$G:$G,0,0)</f>
        <v>Dinner</v>
      </c>
      <c r="H261" t="str">
        <f>_xlfn.XLOOKUP(A261,Cleaning!$A:$A,Cleaning!$I:$I,0,0)</f>
        <v>Delivery</v>
      </c>
      <c r="I261" t="str">
        <f>_xlfn.XLOOKUP(A261,Cleaning!$A:$A,Cleaning!$J:$J,0,0)</f>
        <v>Cheeseburger Combo</v>
      </c>
      <c r="J261" t="str">
        <f>_xlfn.XLOOKUP(A261,Cleaning!$A:$A,Cleaning!$L:$L,0,0)</f>
        <v>No Modifier</v>
      </c>
      <c r="K261" t="str">
        <f>_xlfn.XLOOKUP(A261,Cleaning!$A:$A,Cleaning!$X:$X,0,0)</f>
        <v>Card</v>
      </c>
      <c r="L261" s="3">
        <f>_xlfn.XLOOKUP(A261,Cleaning!$A:$A,Cleaning!$M:$M,0,0)</f>
        <v>1</v>
      </c>
      <c r="M261" s="5">
        <f>_xlfn.XLOOKUP(A261,Cleaning!$A:$A,Cleaning!$O:$O,0,0)</f>
        <v>8.879999999999999</v>
      </c>
      <c r="N261" s="12">
        <f>_xlfn.XLOOKUP(A261,Cleaning!$A:$A,Cleaning!$P:$P,0,0)</f>
        <v>8.879999999999999</v>
      </c>
      <c r="O261">
        <f>_xlfn.XLOOKUP(A261,Cleaning!$A:$A,Cleaning!$R:$R,0,0)</f>
        <v>0</v>
      </c>
      <c r="P261">
        <f>_xlfn.XLOOKUP(A261,Cleaning!$A:$A,Cleaning!$T:$T,0,0)</f>
        <v>0.8</v>
      </c>
      <c r="Q261" s="5">
        <f>_xlfn.XLOOKUP(A261,Cleaning!$A:$A,Cleaning!$V:$V,0,0)</f>
        <v>9.68</v>
      </c>
    </row>
    <row r="262" spans="1:17" x14ac:dyDescent="0.3">
      <c r="A262" s="3">
        <v>120260</v>
      </c>
      <c r="B262">
        <f>_xlfn.XLOOKUP(A262,Cleaning!$A:$A,Cleaning!$B:$B,0,0)</f>
        <v>202</v>
      </c>
      <c r="C262" s="2">
        <f>_xlfn.XLOOKUP(A262,Cleaning!$A:$A,Cleaning!$C:$C,0,0)</f>
        <v>45817</v>
      </c>
      <c r="D262" s="4">
        <f>_xlfn.XLOOKUP(A262,Cleaning!$A:$A,Cleaning!$D:$D,0,0)</f>
        <v>0.3271412037037037</v>
      </c>
      <c r="E262" s="2">
        <f>_xlfn.XLOOKUP(A262,Cleaning!$A:$A,Cleaning!$E:$E,0,0)</f>
        <v>45817</v>
      </c>
      <c r="F262" s="10" t="str">
        <f>_xlfn.XLOOKUP(A262,Cleaning!$A:$A,Cleaning!$F:$F,0,0)</f>
        <v>Monday</v>
      </c>
      <c r="G262" t="str">
        <f>_xlfn.XLOOKUP(A262,Cleaning!$A:$A,Cleaning!$G:$G,0,0)</f>
        <v>Dinner</v>
      </c>
      <c r="H262" t="str">
        <f>_xlfn.XLOOKUP(A262,Cleaning!$A:$A,Cleaning!$I:$I,0,0)</f>
        <v>Takeout</v>
      </c>
      <c r="I262" t="str">
        <f>_xlfn.XLOOKUP(A262,Cleaning!$A:$A,Cleaning!$J:$J,0,0)</f>
        <v>Spicy Chicken Sandwich</v>
      </c>
      <c r="J262" t="str">
        <f>_xlfn.XLOOKUP(A262,Cleaning!$A:$A,Cleaning!$L:$L,0,0)</f>
        <v>No Modifier</v>
      </c>
      <c r="K262" t="str">
        <f>_xlfn.XLOOKUP(A262,Cleaning!$A:$A,Cleaning!$X:$X,0,0)</f>
        <v>Card</v>
      </c>
      <c r="L262" s="3">
        <f>_xlfn.XLOOKUP(A262,Cleaning!$A:$A,Cleaning!$M:$M,0,0)</f>
        <v>1</v>
      </c>
      <c r="M262" s="5">
        <f ca="1">_xlfn.XLOOKUP(A262,Cleaning!$A:$A,Cleaning!$O:$O,0,0)</f>
        <v>1.3299999999999998</v>
      </c>
      <c r="N262" s="12">
        <f ca="1">_xlfn.XLOOKUP(A262,Cleaning!$A:$A,Cleaning!$P:$P,0,0)</f>
        <v>1.3299999999999998</v>
      </c>
      <c r="O262">
        <f>_xlfn.XLOOKUP(A262,Cleaning!$A:$A,Cleaning!$R:$R,0,0)</f>
        <v>0</v>
      </c>
      <c r="P262">
        <f ca="1">_xlfn.XLOOKUP(A262,Cleaning!$A:$A,Cleaning!$T:$T,0,0)</f>
        <v>0.10000000000000009</v>
      </c>
      <c r="Q262" s="5">
        <f ca="1">_xlfn.XLOOKUP(A262,Cleaning!$A:$A,Cleaning!$V:$V,0,0)</f>
        <v>1.43</v>
      </c>
    </row>
    <row r="263" spans="1:17" x14ac:dyDescent="0.3">
      <c r="A263" s="3">
        <v>120261</v>
      </c>
      <c r="B263">
        <f>_xlfn.XLOOKUP(A263,Cleaning!$A:$A,Cleaning!$B:$B,0,0)</f>
        <v>101</v>
      </c>
      <c r="C263" s="2">
        <f>_xlfn.XLOOKUP(A263,Cleaning!$A:$A,Cleaning!$C:$C,0,0)</f>
        <v>45776</v>
      </c>
      <c r="D263" s="4">
        <f>_xlfn.XLOOKUP(A263,Cleaning!$A:$A,Cleaning!$D:$D,0,0)</f>
        <v>0.35988425925925926</v>
      </c>
      <c r="E263" s="2">
        <f>_xlfn.XLOOKUP(A263,Cleaning!$A:$A,Cleaning!$E:$E,0,0)</f>
        <v>45776</v>
      </c>
      <c r="F263" s="10" t="str">
        <f>_xlfn.XLOOKUP(A263,Cleaning!$A:$A,Cleaning!$F:$F,0,0)</f>
        <v>Tuesday</v>
      </c>
      <c r="G263" t="str">
        <f>_xlfn.XLOOKUP(A263,Cleaning!$A:$A,Cleaning!$G:$G,0,0)</f>
        <v>Dinner</v>
      </c>
      <c r="H263" t="str">
        <f>_xlfn.XLOOKUP(A263,Cleaning!$A:$A,Cleaning!$I:$I,0,0)</f>
        <v>Drive-Thru</v>
      </c>
      <c r="I263" t="str">
        <f>_xlfn.XLOOKUP(A263,Cleaning!$A:$A,Cleaning!$J:$J,0,0)</f>
        <v>Chicken Sandwich</v>
      </c>
      <c r="J263" t="str">
        <f>_xlfn.XLOOKUP(A263,Cleaning!$A:$A,Cleaning!$L:$L,0,0)</f>
        <v>Extra Sauce</v>
      </c>
      <c r="K263" t="str">
        <f>_xlfn.XLOOKUP(A263,Cleaning!$A:$A,Cleaning!$X:$X,0,0)</f>
        <v>Card</v>
      </c>
      <c r="L263" s="3">
        <f>_xlfn.XLOOKUP(A263,Cleaning!$A:$A,Cleaning!$M:$M,0,0)</f>
        <v>1</v>
      </c>
      <c r="M263" s="5">
        <f>_xlfn.XLOOKUP(A263,Cleaning!$A:$A,Cleaning!$O:$O,0,0)</f>
        <v>5.6199999999999992</v>
      </c>
      <c r="N263" s="12">
        <f>_xlfn.XLOOKUP(A263,Cleaning!$A:$A,Cleaning!$P:$P,0,0)</f>
        <v>5.6199999999999992</v>
      </c>
      <c r="O263">
        <f>_xlfn.XLOOKUP(A263,Cleaning!$A:$A,Cleaning!$R:$R,0,0)</f>
        <v>0</v>
      </c>
      <c r="P263">
        <f>_xlfn.XLOOKUP(A263,Cleaning!$A:$A,Cleaning!$T:$T,0,0)</f>
        <v>0.48</v>
      </c>
      <c r="Q263" s="5">
        <f>_xlfn.XLOOKUP(A263,Cleaning!$A:$A,Cleaning!$V:$V,0,0)</f>
        <v>6.1</v>
      </c>
    </row>
    <row r="264" spans="1:17" x14ac:dyDescent="0.3">
      <c r="A264" s="3">
        <v>120262</v>
      </c>
      <c r="B264">
        <f>_xlfn.XLOOKUP(A264,Cleaning!$A:$A,Cleaning!$B:$B,0,0)</f>
        <v>501</v>
      </c>
      <c r="C264" s="2">
        <f>_xlfn.XLOOKUP(A264,Cleaning!$A:$A,Cleaning!$C:$C,0,0)</f>
        <v>45791</v>
      </c>
      <c r="D264" s="4">
        <f>_xlfn.XLOOKUP(A264,Cleaning!$A:$A,Cleaning!$D:$D,0,0)</f>
        <v>0.34630787037037036</v>
      </c>
      <c r="E264" s="2">
        <f>_xlfn.XLOOKUP(A264,Cleaning!$A:$A,Cleaning!$E:$E,0,0)</f>
        <v>45791</v>
      </c>
      <c r="F264" s="10" t="str">
        <f>_xlfn.XLOOKUP(A264,Cleaning!$A:$A,Cleaning!$F:$F,0,0)</f>
        <v>Wednesday</v>
      </c>
      <c r="G264" t="str">
        <f>_xlfn.XLOOKUP(A264,Cleaning!$A:$A,Cleaning!$G:$G,0,0)</f>
        <v>Dinner</v>
      </c>
      <c r="H264" t="str">
        <f>_xlfn.XLOOKUP(A264,Cleaning!$A:$A,Cleaning!$I:$I,0,0)</f>
        <v>Drive-Thru</v>
      </c>
      <c r="I264" t="str">
        <f>_xlfn.XLOOKUP(A264,Cleaning!$A:$A,Cleaning!$J:$J,0,0)</f>
        <v>Cheeseburger Combo</v>
      </c>
      <c r="J264" t="str">
        <f>_xlfn.XLOOKUP(A264,Cleaning!$A:$A,Cleaning!$L:$L,0,0)</f>
        <v>No Modifier</v>
      </c>
      <c r="K264" t="str">
        <f>_xlfn.XLOOKUP(A264,Cleaning!$A:$A,Cleaning!$X:$X,0,0)</f>
        <v>Cash</v>
      </c>
      <c r="L264" s="3">
        <f>_xlfn.XLOOKUP(A264,Cleaning!$A:$A,Cleaning!$M:$M,0,0)</f>
        <v>1</v>
      </c>
      <c r="M264" s="5">
        <f>_xlfn.XLOOKUP(A264,Cleaning!$A:$A,Cleaning!$O:$O,0,0)</f>
        <v>6.99</v>
      </c>
      <c r="N264" s="12">
        <f>_xlfn.XLOOKUP(A264,Cleaning!$A:$A,Cleaning!$P:$P,0,0)</f>
        <v>6.99</v>
      </c>
      <c r="O264">
        <f>_xlfn.XLOOKUP(A264,Cleaning!$A:$A,Cleaning!$R:$R,0,0)</f>
        <v>0</v>
      </c>
      <c r="P264">
        <f>_xlfn.XLOOKUP(A264,Cleaning!$A:$A,Cleaning!$T:$T,0,0)</f>
        <v>0.63</v>
      </c>
      <c r="Q264" s="5">
        <f>_xlfn.XLOOKUP(A264,Cleaning!$A:$A,Cleaning!$V:$V,0,0)</f>
        <v>7.62</v>
      </c>
    </row>
    <row r="265" spans="1:17" x14ac:dyDescent="0.3">
      <c r="A265" s="3">
        <v>120263</v>
      </c>
      <c r="B265">
        <f>_xlfn.XLOOKUP(A265,Cleaning!$A:$A,Cleaning!$B:$B,0,0)</f>
        <v>101</v>
      </c>
      <c r="C265" s="2">
        <f>_xlfn.XLOOKUP(A265,Cleaning!$A:$A,Cleaning!$C:$C,0,0)</f>
        <v>45876</v>
      </c>
      <c r="D265" s="4">
        <f>_xlfn.XLOOKUP(A265,Cleaning!$A:$A,Cleaning!$D:$D,0,0)</f>
        <v>0.46270833333333333</v>
      </c>
      <c r="E265" s="2">
        <f>_xlfn.XLOOKUP(A265,Cleaning!$A:$A,Cleaning!$E:$E,0,0)</f>
        <v>45876</v>
      </c>
      <c r="F265" s="10" t="str">
        <f>_xlfn.XLOOKUP(A265,Cleaning!$A:$A,Cleaning!$F:$F,0,0)</f>
        <v>Thursday</v>
      </c>
      <c r="G265" t="str">
        <f>_xlfn.XLOOKUP(A265,Cleaning!$A:$A,Cleaning!$G:$G,0,0)</f>
        <v>Late Night</v>
      </c>
      <c r="H265" t="str">
        <f>_xlfn.XLOOKUP(A265,Cleaning!$A:$A,Cleaning!$I:$I,0,0)</f>
        <v>Takeout</v>
      </c>
      <c r="I265" t="str">
        <f>_xlfn.XLOOKUP(A265,Cleaning!$A:$A,Cleaning!$J:$J,0,0)</f>
        <v>Onion Rings</v>
      </c>
      <c r="J265" t="str">
        <f>_xlfn.XLOOKUP(A265,Cleaning!$A:$A,Cleaning!$L:$L,0,0)</f>
        <v>No Modifier</v>
      </c>
      <c r="K265" t="str">
        <f>_xlfn.XLOOKUP(A265,Cleaning!$A:$A,Cleaning!$X:$X,0,0)</f>
        <v>Cash</v>
      </c>
      <c r="L265" s="3">
        <f>_xlfn.XLOOKUP(A265,Cleaning!$A:$A,Cleaning!$M:$M,0,0)</f>
        <v>1</v>
      </c>
      <c r="M265" s="5">
        <f>_xlfn.XLOOKUP(A265,Cleaning!$A:$A,Cleaning!$O:$O,0,0)</f>
        <v>2.85</v>
      </c>
      <c r="N265" s="12">
        <f>_xlfn.XLOOKUP(A265,Cleaning!$A:$A,Cleaning!$P:$P,0,0)</f>
        <v>2.85</v>
      </c>
      <c r="O265">
        <f>_xlfn.XLOOKUP(A265,Cleaning!$A:$A,Cleaning!$R:$R,0,0)</f>
        <v>0</v>
      </c>
      <c r="P265">
        <f>_xlfn.XLOOKUP(A265,Cleaning!$A:$A,Cleaning!$T:$T,0,0)</f>
        <v>0.23</v>
      </c>
      <c r="Q265" s="5">
        <f>_xlfn.XLOOKUP(A265,Cleaning!$A:$A,Cleaning!$V:$V,0,0)</f>
        <v>3.08</v>
      </c>
    </row>
    <row r="266" spans="1:17" x14ac:dyDescent="0.3">
      <c r="A266" s="3">
        <v>120264</v>
      </c>
      <c r="B266">
        <f>_xlfn.XLOOKUP(A266,Cleaning!$A:$A,Cleaning!$B:$B,0,0)</f>
        <v>101</v>
      </c>
      <c r="C266" s="2">
        <f>_xlfn.XLOOKUP(A266,Cleaning!$A:$A,Cleaning!$C:$C,0,0)</f>
        <v>45771</v>
      </c>
      <c r="D266" s="4">
        <f>_xlfn.XLOOKUP(A266,Cleaning!$A:$A,Cleaning!$D:$D,0,0)</f>
        <v>0.50228009259259254</v>
      </c>
      <c r="E266" s="2">
        <f>_xlfn.XLOOKUP(A266,Cleaning!$A:$A,Cleaning!$E:$E,0,0)</f>
        <v>45771</v>
      </c>
      <c r="F266" s="10" t="str">
        <f>_xlfn.XLOOKUP(A266,Cleaning!$A:$A,Cleaning!$F:$F,0,0)</f>
        <v>Thursday</v>
      </c>
      <c r="G266" t="str">
        <f>_xlfn.XLOOKUP(A266,Cleaning!$A:$A,Cleaning!$G:$G,0,0)</f>
        <v>Lunch</v>
      </c>
      <c r="H266" t="str">
        <f>_xlfn.XLOOKUP(A266,Cleaning!$A:$A,Cleaning!$I:$I,0,0)</f>
        <v>Drive-Thru</v>
      </c>
      <c r="I266" t="str">
        <f>_xlfn.XLOOKUP(A266,Cleaning!$A:$A,Cleaning!$J:$J,0,0)</f>
        <v>Cheeseburger Combo</v>
      </c>
      <c r="J266" t="str">
        <f>_xlfn.XLOOKUP(A266,Cleaning!$A:$A,Cleaning!$L:$L,0,0)</f>
        <v>No Modifier</v>
      </c>
      <c r="K266" t="str">
        <f>_xlfn.XLOOKUP(A266,Cleaning!$A:$A,Cleaning!$X:$X,0,0)</f>
        <v>Card</v>
      </c>
      <c r="L266" s="3">
        <f>_xlfn.XLOOKUP(A266,Cleaning!$A:$A,Cleaning!$M:$M,0,0)</f>
        <v>2</v>
      </c>
      <c r="M266" s="5">
        <f>_xlfn.XLOOKUP(A266,Cleaning!$A:$A,Cleaning!$O:$O,0,0)</f>
        <v>8.36</v>
      </c>
      <c r="N266" s="12">
        <f>_xlfn.XLOOKUP(A266,Cleaning!$A:$A,Cleaning!$P:$P,0,0)</f>
        <v>16.72</v>
      </c>
      <c r="O266">
        <f>_xlfn.XLOOKUP(A266,Cleaning!$A:$A,Cleaning!$R:$R,0,0)</f>
        <v>0</v>
      </c>
      <c r="P266">
        <f>_xlfn.XLOOKUP(A266,Cleaning!$A:$A,Cleaning!$T:$T,0,0)</f>
        <v>1</v>
      </c>
      <c r="Q266" s="5">
        <f>_xlfn.XLOOKUP(A266,Cleaning!$A:$A,Cleaning!$V:$V,0,0)</f>
        <v>17.72</v>
      </c>
    </row>
    <row r="267" spans="1:17" x14ac:dyDescent="0.3">
      <c r="A267" s="3">
        <v>120265</v>
      </c>
      <c r="B267">
        <f>_xlfn.XLOOKUP(A267,Cleaning!$A:$A,Cleaning!$B:$B,0,0)</f>
        <v>101</v>
      </c>
      <c r="C267" s="2">
        <f>_xlfn.XLOOKUP(A267,Cleaning!$A:$A,Cleaning!$C:$C,0,0)</f>
        <v>45784</v>
      </c>
      <c r="D267" s="4">
        <f>_xlfn.XLOOKUP(A267,Cleaning!$A:$A,Cleaning!$D:$D,0,0)</f>
        <v>0.44006944444444446</v>
      </c>
      <c r="E267" s="2">
        <f>_xlfn.XLOOKUP(A267,Cleaning!$A:$A,Cleaning!$E:$E,0,0)</f>
        <v>45784</v>
      </c>
      <c r="F267" s="10" t="str">
        <f>_xlfn.XLOOKUP(A267,Cleaning!$A:$A,Cleaning!$F:$F,0,0)</f>
        <v>Wednesday</v>
      </c>
      <c r="G267" t="str">
        <f>_xlfn.XLOOKUP(A267,Cleaning!$A:$A,Cleaning!$G:$G,0,0)</f>
        <v>Morning</v>
      </c>
      <c r="H267" t="str">
        <f>_xlfn.XLOOKUP(A267,Cleaning!$A:$A,Cleaning!$I:$I,0,0)</f>
        <v>Drive-Thru</v>
      </c>
      <c r="I267" t="str">
        <f>_xlfn.XLOOKUP(A267,Cleaning!$A:$A,Cleaning!$J:$J,0,0)</f>
        <v>Egg Muffin</v>
      </c>
      <c r="J267" t="str">
        <f>_xlfn.XLOOKUP(A267,Cleaning!$A:$A,Cleaning!$L:$L,0,0)</f>
        <v>No Modifier</v>
      </c>
      <c r="K267" t="str">
        <f>_xlfn.XLOOKUP(A267,Cleaning!$A:$A,Cleaning!$X:$X,0,0)</f>
        <v>Card</v>
      </c>
      <c r="L267" s="3">
        <f>_xlfn.XLOOKUP(A267,Cleaning!$A:$A,Cleaning!$M:$M,0,0)</f>
        <v>1</v>
      </c>
      <c r="M267" s="5">
        <f>_xlfn.XLOOKUP(A267,Cleaning!$A:$A,Cleaning!$O:$O,0,0)</f>
        <v>2.9299999999999997</v>
      </c>
      <c r="N267" s="12">
        <f>_xlfn.XLOOKUP(A267,Cleaning!$A:$A,Cleaning!$P:$P,0,0)</f>
        <v>2.9299999999999997</v>
      </c>
      <c r="O267">
        <f>_xlfn.XLOOKUP(A267,Cleaning!$A:$A,Cleaning!$R:$R,0,0)</f>
        <v>0</v>
      </c>
      <c r="P267">
        <f>_xlfn.XLOOKUP(A267,Cleaning!$A:$A,Cleaning!$T:$T,0,0)</f>
        <v>0.18</v>
      </c>
      <c r="Q267" s="5">
        <f>_xlfn.XLOOKUP(A267,Cleaning!$A:$A,Cleaning!$V:$V,0,0)</f>
        <v>3.11</v>
      </c>
    </row>
    <row r="268" spans="1:17" x14ac:dyDescent="0.3">
      <c r="A268" s="3">
        <v>120266</v>
      </c>
      <c r="B268">
        <f>_xlfn.XLOOKUP(A268,Cleaning!$A:$A,Cleaning!$B:$B,0,0)</f>
        <v>301</v>
      </c>
      <c r="C268" s="2">
        <f>_xlfn.XLOOKUP(A268,Cleaning!$A:$A,Cleaning!$C:$C,0,0)</f>
        <v>45768</v>
      </c>
      <c r="D268" s="4">
        <f>_xlfn.XLOOKUP(A268,Cleaning!$A:$A,Cleaning!$D:$D,0,0)</f>
        <v>0.29670138888888886</v>
      </c>
      <c r="E268" s="2">
        <f>_xlfn.XLOOKUP(A268,Cleaning!$A:$A,Cleaning!$E:$E,0,0)</f>
        <v>45768</v>
      </c>
      <c r="F268" s="10" t="str">
        <f>_xlfn.XLOOKUP(A268,Cleaning!$A:$A,Cleaning!$F:$F,0,0)</f>
        <v>Monday</v>
      </c>
      <c r="G268" t="str">
        <f>_xlfn.XLOOKUP(A268,Cleaning!$A:$A,Cleaning!$G:$G,0,0)</f>
        <v>Dinner</v>
      </c>
      <c r="H268" t="str">
        <f>_xlfn.XLOOKUP(A268,Cleaning!$A:$A,Cleaning!$I:$I,0,0)</f>
        <v>Delivery</v>
      </c>
      <c r="I268" t="str">
        <f>_xlfn.XLOOKUP(A268,Cleaning!$A:$A,Cleaning!$J:$J,0,0)</f>
        <v>Chicken Sandwich</v>
      </c>
      <c r="J268" t="str">
        <f>_xlfn.XLOOKUP(A268,Cleaning!$A:$A,Cleaning!$L:$L,0,0)</f>
        <v>No Modifier</v>
      </c>
      <c r="K268" t="str">
        <f>_xlfn.XLOOKUP(A268,Cleaning!$A:$A,Cleaning!$X:$X,0,0)</f>
        <v>Card</v>
      </c>
      <c r="L268" s="3">
        <f>_xlfn.XLOOKUP(A268,Cleaning!$A:$A,Cleaning!$M:$M,0,0)</f>
        <v>1</v>
      </c>
      <c r="M268" s="5">
        <f>_xlfn.XLOOKUP(A268,Cleaning!$A:$A,Cleaning!$O:$O,0,0)</f>
        <v>5.9899999999999993</v>
      </c>
      <c r="N268" s="12">
        <f>_xlfn.XLOOKUP(A268,Cleaning!$A:$A,Cleaning!$P:$P,0,0)</f>
        <v>5.9899999999999993</v>
      </c>
      <c r="O268">
        <f>_xlfn.XLOOKUP(A268,Cleaning!$A:$A,Cleaning!$R:$R,0,0)</f>
        <v>0</v>
      </c>
      <c r="P268">
        <f>_xlfn.XLOOKUP(A268,Cleaning!$A:$A,Cleaning!$T:$T,0,0)</f>
        <v>0.36</v>
      </c>
      <c r="Q268" s="5">
        <f>_xlfn.XLOOKUP(A268,Cleaning!$A:$A,Cleaning!$V:$V,0,0)</f>
        <v>6.35</v>
      </c>
    </row>
    <row r="269" spans="1:17" x14ac:dyDescent="0.3">
      <c r="A269" s="3">
        <v>120267</v>
      </c>
      <c r="B269">
        <f>_xlfn.XLOOKUP(A269,Cleaning!$A:$A,Cleaning!$B:$B,0,0)</f>
        <v>102</v>
      </c>
      <c r="C269" s="2">
        <f>_xlfn.XLOOKUP(A269,Cleaning!$A:$A,Cleaning!$C:$C,0,0)</f>
        <v>45815</v>
      </c>
      <c r="D269" s="4">
        <f>_xlfn.XLOOKUP(A269,Cleaning!$A:$A,Cleaning!$D:$D,0,0)</f>
        <v>0.44697916666666665</v>
      </c>
      <c r="E269" s="2">
        <f>_xlfn.XLOOKUP(A269,Cleaning!$A:$A,Cleaning!$E:$E,0,0)</f>
        <v>45815</v>
      </c>
      <c r="F269" s="10" t="str">
        <f>_xlfn.XLOOKUP(A269,Cleaning!$A:$A,Cleaning!$F:$F,0,0)</f>
        <v>Saturday</v>
      </c>
      <c r="G269" t="str">
        <f>_xlfn.XLOOKUP(A269,Cleaning!$A:$A,Cleaning!$G:$G,0,0)</f>
        <v>Morning</v>
      </c>
      <c r="H269" t="str">
        <f>_xlfn.XLOOKUP(A269,Cleaning!$A:$A,Cleaning!$I:$I,0,0)</f>
        <v>Takeout</v>
      </c>
      <c r="I269" t="str">
        <f>_xlfn.XLOOKUP(A269,Cleaning!$A:$A,Cleaning!$J:$J,0,0)</f>
        <v>Egg Muffin</v>
      </c>
      <c r="J269" t="str">
        <f>_xlfn.XLOOKUP(A269,Cleaning!$A:$A,Cleaning!$L:$L,0,0)</f>
        <v>No Modifier</v>
      </c>
      <c r="K269" t="str">
        <f>_xlfn.XLOOKUP(A269,Cleaning!$A:$A,Cleaning!$X:$X,0,0)</f>
        <v>GiftCard</v>
      </c>
      <c r="L269" s="3">
        <f>_xlfn.XLOOKUP(A269,Cleaning!$A:$A,Cleaning!$M:$M,0,0)</f>
        <v>1</v>
      </c>
      <c r="M269" s="5">
        <f>_xlfn.XLOOKUP(A269,Cleaning!$A:$A,Cleaning!$O:$O,0,0)</f>
        <v>2.88</v>
      </c>
      <c r="N269" s="12">
        <f>_xlfn.XLOOKUP(A269,Cleaning!$A:$A,Cleaning!$P:$P,0,0)</f>
        <v>2.88</v>
      </c>
      <c r="O269">
        <f>_xlfn.XLOOKUP(A269,Cleaning!$A:$A,Cleaning!$R:$R,0,0)</f>
        <v>0</v>
      </c>
      <c r="P269">
        <f>_xlfn.XLOOKUP(A269,Cleaning!$A:$A,Cleaning!$T:$T,0,0)</f>
        <v>0.27</v>
      </c>
      <c r="Q269" s="5">
        <f>_xlfn.XLOOKUP(A269,Cleaning!$A:$A,Cleaning!$V:$V,0,0)</f>
        <v>3.15</v>
      </c>
    </row>
    <row r="270" spans="1:17" x14ac:dyDescent="0.3">
      <c r="A270" s="3">
        <v>120268</v>
      </c>
      <c r="B270">
        <f>_xlfn.XLOOKUP(A270,Cleaning!$A:$A,Cleaning!$B:$B,0,0)</f>
        <v>301</v>
      </c>
      <c r="C270" s="2">
        <f>_xlfn.XLOOKUP(A270,Cleaning!$A:$A,Cleaning!$C:$C,0,0)</f>
        <v>45822</v>
      </c>
      <c r="D270" s="4">
        <f>_xlfn.XLOOKUP(A270,Cleaning!$A:$A,Cleaning!$D:$D,0,0)</f>
        <v>0.29287037037037039</v>
      </c>
      <c r="E270" s="2">
        <f>_xlfn.XLOOKUP(A270,Cleaning!$A:$A,Cleaning!$E:$E,0,0)</f>
        <v>45822</v>
      </c>
      <c r="F270" s="10" t="str">
        <f>_xlfn.XLOOKUP(A270,Cleaning!$A:$A,Cleaning!$F:$F,0,0)</f>
        <v>Saturday</v>
      </c>
      <c r="G270" t="str">
        <f>_xlfn.XLOOKUP(A270,Cleaning!$A:$A,Cleaning!$G:$G,0,0)</f>
        <v>Dinner</v>
      </c>
      <c r="H270" t="str">
        <f>_xlfn.XLOOKUP(A270,Cleaning!$A:$A,Cleaning!$I:$I,0,0)</f>
        <v>Takeout</v>
      </c>
      <c r="I270" t="str">
        <f>_xlfn.XLOOKUP(A270,Cleaning!$A:$A,Cleaning!$J:$J,0,0)</f>
        <v>Spicy Chicken Sandwich</v>
      </c>
      <c r="J270" t="str">
        <f>_xlfn.XLOOKUP(A270,Cleaning!$A:$A,Cleaning!$L:$L,0,0)</f>
        <v>No Modifier</v>
      </c>
      <c r="K270" t="str">
        <f>_xlfn.XLOOKUP(A270,Cleaning!$A:$A,Cleaning!$X:$X,0,0)</f>
        <v>Cash</v>
      </c>
      <c r="L270" s="3">
        <f>_xlfn.XLOOKUP(A270,Cleaning!$A:$A,Cleaning!$M:$M,0,0)</f>
        <v>1</v>
      </c>
      <c r="M270" s="5">
        <f>_xlfn.XLOOKUP(A270,Cleaning!$A:$A,Cleaning!$O:$O,0,0)</f>
        <v>5.4700000000000006</v>
      </c>
      <c r="N270" s="12">
        <f>_xlfn.XLOOKUP(A270,Cleaning!$A:$A,Cleaning!$P:$P,0,0)</f>
        <v>5.4700000000000006</v>
      </c>
      <c r="O270">
        <f>_xlfn.XLOOKUP(A270,Cleaning!$A:$A,Cleaning!$R:$R,0,0)</f>
        <v>0</v>
      </c>
      <c r="P270">
        <f>_xlfn.XLOOKUP(A270,Cleaning!$A:$A,Cleaning!$T:$T,0,0)</f>
        <v>0.52</v>
      </c>
      <c r="Q270" s="5">
        <f>_xlfn.XLOOKUP(A270,Cleaning!$A:$A,Cleaning!$V:$V,0,0)</f>
        <v>5.99</v>
      </c>
    </row>
    <row r="271" spans="1:17" x14ac:dyDescent="0.3">
      <c r="A271" s="3">
        <v>120269</v>
      </c>
      <c r="B271">
        <f>_xlfn.XLOOKUP(A271,Cleaning!$A:$A,Cleaning!$B:$B,0,0)</f>
        <v>202</v>
      </c>
      <c r="C271" s="2">
        <f>_xlfn.XLOOKUP(A271,Cleaning!$A:$A,Cleaning!$C:$C,0,0)</f>
        <v>45802</v>
      </c>
      <c r="D271" s="4">
        <f>_xlfn.XLOOKUP(A271,Cleaning!$A:$A,Cleaning!$D:$D,0,0)</f>
        <v>0.2948263888888889</v>
      </c>
      <c r="E271" s="2">
        <f>_xlfn.XLOOKUP(A271,Cleaning!$A:$A,Cleaning!$E:$E,0,0)</f>
        <v>45802</v>
      </c>
      <c r="F271" s="10" t="str">
        <f>_xlfn.XLOOKUP(A271,Cleaning!$A:$A,Cleaning!$F:$F,0,0)</f>
        <v>Sunday</v>
      </c>
      <c r="G271" t="str">
        <f>_xlfn.XLOOKUP(A271,Cleaning!$A:$A,Cleaning!$G:$G,0,0)</f>
        <v>Dinner</v>
      </c>
      <c r="H271" t="str">
        <f>_xlfn.XLOOKUP(A271,Cleaning!$A:$A,Cleaning!$I:$I,0,0)</f>
        <v>Dine-In</v>
      </c>
      <c r="I271" t="str">
        <f>_xlfn.XLOOKUP(A271,Cleaning!$A:$A,Cleaning!$J:$J,0,0)</f>
        <v>Spicy Chicken Sandwich</v>
      </c>
      <c r="J271" t="str">
        <f>_xlfn.XLOOKUP(A271,Cleaning!$A:$A,Cleaning!$L:$L,0,0)</f>
        <v>No Pickles</v>
      </c>
      <c r="K271" t="str">
        <f>_xlfn.XLOOKUP(A271,Cleaning!$A:$A,Cleaning!$X:$X,0,0)</f>
        <v>Card</v>
      </c>
      <c r="L271" s="3">
        <f>_xlfn.XLOOKUP(A271,Cleaning!$A:$A,Cleaning!$M:$M,0,0)</f>
        <v>1</v>
      </c>
      <c r="M271" s="5">
        <f>_xlfn.XLOOKUP(A271,Cleaning!$A:$A,Cleaning!$O:$O,0,0)</f>
        <v>5.6899999999999995</v>
      </c>
      <c r="N271" s="12">
        <f>_xlfn.XLOOKUP(A271,Cleaning!$A:$A,Cleaning!$P:$P,0,0)</f>
        <v>5.6899999999999995</v>
      </c>
      <c r="O271">
        <f>_xlfn.XLOOKUP(A271,Cleaning!$A:$A,Cleaning!$R:$R,0,0)</f>
        <v>0</v>
      </c>
      <c r="P271">
        <f>_xlfn.XLOOKUP(A271,Cleaning!$A:$A,Cleaning!$T:$T,0,0)</f>
        <v>0.4</v>
      </c>
      <c r="Q271" s="5">
        <f>_xlfn.XLOOKUP(A271,Cleaning!$A:$A,Cleaning!$V:$V,0,0)</f>
        <v>6.09</v>
      </c>
    </row>
    <row r="272" spans="1:17" x14ac:dyDescent="0.3">
      <c r="A272" s="3">
        <v>120270</v>
      </c>
      <c r="B272">
        <f>_xlfn.XLOOKUP(A272,Cleaning!$A:$A,Cleaning!$B:$B,0,0)</f>
        <v>102</v>
      </c>
      <c r="C272" s="2">
        <f>_xlfn.XLOOKUP(A272,Cleaning!$A:$A,Cleaning!$C:$C,0,0)</f>
        <v>45810</v>
      </c>
      <c r="D272" s="4">
        <f>_xlfn.XLOOKUP(A272,Cleaning!$A:$A,Cleaning!$D:$D,0,0)</f>
        <v>0.17538194444444444</v>
      </c>
      <c r="E272" s="2">
        <f>_xlfn.XLOOKUP(A272,Cleaning!$A:$A,Cleaning!$E:$E,0,0)</f>
        <v>45810</v>
      </c>
      <c r="F272" s="10" t="str">
        <f>_xlfn.XLOOKUP(A272,Cleaning!$A:$A,Cleaning!$F:$F,0,0)</f>
        <v>Monday</v>
      </c>
      <c r="G272" t="str">
        <f>_xlfn.XLOOKUP(A272,Cleaning!$A:$A,Cleaning!$G:$G,0,0)</f>
        <v>Afternoon</v>
      </c>
      <c r="H272" t="str">
        <f>_xlfn.XLOOKUP(A272,Cleaning!$A:$A,Cleaning!$I:$I,0,0)</f>
        <v>Delivery</v>
      </c>
      <c r="I272" t="str">
        <f>_xlfn.XLOOKUP(A272,Cleaning!$A:$A,Cleaning!$J:$J,0,0)</f>
        <v>Chicken Nuggets (10pc)</v>
      </c>
      <c r="J272" t="str">
        <f>_xlfn.XLOOKUP(A272,Cleaning!$A:$A,Cleaning!$L:$L,0,0)</f>
        <v>No Modifier</v>
      </c>
      <c r="K272" t="str">
        <f>_xlfn.XLOOKUP(A272,Cleaning!$A:$A,Cleaning!$X:$X,0,0)</f>
        <v>MobilePay</v>
      </c>
      <c r="L272" s="3">
        <f>_xlfn.XLOOKUP(A272,Cleaning!$A:$A,Cleaning!$M:$M,0,0)</f>
        <v>1</v>
      </c>
      <c r="M272" s="5">
        <f>_xlfn.XLOOKUP(A272,Cleaning!$A:$A,Cleaning!$O:$O,0,0)</f>
        <v>5.47</v>
      </c>
      <c r="N272" s="12">
        <f>_xlfn.XLOOKUP(A272,Cleaning!$A:$A,Cleaning!$P:$P,0,0)</f>
        <v>5.47</v>
      </c>
      <c r="O272">
        <f>_xlfn.XLOOKUP(A272,Cleaning!$A:$A,Cleaning!$R:$R,0,0)</f>
        <v>0</v>
      </c>
      <c r="P272">
        <f>_xlfn.XLOOKUP(A272,Cleaning!$A:$A,Cleaning!$T:$T,0,0)</f>
        <v>0.36</v>
      </c>
      <c r="Q272" s="5">
        <f>_xlfn.XLOOKUP(A272,Cleaning!$A:$A,Cleaning!$V:$V,0,0)</f>
        <v>5.83</v>
      </c>
    </row>
    <row r="273" spans="1:17" x14ac:dyDescent="0.3">
      <c r="A273" s="3">
        <v>120271</v>
      </c>
      <c r="B273">
        <f>_xlfn.XLOOKUP(A273,Cleaning!$A:$A,Cleaning!$B:$B,0,0)</f>
        <v>201</v>
      </c>
      <c r="C273" s="2">
        <f>_xlfn.XLOOKUP(A273,Cleaning!$A:$A,Cleaning!$C:$C,0,0)</f>
        <v>45854</v>
      </c>
      <c r="D273" s="4">
        <f>_xlfn.XLOOKUP(A273,Cleaning!$A:$A,Cleaning!$D:$D,0,0)</f>
        <v>0.21013888888888888</v>
      </c>
      <c r="E273" s="2">
        <f>_xlfn.XLOOKUP(A273,Cleaning!$A:$A,Cleaning!$E:$E,0,0)</f>
        <v>45854</v>
      </c>
      <c r="F273" s="10" t="str">
        <f>_xlfn.XLOOKUP(A273,Cleaning!$A:$A,Cleaning!$F:$F,0,0)</f>
        <v>Wednesday</v>
      </c>
      <c r="G273" t="str">
        <f>_xlfn.XLOOKUP(A273,Cleaning!$A:$A,Cleaning!$G:$G,0,0)</f>
        <v>Breakfast</v>
      </c>
      <c r="H273" t="str">
        <f>_xlfn.XLOOKUP(A273,Cleaning!$A:$A,Cleaning!$I:$I,0,0)</f>
        <v>Drive-Thru</v>
      </c>
      <c r="I273" t="str">
        <f>_xlfn.XLOOKUP(A273,Cleaning!$A:$A,Cleaning!$J:$J,0,0)</f>
        <v>Breakfast Burrito</v>
      </c>
      <c r="J273" t="str">
        <f>_xlfn.XLOOKUP(A273,Cleaning!$A:$A,Cleaning!$L:$L,0,0)</f>
        <v>No Modifier</v>
      </c>
      <c r="K273" t="str">
        <f>_xlfn.XLOOKUP(A273,Cleaning!$A:$A,Cleaning!$X:$X,0,0)</f>
        <v>Card</v>
      </c>
      <c r="L273" s="3">
        <f>_xlfn.XLOOKUP(A273,Cleaning!$A:$A,Cleaning!$M:$M,0,0)</f>
        <v>1</v>
      </c>
      <c r="M273" s="5">
        <f>_xlfn.XLOOKUP(A273,Cleaning!$A:$A,Cleaning!$O:$O,0,0)</f>
        <v>4.58</v>
      </c>
      <c r="N273" s="12">
        <f>_xlfn.XLOOKUP(A273,Cleaning!$A:$A,Cleaning!$P:$P,0,0)</f>
        <v>4.58</v>
      </c>
      <c r="O273">
        <f>_xlfn.XLOOKUP(A273,Cleaning!$A:$A,Cleaning!$R:$R,0,0)</f>
        <v>0</v>
      </c>
      <c r="P273">
        <f>_xlfn.XLOOKUP(A273,Cleaning!$A:$A,Cleaning!$T:$T,0,0)</f>
        <v>0.3</v>
      </c>
      <c r="Q273" s="5">
        <f>_xlfn.XLOOKUP(A273,Cleaning!$A:$A,Cleaning!$V:$V,0,0)</f>
        <v>4.88</v>
      </c>
    </row>
    <row r="274" spans="1:17" x14ac:dyDescent="0.3">
      <c r="A274" s="3">
        <v>120272</v>
      </c>
      <c r="B274">
        <f>_xlfn.XLOOKUP(A274,Cleaning!$A:$A,Cleaning!$B:$B,0,0)</f>
        <v>402</v>
      </c>
      <c r="C274" s="2">
        <f>_xlfn.XLOOKUP(A274,Cleaning!$A:$A,Cleaning!$C:$C,0,0)</f>
        <v>45871</v>
      </c>
      <c r="D274" s="4">
        <f>_xlfn.XLOOKUP(A274,Cleaning!$A:$A,Cleaning!$D:$D,0,0)</f>
        <v>0.35818287037037039</v>
      </c>
      <c r="E274" s="2">
        <f>_xlfn.XLOOKUP(A274,Cleaning!$A:$A,Cleaning!$E:$E,0,0)</f>
        <v>45871</v>
      </c>
      <c r="F274" s="10" t="str">
        <f>_xlfn.XLOOKUP(A274,Cleaning!$A:$A,Cleaning!$F:$F,0,0)</f>
        <v>Saturday</v>
      </c>
      <c r="G274" t="str">
        <f>_xlfn.XLOOKUP(A274,Cleaning!$A:$A,Cleaning!$G:$G,0,0)</f>
        <v>Dinner</v>
      </c>
      <c r="H274" t="str">
        <f>_xlfn.XLOOKUP(A274,Cleaning!$A:$A,Cleaning!$I:$I,0,0)</f>
        <v>Drive-Thru</v>
      </c>
      <c r="I274" t="str">
        <f>_xlfn.XLOOKUP(A274,Cleaning!$A:$A,Cleaning!$J:$J,0,0)</f>
        <v>Veggie Burger</v>
      </c>
      <c r="J274" t="str">
        <f>_xlfn.XLOOKUP(A274,Cleaning!$A:$A,Cleaning!$L:$L,0,0)</f>
        <v>No Modifier</v>
      </c>
      <c r="K274" t="str">
        <f>_xlfn.XLOOKUP(A274,Cleaning!$A:$A,Cleaning!$X:$X,0,0)</f>
        <v>Card</v>
      </c>
      <c r="L274" s="3">
        <f>_xlfn.XLOOKUP(A274,Cleaning!$A:$A,Cleaning!$M:$M,0,0)</f>
        <v>1</v>
      </c>
      <c r="M274" s="5">
        <f>_xlfn.XLOOKUP(A274,Cleaning!$A:$A,Cleaning!$O:$O,0,0)</f>
        <v>5.6499999999999995</v>
      </c>
      <c r="N274" s="12">
        <f>_xlfn.XLOOKUP(A274,Cleaning!$A:$A,Cleaning!$P:$P,0,0)</f>
        <v>5.6499999999999995</v>
      </c>
      <c r="O274">
        <f>_xlfn.XLOOKUP(A274,Cleaning!$A:$A,Cleaning!$R:$R,0,0)</f>
        <v>0.28000000000000003</v>
      </c>
      <c r="P274">
        <f>_xlfn.XLOOKUP(A274,Cleaning!$A:$A,Cleaning!$T:$T,0,0)</f>
        <v>0.4</v>
      </c>
      <c r="Q274" s="5">
        <f>_xlfn.XLOOKUP(A274,Cleaning!$A:$A,Cleaning!$V:$V,0,0)</f>
        <v>5.77</v>
      </c>
    </row>
    <row r="275" spans="1:17" x14ac:dyDescent="0.3">
      <c r="A275" s="3">
        <v>120273</v>
      </c>
      <c r="B275">
        <f>_xlfn.XLOOKUP(A275,Cleaning!$A:$A,Cleaning!$B:$B,0,0)</f>
        <v>401</v>
      </c>
      <c r="C275" s="2">
        <f>_xlfn.XLOOKUP(A275,Cleaning!$A:$A,Cleaning!$C:$C,0,0)</f>
        <v>45811</v>
      </c>
      <c r="D275" s="4">
        <f>_xlfn.XLOOKUP(A275,Cleaning!$A:$A,Cleaning!$D:$D,0,0)</f>
        <v>0.44212962962962965</v>
      </c>
      <c r="E275" s="2">
        <f>_xlfn.XLOOKUP(A275,Cleaning!$A:$A,Cleaning!$E:$E,0,0)</f>
        <v>45811</v>
      </c>
      <c r="F275" s="10" t="str">
        <f>_xlfn.XLOOKUP(A275,Cleaning!$A:$A,Cleaning!$F:$F,0,0)</f>
        <v>Tuesday</v>
      </c>
      <c r="G275" t="str">
        <f>_xlfn.XLOOKUP(A275,Cleaning!$A:$A,Cleaning!$G:$G,0,0)</f>
        <v>Morning</v>
      </c>
      <c r="H275" t="str">
        <f>_xlfn.XLOOKUP(A275,Cleaning!$A:$A,Cleaning!$I:$I,0,0)</f>
        <v>Drive-Thru</v>
      </c>
      <c r="I275" t="str">
        <f>_xlfn.XLOOKUP(A275,Cleaning!$A:$A,Cleaning!$J:$J,0,0)</f>
        <v>Soft Drink (Medium)</v>
      </c>
      <c r="J275" t="str">
        <f>_xlfn.XLOOKUP(A275,Cleaning!$A:$A,Cleaning!$L:$L,0,0)</f>
        <v>Almond Milk</v>
      </c>
      <c r="K275" t="str">
        <f>_xlfn.XLOOKUP(A275,Cleaning!$A:$A,Cleaning!$X:$X,0,0)</f>
        <v>Card</v>
      </c>
      <c r="L275" s="3">
        <f>_xlfn.XLOOKUP(A275,Cleaning!$A:$A,Cleaning!$M:$M,0,0)</f>
        <v>1</v>
      </c>
      <c r="M275" s="5">
        <f>_xlfn.XLOOKUP(A275,Cleaning!$A:$A,Cleaning!$O:$O,0,0)</f>
        <v>2.44</v>
      </c>
      <c r="N275" s="12">
        <f>_xlfn.XLOOKUP(A275,Cleaning!$A:$A,Cleaning!$P:$P,0,0)</f>
        <v>2.44</v>
      </c>
      <c r="O275">
        <f>_xlfn.XLOOKUP(A275,Cleaning!$A:$A,Cleaning!$R:$R,0,0)</f>
        <v>0</v>
      </c>
      <c r="P275">
        <f>_xlfn.XLOOKUP(A275,Cleaning!$A:$A,Cleaning!$T:$T,0,0)</f>
        <v>0.21</v>
      </c>
      <c r="Q275" s="5">
        <f>_xlfn.XLOOKUP(A275,Cleaning!$A:$A,Cleaning!$V:$V,0,0)</f>
        <v>2.65</v>
      </c>
    </row>
    <row r="276" spans="1:17" x14ac:dyDescent="0.3">
      <c r="A276" s="3">
        <v>120274</v>
      </c>
      <c r="B276">
        <f>_xlfn.XLOOKUP(A276,Cleaning!$A:$A,Cleaning!$B:$B,0,0)</f>
        <v>103</v>
      </c>
      <c r="C276" s="2">
        <f>_xlfn.XLOOKUP(A276,Cleaning!$A:$A,Cleaning!$C:$C,0,0)</f>
        <v>45802</v>
      </c>
      <c r="D276" s="4">
        <f>_xlfn.XLOOKUP(A276,Cleaning!$A:$A,Cleaning!$D:$D,0,0)</f>
        <v>0.12456018518518519</v>
      </c>
      <c r="E276" s="2">
        <f>_xlfn.XLOOKUP(A276,Cleaning!$A:$A,Cleaning!$E:$E,0,0)</f>
        <v>45802</v>
      </c>
      <c r="F276" s="10" t="str">
        <f>_xlfn.XLOOKUP(A276,Cleaning!$A:$A,Cleaning!$F:$F,0,0)</f>
        <v>Sunday</v>
      </c>
      <c r="G276" t="str">
        <f>_xlfn.XLOOKUP(A276,Cleaning!$A:$A,Cleaning!$G:$G,0,0)</f>
        <v>Lunch</v>
      </c>
      <c r="H276" t="str">
        <f>_xlfn.XLOOKUP(A276,Cleaning!$A:$A,Cleaning!$I:$I,0,0)</f>
        <v>Drive-Thru</v>
      </c>
      <c r="I276" t="str">
        <f>_xlfn.XLOOKUP(A276,Cleaning!$A:$A,Cleaning!$J:$J,0,0)</f>
        <v>Iced Tea</v>
      </c>
      <c r="J276" t="str">
        <f>_xlfn.XLOOKUP(A276,Cleaning!$A:$A,Cleaning!$L:$L,0,0)</f>
        <v>Sugar-Free Syrup</v>
      </c>
      <c r="K276" t="str">
        <f>_xlfn.XLOOKUP(A276,Cleaning!$A:$A,Cleaning!$X:$X,0,0)</f>
        <v>Card</v>
      </c>
      <c r="L276" s="3">
        <f>_xlfn.XLOOKUP(A276,Cleaning!$A:$A,Cleaning!$M:$M,0,0)</f>
        <v>1</v>
      </c>
      <c r="M276" s="5">
        <f>_xlfn.XLOOKUP(A276,Cleaning!$A:$A,Cleaning!$O:$O,0,0)</f>
        <v>2.06</v>
      </c>
      <c r="N276" s="12">
        <f>_xlfn.XLOOKUP(A276,Cleaning!$A:$A,Cleaning!$P:$P,0,0)</f>
        <v>2.06</v>
      </c>
      <c r="O276">
        <f>_xlfn.XLOOKUP(A276,Cleaning!$A:$A,Cleaning!$R:$R,0,0)</f>
        <v>0</v>
      </c>
      <c r="P276">
        <f>_xlfn.XLOOKUP(A276,Cleaning!$A:$A,Cleaning!$T:$T,0,0)</f>
        <v>0.16</v>
      </c>
      <c r="Q276" s="5">
        <f>_xlfn.XLOOKUP(A276,Cleaning!$A:$A,Cleaning!$V:$V,0,0)</f>
        <v>2.2200000000000002</v>
      </c>
    </row>
    <row r="277" spans="1:17" x14ac:dyDescent="0.3">
      <c r="A277" s="3">
        <v>120275</v>
      </c>
      <c r="B277">
        <f>_xlfn.XLOOKUP(A277,Cleaning!$A:$A,Cleaning!$B:$B,0,0)</f>
        <v>202</v>
      </c>
      <c r="C277" s="2">
        <f>_xlfn.XLOOKUP(A277,Cleaning!$A:$A,Cleaning!$C:$C,0,0)</f>
        <v>45821</v>
      </c>
      <c r="D277" s="4">
        <f>_xlfn.XLOOKUP(A277,Cleaning!$A:$A,Cleaning!$D:$D,0,0)</f>
        <v>0.10069444444444445</v>
      </c>
      <c r="E277" s="2">
        <f>_xlfn.XLOOKUP(A277,Cleaning!$A:$A,Cleaning!$E:$E,0,0)</f>
        <v>45821</v>
      </c>
      <c r="F277" s="10" t="str">
        <f>_xlfn.XLOOKUP(A277,Cleaning!$A:$A,Cleaning!$F:$F,0,0)</f>
        <v>Friday</v>
      </c>
      <c r="G277" t="str">
        <f>_xlfn.XLOOKUP(A277,Cleaning!$A:$A,Cleaning!$G:$G,0,0)</f>
        <v>Lunch</v>
      </c>
      <c r="H277" t="str">
        <f>_xlfn.XLOOKUP(A277,Cleaning!$A:$A,Cleaning!$I:$I,0,0)</f>
        <v>Drive-Thru</v>
      </c>
      <c r="I277" t="str">
        <f>_xlfn.XLOOKUP(A277,Cleaning!$A:$A,Cleaning!$J:$J,0,0)</f>
        <v>Chicken Sandwich Combo</v>
      </c>
      <c r="J277" t="str">
        <f>_xlfn.XLOOKUP(A277,Cleaning!$A:$A,Cleaning!$L:$L,0,0)</f>
        <v>Gluten-Free Bun</v>
      </c>
      <c r="K277" t="str">
        <f>_xlfn.XLOOKUP(A277,Cleaning!$A:$A,Cleaning!$X:$X,0,0)</f>
        <v>GiftCard</v>
      </c>
      <c r="L277" s="3">
        <f>_xlfn.XLOOKUP(A277,Cleaning!$A:$A,Cleaning!$M:$M,0,0)</f>
        <v>1</v>
      </c>
      <c r="M277" s="5">
        <f>_xlfn.XLOOKUP(A277,Cleaning!$A:$A,Cleaning!$O:$O,0,0)</f>
        <v>10.220000000000001</v>
      </c>
      <c r="N277" s="12">
        <f>_xlfn.XLOOKUP(A277,Cleaning!$A:$A,Cleaning!$P:$P,0,0)</f>
        <v>10.220000000000001</v>
      </c>
      <c r="O277">
        <f>_xlfn.XLOOKUP(A277,Cleaning!$A:$A,Cleaning!$R:$R,0,0)</f>
        <v>0</v>
      </c>
      <c r="P277">
        <f>_xlfn.XLOOKUP(A277,Cleaning!$A:$A,Cleaning!$T:$T,0,0)</f>
        <v>0.74</v>
      </c>
      <c r="Q277" s="5">
        <f>_xlfn.XLOOKUP(A277,Cleaning!$A:$A,Cleaning!$V:$V,0,0)</f>
        <v>10.96</v>
      </c>
    </row>
    <row r="278" spans="1:17" x14ac:dyDescent="0.3">
      <c r="A278" s="3">
        <v>120276</v>
      </c>
      <c r="B278">
        <f>_xlfn.XLOOKUP(A278,Cleaning!$A:$A,Cleaning!$B:$B,0,0)</f>
        <v>403</v>
      </c>
      <c r="C278" s="2">
        <f>_xlfn.XLOOKUP(A278,Cleaning!$A:$A,Cleaning!$C:$C,0,0)</f>
        <v>45805</v>
      </c>
      <c r="D278" s="4">
        <f>_xlfn.XLOOKUP(A278,Cleaning!$A:$A,Cleaning!$D:$D,0,0)</f>
        <v>0.50418981481481484</v>
      </c>
      <c r="E278" s="2">
        <f>_xlfn.XLOOKUP(A278,Cleaning!$A:$A,Cleaning!$E:$E,0,0)</f>
        <v>45805</v>
      </c>
      <c r="F278" s="10" t="str">
        <f>_xlfn.XLOOKUP(A278,Cleaning!$A:$A,Cleaning!$F:$F,0,0)</f>
        <v>Wednesday</v>
      </c>
      <c r="G278" t="str">
        <f>_xlfn.XLOOKUP(A278,Cleaning!$A:$A,Cleaning!$G:$G,0,0)</f>
        <v>Lunch</v>
      </c>
      <c r="H278" t="str">
        <f>_xlfn.XLOOKUP(A278,Cleaning!$A:$A,Cleaning!$I:$I,0,0)</f>
        <v>Takeout</v>
      </c>
      <c r="I278" t="str">
        <f>_xlfn.XLOOKUP(A278,Cleaning!$A:$A,Cleaning!$J:$J,0,0)</f>
        <v>Chicken Sandwich</v>
      </c>
      <c r="J278" t="str">
        <f>_xlfn.XLOOKUP(A278,Cleaning!$A:$A,Cleaning!$L:$L,0,0)</f>
        <v>Add Bacon</v>
      </c>
      <c r="K278" t="str">
        <f>_xlfn.XLOOKUP(A278,Cleaning!$A:$A,Cleaning!$X:$X,0,0)</f>
        <v>Card</v>
      </c>
      <c r="L278" s="3">
        <f>_xlfn.XLOOKUP(A278,Cleaning!$A:$A,Cleaning!$M:$M,0,0)</f>
        <v>1</v>
      </c>
      <c r="M278" s="5">
        <f>_xlfn.XLOOKUP(A278,Cleaning!$A:$A,Cleaning!$O:$O,0,0)</f>
        <v>6.46</v>
      </c>
      <c r="N278" s="12">
        <f>_xlfn.XLOOKUP(A278,Cleaning!$A:$A,Cleaning!$P:$P,0,0)</f>
        <v>6.46</v>
      </c>
      <c r="O278">
        <f>_xlfn.XLOOKUP(A278,Cleaning!$A:$A,Cleaning!$R:$R,0,0)</f>
        <v>0</v>
      </c>
      <c r="P278">
        <f>_xlfn.XLOOKUP(A278,Cleaning!$A:$A,Cleaning!$T:$T,0,0)</f>
        <v>0.42</v>
      </c>
      <c r="Q278" s="5">
        <f>_xlfn.XLOOKUP(A278,Cleaning!$A:$A,Cleaning!$V:$V,0,0)</f>
        <v>6.88</v>
      </c>
    </row>
    <row r="279" spans="1:17" x14ac:dyDescent="0.3">
      <c r="A279" s="3">
        <v>120277</v>
      </c>
      <c r="B279">
        <f>_xlfn.XLOOKUP(A279,Cleaning!$A:$A,Cleaning!$B:$B,0,0)</f>
        <v>402</v>
      </c>
      <c r="C279" s="2">
        <f>_xlfn.XLOOKUP(A279,Cleaning!$A:$A,Cleaning!$C:$C,0,0)</f>
        <v>45773</v>
      </c>
      <c r="D279" s="4">
        <f>_xlfn.XLOOKUP(A279,Cleaning!$A:$A,Cleaning!$D:$D,0,0)</f>
        <v>0.44763888888888886</v>
      </c>
      <c r="E279" s="2">
        <f>_xlfn.XLOOKUP(A279,Cleaning!$A:$A,Cleaning!$E:$E,0,0)</f>
        <v>45773</v>
      </c>
      <c r="F279" s="10" t="str">
        <f>_xlfn.XLOOKUP(A279,Cleaning!$A:$A,Cleaning!$F:$F,0,0)</f>
        <v>Saturday</v>
      </c>
      <c r="G279" t="str">
        <f>_xlfn.XLOOKUP(A279,Cleaning!$A:$A,Cleaning!$G:$G,0,0)</f>
        <v>Breakfast</v>
      </c>
      <c r="H279" t="str">
        <f>_xlfn.XLOOKUP(A279,Cleaning!$A:$A,Cleaning!$I:$I,0,0)</f>
        <v>Drive-Thru</v>
      </c>
      <c r="I279" t="str">
        <f>_xlfn.XLOOKUP(A279,Cleaning!$A:$A,Cleaning!$J:$J,0,0)</f>
        <v>Pancake Platter</v>
      </c>
      <c r="J279" t="str">
        <f>_xlfn.XLOOKUP(A279,Cleaning!$A:$A,Cleaning!$L:$L,0,0)</f>
        <v>No Modifier</v>
      </c>
      <c r="K279" t="str">
        <f>_xlfn.XLOOKUP(A279,Cleaning!$A:$A,Cleaning!$X:$X,0,0)</f>
        <v>Card</v>
      </c>
      <c r="L279" s="3">
        <f>_xlfn.XLOOKUP(A279,Cleaning!$A:$A,Cleaning!$M:$M,0,0)</f>
        <v>1</v>
      </c>
      <c r="M279" s="5">
        <f>_xlfn.XLOOKUP(A279,Cleaning!$A:$A,Cleaning!$O:$O,0,0)</f>
        <v>4.79</v>
      </c>
      <c r="N279" s="12">
        <f>_xlfn.XLOOKUP(A279,Cleaning!$A:$A,Cleaning!$P:$P,0,0)</f>
        <v>4.79</v>
      </c>
      <c r="O279">
        <f>_xlfn.XLOOKUP(A279,Cleaning!$A:$A,Cleaning!$R:$R,0,0)</f>
        <v>0</v>
      </c>
      <c r="P279">
        <f>_xlfn.XLOOKUP(A279,Cleaning!$A:$A,Cleaning!$T:$T,0,0)</f>
        <v>0.28999999999999998</v>
      </c>
      <c r="Q279" s="5">
        <f>_xlfn.XLOOKUP(A279,Cleaning!$A:$A,Cleaning!$V:$V,0,0)</f>
        <v>5.08</v>
      </c>
    </row>
    <row r="280" spans="1:17" x14ac:dyDescent="0.3">
      <c r="A280" s="3">
        <v>120278</v>
      </c>
      <c r="B280">
        <f>_xlfn.XLOOKUP(A280,Cleaning!$A:$A,Cleaning!$B:$B,0,0)</f>
        <v>102</v>
      </c>
      <c r="C280" s="2">
        <f>_xlfn.XLOOKUP(A280,Cleaning!$A:$A,Cleaning!$C:$C,0,0)</f>
        <v>45849</v>
      </c>
      <c r="D280" s="4">
        <f>_xlfn.XLOOKUP(A280,Cleaning!$A:$A,Cleaning!$D:$D,0,0)</f>
        <v>0.27834490740740742</v>
      </c>
      <c r="E280" s="2">
        <f>_xlfn.XLOOKUP(A280,Cleaning!$A:$A,Cleaning!$E:$E,0,0)</f>
        <v>45849</v>
      </c>
      <c r="F280" s="10" t="str">
        <f>_xlfn.XLOOKUP(A280,Cleaning!$A:$A,Cleaning!$F:$F,0,0)</f>
        <v>Friday</v>
      </c>
      <c r="G280" t="str">
        <f>_xlfn.XLOOKUP(A280,Cleaning!$A:$A,Cleaning!$G:$G,0,0)</f>
        <v>Dinner</v>
      </c>
      <c r="H280" t="str">
        <f>_xlfn.XLOOKUP(A280,Cleaning!$A:$A,Cleaning!$I:$I,0,0)</f>
        <v>Delivery</v>
      </c>
      <c r="I280" t="str">
        <f>_xlfn.XLOOKUP(A280,Cleaning!$A:$A,Cleaning!$J:$J,0,0)</f>
        <v>Chicken Sandwich Combo</v>
      </c>
      <c r="J280" t="str">
        <f>_xlfn.XLOOKUP(A280,Cleaning!$A:$A,Cleaning!$L:$L,0,0)</f>
        <v>No Modifier</v>
      </c>
      <c r="K280" t="str">
        <f>_xlfn.XLOOKUP(A280,Cleaning!$A:$A,Cleaning!$X:$X,0,0)</f>
        <v>Card</v>
      </c>
      <c r="L280" s="3">
        <f>_xlfn.XLOOKUP(A280,Cleaning!$A:$A,Cleaning!$M:$M,0,0)</f>
        <v>1</v>
      </c>
      <c r="M280" s="5">
        <f>_xlfn.XLOOKUP(A280,Cleaning!$A:$A,Cleaning!$O:$O,0,0)</f>
        <v>9.02</v>
      </c>
      <c r="N280" s="12">
        <f>_xlfn.XLOOKUP(A280,Cleaning!$A:$A,Cleaning!$P:$P,0,0)</f>
        <v>9.02</v>
      </c>
      <c r="O280">
        <f>_xlfn.XLOOKUP(A280,Cleaning!$A:$A,Cleaning!$R:$R,0,0)</f>
        <v>0</v>
      </c>
      <c r="P280">
        <f>_xlfn.XLOOKUP(A280,Cleaning!$A:$A,Cleaning!$T:$T,0,0)</f>
        <v>0.65</v>
      </c>
      <c r="Q280" s="5">
        <f>_xlfn.XLOOKUP(A280,Cleaning!$A:$A,Cleaning!$V:$V,0,0)</f>
        <v>9.67</v>
      </c>
    </row>
    <row r="281" spans="1:17" x14ac:dyDescent="0.3">
      <c r="A281" s="3">
        <v>120279</v>
      </c>
      <c r="B281">
        <f>_xlfn.XLOOKUP(A281,Cleaning!$A:$A,Cleaning!$B:$B,0,0)</f>
        <v>501</v>
      </c>
      <c r="C281" s="2">
        <f>_xlfn.XLOOKUP(A281,Cleaning!$A:$A,Cleaning!$C:$C,0,0)</f>
        <v>45850</v>
      </c>
      <c r="D281" s="4">
        <f>_xlfn.XLOOKUP(A281,Cleaning!$A:$A,Cleaning!$D:$D,0,0)</f>
        <v>9.6412037037037032E-2</v>
      </c>
      <c r="E281" s="2">
        <f>_xlfn.XLOOKUP(A281,Cleaning!$A:$A,Cleaning!$E:$E,0,0)</f>
        <v>45850</v>
      </c>
      <c r="F281" s="10" t="str">
        <f>_xlfn.XLOOKUP(A281,Cleaning!$A:$A,Cleaning!$F:$F,0,0)</f>
        <v>Saturday</v>
      </c>
      <c r="G281" t="str">
        <f>_xlfn.XLOOKUP(A281,Cleaning!$A:$A,Cleaning!$G:$G,0,0)</f>
        <v>Lunch</v>
      </c>
      <c r="H281" t="str">
        <f>_xlfn.XLOOKUP(A281,Cleaning!$A:$A,Cleaning!$I:$I,0,0)</f>
        <v>Takeout</v>
      </c>
      <c r="I281" t="str">
        <f>_xlfn.XLOOKUP(A281,Cleaning!$A:$A,Cleaning!$J:$J,0,0)</f>
        <v>Cheeseburger</v>
      </c>
      <c r="J281" t="str">
        <f>_xlfn.XLOOKUP(A281,Cleaning!$A:$A,Cleaning!$L:$L,0,0)</f>
        <v>No Modifier</v>
      </c>
      <c r="K281" t="str">
        <f>_xlfn.XLOOKUP(A281,Cleaning!$A:$A,Cleaning!$X:$X,0,0)</f>
        <v>Card</v>
      </c>
      <c r="L281" s="3">
        <f>_xlfn.XLOOKUP(A281,Cleaning!$A:$A,Cleaning!$M:$M,0,0)</f>
        <v>1</v>
      </c>
      <c r="M281" s="5">
        <f>_xlfn.XLOOKUP(A281,Cleaning!$A:$A,Cleaning!$O:$O,0,0)</f>
        <v>4.3599999999999994</v>
      </c>
      <c r="N281" s="12">
        <f>_xlfn.XLOOKUP(A281,Cleaning!$A:$A,Cleaning!$P:$P,0,0)</f>
        <v>4.3599999999999994</v>
      </c>
      <c r="O281">
        <f>_xlfn.XLOOKUP(A281,Cleaning!$A:$A,Cleaning!$R:$R,0,0)</f>
        <v>0</v>
      </c>
      <c r="P281">
        <f>_xlfn.XLOOKUP(A281,Cleaning!$A:$A,Cleaning!$T:$T,0,0)</f>
        <v>0.28000000000000003</v>
      </c>
      <c r="Q281" s="5">
        <f>_xlfn.XLOOKUP(A281,Cleaning!$A:$A,Cleaning!$V:$V,0,0)</f>
        <v>4.6399999999999997</v>
      </c>
    </row>
    <row r="282" spans="1:17" x14ac:dyDescent="0.3">
      <c r="A282" s="3">
        <v>120280</v>
      </c>
      <c r="B282">
        <f>_xlfn.XLOOKUP(A282,Cleaning!$A:$A,Cleaning!$B:$B,0,0)</f>
        <v>201</v>
      </c>
      <c r="C282" s="2">
        <f>_xlfn.XLOOKUP(A282,Cleaning!$A:$A,Cleaning!$C:$C,0,0)</f>
        <v>45795</v>
      </c>
      <c r="D282" s="4">
        <f>_xlfn.XLOOKUP(A282,Cleaning!$A:$A,Cleaning!$D:$D,0,0)</f>
        <v>0.52475694444444443</v>
      </c>
      <c r="E282" s="2">
        <f>_xlfn.XLOOKUP(A282,Cleaning!$A:$A,Cleaning!$E:$E,0,0)</f>
        <v>45795</v>
      </c>
      <c r="F282" s="10" t="str">
        <f>_xlfn.XLOOKUP(A282,Cleaning!$A:$A,Cleaning!$F:$F,0,0)</f>
        <v>Sunday</v>
      </c>
      <c r="G282" t="str">
        <f>_xlfn.XLOOKUP(A282,Cleaning!$A:$A,Cleaning!$G:$G,0,0)</f>
        <v>Lunch</v>
      </c>
      <c r="H282" t="str">
        <f>_xlfn.XLOOKUP(A282,Cleaning!$A:$A,Cleaning!$I:$I,0,0)</f>
        <v>Drive-Thru</v>
      </c>
      <c r="I282" t="str">
        <f>_xlfn.XLOOKUP(A282,Cleaning!$A:$A,Cleaning!$J:$J,0,0)</f>
        <v>Chicken Sandwich</v>
      </c>
      <c r="J282" t="str">
        <f>_xlfn.XLOOKUP(A282,Cleaning!$A:$A,Cleaning!$L:$L,0,0)</f>
        <v>No Modifier</v>
      </c>
      <c r="K282" t="str">
        <f>_xlfn.XLOOKUP(A282,Cleaning!$A:$A,Cleaning!$X:$X,0,0)</f>
        <v>Card</v>
      </c>
      <c r="L282" s="3">
        <f>_xlfn.XLOOKUP(A282,Cleaning!$A:$A,Cleaning!$M:$M,0,0)</f>
        <v>1</v>
      </c>
      <c r="M282" s="5">
        <f>_xlfn.XLOOKUP(A282,Cleaning!$A:$A,Cleaning!$O:$O,0,0)</f>
        <v>5.4300000000000006</v>
      </c>
      <c r="N282" s="12">
        <f>_xlfn.XLOOKUP(A282,Cleaning!$A:$A,Cleaning!$P:$P,0,0)</f>
        <v>5.4300000000000006</v>
      </c>
      <c r="O282">
        <f>_xlfn.XLOOKUP(A282,Cleaning!$A:$A,Cleaning!$R:$R,0,0)</f>
        <v>0</v>
      </c>
      <c r="P282">
        <f>_xlfn.XLOOKUP(A282,Cleaning!$A:$A,Cleaning!$T:$T,0,0)</f>
        <v>0.35</v>
      </c>
      <c r="Q282" s="5">
        <f>_xlfn.XLOOKUP(A282,Cleaning!$A:$A,Cleaning!$V:$V,0,0)</f>
        <v>5.78</v>
      </c>
    </row>
    <row r="283" spans="1:17" x14ac:dyDescent="0.3">
      <c r="A283" s="3">
        <v>120281</v>
      </c>
      <c r="B283">
        <f>_xlfn.XLOOKUP(A283,Cleaning!$A:$A,Cleaning!$B:$B,0,0)</f>
        <v>101</v>
      </c>
      <c r="C283" s="2">
        <f>_xlfn.XLOOKUP(A283,Cleaning!$A:$A,Cleaning!$C:$C,0,0)</f>
        <v>45857</v>
      </c>
      <c r="D283" s="4">
        <f>_xlfn.XLOOKUP(A283,Cleaning!$A:$A,Cleaning!$D:$D,0,0)</f>
        <v>0.36101851851851852</v>
      </c>
      <c r="E283" s="2">
        <f>_xlfn.XLOOKUP(A283,Cleaning!$A:$A,Cleaning!$E:$E,0,0)</f>
        <v>45857</v>
      </c>
      <c r="F283" s="10" t="str">
        <f>_xlfn.XLOOKUP(A283,Cleaning!$A:$A,Cleaning!$F:$F,0,0)</f>
        <v>Saturday</v>
      </c>
      <c r="G283" t="str">
        <f>_xlfn.XLOOKUP(A283,Cleaning!$A:$A,Cleaning!$G:$G,0,0)</f>
        <v>Dinner</v>
      </c>
      <c r="H283" t="str">
        <f>_xlfn.XLOOKUP(A283,Cleaning!$A:$A,Cleaning!$I:$I,0,0)</f>
        <v>Drive-Thru</v>
      </c>
      <c r="I283" t="str">
        <f>_xlfn.XLOOKUP(A283,Cleaning!$A:$A,Cleaning!$J:$J,0,0)</f>
        <v>Chicken Sandwich</v>
      </c>
      <c r="J283" t="str">
        <f>_xlfn.XLOOKUP(A283,Cleaning!$A:$A,Cleaning!$L:$L,0,0)</f>
        <v>No Modifier</v>
      </c>
      <c r="K283" t="str">
        <f>_xlfn.XLOOKUP(A283,Cleaning!$A:$A,Cleaning!$X:$X,0,0)</f>
        <v>Card</v>
      </c>
      <c r="L283" s="3">
        <f>_xlfn.XLOOKUP(A283,Cleaning!$A:$A,Cleaning!$M:$M,0,0)</f>
        <v>1</v>
      </c>
      <c r="M283" s="5">
        <f>_xlfn.XLOOKUP(A283,Cleaning!$A:$A,Cleaning!$O:$O,0,0)</f>
        <v>5.63</v>
      </c>
      <c r="N283" s="12">
        <f>_xlfn.XLOOKUP(A283,Cleaning!$A:$A,Cleaning!$P:$P,0,0)</f>
        <v>5.63</v>
      </c>
      <c r="O283">
        <f>_xlfn.XLOOKUP(A283,Cleaning!$A:$A,Cleaning!$R:$R,0,0)</f>
        <v>0</v>
      </c>
      <c r="P283">
        <f>_xlfn.XLOOKUP(A283,Cleaning!$A:$A,Cleaning!$T:$T,0,0)</f>
        <v>0.45</v>
      </c>
      <c r="Q283" s="5">
        <f>_xlfn.XLOOKUP(A283,Cleaning!$A:$A,Cleaning!$V:$V,0,0)</f>
        <v>6.08</v>
      </c>
    </row>
    <row r="284" spans="1:17" x14ac:dyDescent="0.3">
      <c r="A284" s="3">
        <v>120282</v>
      </c>
      <c r="B284">
        <f>_xlfn.XLOOKUP(A284,Cleaning!$A:$A,Cleaning!$B:$B,0,0)</f>
        <v>501</v>
      </c>
      <c r="C284" s="2">
        <f>_xlfn.XLOOKUP(A284,Cleaning!$A:$A,Cleaning!$C:$C,0,0)</f>
        <v>45767</v>
      </c>
      <c r="D284" s="4">
        <f>_xlfn.XLOOKUP(A284,Cleaning!$A:$A,Cleaning!$D:$D,0,0)</f>
        <v>0.33357638888888891</v>
      </c>
      <c r="E284" s="2">
        <f>_xlfn.XLOOKUP(A284,Cleaning!$A:$A,Cleaning!$E:$E,0,0)</f>
        <v>45767</v>
      </c>
      <c r="F284" s="10" t="str">
        <f>_xlfn.XLOOKUP(A284,Cleaning!$A:$A,Cleaning!$F:$F,0,0)</f>
        <v>Sunday</v>
      </c>
      <c r="G284" t="str">
        <f>_xlfn.XLOOKUP(A284,Cleaning!$A:$A,Cleaning!$G:$G,0,0)</f>
        <v>Dinner</v>
      </c>
      <c r="H284" t="str">
        <f>_xlfn.XLOOKUP(A284,Cleaning!$A:$A,Cleaning!$I:$I,0,0)</f>
        <v>Delivery</v>
      </c>
      <c r="I284" t="str">
        <f>_xlfn.XLOOKUP(A284,Cleaning!$A:$A,Cleaning!$J:$J,0,0)</f>
        <v>Cheeseburger Combo</v>
      </c>
      <c r="J284" t="str">
        <f>_xlfn.XLOOKUP(A284,Cleaning!$A:$A,Cleaning!$L:$L,0,0)</f>
        <v>No Modifier</v>
      </c>
      <c r="K284" t="str">
        <f>_xlfn.XLOOKUP(A284,Cleaning!$A:$A,Cleaning!$X:$X,0,0)</f>
        <v>Card</v>
      </c>
      <c r="L284" s="3">
        <f>_xlfn.XLOOKUP(A284,Cleaning!$A:$A,Cleaning!$M:$M,0,0)</f>
        <v>1</v>
      </c>
      <c r="M284" s="5">
        <f>_xlfn.XLOOKUP(A284,Cleaning!$A:$A,Cleaning!$O:$O,0,0)</f>
        <v>9.2799999999999994</v>
      </c>
      <c r="N284" s="12">
        <f>_xlfn.XLOOKUP(A284,Cleaning!$A:$A,Cleaning!$P:$P,0,0)</f>
        <v>9.2799999999999994</v>
      </c>
      <c r="O284">
        <f>_xlfn.XLOOKUP(A284,Cleaning!$A:$A,Cleaning!$R:$R,0,0)</f>
        <v>0</v>
      </c>
      <c r="P284">
        <f>_xlfn.XLOOKUP(A284,Cleaning!$A:$A,Cleaning!$T:$T,0,0)</f>
        <v>0.67</v>
      </c>
      <c r="Q284" s="5">
        <f>_xlfn.XLOOKUP(A284,Cleaning!$A:$A,Cleaning!$V:$V,0,0)</f>
        <v>9.9499999999999993</v>
      </c>
    </row>
    <row r="285" spans="1:17" x14ac:dyDescent="0.3">
      <c r="A285" s="3">
        <v>120283</v>
      </c>
      <c r="B285">
        <f>_xlfn.XLOOKUP(A285,Cleaning!$A:$A,Cleaning!$B:$B,0,0)</f>
        <v>101</v>
      </c>
      <c r="C285" s="2">
        <f>_xlfn.XLOOKUP(A285,Cleaning!$A:$A,Cleaning!$C:$C,0,0)</f>
        <v>45763</v>
      </c>
      <c r="D285" s="4">
        <f>_xlfn.XLOOKUP(A285,Cleaning!$A:$A,Cleaning!$D:$D,0,0)</f>
        <v>0.46956018518518516</v>
      </c>
      <c r="E285" s="2">
        <f>_xlfn.XLOOKUP(A285,Cleaning!$A:$A,Cleaning!$E:$E,0,0)</f>
        <v>45763</v>
      </c>
      <c r="F285" s="10" t="str">
        <f>_xlfn.XLOOKUP(A285,Cleaning!$A:$A,Cleaning!$F:$F,0,0)</f>
        <v>Wednesday</v>
      </c>
      <c r="G285" t="str">
        <f>_xlfn.XLOOKUP(A285,Cleaning!$A:$A,Cleaning!$G:$G,0,0)</f>
        <v>Lunch</v>
      </c>
      <c r="H285" t="str">
        <f>_xlfn.XLOOKUP(A285,Cleaning!$A:$A,Cleaning!$I:$I,0,0)</f>
        <v>Dine-In</v>
      </c>
      <c r="I285" t="str">
        <f>_xlfn.XLOOKUP(A285,Cleaning!$A:$A,Cleaning!$J:$J,0,0)</f>
        <v>Spicy Chicken Combo</v>
      </c>
      <c r="J285" t="str">
        <f>_xlfn.XLOOKUP(A285,Cleaning!$A:$A,Cleaning!$L:$L,0,0)</f>
        <v>No Modifier</v>
      </c>
      <c r="K285" t="str">
        <f>_xlfn.XLOOKUP(A285,Cleaning!$A:$A,Cleaning!$X:$X,0,0)</f>
        <v>Card</v>
      </c>
      <c r="L285" s="3">
        <f>_xlfn.XLOOKUP(A285,Cleaning!$A:$A,Cleaning!$M:$M,0,0)</f>
        <v>1</v>
      </c>
      <c r="M285" s="5">
        <f>_xlfn.XLOOKUP(A285,Cleaning!$A:$A,Cleaning!$O:$O,0,0)</f>
        <v>8.67</v>
      </c>
      <c r="N285" s="12">
        <f>_xlfn.XLOOKUP(A285,Cleaning!$A:$A,Cleaning!$P:$P,0,0)</f>
        <v>8.67</v>
      </c>
      <c r="O285">
        <f>_xlfn.XLOOKUP(A285,Cleaning!$A:$A,Cleaning!$R:$R,0,0)</f>
        <v>0</v>
      </c>
      <c r="P285">
        <f>_xlfn.XLOOKUP(A285,Cleaning!$A:$A,Cleaning!$T:$T,0,0)</f>
        <v>0.56000000000000005</v>
      </c>
      <c r="Q285" s="5">
        <f>_xlfn.XLOOKUP(A285,Cleaning!$A:$A,Cleaning!$V:$V,0,0)</f>
        <v>9.23</v>
      </c>
    </row>
    <row r="286" spans="1:17" x14ac:dyDescent="0.3">
      <c r="A286" s="3">
        <v>120284</v>
      </c>
      <c r="B286">
        <f>_xlfn.XLOOKUP(A286,Cleaning!$A:$A,Cleaning!$B:$B,0,0)</f>
        <v>101</v>
      </c>
      <c r="C286" s="2">
        <f>_xlfn.XLOOKUP(A286,Cleaning!$A:$A,Cleaning!$C:$C,0,0)</f>
        <v>45765</v>
      </c>
      <c r="D286" s="4">
        <f>_xlfn.XLOOKUP(A286,Cleaning!$A:$A,Cleaning!$D:$D,0,0)</f>
        <v>9.3333333333333338E-2</v>
      </c>
      <c r="E286" s="2">
        <f>_xlfn.XLOOKUP(A286,Cleaning!$A:$A,Cleaning!$E:$E,0,0)</f>
        <v>45765</v>
      </c>
      <c r="F286" s="10" t="str">
        <f>_xlfn.XLOOKUP(A286,Cleaning!$A:$A,Cleaning!$F:$F,0,0)</f>
        <v>Friday</v>
      </c>
      <c r="G286" t="str">
        <f>_xlfn.XLOOKUP(A286,Cleaning!$A:$A,Cleaning!$G:$G,0,0)</f>
        <v>Lunch</v>
      </c>
      <c r="H286" t="str">
        <f>_xlfn.XLOOKUP(A286,Cleaning!$A:$A,Cleaning!$I:$I,0,0)</f>
        <v>Takeout</v>
      </c>
      <c r="I286" t="str">
        <f>_xlfn.XLOOKUP(A286,Cleaning!$A:$A,Cleaning!$J:$J,0,0)</f>
        <v>Chicken Nuggets (10pc)</v>
      </c>
      <c r="J286" t="str">
        <f>_xlfn.XLOOKUP(A286,Cleaning!$A:$A,Cleaning!$L:$L,0,0)</f>
        <v>No Modifier</v>
      </c>
      <c r="K286" t="str">
        <f>_xlfn.XLOOKUP(A286,Cleaning!$A:$A,Cleaning!$X:$X,0,0)</f>
        <v>Cash</v>
      </c>
      <c r="L286" s="3">
        <f>_xlfn.XLOOKUP(A286,Cleaning!$A:$A,Cleaning!$M:$M,0,0)</f>
        <v>1</v>
      </c>
      <c r="M286" s="5">
        <f>_xlfn.XLOOKUP(A286,Cleaning!$A:$A,Cleaning!$O:$O,0,0)</f>
        <v>5.7</v>
      </c>
      <c r="N286" s="12">
        <f>_xlfn.XLOOKUP(A286,Cleaning!$A:$A,Cleaning!$P:$P,0,0)</f>
        <v>5.7</v>
      </c>
      <c r="O286">
        <f>_xlfn.XLOOKUP(A286,Cleaning!$A:$A,Cleaning!$R:$R,0,0)</f>
        <v>0.56999999999999995</v>
      </c>
      <c r="P286">
        <f>_xlfn.XLOOKUP(A286,Cleaning!$A:$A,Cleaning!$T:$T,0,0)</f>
        <v>0.49</v>
      </c>
      <c r="Q286" s="5">
        <f>_xlfn.XLOOKUP(A286,Cleaning!$A:$A,Cleaning!$V:$V,0,0)</f>
        <v>5.62</v>
      </c>
    </row>
    <row r="287" spans="1:17" x14ac:dyDescent="0.3">
      <c r="A287" s="3">
        <v>120285</v>
      </c>
      <c r="B287">
        <f>_xlfn.XLOOKUP(A287,Cleaning!$A:$A,Cleaning!$B:$B,0,0)</f>
        <v>202</v>
      </c>
      <c r="C287" s="2">
        <f>_xlfn.XLOOKUP(A287,Cleaning!$A:$A,Cleaning!$C:$C,0,0)</f>
        <v>45828</v>
      </c>
      <c r="D287" s="4">
        <f>_xlfn.XLOOKUP(A287,Cleaning!$A:$A,Cleaning!$D:$D,0,0)</f>
        <v>0.50094907407407407</v>
      </c>
      <c r="E287" s="2">
        <f>_xlfn.XLOOKUP(A287,Cleaning!$A:$A,Cleaning!$E:$E,0,0)</f>
        <v>45828</v>
      </c>
      <c r="F287" s="10" t="str">
        <f>_xlfn.XLOOKUP(A287,Cleaning!$A:$A,Cleaning!$F:$F,0,0)</f>
        <v>Friday</v>
      </c>
      <c r="G287" t="str">
        <f>_xlfn.XLOOKUP(A287,Cleaning!$A:$A,Cleaning!$G:$G,0,0)</f>
        <v>Lunch</v>
      </c>
      <c r="H287" t="str">
        <f>_xlfn.XLOOKUP(A287,Cleaning!$A:$A,Cleaning!$I:$I,0,0)</f>
        <v>Delivery</v>
      </c>
      <c r="I287" t="str">
        <f>_xlfn.XLOOKUP(A287,Cleaning!$A:$A,Cleaning!$J:$J,0,0)</f>
        <v>Spicy Chicken Sandwich</v>
      </c>
      <c r="J287" t="str">
        <f>_xlfn.XLOOKUP(A287,Cleaning!$A:$A,Cleaning!$L:$L,0,0)</f>
        <v>Add Jalapenos</v>
      </c>
      <c r="K287" t="str">
        <f>_xlfn.XLOOKUP(A287,Cleaning!$A:$A,Cleaning!$X:$X,0,0)</f>
        <v>Card</v>
      </c>
      <c r="L287" s="3">
        <f>_xlfn.XLOOKUP(A287,Cleaning!$A:$A,Cleaning!$M:$M,0,0)</f>
        <v>1</v>
      </c>
      <c r="M287" s="5">
        <f>_xlfn.XLOOKUP(A287,Cleaning!$A:$A,Cleaning!$O:$O,0,0)</f>
        <v>5.29</v>
      </c>
      <c r="N287" s="12">
        <f>_xlfn.XLOOKUP(A287,Cleaning!$A:$A,Cleaning!$P:$P,0,0)</f>
        <v>5.29</v>
      </c>
      <c r="O287">
        <f>_xlfn.XLOOKUP(A287,Cleaning!$A:$A,Cleaning!$R:$R,0,0)</f>
        <v>0.79</v>
      </c>
      <c r="P287">
        <f>_xlfn.XLOOKUP(A287,Cleaning!$A:$A,Cleaning!$T:$T,0,0)</f>
        <v>0.38</v>
      </c>
      <c r="Q287" s="5">
        <f>_xlfn.XLOOKUP(A287,Cleaning!$A:$A,Cleaning!$V:$V,0,0)</f>
        <v>4.88</v>
      </c>
    </row>
    <row r="288" spans="1:17" x14ac:dyDescent="0.3">
      <c r="A288" s="3">
        <v>120286</v>
      </c>
      <c r="B288">
        <f>_xlfn.XLOOKUP(A288,Cleaning!$A:$A,Cleaning!$B:$B,0,0)</f>
        <v>103</v>
      </c>
      <c r="C288" s="2">
        <f>_xlfn.XLOOKUP(A288,Cleaning!$A:$A,Cleaning!$C:$C,0,0)</f>
        <v>45828</v>
      </c>
      <c r="D288" s="4">
        <f>_xlfn.XLOOKUP(A288,Cleaning!$A:$A,Cleaning!$D:$D,0,0)</f>
        <v>0.50400462962962966</v>
      </c>
      <c r="E288" s="2">
        <f>_xlfn.XLOOKUP(A288,Cleaning!$A:$A,Cleaning!$E:$E,0,0)</f>
        <v>45828</v>
      </c>
      <c r="F288" s="10" t="str">
        <f>_xlfn.XLOOKUP(A288,Cleaning!$A:$A,Cleaning!$F:$F,0,0)</f>
        <v>Friday</v>
      </c>
      <c r="G288" t="str">
        <f>_xlfn.XLOOKUP(A288,Cleaning!$A:$A,Cleaning!$G:$G,0,0)</f>
        <v>Lunch</v>
      </c>
      <c r="H288" t="str">
        <f>_xlfn.XLOOKUP(A288,Cleaning!$A:$A,Cleaning!$I:$I,0,0)</f>
        <v>Takeout</v>
      </c>
      <c r="I288" t="str">
        <f>_xlfn.XLOOKUP(A288,Cleaning!$A:$A,Cleaning!$J:$J,0,0)</f>
        <v>Chicken Sandwich Combo</v>
      </c>
      <c r="J288" t="str">
        <f>_xlfn.XLOOKUP(A288,Cleaning!$A:$A,Cleaning!$L:$L,0,0)</f>
        <v>Add Bacon</v>
      </c>
      <c r="K288" t="str">
        <f>_xlfn.XLOOKUP(A288,Cleaning!$A:$A,Cleaning!$X:$X,0,0)</f>
        <v>GiftCard</v>
      </c>
      <c r="L288" s="3">
        <f>_xlfn.XLOOKUP(A288,Cleaning!$A:$A,Cleaning!$M:$M,0,0)</f>
        <v>1</v>
      </c>
      <c r="M288" s="5">
        <f>_xlfn.XLOOKUP(A288,Cleaning!$A:$A,Cleaning!$O:$O,0,0)</f>
        <v>9.91</v>
      </c>
      <c r="N288" s="12">
        <f>_xlfn.XLOOKUP(A288,Cleaning!$A:$A,Cleaning!$P:$P,0,0)</f>
        <v>9.91</v>
      </c>
      <c r="O288">
        <f>_xlfn.XLOOKUP(A288,Cleaning!$A:$A,Cleaning!$R:$R,0,0)</f>
        <v>0</v>
      </c>
      <c r="P288">
        <f>_xlfn.XLOOKUP(A288,Cleaning!$A:$A,Cleaning!$T:$T,0,0)</f>
        <v>0.84</v>
      </c>
      <c r="Q288" s="5">
        <f>_xlfn.XLOOKUP(A288,Cleaning!$A:$A,Cleaning!$V:$V,0,0)</f>
        <v>10.75</v>
      </c>
    </row>
    <row r="289" spans="1:17" x14ac:dyDescent="0.3">
      <c r="A289" s="3">
        <v>120287</v>
      </c>
      <c r="B289">
        <f>_xlfn.XLOOKUP(A289,Cleaning!$A:$A,Cleaning!$B:$B,0,0)</f>
        <v>103</v>
      </c>
      <c r="C289" s="2">
        <f>_xlfn.XLOOKUP(A289,Cleaning!$A:$A,Cleaning!$C:$C,0,0)</f>
        <v>45791</v>
      </c>
      <c r="D289" s="4">
        <f>_xlfn.XLOOKUP(A289,Cleaning!$A:$A,Cleaning!$D:$D,0,0)</f>
        <v>0.16328703703703704</v>
      </c>
      <c r="E289" s="2">
        <f>_xlfn.XLOOKUP(A289,Cleaning!$A:$A,Cleaning!$E:$E,0,0)</f>
        <v>45791</v>
      </c>
      <c r="F289" s="10" t="str">
        <f>_xlfn.XLOOKUP(A289,Cleaning!$A:$A,Cleaning!$F:$F,0,0)</f>
        <v>Wednesday</v>
      </c>
      <c r="G289" t="str">
        <f>_xlfn.XLOOKUP(A289,Cleaning!$A:$A,Cleaning!$G:$G,0,0)</f>
        <v>Afternoon</v>
      </c>
      <c r="H289" t="str">
        <f>_xlfn.XLOOKUP(A289,Cleaning!$A:$A,Cleaning!$I:$I,0,0)</f>
        <v>Takeout</v>
      </c>
      <c r="I289" t="str">
        <f>_xlfn.XLOOKUP(A289,Cleaning!$A:$A,Cleaning!$J:$J,0,0)</f>
        <v>Soft Drink (Medium)</v>
      </c>
      <c r="J289" t="str">
        <f>_xlfn.XLOOKUP(A289,Cleaning!$A:$A,Cleaning!$L:$L,0,0)</f>
        <v>No Modifier</v>
      </c>
      <c r="K289" t="str">
        <f>_xlfn.XLOOKUP(A289,Cleaning!$A:$A,Cleaning!$X:$X,0,0)</f>
        <v>Cash</v>
      </c>
      <c r="L289" s="3">
        <f>_xlfn.XLOOKUP(A289,Cleaning!$A:$A,Cleaning!$M:$M,0,0)</f>
        <v>4</v>
      </c>
      <c r="M289" s="5">
        <f>_xlfn.XLOOKUP(A289,Cleaning!$A:$A,Cleaning!$O:$O,0,0)</f>
        <v>1.79</v>
      </c>
      <c r="N289" s="12">
        <f>_xlfn.XLOOKUP(A289,Cleaning!$A:$A,Cleaning!$P:$P,0,0)</f>
        <v>7.16</v>
      </c>
      <c r="O289">
        <f>_xlfn.XLOOKUP(A289,Cleaning!$A:$A,Cleaning!$R:$R,0,0)</f>
        <v>0</v>
      </c>
      <c r="P289">
        <f>_xlfn.XLOOKUP(A289,Cleaning!$A:$A,Cleaning!$T:$T,0,0)</f>
        <v>0.5</v>
      </c>
      <c r="Q289" s="5">
        <f>_xlfn.XLOOKUP(A289,Cleaning!$A:$A,Cleaning!$V:$V,0,0)</f>
        <v>7.66</v>
      </c>
    </row>
    <row r="290" spans="1:17" x14ac:dyDescent="0.3">
      <c r="A290" s="3">
        <v>120288</v>
      </c>
      <c r="B290">
        <f>_xlfn.XLOOKUP(A290,Cleaning!$A:$A,Cleaning!$B:$B,0,0)</f>
        <v>102</v>
      </c>
      <c r="C290" s="2">
        <f>_xlfn.XLOOKUP(A290,Cleaning!$A:$A,Cleaning!$C:$C,0,0)</f>
        <v>45771</v>
      </c>
      <c r="D290" s="4">
        <f>_xlfn.XLOOKUP(A290,Cleaning!$A:$A,Cleaning!$D:$D,0,0)</f>
        <v>0.44862268518518517</v>
      </c>
      <c r="E290" s="2">
        <f>_xlfn.XLOOKUP(A290,Cleaning!$A:$A,Cleaning!$E:$E,0,0)</f>
        <v>45771</v>
      </c>
      <c r="F290" s="10" t="str">
        <f>_xlfn.XLOOKUP(A290,Cleaning!$A:$A,Cleaning!$F:$F,0,0)</f>
        <v>Thursday</v>
      </c>
      <c r="G290" t="str">
        <f>_xlfn.XLOOKUP(A290,Cleaning!$A:$A,Cleaning!$G:$G,0,0)</f>
        <v>Morning</v>
      </c>
      <c r="H290" t="str">
        <f>_xlfn.XLOOKUP(A290,Cleaning!$A:$A,Cleaning!$I:$I,0,0)</f>
        <v>Drive-Thru</v>
      </c>
      <c r="I290" t="str">
        <f>_xlfn.XLOOKUP(A290,Cleaning!$A:$A,Cleaning!$J:$J,0,0)</f>
        <v>Bottled Water</v>
      </c>
      <c r="J290" t="str">
        <f>_xlfn.XLOOKUP(A290,Cleaning!$A:$A,Cleaning!$L:$L,0,0)</f>
        <v>No Modifier</v>
      </c>
      <c r="K290" t="str">
        <f>_xlfn.XLOOKUP(A290,Cleaning!$A:$A,Cleaning!$X:$X,0,0)</f>
        <v>MobilePay</v>
      </c>
      <c r="L290" s="3">
        <f>_xlfn.XLOOKUP(A290,Cleaning!$A:$A,Cleaning!$M:$M,0,0)</f>
        <v>1</v>
      </c>
      <c r="M290" s="5">
        <f>_xlfn.XLOOKUP(A290,Cleaning!$A:$A,Cleaning!$O:$O,0,0)</f>
        <v>1.7599999999999998</v>
      </c>
      <c r="N290" s="12">
        <f>_xlfn.XLOOKUP(A290,Cleaning!$A:$A,Cleaning!$P:$P,0,0)</f>
        <v>1.7599999999999998</v>
      </c>
      <c r="O290">
        <f>_xlfn.XLOOKUP(A290,Cleaning!$A:$A,Cleaning!$R:$R,0,0)</f>
        <v>0</v>
      </c>
      <c r="P290">
        <f>_xlfn.XLOOKUP(A290,Cleaning!$A:$A,Cleaning!$T:$T,0,0)</f>
        <v>0.13</v>
      </c>
      <c r="Q290" s="5">
        <f>_xlfn.XLOOKUP(A290,Cleaning!$A:$A,Cleaning!$V:$V,0,0)</f>
        <v>1.89</v>
      </c>
    </row>
    <row r="291" spans="1:17" x14ac:dyDescent="0.3">
      <c r="A291" s="3">
        <v>120289</v>
      </c>
      <c r="B291">
        <f>_xlfn.XLOOKUP(A291,Cleaning!$A:$A,Cleaning!$B:$B,0,0)</f>
        <v>501</v>
      </c>
      <c r="C291" s="2">
        <f>_xlfn.XLOOKUP(A291,Cleaning!$A:$A,Cleaning!$C:$C,0,0)</f>
        <v>45806</v>
      </c>
      <c r="D291" s="4">
        <f>_xlfn.XLOOKUP(A291,Cleaning!$A:$A,Cleaning!$D:$D,0,0)</f>
        <v>0.44321759259259258</v>
      </c>
      <c r="E291" s="2">
        <f>_xlfn.XLOOKUP(A291,Cleaning!$A:$A,Cleaning!$E:$E,0,0)</f>
        <v>45806</v>
      </c>
      <c r="F291" s="10" t="str">
        <f>_xlfn.XLOOKUP(A291,Cleaning!$A:$A,Cleaning!$F:$F,0,0)</f>
        <v>Thursday</v>
      </c>
      <c r="G291" t="str">
        <f>_xlfn.XLOOKUP(A291,Cleaning!$A:$A,Cleaning!$G:$G,0,0)</f>
        <v>Morning</v>
      </c>
      <c r="H291" t="str">
        <f>_xlfn.XLOOKUP(A291,Cleaning!$A:$A,Cleaning!$I:$I,0,0)</f>
        <v>Dine-In</v>
      </c>
      <c r="I291" t="str">
        <f>_xlfn.XLOOKUP(A291,Cleaning!$A:$A,Cleaning!$J:$J,0,0)</f>
        <v>Coffee</v>
      </c>
      <c r="J291" t="str">
        <f>_xlfn.XLOOKUP(A291,Cleaning!$A:$A,Cleaning!$L:$L,0,0)</f>
        <v>Light Ice</v>
      </c>
      <c r="K291" t="str">
        <f>_xlfn.XLOOKUP(A291,Cleaning!$A:$A,Cleaning!$X:$X,0,0)</f>
        <v>Card</v>
      </c>
      <c r="L291" s="3">
        <f>_xlfn.XLOOKUP(A291,Cleaning!$A:$A,Cleaning!$M:$M,0,0)</f>
        <v>1</v>
      </c>
      <c r="M291" s="5">
        <f>_xlfn.XLOOKUP(A291,Cleaning!$A:$A,Cleaning!$O:$O,0,0)</f>
        <v>1.77</v>
      </c>
      <c r="N291" s="12">
        <f>_xlfn.XLOOKUP(A291,Cleaning!$A:$A,Cleaning!$P:$P,0,0)</f>
        <v>1.77</v>
      </c>
      <c r="O291">
        <f>_xlfn.XLOOKUP(A291,Cleaning!$A:$A,Cleaning!$R:$R,0,0)</f>
        <v>0</v>
      </c>
      <c r="P291">
        <f>_xlfn.XLOOKUP(A291,Cleaning!$A:$A,Cleaning!$T:$T,0,0)</f>
        <v>0.14000000000000001</v>
      </c>
      <c r="Q291" s="5">
        <f>_xlfn.XLOOKUP(A291,Cleaning!$A:$A,Cleaning!$V:$V,0,0)</f>
        <v>1.91</v>
      </c>
    </row>
    <row r="292" spans="1:17" x14ac:dyDescent="0.3">
      <c r="A292" s="3">
        <v>120290</v>
      </c>
      <c r="B292">
        <f>_xlfn.XLOOKUP(A292,Cleaning!$A:$A,Cleaning!$B:$B,0,0)</f>
        <v>401</v>
      </c>
      <c r="C292" s="2">
        <f>_xlfn.XLOOKUP(A292,Cleaning!$A:$A,Cleaning!$C:$C,0,0)</f>
        <v>45877</v>
      </c>
      <c r="D292" s="4">
        <f>_xlfn.XLOOKUP(A292,Cleaning!$A:$A,Cleaning!$D:$D,0,0)</f>
        <v>0.35155092592592591</v>
      </c>
      <c r="E292" s="2">
        <f>_xlfn.XLOOKUP(A292,Cleaning!$A:$A,Cleaning!$E:$E,0,0)</f>
        <v>45877</v>
      </c>
      <c r="F292" s="10" t="str">
        <f>_xlfn.XLOOKUP(A292,Cleaning!$A:$A,Cleaning!$F:$F,0,0)</f>
        <v>Friday</v>
      </c>
      <c r="G292" t="str">
        <f>_xlfn.XLOOKUP(A292,Cleaning!$A:$A,Cleaning!$G:$G,0,0)</f>
        <v>Dinner</v>
      </c>
      <c r="H292" t="str">
        <f>_xlfn.XLOOKUP(A292,Cleaning!$A:$A,Cleaning!$I:$I,0,0)</f>
        <v>Drive-Thru</v>
      </c>
      <c r="I292" t="str">
        <f>_xlfn.XLOOKUP(A292,Cleaning!$A:$A,Cleaning!$J:$J,0,0)</f>
        <v>Double Cheeseburger Combo</v>
      </c>
      <c r="J292" t="str">
        <f>_xlfn.XLOOKUP(A292,Cleaning!$A:$A,Cleaning!$L:$L,0,0)</f>
        <v>No Modifier</v>
      </c>
      <c r="K292" t="str">
        <f>_xlfn.XLOOKUP(A292,Cleaning!$A:$A,Cleaning!$X:$X,0,0)</f>
        <v>GiftCard</v>
      </c>
      <c r="L292" s="3">
        <f>_xlfn.XLOOKUP(A292,Cleaning!$A:$A,Cleaning!$M:$M,0,0)</f>
        <v>2</v>
      </c>
      <c r="M292" s="5">
        <f>_xlfn.XLOOKUP(A292,Cleaning!$A:$A,Cleaning!$O:$O,0,0)</f>
        <v>9.8899999999999988</v>
      </c>
      <c r="N292" s="12">
        <f>_xlfn.XLOOKUP(A292,Cleaning!$A:$A,Cleaning!$P:$P,0,0)</f>
        <v>19.779999999999998</v>
      </c>
      <c r="O292">
        <f>_xlfn.XLOOKUP(A292,Cleaning!$A:$A,Cleaning!$R:$R,0,0)</f>
        <v>0</v>
      </c>
      <c r="P292">
        <f>_xlfn.XLOOKUP(A292,Cleaning!$A:$A,Cleaning!$T:$T,0,0)</f>
        <v>1.78</v>
      </c>
      <c r="Q292" s="5">
        <f>_xlfn.XLOOKUP(A292,Cleaning!$A:$A,Cleaning!$V:$V,0,0)</f>
        <v>21.56</v>
      </c>
    </row>
    <row r="293" spans="1:17" x14ac:dyDescent="0.3">
      <c r="A293" s="3">
        <v>120291</v>
      </c>
      <c r="B293">
        <f>_xlfn.XLOOKUP(A293,Cleaning!$A:$A,Cleaning!$B:$B,0,0)</f>
        <v>501</v>
      </c>
      <c r="C293" s="2">
        <f>_xlfn.XLOOKUP(A293,Cleaning!$A:$A,Cleaning!$C:$C,0,0)</f>
        <v>45830</v>
      </c>
      <c r="D293" s="4">
        <f>_xlfn.XLOOKUP(A293,Cleaning!$A:$A,Cleaning!$D:$D,0,0)</f>
        <v>0.35114583333333332</v>
      </c>
      <c r="E293" s="2">
        <f>_xlfn.XLOOKUP(A293,Cleaning!$A:$A,Cleaning!$E:$E,0,0)</f>
        <v>45830</v>
      </c>
      <c r="F293" s="10" t="str">
        <f>_xlfn.XLOOKUP(A293,Cleaning!$A:$A,Cleaning!$F:$F,0,0)</f>
        <v>Sunday</v>
      </c>
      <c r="G293" t="str">
        <f>_xlfn.XLOOKUP(A293,Cleaning!$A:$A,Cleaning!$G:$G,0,0)</f>
        <v>Dinner</v>
      </c>
      <c r="H293" t="str">
        <f>_xlfn.XLOOKUP(A293,Cleaning!$A:$A,Cleaning!$I:$I,0,0)</f>
        <v>Drive-Thru</v>
      </c>
      <c r="I293" t="str">
        <f>_xlfn.XLOOKUP(A293,Cleaning!$A:$A,Cleaning!$J:$J,0,0)</f>
        <v>Chicken Sandwich Combo</v>
      </c>
      <c r="J293" t="str">
        <f>_xlfn.XLOOKUP(A293,Cleaning!$A:$A,Cleaning!$L:$L,0,0)</f>
        <v>No Pickles</v>
      </c>
      <c r="K293" t="str">
        <f>_xlfn.XLOOKUP(A293,Cleaning!$A:$A,Cleaning!$X:$X,0,0)</f>
        <v>Card</v>
      </c>
      <c r="L293" s="3">
        <f>_xlfn.XLOOKUP(A293,Cleaning!$A:$A,Cleaning!$M:$M,0,0)</f>
        <v>1</v>
      </c>
      <c r="M293" s="5">
        <f>_xlfn.XLOOKUP(A293,Cleaning!$A:$A,Cleaning!$O:$O,0,0)</f>
        <v>8.74</v>
      </c>
      <c r="N293" s="12">
        <f>_xlfn.XLOOKUP(A293,Cleaning!$A:$A,Cleaning!$P:$P,0,0)</f>
        <v>8.74</v>
      </c>
      <c r="O293">
        <f>_xlfn.XLOOKUP(A293,Cleaning!$A:$A,Cleaning!$R:$R,0,0)</f>
        <v>0</v>
      </c>
      <c r="P293">
        <f>_xlfn.XLOOKUP(A293,Cleaning!$A:$A,Cleaning!$T:$T,0,0)</f>
        <v>0.52</v>
      </c>
      <c r="Q293" s="5">
        <f>_xlfn.XLOOKUP(A293,Cleaning!$A:$A,Cleaning!$V:$V,0,0)</f>
        <v>9.26</v>
      </c>
    </row>
    <row r="294" spans="1:17" x14ac:dyDescent="0.3">
      <c r="A294" s="3">
        <v>120292</v>
      </c>
      <c r="B294">
        <f>_xlfn.XLOOKUP(A294,Cleaning!$A:$A,Cleaning!$B:$B,0,0)</f>
        <v>401</v>
      </c>
      <c r="C294" s="2">
        <f>_xlfn.XLOOKUP(A294,Cleaning!$A:$A,Cleaning!$C:$C,0,0)</f>
        <v>45798</v>
      </c>
      <c r="D294" s="4">
        <f>_xlfn.XLOOKUP(A294,Cleaning!$A:$A,Cleaning!$D:$D,0,0)</f>
        <v>0.46687499999999998</v>
      </c>
      <c r="E294" s="2">
        <f>_xlfn.XLOOKUP(A294,Cleaning!$A:$A,Cleaning!$E:$E,0,0)</f>
        <v>45798</v>
      </c>
      <c r="F294" s="10" t="str">
        <f>_xlfn.XLOOKUP(A294,Cleaning!$A:$A,Cleaning!$F:$F,0,0)</f>
        <v>Wednesday</v>
      </c>
      <c r="G294" t="str">
        <f>_xlfn.XLOOKUP(A294,Cleaning!$A:$A,Cleaning!$G:$G,0,0)</f>
        <v>Lunch</v>
      </c>
      <c r="H294" t="str">
        <f>_xlfn.XLOOKUP(A294,Cleaning!$A:$A,Cleaning!$I:$I,0,0)</f>
        <v>Takeout</v>
      </c>
      <c r="I294" t="str">
        <f>_xlfn.XLOOKUP(A294,Cleaning!$A:$A,Cleaning!$J:$J,0,0)</f>
        <v>Double Cheeseburger Combo</v>
      </c>
      <c r="J294" t="str">
        <f>_xlfn.XLOOKUP(A294,Cleaning!$A:$A,Cleaning!$L:$L,0,0)</f>
        <v>No Modifier</v>
      </c>
      <c r="K294" t="str">
        <f>_xlfn.XLOOKUP(A294,Cleaning!$A:$A,Cleaning!$X:$X,0,0)</f>
        <v>MobilePay</v>
      </c>
      <c r="L294" s="3">
        <f>_xlfn.XLOOKUP(A294,Cleaning!$A:$A,Cleaning!$M:$M,0,0)</f>
        <v>1</v>
      </c>
      <c r="M294" s="5">
        <f>_xlfn.XLOOKUP(A294,Cleaning!$A:$A,Cleaning!$O:$O,0,0)</f>
        <v>9.6999999999999993</v>
      </c>
      <c r="N294" s="12">
        <f>_xlfn.XLOOKUP(A294,Cleaning!$A:$A,Cleaning!$P:$P,0,0)</f>
        <v>9.6999999999999993</v>
      </c>
      <c r="O294">
        <f>_xlfn.XLOOKUP(A294,Cleaning!$A:$A,Cleaning!$R:$R,0,0)</f>
        <v>0</v>
      </c>
      <c r="P294">
        <f>_xlfn.XLOOKUP(A294,Cleaning!$A:$A,Cleaning!$T:$T,0,0)</f>
        <v>0.57999999999999996</v>
      </c>
      <c r="Q294" s="5">
        <f>_xlfn.XLOOKUP(A294,Cleaning!$A:$A,Cleaning!$V:$V,0,0)</f>
        <v>10.28</v>
      </c>
    </row>
    <row r="295" spans="1:17" x14ac:dyDescent="0.3">
      <c r="A295" s="3">
        <v>120293</v>
      </c>
      <c r="B295">
        <f>_xlfn.XLOOKUP(A295,Cleaning!$A:$A,Cleaning!$B:$B,0,0)</f>
        <v>403</v>
      </c>
      <c r="C295" s="2">
        <f>_xlfn.XLOOKUP(A295,Cleaning!$A:$A,Cleaning!$C:$C,0,0)</f>
        <v>45779</v>
      </c>
      <c r="D295" s="4">
        <f>_xlfn.XLOOKUP(A295,Cleaning!$A:$A,Cleaning!$D:$D,0,0)</f>
        <v>0.41509259259259257</v>
      </c>
      <c r="E295" s="2">
        <f>_xlfn.XLOOKUP(A295,Cleaning!$A:$A,Cleaning!$E:$E,0,0)</f>
        <v>45779</v>
      </c>
      <c r="F295" s="10" t="str">
        <f>_xlfn.XLOOKUP(A295,Cleaning!$A:$A,Cleaning!$F:$F,0,0)</f>
        <v>Friday</v>
      </c>
      <c r="G295" t="str">
        <f>_xlfn.XLOOKUP(A295,Cleaning!$A:$A,Cleaning!$G:$G,0,0)</f>
        <v>Breakfast</v>
      </c>
      <c r="H295" t="str">
        <f>_xlfn.XLOOKUP(A295,Cleaning!$A:$A,Cleaning!$I:$I,0,0)</f>
        <v>Delivery</v>
      </c>
      <c r="I295" t="str">
        <f>_xlfn.XLOOKUP(A295,Cleaning!$A:$A,Cleaning!$J:$J,0,0)</f>
        <v>Sausage Biscuit</v>
      </c>
      <c r="J295" t="str">
        <f>_xlfn.XLOOKUP(A295,Cleaning!$A:$A,Cleaning!$L:$L,0,0)</f>
        <v>No Modifier</v>
      </c>
      <c r="K295" t="str">
        <f>_xlfn.XLOOKUP(A295,Cleaning!$A:$A,Cleaning!$X:$X,0,0)</f>
        <v>Card</v>
      </c>
      <c r="L295" s="3">
        <f>_xlfn.XLOOKUP(A295,Cleaning!$A:$A,Cleaning!$M:$M,0,0)</f>
        <v>1</v>
      </c>
      <c r="M295" s="5">
        <f>_xlfn.XLOOKUP(A295,Cleaning!$A:$A,Cleaning!$O:$O,0,0)</f>
        <v>3.25</v>
      </c>
      <c r="N295" s="12">
        <f>_xlfn.XLOOKUP(A295,Cleaning!$A:$A,Cleaning!$P:$P,0,0)</f>
        <v>3.25</v>
      </c>
      <c r="O295">
        <f>_xlfn.XLOOKUP(A295,Cleaning!$A:$A,Cleaning!$R:$R,0,0)</f>
        <v>0</v>
      </c>
      <c r="P295">
        <f>_xlfn.XLOOKUP(A295,Cleaning!$A:$A,Cleaning!$T:$T,0,0)</f>
        <v>0.24</v>
      </c>
      <c r="Q295" s="5">
        <f>_xlfn.XLOOKUP(A295,Cleaning!$A:$A,Cleaning!$V:$V,0,0)</f>
        <v>3.49</v>
      </c>
    </row>
    <row r="296" spans="1:17" x14ac:dyDescent="0.3">
      <c r="A296" s="3">
        <v>120294</v>
      </c>
      <c r="B296">
        <f>_xlfn.XLOOKUP(A296,Cleaning!$A:$A,Cleaning!$B:$B,0,0)</f>
        <v>103</v>
      </c>
      <c r="C296" s="2">
        <f>_xlfn.XLOOKUP(A296,Cleaning!$A:$A,Cleaning!$C:$C,0,0)</f>
        <v>45863</v>
      </c>
      <c r="D296" s="4">
        <f>_xlfn.XLOOKUP(A296,Cleaning!$A:$A,Cleaning!$D:$D,0,0)</f>
        <v>0.25538194444444445</v>
      </c>
      <c r="E296" s="2">
        <f>_xlfn.XLOOKUP(A296,Cleaning!$A:$A,Cleaning!$E:$E,0,0)</f>
        <v>45863</v>
      </c>
      <c r="F296" s="10" t="str">
        <f>_xlfn.XLOOKUP(A296,Cleaning!$A:$A,Cleaning!$F:$F,0,0)</f>
        <v>Friday</v>
      </c>
      <c r="G296" t="str">
        <f>_xlfn.XLOOKUP(A296,Cleaning!$A:$A,Cleaning!$G:$G,0,0)</f>
        <v>Dinner</v>
      </c>
      <c r="H296" t="str">
        <f>_xlfn.XLOOKUP(A296,Cleaning!$A:$A,Cleaning!$I:$I,0,0)</f>
        <v>Takeout</v>
      </c>
      <c r="I296" t="str">
        <f>_xlfn.XLOOKUP(A296,Cleaning!$A:$A,Cleaning!$J:$J,0,0)</f>
        <v>Chicken Sandwich Combo</v>
      </c>
      <c r="J296" t="str">
        <f>_xlfn.XLOOKUP(A296,Cleaning!$A:$A,Cleaning!$L:$L,0,0)</f>
        <v>Add Jalapenos</v>
      </c>
      <c r="K296" t="str">
        <f>_xlfn.XLOOKUP(A296,Cleaning!$A:$A,Cleaning!$X:$X,0,0)</f>
        <v>Card</v>
      </c>
      <c r="L296" s="3">
        <f>_xlfn.XLOOKUP(A296,Cleaning!$A:$A,Cleaning!$M:$M,0,0)</f>
        <v>1</v>
      </c>
      <c r="M296" s="5">
        <f>_xlfn.XLOOKUP(A296,Cleaning!$A:$A,Cleaning!$O:$O,0,0)</f>
        <v>9.57</v>
      </c>
      <c r="N296" s="12">
        <f>_xlfn.XLOOKUP(A296,Cleaning!$A:$A,Cleaning!$P:$P,0,0)</f>
        <v>9.57</v>
      </c>
      <c r="O296">
        <f>_xlfn.XLOOKUP(A296,Cleaning!$A:$A,Cleaning!$R:$R,0,0)</f>
        <v>0</v>
      </c>
      <c r="P296">
        <f>_xlfn.XLOOKUP(A296,Cleaning!$A:$A,Cleaning!$T:$T,0,0)</f>
        <v>0.91</v>
      </c>
      <c r="Q296" s="5">
        <f>_xlfn.XLOOKUP(A296,Cleaning!$A:$A,Cleaning!$V:$V,0,0)</f>
        <v>10.48</v>
      </c>
    </row>
    <row r="297" spans="1:17" x14ac:dyDescent="0.3">
      <c r="A297" s="3">
        <v>120295</v>
      </c>
      <c r="B297">
        <f>_xlfn.XLOOKUP(A297,Cleaning!$A:$A,Cleaning!$B:$B,0,0)</f>
        <v>103</v>
      </c>
      <c r="C297" s="2">
        <f>_xlfn.XLOOKUP(A297,Cleaning!$A:$A,Cleaning!$C:$C,0,0)</f>
        <v>45860</v>
      </c>
      <c r="D297" s="4">
        <f>_xlfn.XLOOKUP(A297,Cleaning!$A:$A,Cleaning!$D:$D,0,0)</f>
        <v>0.28454861111111113</v>
      </c>
      <c r="E297" s="2">
        <f>_xlfn.XLOOKUP(A297,Cleaning!$A:$A,Cleaning!$E:$E,0,0)</f>
        <v>45860</v>
      </c>
      <c r="F297" s="10" t="str">
        <f>_xlfn.XLOOKUP(A297,Cleaning!$A:$A,Cleaning!$F:$F,0,0)</f>
        <v>Tuesday</v>
      </c>
      <c r="G297" t="str">
        <f>_xlfn.XLOOKUP(A297,Cleaning!$A:$A,Cleaning!$G:$G,0,0)</f>
        <v>Breakfast</v>
      </c>
      <c r="H297" t="str">
        <f>_xlfn.XLOOKUP(A297,Cleaning!$A:$A,Cleaning!$I:$I,0,0)</f>
        <v>Dine-In</v>
      </c>
      <c r="I297" t="str">
        <f>_xlfn.XLOOKUP(A297,Cleaning!$A:$A,Cleaning!$J:$J,0,0)</f>
        <v>Coffee</v>
      </c>
      <c r="J297" t="str">
        <f>_xlfn.XLOOKUP(A297,Cleaning!$A:$A,Cleaning!$L:$L,0,0)</f>
        <v>Extra Ice</v>
      </c>
      <c r="K297" t="str">
        <f>_xlfn.XLOOKUP(A297,Cleaning!$A:$A,Cleaning!$X:$X,0,0)</f>
        <v>Card</v>
      </c>
      <c r="L297" s="3">
        <f>_xlfn.XLOOKUP(A297,Cleaning!$A:$A,Cleaning!$M:$M,0,0)</f>
        <v>1</v>
      </c>
      <c r="M297" s="5">
        <f ca="1">_xlfn.XLOOKUP(A297,Cleaning!$A:$A,Cleaning!$O:$O,0,0)</f>
        <v>1.9</v>
      </c>
      <c r="N297" s="12">
        <f ca="1">_xlfn.XLOOKUP(A297,Cleaning!$A:$A,Cleaning!$P:$P,0,0)</f>
        <v>1.9</v>
      </c>
      <c r="O297">
        <f ca="1">_xlfn.XLOOKUP(A297,Cleaning!$A:$A,Cleaning!$R:$R,0,0)</f>
        <v>0.15</v>
      </c>
      <c r="P297">
        <f>_xlfn.XLOOKUP(A297,Cleaning!$A:$A,Cleaning!$T:$T,0,0)</f>
        <v>0.12</v>
      </c>
      <c r="Q297" s="5">
        <f>_xlfn.XLOOKUP(A297,Cleaning!$A:$A,Cleaning!$V:$V,0,0)</f>
        <v>1.87</v>
      </c>
    </row>
    <row r="298" spans="1:17" x14ac:dyDescent="0.3">
      <c r="A298" s="3">
        <v>120296</v>
      </c>
      <c r="B298">
        <f>_xlfn.XLOOKUP(A298,Cleaning!$A:$A,Cleaning!$B:$B,0,0)</f>
        <v>402</v>
      </c>
      <c r="C298" s="2">
        <f>_xlfn.XLOOKUP(A298,Cleaning!$A:$A,Cleaning!$C:$C,0,0)</f>
        <v>45878</v>
      </c>
      <c r="D298" s="4">
        <f>_xlfn.XLOOKUP(A298,Cleaning!$A:$A,Cleaning!$D:$D,0,0)</f>
        <v>9.3900462962962963E-2</v>
      </c>
      <c r="E298" s="2">
        <f>_xlfn.XLOOKUP(A298,Cleaning!$A:$A,Cleaning!$E:$E,0,0)</f>
        <v>45878</v>
      </c>
      <c r="F298" s="10" t="str">
        <f>_xlfn.XLOOKUP(A298,Cleaning!$A:$A,Cleaning!$F:$F,0,0)</f>
        <v>Saturday</v>
      </c>
      <c r="G298" t="str">
        <f>_xlfn.XLOOKUP(A298,Cleaning!$A:$A,Cleaning!$G:$G,0,0)</f>
        <v>Lunch</v>
      </c>
      <c r="H298" t="str">
        <f>_xlfn.XLOOKUP(A298,Cleaning!$A:$A,Cleaning!$I:$I,0,0)</f>
        <v>Takeout</v>
      </c>
      <c r="I298" t="str">
        <f>_xlfn.XLOOKUP(A298,Cleaning!$A:$A,Cleaning!$J:$J,0,0)</f>
        <v>Cheeseburger Combo</v>
      </c>
      <c r="J298" t="str">
        <f>_xlfn.XLOOKUP(A298,Cleaning!$A:$A,Cleaning!$L:$L,0,0)</f>
        <v>No Modifier</v>
      </c>
      <c r="K298" t="str">
        <f>_xlfn.XLOOKUP(A298,Cleaning!$A:$A,Cleaning!$X:$X,0,0)</f>
        <v>Card</v>
      </c>
      <c r="L298" s="3">
        <f>_xlfn.XLOOKUP(A298,Cleaning!$A:$A,Cleaning!$M:$M,0,0)</f>
        <v>1</v>
      </c>
      <c r="M298" s="5">
        <f>_xlfn.XLOOKUP(A298,Cleaning!$A:$A,Cleaning!$O:$O,0,0)</f>
        <v>8.94</v>
      </c>
      <c r="N298" s="12">
        <f>_xlfn.XLOOKUP(A298,Cleaning!$A:$A,Cleaning!$P:$P,0,0)</f>
        <v>8.94</v>
      </c>
      <c r="O298">
        <f>_xlfn.XLOOKUP(A298,Cleaning!$A:$A,Cleaning!$R:$R,0,0)</f>
        <v>0</v>
      </c>
      <c r="P298">
        <f>_xlfn.XLOOKUP(A298,Cleaning!$A:$A,Cleaning!$T:$T,0,0)</f>
        <v>0.85</v>
      </c>
      <c r="Q298" s="5">
        <f>_xlfn.XLOOKUP(A298,Cleaning!$A:$A,Cleaning!$V:$V,0,0)</f>
        <v>9.7899999999999991</v>
      </c>
    </row>
    <row r="299" spans="1:17" x14ac:dyDescent="0.3">
      <c r="A299" s="3">
        <v>120297</v>
      </c>
      <c r="B299">
        <f>_xlfn.XLOOKUP(A299,Cleaning!$A:$A,Cleaning!$B:$B,0,0)</f>
        <v>101</v>
      </c>
      <c r="C299" s="2">
        <f>_xlfn.XLOOKUP(A299,Cleaning!$A:$A,Cleaning!$C:$C,0,0)</f>
        <v>45874</v>
      </c>
      <c r="D299" s="4">
        <f>_xlfn.XLOOKUP(A299,Cleaning!$A:$A,Cleaning!$D:$D,0,0)</f>
        <v>0.16252314814814814</v>
      </c>
      <c r="E299" s="2">
        <f>_xlfn.XLOOKUP(A299,Cleaning!$A:$A,Cleaning!$E:$E,0,0)</f>
        <v>45874</v>
      </c>
      <c r="F299" s="10" t="str">
        <f>_xlfn.XLOOKUP(A299,Cleaning!$A:$A,Cleaning!$F:$F,0,0)</f>
        <v>Tuesday</v>
      </c>
      <c r="G299" t="str">
        <f>_xlfn.XLOOKUP(A299,Cleaning!$A:$A,Cleaning!$G:$G,0,0)</f>
        <v>Afternoon</v>
      </c>
      <c r="H299" t="str">
        <f>_xlfn.XLOOKUP(A299,Cleaning!$A:$A,Cleaning!$I:$I,0,0)</f>
        <v>Delivery</v>
      </c>
      <c r="I299" t="str">
        <f>_xlfn.XLOOKUP(A299,Cleaning!$A:$A,Cleaning!$J:$J,0,0)</f>
        <v>French Fries</v>
      </c>
      <c r="J299" t="str">
        <f>_xlfn.XLOOKUP(A299,Cleaning!$A:$A,Cleaning!$L:$L,0,0)</f>
        <v>Large Size</v>
      </c>
      <c r="K299" t="str">
        <f>_xlfn.XLOOKUP(A299,Cleaning!$A:$A,Cleaning!$X:$X,0,0)</f>
        <v>MobilePay</v>
      </c>
      <c r="L299" s="3">
        <f>_xlfn.XLOOKUP(A299,Cleaning!$A:$A,Cleaning!$M:$M,0,0)</f>
        <v>1</v>
      </c>
      <c r="M299" s="5">
        <f>_xlfn.XLOOKUP(A299,Cleaning!$A:$A,Cleaning!$O:$O,0,0)</f>
        <v>3.33</v>
      </c>
      <c r="N299" s="12">
        <f>_xlfn.XLOOKUP(A299,Cleaning!$A:$A,Cleaning!$P:$P,0,0)</f>
        <v>3.33</v>
      </c>
      <c r="O299">
        <f>_xlfn.XLOOKUP(A299,Cleaning!$A:$A,Cleaning!$R:$R,0,0)</f>
        <v>0</v>
      </c>
      <c r="P299">
        <f>_xlfn.XLOOKUP(A299,Cleaning!$A:$A,Cleaning!$T:$T,0,0)</f>
        <v>0.23</v>
      </c>
      <c r="Q299" s="5">
        <f>_xlfn.XLOOKUP(A299,Cleaning!$A:$A,Cleaning!$V:$V,0,0)</f>
        <v>3.56</v>
      </c>
    </row>
    <row r="300" spans="1:17" x14ac:dyDescent="0.3">
      <c r="A300" s="3">
        <v>120298</v>
      </c>
      <c r="B300">
        <f>_xlfn.XLOOKUP(A300,Cleaning!$A:$A,Cleaning!$B:$B,0,0)</f>
        <v>103</v>
      </c>
      <c r="C300" s="2">
        <f>_xlfn.XLOOKUP(A300,Cleaning!$A:$A,Cleaning!$C:$C,0,0)</f>
        <v>45783</v>
      </c>
      <c r="D300" s="4">
        <f>_xlfn.XLOOKUP(A300,Cleaning!$A:$A,Cleaning!$D:$D,0,0)</f>
        <v>0.54099537037037038</v>
      </c>
      <c r="E300" s="2">
        <f>_xlfn.XLOOKUP(A300,Cleaning!$A:$A,Cleaning!$E:$E,0,0)</f>
        <v>45783</v>
      </c>
      <c r="F300" s="10" t="str">
        <f>_xlfn.XLOOKUP(A300,Cleaning!$A:$A,Cleaning!$F:$F,0,0)</f>
        <v>Tuesday</v>
      </c>
      <c r="G300" t="str">
        <f>_xlfn.XLOOKUP(A300,Cleaning!$A:$A,Cleaning!$G:$G,0,0)</f>
        <v>Late Night</v>
      </c>
      <c r="H300" t="str">
        <f>_xlfn.XLOOKUP(A300,Cleaning!$A:$A,Cleaning!$I:$I,0,0)</f>
        <v>Dine-In</v>
      </c>
      <c r="I300" t="str">
        <f>_xlfn.XLOOKUP(A300,Cleaning!$A:$A,Cleaning!$J:$J,0,0)</f>
        <v>Spicy Chicken Sandwich</v>
      </c>
      <c r="J300" t="str">
        <f>_xlfn.XLOOKUP(A300,Cleaning!$A:$A,Cleaning!$L:$L,0,0)</f>
        <v>Extra Cheese</v>
      </c>
      <c r="K300" t="str">
        <f>_xlfn.XLOOKUP(A300,Cleaning!$A:$A,Cleaning!$X:$X,0,0)</f>
        <v>Card</v>
      </c>
      <c r="L300" s="3">
        <f>_xlfn.XLOOKUP(A300,Cleaning!$A:$A,Cleaning!$M:$M,0,0)</f>
        <v>1</v>
      </c>
      <c r="M300" s="5">
        <f>_xlfn.XLOOKUP(A300,Cleaning!$A:$A,Cleaning!$O:$O,0,0)</f>
        <v>6.45</v>
      </c>
      <c r="N300" s="12">
        <f>_xlfn.XLOOKUP(A300,Cleaning!$A:$A,Cleaning!$P:$P,0,0)</f>
        <v>6.45</v>
      </c>
      <c r="O300">
        <f>_xlfn.XLOOKUP(A300,Cleaning!$A:$A,Cleaning!$R:$R,0,0)</f>
        <v>0</v>
      </c>
      <c r="P300">
        <f>_xlfn.XLOOKUP(A300,Cleaning!$A:$A,Cleaning!$T:$T,0,0)</f>
        <v>0.42</v>
      </c>
      <c r="Q300" s="5">
        <f>_xlfn.XLOOKUP(A300,Cleaning!$A:$A,Cleaning!$V:$V,0,0)</f>
        <v>6.87</v>
      </c>
    </row>
    <row r="301" spans="1:17" x14ac:dyDescent="0.3">
      <c r="A301" s="3">
        <v>120299</v>
      </c>
      <c r="B301">
        <f>_xlfn.XLOOKUP(A301,Cleaning!$A:$A,Cleaning!$B:$B,0,0)</f>
        <v>403</v>
      </c>
      <c r="C301" s="2">
        <f>_xlfn.XLOOKUP(A301,Cleaning!$A:$A,Cleaning!$C:$C,0,0)</f>
        <v>45852</v>
      </c>
      <c r="D301" s="4">
        <f>_xlfn.XLOOKUP(A301,Cleaning!$A:$A,Cleaning!$D:$D,0,0)</f>
        <v>0.42125000000000001</v>
      </c>
      <c r="E301" s="2">
        <f>_xlfn.XLOOKUP(A301,Cleaning!$A:$A,Cleaning!$E:$E,0,0)</f>
        <v>45852</v>
      </c>
      <c r="F301" s="10" t="str">
        <f>_xlfn.XLOOKUP(A301,Cleaning!$A:$A,Cleaning!$F:$F,0,0)</f>
        <v>Monday</v>
      </c>
      <c r="G301" t="str">
        <f>_xlfn.XLOOKUP(A301,Cleaning!$A:$A,Cleaning!$G:$G,0,0)</f>
        <v>Morning</v>
      </c>
      <c r="H301" t="str">
        <f>_xlfn.XLOOKUP(A301,Cleaning!$A:$A,Cleaning!$I:$I,0,0)</f>
        <v>Delivery</v>
      </c>
      <c r="I301" t="str">
        <f>_xlfn.XLOOKUP(A301,Cleaning!$A:$A,Cleaning!$J:$J,0,0)</f>
        <v>Chicken Nuggets (6pc)</v>
      </c>
      <c r="J301" t="str">
        <f>_xlfn.XLOOKUP(A301,Cleaning!$A:$A,Cleaning!$L:$L,0,0)</f>
        <v>No Modifier</v>
      </c>
      <c r="K301" t="str">
        <f>_xlfn.XLOOKUP(A301,Cleaning!$A:$A,Cleaning!$X:$X,0,0)</f>
        <v>Card</v>
      </c>
      <c r="L301" s="3">
        <f>_xlfn.XLOOKUP(A301,Cleaning!$A:$A,Cleaning!$M:$M,0,0)</f>
        <v>2</v>
      </c>
      <c r="M301" s="5">
        <f>_xlfn.XLOOKUP(A301,Cleaning!$A:$A,Cleaning!$O:$O,0,0)</f>
        <v>3.9000000000000004</v>
      </c>
      <c r="N301" s="12">
        <f>_xlfn.XLOOKUP(A301,Cleaning!$A:$A,Cleaning!$P:$P,0,0)</f>
        <v>7.8000000000000007</v>
      </c>
      <c r="O301">
        <f>_xlfn.XLOOKUP(A301,Cleaning!$A:$A,Cleaning!$R:$R,0,0)</f>
        <v>0</v>
      </c>
      <c r="P301">
        <f>_xlfn.XLOOKUP(A301,Cleaning!$A:$A,Cleaning!$T:$T,0,0)</f>
        <v>0.57999999999999996</v>
      </c>
      <c r="Q301" s="5">
        <f>_xlfn.XLOOKUP(A301,Cleaning!$A:$A,Cleaning!$V:$V,0,0)</f>
        <v>8.3800000000000008</v>
      </c>
    </row>
    <row r="302" spans="1:17" x14ac:dyDescent="0.3">
      <c r="A302" s="3">
        <v>120300</v>
      </c>
      <c r="B302">
        <f>_xlfn.XLOOKUP(A302,Cleaning!$A:$A,Cleaning!$B:$B,0,0)</f>
        <v>103</v>
      </c>
      <c r="C302" s="2">
        <f>_xlfn.XLOOKUP(A302,Cleaning!$A:$A,Cleaning!$C:$C,0,0)</f>
        <v>45815</v>
      </c>
      <c r="D302" s="4">
        <f>_xlfn.XLOOKUP(A302,Cleaning!$A:$A,Cleaning!$D:$D,0,0)</f>
        <v>0.24074074074074073</v>
      </c>
      <c r="E302" s="2">
        <f>_xlfn.XLOOKUP(A302,Cleaning!$A:$A,Cleaning!$E:$E,0,0)</f>
        <v>45815</v>
      </c>
      <c r="F302" s="10" t="str">
        <f>_xlfn.XLOOKUP(A302,Cleaning!$A:$A,Cleaning!$F:$F,0,0)</f>
        <v>Saturday</v>
      </c>
      <c r="G302" t="str">
        <f>_xlfn.XLOOKUP(A302,Cleaning!$A:$A,Cleaning!$G:$G,0,0)</f>
        <v>Afternoon</v>
      </c>
      <c r="H302" t="str">
        <f>_xlfn.XLOOKUP(A302,Cleaning!$A:$A,Cleaning!$I:$I,0,0)</f>
        <v>Takeout</v>
      </c>
      <c r="I302" t="str">
        <f>_xlfn.XLOOKUP(A302,Cleaning!$A:$A,Cleaning!$J:$J,0,0)</f>
        <v>Brownie</v>
      </c>
      <c r="J302" t="str">
        <f>_xlfn.XLOOKUP(A302,Cleaning!$A:$A,Cleaning!$L:$L,0,0)</f>
        <v>No Modifier</v>
      </c>
      <c r="K302" t="str">
        <f>_xlfn.XLOOKUP(A302,Cleaning!$A:$A,Cleaning!$X:$X,0,0)</f>
        <v>MobilePay</v>
      </c>
      <c r="L302" s="3">
        <f>_xlfn.XLOOKUP(A302,Cleaning!$A:$A,Cleaning!$M:$M,0,0)</f>
        <v>1</v>
      </c>
      <c r="M302" s="5">
        <f>_xlfn.XLOOKUP(A302,Cleaning!$A:$A,Cleaning!$O:$O,0,0)</f>
        <v>1.7799999999999998</v>
      </c>
      <c r="N302" s="12">
        <f>_xlfn.XLOOKUP(A302,Cleaning!$A:$A,Cleaning!$P:$P,0,0)</f>
        <v>1.7799999999999998</v>
      </c>
      <c r="O302">
        <f>_xlfn.XLOOKUP(A302,Cleaning!$A:$A,Cleaning!$R:$R,0,0)</f>
        <v>0</v>
      </c>
      <c r="P302">
        <f>_xlfn.XLOOKUP(A302,Cleaning!$A:$A,Cleaning!$T:$T,0,0)</f>
        <v>0.12</v>
      </c>
      <c r="Q302" s="5">
        <f>_xlfn.XLOOKUP(A302,Cleaning!$A:$A,Cleaning!$V:$V,0,0)</f>
        <v>1.9</v>
      </c>
    </row>
    <row r="303" spans="1:17" x14ac:dyDescent="0.3">
      <c r="A303" s="3">
        <v>120301</v>
      </c>
      <c r="B303">
        <f>_xlfn.XLOOKUP(A303,Cleaning!$A:$A,Cleaning!$B:$B,0,0)</f>
        <v>401</v>
      </c>
      <c r="C303" s="2">
        <f>_xlfn.XLOOKUP(A303,Cleaning!$A:$A,Cleaning!$C:$C,0,0)</f>
        <v>45836</v>
      </c>
      <c r="D303" s="4">
        <f>_xlfn.XLOOKUP(A303,Cleaning!$A:$A,Cleaning!$D:$D,0,0)</f>
        <v>6.6562499999999997E-2</v>
      </c>
      <c r="E303" s="2">
        <f>_xlfn.XLOOKUP(A303,Cleaning!$A:$A,Cleaning!$E:$E,0,0)</f>
        <v>45836</v>
      </c>
      <c r="F303" s="10" t="str">
        <f>_xlfn.XLOOKUP(A303,Cleaning!$A:$A,Cleaning!$F:$F,0,0)</f>
        <v>Saturday</v>
      </c>
      <c r="G303" t="str">
        <f>_xlfn.XLOOKUP(A303,Cleaning!$A:$A,Cleaning!$G:$G,0,0)</f>
        <v>Lunch</v>
      </c>
      <c r="H303" t="str">
        <f>_xlfn.XLOOKUP(A303,Cleaning!$A:$A,Cleaning!$I:$I,0,0)</f>
        <v>Delivery</v>
      </c>
      <c r="I303" t="str">
        <f>_xlfn.XLOOKUP(A303,Cleaning!$A:$A,Cleaning!$J:$J,0,0)</f>
        <v>Chicken Sandwich</v>
      </c>
      <c r="J303" t="str">
        <f>_xlfn.XLOOKUP(A303,Cleaning!$A:$A,Cleaning!$L:$L,0,0)</f>
        <v>No Modifier</v>
      </c>
      <c r="K303" t="str">
        <f>_xlfn.XLOOKUP(A303,Cleaning!$A:$A,Cleaning!$X:$X,0,0)</f>
        <v>Card</v>
      </c>
      <c r="L303" s="3">
        <f>_xlfn.XLOOKUP(A303,Cleaning!$A:$A,Cleaning!$M:$M,0,0)</f>
        <v>1</v>
      </c>
      <c r="M303" s="5">
        <f>_xlfn.XLOOKUP(A303,Cleaning!$A:$A,Cleaning!$O:$O,0,0)</f>
        <v>5.18</v>
      </c>
      <c r="N303" s="12">
        <f>_xlfn.XLOOKUP(A303,Cleaning!$A:$A,Cleaning!$P:$P,0,0)</f>
        <v>5.18</v>
      </c>
      <c r="O303">
        <f>_xlfn.XLOOKUP(A303,Cleaning!$A:$A,Cleaning!$R:$R,0,0)</f>
        <v>0</v>
      </c>
      <c r="P303">
        <f>_xlfn.XLOOKUP(A303,Cleaning!$A:$A,Cleaning!$T:$T,0,0)</f>
        <v>0.49</v>
      </c>
      <c r="Q303" s="5">
        <f>_xlfn.XLOOKUP(A303,Cleaning!$A:$A,Cleaning!$V:$V,0,0)</f>
        <v>5.67</v>
      </c>
    </row>
    <row r="304" spans="1:17" x14ac:dyDescent="0.3">
      <c r="A304" s="3">
        <v>120302</v>
      </c>
      <c r="B304">
        <f>_xlfn.XLOOKUP(A304,Cleaning!$A:$A,Cleaning!$B:$B,0,0)</f>
        <v>501</v>
      </c>
      <c r="C304" s="2">
        <f>_xlfn.XLOOKUP(A304,Cleaning!$A:$A,Cleaning!$C:$C,0,0)</f>
        <v>45875</v>
      </c>
      <c r="D304" s="4">
        <f>_xlfn.XLOOKUP(A304,Cleaning!$A:$A,Cleaning!$D:$D,0,0)</f>
        <v>0.1335763888888889</v>
      </c>
      <c r="E304" s="2">
        <f>_xlfn.XLOOKUP(A304,Cleaning!$A:$A,Cleaning!$E:$E,0,0)</f>
        <v>45875</v>
      </c>
      <c r="F304" s="10" t="str">
        <f>_xlfn.XLOOKUP(A304,Cleaning!$A:$A,Cleaning!$F:$F,0,0)</f>
        <v>Wednesday</v>
      </c>
      <c r="G304" t="str">
        <f>_xlfn.XLOOKUP(A304,Cleaning!$A:$A,Cleaning!$G:$G,0,0)</f>
        <v>Afternoon</v>
      </c>
      <c r="H304" t="str">
        <f>_xlfn.XLOOKUP(A304,Cleaning!$A:$A,Cleaning!$I:$I,0,0)</f>
        <v>Drive-Thru</v>
      </c>
      <c r="I304" t="str">
        <f>_xlfn.XLOOKUP(A304,Cleaning!$A:$A,Cleaning!$J:$J,0,0)</f>
        <v>Soft Drink (Medium)</v>
      </c>
      <c r="J304" t="str">
        <f>_xlfn.XLOOKUP(A304,Cleaning!$A:$A,Cleaning!$L:$L,0,0)</f>
        <v>No Ice</v>
      </c>
      <c r="K304" t="str">
        <f>_xlfn.XLOOKUP(A304,Cleaning!$A:$A,Cleaning!$X:$X,0,0)</f>
        <v>MobilePay</v>
      </c>
      <c r="L304" s="3">
        <f>_xlfn.XLOOKUP(A304,Cleaning!$A:$A,Cleaning!$M:$M,0,0)</f>
        <v>1</v>
      </c>
      <c r="M304" s="5">
        <f>_xlfn.XLOOKUP(A304,Cleaning!$A:$A,Cleaning!$O:$O,0,0)</f>
        <v>1.8</v>
      </c>
      <c r="N304" s="12">
        <f>_xlfn.XLOOKUP(A304,Cleaning!$A:$A,Cleaning!$P:$P,0,0)</f>
        <v>1.8</v>
      </c>
      <c r="O304">
        <f>_xlfn.XLOOKUP(A304,Cleaning!$A:$A,Cleaning!$R:$R,0,0)</f>
        <v>0</v>
      </c>
      <c r="P304">
        <f>_xlfn.XLOOKUP(A304,Cleaning!$A:$A,Cleaning!$T:$T,0,0)</f>
        <v>0.16</v>
      </c>
      <c r="Q304" s="5">
        <f>_xlfn.XLOOKUP(A304,Cleaning!$A:$A,Cleaning!$V:$V,0,0)</f>
        <v>1.96</v>
      </c>
    </row>
    <row r="305" spans="1:17" x14ac:dyDescent="0.3">
      <c r="A305" s="3">
        <v>120303</v>
      </c>
      <c r="B305">
        <f>_xlfn.XLOOKUP(A305,Cleaning!$A:$A,Cleaning!$B:$B,0,0)</f>
        <v>101</v>
      </c>
      <c r="C305" s="2">
        <f>_xlfn.XLOOKUP(A305,Cleaning!$A:$A,Cleaning!$C:$C,0,0)</f>
        <v>45840</v>
      </c>
      <c r="D305" s="4">
        <f>_xlfn.XLOOKUP(A305,Cleaning!$A:$A,Cleaning!$D:$D,0,0)</f>
        <v>0.35803240740740738</v>
      </c>
      <c r="E305" s="2">
        <f>_xlfn.XLOOKUP(A305,Cleaning!$A:$A,Cleaning!$E:$E,0,0)</f>
        <v>45840</v>
      </c>
      <c r="F305" s="10" t="str">
        <f>_xlfn.XLOOKUP(A305,Cleaning!$A:$A,Cleaning!$F:$F,0,0)</f>
        <v>Wednesday</v>
      </c>
      <c r="G305" t="str">
        <f>_xlfn.XLOOKUP(A305,Cleaning!$A:$A,Cleaning!$G:$G,0,0)</f>
        <v>Dinner</v>
      </c>
      <c r="H305" t="str">
        <f>_xlfn.XLOOKUP(A305,Cleaning!$A:$A,Cleaning!$I:$I,0,0)</f>
        <v>Dine-In</v>
      </c>
      <c r="I305" t="str">
        <f>_xlfn.XLOOKUP(A305,Cleaning!$A:$A,Cleaning!$J:$J,0,0)</f>
        <v>Veggie Burger</v>
      </c>
      <c r="J305" t="str">
        <f>_xlfn.XLOOKUP(A305,Cleaning!$A:$A,Cleaning!$L:$L,0,0)</f>
        <v>No Sauce</v>
      </c>
      <c r="K305" t="str">
        <f>_xlfn.XLOOKUP(A305,Cleaning!$A:$A,Cleaning!$X:$X,0,0)</f>
        <v>Cash</v>
      </c>
      <c r="L305" s="3">
        <f>_xlfn.XLOOKUP(A305,Cleaning!$A:$A,Cleaning!$M:$M,0,0)</f>
        <v>1</v>
      </c>
      <c r="M305" s="5">
        <f>_xlfn.XLOOKUP(A305,Cleaning!$A:$A,Cleaning!$O:$O,0,0)</f>
        <v>5.45</v>
      </c>
      <c r="N305" s="12">
        <f>_xlfn.XLOOKUP(A305,Cleaning!$A:$A,Cleaning!$P:$P,0,0)</f>
        <v>5.45</v>
      </c>
      <c r="O305">
        <f>_xlfn.XLOOKUP(A305,Cleaning!$A:$A,Cleaning!$R:$R,0,0)</f>
        <v>0</v>
      </c>
      <c r="P305">
        <f>_xlfn.XLOOKUP(A305,Cleaning!$A:$A,Cleaning!$T:$T,0,0)</f>
        <v>0.33</v>
      </c>
      <c r="Q305" s="5">
        <f>_xlfn.XLOOKUP(A305,Cleaning!$A:$A,Cleaning!$V:$V,0,0)</f>
        <v>5.78</v>
      </c>
    </row>
    <row r="306" spans="1:17" x14ac:dyDescent="0.3">
      <c r="A306" s="3">
        <v>120304</v>
      </c>
      <c r="B306">
        <f>_xlfn.XLOOKUP(A306,Cleaning!$A:$A,Cleaning!$B:$B,0,0)</f>
        <v>103</v>
      </c>
      <c r="C306" s="2">
        <f>_xlfn.XLOOKUP(A306,Cleaning!$A:$A,Cleaning!$C:$C,0,0)</f>
        <v>45768</v>
      </c>
      <c r="D306" s="4">
        <f>_xlfn.XLOOKUP(A306,Cleaning!$A:$A,Cleaning!$D:$D,0,0)</f>
        <v>0.19854166666666667</v>
      </c>
      <c r="E306" s="2">
        <f>_xlfn.XLOOKUP(A306,Cleaning!$A:$A,Cleaning!$E:$E,0,0)</f>
        <v>45768</v>
      </c>
      <c r="F306" s="10" t="str">
        <f>_xlfn.XLOOKUP(A306,Cleaning!$A:$A,Cleaning!$F:$F,0,0)</f>
        <v>Monday</v>
      </c>
      <c r="G306" t="str">
        <f>_xlfn.XLOOKUP(A306,Cleaning!$A:$A,Cleaning!$G:$G,0,0)</f>
        <v>Afternoon</v>
      </c>
      <c r="H306" t="str">
        <f>_xlfn.XLOOKUP(A306,Cleaning!$A:$A,Cleaning!$I:$I,0,0)</f>
        <v>Takeout</v>
      </c>
      <c r="I306" t="str">
        <f>_xlfn.XLOOKUP(A306,Cleaning!$A:$A,Cleaning!$J:$J,0,0)</f>
        <v>Onion Rings</v>
      </c>
      <c r="J306" t="str">
        <f>_xlfn.XLOOKUP(A306,Cleaning!$A:$A,Cleaning!$L:$L,0,0)</f>
        <v>Small Size</v>
      </c>
      <c r="K306" t="str">
        <f>_xlfn.XLOOKUP(A306,Cleaning!$A:$A,Cleaning!$X:$X,0,0)</f>
        <v>Card</v>
      </c>
      <c r="L306" s="3">
        <f>_xlfn.XLOOKUP(A306,Cleaning!$A:$A,Cleaning!$M:$M,0,0)</f>
        <v>1</v>
      </c>
      <c r="M306" s="5">
        <f>_xlfn.XLOOKUP(A306,Cleaning!$A:$A,Cleaning!$O:$O,0,0)</f>
        <v>2.83</v>
      </c>
      <c r="N306" s="12">
        <f>_xlfn.XLOOKUP(A306,Cleaning!$A:$A,Cleaning!$P:$P,0,0)</f>
        <v>2.83</v>
      </c>
      <c r="O306">
        <f>_xlfn.XLOOKUP(A306,Cleaning!$A:$A,Cleaning!$R:$R,0,0)</f>
        <v>0</v>
      </c>
      <c r="P306">
        <f>_xlfn.XLOOKUP(A306,Cleaning!$A:$A,Cleaning!$T:$T,0,0)</f>
        <v>0.21</v>
      </c>
      <c r="Q306" s="5">
        <f>_xlfn.XLOOKUP(A306,Cleaning!$A:$A,Cleaning!$V:$V,0,0)</f>
        <v>3.04</v>
      </c>
    </row>
    <row r="307" spans="1:17" x14ac:dyDescent="0.3">
      <c r="A307" s="3">
        <v>120305</v>
      </c>
      <c r="B307">
        <f>_xlfn.XLOOKUP(A307,Cleaning!$A:$A,Cleaning!$B:$B,0,0)</f>
        <v>102</v>
      </c>
      <c r="C307" s="2">
        <f>_xlfn.XLOOKUP(A307,Cleaning!$A:$A,Cleaning!$C:$C,0,0)</f>
        <v>45875</v>
      </c>
      <c r="D307" s="4">
        <f>_xlfn.XLOOKUP(A307,Cleaning!$A:$A,Cleaning!$D:$D,0,0)</f>
        <v>0.12328703703703704</v>
      </c>
      <c r="E307" s="2">
        <f>_xlfn.XLOOKUP(A307,Cleaning!$A:$A,Cleaning!$E:$E,0,0)</f>
        <v>45875</v>
      </c>
      <c r="F307" s="10" t="str">
        <f>_xlfn.XLOOKUP(A307,Cleaning!$A:$A,Cleaning!$F:$F,0,0)</f>
        <v>Wednesday</v>
      </c>
      <c r="G307" t="str">
        <f>_xlfn.XLOOKUP(A307,Cleaning!$A:$A,Cleaning!$G:$G,0,0)</f>
        <v>Lunch</v>
      </c>
      <c r="H307" t="str">
        <f>_xlfn.XLOOKUP(A307,Cleaning!$A:$A,Cleaning!$I:$I,0,0)</f>
        <v>Dine-In</v>
      </c>
      <c r="I307" t="str">
        <f>_xlfn.XLOOKUP(A307,Cleaning!$A:$A,Cleaning!$J:$J,0,0)</f>
        <v>Cheeseburger Combo</v>
      </c>
      <c r="J307" t="str">
        <f>_xlfn.XLOOKUP(A307,Cleaning!$A:$A,Cleaning!$L:$L,0,0)</f>
        <v>No Modifier</v>
      </c>
      <c r="K307" t="str">
        <f>_xlfn.XLOOKUP(A307,Cleaning!$A:$A,Cleaning!$X:$X,0,0)</f>
        <v>Card</v>
      </c>
      <c r="L307" s="3">
        <f>_xlfn.XLOOKUP(A307,Cleaning!$A:$A,Cleaning!$M:$M,0,0)</f>
        <v>1</v>
      </c>
      <c r="M307" s="5">
        <f>_xlfn.XLOOKUP(A307,Cleaning!$A:$A,Cleaning!$O:$O,0,0)</f>
        <v>8.5499999999999989</v>
      </c>
      <c r="N307" s="12">
        <f>_xlfn.XLOOKUP(A307,Cleaning!$A:$A,Cleaning!$P:$P,0,0)</f>
        <v>8.5499999999999989</v>
      </c>
      <c r="O307">
        <f>_xlfn.XLOOKUP(A307,Cleaning!$A:$A,Cleaning!$R:$R,0,0)</f>
        <v>0</v>
      </c>
      <c r="P307">
        <f>_xlfn.XLOOKUP(A307,Cleaning!$A:$A,Cleaning!$T:$T,0,0)</f>
        <v>0.56000000000000005</v>
      </c>
      <c r="Q307" s="5">
        <f>_xlfn.XLOOKUP(A307,Cleaning!$A:$A,Cleaning!$V:$V,0,0)</f>
        <v>9.11</v>
      </c>
    </row>
    <row r="308" spans="1:17" x14ac:dyDescent="0.3">
      <c r="A308" s="3">
        <v>120306</v>
      </c>
      <c r="B308">
        <f>_xlfn.XLOOKUP(A308,Cleaning!$A:$A,Cleaning!$B:$B,0,0)</f>
        <v>402</v>
      </c>
      <c r="C308" s="2">
        <f>_xlfn.XLOOKUP(A308,Cleaning!$A:$A,Cleaning!$C:$C,0,0)</f>
        <v>45768</v>
      </c>
      <c r="D308" s="4">
        <f>_xlfn.XLOOKUP(A308,Cleaning!$A:$A,Cleaning!$D:$D,0,0)</f>
        <v>0.45855324074074072</v>
      </c>
      <c r="E308" s="2">
        <f>_xlfn.XLOOKUP(A308,Cleaning!$A:$A,Cleaning!$E:$E,0,0)</f>
        <v>45768</v>
      </c>
      <c r="F308" s="10" t="str">
        <f>_xlfn.XLOOKUP(A308,Cleaning!$A:$A,Cleaning!$F:$F,0,0)</f>
        <v>Monday</v>
      </c>
      <c r="G308" t="str">
        <f>_xlfn.XLOOKUP(A308,Cleaning!$A:$A,Cleaning!$G:$G,0,0)</f>
        <v>Lunch</v>
      </c>
      <c r="H308" t="str">
        <f>_xlfn.XLOOKUP(A308,Cleaning!$A:$A,Cleaning!$I:$I,0,0)</f>
        <v>Drive-Thru</v>
      </c>
      <c r="I308" t="str">
        <f>_xlfn.XLOOKUP(A308,Cleaning!$A:$A,Cleaning!$J:$J,0,0)</f>
        <v>Chicken Sandwich Combo</v>
      </c>
      <c r="J308" t="str">
        <f>_xlfn.XLOOKUP(A308,Cleaning!$A:$A,Cleaning!$L:$L,0,0)</f>
        <v>No Modifier</v>
      </c>
      <c r="K308" t="str">
        <f>_xlfn.XLOOKUP(A308,Cleaning!$A:$A,Cleaning!$X:$X,0,0)</f>
        <v>Cash</v>
      </c>
      <c r="L308" s="3">
        <f>_xlfn.XLOOKUP(A308,Cleaning!$A:$A,Cleaning!$M:$M,0,0)</f>
        <v>1</v>
      </c>
      <c r="M308" s="5">
        <f>_xlfn.XLOOKUP(A308,Cleaning!$A:$A,Cleaning!$O:$O,0,0)</f>
        <v>9.629999999999999</v>
      </c>
      <c r="N308" s="12">
        <f>_xlfn.XLOOKUP(A308,Cleaning!$A:$A,Cleaning!$P:$P,0,0)</f>
        <v>9.629999999999999</v>
      </c>
      <c r="O308">
        <f>_xlfn.XLOOKUP(A308,Cleaning!$A:$A,Cleaning!$R:$R,0,0)</f>
        <v>1.44</v>
      </c>
      <c r="P308">
        <f>_xlfn.XLOOKUP(A308,Cleaning!$A:$A,Cleaning!$T:$T,0,0)</f>
        <v>0.49</v>
      </c>
      <c r="Q308" s="5">
        <f>_xlfn.XLOOKUP(A308,Cleaning!$A:$A,Cleaning!$V:$V,0,0)</f>
        <v>8.68</v>
      </c>
    </row>
    <row r="309" spans="1:17" x14ac:dyDescent="0.3">
      <c r="A309" s="3">
        <v>120307</v>
      </c>
      <c r="B309">
        <f>_xlfn.XLOOKUP(A309,Cleaning!$A:$A,Cleaning!$B:$B,0,0)</f>
        <v>202</v>
      </c>
      <c r="C309" s="2">
        <f>_xlfn.XLOOKUP(A309,Cleaning!$A:$A,Cleaning!$C:$C,0,0)</f>
        <v>45780</v>
      </c>
      <c r="D309" s="4">
        <f>_xlfn.XLOOKUP(A309,Cleaning!$A:$A,Cleaning!$D:$D,0,0)</f>
        <v>0.11258101851851852</v>
      </c>
      <c r="E309" s="2">
        <f>_xlfn.XLOOKUP(A309,Cleaning!$A:$A,Cleaning!$E:$E,0,0)</f>
        <v>45780</v>
      </c>
      <c r="F309" s="10" t="str">
        <f>_xlfn.XLOOKUP(A309,Cleaning!$A:$A,Cleaning!$F:$F,0,0)</f>
        <v>Saturday</v>
      </c>
      <c r="G309" t="str">
        <f>_xlfn.XLOOKUP(A309,Cleaning!$A:$A,Cleaning!$G:$G,0,0)</f>
        <v>Lunch</v>
      </c>
      <c r="H309" t="str">
        <f>_xlfn.XLOOKUP(A309,Cleaning!$A:$A,Cleaning!$I:$I,0,0)</f>
        <v>Dine-In</v>
      </c>
      <c r="I309" t="str">
        <f>_xlfn.XLOOKUP(A309,Cleaning!$A:$A,Cleaning!$J:$J,0,0)</f>
        <v>Double Cheeseburger</v>
      </c>
      <c r="J309" t="str">
        <f>_xlfn.XLOOKUP(A309,Cleaning!$A:$A,Cleaning!$L:$L,0,0)</f>
        <v>No Modifier</v>
      </c>
      <c r="K309" t="str">
        <f>_xlfn.XLOOKUP(A309,Cleaning!$A:$A,Cleaning!$X:$X,0,0)</f>
        <v>Card</v>
      </c>
      <c r="L309" s="3">
        <f>_xlfn.XLOOKUP(A309,Cleaning!$A:$A,Cleaning!$M:$M,0,0)</f>
        <v>1</v>
      </c>
      <c r="M309" s="5">
        <f>_xlfn.XLOOKUP(A309,Cleaning!$A:$A,Cleaning!$O:$O,0,0)</f>
        <v>5.49</v>
      </c>
      <c r="N309" s="12">
        <f>_xlfn.XLOOKUP(A309,Cleaning!$A:$A,Cleaning!$P:$P,0,0)</f>
        <v>5.49</v>
      </c>
      <c r="O309">
        <f>_xlfn.XLOOKUP(A309,Cleaning!$A:$A,Cleaning!$R:$R,0,0)</f>
        <v>0</v>
      </c>
      <c r="P309">
        <f>_xlfn.XLOOKUP(A309,Cleaning!$A:$A,Cleaning!$T:$T,0,0)</f>
        <v>0.52</v>
      </c>
      <c r="Q309" s="5">
        <f>_xlfn.XLOOKUP(A309,Cleaning!$A:$A,Cleaning!$V:$V,0,0)</f>
        <v>6.01</v>
      </c>
    </row>
    <row r="310" spans="1:17" x14ac:dyDescent="0.3">
      <c r="A310" s="3">
        <v>120308</v>
      </c>
      <c r="B310">
        <f>_xlfn.XLOOKUP(A310,Cleaning!$A:$A,Cleaning!$B:$B,0,0)</f>
        <v>201</v>
      </c>
      <c r="C310" s="2">
        <f>_xlfn.XLOOKUP(A310,Cleaning!$A:$A,Cleaning!$C:$C,0,0)</f>
        <v>45839</v>
      </c>
      <c r="D310" s="4">
        <f>_xlfn.XLOOKUP(A310,Cleaning!$A:$A,Cleaning!$D:$D,0,0)</f>
        <v>0.4148263888888889</v>
      </c>
      <c r="E310" s="2">
        <f>_xlfn.XLOOKUP(A310,Cleaning!$A:$A,Cleaning!$E:$E,0,0)</f>
        <v>45839</v>
      </c>
      <c r="F310" s="10" t="str">
        <f>_xlfn.XLOOKUP(A310,Cleaning!$A:$A,Cleaning!$F:$F,0,0)</f>
        <v>Tuesday</v>
      </c>
      <c r="G310" t="str">
        <f>_xlfn.XLOOKUP(A310,Cleaning!$A:$A,Cleaning!$G:$G,0,0)</f>
        <v>Breakfast</v>
      </c>
      <c r="H310" t="str">
        <f>_xlfn.XLOOKUP(A310,Cleaning!$A:$A,Cleaning!$I:$I,0,0)</f>
        <v>Delivery</v>
      </c>
      <c r="I310" t="str">
        <f>_xlfn.XLOOKUP(A310,Cleaning!$A:$A,Cleaning!$J:$J,0,0)</f>
        <v>Egg Muffin</v>
      </c>
      <c r="J310" t="str">
        <f>_xlfn.XLOOKUP(A310,Cleaning!$A:$A,Cleaning!$L:$L,0,0)</f>
        <v>No Modifier</v>
      </c>
      <c r="K310" t="str">
        <f>_xlfn.XLOOKUP(A310,Cleaning!$A:$A,Cleaning!$X:$X,0,0)</f>
        <v>Card</v>
      </c>
      <c r="L310" s="3">
        <f>_xlfn.XLOOKUP(A310,Cleaning!$A:$A,Cleaning!$M:$M,0,0)</f>
        <v>1</v>
      </c>
      <c r="M310" s="5">
        <f>_xlfn.XLOOKUP(A310,Cleaning!$A:$A,Cleaning!$O:$O,0,0)</f>
        <v>4.38</v>
      </c>
      <c r="N310" s="12">
        <f>_xlfn.XLOOKUP(A310,Cleaning!$A:$A,Cleaning!$P:$P,0,0)</f>
        <v>4.38</v>
      </c>
      <c r="O310">
        <f>_xlfn.XLOOKUP(A310,Cleaning!$A:$A,Cleaning!$R:$R,0,0)</f>
        <v>0.88</v>
      </c>
      <c r="P310">
        <f>_xlfn.XLOOKUP(A310,Cleaning!$A:$A,Cleaning!$T:$T,0,0)</f>
        <v>0.3</v>
      </c>
      <c r="Q310" s="5">
        <f>_xlfn.XLOOKUP(A310,Cleaning!$A:$A,Cleaning!$V:$V,0,0)</f>
        <v>3.8</v>
      </c>
    </row>
    <row r="311" spans="1:17" x14ac:dyDescent="0.3">
      <c r="A311" s="3">
        <v>120309</v>
      </c>
      <c r="B311">
        <f>_xlfn.XLOOKUP(A311,Cleaning!$A:$A,Cleaning!$B:$B,0,0)</f>
        <v>501</v>
      </c>
      <c r="C311" s="2">
        <f>_xlfn.XLOOKUP(A311,Cleaning!$A:$A,Cleaning!$C:$C,0,0)</f>
        <v>45836</v>
      </c>
      <c r="D311" s="4">
        <f>_xlfn.XLOOKUP(A311,Cleaning!$A:$A,Cleaning!$D:$D,0,0)</f>
        <v>0.53180555555555553</v>
      </c>
      <c r="E311" s="2">
        <f>_xlfn.XLOOKUP(A311,Cleaning!$A:$A,Cleaning!$E:$E,0,0)</f>
        <v>45836</v>
      </c>
      <c r="F311" s="10" t="str">
        <f>_xlfn.XLOOKUP(A311,Cleaning!$A:$A,Cleaning!$F:$F,0,0)</f>
        <v>Saturday</v>
      </c>
      <c r="G311" t="str">
        <f>_xlfn.XLOOKUP(A311,Cleaning!$A:$A,Cleaning!$G:$G,0,0)</f>
        <v>Lunch</v>
      </c>
      <c r="H311" t="str">
        <f>_xlfn.XLOOKUP(A311,Cleaning!$A:$A,Cleaning!$I:$I,0,0)</f>
        <v>Delivery</v>
      </c>
      <c r="I311" t="str">
        <f>_xlfn.XLOOKUP(A311,Cleaning!$A:$A,Cleaning!$J:$J,0,0)</f>
        <v>Soft Drink (Medium)</v>
      </c>
      <c r="J311" t="str">
        <f>_xlfn.XLOOKUP(A311,Cleaning!$A:$A,Cleaning!$L:$L,0,0)</f>
        <v>Sugar-Free Syrup</v>
      </c>
      <c r="K311" t="str">
        <f>_xlfn.XLOOKUP(A311,Cleaning!$A:$A,Cleaning!$X:$X,0,0)</f>
        <v>Card</v>
      </c>
      <c r="L311" s="3">
        <f>_xlfn.XLOOKUP(A311,Cleaning!$A:$A,Cleaning!$M:$M,0,0)</f>
        <v>1</v>
      </c>
      <c r="M311" s="5">
        <f>_xlfn.XLOOKUP(A311,Cleaning!$A:$A,Cleaning!$O:$O,0,0)</f>
        <v>2.02</v>
      </c>
      <c r="N311" s="12">
        <f>_xlfn.XLOOKUP(A311,Cleaning!$A:$A,Cleaning!$P:$P,0,0)</f>
        <v>2.02</v>
      </c>
      <c r="O311">
        <f>_xlfn.XLOOKUP(A311,Cleaning!$A:$A,Cleaning!$R:$R,0,0)</f>
        <v>0.4</v>
      </c>
      <c r="P311">
        <f>_xlfn.XLOOKUP(A311,Cleaning!$A:$A,Cleaning!$T:$T,0,0)</f>
        <v>0.11</v>
      </c>
      <c r="Q311" s="5">
        <f>_xlfn.XLOOKUP(A311,Cleaning!$A:$A,Cleaning!$V:$V,0,0)</f>
        <v>1.73</v>
      </c>
    </row>
    <row r="312" spans="1:17" x14ac:dyDescent="0.3">
      <c r="A312" s="3">
        <v>120310</v>
      </c>
      <c r="B312">
        <f>_xlfn.XLOOKUP(A312,Cleaning!$A:$A,Cleaning!$B:$B,0,0)</f>
        <v>201</v>
      </c>
      <c r="C312" s="2">
        <f>_xlfn.XLOOKUP(A312,Cleaning!$A:$A,Cleaning!$C:$C,0,0)</f>
        <v>45764</v>
      </c>
      <c r="D312" s="4">
        <f>_xlfn.XLOOKUP(A312,Cleaning!$A:$A,Cleaning!$D:$D,0,0)</f>
        <v>0.38678240740740738</v>
      </c>
      <c r="E312" s="2">
        <f>_xlfn.XLOOKUP(A312,Cleaning!$A:$A,Cleaning!$E:$E,0,0)</f>
        <v>45764</v>
      </c>
      <c r="F312" s="10" t="str">
        <f>_xlfn.XLOOKUP(A312,Cleaning!$A:$A,Cleaning!$F:$F,0,0)</f>
        <v>Thursday</v>
      </c>
      <c r="G312" t="str">
        <f>_xlfn.XLOOKUP(A312,Cleaning!$A:$A,Cleaning!$G:$G,0,0)</f>
        <v>Breakfast</v>
      </c>
      <c r="H312" t="str">
        <f>_xlfn.XLOOKUP(A312,Cleaning!$A:$A,Cleaning!$I:$I,0,0)</f>
        <v>Takeout</v>
      </c>
      <c r="I312" t="str">
        <f>_xlfn.XLOOKUP(A312,Cleaning!$A:$A,Cleaning!$J:$J,0,0)</f>
        <v>Soft Drink (Small)</v>
      </c>
      <c r="J312" t="str">
        <f>_xlfn.XLOOKUP(A312,Cleaning!$A:$A,Cleaning!$L:$L,0,0)</f>
        <v>No Modifier</v>
      </c>
      <c r="K312" t="str">
        <f>_xlfn.XLOOKUP(A312,Cleaning!$A:$A,Cleaning!$X:$X,0,0)</f>
        <v>Card</v>
      </c>
      <c r="L312" s="3">
        <f>_xlfn.XLOOKUP(A312,Cleaning!$A:$A,Cleaning!$M:$M,0,0)</f>
        <v>2</v>
      </c>
      <c r="M312" s="5">
        <f>_xlfn.XLOOKUP(A312,Cleaning!$A:$A,Cleaning!$O:$O,0,0)</f>
        <v>1.52</v>
      </c>
      <c r="N312" s="12">
        <f>_xlfn.XLOOKUP(A312,Cleaning!$A:$A,Cleaning!$P:$P,0,0)</f>
        <v>3.04</v>
      </c>
      <c r="O312">
        <f>_xlfn.XLOOKUP(A312,Cleaning!$A:$A,Cleaning!$R:$R,0,0)</f>
        <v>0</v>
      </c>
      <c r="P312">
        <f>_xlfn.XLOOKUP(A312,Cleaning!$A:$A,Cleaning!$T:$T,0,0)</f>
        <v>0.27</v>
      </c>
      <c r="Q312" s="5">
        <f>_xlfn.XLOOKUP(A312,Cleaning!$A:$A,Cleaning!$V:$V,0,0)</f>
        <v>3.31</v>
      </c>
    </row>
    <row r="313" spans="1:17" x14ac:dyDescent="0.3">
      <c r="A313" s="3">
        <v>120311</v>
      </c>
      <c r="B313">
        <f>_xlfn.XLOOKUP(A313,Cleaning!$A:$A,Cleaning!$B:$B,0,0)</f>
        <v>301</v>
      </c>
      <c r="C313" s="2">
        <f>_xlfn.XLOOKUP(A313,Cleaning!$A:$A,Cleaning!$C:$C,0,0)</f>
        <v>45862</v>
      </c>
      <c r="D313" s="4">
        <f>_xlfn.XLOOKUP(A313,Cleaning!$A:$A,Cleaning!$D:$D,0,0)</f>
        <v>0.21278935185185185</v>
      </c>
      <c r="E313" s="2">
        <f>_xlfn.XLOOKUP(A313,Cleaning!$A:$A,Cleaning!$E:$E,0,0)</f>
        <v>45862</v>
      </c>
      <c r="F313" s="10" t="str">
        <f>_xlfn.XLOOKUP(A313,Cleaning!$A:$A,Cleaning!$F:$F,0,0)</f>
        <v>Thursday</v>
      </c>
      <c r="G313" t="str">
        <f>_xlfn.XLOOKUP(A313,Cleaning!$A:$A,Cleaning!$G:$G,0,0)</f>
        <v>Afternoon</v>
      </c>
      <c r="H313" t="str">
        <f>_xlfn.XLOOKUP(A313,Cleaning!$A:$A,Cleaning!$I:$I,0,0)</f>
        <v>Drive-Thru</v>
      </c>
      <c r="I313" t="str">
        <f>_xlfn.XLOOKUP(A313,Cleaning!$A:$A,Cleaning!$J:$J,0,0)</f>
        <v>French Fries</v>
      </c>
      <c r="J313" t="str">
        <f>_xlfn.XLOOKUP(A313,Cleaning!$A:$A,Cleaning!$L:$L,0,0)</f>
        <v>No Sauce</v>
      </c>
      <c r="K313" t="str">
        <f>_xlfn.XLOOKUP(A313,Cleaning!$A:$A,Cleaning!$X:$X,0,0)</f>
        <v>Cash</v>
      </c>
      <c r="L313" s="3">
        <f>_xlfn.XLOOKUP(A313,Cleaning!$A:$A,Cleaning!$M:$M,0,0)</f>
        <v>1</v>
      </c>
      <c r="M313" s="5">
        <f>_xlfn.XLOOKUP(A313,Cleaning!$A:$A,Cleaning!$O:$O,0,0)</f>
        <v>2.95</v>
      </c>
      <c r="N313" s="12">
        <f>_xlfn.XLOOKUP(A313,Cleaning!$A:$A,Cleaning!$P:$P,0,0)</f>
        <v>2.95</v>
      </c>
      <c r="O313">
        <f>_xlfn.XLOOKUP(A313,Cleaning!$A:$A,Cleaning!$R:$R,0,0)</f>
        <v>0</v>
      </c>
      <c r="P313">
        <f>_xlfn.XLOOKUP(A313,Cleaning!$A:$A,Cleaning!$T:$T,0,0)</f>
        <v>0.25</v>
      </c>
      <c r="Q313" s="5">
        <f>_xlfn.XLOOKUP(A313,Cleaning!$A:$A,Cleaning!$V:$V,0,0)</f>
        <v>3.2</v>
      </c>
    </row>
    <row r="314" spans="1:17" x14ac:dyDescent="0.3">
      <c r="A314" s="3">
        <v>120312</v>
      </c>
      <c r="B314">
        <f>_xlfn.XLOOKUP(A314,Cleaning!$A:$A,Cleaning!$B:$B,0,0)</f>
        <v>201</v>
      </c>
      <c r="C314" s="2">
        <f>_xlfn.XLOOKUP(A314,Cleaning!$A:$A,Cleaning!$C:$C,0,0)</f>
        <v>45803</v>
      </c>
      <c r="D314" s="4">
        <f>_xlfn.XLOOKUP(A314,Cleaning!$A:$A,Cleaning!$D:$D,0,0)</f>
        <v>0.4100347222222222</v>
      </c>
      <c r="E314" s="2">
        <f>_xlfn.XLOOKUP(A314,Cleaning!$A:$A,Cleaning!$E:$E,0,0)</f>
        <v>45803</v>
      </c>
      <c r="F314" s="10" t="str">
        <f>_xlfn.XLOOKUP(A314,Cleaning!$A:$A,Cleaning!$F:$F,0,0)</f>
        <v>Monday</v>
      </c>
      <c r="G314" t="str">
        <f>_xlfn.XLOOKUP(A314,Cleaning!$A:$A,Cleaning!$G:$G,0,0)</f>
        <v>Dinner</v>
      </c>
      <c r="H314" t="str">
        <f>_xlfn.XLOOKUP(A314,Cleaning!$A:$A,Cleaning!$I:$I,0,0)</f>
        <v>Delivery</v>
      </c>
      <c r="I314" t="str">
        <f>_xlfn.XLOOKUP(A314,Cleaning!$A:$A,Cleaning!$J:$J,0,0)</f>
        <v>Spicy Chicken Combo</v>
      </c>
      <c r="J314" t="str">
        <f>_xlfn.XLOOKUP(A314,Cleaning!$A:$A,Cleaning!$L:$L,0,0)</f>
        <v>No Modifier</v>
      </c>
      <c r="K314" t="str">
        <f>_xlfn.XLOOKUP(A314,Cleaning!$A:$A,Cleaning!$X:$X,0,0)</f>
        <v>Card</v>
      </c>
      <c r="L314" s="3">
        <f>_xlfn.XLOOKUP(A314,Cleaning!$A:$A,Cleaning!$M:$M,0,0)</f>
        <v>1</v>
      </c>
      <c r="M314" s="5">
        <f>_xlfn.XLOOKUP(A314,Cleaning!$A:$A,Cleaning!$O:$O,0,0)</f>
        <v>9.7000000000000011</v>
      </c>
      <c r="N314" s="12">
        <f>_xlfn.XLOOKUP(A314,Cleaning!$A:$A,Cleaning!$P:$P,0,0)</f>
        <v>9.7000000000000011</v>
      </c>
      <c r="O314">
        <f>_xlfn.XLOOKUP(A314,Cleaning!$A:$A,Cleaning!$R:$R,0,0)</f>
        <v>0</v>
      </c>
      <c r="P314">
        <f>_xlfn.XLOOKUP(A314,Cleaning!$A:$A,Cleaning!$T:$T,0,0)</f>
        <v>0.87</v>
      </c>
      <c r="Q314" s="5">
        <f>_xlfn.XLOOKUP(A314,Cleaning!$A:$A,Cleaning!$V:$V,0,0)</f>
        <v>10.57</v>
      </c>
    </row>
    <row r="315" spans="1:17" x14ac:dyDescent="0.3">
      <c r="A315" s="3">
        <v>120313</v>
      </c>
      <c r="B315">
        <f>_xlfn.XLOOKUP(A315,Cleaning!$A:$A,Cleaning!$B:$B,0,0)</f>
        <v>202</v>
      </c>
      <c r="C315" s="2">
        <f>_xlfn.XLOOKUP(A315,Cleaning!$A:$A,Cleaning!$C:$C,0,0)</f>
        <v>45870</v>
      </c>
      <c r="D315" s="4">
        <f>_xlfn.XLOOKUP(A315,Cleaning!$A:$A,Cleaning!$D:$D,0,0)</f>
        <v>0.44712962962962965</v>
      </c>
      <c r="E315" s="2">
        <f>_xlfn.XLOOKUP(A315,Cleaning!$A:$A,Cleaning!$E:$E,0,0)</f>
        <v>45870</v>
      </c>
      <c r="F315" s="10" t="str">
        <f>_xlfn.XLOOKUP(A315,Cleaning!$A:$A,Cleaning!$F:$F,0,0)</f>
        <v>Friday</v>
      </c>
      <c r="G315" t="str">
        <f>_xlfn.XLOOKUP(A315,Cleaning!$A:$A,Cleaning!$G:$G,0,0)</f>
        <v>Late Night</v>
      </c>
      <c r="H315" t="str">
        <f>_xlfn.XLOOKUP(A315,Cleaning!$A:$A,Cleaning!$I:$I,0,0)</f>
        <v>Drive-Thru</v>
      </c>
      <c r="I315" t="str">
        <f>_xlfn.XLOOKUP(A315,Cleaning!$A:$A,Cleaning!$J:$J,0,0)</f>
        <v>Chicken Sandwich</v>
      </c>
      <c r="J315" t="str">
        <f>_xlfn.XLOOKUP(A315,Cleaning!$A:$A,Cleaning!$L:$L,0,0)</f>
        <v>No Pickles</v>
      </c>
      <c r="K315" t="str">
        <f>_xlfn.XLOOKUP(A315,Cleaning!$A:$A,Cleaning!$X:$X,0,0)</f>
        <v>Cash</v>
      </c>
      <c r="L315" s="3">
        <f>_xlfn.XLOOKUP(A315,Cleaning!$A:$A,Cleaning!$M:$M,0,0)</f>
        <v>1</v>
      </c>
      <c r="M315" s="5">
        <f>_xlfn.XLOOKUP(A315,Cleaning!$A:$A,Cleaning!$O:$O,0,0)</f>
        <v>5.69</v>
      </c>
      <c r="N315" s="12">
        <f>_xlfn.XLOOKUP(A315,Cleaning!$A:$A,Cleaning!$P:$P,0,0)</f>
        <v>5.69</v>
      </c>
      <c r="O315">
        <f>_xlfn.XLOOKUP(A315,Cleaning!$A:$A,Cleaning!$R:$R,0,0)</f>
        <v>0</v>
      </c>
      <c r="P315">
        <f>_xlfn.XLOOKUP(A315,Cleaning!$A:$A,Cleaning!$T:$T,0,0)</f>
        <v>0.34</v>
      </c>
      <c r="Q315" s="5">
        <f>_xlfn.XLOOKUP(A315,Cleaning!$A:$A,Cleaning!$V:$V,0,0)</f>
        <v>6.03</v>
      </c>
    </row>
    <row r="316" spans="1:17" x14ac:dyDescent="0.3">
      <c r="A316" s="3">
        <v>120314</v>
      </c>
      <c r="B316">
        <f>_xlfn.XLOOKUP(A316,Cleaning!$A:$A,Cleaning!$B:$B,0,0)</f>
        <v>402</v>
      </c>
      <c r="C316" s="2">
        <f>_xlfn.XLOOKUP(A316,Cleaning!$A:$A,Cleaning!$C:$C,0,0)</f>
        <v>45791</v>
      </c>
      <c r="D316" s="4">
        <f>_xlfn.XLOOKUP(A316,Cleaning!$A:$A,Cleaning!$D:$D,0,0)</f>
        <v>0.47194444444444444</v>
      </c>
      <c r="E316" s="2">
        <f>_xlfn.XLOOKUP(A316,Cleaning!$A:$A,Cleaning!$E:$E,0,0)</f>
        <v>45791</v>
      </c>
      <c r="F316" s="10" t="str">
        <f>_xlfn.XLOOKUP(A316,Cleaning!$A:$A,Cleaning!$F:$F,0,0)</f>
        <v>Wednesday</v>
      </c>
      <c r="G316" t="str">
        <f>_xlfn.XLOOKUP(A316,Cleaning!$A:$A,Cleaning!$G:$G,0,0)</f>
        <v>Morning</v>
      </c>
      <c r="H316" t="str">
        <f>_xlfn.XLOOKUP(A316,Cleaning!$A:$A,Cleaning!$I:$I,0,0)</f>
        <v>Drive-Thru</v>
      </c>
      <c r="I316" t="str">
        <f>_xlfn.XLOOKUP(A316,Cleaning!$A:$A,Cleaning!$J:$J,0,0)</f>
        <v>Ice Cream Cone</v>
      </c>
      <c r="J316" t="str">
        <f>_xlfn.XLOOKUP(A316,Cleaning!$A:$A,Cleaning!$L:$L,0,0)</f>
        <v>Cinnamon</v>
      </c>
      <c r="K316" t="str">
        <f>_xlfn.XLOOKUP(A316,Cleaning!$A:$A,Cleaning!$X:$X,0,0)</f>
        <v>Cash</v>
      </c>
      <c r="L316" s="3">
        <f>_xlfn.XLOOKUP(A316,Cleaning!$A:$A,Cleaning!$M:$M,0,0)</f>
        <v>3</v>
      </c>
      <c r="M316" s="5">
        <f>_xlfn.XLOOKUP(A316,Cleaning!$A:$A,Cleaning!$O:$O,0,0)</f>
        <v>1.89</v>
      </c>
      <c r="N316" s="12">
        <f>_xlfn.XLOOKUP(A316,Cleaning!$A:$A,Cleaning!$P:$P,0,0)</f>
        <v>5.67</v>
      </c>
      <c r="O316">
        <f>_xlfn.XLOOKUP(A316,Cleaning!$A:$A,Cleaning!$R:$R,0,0)</f>
        <v>0</v>
      </c>
      <c r="P316">
        <f>_xlfn.XLOOKUP(A316,Cleaning!$A:$A,Cleaning!$T:$T,0,0)</f>
        <v>0.37</v>
      </c>
      <c r="Q316" s="5">
        <f>_xlfn.XLOOKUP(A316,Cleaning!$A:$A,Cleaning!$V:$V,0,0)</f>
        <v>6.04</v>
      </c>
    </row>
    <row r="317" spans="1:17" x14ac:dyDescent="0.3">
      <c r="A317" s="3">
        <v>120315</v>
      </c>
      <c r="B317">
        <f>_xlfn.XLOOKUP(A317,Cleaning!$A:$A,Cleaning!$B:$B,0,0)</f>
        <v>101</v>
      </c>
      <c r="C317" s="2">
        <f>_xlfn.XLOOKUP(A317,Cleaning!$A:$A,Cleaning!$C:$C,0,0)</f>
        <v>45808</v>
      </c>
      <c r="D317" s="4">
        <f>_xlfn.XLOOKUP(A317,Cleaning!$A:$A,Cleaning!$D:$D,0,0)</f>
        <v>0.45885416666666667</v>
      </c>
      <c r="E317" s="2">
        <f>_xlfn.XLOOKUP(A317,Cleaning!$A:$A,Cleaning!$E:$E,0,0)</f>
        <v>45808</v>
      </c>
      <c r="F317" s="10" t="str">
        <f>_xlfn.XLOOKUP(A317,Cleaning!$A:$A,Cleaning!$F:$F,0,0)</f>
        <v>Saturday</v>
      </c>
      <c r="G317" t="str">
        <f>_xlfn.XLOOKUP(A317,Cleaning!$A:$A,Cleaning!$G:$G,0,0)</f>
        <v>Lunch</v>
      </c>
      <c r="H317" t="str">
        <f>_xlfn.XLOOKUP(A317,Cleaning!$A:$A,Cleaning!$I:$I,0,0)</f>
        <v>Takeout</v>
      </c>
      <c r="I317" t="str">
        <f>_xlfn.XLOOKUP(A317,Cleaning!$A:$A,Cleaning!$J:$J,0,0)</f>
        <v>Double Cheeseburger</v>
      </c>
      <c r="J317" t="str">
        <f>_xlfn.XLOOKUP(A317,Cleaning!$A:$A,Cleaning!$L:$L,0,0)</f>
        <v>No Modifier</v>
      </c>
      <c r="K317" t="str">
        <f>_xlfn.XLOOKUP(A317,Cleaning!$A:$A,Cleaning!$X:$X,0,0)</f>
        <v>GiftCard</v>
      </c>
      <c r="L317" s="3">
        <f>_xlfn.XLOOKUP(A317,Cleaning!$A:$A,Cleaning!$M:$M,0,0)</f>
        <v>1</v>
      </c>
      <c r="M317" s="5">
        <f>_xlfn.XLOOKUP(A317,Cleaning!$A:$A,Cleaning!$O:$O,0,0)</f>
        <v>5.75</v>
      </c>
      <c r="N317" s="12">
        <f>_xlfn.XLOOKUP(A317,Cleaning!$A:$A,Cleaning!$P:$P,0,0)</f>
        <v>5.75</v>
      </c>
      <c r="O317">
        <f>_xlfn.XLOOKUP(A317,Cleaning!$A:$A,Cleaning!$R:$R,0,0)</f>
        <v>0</v>
      </c>
      <c r="P317">
        <f>_xlfn.XLOOKUP(A317,Cleaning!$A:$A,Cleaning!$T:$T,0,0)</f>
        <v>0.49</v>
      </c>
      <c r="Q317" s="5">
        <f>_xlfn.XLOOKUP(A317,Cleaning!$A:$A,Cleaning!$V:$V,0,0)</f>
        <v>6.24</v>
      </c>
    </row>
    <row r="318" spans="1:17" x14ac:dyDescent="0.3">
      <c r="A318" s="3">
        <v>120316</v>
      </c>
      <c r="B318">
        <f>_xlfn.XLOOKUP(A318,Cleaning!$A:$A,Cleaning!$B:$B,0,0)</f>
        <v>103</v>
      </c>
      <c r="C318" s="2">
        <f>_xlfn.XLOOKUP(A318,Cleaning!$A:$A,Cleaning!$C:$C,0,0)</f>
        <v>45854</v>
      </c>
      <c r="D318" s="4">
        <f>_xlfn.XLOOKUP(A318,Cleaning!$A:$A,Cleaning!$D:$D,0,0)</f>
        <v>0.12082175925925925</v>
      </c>
      <c r="E318" s="2">
        <f>_xlfn.XLOOKUP(A318,Cleaning!$A:$A,Cleaning!$E:$E,0,0)</f>
        <v>45854</v>
      </c>
      <c r="F318" s="10" t="str">
        <f>_xlfn.XLOOKUP(A318,Cleaning!$A:$A,Cleaning!$F:$F,0,0)</f>
        <v>Wednesday</v>
      </c>
      <c r="G318" t="str">
        <f>_xlfn.XLOOKUP(A318,Cleaning!$A:$A,Cleaning!$G:$G,0,0)</f>
        <v>Lunch</v>
      </c>
      <c r="H318" t="str">
        <f>_xlfn.XLOOKUP(A318,Cleaning!$A:$A,Cleaning!$I:$I,0,0)</f>
        <v>Takeout</v>
      </c>
      <c r="I318" t="str">
        <f>_xlfn.XLOOKUP(A318,Cleaning!$A:$A,Cleaning!$J:$J,0,0)</f>
        <v>Spicy Chicken Sandwich</v>
      </c>
      <c r="J318" t="str">
        <f>_xlfn.XLOOKUP(A318,Cleaning!$A:$A,Cleaning!$L:$L,0,0)</f>
        <v>No Onions</v>
      </c>
      <c r="K318" t="str">
        <f>_xlfn.XLOOKUP(A318,Cleaning!$A:$A,Cleaning!$X:$X,0,0)</f>
        <v>Card</v>
      </c>
      <c r="L318" s="3">
        <f>_xlfn.XLOOKUP(A318,Cleaning!$A:$A,Cleaning!$M:$M,0,0)</f>
        <v>1</v>
      </c>
      <c r="M318" s="5">
        <f>_xlfn.XLOOKUP(A318,Cleaning!$A:$A,Cleaning!$O:$O,0,0)</f>
        <v>5.9</v>
      </c>
      <c r="N318" s="12">
        <f>_xlfn.XLOOKUP(A318,Cleaning!$A:$A,Cleaning!$P:$P,0,0)</f>
        <v>5.9</v>
      </c>
      <c r="O318">
        <f>_xlfn.XLOOKUP(A318,Cleaning!$A:$A,Cleaning!$R:$R,0,0)</f>
        <v>0.3</v>
      </c>
      <c r="P318">
        <f>_xlfn.XLOOKUP(A318,Cleaning!$A:$A,Cleaning!$T:$T,0,0)</f>
        <v>0.39</v>
      </c>
      <c r="Q318" s="5">
        <f>_xlfn.XLOOKUP(A318,Cleaning!$A:$A,Cleaning!$V:$V,0,0)</f>
        <v>5.99</v>
      </c>
    </row>
    <row r="319" spans="1:17" x14ac:dyDescent="0.3">
      <c r="A319" s="3">
        <v>120317</v>
      </c>
      <c r="B319">
        <f>_xlfn.XLOOKUP(A319,Cleaning!$A:$A,Cleaning!$B:$B,0,0)</f>
        <v>401</v>
      </c>
      <c r="C319" s="2">
        <f>_xlfn.XLOOKUP(A319,Cleaning!$A:$A,Cleaning!$C:$C,0,0)</f>
        <v>45764</v>
      </c>
      <c r="D319" s="4">
        <f>_xlfn.XLOOKUP(A319,Cleaning!$A:$A,Cleaning!$D:$D,0,0)</f>
        <v>0.40221064814814816</v>
      </c>
      <c r="E319" s="2">
        <f>_xlfn.XLOOKUP(A319,Cleaning!$A:$A,Cleaning!$E:$E,0,0)</f>
        <v>45764</v>
      </c>
      <c r="F319" s="10" t="str">
        <f>_xlfn.XLOOKUP(A319,Cleaning!$A:$A,Cleaning!$F:$F,0,0)</f>
        <v>Thursday</v>
      </c>
      <c r="G319" t="str">
        <f>_xlfn.XLOOKUP(A319,Cleaning!$A:$A,Cleaning!$G:$G,0,0)</f>
        <v>Dinner</v>
      </c>
      <c r="H319" t="str">
        <f>_xlfn.XLOOKUP(A319,Cleaning!$A:$A,Cleaning!$I:$I,0,0)</f>
        <v>Takeout</v>
      </c>
      <c r="I319" t="str">
        <f>_xlfn.XLOOKUP(A319,Cleaning!$A:$A,Cleaning!$J:$J,0,0)</f>
        <v>Double Cheeseburger Combo</v>
      </c>
      <c r="J319" t="str">
        <f>_xlfn.XLOOKUP(A319,Cleaning!$A:$A,Cleaning!$L:$L,0,0)</f>
        <v>No Modifier</v>
      </c>
      <c r="K319" t="str">
        <f>_xlfn.XLOOKUP(A319,Cleaning!$A:$A,Cleaning!$X:$X,0,0)</f>
        <v>Card</v>
      </c>
      <c r="L319" s="3">
        <f>_xlfn.XLOOKUP(A319,Cleaning!$A:$A,Cleaning!$M:$M,0,0)</f>
        <v>1</v>
      </c>
      <c r="M319" s="5">
        <f>_xlfn.XLOOKUP(A319,Cleaning!$A:$A,Cleaning!$O:$O,0,0)</f>
        <v>9.83</v>
      </c>
      <c r="N319" s="12">
        <f>_xlfn.XLOOKUP(A319,Cleaning!$A:$A,Cleaning!$P:$P,0,0)</f>
        <v>9.83</v>
      </c>
      <c r="O319">
        <f>_xlfn.XLOOKUP(A319,Cleaning!$A:$A,Cleaning!$R:$R,0,0)</f>
        <v>0</v>
      </c>
      <c r="P319">
        <f>_xlfn.XLOOKUP(A319,Cleaning!$A:$A,Cleaning!$T:$T,0,0)</f>
        <v>0.59</v>
      </c>
      <c r="Q319" s="5">
        <f>_xlfn.XLOOKUP(A319,Cleaning!$A:$A,Cleaning!$V:$V,0,0)</f>
        <v>10.42</v>
      </c>
    </row>
    <row r="320" spans="1:17" x14ac:dyDescent="0.3">
      <c r="A320" s="3">
        <v>120318</v>
      </c>
      <c r="B320">
        <f>_xlfn.XLOOKUP(A320,Cleaning!$A:$A,Cleaning!$B:$B,0,0)</f>
        <v>403</v>
      </c>
      <c r="C320" s="2">
        <f>_xlfn.XLOOKUP(A320,Cleaning!$A:$A,Cleaning!$C:$C,0,0)</f>
        <v>45874</v>
      </c>
      <c r="D320" s="4">
        <f>_xlfn.XLOOKUP(A320,Cleaning!$A:$A,Cleaning!$D:$D,0,0)</f>
        <v>0.15034722222222222</v>
      </c>
      <c r="E320" s="2">
        <f>_xlfn.XLOOKUP(A320,Cleaning!$A:$A,Cleaning!$E:$E,0,0)</f>
        <v>45874</v>
      </c>
      <c r="F320" s="10" t="str">
        <f>_xlfn.XLOOKUP(A320,Cleaning!$A:$A,Cleaning!$F:$F,0,0)</f>
        <v>Tuesday</v>
      </c>
      <c r="G320" t="str">
        <f>_xlfn.XLOOKUP(A320,Cleaning!$A:$A,Cleaning!$G:$G,0,0)</f>
        <v>Afternoon</v>
      </c>
      <c r="H320" t="str">
        <f>_xlfn.XLOOKUP(A320,Cleaning!$A:$A,Cleaning!$I:$I,0,0)</f>
        <v>Delivery</v>
      </c>
      <c r="I320" t="str">
        <f>_xlfn.XLOOKUP(A320,Cleaning!$A:$A,Cleaning!$J:$J,0,0)</f>
        <v>Soft Drink (Medium)</v>
      </c>
      <c r="J320" t="str">
        <f>_xlfn.XLOOKUP(A320,Cleaning!$A:$A,Cleaning!$L:$L,0,0)</f>
        <v>Light Ice</v>
      </c>
      <c r="K320" t="str">
        <f>_xlfn.XLOOKUP(A320,Cleaning!$A:$A,Cleaning!$X:$X,0,0)</f>
        <v>Card</v>
      </c>
      <c r="L320" s="3">
        <f>_xlfn.XLOOKUP(A320,Cleaning!$A:$A,Cleaning!$M:$M,0,0)</f>
        <v>2</v>
      </c>
      <c r="M320" s="5">
        <f>_xlfn.XLOOKUP(A320,Cleaning!$A:$A,Cleaning!$O:$O,0,0)</f>
        <v>1.77</v>
      </c>
      <c r="N320" s="12">
        <f>_xlfn.XLOOKUP(A320,Cleaning!$A:$A,Cleaning!$P:$P,0,0)</f>
        <v>3.54</v>
      </c>
      <c r="O320">
        <f>_xlfn.XLOOKUP(A320,Cleaning!$A:$A,Cleaning!$R:$R,0,0)</f>
        <v>0</v>
      </c>
      <c r="P320">
        <f>_xlfn.XLOOKUP(A320,Cleaning!$A:$A,Cleaning!$T:$T,0,0)</f>
        <v>0.27</v>
      </c>
      <c r="Q320" s="5">
        <f>_xlfn.XLOOKUP(A320,Cleaning!$A:$A,Cleaning!$V:$V,0,0)</f>
        <v>3.81</v>
      </c>
    </row>
    <row r="321" spans="1:17" x14ac:dyDescent="0.3">
      <c r="A321" s="3">
        <v>120319</v>
      </c>
      <c r="B321">
        <f>_xlfn.XLOOKUP(A321,Cleaning!$A:$A,Cleaning!$B:$B,0,0)</f>
        <v>102</v>
      </c>
      <c r="C321" s="2">
        <f>_xlfn.XLOOKUP(A321,Cleaning!$A:$A,Cleaning!$C:$C,0,0)</f>
        <v>45809</v>
      </c>
      <c r="D321" s="4">
        <f>_xlfn.XLOOKUP(A321,Cleaning!$A:$A,Cleaning!$D:$D,0,0)</f>
        <v>0.22197916666666667</v>
      </c>
      <c r="E321" s="2">
        <f>_xlfn.XLOOKUP(A321,Cleaning!$A:$A,Cleaning!$E:$E,0,0)</f>
        <v>45809</v>
      </c>
      <c r="F321" s="10" t="str">
        <f>_xlfn.XLOOKUP(A321,Cleaning!$A:$A,Cleaning!$F:$F,0,0)</f>
        <v>Sunday</v>
      </c>
      <c r="G321" t="str">
        <f>_xlfn.XLOOKUP(A321,Cleaning!$A:$A,Cleaning!$G:$G,0,0)</f>
        <v>Afternoon</v>
      </c>
      <c r="H321" t="str">
        <f>_xlfn.XLOOKUP(A321,Cleaning!$A:$A,Cleaning!$I:$I,0,0)</f>
        <v>Dine-In</v>
      </c>
      <c r="I321" t="str">
        <f>_xlfn.XLOOKUP(A321,Cleaning!$A:$A,Cleaning!$J:$J,0,0)</f>
        <v>Bottled Water</v>
      </c>
      <c r="J321" t="str">
        <f>_xlfn.XLOOKUP(A321,Cleaning!$A:$A,Cleaning!$L:$L,0,0)</f>
        <v>Oat Milk</v>
      </c>
      <c r="K321" t="str">
        <f>_xlfn.XLOOKUP(A321,Cleaning!$A:$A,Cleaning!$X:$X,0,0)</f>
        <v>Card</v>
      </c>
      <c r="L321" s="3">
        <f>_xlfn.XLOOKUP(A321,Cleaning!$A:$A,Cleaning!$M:$M,0,0)</f>
        <v>2</v>
      </c>
      <c r="M321" s="5">
        <f>_xlfn.XLOOKUP(A321,Cleaning!$A:$A,Cleaning!$O:$O,0,0)</f>
        <v>2.13</v>
      </c>
      <c r="N321" s="12">
        <f>_xlfn.XLOOKUP(A321,Cleaning!$A:$A,Cleaning!$P:$P,0,0)</f>
        <v>4.26</v>
      </c>
      <c r="O321">
        <f>_xlfn.XLOOKUP(A321,Cleaning!$A:$A,Cleaning!$R:$R,0,0)</f>
        <v>0</v>
      </c>
      <c r="P321">
        <f>_xlfn.XLOOKUP(A321,Cleaning!$A:$A,Cleaning!$T:$T,0,0)</f>
        <v>0.34</v>
      </c>
      <c r="Q321" s="5">
        <f>_xlfn.XLOOKUP(A321,Cleaning!$A:$A,Cleaning!$V:$V,0,0)</f>
        <v>4.5999999999999996</v>
      </c>
    </row>
    <row r="322" spans="1:17" x14ac:dyDescent="0.3">
      <c r="A322" s="3">
        <v>120320</v>
      </c>
      <c r="B322">
        <f>_xlfn.XLOOKUP(A322,Cleaning!$A:$A,Cleaning!$B:$B,0,0)</f>
        <v>501</v>
      </c>
      <c r="C322" s="2">
        <f>_xlfn.XLOOKUP(A322,Cleaning!$A:$A,Cleaning!$C:$C,0,0)</f>
        <v>45785</v>
      </c>
      <c r="D322" s="4">
        <f>_xlfn.XLOOKUP(A322,Cleaning!$A:$A,Cleaning!$D:$D,0,0)</f>
        <v>0.33587962962962964</v>
      </c>
      <c r="E322" s="2">
        <f>_xlfn.XLOOKUP(A322,Cleaning!$A:$A,Cleaning!$E:$E,0,0)</f>
        <v>45785</v>
      </c>
      <c r="F322" s="10" t="str">
        <f>_xlfn.XLOOKUP(A322,Cleaning!$A:$A,Cleaning!$F:$F,0,0)</f>
        <v>Thursday</v>
      </c>
      <c r="G322" t="str">
        <f>_xlfn.XLOOKUP(A322,Cleaning!$A:$A,Cleaning!$G:$G,0,0)</f>
        <v>Dinner</v>
      </c>
      <c r="H322" t="str">
        <f>_xlfn.XLOOKUP(A322,Cleaning!$A:$A,Cleaning!$I:$I,0,0)</f>
        <v>Takeout</v>
      </c>
      <c r="I322" t="str">
        <f>_xlfn.XLOOKUP(A322,Cleaning!$A:$A,Cleaning!$J:$J,0,0)</f>
        <v>Cheeseburger</v>
      </c>
      <c r="J322" t="str">
        <f>_xlfn.XLOOKUP(A322,Cleaning!$A:$A,Cleaning!$L:$L,0,0)</f>
        <v>No Modifier</v>
      </c>
      <c r="K322" t="str">
        <f>_xlfn.XLOOKUP(A322,Cleaning!$A:$A,Cleaning!$X:$X,0,0)</f>
        <v>Card</v>
      </c>
      <c r="L322" s="3">
        <f>_xlfn.XLOOKUP(A322,Cleaning!$A:$A,Cleaning!$M:$M,0,0)</f>
        <v>1</v>
      </c>
      <c r="M322" s="5">
        <f>_xlfn.XLOOKUP(A322,Cleaning!$A:$A,Cleaning!$O:$O,0,0)</f>
        <v>4.5200000000000005</v>
      </c>
      <c r="N322" s="12">
        <f>_xlfn.XLOOKUP(A322,Cleaning!$A:$A,Cleaning!$P:$P,0,0)</f>
        <v>4.5200000000000005</v>
      </c>
      <c r="O322">
        <f>_xlfn.XLOOKUP(A322,Cleaning!$A:$A,Cleaning!$R:$R,0,0)</f>
        <v>0</v>
      </c>
      <c r="P322">
        <f>_xlfn.XLOOKUP(A322,Cleaning!$A:$A,Cleaning!$T:$T,0,0)</f>
        <v>0.34</v>
      </c>
      <c r="Q322" s="5">
        <f>_xlfn.XLOOKUP(A322,Cleaning!$A:$A,Cleaning!$V:$V,0,0)</f>
        <v>4.8600000000000003</v>
      </c>
    </row>
    <row r="323" spans="1:17" x14ac:dyDescent="0.3">
      <c r="A323" s="3">
        <v>120321</v>
      </c>
      <c r="B323">
        <f>_xlfn.XLOOKUP(A323,Cleaning!$A:$A,Cleaning!$B:$B,0,0)</f>
        <v>501</v>
      </c>
      <c r="C323" s="2">
        <f>_xlfn.XLOOKUP(A323,Cleaning!$A:$A,Cleaning!$C:$C,0,0)</f>
        <v>45769</v>
      </c>
      <c r="D323" s="4">
        <f>_xlfn.XLOOKUP(A323,Cleaning!$A:$A,Cleaning!$D:$D,0,0)</f>
        <v>4.221064814814815E-2</v>
      </c>
      <c r="E323" s="2">
        <f>_xlfn.XLOOKUP(A323,Cleaning!$A:$A,Cleaning!$E:$E,0,0)</f>
        <v>45769</v>
      </c>
      <c r="F323" s="10" t="str">
        <f>_xlfn.XLOOKUP(A323,Cleaning!$A:$A,Cleaning!$F:$F,0,0)</f>
        <v>Tuesday</v>
      </c>
      <c r="G323" t="str">
        <f>_xlfn.XLOOKUP(A323,Cleaning!$A:$A,Cleaning!$G:$G,0,0)</f>
        <v>Lunch</v>
      </c>
      <c r="H323" t="str">
        <f>_xlfn.XLOOKUP(A323,Cleaning!$A:$A,Cleaning!$I:$I,0,0)</f>
        <v>Dine-In</v>
      </c>
      <c r="I323" t="str">
        <f>_xlfn.XLOOKUP(A323,Cleaning!$A:$A,Cleaning!$J:$J,0,0)</f>
        <v>Chicken Sandwich Combo</v>
      </c>
      <c r="J323" t="str">
        <f>_xlfn.XLOOKUP(A323,Cleaning!$A:$A,Cleaning!$L:$L,0,0)</f>
        <v>No Modifier</v>
      </c>
      <c r="K323" t="str">
        <f>_xlfn.XLOOKUP(A323,Cleaning!$A:$A,Cleaning!$X:$X,0,0)</f>
        <v>Card</v>
      </c>
      <c r="L323" s="3">
        <f>_xlfn.XLOOKUP(A323,Cleaning!$A:$A,Cleaning!$M:$M,0,0)</f>
        <v>1</v>
      </c>
      <c r="M323" s="5">
        <f>_xlfn.XLOOKUP(A323,Cleaning!$A:$A,Cleaning!$O:$O,0,0)</f>
        <v>9.2900000000000009</v>
      </c>
      <c r="N323" s="12">
        <f>_xlfn.XLOOKUP(A323,Cleaning!$A:$A,Cleaning!$P:$P,0,0)</f>
        <v>9.2900000000000009</v>
      </c>
      <c r="O323">
        <f>_xlfn.XLOOKUP(A323,Cleaning!$A:$A,Cleaning!$R:$R,0,0)</f>
        <v>0</v>
      </c>
      <c r="P323">
        <f>_xlfn.XLOOKUP(A323,Cleaning!$A:$A,Cleaning!$T:$T,0,0)</f>
        <v>0.7</v>
      </c>
      <c r="Q323" s="5">
        <f>_xlfn.XLOOKUP(A323,Cleaning!$A:$A,Cleaning!$V:$V,0,0)</f>
        <v>9.99</v>
      </c>
    </row>
    <row r="324" spans="1:17" x14ac:dyDescent="0.3">
      <c r="A324" s="3">
        <v>120322</v>
      </c>
      <c r="B324">
        <f>_xlfn.XLOOKUP(A324,Cleaning!$A:$A,Cleaning!$B:$B,0,0)</f>
        <v>102</v>
      </c>
      <c r="C324" s="2">
        <f>_xlfn.XLOOKUP(A324,Cleaning!$A:$A,Cleaning!$C:$C,0,0)</f>
        <v>45802</v>
      </c>
      <c r="D324" s="4">
        <f>_xlfn.XLOOKUP(A324,Cleaning!$A:$A,Cleaning!$D:$D,0,0)</f>
        <v>0.49549768518518517</v>
      </c>
      <c r="E324" s="2">
        <f>_xlfn.XLOOKUP(A324,Cleaning!$A:$A,Cleaning!$E:$E,0,0)</f>
        <v>45802</v>
      </c>
      <c r="F324" s="10" t="str">
        <f>_xlfn.XLOOKUP(A324,Cleaning!$A:$A,Cleaning!$F:$F,0,0)</f>
        <v>Sunday</v>
      </c>
      <c r="G324" t="str">
        <f>_xlfn.XLOOKUP(A324,Cleaning!$A:$A,Cleaning!$G:$G,0,0)</f>
        <v>Late Night</v>
      </c>
      <c r="H324" t="str">
        <f>_xlfn.XLOOKUP(A324,Cleaning!$A:$A,Cleaning!$I:$I,0,0)</f>
        <v>Drive-Thru</v>
      </c>
      <c r="I324" t="str">
        <f>_xlfn.XLOOKUP(A324,Cleaning!$A:$A,Cleaning!$J:$J,0,0)</f>
        <v>Spicy Chicken Sandwich</v>
      </c>
      <c r="J324" t="str">
        <f>_xlfn.XLOOKUP(A324,Cleaning!$A:$A,Cleaning!$L:$L,0,0)</f>
        <v>No Modifier</v>
      </c>
      <c r="K324" t="str">
        <f>_xlfn.XLOOKUP(A324,Cleaning!$A:$A,Cleaning!$X:$X,0,0)</f>
        <v>Card</v>
      </c>
      <c r="L324" s="3">
        <f>_xlfn.XLOOKUP(A324,Cleaning!$A:$A,Cleaning!$M:$M,0,0)</f>
        <v>1</v>
      </c>
      <c r="M324" s="5">
        <f>_xlfn.XLOOKUP(A324,Cleaning!$A:$A,Cleaning!$O:$O,0,0)</f>
        <v>5.33</v>
      </c>
      <c r="N324" s="12">
        <f>_xlfn.XLOOKUP(A324,Cleaning!$A:$A,Cleaning!$P:$P,0,0)</f>
        <v>5.33</v>
      </c>
      <c r="O324">
        <f>_xlfn.XLOOKUP(A324,Cleaning!$A:$A,Cleaning!$R:$R,0,0)</f>
        <v>0</v>
      </c>
      <c r="P324">
        <f>_xlfn.XLOOKUP(A324,Cleaning!$A:$A,Cleaning!$T:$T,0,0)</f>
        <v>0.43</v>
      </c>
      <c r="Q324" s="5">
        <f>_xlfn.XLOOKUP(A324,Cleaning!$A:$A,Cleaning!$V:$V,0,0)</f>
        <v>5.76</v>
      </c>
    </row>
    <row r="325" spans="1:17" x14ac:dyDescent="0.3">
      <c r="A325" s="3">
        <v>120323</v>
      </c>
      <c r="B325">
        <f>_xlfn.XLOOKUP(A325,Cleaning!$A:$A,Cleaning!$B:$B,0,0)</f>
        <v>402</v>
      </c>
      <c r="C325" s="2">
        <f>_xlfn.XLOOKUP(A325,Cleaning!$A:$A,Cleaning!$C:$C,0,0)</f>
        <v>45783</v>
      </c>
      <c r="D325" s="4">
        <f>_xlfn.XLOOKUP(A325,Cleaning!$A:$A,Cleaning!$D:$D,0,0)</f>
        <v>0.51716435185185183</v>
      </c>
      <c r="E325" s="2">
        <f>_xlfn.XLOOKUP(A325,Cleaning!$A:$A,Cleaning!$E:$E,0,0)</f>
        <v>45783</v>
      </c>
      <c r="F325" s="10" t="str">
        <f>_xlfn.XLOOKUP(A325,Cleaning!$A:$A,Cleaning!$F:$F,0,0)</f>
        <v>Tuesday</v>
      </c>
      <c r="G325" t="str">
        <f>_xlfn.XLOOKUP(A325,Cleaning!$A:$A,Cleaning!$G:$G,0,0)</f>
        <v>Lunch</v>
      </c>
      <c r="H325" t="str">
        <f>_xlfn.XLOOKUP(A325,Cleaning!$A:$A,Cleaning!$I:$I,0,0)</f>
        <v>Drive-Thru</v>
      </c>
      <c r="I325" t="str">
        <f>_xlfn.XLOOKUP(A325,Cleaning!$A:$A,Cleaning!$J:$J,0,0)</f>
        <v>Double Cheeseburger</v>
      </c>
      <c r="J325" t="str">
        <f>_xlfn.XLOOKUP(A325,Cleaning!$A:$A,Cleaning!$L:$L,0,0)</f>
        <v>No Modifier</v>
      </c>
      <c r="K325" t="str">
        <f>_xlfn.XLOOKUP(A325,Cleaning!$A:$A,Cleaning!$X:$X,0,0)</f>
        <v>Card</v>
      </c>
      <c r="L325" s="3">
        <f>_xlfn.XLOOKUP(A325,Cleaning!$A:$A,Cleaning!$M:$M,0,0)</f>
        <v>1</v>
      </c>
      <c r="M325" s="5">
        <f>_xlfn.XLOOKUP(A325,Cleaning!$A:$A,Cleaning!$O:$O,0,0)</f>
        <v>6.61</v>
      </c>
      <c r="N325" s="12">
        <f>_xlfn.XLOOKUP(A325,Cleaning!$A:$A,Cleaning!$P:$P,0,0)</f>
        <v>6.61</v>
      </c>
      <c r="O325">
        <f>_xlfn.XLOOKUP(A325,Cleaning!$A:$A,Cleaning!$R:$R,0,0)</f>
        <v>0</v>
      </c>
      <c r="P325">
        <f>_xlfn.XLOOKUP(A325,Cleaning!$A:$A,Cleaning!$T:$T,0,0)</f>
        <v>0.59</v>
      </c>
      <c r="Q325" s="5">
        <f>_xlfn.XLOOKUP(A325,Cleaning!$A:$A,Cleaning!$V:$V,0,0)</f>
        <v>7.2</v>
      </c>
    </row>
    <row r="326" spans="1:17" x14ac:dyDescent="0.3">
      <c r="A326" s="3">
        <v>120324</v>
      </c>
      <c r="B326">
        <f>_xlfn.XLOOKUP(A326,Cleaning!$A:$A,Cleaning!$B:$B,0,0)</f>
        <v>403</v>
      </c>
      <c r="C326" s="2">
        <f>_xlfn.XLOOKUP(A326,Cleaning!$A:$A,Cleaning!$C:$C,0,0)</f>
        <v>45770</v>
      </c>
      <c r="D326" s="4">
        <f>_xlfn.XLOOKUP(A326,Cleaning!$A:$A,Cleaning!$D:$D,0,0)</f>
        <v>0.19442129629629629</v>
      </c>
      <c r="E326" s="2">
        <f>_xlfn.XLOOKUP(A326,Cleaning!$A:$A,Cleaning!$E:$E,0,0)</f>
        <v>45770</v>
      </c>
      <c r="F326" s="10" t="str">
        <f>_xlfn.XLOOKUP(A326,Cleaning!$A:$A,Cleaning!$F:$F,0,0)</f>
        <v>Wednesday</v>
      </c>
      <c r="G326" t="str">
        <f>_xlfn.XLOOKUP(A326,Cleaning!$A:$A,Cleaning!$G:$G,0,0)</f>
        <v>Afternoon</v>
      </c>
      <c r="H326" t="str">
        <f>_xlfn.XLOOKUP(A326,Cleaning!$A:$A,Cleaning!$I:$I,0,0)</f>
        <v>Delivery</v>
      </c>
      <c r="I326" t="str">
        <f>_xlfn.XLOOKUP(A326,Cleaning!$A:$A,Cleaning!$J:$J,0,0)</f>
        <v>French Fries</v>
      </c>
      <c r="J326" t="str">
        <f>_xlfn.XLOOKUP(A326,Cleaning!$A:$A,Cleaning!$L:$L,0,0)</f>
        <v>No Sauce</v>
      </c>
      <c r="K326" t="str">
        <f>_xlfn.XLOOKUP(A326,Cleaning!$A:$A,Cleaning!$X:$X,0,0)</f>
        <v>Card</v>
      </c>
      <c r="L326" s="3">
        <f>_xlfn.XLOOKUP(A326,Cleaning!$A:$A,Cleaning!$M:$M,0,0)</f>
        <v>2</v>
      </c>
      <c r="M326" s="5">
        <f>_xlfn.XLOOKUP(A326,Cleaning!$A:$A,Cleaning!$O:$O,0,0)</f>
        <v>2.35</v>
      </c>
      <c r="N326" s="12">
        <f>_xlfn.XLOOKUP(A326,Cleaning!$A:$A,Cleaning!$P:$P,0,0)</f>
        <v>4.7</v>
      </c>
      <c r="O326">
        <f>_xlfn.XLOOKUP(A326,Cleaning!$A:$A,Cleaning!$R:$R,0,0)</f>
        <v>0</v>
      </c>
      <c r="P326">
        <f>_xlfn.XLOOKUP(A326,Cleaning!$A:$A,Cleaning!$T:$T,0,0)</f>
        <v>0.34</v>
      </c>
      <c r="Q326" s="5">
        <f>_xlfn.XLOOKUP(A326,Cleaning!$A:$A,Cleaning!$V:$V,0,0)</f>
        <v>5.04</v>
      </c>
    </row>
    <row r="327" spans="1:17" x14ac:dyDescent="0.3">
      <c r="A327" s="3">
        <v>120325</v>
      </c>
      <c r="B327">
        <f>_xlfn.XLOOKUP(A327,Cleaning!$A:$A,Cleaning!$B:$B,0,0)</f>
        <v>103</v>
      </c>
      <c r="C327" s="2">
        <f>_xlfn.XLOOKUP(A327,Cleaning!$A:$A,Cleaning!$C:$C,0,0)</f>
        <v>45877</v>
      </c>
      <c r="D327" s="4">
        <f>_xlfn.XLOOKUP(A327,Cleaning!$A:$A,Cleaning!$D:$D,0,0)</f>
        <v>0.49518518518518517</v>
      </c>
      <c r="E327" s="2">
        <f>_xlfn.XLOOKUP(A327,Cleaning!$A:$A,Cleaning!$E:$E,0,0)</f>
        <v>45877</v>
      </c>
      <c r="F327" s="10" t="str">
        <f>_xlfn.XLOOKUP(A327,Cleaning!$A:$A,Cleaning!$F:$F,0,0)</f>
        <v>Friday</v>
      </c>
      <c r="G327" t="str">
        <f>_xlfn.XLOOKUP(A327,Cleaning!$A:$A,Cleaning!$G:$G,0,0)</f>
        <v>Lunch</v>
      </c>
      <c r="H327" t="str">
        <f>_xlfn.XLOOKUP(A327,Cleaning!$A:$A,Cleaning!$I:$I,0,0)</f>
        <v>Dine-In</v>
      </c>
      <c r="I327" t="str">
        <f>_xlfn.XLOOKUP(A327,Cleaning!$A:$A,Cleaning!$J:$J,0,0)</f>
        <v>Double Cheeseburger</v>
      </c>
      <c r="J327" t="str">
        <f>_xlfn.XLOOKUP(A327,Cleaning!$A:$A,Cleaning!$L:$L,0,0)</f>
        <v>No Modifier</v>
      </c>
      <c r="K327" t="str">
        <f>_xlfn.XLOOKUP(A327,Cleaning!$A:$A,Cleaning!$X:$X,0,0)</f>
        <v>Card</v>
      </c>
      <c r="L327" s="3">
        <f>_xlfn.XLOOKUP(A327,Cleaning!$A:$A,Cleaning!$M:$M,0,0)</f>
        <v>1</v>
      </c>
      <c r="M327" s="5">
        <f>_xlfn.XLOOKUP(A327,Cleaning!$A:$A,Cleaning!$O:$O,0,0)</f>
        <v>5.23</v>
      </c>
      <c r="N327" s="12">
        <f>_xlfn.XLOOKUP(A327,Cleaning!$A:$A,Cleaning!$P:$P,0,0)</f>
        <v>5.23</v>
      </c>
      <c r="O327">
        <f>_xlfn.XLOOKUP(A327,Cleaning!$A:$A,Cleaning!$R:$R,0,0)</f>
        <v>0</v>
      </c>
      <c r="P327">
        <f>_xlfn.XLOOKUP(A327,Cleaning!$A:$A,Cleaning!$T:$T,0,0)</f>
        <v>0.38</v>
      </c>
      <c r="Q327" s="5">
        <f>_xlfn.XLOOKUP(A327,Cleaning!$A:$A,Cleaning!$V:$V,0,0)</f>
        <v>5.61</v>
      </c>
    </row>
    <row r="328" spans="1:17" x14ac:dyDescent="0.3">
      <c r="A328" s="3">
        <v>120326</v>
      </c>
      <c r="B328">
        <f>_xlfn.XLOOKUP(A328,Cleaning!$A:$A,Cleaning!$B:$B,0,0)</f>
        <v>201</v>
      </c>
      <c r="C328" s="2">
        <f>_xlfn.XLOOKUP(A328,Cleaning!$A:$A,Cleaning!$C:$C,0,0)</f>
        <v>45797</v>
      </c>
      <c r="D328" s="4">
        <f>_xlfn.XLOOKUP(A328,Cleaning!$A:$A,Cleaning!$D:$D,0,0)</f>
        <v>0.44799768518518518</v>
      </c>
      <c r="E328" s="2">
        <f>_xlfn.XLOOKUP(A328,Cleaning!$A:$A,Cleaning!$E:$E,0,0)</f>
        <v>45797</v>
      </c>
      <c r="F328" s="10" t="str">
        <f>_xlfn.XLOOKUP(A328,Cleaning!$A:$A,Cleaning!$F:$F,0,0)</f>
        <v>Tuesday</v>
      </c>
      <c r="G328" t="str">
        <f>_xlfn.XLOOKUP(A328,Cleaning!$A:$A,Cleaning!$G:$G,0,0)</f>
        <v>Late Night</v>
      </c>
      <c r="H328" t="str">
        <f>_xlfn.XLOOKUP(A328,Cleaning!$A:$A,Cleaning!$I:$I,0,0)</f>
        <v>Dine-In</v>
      </c>
      <c r="I328" t="str">
        <f>_xlfn.XLOOKUP(A328,Cleaning!$A:$A,Cleaning!$J:$J,0,0)</f>
        <v>Spicy Chicken Sandwich</v>
      </c>
      <c r="J328" t="str">
        <f>_xlfn.XLOOKUP(A328,Cleaning!$A:$A,Cleaning!$L:$L,0,0)</f>
        <v>Spicy</v>
      </c>
      <c r="K328" t="str">
        <f>_xlfn.XLOOKUP(A328,Cleaning!$A:$A,Cleaning!$X:$X,0,0)</f>
        <v>Cash</v>
      </c>
      <c r="L328" s="3">
        <f>_xlfn.XLOOKUP(A328,Cleaning!$A:$A,Cleaning!$M:$M,0,0)</f>
        <v>1</v>
      </c>
      <c r="M328" s="5">
        <f>_xlfn.XLOOKUP(A328,Cleaning!$A:$A,Cleaning!$O:$O,0,0)</f>
        <v>6.08</v>
      </c>
      <c r="N328" s="12">
        <f>_xlfn.XLOOKUP(A328,Cleaning!$A:$A,Cleaning!$P:$P,0,0)</f>
        <v>6.08</v>
      </c>
      <c r="O328">
        <f>_xlfn.XLOOKUP(A328,Cleaning!$A:$A,Cleaning!$R:$R,0,0)</f>
        <v>0</v>
      </c>
      <c r="P328">
        <f>_xlfn.XLOOKUP(A328,Cleaning!$A:$A,Cleaning!$T:$T,0,0)</f>
        <v>0.4</v>
      </c>
      <c r="Q328" s="5">
        <f>_xlfn.XLOOKUP(A328,Cleaning!$A:$A,Cleaning!$V:$V,0,0)</f>
        <v>6.48</v>
      </c>
    </row>
    <row r="329" spans="1:17" x14ac:dyDescent="0.3">
      <c r="A329" s="3">
        <v>120327</v>
      </c>
      <c r="B329">
        <f>_xlfn.XLOOKUP(A329,Cleaning!$A:$A,Cleaning!$B:$B,0,0)</f>
        <v>202</v>
      </c>
      <c r="C329" s="2">
        <f>_xlfn.XLOOKUP(A329,Cleaning!$A:$A,Cleaning!$C:$C,0,0)</f>
        <v>45790</v>
      </c>
      <c r="D329" s="4">
        <f>_xlfn.XLOOKUP(A329,Cleaning!$A:$A,Cleaning!$D:$D,0,0)</f>
        <v>0.34456018518518516</v>
      </c>
      <c r="E329" s="2">
        <f>_xlfn.XLOOKUP(A329,Cleaning!$A:$A,Cleaning!$E:$E,0,0)</f>
        <v>45790</v>
      </c>
      <c r="F329" s="10" t="str">
        <f>_xlfn.XLOOKUP(A329,Cleaning!$A:$A,Cleaning!$F:$F,0,0)</f>
        <v>Tuesday</v>
      </c>
      <c r="G329" t="str">
        <f>_xlfn.XLOOKUP(A329,Cleaning!$A:$A,Cleaning!$G:$G,0,0)</f>
        <v>Dinner</v>
      </c>
      <c r="H329" t="str">
        <f>_xlfn.XLOOKUP(A329,Cleaning!$A:$A,Cleaning!$I:$I,0,0)</f>
        <v>Drive-Thru</v>
      </c>
      <c r="I329" t="str">
        <f>_xlfn.XLOOKUP(A329,Cleaning!$A:$A,Cleaning!$J:$J,0,0)</f>
        <v>Cheeseburger</v>
      </c>
      <c r="J329" t="str">
        <f>_xlfn.XLOOKUP(A329,Cleaning!$A:$A,Cleaning!$L:$L,0,0)</f>
        <v>No Modifier</v>
      </c>
      <c r="K329" t="str">
        <f>_xlfn.XLOOKUP(A329,Cleaning!$A:$A,Cleaning!$X:$X,0,0)</f>
        <v>Card</v>
      </c>
      <c r="L329" s="3">
        <f>_xlfn.XLOOKUP(A329,Cleaning!$A:$A,Cleaning!$M:$M,0,0)</f>
        <v>3</v>
      </c>
      <c r="M329" s="5">
        <f>_xlfn.XLOOKUP(A329,Cleaning!$A:$A,Cleaning!$O:$O,0,0)</f>
        <v>4.75</v>
      </c>
      <c r="N329" s="12">
        <f>_xlfn.XLOOKUP(A329,Cleaning!$A:$A,Cleaning!$P:$P,0,0)</f>
        <v>14.25</v>
      </c>
      <c r="O329">
        <f>_xlfn.XLOOKUP(A329,Cleaning!$A:$A,Cleaning!$R:$R,0,0)</f>
        <v>0</v>
      </c>
      <c r="P329">
        <f>_xlfn.XLOOKUP(A329,Cleaning!$A:$A,Cleaning!$T:$T,0,0)</f>
        <v>1.07</v>
      </c>
      <c r="Q329" s="5">
        <f>_xlfn.XLOOKUP(A329,Cleaning!$A:$A,Cleaning!$V:$V,0,0)</f>
        <v>15.32</v>
      </c>
    </row>
    <row r="330" spans="1:17" x14ac:dyDescent="0.3">
      <c r="A330" s="3">
        <v>120328</v>
      </c>
      <c r="B330">
        <f>_xlfn.XLOOKUP(A330,Cleaning!$A:$A,Cleaning!$B:$B,0,0)</f>
        <v>402</v>
      </c>
      <c r="C330" s="2">
        <f>_xlfn.XLOOKUP(A330,Cleaning!$A:$A,Cleaning!$C:$C,0,0)</f>
        <v>45809</v>
      </c>
      <c r="D330" s="4">
        <f>_xlfn.XLOOKUP(A330,Cleaning!$A:$A,Cleaning!$D:$D,0,0)</f>
        <v>0.34281250000000002</v>
      </c>
      <c r="E330" s="2">
        <f>_xlfn.XLOOKUP(A330,Cleaning!$A:$A,Cleaning!$E:$E,0,0)</f>
        <v>45809</v>
      </c>
      <c r="F330" s="10" t="str">
        <f>_xlfn.XLOOKUP(A330,Cleaning!$A:$A,Cleaning!$F:$F,0,0)</f>
        <v>Sunday</v>
      </c>
      <c r="G330" t="str">
        <f>_xlfn.XLOOKUP(A330,Cleaning!$A:$A,Cleaning!$G:$G,0,0)</f>
        <v>Breakfast</v>
      </c>
      <c r="H330" t="str">
        <f>_xlfn.XLOOKUP(A330,Cleaning!$A:$A,Cleaning!$I:$I,0,0)</f>
        <v>Unknown</v>
      </c>
      <c r="I330" t="str">
        <f>_xlfn.XLOOKUP(A330,Cleaning!$A:$A,Cleaning!$J:$J,0,0)</f>
        <v>Coffee</v>
      </c>
      <c r="J330" t="str">
        <f>_xlfn.XLOOKUP(A330,Cleaning!$A:$A,Cleaning!$L:$L,0,0)</f>
        <v>No Modifier</v>
      </c>
      <c r="K330" t="str">
        <f>_xlfn.XLOOKUP(A330,Cleaning!$A:$A,Cleaning!$X:$X,0,0)</f>
        <v>Card</v>
      </c>
      <c r="L330" s="3">
        <f>_xlfn.XLOOKUP(A330,Cleaning!$A:$A,Cleaning!$M:$M,0,0)</f>
        <v>1</v>
      </c>
      <c r="M330" s="5">
        <f>_xlfn.XLOOKUP(A330,Cleaning!$A:$A,Cleaning!$O:$O,0,0)</f>
        <v>2.0100000000000002</v>
      </c>
      <c r="N330" s="12">
        <f>_xlfn.XLOOKUP(A330,Cleaning!$A:$A,Cleaning!$P:$P,0,0)</f>
        <v>2.0100000000000002</v>
      </c>
      <c r="O330">
        <f>_xlfn.XLOOKUP(A330,Cleaning!$A:$A,Cleaning!$R:$R,0,0)</f>
        <v>0</v>
      </c>
      <c r="P330">
        <f>_xlfn.XLOOKUP(A330,Cleaning!$A:$A,Cleaning!$T:$T,0,0)</f>
        <v>0.15</v>
      </c>
      <c r="Q330" s="5">
        <f>_xlfn.XLOOKUP(A330,Cleaning!$A:$A,Cleaning!$V:$V,0,0)</f>
        <v>2.16</v>
      </c>
    </row>
    <row r="331" spans="1:17" x14ac:dyDescent="0.3">
      <c r="A331" s="3">
        <v>120329</v>
      </c>
      <c r="B331">
        <f>_xlfn.XLOOKUP(A331,Cleaning!$A:$A,Cleaning!$B:$B,0,0)</f>
        <v>101</v>
      </c>
      <c r="C331" s="2">
        <f>_xlfn.XLOOKUP(A331,Cleaning!$A:$A,Cleaning!$C:$C,0,0)</f>
        <v>45844</v>
      </c>
      <c r="D331" s="4">
        <f>_xlfn.XLOOKUP(A331,Cleaning!$A:$A,Cleaning!$D:$D,0,0)</f>
        <v>0.15579861111111112</v>
      </c>
      <c r="E331" s="2">
        <f>_xlfn.XLOOKUP(A331,Cleaning!$A:$A,Cleaning!$E:$E,0,0)</f>
        <v>45844</v>
      </c>
      <c r="F331" s="10" t="str">
        <f>_xlfn.XLOOKUP(A331,Cleaning!$A:$A,Cleaning!$F:$F,0,0)</f>
        <v>Sunday</v>
      </c>
      <c r="G331" t="str">
        <f>_xlfn.XLOOKUP(A331,Cleaning!$A:$A,Cleaning!$G:$G,0,0)</f>
        <v>Afternoon</v>
      </c>
      <c r="H331" t="str">
        <f>_xlfn.XLOOKUP(A331,Cleaning!$A:$A,Cleaning!$I:$I,0,0)</f>
        <v>Drive-Thru</v>
      </c>
      <c r="I331" t="str">
        <f>_xlfn.XLOOKUP(A331,Cleaning!$A:$A,Cleaning!$J:$J,0,0)</f>
        <v>Soft Drink (Medium)</v>
      </c>
      <c r="J331" t="str">
        <f>_xlfn.XLOOKUP(A331,Cleaning!$A:$A,Cleaning!$L:$L,0,0)</f>
        <v>Sugar-Free Syrup</v>
      </c>
      <c r="K331" t="str">
        <f>_xlfn.XLOOKUP(A331,Cleaning!$A:$A,Cleaning!$X:$X,0,0)</f>
        <v>Card</v>
      </c>
      <c r="L331" s="3">
        <f>_xlfn.XLOOKUP(A331,Cleaning!$A:$A,Cleaning!$M:$M,0,0)</f>
        <v>1</v>
      </c>
      <c r="M331" s="5">
        <f>_xlfn.XLOOKUP(A331,Cleaning!$A:$A,Cleaning!$O:$O,0,0)</f>
        <v>2.09</v>
      </c>
      <c r="N331" s="12">
        <f>_xlfn.XLOOKUP(A331,Cleaning!$A:$A,Cleaning!$P:$P,0,0)</f>
        <v>2.09</v>
      </c>
      <c r="O331">
        <f>_xlfn.XLOOKUP(A331,Cleaning!$A:$A,Cleaning!$R:$R,0,0)</f>
        <v>0</v>
      </c>
      <c r="P331">
        <f>_xlfn.XLOOKUP(A331,Cleaning!$A:$A,Cleaning!$T:$T,0,0)</f>
        <v>0.14000000000000001</v>
      </c>
      <c r="Q331" s="5">
        <f>_xlfn.XLOOKUP(A331,Cleaning!$A:$A,Cleaning!$V:$V,0,0)</f>
        <v>2.23</v>
      </c>
    </row>
    <row r="332" spans="1:17" x14ac:dyDescent="0.3">
      <c r="A332" s="3">
        <v>120330</v>
      </c>
      <c r="B332">
        <f>_xlfn.XLOOKUP(A332,Cleaning!$A:$A,Cleaning!$B:$B,0,0)</f>
        <v>501</v>
      </c>
      <c r="C332" s="2">
        <f>_xlfn.XLOOKUP(A332,Cleaning!$A:$A,Cleaning!$C:$C,0,0)</f>
        <v>45833</v>
      </c>
      <c r="D332" s="4">
        <f>_xlfn.XLOOKUP(A332,Cleaning!$A:$A,Cleaning!$D:$D,0,0)</f>
        <v>7.1747685185185192E-2</v>
      </c>
      <c r="E332" s="2">
        <f>_xlfn.XLOOKUP(A332,Cleaning!$A:$A,Cleaning!$E:$E,0,0)</f>
        <v>45833</v>
      </c>
      <c r="F332" s="10" t="str">
        <f>_xlfn.XLOOKUP(A332,Cleaning!$A:$A,Cleaning!$F:$F,0,0)</f>
        <v>Wednesday</v>
      </c>
      <c r="G332" t="str">
        <f>_xlfn.XLOOKUP(A332,Cleaning!$A:$A,Cleaning!$G:$G,0,0)</f>
        <v>Lunch</v>
      </c>
      <c r="H332" t="str">
        <f>_xlfn.XLOOKUP(A332,Cleaning!$A:$A,Cleaning!$I:$I,0,0)</f>
        <v>Takeout</v>
      </c>
      <c r="I332" t="str">
        <f>_xlfn.XLOOKUP(A332,Cleaning!$A:$A,Cleaning!$J:$J,0,0)</f>
        <v>Soft Drink (Medium)</v>
      </c>
      <c r="J332" t="str">
        <f>_xlfn.XLOOKUP(A332,Cleaning!$A:$A,Cleaning!$L:$L,0,0)</f>
        <v>No Modifier</v>
      </c>
      <c r="K332" t="str">
        <f>_xlfn.XLOOKUP(A332,Cleaning!$A:$A,Cleaning!$X:$X,0,0)</f>
        <v>Cash</v>
      </c>
      <c r="L332" s="3">
        <f>_xlfn.XLOOKUP(A332,Cleaning!$A:$A,Cleaning!$M:$M,0,0)</f>
        <v>1</v>
      </c>
      <c r="M332" s="5">
        <f>_xlfn.XLOOKUP(A332,Cleaning!$A:$A,Cleaning!$O:$O,0,0)</f>
        <v>1.74</v>
      </c>
      <c r="N332" s="12">
        <f>_xlfn.XLOOKUP(A332,Cleaning!$A:$A,Cleaning!$P:$P,0,0)</f>
        <v>1.74</v>
      </c>
      <c r="O332">
        <f>_xlfn.XLOOKUP(A332,Cleaning!$A:$A,Cleaning!$R:$R,0,0)</f>
        <v>0</v>
      </c>
      <c r="P332">
        <f>_xlfn.XLOOKUP(A332,Cleaning!$A:$A,Cleaning!$T:$T,0,0)</f>
        <v>0.11</v>
      </c>
      <c r="Q332" s="5">
        <f>_xlfn.XLOOKUP(A332,Cleaning!$A:$A,Cleaning!$V:$V,0,0)</f>
        <v>1.85</v>
      </c>
    </row>
    <row r="333" spans="1:17" x14ac:dyDescent="0.3">
      <c r="A333" s="3">
        <v>120331</v>
      </c>
      <c r="B333">
        <f>_xlfn.XLOOKUP(A333,Cleaning!$A:$A,Cleaning!$B:$B,0,0)</f>
        <v>401</v>
      </c>
      <c r="C333" s="2">
        <f>_xlfn.XLOOKUP(A333,Cleaning!$A:$A,Cleaning!$C:$C,0,0)</f>
        <v>45840</v>
      </c>
      <c r="D333" s="4">
        <f>_xlfn.XLOOKUP(A333,Cleaning!$A:$A,Cleaning!$D:$D,0,0)</f>
        <v>0.22565972222222222</v>
      </c>
      <c r="E333" s="2">
        <f>_xlfn.XLOOKUP(A333,Cleaning!$A:$A,Cleaning!$E:$E,0,0)</f>
        <v>45840</v>
      </c>
      <c r="F333" s="10" t="str">
        <f>_xlfn.XLOOKUP(A333,Cleaning!$A:$A,Cleaning!$F:$F,0,0)</f>
        <v>Wednesday</v>
      </c>
      <c r="G333" t="str">
        <f>_xlfn.XLOOKUP(A333,Cleaning!$A:$A,Cleaning!$G:$G,0,0)</f>
        <v>Afternoon</v>
      </c>
      <c r="H333" t="str">
        <f>_xlfn.XLOOKUP(A333,Cleaning!$A:$A,Cleaning!$I:$I,0,0)</f>
        <v>Dine-In</v>
      </c>
      <c r="I333" t="str">
        <f>_xlfn.XLOOKUP(A333,Cleaning!$A:$A,Cleaning!$J:$J,0,0)</f>
        <v>Soft Drink (Medium)</v>
      </c>
      <c r="J333" t="str">
        <f>_xlfn.XLOOKUP(A333,Cleaning!$A:$A,Cleaning!$L:$L,0,0)</f>
        <v>No Modifier</v>
      </c>
      <c r="K333" t="str">
        <f>_xlfn.XLOOKUP(A333,Cleaning!$A:$A,Cleaning!$X:$X,0,0)</f>
        <v>Cash</v>
      </c>
      <c r="L333" s="3">
        <f>_xlfn.XLOOKUP(A333,Cleaning!$A:$A,Cleaning!$M:$M,0,0)</f>
        <v>2</v>
      </c>
      <c r="M333" s="5">
        <f>_xlfn.XLOOKUP(A333,Cleaning!$A:$A,Cleaning!$O:$O,0,0)</f>
        <v>1.9700000000000002</v>
      </c>
      <c r="N333" s="12">
        <f>_xlfn.XLOOKUP(A333,Cleaning!$A:$A,Cleaning!$P:$P,0,0)</f>
        <v>3.9400000000000004</v>
      </c>
      <c r="O333">
        <f>_xlfn.XLOOKUP(A333,Cleaning!$A:$A,Cleaning!$R:$R,0,0)</f>
        <v>0</v>
      </c>
      <c r="P333">
        <f>_xlfn.XLOOKUP(A333,Cleaning!$A:$A,Cleaning!$T:$T,0,0)</f>
        <v>0.28999999999999998</v>
      </c>
      <c r="Q333" s="5">
        <f>_xlfn.XLOOKUP(A333,Cleaning!$A:$A,Cleaning!$V:$V,0,0)</f>
        <v>4.2300000000000004</v>
      </c>
    </row>
    <row r="334" spans="1:17" x14ac:dyDescent="0.3">
      <c r="A334" s="3">
        <v>120332</v>
      </c>
      <c r="B334">
        <f>_xlfn.XLOOKUP(A334,Cleaning!$A:$A,Cleaning!$B:$B,0,0)</f>
        <v>202</v>
      </c>
      <c r="C334" s="2">
        <f>_xlfn.XLOOKUP(A334,Cleaning!$A:$A,Cleaning!$C:$C,0,0)</f>
        <v>45772</v>
      </c>
      <c r="D334" s="4">
        <f>_xlfn.XLOOKUP(A334,Cleaning!$A:$A,Cleaning!$D:$D,0,0)</f>
        <v>8.4050925925925932E-2</v>
      </c>
      <c r="E334" s="2">
        <f>_xlfn.XLOOKUP(A334,Cleaning!$A:$A,Cleaning!$E:$E,0,0)</f>
        <v>45772</v>
      </c>
      <c r="F334" s="10" t="str">
        <f>_xlfn.XLOOKUP(A334,Cleaning!$A:$A,Cleaning!$F:$F,0,0)</f>
        <v>Friday</v>
      </c>
      <c r="G334" t="str">
        <f>_xlfn.XLOOKUP(A334,Cleaning!$A:$A,Cleaning!$G:$G,0,0)</f>
        <v>Lunch</v>
      </c>
      <c r="H334" t="str">
        <f>_xlfn.XLOOKUP(A334,Cleaning!$A:$A,Cleaning!$I:$I,0,0)</f>
        <v>Dine-In</v>
      </c>
      <c r="I334" t="str">
        <f>_xlfn.XLOOKUP(A334,Cleaning!$A:$A,Cleaning!$J:$J,0,0)</f>
        <v>Spicy Chicken Combo</v>
      </c>
      <c r="J334" t="str">
        <f>_xlfn.XLOOKUP(A334,Cleaning!$A:$A,Cleaning!$L:$L,0,0)</f>
        <v>No Modifier</v>
      </c>
      <c r="K334" t="str">
        <f>_xlfn.XLOOKUP(A334,Cleaning!$A:$A,Cleaning!$X:$X,0,0)</f>
        <v>Card</v>
      </c>
      <c r="L334" s="3">
        <f>_xlfn.XLOOKUP(A334,Cleaning!$A:$A,Cleaning!$M:$M,0,0)</f>
        <v>1</v>
      </c>
      <c r="M334" s="5">
        <f>_xlfn.XLOOKUP(A334,Cleaning!$A:$A,Cleaning!$O:$O,0,0)</f>
        <v>9.33</v>
      </c>
      <c r="N334" s="12">
        <f>_xlfn.XLOOKUP(A334,Cleaning!$A:$A,Cleaning!$P:$P,0,0)</f>
        <v>9.33</v>
      </c>
      <c r="O334">
        <f>_xlfn.XLOOKUP(A334,Cleaning!$A:$A,Cleaning!$R:$R,0,0)</f>
        <v>0</v>
      </c>
      <c r="P334">
        <f>_xlfn.XLOOKUP(A334,Cleaning!$A:$A,Cleaning!$T:$T,0,0)</f>
        <v>0.89</v>
      </c>
      <c r="Q334" s="5">
        <f>_xlfn.XLOOKUP(A334,Cleaning!$A:$A,Cleaning!$V:$V,0,0)</f>
        <v>10.220000000000001</v>
      </c>
    </row>
    <row r="335" spans="1:17" x14ac:dyDescent="0.3">
      <c r="A335" s="3">
        <v>120333</v>
      </c>
      <c r="B335">
        <f>_xlfn.XLOOKUP(A335,Cleaning!$A:$A,Cleaning!$B:$B,0,0)</f>
        <v>102</v>
      </c>
      <c r="C335" s="2">
        <f>_xlfn.XLOOKUP(A335,Cleaning!$A:$A,Cleaning!$C:$C,0,0)</f>
        <v>45860</v>
      </c>
      <c r="D335" s="4">
        <f>_xlfn.XLOOKUP(A335,Cleaning!$A:$A,Cleaning!$D:$D,0,0)</f>
        <v>0.36181712962962964</v>
      </c>
      <c r="E335" s="2">
        <f>_xlfn.XLOOKUP(A335,Cleaning!$A:$A,Cleaning!$E:$E,0,0)</f>
        <v>45860</v>
      </c>
      <c r="F335" s="10" t="str">
        <f>_xlfn.XLOOKUP(A335,Cleaning!$A:$A,Cleaning!$F:$F,0,0)</f>
        <v>Tuesday</v>
      </c>
      <c r="G335" t="str">
        <f>_xlfn.XLOOKUP(A335,Cleaning!$A:$A,Cleaning!$G:$G,0,0)</f>
        <v>Breakfast</v>
      </c>
      <c r="H335" t="str">
        <f>_xlfn.XLOOKUP(A335,Cleaning!$A:$A,Cleaning!$I:$I,0,0)</f>
        <v>Takeout</v>
      </c>
      <c r="I335" t="str">
        <f>_xlfn.XLOOKUP(A335,Cleaning!$A:$A,Cleaning!$J:$J,0,0)</f>
        <v>Egg Muffin</v>
      </c>
      <c r="J335" t="str">
        <f>_xlfn.XLOOKUP(A335,Cleaning!$A:$A,Cleaning!$L:$L,0,0)</f>
        <v>No Cheese</v>
      </c>
      <c r="K335" t="str">
        <f>_xlfn.XLOOKUP(A335,Cleaning!$A:$A,Cleaning!$X:$X,0,0)</f>
        <v>MobilePay</v>
      </c>
      <c r="L335" s="3">
        <f>_xlfn.XLOOKUP(A335,Cleaning!$A:$A,Cleaning!$M:$M,0,0)</f>
        <v>1</v>
      </c>
      <c r="M335" s="5">
        <f>_xlfn.XLOOKUP(A335,Cleaning!$A:$A,Cleaning!$O:$O,0,0)</f>
        <v>3.07</v>
      </c>
      <c r="N335" s="12">
        <f>_xlfn.XLOOKUP(A335,Cleaning!$A:$A,Cleaning!$P:$P,0,0)</f>
        <v>3.07</v>
      </c>
      <c r="O335">
        <f>_xlfn.XLOOKUP(A335,Cleaning!$A:$A,Cleaning!$R:$R,0,0)</f>
        <v>0</v>
      </c>
      <c r="P335">
        <f>_xlfn.XLOOKUP(A335,Cleaning!$A:$A,Cleaning!$T:$T,0,0)</f>
        <v>0.23</v>
      </c>
      <c r="Q335" s="5">
        <f>_xlfn.XLOOKUP(A335,Cleaning!$A:$A,Cleaning!$V:$V,0,0)</f>
        <v>3.3</v>
      </c>
    </row>
    <row r="336" spans="1:17" x14ac:dyDescent="0.3">
      <c r="A336" s="3">
        <v>120334</v>
      </c>
      <c r="B336">
        <f>_xlfn.XLOOKUP(A336,Cleaning!$A:$A,Cleaning!$B:$B,0,0)</f>
        <v>102</v>
      </c>
      <c r="C336" s="2">
        <f>_xlfn.XLOOKUP(A336,Cleaning!$A:$A,Cleaning!$C:$C,0,0)</f>
        <v>45802</v>
      </c>
      <c r="D336" s="4">
        <f>_xlfn.XLOOKUP(A336,Cleaning!$A:$A,Cleaning!$D:$D,0,0)</f>
        <v>0.38476851851851851</v>
      </c>
      <c r="E336" s="2">
        <f>_xlfn.XLOOKUP(A336,Cleaning!$A:$A,Cleaning!$E:$E,0,0)</f>
        <v>45802</v>
      </c>
      <c r="F336" s="10" t="str">
        <f>_xlfn.XLOOKUP(A336,Cleaning!$A:$A,Cleaning!$F:$F,0,0)</f>
        <v>Sunday</v>
      </c>
      <c r="G336" t="str">
        <f>_xlfn.XLOOKUP(A336,Cleaning!$A:$A,Cleaning!$G:$G,0,0)</f>
        <v>Breakfast</v>
      </c>
      <c r="H336" t="str">
        <f>_xlfn.XLOOKUP(A336,Cleaning!$A:$A,Cleaning!$I:$I,0,0)</f>
        <v>Drive-Thru</v>
      </c>
      <c r="I336" t="str">
        <f>_xlfn.XLOOKUP(A336,Cleaning!$A:$A,Cleaning!$J:$J,0,0)</f>
        <v>Coffee</v>
      </c>
      <c r="J336" t="str">
        <f>_xlfn.XLOOKUP(A336,Cleaning!$A:$A,Cleaning!$L:$L,0,0)</f>
        <v>No Modifier</v>
      </c>
      <c r="K336" t="str">
        <f>_xlfn.XLOOKUP(A336,Cleaning!$A:$A,Cleaning!$X:$X,0,0)</f>
        <v>Card</v>
      </c>
      <c r="L336" s="3">
        <f>_xlfn.XLOOKUP(A336,Cleaning!$A:$A,Cleaning!$M:$M,0,0)</f>
        <v>1</v>
      </c>
      <c r="M336" s="5">
        <f>_xlfn.XLOOKUP(A336,Cleaning!$A:$A,Cleaning!$O:$O,0,0)</f>
        <v>2.79</v>
      </c>
      <c r="N336" s="12">
        <f>_xlfn.XLOOKUP(A336,Cleaning!$A:$A,Cleaning!$P:$P,0,0)</f>
        <v>2.79</v>
      </c>
      <c r="O336">
        <f>_xlfn.XLOOKUP(A336,Cleaning!$A:$A,Cleaning!$R:$R,0,0)</f>
        <v>0</v>
      </c>
      <c r="P336">
        <f>_xlfn.XLOOKUP(A336,Cleaning!$A:$A,Cleaning!$T:$T,0,0)</f>
        <v>0.27</v>
      </c>
      <c r="Q336" s="5">
        <f>_xlfn.XLOOKUP(A336,Cleaning!$A:$A,Cleaning!$V:$V,0,0)</f>
        <v>3.06</v>
      </c>
    </row>
    <row r="337" spans="1:17" x14ac:dyDescent="0.3">
      <c r="A337" s="3">
        <v>120335</v>
      </c>
      <c r="B337">
        <f>_xlfn.XLOOKUP(A337,Cleaning!$A:$A,Cleaning!$B:$B,0,0)</f>
        <v>301</v>
      </c>
      <c r="C337" s="2">
        <f>_xlfn.XLOOKUP(A337,Cleaning!$A:$A,Cleaning!$C:$C,0,0)</f>
        <v>45843</v>
      </c>
      <c r="D337" s="4">
        <f>_xlfn.XLOOKUP(A337,Cleaning!$A:$A,Cleaning!$D:$D,0,0)</f>
        <v>0.28363425925925928</v>
      </c>
      <c r="E337" s="2">
        <f>_xlfn.XLOOKUP(A337,Cleaning!$A:$A,Cleaning!$E:$E,0,0)</f>
        <v>45843</v>
      </c>
      <c r="F337" s="10" t="str">
        <f>_xlfn.XLOOKUP(A337,Cleaning!$A:$A,Cleaning!$F:$F,0,0)</f>
        <v>Saturday</v>
      </c>
      <c r="G337" t="str">
        <f>_xlfn.XLOOKUP(A337,Cleaning!$A:$A,Cleaning!$G:$G,0,0)</f>
        <v>Breakfast</v>
      </c>
      <c r="H337" t="str">
        <f>_xlfn.XLOOKUP(A337,Cleaning!$A:$A,Cleaning!$I:$I,0,0)</f>
        <v>Dine-In</v>
      </c>
      <c r="I337" t="str">
        <f>_xlfn.XLOOKUP(A337,Cleaning!$A:$A,Cleaning!$J:$J,0,0)</f>
        <v>Egg Muffin</v>
      </c>
      <c r="J337" t="str">
        <f>_xlfn.XLOOKUP(A337,Cleaning!$A:$A,Cleaning!$L:$L,0,0)</f>
        <v>No Modifier</v>
      </c>
      <c r="K337" t="str">
        <f>_xlfn.XLOOKUP(A337,Cleaning!$A:$A,Cleaning!$X:$X,0,0)</f>
        <v>Card</v>
      </c>
      <c r="L337" s="3">
        <f>_xlfn.XLOOKUP(A337,Cleaning!$A:$A,Cleaning!$M:$M,0,0)</f>
        <v>1</v>
      </c>
      <c r="M337" s="5">
        <f ca="1">_xlfn.XLOOKUP(A337,Cleaning!$A:$A,Cleaning!$O:$O,0,0)</f>
        <v>3.35</v>
      </c>
      <c r="N337" s="12">
        <f ca="1">_xlfn.XLOOKUP(A337,Cleaning!$A:$A,Cleaning!$P:$P,0,0)</f>
        <v>3.35</v>
      </c>
      <c r="O337">
        <f ca="1">_xlfn.XLOOKUP(A337,Cleaning!$A:$A,Cleaning!$R:$R,0,0)</f>
        <v>0.15</v>
      </c>
      <c r="P337">
        <f>_xlfn.XLOOKUP(A337,Cleaning!$A:$A,Cleaning!$T:$T,0,0)</f>
        <v>0.27</v>
      </c>
      <c r="Q337" s="5">
        <f>_xlfn.XLOOKUP(A337,Cleaning!$A:$A,Cleaning!$V:$V,0,0)</f>
        <v>3.47</v>
      </c>
    </row>
    <row r="338" spans="1:17" x14ac:dyDescent="0.3">
      <c r="A338" s="3">
        <v>120336</v>
      </c>
      <c r="B338">
        <f>_xlfn.XLOOKUP(A338,Cleaning!$A:$A,Cleaning!$B:$B,0,0)</f>
        <v>102</v>
      </c>
      <c r="C338" s="2">
        <f>_xlfn.XLOOKUP(A338,Cleaning!$A:$A,Cleaning!$C:$C,0,0)</f>
        <v>45803</v>
      </c>
      <c r="D338" s="4">
        <f>_xlfn.XLOOKUP(A338,Cleaning!$A:$A,Cleaning!$D:$D,0,0)</f>
        <v>0.35189814814814813</v>
      </c>
      <c r="E338" s="2">
        <f>_xlfn.XLOOKUP(A338,Cleaning!$A:$A,Cleaning!$E:$E,0,0)</f>
        <v>45803</v>
      </c>
      <c r="F338" s="10" t="str">
        <f>_xlfn.XLOOKUP(A338,Cleaning!$A:$A,Cleaning!$F:$F,0,0)</f>
        <v>Monday</v>
      </c>
      <c r="G338" t="str">
        <f>_xlfn.XLOOKUP(A338,Cleaning!$A:$A,Cleaning!$G:$G,0,0)</f>
        <v>Dinner</v>
      </c>
      <c r="H338" t="str">
        <f>_xlfn.XLOOKUP(A338,Cleaning!$A:$A,Cleaning!$I:$I,0,0)</f>
        <v>Drive-Thru</v>
      </c>
      <c r="I338" t="str">
        <f>_xlfn.XLOOKUP(A338,Cleaning!$A:$A,Cleaning!$J:$J,0,0)</f>
        <v>Spicy Chicken Combo</v>
      </c>
      <c r="J338" t="str">
        <f>_xlfn.XLOOKUP(A338,Cleaning!$A:$A,Cleaning!$L:$L,0,0)</f>
        <v>No Modifier</v>
      </c>
      <c r="K338" t="str">
        <f>_xlfn.XLOOKUP(A338,Cleaning!$A:$A,Cleaning!$X:$X,0,0)</f>
        <v>Cash</v>
      </c>
      <c r="L338" s="3">
        <f>_xlfn.XLOOKUP(A338,Cleaning!$A:$A,Cleaning!$M:$M,0,0)</f>
        <v>1</v>
      </c>
      <c r="M338" s="5">
        <f>_xlfn.XLOOKUP(A338,Cleaning!$A:$A,Cleaning!$O:$O,0,0)</f>
        <v>8.8800000000000008</v>
      </c>
      <c r="N338" s="12">
        <f>_xlfn.XLOOKUP(A338,Cleaning!$A:$A,Cleaning!$P:$P,0,0)</f>
        <v>8.8800000000000008</v>
      </c>
      <c r="O338">
        <f>_xlfn.XLOOKUP(A338,Cleaning!$A:$A,Cleaning!$R:$R,0,0)</f>
        <v>0</v>
      </c>
      <c r="P338">
        <f>_xlfn.XLOOKUP(A338,Cleaning!$A:$A,Cleaning!$T:$T,0,0)</f>
        <v>0.75</v>
      </c>
      <c r="Q338" s="5">
        <f>_xlfn.XLOOKUP(A338,Cleaning!$A:$A,Cleaning!$V:$V,0,0)</f>
        <v>9.6300000000000008</v>
      </c>
    </row>
    <row r="339" spans="1:17" x14ac:dyDescent="0.3">
      <c r="A339" s="3">
        <v>120337</v>
      </c>
      <c r="B339">
        <f>_xlfn.XLOOKUP(A339,Cleaning!$A:$A,Cleaning!$B:$B,0,0)</f>
        <v>501</v>
      </c>
      <c r="C339" s="2">
        <f>_xlfn.XLOOKUP(A339,Cleaning!$A:$A,Cleaning!$C:$C,0,0)</f>
        <v>45798</v>
      </c>
      <c r="D339" s="4">
        <f>_xlfn.XLOOKUP(A339,Cleaning!$A:$A,Cleaning!$D:$D,0,0)</f>
        <v>0.51557870370370373</v>
      </c>
      <c r="E339" s="2">
        <f>_xlfn.XLOOKUP(A339,Cleaning!$A:$A,Cleaning!$E:$E,0,0)</f>
        <v>45798</v>
      </c>
      <c r="F339" s="10" t="str">
        <f>_xlfn.XLOOKUP(A339,Cleaning!$A:$A,Cleaning!$F:$F,0,0)</f>
        <v>Wednesday</v>
      </c>
      <c r="G339" t="str">
        <f>_xlfn.XLOOKUP(A339,Cleaning!$A:$A,Cleaning!$G:$G,0,0)</f>
        <v>Late Night</v>
      </c>
      <c r="H339" t="str">
        <f>_xlfn.XLOOKUP(A339,Cleaning!$A:$A,Cleaning!$I:$I,0,0)</f>
        <v>Dine-In</v>
      </c>
      <c r="I339" t="str">
        <f>_xlfn.XLOOKUP(A339,Cleaning!$A:$A,Cleaning!$J:$J,0,0)</f>
        <v>Cheeseburger</v>
      </c>
      <c r="J339" t="str">
        <f>_xlfn.XLOOKUP(A339,Cleaning!$A:$A,Cleaning!$L:$L,0,0)</f>
        <v>No Modifier</v>
      </c>
      <c r="K339" t="str">
        <f>_xlfn.XLOOKUP(A339,Cleaning!$A:$A,Cleaning!$X:$X,0,0)</f>
        <v>Card</v>
      </c>
      <c r="L339" s="3">
        <f>_xlfn.XLOOKUP(A339,Cleaning!$A:$A,Cleaning!$M:$M,0,0)</f>
        <v>1</v>
      </c>
      <c r="M339" s="5">
        <f>_xlfn.XLOOKUP(A339,Cleaning!$A:$A,Cleaning!$O:$O,0,0)</f>
        <v>4.38</v>
      </c>
      <c r="N339" s="12">
        <f>_xlfn.XLOOKUP(A339,Cleaning!$A:$A,Cleaning!$P:$P,0,0)</f>
        <v>4.38</v>
      </c>
      <c r="O339">
        <f>_xlfn.XLOOKUP(A339,Cleaning!$A:$A,Cleaning!$R:$R,0,0)</f>
        <v>0</v>
      </c>
      <c r="P339">
        <f>_xlfn.XLOOKUP(A339,Cleaning!$A:$A,Cleaning!$T:$T,0,0)</f>
        <v>0.42</v>
      </c>
      <c r="Q339" s="5">
        <f>_xlfn.XLOOKUP(A339,Cleaning!$A:$A,Cleaning!$V:$V,0,0)</f>
        <v>4.8</v>
      </c>
    </row>
    <row r="340" spans="1:17" x14ac:dyDescent="0.3">
      <c r="A340" s="3">
        <v>120338</v>
      </c>
      <c r="B340">
        <f>_xlfn.XLOOKUP(A340,Cleaning!$A:$A,Cleaning!$B:$B,0,0)</f>
        <v>102</v>
      </c>
      <c r="C340" s="2">
        <f>_xlfn.XLOOKUP(A340,Cleaning!$A:$A,Cleaning!$C:$C,0,0)</f>
        <v>45791</v>
      </c>
      <c r="D340" s="4">
        <f>_xlfn.XLOOKUP(A340,Cleaning!$A:$A,Cleaning!$D:$D,0,0)</f>
        <v>0.39665509259259257</v>
      </c>
      <c r="E340" s="2">
        <f>_xlfn.XLOOKUP(A340,Cleaning!$A:$A,Cleaning!$E:$E,0,0)</f>
        <v>45791</v>
      </c>
      <c r="F340" s="10" t="str">
        <f>_xlfn.XLOOKUP(A340,Cleaning!$A:$A,Cleaning!$F:$F,0,0)</f>
        <v>Wednesday</v>
      </c>
      <c r="G340" t="str">
        <f>_xlfn.XLOOKUP(A340,Cleaning!$A:$A,Cleaning!$G:$G,0,0)</f>
        <v>Dinner</v>
      </c>
      <c r="H340" t="str">
        <f>_xlfn.XLOOKUP(A340,Cleaning!$A:$A,Cleaning!$I:$I,0,0)</f>
        <v>Dine-In</v>
      </c>
      <c r="I340" t="str">
        <f>_xlfn.XLOOKUP(A340,Cleaning!$A:$A,Cleaning!$J:$J,0,0)</f>
        <v>Cheeseburger</v>
      </c>
      <c r="J340" t="str">
        <f>_xlfn.XLOOKUP(A340,Cleaning!$A:$A,Cleaning!$L:$L,0,0)</f>
        <v>No Modifier</v>
      </c>
      <c r="K340" t="str">
        <f>_xlfn.XLOOKUP(A340,Cleaning!$A:$A,Cleaning!$X:$X,0,0)</f>
        <v>MobilePay</v>
      </c>
      <c r="L340" s="3">
        <f>_xlfn.XLOOKUP(A340,Cleaning!$A:$A,Cleaning!$M:$M,0,0)</f>
        <v>1</v>
      </c>
      <c r="M340" s="5">
        <f>_xlfn.XLOOKUP(A340,Cleaning!$A:$A,Cleaning!$O:$O,0,0)</f>
        <v>4.63</v>
      </c>
      <c r="N340" s="12">
        <f>_xlfn.XLOOKUP(A340,Cleaning!$A:$A,Cleaning!$P:$P,0,0)</f>
        <v>4.63</v>
      </c>
      <c r="O340">
        <f>_xlfn.XLOOKUP(A340,Cleaning!$A:$A,Cleaning!$R:$R,0,0)</f>
        <v>0</v>
      </c>
      <c r="P340">
        <f>_xlfn.XLOOKUP(A340,Cleaning!$A:$A,Cleaning!$T:$T,0,0)</f>
        <v>0.42</v>
      </c>
      <c r="Q340" s="5">
        <f>_xlfn.XLOOKUP(A340,Cleaning!$A:$A,Cleaning!$V:$V,0,0)</f>
        <v>5.05</v>
      </c>
    </row>
    <row r="341" spans="1:17" x14ac:dyDescent="0.3">
      <c r="A341" s="3">
        <v>120339</v>
      </c>
      <c r="B341">
        <f>_xlfn.XLOOKUP(A341,Cleaning!$A:$A,Cleaning!$B:$B,0,0)</f>
        <v>402</v>
      </c>
      <c r="C341" s="2">
        <f>_xlfn.XLOOKUP(A341,Cleaning!$A:$A,Cleaning!$C:$C,0,0)</f>
        <v>45869</v>
      </c>
      <c r="D341" s="4">
        <f>_xlfn.XLOOKUP(A341,Cleaning!$A:$A,Cleaning!$D:$D,0,0)</f>
        <v>0.53226851851851853</v>
      </c>
      <c r="E341" s="2">
        <f>_xlfn.XLOOKUP(A341,Cleaning!$A:$A,Cleaning!$E:$E,0,0)</f>
        <v>45869</v>
      </c>
      <c r="F341" s="10" t="str">
        <f>_xlfn.XLOOKUP(A341,Cleaning!$A:$A,Cleaning!$F:$F,0,0)</f>
        <v>Thursday</v>
      </c>
      <c r="G341" t="str">
        <f>_xlfn.XLOOKUP(A341,Cleaning!$A:$A,Cleaning!$G:$G,0,0)</f>
        <v>Lunch</v>
      </c>
      <c r="H341" t="str">
        <f>_xlfn.XLOOKUP(A341,Cleaning!$A:$A,Cleaning!$I:$I,0,0)</f>
        <v>Takeout</v>
      </c>
      <c r="I341" t="str">
        <f>_xlfn.XLOOKUP(A341,Cleaning!$A:$A,Cleaning!$J:$J,0,0)</f>
        <v>Chicken Sandwich</v>
      </c>
      <c r="J341" t="str">
        <f>_xlfn.XLOOKUP(A341,Cleaning!$A:$A,Cleaning!$L:$L,0,0)</f>
        <v>No Modifier</v>
      </c>
      <c r="K341" t="str">
        <f>_xlfn.XLOOKUP(A341,Cleaning!$A:$A,Cleaning!$X:$X,0,0)</f>
        <v>Card</v>
      </c>
      <c r="L341" s="3">
        <f>_xlfn.XLOOKUP(A341,Cleaning!$A:$A,Cleaning!$M:$M,0,0)</f>
        <v>1</v>
      </c>
      <c r="M341" s="5">
        <f>_xlfn.XLOOKUP(A341,Cleaning!$A:$A,Cleaning!$O:$O,0,0)</f>
        <v>5.18</v>
      </c>
      <c r="N341" s="12">
        <f>_xlfn.XLOOKUP(A341,Cleaning!$A:$A,Cleaning!$P:$P,0,0)</f>
        <v>5.18</v>
      </c>
      <c r="O341">
        <f>_xlfn.XLOOKUP(A341,Cleaning!$A:$A,Cleaning!$R:$R,0,0)</f>
        <v>0</v>
      </c>
      <c r="P341">
        <f>_xlfn.XLOOKUP(A341,Cleaning!$A:$A,Cleaning!$T:$T,0,0)</f>
        <v>0.38</v>
      </c>
      <c r="Q341" s="5">
        <f>_xlfn.XLOOKUP(A341,Cleaning!$A:$A,Cleaning!$V:$V,0,0)</f>
        <v>5.56</v>
      </c>
    </row>
    <row r="342" spans="1:17" x14ac:dyDescent="0.3">
      <c r="A342" s="3">
        <v>120340</v>
      </c>
      <c r="B342">
        <f>_xlfn.XLOOKUP(A342,Cleaning!$A:$A,Cleaning!$B:$B,0,0)</f>
        <v>402</v>
      </c>
      <c r="C342" s="2">
        <f>_xlfn.XLOOKUP(A342,Cleaning!$A:$A,Cleaning!$C:$C,0,0)</f>
        <v>45872</v>
      </c>
      <c r="D342" s="4">
        <f>_xlfn.XLOOKUP(A342,Cleaning!$A:$A,Cleaning!$D:$D,0,0)</f>
        <v>0.17306712962962964</v>
      </c>
      <c r="E342" s="2">
        <f>_xlfn.XLOOKUP(A342,Cleaning!$A:$A,Cleaning!$E:$E,0,0)</f>
        <v>45872</v>
      </c>
      <c r="F342" s="10" t="str">
        <f>_xlfn.XLOOKUP(A342,Cleaning!$A:$A,Cleaning!$F:$F,0,0)</f>
        <v>Sunday</v>
      </c>
      <c r="G342" t="str">
        <f>_xlfn.XLOOKUP(A342,Cleaning!$A:$A,Cleaning!$G:$G,0,0)</f>
        <v>Afternoon</v>
      </c>
      <c r="H342" t="str">
        <f>_xlfn.XLOOKUP(A342,Cleaning!$A:$A,Cleaning!$I:$I,0,0)</f>
        <v>Drive-Thru</v>
      </c>
      <c r="I342" t="str">
        <f>_xlfn.XLOOKUP(A342,Cleaning!$A:$A,Cleaning!$J:$J,0,0)</f>
        <v>Onion Rings</v>
      </c>
      <c r="J342" t="str">
        <f>_xlfn.XLOOKUP(A342,Cleaning!$A:$A,Cleaning!$L:$L,0,0)</f>
        <v>No Modifier</v>
      </c>
      <c r="K342" t="str">
        <f>_xlfn.XLOOKUP(A342,Cleaning!$A:$A,Cleaning!$X:$X,0,0)</f>
        <v>Card</v>
      </c>
      <c r="L342" s="3">
        <f>_xlfn.XLOOKUP(A342,Cleaning!$A:$A,Cleaning!$M:$M,0,0)</f>
        <v>2</v>
      </c>
      <c r="M342" s="5">
        <f>_xlfn.XLOOKUP(A342,Cleaning!$A:$A,Cleaning!$O:$O,0,0)</f>
        <v>2.9099999999999997</v>
      </c>
      <c r="N342" s="12">
        <f>_xlfn.XLOOKUP(A342,Cleaning!$A:$A,Cleaning!$P:$P,0,0)</f>
        <v>5.8199999999999994</v>
      </c>
      <c r="O342">
        <f>_xlfn.XLOOKUP(A342,Cleaning!$A:$A,Cleaning!$R:$R,0,0)</f>
        <v>0</v>
      </c>
      <c r="P342">
        <f>_xlfn.XLOOKUP(A342,Cleaning!$A:$A,Cleaning!$T:$T,0,0)</f>
        <v>0.44</v>
      </c>
      <c r="Q342" s="5">
        <f>_xlfn.XLOOKUP(A342,Cleaning!$A:$A,Cleaning!$V:$V,0,0)</f>
        <v>6.26</v>
      </c>
    </row>
    <row r="343" spans="1:17" x14ac:dyDescent="0.3">
      <c r="A343" s="3">
        <v>120341</v>
      </c>
      <c r="B343">
        <f>_xlfn.XLOOKUP(A343,Cleaning!$A:$A,Cleaning!$B:$B,0,0)</f>
        <v>402</v>
      </c>
      <c r="C343" s="2">
        <f>_xlfn.XLOOKUP(A343,Cleaning!$A:$A,Cleaning!$C:$C,0,0)</f>
        <v>45857</v>
      </c>
      <c r="D343" s="4">
        <f>_xlfn.XLOOKUP(A343,Cleaning!$A:$A,Cleaning!$D:$D,0,0)</f>
        <v>5.2037037037037034E-2</v>
      </c>
      <c r="E343" s="2">
        <f>_xlfn.XLOOKUP(A343,Cleaning!$A:$A,Cleaning!$E:$E,0,0)</f>
        <v>45857</v>
      </c>
      <c r="F343" s="10" t="str">
        <f>_xlfn.XLOOKUP(A343,Cleaning!$A:$A,Cleaning!$F:$F,0,0)</f>
        <v>Saturday</v>
      </c>
      <c r="G343" t="str">
        <f>_xlfn.XLOOKUP(A343,Cleaning!$A:$A,Cleaning!$G:$G,0,0)</f>
        <v>Lunch</v>
      </c>
      <c r="H343" t="str">
        <f>_xlfn.XLOOKUP(A343,Cleaning!$A:$A,Cleaning!$I:$I,0,0)</f>
        <v>Dine-In</v>
      </c>
      <c r="I343" t="str">
        <f>_xlfn.XLOOKUP(A343,Cleaning!$A:$A,Cleaning!$J:$J,0,0)</f>
        <v>Double Cheeseburger Combo</v>
      </c>
      <c r="J343" t="str">
        <f>_xlfn.XLOOKUP(A343,Cleaning!$A:$A,Cleaning!$L:$L,0,0)</f>
        <v>No Modifier</v>
      </c>
      <c r="K343" t="str">
        <f>_xlfn.XLOOKUP(A343,Cleaning!$A:$A,Cleaning!$X:$X,0,0)</f>
        <v>Card</v>
      </c>
      <c r="L343" s="3">
        <f>_xlfn.XLOOKUP(A343,Cleaning!$A:$A,Cleaning!$M:$M,0,0)</f>
        <v>2</v>
      </c>
      <c r="M343" s="5">
        <f>_xlfn.XLOOKUP(A343,Cleaning!$A:$A,Cleaning!$O:$O,0,0)</f>
        <v>10.11</v>
      </c>
      <c r="N343" s="12">
        <f>_xlfn.XLOOKUP(A343,Cleaning!$A:$A,Cleaning!$P:$P,0,0)</f>
        <v>20.22</v>
      </c>
      <c r="O343">
        <f>_xlfn.XLOOKUP(A343,Cleaning!$A:$A,Cleaning!$R:$R,0,0)</f>
        <v>0</v>
      </c>
      <c r="P343">
        <f>_xlfn.XLOOKUP(A343,Cleaning!$A:$A,Cleaning!$T:$T,0,0)</f>
        <v>1.92</v>
      </c>
      <c r="Q343" s="5">
        <f>_xlfn.XLOOKUP(A343,Cleaning!$A:$A,Cleaning!$V:$V,0,0)</f>
        <v>22.14</v>
      </c>
    </row>
    <row r="344" spans="1:17" x14ac:dyDescent="0.3">
      <c r="A344" s="3">
        <v>120342</v>
      </c>
      <c r="B344">
        <f>_xlfn.XLOOKUP(A344,Cleaning!$A:$A,Cleaning!$B:$B,0,0)</f>
        <v>501</v>
      </c>
      <c r="C344" s="2">
        <f>_xlfn.XLOOKUP(A344,Cleaning!$A:$A,Cleaning!$C:$C,0,0)</f>
        <v>45819</v>
      </c>
      <c r="D344" s="4">
        <f>_xlfn.XLOOKUP(A344,Cleaning!$A:$A,Cleaning!$D:$D,0,0)</f>
        <v>4.2199074074074076E-2</v>
      </c>
      <c r="E344" s="2">
        <f>_xlfn.XLOOKUP(A344,Cleaning!$A:$A,Cleaning!$E:$E,0,0)</f>
        <v>45819</v>
      </c>
      <c r="F344" s="10" t="str">
        <f>_xlfn.XLOOKUP(A344,Cleaning!$A:$A,Cleaning!$F:$F,0,0)</f>
        <v>Wednesday</v>
      </c>
      <c r="G344" t="str">
        <f>_xlfn.XLOOKUP(A344,Cleaning!$A:$A,Cleaning!$G:$G,0,0)</f>
        <v>Lunch</v>
      </c>
      <c r="H344" t="str">
        <f>_xlfn.XLOOKUP(A344,Cleaning!$A:$A,Cleaning!$I:$I,0,0)</f>
        <v>Takeout</v>
      </c>
      <c r="I344" t="str">
        <f>_xlfn.XLOOKUP(A344,Cleaning!$A:$A,Cleaning!$J:$J,0,0)</f>
        <v>Chicken Sandwich</v>
      </c>
      <c r="J344" t="str">
        <f>_xlfn.XLOOKUP(A344,Cleaning!$A:$A,Cleaning!$L:$L,0,0)</f>
        <v>Add Bacon</v>
      </c>
      <c r="K344" t="str">
        <f>_xlfn.XLOOKUP(A344,Cleaning!$A:$A,Cleaning!$X:$X,0,0)</f>
        <v>MobilePay</v>
      </c>
      <c r="L344" s="3">
        <f>_xlfn.XLOOKUP(A344,Cleaning!$A:$A,Cleaning!$M:$M,0,0)</f>
        <v>2</v>
      </c>
      <c r="M344" s="5">
        <f>_xlfn.XLOOKUP(A344,Cleaning!$A:$A,Cleaning!$O:$O,0,0)</f>
        <v>6.4799999999999995</v>
      </c>
      <c r="N344" s="12">
        <f>_xlfn.XLOOKUP(A344,Cleaning!$A:$A,Cleaning!$P:$P,0,0)</f>
        <v>12.959999999999999</v>
      </c>
      <c r="O344">
        <f>_xlfn.XLOOKUP(A344,Cleaning!$A:$A,Cleaning!$R:$R,0,0)</f>
        <v>0</v>
      </c>
      <c r="P344">
        <f>_xlfn.XLOOKUP(A344,Cleaning!$A:$A,Cleaning!$T:$T,0,0)</f>
        <v>0.91</v>
      </c>
      <c r="Q344" s="5">
        <f>_xlfn.XLOOKUP(A344,Cleaning!$A:$A,Cleaning!$V:$V,0,0)</f>
        <v>13.87</v>
      </c>
    </row>
    <row r="345" spans="1:17" x14ac:dyDescent="0.3">
      <c r="A345" s="3">
        <v>120343</v>
      </c>
      <c r="B345">
        <f>_xlfn.XLOOKUP(A345,Cleaning!$A:$A,Cleaning!$B:$B,0,0)</f>
        <v>403</v>
      </c>
      <c r="C345" s="2">
        <f>_xlfn.XLOOKUP(A345,Cleaning!$A:$A,Cleaning!$C:$C,0,0)</f>
        <v>45811</v>
      </c>
      <c r="D345" s="4">
        <f>_xlfn.XLOOKUP(A345,Cleaning!$A:$A,Cleaning!$D:$D,0,0)</f>
        <v>0.35475694444444444</v>
      </c>
      <c r="E345" s="2">
        <f>_xlfn.XLOOKUP(A345,Cleaning!$A:$A,Cleaning!$E:$E,0,0)</f>
        <v>45811</v>
      </c>
      <c r="F345" s="10" t="str">
        <f>_xlfn.XLOOKUP(A345,Cleaning!$A:$A,Cleaning!$F:$F,0,0)</f>
        <v>Tuesday</v>
      </c>
      <c r="G345" t="str">
        <f>_xlfn.XLOOKUP(A345,Cleaning!$A:$A,Cleaning!$G:$G,0,0)</f>
        <v>Breakfast</v>
      </c>
      <c r="H345" t="str">
        <f>_xlfn.XLOOKUP(A345,Cleaning!$A:$A,Cleaning!$I:$I,0,0)</f>
        <v>Drive-Thru</v>
      </c>
      <c r="I345" t="str">
        <f>_xlfn.XLOOKUP(A345,Cleaning!$A:$A,Cleaning!$J:$J,0,0)</f>
        <v>Breakfast Burrito</v>
      </c>
      <c r="J345" t="str">
        <f>_xlfn.XLOOKUP(A345,Cleaning!$A:$A,Cleaning!$L:$L,0,0)</f>
        <v>No Modifier</v>
      </c>
      <c r="K345" t="str">
        <f>_xlfn.XLOOKUP(A345,Cleaning!$A:$A,Cleaning!$X:$X,0,0)</f>
        <v>Cash</v>
      </c>
      <c r="L345" s="3">
        <f>_xlfn.XLOOKUP(A345,Cleaning!$A:$A,Cleaning!$M:$M,0,0)</f>
        <v>1</v>
      </c>
      <c r="M345" s="5">
        <f>_xlfn.XLOOKUP(A345,Cleaning!$A:$A,Cleaning!$O:$O,0,0)</f>
        <v>3.6100000000000003</v>
      </c>
      <c r="N345" s="12">
        <f>_xlfn.XLOOKUP(A345,Cleaning!$A:$A,Cleaning!$P:$P,0,0)</f>
        <v>3.6100000000000003</v>
      </c>
      <c r="O345">
        <f>_xlfn.XLOOKUP(A345,Cleaning!$A:$A,Cleaning!$R:$R,0,0)</f>
        <v>0.72</v>
      </c>
      <c r="P345">
        <f>_xlfn.XLOOKUP(A345,Cleaning!$A:$A,Cleaning!$T:$T,0,0)</f>
        <v>0.21</v>
      </c>
      <c r="Q345" s="5">
        <f>_xlfn.XLOOKUP(A345,Cleaning!$A:$A,Cleaning!$V:$V,0,0)</f>
        <v>3.1</v>
      </c>
    </row>
    <row r="346" spans="1:17" x14ac:dyDescent="0.3">
      <c r="A346" s="3">
        <v>120344</v>
      </c>
      <c r="B346">
        <f>_xlfn.XLOOKUP(A346,Cleaning!$A:$A,Cleaning!$B:$B,0,0)</f>
        <v>202</v>
      </c>
      <c r="C346" s="2">
        <f>_xlfn.XLOOKUP(A346,Cleaning!$A:$A,Cleaning!$C:$C,0,0)</f>
        <v>45820</v>
      </c>
      <c r="D346" s="4">
        <f>_xlfn.XLOOKUP(A346,Cleaning!$A:$A,Cleaning!$D:$D,0,0)</f>
        <v>0.40806712962962965</v>
      </c>
      <c r="E346" s="2">
        <f>_xlfn.XLOOKUP(A346,Cleaning!$A:$A,Cleaning!$E:$E,0,0)</f>
        <v>45820</v>
      </c>
      <c r="F346" s="10" t="str">
        <f>_xlfn.XLOOKUP(A346,Cleaning!$A:$A,Cleaning!$F:$F,0,0)</f>
        <v>Thursday</v>
      </c>
      <c r="G346" t="str">
        <f>_xlfn.XLOOKUP(A346,Cleaning!$A:$A,Cleaning!$G:$G,0,0)</f>
        <v>Breakfast</v>
      </c>
      <c r="H346" t="str">
        <f>_xlfn.XLOOKUP(A346,Cleaning!$A:$A,Cleaning!$I:$I,0,0)</f>
        <v>Dine-In</v>
      </c>
      <c r="I346" t="str">
        <f>_xlfn.XLOOKUP(A346,Cleaning!$A:$A,Cleaning!$J:$J,0,0)</f>
        <v>Coffee</v>
      </c>
      <c r="J346" t="str">
        <f>_xlfn.XLOOKUP(A346,Cleaning!$A:$A,Cleaning!$L:$L,0,0)</f>
        <v>Sugar-Free Syrup</v>
      </c>
      <c r="K346" t="str">
        <f>_xlfn.XLOOKUP(A346,Cleaning!$A:$A,Cleaning!$X:$X,0,0)</f>
        <v>Card</v>
      </c>
      <c r="L346" s="3">
        <f>_xlfn.XLOOKUP(A346,Cleaning!$A:$A,Cleaning!$M:$M,0,0)</f>
        <v>1</v>
      </c>
      <c r="M346" s="5">
        <f>_xlfn.XLOOKUP(A346,Cleaning!$A:$A,Cleaning!$O:$O,0,0)</f>
        <v>2.1</v>
      </c>
      <c r="N346" s="12">
        <f>_xlfn.XLOOKUP(A346,Cleaning!$A:$A,Cleaning!$P:$P,0,0)</f>
        <v>2.1</v>
      </c>
      <c r="O346">
        <f>_xlfn.XLOOKUP(A346,Cleaning!$A:$A,Cleaning!$R:$R,0,0)</f>
        <v>0</v>
      </c>
      <c r="P346">
        <f>_xlfn.XLOOKUP(A346,Cleaning!$A:$A,Cleaning!$T:$T,0,0)</f>
        <v>0.19</v>
      </c>
      <c r="Q346" s="5">
        <f>_xlfn.XLOOKUP(A346,Cleaning!$A:$A,Cleaning!$V:$V,0,0)</f>
        <v>2.29</v>
      </c>
    </row>
    <row r="347" spans="1:17" x14ac:dyDescent="0.3">
      <c r="A347" s="3">
        <v>120345</v>
      </c>
      <c r="B347">
        <f>_xlfn.XLOOKUP(A347,Cleaning!$A:$A,Cleaning!$B:$B,0,0)</f>
        <v>403</v>
      </c>
      <c r="C347" s="2">
        <f>_xlfn.XLOOKUP(A347,Cleaning!$A:$A,Cleaning!$C:$C,0,0)</f>
        <v>45824</v>
      </c>
      <c r="D347" s="4">
        <f>_xlfn.XLOOKUP(A347,Cleaning!$A:$A,Cleaning!$D:$D,0,0)</f>
        <v>0.32267361111111109</v>
      </c>
      <c r="E347" s="2">
        <f>_xlfn.XLOOKUP(A347,Cleaning!$A:$A,Cleaning!$E:$E,0,0)</f>
        <v>45824</v>
      </c>
      <c r="F347" s="10" t="str">
        <f>_xlfn.XLOOKUP(A347,Cleaning!$A:$A,Cleaning!$F:$F,0,0)</f>
        <v>Monday</v>
      </c>
      <c r="G347" t="str">
        <f>_xlfn.XLOOKUP(A347,Cleaning!$A:$A,Cleaning!$G:$G,0,0)</f>
        <v>Breakfast</v>
      </c>
      <c r="H347" t="str">
        <f>_xlfn.XLOOKUP(A347,Cleaning!$A:$A,Cleaning!$I:$I,0,0)</f>
        <v>Delivery</v>
      </c>
      <c r="I347" t="str">
        <f>_xlfn.XLOOKUP(A347,Cleaning!$A:$A,Cleaning!$J:$J,0,0)</f>
        <v>Coffee</v>
      </c>
      <c r="J347" t="str">
        <f>_xlfn.XLOOKUP(A347,Cleaning!$A:$A,Cleaning!$L:$L,0,0)</f>
        <v>No Modifier</v>
      </c>
      <c r="K347" t="str">
        <f>_xlfn.XLOOKUP(A347,Cleaning!$A:$A,Cleaning!$X:$X,0,0)</f>
        <v>MobilePay</v>
      </c>
      <c r="L347" s="3">
        <f>_xlfn.XLOOKUP(A347,Cleaning!$A:$A,Cleaning!$M:$M,0,0)</f>
        <v>2</v>
      </c>
      <c r="M347" s="5">
        <f>_xlfn.XLOOKUP(A347,Cleaning!$A:$A,Cleaning!$O:$O,0,0)</f>
        <v>1.9400000000000002</v>
      </c>
      <c r="N347" s="12">
        <f>_xlfn.XLOOKUP(A347,Cleaning!$A:$A,Cleaning!$P:$P,0,0)</f>
        <v>3.8800000000000003</v>
      </c>
      <c r="O347">
        <f>_xlfn.XLOOKUP(A347,Cleaning!$A:$A,Cleaning!$R:$R,0,0)</f>
        <v>0</v>
      </c>
      <c r="P347">
        <f>_xlfn.XLOOKUP(A347,Cleaning!$A:$A,Cleaning!$T:$T,0,0)</f>
        <v>0.23</v>
      </c>
      <c r="Q347" s="5">
        <f>_xlfn.XLOOKUP(A347,Cleaning!$A:$A,Cleaning!$V:$V,0,0)</f>
        <v>4.1100000000000003</v>
      </c>
    </row>
    <row r="348" spans="1:17" x14ac:dyDescent="0.3">
      <c r="A348" s="3">
        <v>120346</v>
      </c>
      <c r="B348">
        <f>_xlfn.XLOOKUP(A348,Cleaning!$A:$A,Cleaning!$B:$B,0,0)</f>
        <v>402</v>
      </c>
      <c r="C348" s="2">
        <f>_xlfn.XLOOKUP(A348,Cleaning!$A:$A,Cleaning!$C:$C,0,0)</f>
        <v>45832</v>
      </c>
      <c r="D348" s="4">
        <f>_xlfn.XLOOKUP(A348,Cleaning!$A:$A,Cleaning!$D:$D,0,0)</f>
        <v>0.17478009259259258</v>
      </c>
      <c r="E348" s="2">
        <f>_xlfn.XLOOKUP(A348,Cleaning!$A:$A,Cleaning!$E:$E,0,0)</f>
        <v>45832</v>
      </c>
      <c r="F348" s="10" t="str">
        <f>_xlfn.XLOOKUP(A348,Cleaning!$A:$A,Cleaning!$F:$F,0,0)</f>
        <v>Tuesday</v>
      </c>
      <c r="G348" t="str">
        <f>_xlfn.XLOOKUP(A348,Cleaning!$A:$A,Cleaning!$G:$G,0,0)</f>
        <v>Afternoon</v>
      </c>
      <c r="H348" t="str">
        <f>_xlfn.XLOOKUP(A348,Cleaning!$A:$A,Cleaning!$I:$I,0,0)</f>
        <v>Takeout</v>
      </c>
      <c r="I348" t="str">
        <f>_xlfn.XLOOKUP(A348,Cleaning!$A:$A,Cleaning!$J:$J,0,0)</f>
        <v>Milkshake</v>
      </c>
      <c r="J348" t="str">
        <f>_xlfn.XLOOKUP(A348,Cleaning!$A:$A,Cleaning!$L:$L,0,0)</f>
        <v>No Modifier</v>
      </c>
      <c r="K348" t="str">
        <f>_xlfn.XLOOKUP(A348,Cleaning!$A:$A,Cleaning!$X:$X,0,0)</f>
        <v>Card</v>
      </c>
      <c r="L348" s="3">
        <f>_xlfn.XLOOKUP(A348,Cleaning!$A:$A,Cleaning!$M:$M,0,0)</f>
        <v>3</v>
      </c>
      <c r="M348" s="5">
        <f>_xlfn.XLOOKUP(A348,Cleaning!$A:$A,Cleaning!$O:$O,0,0)</f>
        <v>3.5100000000000002</v>
      </c>
      <c r="N348" s="12">
        <f>_xlfn.XLOOKUP(A348,Cleaning!$A:$A,Cleaning!$P:$P,0,0)</f>
        <v>10.530000000000001</v>
      </c>
      <c r="O348">
        <f>_xlfn.XLOOKUP(A348,Cleaning!$A:$A,Cleaning!$R:$R,0,0)</f>
        <v>0</v>
      </c>
      <c r="P348">
        <f>_xlfn.XLOOKUP(A348,Cleaning!$A:$A,Cleaning!$T:$T,0,0)</f>
        <v>0.68</v>
      </c>
      <c r="Q348" s="5">
        <f>_xlfn.XLOOKUP(A348,Cleaning!$A:$A,Cleaning!$V:$V,0,0)</f>
        <v>11.21</v>
      </c>
    </row>
    <row r="349" spans="1:17" x14ac:dyDescent="0.3">
      <c r="A349" s="3">
        <v>120347</v>
      </c>
      <c r="B349">
        <f>_xlfn.XLOOKUP(A349,Cleaning!$A:$A,Cleaning!$B:$B,0,0)</f>
        <v>201</v>
      </c>
      <c r="C349" s="2">
        <f>_xlfn.XLOOKUP(A349,Cleaning!$A:$A,Cleaning!$C:$C,0,0)</f>
        <v>45764</v>
      </c>
      <c r="D349" s="4">
        <f>_xlfn.XLOOKUP(A349,Cleaning!$A:$A,Cleaning!$D:$D,0,0)</f>
        <v>6.4386574074074068E-2</v>
      </c>
      <c r="E349" s="2">
        <f>_xlfn.XLOOKUP(A349,Cleaning!$A:$A,Cleaning!$E:$E,0,0)</f>
        <v>45764</v>
      </c>
      <c r="F349" s="10" t="str">
        <f>_xlfn.XLOOKUP(A349,Cleaning!$A:$A,Cleaning!$F:$F,0,0)</f>
        <v>Thursday</v>
      </c>
      <c r="G349" t="str">
        <f>_xlfn.XLOOKUP(A349,Cleaning!$A:$A,Cleaning!$G:$G,0,0)</f>
        <v>Lunch</v>
      </c>
      <c r="H349" t="str">
        <f>_xlfn.XLOOKUP(A349,Cleaning!$A:$A,Cleaning!$I:$I,0,0)</f>
        <v>Takeout</v>
      </c>
      <c r="I349" t="str">
        <f>_xlfn.XLOOKUP(A349,Cleaning!$A:$A,Cleaning!$J:$J,0,0)</f>
        <v>Veggie Burger</v>
      </c>
      <c r="J349" t="str">
        <f>_xlfn.XLOOKUP(A349,Cleaning!$A:$A,Cleaning!$L:$L,0,0)</f>
        <v>Add Jalapenos</v>
      </c>
      <c r="K349" t="str">
        <f>_xlfn.XLOOKUP(A349,Cleaning!$A:$A,Cleaning!$X:$X,0,0)</f>
        <v>Card</v>
      </c>
      <c r="L349" s="3">
        <f>_xlfn.XLOOKUP(A349,Cleaning!$A:$A,Cleaning!$M:$M,0,0)</f>
        <v>1</v>
      </c>
      <c r="M349" s="5">
        <f>_xlfn.XLOOKUP(A349,Cleaning!$A:$A,Cleaning!$O:$O,0,0)</f>
        <v>5.1499999999999995</v>
      </c>
      <c r="N349" s="12">
        <f>_xlfn.XLOOKUP(A349,Cleaning!$A:$A,Cleaning!$P:$P,0,0)</f>
        <v>5.1499999999999995</v>
      </c>
      <c r="O349">
        <f>_xlfn.XLOOKUP(A349,Cleaning!$A:$A,Cleaning!$R:$R,0,0)</f>
        <v>0</v>
      </c>
      <c r="P349">
        <f>_xlfn.XLOOKUP(A349,Cleaning!$A:$A,Cleaning!$T:$T,0,0)</f>
        <v>0.49</v>
      </c>
      <c r="Q349" s="5">
        <f>_xlfn.XLOOKUP(A349,Cleaning!$A:$A,Cleaning!$V:$V,0,0)</f>
        <v>5.64</v>
      </c>
    </row>
    <row r="350" spans="1:17" x14ac:dyDescent="0.3">
      <c r="A350" s="3">
        <v>120348</v>
      </c>
      <c r="B350">
        <f>_xlfn.XLOOKUP(A350,Cleaning!$A:$A,Cleaning!$B:$B,0,0)</f>
        <v>102</v>
      </c>
      <c r="C350" s="2">
        <f>_xlfn.XLOOKUP(A350,Cleaning!$A:$A,Cleaning!$C:$C,0,0)</f>
        <v>45765</v>
      </c>
      <c r="D350" s="4">
        <f>_xlfn.XLOOKUP(A350,Cleaning!$A:$A,Cleaning!$D:$D,0,0)</f>
        <v>0.46186342592592594</v>
      </c>
      <c r="E350" s="2">
        <f>_xlfn.XLOOKUP(A350,Cleaning!$A:$A,Cleaning!$E:$E,0,0)</f>
        <v>45765</v>
      </c>
      <c r="F350" s="10" t="str">
        <f>_xlfn.XLOOKUP(A350,Cleaning!$A:$A,Cleaning!$F:$F,0,0)</f>
        <v>Friday</v>
      </c>
      <c r="G350" t="str">
        <f>_xlfn.XLOOKUP(A350,Cleaning!$A:$A,Cleaning!$G:$G,0,0)</f>
        <v>Morning</v>
      </c>
      <c r="H350" t="str">
        <f>_xlfn.XLOOKUP(A350,Cleaning!$A:$A,Cleaning!$I:$I,0,0)</f>
        <v>Takeout</v>
      </c>
      <c r="I350" t="str">
        <f>_xlfn.XLOOKUP(A350,Cleaning!$A:$A,Cleaning!$J:$J,0,0)</f>
        <v>Chicken Nuggets (6pc)</v>
      </c>
      <c r="J350" t="str">
        <f>_xlfn.XLOOKUP(A350,Cleaning!$A:$A,Cleaning!$L:$L,0,0)</f>
        <v>No Modifier</v>
      </c>
      <c r="K350" t="str">
        <f>_xlfn.XLOOKUP(A350,Cleaning!$A:$A,Cleaning!$X:$X,0,0)</f>
        <v>Card</v>
      </c>
      <c r="L350" s="3">
        <f>_xlfn.XLOOKUP(A350,Cleaning!$A:$A,Cleaning!$M:$M,0,0)</f>
        <v>1</v>
      </c>
      <c r="M350" s="5">
        <f>_xlfn.XLOOKUP(A350,Cleaning!$A:$A,Cleaning!$O:$O,0,0)</f>
        <v>3.56</v>
      </c>
      <c r="N350" s="12">
        <f>_xlfn.XLOOKUP(A350,Cleaning!$A:$A,Cleaning!$P:$P,0,0)</f>
        <v>3.56</v>
      </c>
      <c r="O350">
        <f>_xlfn.XLOOKUP(A350,Cleaning!$A:$A,Cleaning!$R:$R,0,0)</f>
        <v>0</v>
      </c>
      <c r="P350">
        <f>_xlfn.XLOOKUP(A350,Cleaning!$A:$A,Cleaning!$T:$T,0,0)</f>
        <v>0.25</v>
      </c>
      <c r="Q350" s="5">
        <f>_xlfn.XLOOKUP(A350,Cleaning!$A:$A,Cleaning!$V:$V,0,0)</f>
        <v>3.81</v>
      </c>
    </row>
    <row r="351" spans="1:17" x14ac:dyDescent="0.3">
      <c r="A351" s="3">
        <v>120349</v>
      </c>
      <c r="B351">
        <f>_xlfn.XLOOKUP(A351,Cleaning!$A:$A,Cleaning!$B:$B,0,0)</f>
        <v>403</v>
      </c>
      <c r="C351" s="2">
        <f>_xlfn.XLOOKUP(A351,Cleaning!$A:$A,Cleaning!$C:$C,0,0)</f>
        <v>45818</v>
      </c>
      <c r="D351" s="4">
        <f>_xlfn.XLOOKUP(A351,Cleaning!$A:$A,Cleaning!$D:$D,0,0)</f>
        <v>0.35171296296296295</v>
      </c>
      <c r="E351" s="2">
        <f>_xlfn.XLOOKUP(A351,Cleaning!$A:$A,Cleaning!$E:$E,0,0)</f>
        <v>45818</v>
      </c>
      <c r="F351" s="10" t="str">
        <f>_xlfn.XLOOKUP(A351,Cleaning!$A:$A,Cleaning!$F:$F,0,0)</f>
        <v>Tuesday</v>
      </c>
      <c r="G351" t="str">
        <f>_xlfn.XLOOKUP(A351,Cleaning!$A:$A,Cleaning!$G:$G,0,0)</f>
        <v>Dinner</v>
      </c>
      <c r="H351" t="str">
        <f>_xlfn.XLOOKUP(A351,Cleaning!$A:$A,Cleaning!$I:$I,0,0)</f>
        <v>Drive-Thru</v>
      </c>
      <c r="I351" t="str">
        <f>_xlfn.XLOOKUP(A351,Cleaning!$A:$A,Cleaning!$J:$J,0,0)</f>
        <v>Chicken Sandwich</v>
      </c>
      <c r="J351" t="str">
        <f>_xlfn.XLOOKUP(A351,Cleaning!$A:$A,Cleaning!$L:$L,0,0)</f>
        <v>No Modifier</v>
      </c>
      <c r="K351" t="str">
        <f>_xlfn.XLOOKUP(A351,Cleaning!$A:$A,Cleaning!$X:$X,0,0)</f>
        <v>Card</v>
      </c>
      <c r="L351" s="3">
        <f>_xlfn.XLOOKUP(A351,Cleaning!$A:$A,Cleaning!$M:$M,0,0)</f>
        <v>1</v>
      </c>
      <c r="M351" s="5">
        <f>_xlfn.XLOOKUP(A351,Cleaning!$A:$A,Cleaning!$O:$O,0,0)</f>
        <v>5.31</v>
      </c>
      <c r="N351" s="12">
        <f>_xlfn.XLOOKUP(A351,Cleaning!$A:$A,Cleaning!$P:$P,0,0)</f>
        <v>5.31</v>
      </c>
      <c r="O351">
        <f>_xlfn.XLOOKUP(A351,Cleaning!$A:$A,Cleaning!$R:$R,0,0)</f>
        <v>0</v>
      </c>
      <c r="P351">
        <f>_xlfn.XLOOKUP(A351,Cleaning!$A:$A,Cleaning!$T:$T,0,0)</f>
        <v>0.5</v>
      </c>
      <c r="Q351" s="5">
        <f>_xlfn.XLOOKUP(A351,Cleaning!$A:$A,Cleaning!$V:$V,0,0)</f>
        <v>5.81</v>
      </c>
    </row>
    <row r="352" spans="1:17" x14ac:dyDescent="0.3">
      <c r="A352" s="3">
        <v>120350</v>
      </c>
      <c r="B352">
        <f>_xlfn.XLOOKUP(A352,Cleaning!$A:$A,Cleaning!$B:$B,0,0)</f>
        <v>501</v>
      </c>
      <c r="C352" s="2">
        <f>_xlfn.XLOOKUP(A352,Cleaning!$A:$A,Cleaning!$C:$C,0,0)</f>
        <v>45811</v>
      </c>
      <c r="D352" s="4">
        <f>_xlfn.XLOOKUP(A352,Cleaning!$A:$A,Cleaning!$D:$D,0,0)</f>
        <v>0.22811342592592593</v>
      </c>
      <c r="E352" s="2">
        <f>_xlfn.XLOOKUP(A352,Cleaning!$A:$A,Cleaning!$E:$E,0,0)</f>
        <v>45811</v>
      </c>
      <c r="F352" s="10" t="str">
        <f>_xlfn.XLOOKUP(A352,Cleaning!$A:$A,Cleaning!$F:$F,0,0)</f>
        <v>Tuesday</v>
      </c>
      <c r="G352" t="str">
        <f>_xlfn.XLOOKUP(A352,Cleaning!$A:$A,Cleaning!$G:$G,0,0)</f>
        <v>Afternoon</v>
      </c>
      <c r="H352" t="str">
        <f>_xlfn.XLOOKUP(A352,Cleaning!$A:$A,Cleaning!$I:$I,0,0)</f>
        <v>Takeout</v>
      </c>
      <c r="I352" t="str">
        <f>_xlfn.XLOOKUP(A352,Cleaning!$A:$A,Cleaning!$J:$J,0,0)</f>
        <v>Side Salad</v>
      </c>
      <c r="J352" t="str">
        <f>_xlfn.XLOOKUP(A352,Cleaning!$A:$A,Cleaning!$L:$L,0,0)</f>
        <v>No Modifier</v>
      </c>
      <c r="K352" t="str">
        <f>_xlfn.XLOOKUP(A352,Cleaning!$A:$A,Cleaning!$X:$X,0,0)</f>
        <v>Card</v>
      </c>
      <c r="L352" s="3">
        <f>_xlfn.XLOOKUP(A352,Cleaning!$A:$A,Cleaning!$M:$M,0,0)</f>
        <v>1</v>
      </c>
      <c r="M352" s="5">
        <f>_xlfn.XLOOKUP(A352,Cleaning!$A:$A,Cleaning!$O:$O,0,0)</f>
        <v>2.9099999999999997</v>
      </c>
      <c r="N352" s="12">
        <f>_xlfn.XLOOKUP(A352,Cleaning!$A:$A,Cleaning!$P:$P,0,0)</f>
        <v>2.9099999999999997</v>
      </c>
      <c r="O352">
        <f>_xlfn.XLOOKUP(A352,Cleaning!$A:$A,Cleaning!$R:$R,0,0)</f>
        <v>0</v>
      </c>
      <c r="P352">
        <f>_xlfn.XLOOKUP(A352,Cleaning!$A:$A,Cleaning!$T:$T,0,0)</f>
        <v>0.22</v>
      </c>
      <c r="Q352" s="5">
        <f>_xlfn.XLOOKUP(A352,Cleaning!$A:$A,Cleaning!$V:$V,0,0)</f>
        <v>3.13</v>
      </c>
    </row>
    <row r="353" spans="1:17" x14ac:dyDescent="0.3">
      <c r="A353" s="3">
        <v>120351</v>
      </c>
      <c r="B353">
        <f>_xlfn.XLOOKUP(A353,Cleaning!$A:$A,Cleaning!$B:$B,0,0)</f>
        <v>103</v>
      </c>
      <c r="C353" s="2">
        <f>_xlfn.XLOOKUP(A353,Cleaning!$A:$A,Cleaning!$C:$C,0,0)</f>
        <v>45842</v>
      </c>
      <c r="D353" s="4">
        <f>_xlfn.XLOOKUP(A353,Cleaning!$A:$A,Cleaning!$D:$D,0,0)</f>
        <v>0.29991898148148149</v>
      </c>
      <c r="E353" s="2">
        <f>_xlfn.XLOOKUP(A353,Cleaning!$A:$A,Cleaning!$E:$E,0,0)</f>
        <v>45842</v>
      </c>
      <c r="F353" s="10" t="str">
        <f>_xlfn.XLOOKUP(A353,Cleaning!$A:$A,Cleaning!$F:$F,0,0)</f>
        <v>Friday</v>
      </c>
      <c r="G353" t="str">
        <f>_xlfn.XLOOKUP(A353,Cleaning!$A:$A,Cleaning!$G:$G,0,0)</f>
        <v>Dinner</v>
      </c>
      <c r="H353" t="str">
        <f>_xlfn.XLOOKUP(A353,Cleaning!$A:$A,Cleaning!$I:$I,0,0)</f>
        <v>Delivery</v>
      </c>
      <c r="I353" t="str">
        <f>_xlfn.XLOOKUP(A353,Cleaning!$A:$A,Cleaning!$J:$J,0,0)</f>
        <v>Double Cheeseburger Combo</v>
      </c>
      <c r="J353" t="str">
        <f>_xlfn.XLOOKUP(A353,Cleaning!$A:$A,Cleaning!$L:$L,0,0)</f>
        <v>No Modifier</v>
      </c>
      <c r="K353" t="str">
        <f>_xlfn.XLOOKUP(A353,Cleaning!$A:$A,Cleaning!$X:$X,0,0)</f>
        <v>MobilePay</v>
      </c>
      <c r="L353" s="3">
        <f>_xlfn.XLOOKUP(A353,Cleaning!$A:$A,Cleaning!$M:$M,0,0)</f>
        <v>1</v>
      </c>
      <c r="M353" s="5">
        <f>_xlfn.XLOOKUP(A353,Cleaning!$A:$A,Cleaning!$O:$O,0,0)</f>
        <v>10.73</v>
      </c>
      <c r="N353" s="12">
        <f>_xlfn.XLOOKUP(A353,Cleaning!$A:$A,Cleaning!$P:$P,0,0)</f>
        <v>10.73</v>
      </c>
      <c r="O353">
        <f>_xlfn.XLOOKUP(A353,Cleaning!$A:$A,Cleaning!$R:$R,0,0)</f>
        <v>0</v>
      </c>
      <c r="P353">
        <f>_xlfn.XLOOKUP(A353,Cleaning!$A:$A,Cleaning!$T:$T,0,0)</f>
        <v>0.75</v>
      </c>
      <c r="Q353" s="5">
        <f>_xlfn.XLOOKUP(A353,Cleaning!$A:$A,Cleaning!$V:$V,0,0)</f>
        <v>11.48</v>
      </c>
    </row>
    <row r="354" spans="1:17" x14ac:dyDescent="0.3">
      <c r="A354" s="3">
        <v>120352</v>
      </c>
      <c r="B354">
        <f>_xlfn.XLOOKUP(A354,Cleaning!$A:$A,Cleaning!$B:$B,0,0)</f>
        <v>301</v>
      </c>
      <c r="C354" s="2">
        <f>_xlfn.XLOOKUP(A354,Cleaning!$A:$A,Cleaning!$C:$C,0,0)</f>
        <v>45821</v>
      </c>
      <c r="D354" s="4">
        <f>_xlfn.XLOOKUP(A354,Cleaning!$A:$A,Cleaning!$D:$D,0,0)</f>
        <v>0.38233796296296296</v>
      </c>
      <c r="E354" s="2">
        <f>_xlfn.XLOOKUP(A354,Cleaning!$A:$A,Cleaning!$E:$E,0,0)</f>
        <v>45821</v>
      </c>
      <c r="F354" s="10" t="str">
        <f>_xlfn.XLOOKUP(A354,Cleaning!$A:$A,Cleaning!$F:$F,0,0)</f>
        <v>Friday</v>
      </c>
      <c r="G354" t="str">
        <f>_xlfn.XLOOKUP(A354,Cleaning!$A:$A,Cleaning!$G:$G,0,0)</f>
        <v>Breakfast</v>
      </c>
      <c r="H354" t="str">
        <f>_xlfn.XLOOKUP(A354,Cleaning!$A:$A,Cleaning!$I:$I,0,0)</f>
        <v>Takeout</v>
      </c>
      <c r="I354" t="str">
        <f>_xlfn.XLOOKUP(A354,Cleaning!$A:$A,Cleaning!$J:$J,0,0)</f>
        <v>Sausage Biscuit</v>
      </c>
      <c r="J354" t="str">
        <f>_xlfn.XLOOKUP(A354,Cleaning!$A:$A,Cleaning!$L:$L,0,0)</f>
        <v>No Modifier</v>
      </c>
      <c r="K354" t="str">
        <f>_xlfn.XLOOKUP(A354,Cleaning!$A:$A,Cleaning!$X:$X,0,0)</f>
        <v>MobilePay</v>
      </c>
      <c r="L354" s="3">
        <f>_xlfn.XLOOKUP(A354,Cleaning!$A:$A,Cleaning!$M:$M,0,0)</f>
        <v>2</v>
      </c>
      <c r="M354" s="5">
        <f>_xlfn.XLOOKUP(A354,Cleaning!$A:$A,Cleaning!$O:$O,0,0)</f>
        <v>3.25</v>
      </c>
      <c r="N354" s="12">
        <f>_xlfn.XLOOKUP(A354,Cleaning!$A:$A,Cleaning!$P:$P,0,0)</f>
        <v>6.5</v>
      </c>
      <c r="O354">
        <f>_xlfn.XLOOKUP(A354,Cleaning!$A:$A,Cleaning!$R:$R,0,0)</f>
        <v>0</v>
      </c>
      <c r="P354">
        <f>_xlfn.XLOOKUP(A354,Cleaning!$A:$A,Cleaning!$T:$T,0,0)</f>
        <v>0.46</v>
      </c>
      <c r="Q354" s="5">
        <f>_xlfn.XLOOKUP(A354,Cleaning!$A:$A,Cleaning!$V:$V,0,0)</f>
        <v>6.96</v>
      </c>
    </row>
    <row r="355" spans="1:17" x14ac:dyDescent="0.3">
      <c r="A355" s="3">
        <v>120353</v>
      </c>
      <c r="B355">
        <f>_xlfn.XLOOKUP(A355,Cleaning!$A:$A,Cleaning!$B:$B,0,0)</f>
        <v>402</v>
      </c>
      <c r="C355" s="2">
        <f>_xlfn.XLOOKUP(A355,Cleaning!$A:$A,Cleaning!$C:$C,0,0)</f>
        <v>45758</v>
      </c>
      <c r="D355" s="4">
        <f>_xlfn.XLOOKUP(A355,Cleaning!$A:$A,Cleaning!$D:$D,0,0)</f>
        <v>0.32750000000000001</v>
      </c>
      <c r="E355" s="2">
        <f>_xlfn.XLOOKUP(A355,Cleaning!$A:$A,Cleaning!$E:$E,0,0)</f>
        <v>45758</v>
      </c>
      <c r="F355" s="10" t="str">
        <f>_xlfn.XLOOKUP(A355,Cleaning!$A:$A,Cleaning!$F:$F,0,0)</f>
        <v>Friday</v>
      </c>
      <c r="G355" t="str">
        <f>_xlfn.XLOOKUP(A355,Cleaning!$A:$A,Cleaning!$G:$G,0,0)</f>
        <v>Dinner</v>
      </c>
      <c r="H355" t="str">
        <f>_xlfn.XLOOKUP(A355,Cleaning!$A:$A,Cleaning!$I:$I,0,0)</f>
        <v>Drive-Thru</v>
      </c>
      <c r="I355" t="str">
        <f>_xlfn.XLOOKUP(A355,Cleaning!$A:$A,Cleaning!$J:$J,0,0)</f>
        <v>Veggie Burger</v>
      </c>
      <c r="J355" t="str">
        <f>_xlfn.XLOOKUP(A355,Cleaning!$A:$A,Cleaning!$L:$L,0,0)</f>
        <v>No Modifier</v>
      </c>
      <c r="K355" t="str">
        <f>_xlfn.XLOOKUP(A355,Cleaning!$A:$A,Cleaning!$X:$X,0,0)</f>
        <v>MobilePay</v>
      </c>
      <c r="L355" s="3">
        <f>_xlfn.XLOOKUP(A355,Cleaning!$A:$A,Cleaning!$M:$M,0,0)</f>
        <v>1</v>
      </c>
      <c r="M355" s="5">
        <f>_xlfn.XLOOKUP(A355,Cleaning!$A:$A,Cleaning!$O:$O,0,0)</f>
        <v>5.18</v>
      </c>
      <c r="N355" s="12">
        <f>_xlfn.XLOOKUP(A355,Cleaning!$A:$A,Cleaning!$P:$P,0,0)</f>
        <v>5.18</v>
      </c>
      <c r="O355">
        <f>_xlfn.XLOOKUP(A355,Cleaning!$A:$A,Cleaning!$R:$R,0,0)</f>
        <v>0.26</v>
      </c>
      <c r="P355">
        <f>_xlfn.XLOOKUP(A355,Cleaning!$A:$A,Cleaning!$T:$T,0,0)</f>
        <v>0.37</v>
      </c>
      <c r="Q355" s="5">
        <f>_xlfn.XLOOKUP(A355,Cleaning!$A:$A,Cleaning!$V:$V,0,0)</f>
        <v>5.29</v>
      </c>
    </row>
    <row r="356" spans="1:17" x14ac:dyDescent="0.3">
      <c r="A356" s="3">
        <v>120354</v>
      </c>
      <c r="B356">
        <f>_xlfn.XLOOKUP(A356,Cleaning!$A:$A,Cleaning!$B:$B,0,0)</f>
        <v>501</v>
      </c>
      <c r="C356" s="2">
        <f>_xlfn.XLOOKUP(A356,Cleaning!$A:$A,Cleaning!$C:$C,0,0)</f>
        <v>45804</v>
      </c>
      <c r="D356" s="4">
        <f>_xlfn.XLOOKUP(A356,Cleaning!$A:$A,Cleaning!$D:$D,0,0)</f>
        <v>0.21863425925925925</v>
      </c>
      <c r="E356" s="2">
        <f>_xlfn.XLOOKUP(A356,Cleaning!$A:$A,Cleaning!$E:$E,0,0)</f>
        <v>45804</v>
      </c>
      <c r="F356" s="10" t="str">
        <f>_xlfn.XLOOKUP(A356,Cleaning!$A:$A,Cleaning!$F:$F,0,0)</f>
        <v>Tuesday</v>
      </c>
      <c r="G356" t="str">
        <f>_xlfn.XLOOKUP(A356,Cleaning!$A:$A,Cleaning!$G:$G,0,0)</f>
        <v>Afternoon</v>
      </c>
      <c r="H356" t="str">
        <f>_xlfn.XLOOKUP(A356,Cleaning!$A:$A,Cleaning!$I:$I,0,0)</f>
        <v>Drive-Thru</v>
      </c>
      <c r="I356" t="str">
        <f>_xlfn.XLOOKUP(A356,Cleaning!$A:$A,Cleaning!$J:$J,0,0)</f>
        <v>Chicken Nuggets (6pc)</v>
      </c>
      <c r="J356" t="str">
        <f>_xlfn.XLOOKUP(A356,Cleaning!$A:$A,Cleaning!$L:$L,0,0)</f>
        <v>No Modifier</v>
      </c>
      <c r="K356" t="str">
        <f>_xlfn.XLOOKUP(A356,Cleaning!$A:$A,Cleaning!$X:$X,0,0)</f>
        <v>Card</v>
      </c>
      <c r="L356" s="3">
        <f>_xlfn.XLOOKUP(A356,Cleaning!$A:$A,Cleaning!$M:$M,0,0)</f>
        <v>1</v>
      </c>
      <c r="M356" s="5">
        <f>_xlfn.XLOOKUP(A356,Cleaning!$A:$A,Cleaning!$O:$O,0,0)</f>
        <v>3.74</v>
      </c>
      <c r="N356" s="12">
        <f>_xlfn.XLOOKUP(A356,Cleaning!$A:$A,Cleaning!$P:$P,0,0)</f>
        <v>3.74</v>
      </c>
      <c r="O356">
        <f>_xlfn.XLOOKUP(A356,Cleaning!$A:$A,Cleaning!$R:$R,0,0)</f>
        <v>0</v>
      </c>
      <c r="P356">
        <f>_xlfn.XLOOKUP(A356,Cleaning!$A:$A,Cleaning!$T:$T,0,0)</f>
        <v>0.24</v>
      </c>
      <c r="Q356" s="5">
        <f>_xlfn.XLOOKUP(A356,Cleaning!$A:$A,Cleaning!$V:$V,0,0)</f>
        <v>3.98</v>
      </c>
    </row>
    <row r="357" spans="1:17" x14ac:dyDescent="0.3">
      <c r="A357" s="3">
        <v>120355</v>
      </c>
      <c r="B357">
        <f>_xlfn.XLOOKUP(A357,Cleaning!$A:$A,Cleaning!$B:$B,0,0)</f>
        <v>101</v>
      </c>
      <c r="C357" s="2">
        <f>_xlfn.XLOOKUP(A357,Cleaning!$A:$A,Cleaning!$C:$C,0,0)</f>
        <v>45832</v>
      </c>
      <c r="D357" s="4">
        <f>_xlfn.XLOOKUP(A357,Cleaning!$A:$A,Cleaning!$D:$D,0,0)</f>
        <v>0.38177083333333334</v>
      </c>
      <c r="E357" s="2">
        <f>_xlfn.XLOOKUP(A357,Cleaning!$A:$A,Cleaning!$E:$E,0,0)</f>
        <v>45832</v>
      </c>
      <c r="F357" s="10" t="str">
        <f>_xlfn.XLOOKUP(A357,Cleaning!$A:$A,Cleaning!$F:$F,0,0)</f>
        <v>Tuesday</v>
      </c>
      <c r="G357" t="str">
        <f>_xlfn.XLOOKUP(A357,Cleaning!$A:$A,Cleaning!$G:$G,0,0)</f>
        <v>Dinner</v>
      </c>
      <c r="H357" t="str">
        <f>_xlfn.XLOOKUP(A357,Cleaning!$A:$A,Cleaning!$I:$I,0,0)</f>
        <v>Drive-Thru</v>
      </c>
      <c r="I357" t="str">
        <f>_xlfn.XLOOKUP(A357,Cleaning!$A:$A,Cleaning!$J:$J,0,0)</f>
        <v>Cheeseburger Combo</v>
      </c>
      <c r="J357" t="str">
        <f>_xlfn.XLOOKUP(A357,Cleaning!$A:$A,Cleaning!$L:$L,0,0)</f>
        <v>No Modifier</v>
      </c>
      <c r="K357" t="str">
        <f>_xlfn.XLOOKUP(A357,Cleaning!$A:$A,Cleaning!$X:$X,0,0)</f>
        <v>Card</v>
      </c>
      <c r="L357" s="3">
        <f>_xlfn.XLOOKUP(A357,Cleaning!$A:$A,Cleaning!$M:$M,0,0)</f>
        <v>1</v>
      </c>
      <c r="M357" s="5">
        <f>_xlfn.XLOOKUP(A357,Cleaning!$A:$A,Cleaning!$O:$O,0,0)</f>
        <v>7.99</v>
      </c>
      <c r="N357" s="12">
        <f>_xlfn.XLOOKUP(A357,Cleaning!$A:$A,Cleaning!$P:$P,0,0)</f>
        <v>7.99</v>
      </c>
      <c r="O357">
        <f>_xlfn.XLOOKUP(A357,Cleaning!$A:$A,Cleaning!$R:$R,0,0)</f>
        <v>0</v>
      </c>
      <c r="P357">
        <f>_xlfn.XLOOKUP(A357,Cleaning!$A:$A,Cleaning!$T:$T,0,0)</f>
        <v>0.76</v>
      </c>
      <c r="Q357" s="5">
        <f>_xlfn.XLOOKUP(A357,Cleaning!$A:$A,Cleaning!$V:$V,0,0)</f>
        <v>8.75</v>
      </c>
    </row>
    <row r="358" spans="1:17" x14ac:dyDescent="0.3">
      <c r="A358" s="3">
        <v>120356</v>
      </c>
      <c r="B358">
        <f>_xlfn.XLOOKUP(A358,Cleaning!$A:$A,Cleaning!$B:$B,0,0)</f>
        <v>202</v>
      </c>
      <c r="C358" s="2">
        <f>_xlfn.XLOOKUP(A358,Cleaning!$A:$A,Cleaning!$C:$C,0,0)</f>
        <v>45785</v>
      </c>
      <c r="D358" s="4">
        <f>_xlfn.XLOOKUP(A358,Cleaning!$A:$A,Cleaning!$D:$D,0,0)</f>
        <v>0.36593750000000003</v>
      </c>
      <c r="E358" s="2">
        <f>_xlfn.XLOOKUP(A358,Cleaning!$A:$A,Cleaning!$E:$E,0,0)</f>
        <v>45785</v>
      </c>
      <c r="F358" s="10" t="str">
        <f>_xlfn.XLOOKUP(A358,Cleaning!$A:$A,Cleaning!$F:$F,0,0)</f>
        <v>Thursday</v>
      </c>
      <c r="G358" t="str">
        <f>_xlfn.XLOOKUP(A358,Cleaning!$A:$A,Cleaning!$G:$G,0,0)</f>
        <v>Breakfast</v>
      </c>
      <c r="H358" t="str">
        <f>_xlfn.XLOOKUP(A358,Cleaning!$A:$A,Cleaning!$I:$I,0,0)</f>
        <v>Takeout</v>
      </c>
      <c r="I358" t="str">
        <f>_xlfn.XLOOKUP(A358,Cleaning!$A:$A,Cleaning!$J:$J,0,0)</f>
        <v>Breakfast Burrito</v>
      </c>
      <c r="J358" t="str">
        <f>_xlfn.XLOOKUP(A358,Cleaning!$A:$A,Cleaning!$L:$L,0,0)</f>
        <v>No Modifier</v>
      </c>
      <c r="K358" t="str">
        <f>_xlfn.XLOOKUP(A358,Cleaning!$A:$A,Cleaning!$X:$X,0,0)</f>
        <v>MobilePay</v>
      </c>
      <c r="L358" s="3">
        <f>_xlfn.XLOOKUP(A358,Cleaning!$A:$A,Cleaning!$M:$M,0,0)</f>
        <v>1</v>
      </c>
      <c r="M358" s="5">
        <f>_xlfn.XLOOKUP(A358,Cleaning!$A:$A,Cleaning!$O:$O,0,0)</f>
        <v>3.7399999999999998</v>
      </c>
      <c r="N358" s="12">
        <f>_xlfn.XLOOKUP(A358,Cleaning!$A:$A,Cleaning!$P:$P,0,0)</f>
        <v>3.7399999999999998</v>
      </c>
      <c r="O358">
        <f>_xlfn.XLOOKUP(A358,Cleaning!$A:$A,Cleaning!$R:$R,0,0)</f>
        <v>0</v>
      </c>
      <c r="P358">
        <f>_xlfn.XLOOKUP(A358,Cleaning!$A:$A,Cleaning!$T:$T,0,0)</f>
        <v>0.36</v>
      </c>
      <c r="Q358" s="5">
        <f>_xlfn.XLOOKUP(A358,Cleaning!$A:$A,Cleaning!$V:$V,0,0)</f>
        <v>4.0999999999999996</v>
      </c>
    </row>
    <row r="359" spans="1:17" x14ac:dyDescent="0.3">
      <c r="A359" s="3">
        <v>120357</v>
      </c>
      <c r="B359">
        <f>_xlfn.XLOOKUP(A359,Cleaning!$A:$A,Cleaning!$B:$B,0,0)</f>
        <v>401</v>
      </c>
      <c r="C359" s="2">
        <f>_xlfn.XLOOKUP(A359,Cleaning!$A:$A,Cleaning!$C:$C,0,0)</f>
        <v>45844</v>
      </c>
      <c r="D359" s="4">
        <f>_xlfn.XLOOKUP(A359,Cleaning!$A:$A,Cleaning!$D:$D,0,0)</f>
        <v>0.17471064814814816</v>
      </c>
      <c r="E359" s="2">
        <f>_xlfn.XLOOKUP(A359,Cleaning!$A:$A,Cleaning!$E:$E,0,0)</f>
        <v>45844</v>
      </c>
      <c r="F359" s="10" t="str">
        <f>_xlfn.XLOOKUP(A359,Cleaning!$A:$A,Cleaning!$F:$F,0,0)</f>
        <v>Sunday</v>
      </c>
      <c r="G359" t="str">
        <f>_xlfn.XLOOKUP(A359,Cleaning!$A:$A,Cleaning!$G:$G,0,0)</f>
        <v>Afternoon</v>
      </c>
      <c r="H359" t="str">
        <f>_xlfn.XLOOKUP(A359,Cleaning!$A:$A,Cleaning!$I:$I,0,0)</f>
        <v>Takeout</v>
      </c>
      <c r="I359" t="str">
        <f>_xlfn.XLOOKUP(A359,Cleaning!$A:$A,Cleaning!$J:$J,0,0)</f>
        <v>Ice Cream Cone</v>
      </c>
      <c r="J359" t="str">
        <f>_xlfn.XLOOKUP(A359,Cleaning!$A:$A,Cleaning!$L:$L,0,0)</f>
        <v>No Modifier</v>
      </c>
      <c r="K359" t="str">
        <f>_xlfn.XLOOKUP(A359,Cleaning!$A:$A,Cleaning!$X:$X,0,0)</f>
        <v>Cash</v>
      </c>
      <c r="L359" s="3">
        <f>_xlfn.XLOOKUP(A359,Cleaning!$A:$A,Cleaning!$M:$M,0,0)</f>
        <v>2</v>
      </c>
      <c r="M359" s="5">
        <f>_xlfn.XLOOKUP(A359,Cleaning!$A:$A,Cleaning!$O:$O,0,0)</f>
        <v>1.6099999999999999</v>
      </c>
      <c r="N359" s="12">
        <f>_xlfn.XLOOKUP(A359,Cleaning!$A:$A,Cleaning!$P:$P,0,0)</f>
        <v>3.2199999999999998</v>
      </c>
      <c r="O359">
        <f>_xlfn.XLOOKUP(A359,Cleaning!$A:$A,Cleaning!$R:$R,0,0)</f>
        <v>0</v>
      </c>
      <c r="P359">
        <f>_xlfn.XLOOKUP(A359,Cleaning!$A:$A,Cleaning!$T:$T,0,0)</f>
        <v>0.28999999999999998</v>
      </c>
      <c r="Q359" s="5">
        <f>_xlfn.XLOOKUP(A359,Cleaning!$A:$A,Cleaning!$V:$V,0,0)</f>
        <v>3.51</v>
      </c>
    </row>
    <row r="360" spans="1:17" x14ac:dyDescent="0.3">
      <c r="A360" s="3">
        <v>120358</v>
      </c>
      <c r="B360">
        <f>_xlfn.XLOOKUP(A360,Cleaning!$A:$A,Cleaning!$B:$B,0,0)</f>
        <v>402</v>
      </c>
      <c r="C360" s="2">
        <f>_xlfn.XLOOKUP(A360,Cleaning!$A:$A,Cleaning!$C:$C,0,0)</f>
        <v>45777</v>
      </c>
      <c r="D360" s="4">
        <f>_xlfn.XLOOKUP(A360,Cleaning!$A:$A,Cleaning!$D:$D,0,0)</f>
        <v>0.42310185185185184</v>
      </c>
      <c r="E360" s="2">
        <f>_xlfn.XLOOKUP(A360,Cleaning!$A:$A,Cleaning!$E:$E,0,0)</f>
        <v>45777</v>
      </c>
      <c r="F360" s="10" t="str">
        <f>_xlfn.XLOOKUP(A360,Cleaning!$A:$A,Cleaning!$F:$F,0,0)</f>
        <v>Wednesday</v>
      </c>
      <c r="G360" t="str">
        <f>_xlfn.XLOOKUP(A360,Cleaning!$A:$A,Cleaning!$G:$G,0,0)</f>
        <v>Morning</v>
      </c>
      <c r="H360" t="str">
        <f>_xlfn.XLOOKUP(A360,Cleaning!$A:$A,Cleaning!$I:$I,0,0)</f>
        <v>Takeout</v>
      </c>
      <c r="I360" t="str">
        <f>_xlfn.XLOOKUP(A360,Cleaning!$A:$A,Cleaning!$J:$J,0,0)</f>
        <v>Hash Browns</v>
      </c>
      <c r="J360" t="str">
        <f>_xlfn.XLOOKUP(A360,Cleaning!$A:$A,Cleaning!$L:$L,0,0)</f>
        <v>No Modifier</v>
      </c>
      <c r="K360" t="str">
        <f>_xlfn.XLOOKUP(A360,Cleaning!$A:$A,Cleaning!$X:$X,0,0)</f>
        <v>Cash</v>
      </c>
      <c r="L360" s="3">
        <f>_xlfn.XLOOKUP(A360,Cleaning!$A:$A,Cleaning!$M:$M,0,0)</f>
        <v>1</v>
      </c>
      <c r="M360" s="5">
        <f>_xlfn.XLOOKUP(A360,Cleaning!$A:$A,Cleaning!$O:$O,0,0)</f>
        <v>1.9499999999999997</v>
      </c>
      <c r="N360" s="12">
        <f>_xlfn.XLOOKUP(A360,Cleaning!$A:$A,Cleaning!$P:$P,0,0)</f>
        <v>1.9499999999999997</v>
      </c>
      <c r="O360">
        <f>_xlfn.XLOOKUP(A360,Cleaning!$A:$A,Cleaning!$R:$R,0,0)</f>
        <v>0</v>
      </c>
      <c r="P360">
        <f>_xlfn.XLOOKUP(A360,Cleaning!$A:$A,Cleaning!$T:$T,0,0)</f>
        <v>0.14000000000000001</v>
      </c>
      <c r="Q360" s="5">
        <f>_xlfn.XLOOKUP(A360,Cleaning!$A:$A,Cleaning!$V:$V,0,0)</f>
        <v>2.09</v>
      </c>
    </row>
    <row r="361" spans="1:17" x14ac:dyDescent="0.3">
      <c r="A361" s="3">
        <v>120359</v>
      </c>
      <c r="B361">
        <f>_xlfn.XLOOKUP(A361,Cleaning!$A:$A,Cleaning!$B:$B,0,0)</f>
        <v>102</v>
      </c>
      <c r="C361" s="2">
        <f>_xlfn.XLOOKUP(A361,Cleaning!$A:$A,Cleaning!$C:$C,0,0)</f>
        <v>45832</v>
      </c>
      <c r="D361" s="4">
        <f>_xlfn.XLOOKUP(A361,Cleaning!$A:$A,Cleaning!$D:$D,0,0)</f>
        <v>0.22958333333333333</v>
      </c>
      <c r="E361" s="2">
        <f>_xlfn.XLOOKUP(A361,Cleaning!$A:$A,Cleaning!$E:$E,0,0)</f>
        <v>45832</v>
      </c>
      <c r="F361" s="10" t="str">
        <f>_xlfn.XLOOKUP(A361,Cleaning!$A:$A,Cleaning!$F:$F,0,0)</f>
        <v>Tuesday</v>
      </c>
      <c r="G361" t="str">
        <f>_xlfn.XLOOKUP(A361,Cleaning!$A:$A,Cleaning!$G:$G,0,0)</f>
        <v>Afternoon</v>
      </c>
      <c r="H361" t="str">
        <f>_xlfn.XLOOKUP(A361,Cleaning!$A:$A,Cleaning!$I:$I,0,0)</f>
        <v>Takeout</v>
      </c>
      <c r="I361" t="str">
        <f>_xlfn.XLOOKUP(A361,Cleaning!$A:$A,Cleaning!$J:$J,0,0)</f>
        <v>Milkshake</v>
      </c>
      <c r="J361" t="str">
        <f>_xlfn.XLOOKUP(A361,Cleaning!$A:$A,Cleaning!$L:$L,0,0)</f>
        <v>Light Ice</v>
      </c>
      <c r="K361" t="str">
        <f>_xlfn.XLOOKUP(A361,Cleaning!$A:$A,Cleaning!$X:$X,0,0)</f>
        <v>Card</v>
      </c>
      <c r="L361" s="3">
        <f>_xlfn.XLOOKUP(A361,Cleaning!$A:$A,Cleaning!$M:$M,0,0)</f>
        <v>1</v>
      </c>
      <c r="M361" s="5">
        <f>_xlfn.XLOOKUP(A361,Cleaning!$A:$A,Cleaning!$O:$O,0,0)</f>
        <v>3.71</v>
      </c>
      <c r="N361" s="12">
        <f>_xlfn.XLOOKUP(A361,Cleaning!$A:$A,Cleaning!$P:$P,0,0)</f>
        <v>3.71</v>
      </c>
      <c r="O361">
        <f>_xlfn.XLOOKUP(A361,Cleaning!$A:$A,Cleaning!$R:$R,0,0)</f>
        <v>0</v>
      </c>
      <c r="P361">
        <f>_xlfn.XLOOKUP(A361,Cleaning!$A:$A,Cleaning!$T:$T,0,0)</f>
        <v>0.22</v>
      </c>
      <c r="Q361" s="5">
        <f>_xlfn.XLOOKUP(A361,Cleaning!$A:$A,Cleaning!$V:$V,0,0)</f>
        <v>3.93</v>
      </c>
    </row>
    <row r="362" spans="1:17" x14ac:dyDescent="0.3">
      <c r="A362" s="3">
        <v>120360</v>
      </c>
      <c r="B362">
        <f>_xlfn.XLOOKUP(A362,Cleaning!$A:$A,Cleaning!$B:$B,0,0)</f>
        <v>103</v>
      </c>
      <c r="C362" s="2">
        <f>_xlfn.XLOOKUP(A362,Cleaning!$A:$A,Cleaning!$C:$C,0,0)</f>
        <v>45872</v>
      </c>
      <c r="D362" s="4">
        <f>_xlfn.XLOOKUP(A362,Cleaning!$A:$A,Cleaning!$D:$D,0,0)</f>
        <v>5.7939814814814812E-2</v>
      </c>
      <c r="E362" s="2">
        <f>_xlfn.XLOOKUP(A362,Cleaning!$A:$A,Cleaning!$E:$E,0,0)</f>
        <v>45872</v>
      </c>
      <c r="F362" s="10" t="str">
        <f>_xlfn.XLOOKUP(A362,Cleaning!$A:$A,Cleaning!$F:$F,0,0)</f>
        <v>Sunday</v>
      </c>
      <c r="G362" t="str">
        <f>_xlfn.XLOOKUP(A362,Cleaning!$A:$A,Cleaning!$G:$G,0,0)</f>
        <v>Lunch</v>
      </c>
      <c r="H362" t="str">
        <f>_xlfn.XLOOKUP(A362,Cleaning!$A:$A,Cleaning!$I:$I,0,0)</f>
        <v>Delivery</v>
      </c>
      <c r="I362" t="str">
        <f>_xlfn.XLOOKUP(A362,Cleaning!$A:$A,Cleaning!$J:$J,0,0)</f>
        <v>Cheeseburger</v>
      </c>
      <c r="J362" t="str">
        <f>_xlfn.XLOOKUP(A362,Cleaning!$A:$A,Cleaning!$L:$L,0,0)</f>
        <v>No Modifier</v>
      </c>
      <c r="K362" t="str">
        <f>_xlfn.XLOOKUP(A362,Cleaning!$A:$A,Cleaning!$X:$X,0,0)</f>
        <v>GiftCard</v>
      </c>
      <c r="L362" s="3">
        <f>_xlfn.XLOOKUP(A362,Cleaning!$A:$A,Cleaning!$M:$M,0,0)</f>
        <v>1</v>
      </c>
      <c r="M362" s="5">
        <f>_xlfn.XLOOKUP(A362,Cleaning!$A:$A,Cleaning!$O:$O,0,0)</f>
        <v>4.66</v>
      </c>
      <c r="N362" s="12">
        <f>_xlfn.XLOOKUP(A362,Cleaning!$A:$A,Cleaning!$P:$P,0,0)</f>
        <v>4.66</v>
      </c>
      <c r="O362">
        <f>_xlfn.XLOOKUP(A362,Cleaning!$A:$A,Cleaning!$R:$R,0,0)</f>
        <v>0.47</v>
      </c>
      <c r="P362">
        <f>_xlfn.XLOOKUP(A362,Cleaning!$A:$A,Cleaning!$T:$T,0,0)</f>
        <v>0.28999999999999998</v>
      </c>
      <c r="Q362" s="5">
        <f>_xlfn.XLOOKUP(A362,Cleaning!$A:$A,Cleaning!$V:$V,0,0)</f>
        <v>4.4800000000000004</v>
      </c>
    </row>
    <row r="363" spans="1:17" x14ac:dyDescent="0.3">
      <c r="A363" s="3">
        <v>120361</v>
      </c>
      <c r="B363">
        <f>_xlfn.XLOOKUP(A363,Cleaning!$A:$A,Cleaning!$B:$B,0,0)</f>
        <v>202</v>
      </c>
      <c r="C363" s="2">
        <f>_xlfn.XLOOKUP(A363,Cleaning!$A:$A,Cleaning!$C:$C,0,0)</f>
        <v>45789</v>
      </c>
      <c r="D363" s="4">
        <f>_xlfn.XLOOKUP(A363,Cleaning!$A:$A,Cleaning!$D:$D,0,0)</f>
        <v>0.46289351851851851</v>
      </c>
      <c r="E363" s="2">
        <f>_xlfn.XLOOKUP(A363,Cleaning!$A:$A,Cleaning!$E:$E,0,0)</f>
        <v>45789</v>
      </c>
      <c r="F363" s="10" t="str">
        <f>_xlfn.XLOOKUP(A363,Cleaning!$A:$A,Cleaning!$F:$F,0,0)</f>
        <v>Monday</v>
      </c>
      <c r="G363" t="str">
        <f>_xlfn.XLOOKUP(A363,Cleaning!$A:$A,Cleaning!$G:$G,0,0)</f>
        <v>Morning</v>
      </c>
      <c r="H363" t="str">
        <f>_xlfn.XLOOKUP(A363,Cleaning!$A:$A,Cleaning!$I:$I,0,0)</f>
        <v>Takeout</v>
      </c>
      <c r="I363" t="str">
        <f>_xlfn.XLOOKUP(A363,Cleaning!$A:$A,Cleaning!$J:$J,0,0)</f>
        <v>Coffee</v>
      </c>
      <c r="J363" t="str">
        <f>_xlfn.XLOOKUP(A363,Cleaning!$A:$A,Cleaning!$L:$L,0,0)</f>
        <v>No Modifier</v>
      </c>
      <c r="K363" t="str">
        <f>_xlfn.XLOOKUP(A363,Cleaning!$A:$A,Cleaning!$X:$X,0,0)</f>
        <v>MobilePay</v>
      </c>
      <c r="L363" s="3">
        <f>_xlfn.XLOOKUP(A363,Cleaning!$A:$A,Cleaning!$M:$M,0,0)</f>
        <v>1</v>
      </c>
      <c r="M363" s="5">
        <f>_xlfn.XLOOKUP(A363,Cleaning!$A:$A,Cleaning!$O:$O,0,0)</f>
        <v>2.2000000000000002</v>
      </c>
      <c r="N363" s="12">
        <f>_xlfn.XLOOKUP(A363,Cleaning!$A:$A,Cleaning!$P:$P,0,0)</f>
        <v>2.2000000000000002</v>
      </c>
      <c r="O363">
        <f>_xlfn.XLOOKUP(A363,Cleaning!$A:$A,Cleaning!$R:$R,0,0)</f>
        <v>0</v>
      </c>
      <c r="P363">
        <f>_xlfn.XLOOKUP(A363,Cleaning!$A:$A,Cleaning!$T:$T,0,0)</f>
        <v>0.15</v>
      </c>
      <c r="Q363" s="5">
        <f>_xlfn.XLOOKUP(A363,Cleaning!$A:$A,Cleaning!$V:$V,0,0)</f>
        <v>2.35</v>
      </c>
    </row>
    <row r="364" spans="1:17" x14ac:dyDescent="0.3">
      <c r="A364" s="3">
        <v>120362</v>
      </c>
      <c r="B364">
        <f>_xlfn.XLOOKUP(A364,Cleaning!$A:$A,Cleaning!$B:$B,0,0)</f>
        <v>501</v>
      </c>
      <c r="C364" s="2">
        <f>_xlfn.XLOOKUP(A364,Cleaning!$A:$A,Cleaning!$C:$C,0,0)</f>
        <v>45811</v>
      </c>
      <c r="D364" s="4">
        <f>_xlfn.XLOOKUP(A364,Cleaning!$A:$A,Cleaning!$D:$D,0,0)</f>
        <v>0.23998842592592592</v>
      </c>
      <c r="E364" s="2">
        <f>_xlfn.XLOOKUP(A364,Cleaning!$A:$A,Cleaning!$E:$E,0,0)</f>
        <v>45811</v>
      </c>
      <c r="F364" s="10" t="str">
        <f>_xlfn.XLOOKUP(A364,Cleaning!$A:$A,Cleaning!$F:$F,0,0)</f>
        <v>Tuesday</v>
      </c>
      <c r="G364" t="str">
        <f>_xlfn.XLOOKUP(A364,Cleaning!$A:$A,Cleaning!$G:$G,0,0)</f>
        <v>Afternoon</v>
      </c>
      <c r="H364" t="str">
        <f>_xlfn.XLOOKUP(A364,Cleaning!$A:$A,Cleaning!$I:$I,0,0)</f>
        <v>Delivery</v>
      </c>
      <c r="I364" t="str">
        <f>_xlfn.XLOOKUP(A364,Cleaning!$A:$A,Cleaning!$J:$J,0,0)</f>
        <v>Onion Rings</v>
      </c>
      <c r="J364" t="str">
        <f>_xlfn.XLOOKUP(A364,Cleaning!$A:$A,Cleaning!$L:$L,0,0)</f>
        <v>Large Size</v>
      </c>
      <c r="K364" t="str">
        <f>_xlfn.XLOOKUP(A364,Cleaning!$A:$A,Cleaning!$X:$X,0,0)</f>
        <v>MobilePay</v>
      </c>
      <c r="L364" s="3">
        <f>_xlfn.XLOOKUP(A364,Cleaning!$A:$A,Cleaning!$M:$M,0,0)</f>
        <v>2</v>
      </c>
      <c r="M364" s="5">
        <f>_xlfn.XLOOKUP(A364,Cleaning!$A:$A,Cleaning!$O:$O,0,0)</f>
        <v>3.71</v>
      </c>
      <c r="N364" s="12">
        <f>_xlfn.XLOOKUP(A364,Cleaning!$A:$A,Cleaning!$P:$P,0,0)</f>
        <v>7.42</v>
      </c>
      <c r="O364">
        <f>_xlfn.XLOOKUP(A364,Cleaning!$A:$A,Cleaning!$R:$R,0,0)</f>
        <v>0</v>
      </c>
      <c r="P364">
        <f>_xlfn.XLOOKUP(A364,Cleaning!$A:$A,Cleaning!$T:$T,0,0)</f>
        <v>0.67</v>
      </c>
      <c r="Q364" s="5">
        <f>_xlfn.XLOOKUP(A364,Cleaning!$A:$A,Cleaning!$V:$V,0,0)</f>
        <v>8.09</v>
      </c>
    </row>
    <row r="365" spans="1:17" x14ac:dyDescent="0.3">
      <c r="A365" s="3">
        <v>120363</v>
      </c>
      <c r="B365">
        <f>_xlfn.XLOOKUP(A365,Cleaning!$A:$A,Cleaning!$B:$B,0,0)</f>
        <v>403</v>
      </c>
      <c r="C365" s="2">
        <f>_xlfn.XLOOKUP(A365,Cleaning!$A:$A,Cleaning!$C:$C,0,0)</f>
        <v>45835</v>
      </c>
      <c r="D365" s="4">
        <f>_xlfn.XLOOKUP(A365,Cleaning!$A:$A,Cleaning!$D:$D,0,0)</f>
        <v>0.32313657407407409</v>
      </c>
      <c r="E365" s="2">
        <f>_xlfn.XLOOKUP(A365,Cleaning!$A:$A,Cleaning!$E:$E,0,0)</f>
        <v>45835</v>
      </c>
      <c r="F365" s="10" t="str">
        <f>_xlfn.XLOOKUP(A365,Cleaning!$A:$A,Cleaning!$F:$F,0,0)</f>
        <v>Friday</v>
      </c>
      <c r="G365" t="str">
        <f>_xlfn.XLOOKUP(A365,Cleaning!$A:$A,Cleaning!$G:$G,0,0)</f>
        <v>Dinner</v>
      </c>
      <c r="H365" t="str">
        <f>_xlfn.XLOOKUP(A365,Cleaning!$A:$A,Cleaning!$I:$I,0,0)</f>
        <v>Dine-In</v>
      </c>
      <c r="I365" t="str">
        <f>_xlfn.XLOOKUP(A365,Cleaning!$A:$A,Cleaning!$J:$J,0,0)</f>
        <v>Chicken Sandwich</v>
      </c>
      <c r="J365" t="str">
        <f>_xlfn.XLOOKUP(A365,Cleaning!$A:$A,Cleaning!$L:$L,0,0)</f>
        <v>No Modifier</v>
      </c>
      <c r="K365" t="str">
        <f>_xlfn.XLOOKUP(A365,Cleaning!$A:$A,Cleaning!$X:$X,0,0)</f>
        <v>MobilePay</v>
      </c>
      <c r="L365" s="3">
        <f>_xlfn.XLOOKUP(A365,Cleaning!$A:$A,Cleaning!$M:$M,0,0)</f>
        <v>1</v>
      </c>
      <c r="M365" s="5">
        <f>_xlfn.XLOOKUP(A365,Cleaning!$A:$A,Cleaning!$O:$O,0,0)</f>
        <v>5.54</v>
      </c>
      <c r="N365" s="12">
        <f>_xlfn.XLOOKUP(A365,Cleaning!$A:$A,Cleaning!$P:$P,0,0)</f>
        <v>5.54</v>
      </c>
      <c r="O365">
        <f>_xlfn.XLOOKUP(A365,Cleaning!$A:$A,Cleaning!$R:$R,0,0)</f>
        <v>0</v>
      </c>
      <c r="P365">
        <f>_xlfn.XLOOKUP(A365,Cleaning!$A:$A,Cleaning!$T:$T,0,0)</f>
        <v>0.4</v>
      </c>
      <c r="Q365" s="5">
        <f>_xlfn.XLOOKUP(A365,Cleaning!$A:$A,Cleaning!$V:$V,0,0)</f>
        <v>5.94</v>
      </c>
    </row>
    <row r="366" spans="1:17" x14ac:dyDescent="0.3">
      <c r="A366" s="3">
        <v>120364</v>
      </c>
      <c r="B366">
        <f>_xlfn.XLOOKUP(A366,Cleaning!$A:$A,Cleaning!$B:$B,0,0)</f>
        <v>402</v>
      </c>
      <c r="C366" s="2">
        <f>_xlfn.XLOOKUP(A366,Cleaning!$A:$A,Cleaning!$C:$C,0,0)</f>
        <v>45873</v>
      </c>
      <c r="D366" s="4">
        <f>_xlfn.XLOOKUP(A366,Cleaning!$A:$A,Cleaning!$D:$D,0,0)</f>
        <v>0.29585648148148147</v>
      </c>
      <c r="E366" s="2">
        <f>_xlfn.XLOOKUP(A366,Cleaning!$A:$A,Cleaning!$E:$E,0,0)</f>
        <v>45873</v>
      </c>
      <c r="F366" s="10" t="str">
        <f>_xlfn.XLOOKUP(A366,Cleaning!$A:$A,Cleaning!$F:$F,0,0)</f>
        <v>Monday</v>
      </c>
      <c r="G366" t="str">
        <f>_xlfn.XLOOKUP(A366,Cleaning!$A:$A,Cleaning!$G:$G,0,0)</f>
        <v>Dinner</v>
      </c>
      <c r="H366" t="str">
        <f>_xlfn.XLOOKUP(A366,Cleaning!$A:$A,Cleaning!$I:$I,0,0)</f>
        <v>Drive-Thru</v>
      </c>
      <c r="I366" t="str">
        <f>_xlfn.XLOOKUP(A366,Cleaning!$A:$A,Cleaning!$J:$J,0,0)</f>
        <v>Cheeseburger</v>
      </c>
      <c r="J366" t="str">
        <f>_xlfn.XLOOKUP(A366,Cleaning!$A:$A,Cleaning!$L:$L,0,0)</f>
        <v>No Modifier</v>
      </c>
      <c r="K366" t="str">
        <f>_xlfn.XLOOKUP(A366,Cleaning!$A:$A,Cleaning!$X:$X,0,0)</f>
        <v>Card</v>
      </c>
      <c r="L366" s="3">
        <f>_xlfn.XLOOKUP(A366,Cleaning!$A:$A,Cleaning!$M:$M,0,0)</f>
        <v>1</v>
      </c>
      <c r="M366" s="5">
        <f>_xlfn.XLOOKUP(A366,Cleaning!$A:$A,Cleaning!$O:$O,0,0)</f>
        <v>4.72</v>
      </c>
      <c r="N366" s="12">
        <f>_xlfn.XLOOKUP(A366,Cleaning!$A:$A,Cleaning!$P:$P,0,0)</f>
        <v>4.72</v>
      </c>
      <c r="O366">
        <f>_xlfn.XLOOKUP(A366,Cleaning!$A:$A,Cleaning!$R:$R,0,0)</f>
        <v>0.24</v>
      </c>
      <c r="P366">
        <f>_xlfn.XLOOKUP(A366,Cleaning!$A:$A,Cleaning!$T:$T,0,0)</f>
        <v>0.28999999999999998</v>
      </c>
      <c r="Q366" s="5">
        <f>_xlfn.XLOOKUP(A366,Cleaning!$A:$A,Cleaning!$V:$V,0,0)</f>
        <v>4.7699999999999996</v>
      </c>
    </row>
    <row r="367" spans="1:17" x14ac:dyDescent="0.3">
      <c r="A367" s="3">
        <v>120365</v>
      </c>
      <c r="B367">
        <f>_xlfn.XLOOKUP(A367,Cleaning!$A:$A,Cleaning!$B:$B,0,0)</f>
        <v>301</v>
      </c>
      <c r="C367" s="2">
        <f>_xlfn.XLOOKUP(A367,Cleaning!$A:$A,Cleaning!$C:$C,0,0)</f>
        <v>45860</v>
      </c>
      <c r="D367" s="4">
        <f>_xlfn.XLOOKUP(A367,Cleaning!$A:$A,Cleaning!$D:$D,0,0)</f>
        <v>0.42890046296296297</v>
      </c>
      <c r="E367" s="2">
        <f>_xlfn.XLOOKUP(A367,Cleaning!$A:$A,Cleaning!$E:$E,0,0)</f>
        <v>45860</v>
      </c>
      <c r="F367" s="10" t="str">
        <f>_xlfn.XLOOKUP(A367,Cleaning!$A:$A,Cleaning!$F:$F,0,0)</f>
        <v>Tuesday</v>
      </c>
      <c r="G367" t="str">
        <f>_xlfn.XLOOKUP(A367,Cleaning!$A:$A,Cleaning!$G:$G,0,0)</f>
        <v>Breakfast</v>
      </c>
      <c r="H367" t="str">
        <f>_xlfn.XLOOKUP(A367,Cleaning!$A:$A,Cleaning!$I:$I,0,0)</f>
        <v>Takeout</v>
      </c>
      <c r="I367" t="str">
        <f>_xlfn.XLOOKUP(A367,Cleaning!$A:$A,Cleaning!$J:$J,0,0)</f>
        <v>Breakfast Burrito</v>
      </c>
      <c r="J367" t="str">
        <f>_xlfn.XLOOKUP(A367,Cleaning!$A:$A,Cleaning!$L:$L,0,0)</f>
        <v>No Cheese</v>
      </c>
      <c r="K367" t="str">
        <f>_xlfn.XLOOKUP(A367,Cleaning!$A:$A,Cleaning!$X:$X,0,0)</f>
        <v>Card</v>
      </c>
      <c r="L367" s="3">
        <f>_xlfn.XLOOKUP(A367,Cleaning!$A:$A,Cleaning!$M:$M,0,0)</f>
        <v>1</v>
      </c>
      <c r="M367" s="5">
        <f>_xlfn.XLOOKUP(A367,Cleaning!$A:$A,Cleaning!$O:$O,0,0)</f>
        <v>3.64</v>
      </c>
      <c r="N367" s="12">
        <f>_xlfn.XLOOKUP(A367,Cleaning!$A:$A,Cleaning!$P:$P,0,0)</f>
        <v>3.64</v>
      </c>
      <c r="O367">
        <f>_xlfn.XLOOKUP(A367,Cleaning!$A:$A,Cleaning!$R:$R,0,0)</f>
        <v>0.18</v>
      </c>
      <c r="P367">
        <f>_xlfn.XLOOKUP(A367,Cleaning!$A:$A,Cleaning!$T:$T,0,0)</f>
        <v>0.33</v>
      </c>
      <c r="Q367" s="5">
        <f>_xlfn.XLOOKUP(A367,Cleaning!$A:$A,Cleaning!$V:$V,0,0)</f>
        <v>3.79</v>
      </c>
    </row>
    <row r="368" spans="1:17" x14ac:dyDescent="0.3">
      <c r="A368" s="3">
        <v>120366</v>
      </c>
      <c r="B368">
        <f>_xlfn.XLOOKUP(A368,Cleaning!$A:$A,Cleaning!$B:$B,0,0)</f>
        <v>102</v>
      </c>
      <c r="C368" s="2">
        <f>_xlfn.XLOOKUP(A368,Cleaning!$A:$A,Cleaning!$C:$C,0,0)</f>
        <v>45761</v>
      </c>
      <c r="D368" s="4">
        <f>_xlfn.XLOOKUP(A368,Cleaning!$A:$A,Cleaning!$D:$D,0,0)</f>
        <v>0.39148148148148149</v>
      </c>
      <c r="E368" s="2">
        <f>_xlfn.XLOOKUP(A368,Cleaning!$A:$A,Cleaning!$E:$E,0,0)</f>
        <v>45761</v>
      </c>
      <c r="F368" s="10" t="str">
        <f>_xlfn.XLOOKUP(A368,Cleaning!$A:$A,Cleaning!$F:$F,0,0)</f>
        <v>Monday</v>
      </c>
      <c r="G368" t="str">
        <f>_xlfn.XLOOKUP(A368,Cleaning!$A:$A,Cleaning!$G:$G,0,0)</f>
        <v>Dinner</v>
      </c>
      <c r="H368" t="str">
        <f>_xlfn.XLOOKUP(A368,Cleaning!$A:$A,Cleaning!$I:$I,0,0)</f>
        <v>Delivery</v>
      </c>
      <c r="I368" t="str">
        <f>_xlfn.XLOOKUP(A368,Cleaning!$A:$A,Cleaning!$J:$J,0,0)</f>
        <v>Iced Tea</v>
      </c>
      <c r="J368" t="str">
        <f>_xlfn.XLOOKUP(A368,Cleaning!$A:$A,Cleaning!$L:$L,0,0)</f>
        <v>No Modifier</v>
      </c>
      <c r="K368" t="str">
        <f>_xlfn.XLOOKUP(A368,Cleaning!$A:$A,Cleaning!$X:$X,0,0)</f>
        <v>Card</v>
      </c>
      <c r="L368" s="3">
        <f>_xlfn.XLOOKUP(A368,Cleaning!$A:$A,Cleaning!$M:$M,0,0)</f>
        <v>1</v>
      </c>
      <c r="M368" s="5">
        <f>_xlfn.XLOOKUP(A368,Cleaning!$A:$A,Cleaning!$O:$O,0,0)</f>
        <v>1.92</v>
      </c>
      <c r="N368" s="12">
        <f>_xlfn.XLOOKUP(A368,Cleaning!$A:$A,Cleaning!$P:$P,0,0)</f>
        <v>1.92</v>
      </c>
      <c r="O368">
        <f>_xlfn.XLOOKUP(A368,Cleaning!$A:$A,Cleaning!$R:$R,0,0)</f>
        <v>0</v>
      </c>
      <c r="P368">
        <f>_xlfn.XLOOKUP(A368,Cleaning!$A:$A,Cleaning!$T:$T,0,0)</f>
        <v>0.14000000000000001</v>
      </c>
      <c r="Q368" s="5">
        <f>_xlfn.XLOOKUP(A368,Cleaning!$A:$A,Cleaning!$V:$V,0,0)</f>
        <v>2.06</v>
      </c>
    </row>
    <row r="369" spans="1:17" x14ac:dyDescent="0.3">
      <c r="A369" s="3">
        <v>120367</v>
      </c>
      <c r="B369">
        <f>_xlfn.XLOOKUP(A369,Cleaning!$A:$A,Cleaning!$B:$B,0,0)</f>
        <v>403</v>
      </c>
      <c r="C369" s="2">
        <f>_xlfn.XLOOKUP(A369,Cleaning!$A:$A,Cleaning!$C:$C,0,0)</f>
        <v>45781</v>
      </c>
      <c r="D369" s="4">
        <f>_xlfn.XLOOKUP(A369,Cleaning!$A:$A,Cleaning!$D:$D,0,0)</f>
        <v>0.323125</v>
      </c>
      <c r="E369" s="2">
        <f>_xlfn.XLOOKUP(A369,Cleaning!$A:$A,Cleaning!$E:$E,0,0)</f>
        <v>45781</v>
      </c>
      <c r="F369" s="10" t="str">
        <f>_xlfn.XLOOKUP(A369,Cleaning!$A:$A,Cleaning!$F:$F,0,0)</f>
        <v>Sunday</v>
      </c>
      <c r="G369" t="str">
        <f>_xlfn.XLOOKUP(A369,Cleaning!$A:$A,Cleaning!$G:$G,0,0)</f>
        <v>Breakfast</v>
      </c>
      <c r="H369" t="str">
        <f>_xlfn.XLOOKUP(A369,Cleaning!$A:$A,Cleaning!$I:$I,0,0)</f>
        <v>Drive-Thru</v>
      </c>
      <c r="I369" t="str">
        <f>_xlfn.XLOOKUP(A369,Cleaning!$A:$A,Cleaning!$J:$J,0,0)</f>
        <v>Sausage Biscuit</v>
      </c>
      <c r="J369" t="str">
        <f>_xlfn.XLOOKUP(A369,Cleaning!$A:$A,Cleaning!$L:$L,0,0)</f>
        <v>No Modifier</v>
      </c>
      <c r="K369" t="str">
        <f>_xlfn.XLOOKUP(A369,Cleaning!$A:$A,Cleaning!$X:$X,0,0)</f>
        <v>Card</v>
      </c>
      <c r="L369" s="3">
        <f>_xlfn.XLOOKUP(A369,Cleaning!$A:$A,Cleaning!$M:$M,0,0)</f>
        <v>1</v>
      </c>
      <c r="M369" s="5">
        <f>_xlfn.XLOOKUP(A369,Cleaning!$A:$A,Cleaning!$O:$O,0,0)</f>
        <v>3.04</v>
      </c>
      <c r="N369" s="12">
        <f>_xlfn.XLOOKUP(A369,Cleaning!$A:$A,Cleaning!$P:$P,0,0)</f>
        <v>3.04</v>
      </c>
      <c r="O369">
        <f>_xlfn.XLOOKUP(A369,Cleaning!$A:$A,Cleaning!$R:$R,0,0)</f>
        <v>0</v>
      </c>
      <c r="P369">
        <f>_xlfn.XLOOKUP(A369,Cleaning!$A:$A,Cleaning!$T:$T,0,0)</f>
        <v>0.23</v>
      </c>
      <c r="Q369" s="5">
        <f>_xlfn.XLOOKUP(A369,Cleaning!$A:$A,Cleaning!$V:$V,0,0)</f>
        <v>3.27</v>
      </c>
    </row>
    <row r="370" spans="1:17" x14ac:dyDescent="0.3">
      <c r="A370" s="3">
        <v>120368</v>
      </c>
      <c r="B370">
        <f>_xlfn.XLOOKUP(A370,Cleaning!$A:$A,Cleaning!$B:$B,0,0)</f>
        <v>401</v>
      </c>
      <c r="C370" s="2">
        <f>_xlfn.XLOOKUP(A370,Cleaning!$A:$A,Cleaning!$C:$C,0,0)</f>
        <v>45870</v>
      </c>
      <c r="D370" s="4">
        <f>_xlfn.XLOOKUP(A370,Cleaning!$A:$A,Cleaning!$D:$D,0,0)</f>
        <v>0.48846064814814816</v>
      </c>
      <c r="E370" s="2">
        <f>_xlfn.XLOOKUP(A370,Cleaning!$A:$A,Cleaning!$E:$E,0,0)</f>
        <v>45870</v>
      </c>
      <c r="F370" s="10" t="str">
        <f>_xlfn.XLOOKUP(A370,Cleaning!$A:$A,Cleaning!$F:$F,0,0)</f>
        <v>Friday</v>
      </c>
      <c r="G370" t="str">
        <f>_xlfn.XLOOKUP(A370,Cleaning!$A:$A,Cleaning!$G:$G,0,0)</f>
        <v>Morning</v>
      </c>
      <c r="H370" t="str">
        <f>_xlfn.XLOOKUP(A370,Cleaning!$A:$A,Cleaning!$I:$I,0,0)</f>
        <v>Dine-In</v>
      </c>
      <c r="I370" t="str">
        <f>_xlfn.XLOOKUP(A370,Cleaning!$A:$A,Cleaning!$J:$J,0,0)</f>
        <v>Soft Drink (Small)</v>
      </c>
      <c r="J370" t="str">
        <f>_xlfn.XLOOKUP(A370,Cleaning!$A:$A,Cleaning!$L:$L,0,0)</f>
        <v>No Modifier</v>
      </c>
      <c r="K370" t="str">
        <f>_xlfn.XLOOKUP(A370,Cleaning!$A:$A,Cleaning!$X:$X,0,0)</f>
        <v>GiftCard</v>
      </c>
      <c r="L370" s="3">
        <f>_xlfn.XLOOKUP(A370,Cleaning!$A:$A,Cleaning!$M:$M,0,0)</f>
        <v>1</v>
      </c>
      <c r="M370" s="5">
        <f>_xlfn.XLOOKUP(A370,Cleaning!$A:$A,Cleaning!$O:$O,0,0)</f>
        <v>1.5499999999999998</v>
      </c>
      <c r="N370" s="12">
        <f>_xlfn.XLOOKUP(A370,Cleaning!$A:$A,Cleaning!$P:$P,0,0)</f>
        <v>1.5499999999999998</v>
      </c>
      <c r="O370">
        <f>_xlfn.XLOOKUP(A370,Cleaning!$A:$A,Cleaning!$R:$R,0,0)</f>
        <v>0</v>
      </c>
      <c r="P370">
        <f>_xlfn.XLOOKUP(A370,Cleaning!$A:$A,Cleaning!$T:$T,0,0)</f>
        <v>0.1</v>
      </c>
      <c r="Q370" s="5">
        <f>_xlfn.XLOOKUP(A370,Cleaning!$A:$A,Cleaning!$V:$V,0,0)</f>
        <v>1.65</v>
      </c>
    </row>
    <row r="371" spans="1:17" x14ac:dyDescent="0.3">
      <c r="A371" s="3">
        <v>120369</v>
      </c>
      <c r="B371">
        <f>_xlfn.XLOOKUP(A371,Cleaning!$A:$A,Cleaning!$B:$B,0,0)</f>
        <v>103</v>
      </c>
      <c r="C371" s="2">
        <f>_xlfn.XLOOKUP(A371,Cleaning!$A:$A,Cleaning!$C:$C,0,0)</f>
        <v>45853</v>
      </c>
      <c r="D371" s="4">
        <f>_xlfn.XLOOKUP(A371,Cleaning!$A:$A,Cleaning!$D:$D,0,0)</f>
        <v>0.3004398148148148</v>
      </c>
      <c r="E371" s="2">
        <f>_xlfn.XLOOKUP(A371,Cleaning!$A:$A,Cleaning!$E:$E,0,0)</f>
        <v>45853</v>
      </c>
      <c r="F371" s="10" t="str">
        <f>_xlfn.XLOOKUP(A371,Cleaning!$A:$A,Cleaning!$F:$F,0,0)</f>
        <v>Tuesday</v>
      </c>
      <c r="G371" t="str">
        <f>_xlfn.XLOOKUP(A371,Cleaning!$A:$A,Cleaning!$G:$G,0,0)</f>
        <v>Breakfast</v>
      </c>
      <c r="H371" t="str">
        <f>_xlfn.XLOOKUP(A371,Cleaning!$A:$A,Cleaning!$I:$I,0,0)</f>
        <v>Drive-Thru</v>
      </c>
      <c r="I371" t="str">
        <f>_xlfn.XLOOKUP(A371,Cleaning!$A:$A,Cleaning!$J:$J,0,0)</f>
        <v>Hash Browns</v>
      </c>
      <c r="J371" t="str">
        <f>_xlfn.XLOOKUP(A371,Cleaning!$A:$A,Cleaning!$L:$L,0,0)</f>
        <v>Cinnamon</v>
      </c>
      <c r="K371" t="str">
        <f>_xlfn.XLOOKUP(A371,Cleaning!$A:$A,Cleaning!$X:$X,0,0)</f>
        <v>Card</v>
      </c>
      <c r="L371" s="3">
        <f>_xlfn.XLOOKUP(A371,Cleaning!$A:$A,Cleaning!$M:$M,0,0)</f>
        <v>1</v>
      </c>
      <c r="M371" s="5">
        <f>_xlfn.XLOOKUP(A371,Cleaning!$A:$A,Cleaning!$O:$O,0,0)</f>
        <v>1.8399999999999999</v>
      </c>
      <c r="N371" s="12">
        <f>_xlfn.XLOOKUP(A371,Cleaning!$A:$A,Cleaning!$P:$P,0,0)</f>
        <v>1.8399999999999999</v>
      </c>
      <c r="O371">
        <f>_xlfn.XLOOKUP(A371,Cleaning!$A:$A,Cleaning!$R:$R,0,0)</f>
        <v>0</v>
      </c>
      <c r="P371">
        <f>_xlfn.XLOOKUP(A371,Cleaning!$A:$A,Cleaning!$T:$T,0,0)</f>
        <v>0.14000000000000001</v>
      </c>
      <c r="Q371" s="5">
        <f>_xlfn.XLOOKUP(A371,Cleaning!$A:$A,Cleaning!$V:$V,0,0)</f>
        <v>1.98</v>
      </c>
    </row>
    <row r="372" spans="1:17" x14ac:dyDescent="0.3">
      <c r="A372" s="3">
        <v>120370</v>
      </c>
      <c r="B372">
        <f>_xlfn.XLOOKUP(A372,Cleaning!$A:$A,Cleaning!$B:$B,0,0)</f>
        <v>401</v>
      </c>
      <c r="C372" s="2">
        <f>_xlfn.XLOOKUP(A372,Cleaning!$A:$A,Cleaning!$C:$C,0,0)</f>
        <v>45813</v>
      </c>
      <c r="D372" s="4">
        <f>_xlfn.XLOOKUP(A372,Cleaning!$A:$A,Cleaning!$D:$D,0,0)</f>
        <v>0.50681712962962966</v>
      </c>
      <c r="E372" s="2">
        <f>_xlfn.XLOOKUP(A372,Cleaning!$A:$A,Cleaning!$E:$E,0,0)</f>
        <v>45813</v>
      </c>
      <c r="F372" s="10" t="str">
        <f>_xlfn.XLOOKUP(A372,Cleaning!$A:$A,Cleaning!$F:$F,0,0)</f>
        <v>Thursday</v>
      </c>
      <c r="G372" t="str">
        <f>_xlfn.XLOOKUP(A372,Cleaning!$A:$A,Cleaning!$G:$G,0,0)</f>
        <v>Late Night</v>
      </c>
      <c r="H372" t="str">
        <f>_xlfn.XLOOKUP(A372,Cleaning!$A:$A,Cleaning!$I:$I,0,0)</f>
        <v>Delivery</v>
      </c>
      <c r="I372" t="str">
        <f>_xlfn.XLOOKUP(A372,Cleaning!$A:$A,Cleaning!$J:$J,0,0)</f>
        <v>French Fries</v>
      </c>
      <c r="J372" t="str">
        <f>_xlfn.XLOOKUP(A372,Cleaning!$A:$A,Cleaning!$L:$L,0,0)</f>
        <v>No Modifier</v>
      </c>
      <c r="K372" t="str">
        <f>_xlfn.XLOOKUP(A372,Cleaning!$A:$A,Cleaning!$X:$X,0,0)</f>
        <v>Card</v>
      </c>
      <c r="L372" s="3">
        <f>_xlfn.XLOOKUP(A372,Cleaning!$A:$A,Cleaning!$M:$M,0,0)</f>
        <v>3</v>
      </c>
      <c r="M372" s="5">
        <f>_xlfn.XLOOKUP(A372,Cleaning!$A:$A,Cleaning!$O:$O,0,0)</f>
        <v>2.65</v>
      </c>
      <c r="N372" s="12">
        <f>_xlfn.XLOOKUP(A372,Cleaning!$A:$A,Cleaning!$P:$P,0,0)</f>
        <v>7.9499999999999993</v>
      </c>
      <c r="O372">
        <f>_xlfn.XLOOKUP(A372,Cleaning!$A:$A,Cleaning!$R:$R,0,0)</f>
        <v>0.4</v>
      </c>
      <c r="P372">
        <f>_xlfn.XLOOKUP(A372,Cleaning!$A:$A,Cleaning!$T:$T,0,0)</f>
        <v>0.49</v>
      </c>
      <c r="Q372" s="5">
        <f>_xlfn.XLOOKUP(A372,Cleaning!$A:$A,Cleaning!$V:$V,0,0)</f>
        <v>8.0399999999999991</v>
      </c>
    </row>
    <row r="373" spans="1:17" x14ac:dyDescent="0.3">
      <c r="A373" s="3">
        <v>120371</v>
      </c>
      <c r="B373">
        <f>_xlfn.XLOOKUP(A373,Cleaning!$A:$A,Cleaning!$B:$B,0,0)</f>
        <v>202</v>
      </c>
      <c r="C373" s="2">
        <f>_xlfn.XLOOKUP(A373,Cleaning!$A:$A,Cleaning!$C:$C,0,0)</f>
        <v>45866</v>
      </c>
      <c r="D373" s="4">
        <f>_xlfn.XLOOKUP(A373,Cleaning!$A:$A,Cleaning!$D:$D,0,0)</f>
        <v>0.15472222222222223</v>
      </c>
      <c r="E373" s="2">
        <f>_xlfn.XLOOKUP(A373,Cleaning!$A:$A,Cleaning!$E:$E,0,0)</f>
        <v>45866</v>
      </c>
      <c r="F373" s="10" t="str">
        <f>_xlfn.XLOOKUP(A373,Cleaning!$A:$A,Cleaning!$F:$F,0,0)</f>
        <v>Monday</v>
      </c>
      <c r="G373" t="str">
        <f>_xlfn.XLOOKUP(A373,Cleaning!$A:$A,Cleaning!$G:$G,0,0)</f>
        <v>Afternoon</v>
      </c>
      <c r="H373" t="str">
        <f>_xlfn.XLOOKUP(A373,Cleaning!$A:$A,Cleaning!$I:$I,0,0)</f>
        <v>Takeout</v>
      </c>
      <c r="I373" t="str">
        <f>_xlfn.XLOOKUP(A373,Cleaning!$A:$A,Cleaning!$J:$J,0,0)</f>
        <v>Soft Drink (Medium)</v>
      </c>
      <c r="J373" t="str">
        <f>_xlfn.XLOOKUP(A373,Cleaning!$A:$A,Cleaning!$L:$L,0,0)</f>
        <v>No Modifier</v>
      </c>
      <c r="K373" t="str">
        <f>_xlfn.XLOOKUP(A373,Cleaning!$A:$A,Cleaning!$X:$X,0,0)</f>
        <v>Card</v>
      </c>
      <c r="L373" s="3">
        <f>_xlfn.XLOOKUP(A373,Cleaning!$A:$A,Cleaning!$M:$M,0,0)</f>
        <v>1</v>
      </c>
      <c r="M373" s="5">
        <f>_xlfn.XLOOKUP(A373,Cleaning!$A:$A,Cleaning!$O:$O,0,0)</f>
        <v>1.78</v>
      </c>
      <c r="N373" s="12">
        <f>_xlfn.XLOOKUP(A373,Cleaning!$A:$A,Cleaning!$P:$P,0,0)</f>
        <v>1.78</v>
      </c>
      <c r="O373">
        <f>_xlfn.XLOOKUP(A373,Cleaning!$A:$A,Cleaning!$R:$R,0,0)</f>
        <v>0</v>
      </c>
      <c r="P373">
        <f>_xlfn.XLOOKUP(A373,Cleaning!$A:$A,Cleaning!$T:$T,0,0)</f>
        <v>0.17</v>
      </c>
      <c r="Q373" s="5">
        <f>_xlfn.XLOOKUP(A373,Cleaning!$A:$A,Cleaning!$V:$V,0,0)</f>
        <v>1.95</v>
      </c>
    </row>
    <row r="374" spans="1:17" x14ac:dyDescent="0.3">
      <c r="A374" s="3">
        <v>120372</v>
      </c>
      <c r="B374">
        <f>_xlfn.XLOOKUP(A374,Cleaning!$A:$A,Cleaning!$B:$B,0,0)</f>
        <v>401</v>
      </c>
      <c r="C374" s="2">
        <f>_xlfn.XLOOKUP(A374,Cleaning!$A:$A,Cleaning!$C:$C,0,0)</f>
        <v>45863</v>
      </c>
      <c r="D374" s="4">
        <f>_xlfn.XLOOKUP(A374,Cleaning!$A:$A,Cleaning!$D:$D,0,0)</f>
        <v>0.39467592592592593</v>
      </c>
      <c r="E374" s="2">
        <f>_xlfn.XLOOKUP(A374,Cleaning!$A:$A,Cleaning!$E:$E,0,0)</f>
        <v>45863</v>
      </c>
      <c r="F374" s="10" t="str">
        <f>_xlfn.XLOOKUP(A374,Cleaning!$A:$A,Cleaning!$F:$F,0,0)</f>
        <v>Friday</v>
      </c>
      <c r="G374" t="str">
        <f>_xlfn.XLOOKUP(A374,Cleaning!$A:$A,Cleaning!$G:$G,0,0)</f>
        <v>Dinner</v>
      </c>
      <c r="H374" t="str">
        <f>_xlfn.XLOOKUP(A374,Cleaning!$A:$A,Cleaning!$I:$I,0,0)</f>
        <v>Drive-Thru</v>
      </c>
      <c r="I374" t="str">
        <f>_xlfn.XLOOKUP(A374,Cleaning!$A:$A,Cleaning!$J:$J,0,0)</f>
        <v>Cheeseburger</v>
      </c>
      <c r="J374" t="str">
        <f>_xlfn.XLOOKUP(A374,Cleaning!$A:$A,Cleaning!$L:$L,0,0)</f>
        <v>No Modifier</v>
      </c>
      <c r="K374" t="str">
        <f>_xlfn.XLOOKUP(A374,Cleaning!$A:$A,Cleaning!$X:$X,0,0)</f>
        <v>Card</v>
      </c>
      <c r="L374" s="3">
        <f>_xlfn.XLOOKUP(A374,Cleaning!$A:$A,Cleaning!$M:$M,0,0)</f>
        <v>1</v>
      </c>
      <c r="M374" s="5">
        <f>_xlfn.XLOOKUP(A374,Cleaning!$A:$A,Cleaning!$O:$O,0,0)</f>
        <v>4.9700000000000006</v>
      </c>
      <c r="N374" s="12">
        <f>_xlfn.XLOOKUP(A374,Cleaning!$A:$A,Cleaning!$P:$P,0,0)</f>
        <v>4.9700000000000006</v>
      </c>
      <c r="O374">
        <f>_xlfn.XLOOKUP(A374,Cleaning!$A:$A,Cleaning!$R:$R,0,0)</f>
        <v>0</v>
      </c>
      <c r="P374">
        <f>_xlfn.XLOOKUP(A374,Cleaning!$A:$A,Cleaning!$T:$T,0,0)</f>
        <v>0.35</v>
      </c>
      <c r="Q374" s="5">
        <f>_xlfn.XLOOKUP(A374,Cleaning!$A:$A,Cleaning!$V:$V,0,0)</f>
        <v>5.32</v>
      </c>
    </row>
    <row r="375" spans="1:17" x14ac:dyDescent="0.3">
      <c r="A375" s="3">
        <v>120373</v>
      </c>
      <c r="B375">
        <f>_xlfn.XLOOKUP(A375,Cleaning!$A:$A,Cleaning!$B:$B,0,0)</f>
        <v>402</v>
      </c>
      <c r="C375" s="2">
        <f>_xlfn.XLOOKUP(A375,Cleaning!$A:$A,Cleaning!$C:$C,0,0)</f>
        <v>45791</v>
      </c>
      <c r="D375" s="4">
        <f>_xlfn.XLOOKUP(A375,Cleaning!$A:$A,Cleaning!$D:$D,0,0)</f>
        <v>0.23368055555555556</v>
      </c>
      <c r="E375" s="2">
        <f>_xlfn.XLOOKUP(A375,Cleaning!$A:$A,Cleaning!$E:$E,0,0)</f>
        <v>45791</v>
      </c>
      <c r="F375" s="10" t="str">
        <f>_xlfn.XLOOKUP(A375,Cleaning!$A:$A,Cleaning!$F:$F,0,0)</f>
        <v>Wednesday</v>
      </c>
      <c r="G375" t="str">
        <f>_xlfn.XLOOKUP(A375,Cleaning!$A:$A,Cleaning!$G:$G,0,0)</f>
        <v>Afternoon</v>
      </c>
      <c r="H375" t="str">
        <f>_xlfn.XLOOKUP(A375,Cleaning!$A:$A,Cleaning!$I:$I,0,0)</f>
        <v>Takeout</v>
      </c>
      <c r="I375" t="str">
        <f>_xlfn.XLOOKUP(A375,Cleaning!$A:$A,Cleaning!$J:$J,0,0)</f>
        <v>Soft Drink (Medium)</v>
      </c>
      <c r="J375" t="str">
        <f>_xlfn.XLOOKUP(A375,Cleaning!$A:$A,Cleaning!$L:$L,0,0)</f>
        <v>Sugar-Free Syrup</v>
      </c>
      <c r="K375" t="str">
        <f>_xlfn.XLOOKUP(A375,Cleaning!$A:$A,Cleaning!$X:$X,0,0)</f>
        <v>MobilePay</v>
      </c>
      <c r="L375" s="3">
        <f>_xlfn.XLOOKUP(A375,Cleaning!$A:$A,Cleaning!$M:$M,0,0)</f>
        <v>1</v>
      </c>
      <c r="M375" s="5">
        <f>_xlfn.XLOOKUP(A375,Cleaning!$A:$A,Cleaning!$O:$O,0,0)</f>
        <v>2.12</v>
      </c>
      <c r="N375" s="12">
        <f>_xlfn.XLOOKUP(A375,Cleaning!$A:$A,Cleaning!$P:$P,0,0)</f>
        <v>2.12</v>
      </c>
      <c r="O375">
        <f>_xlfn.XLOOKUP(A375,Cleaning!$A:$A,Cleaning!$R:$R,0,0)</f>
        <v>0</v>
      </c>
      <c r="P375">
        <f>_xlfn.XLOOKUP(A375,Cleaning!$A:$A,Cleaning!$T:$T,0,0)</f>
        <v>0.17</v>
      </c>
      <c r="Q375" s="5">
        <f>_xlfn.XLOOKUP(A375,Cleaning!$A:$A,Cleaning!$V:$V,0,0)</f>
        <v>2.29</v>
      </c>
    </row>
    <row r="376" spans="1:17" x14ac:dyDescent="0.3">
      <c r="A376" s="3">
        <v>120374</v>
      </c>
      <c r="B376">
        <f>_xlfn.XLOOKUP(A376,Cleaning!$A:$A,Cleaning!$B:$B,0,0)</f>
        <v>301</v>
      </c>
      <c r="C376" s="2">
        <f>_xlfn.XLOOKUP(A376,Cleaning!$A:$A,Cleaning!$C:$C,0,0)</f>
        <v>45784</v>
      </c>
      <c r="D376" s="4">
        <f>_xlfn.XLOOKUP(A376,Cleaning!$A:$A,Cleaning!$D:$D,0,0)</f>
        <v>0.49232638888888891</v>
      </c>
      <c r="E376" s="2">
        <f>_xlfn.XLOOKUP(A376,Cleaning!$A:$A,Cleaning!$E:$E,0,0)</f>
        <v>45784</v>
      </c>
      <c r="F376" s="10" t="str">
        <f>_xlfn.XLOOKUP(A376,Cleaning!$A:$A,Cleaning!$F:$F,0,0)</f>
        <v>Wednesday</v>
      </c>
      <c r="G376" t="str">
        <f>_xlfn.XLOOKUP(A376,Cleaning!$A:$A,Cleaning!$G:$G,0,0)</f>
        <v>Lunch</v>
      </c>
      <c r="H376" t="str">
        <f>_xlfn.XLOOKUP(A376,Cleaning!$A:$A,Cleaning!$I:$I,0,0)</f>
        <v>Delivery</v>
      </c>
      <c r="I376" t="str">
        <f>_xlfn.XLOOKUP(A376,Cleaning!$A:$A,Cleaning!$J:$J,0,0)</f>
        <v>Cheeseburger Combo</v>
      </c>
      <c r="J376" t="str">
        <f>_xlfn.XLOOKUP(A376,Cleaning!$A:$A,Cleaning!$L:$L,0,0)</f>
        <v>No Modifier</v>
      </c>
      <c r="K376" t="str">
        <f>_xlfn.XLOOKUP(A376,Cleaning!$A:$A,Cleaning!$X:$X,0,0)</f>
        <v>Card</v>
      </c>
      <c r="L376" s="3">
        <f>_xlfn.XLOOKUP(A376,Cleaning!$A:$A,Cleaning!$M:$M,0,0)</f>
        <v>1</v>
      </c>
      <c r="M376" s="5">
        <f>_xlfn.XLOOKUP(A376,Cleaning!$A:$A,Cleaning!$O:$O,0,0)</f>
        <v>9.57</v>
      </c>
      <c r="N376" s="12">
        <f>_xlfn.XLOOKUP(A376,Cleaning!$A:$A,Cleaning!$P:$P,0,0)</f>
        <v>9.57</v>
      </c>
      <c r="O376">
        <f>_xlfn.XLOOKUP(A376,Cleaning!$A:$A,Cleaning!$R:$R,0,0)</f>
        <v>0.96</v>
      </c>
      <c r="P376">
        <f>_xlfn.XLOOKUP(A376,Cleaning!$A:$A,Cleaning!$T:$T,0,0)</f>
        <v>0.62</v>
      </c>
      <c r="Q376" s="5">
        <f>_xlfn.XLOOKUP(A376,Cleaning!$A:$A,Cleaning!$V:$V,0,0)</f>
        <v>9.23</v>
      </c>
    </row>
    <row r="377" spans="1:17" x14ac:dyDescent="0.3">
      <c r="A377" s="3">
        <v>120375</v>
      </c>
      <c r="B377">
        <f>_xlfn.XLOOKUP(A377,Cleaning!$A:$A,Cleaning!$B:$B,0,0)</f>
        <v>102</v>
      </c>
      <c r="C377" s="2">
        <f>_xlfn.XLOOKUP(A377,Cleaning!$A:$A,Cleaning!$C:$C,0,0)</f>
        <v>45876</v>
      </c>
      <c r="D377" s="4">
        <f>_xlfn.XLOOKUP(A377,Cleaning!$A:$A,Cleaning!$D:$D,0,0)</f>
        <v>4.3391203703703703E-2</v>
      </c>
      <c r="E377" s="2">
        <f>_xlfn.XLOOKUP(A377,Cleaning!$A:$A,Cleaning!$E:$E,0,0)</f>
        <v>45876</v>
      </c>
      <c r="F377" s="10" t="str">
        <f>_xlfn.XLOOKUP(A377,Cleaning!$A:$A,Cleaning!$F:$F,0,0)</f>
        <v>Thursday</v>
      </c>
      <c r="G377" t="str">
        <f>_xlfn.XLOOKUP(A377,Cleaning!$A:$A,Cleaning!$G:$G,0,0)</f>
        <v>Lunch</v>
      </c>
      <c r="H377" t="str">
        <f>_xlfn.XLOOKUP(A377,Cleaning!$A:$A,Cleaning!$I:$I,0,0)</f>
        <v>Delivery</v>
      </c>
      <c r="I377" t="str">
        <f>_xlfn.XLOOKUP(A377,Cleaning!$A:$A,Cleaning!$J:$J,0,0)</f>
        <v>Cheeseburger Combo</v>
      </c>
      <c r="J377" t="str">
        <f>_xlfn.XLOOKUP(A377,Cleaning!$A:$A,Cleaning!$L:$L,0,0)</f>
        <v>No Modifier</v>
      </c>
      <c r="K377" t="str">
        <f>_xlfn.XLOOKUP(A377,Cleaning!$A:$A,Cleaning!$X:$X,0,0)</f>
        <v>Card</v>
      </c>
      <c r="L377" s="3">
        <f>_xlfn.XLOOKUP(A377,Cleaning!$A:$A,Cleaning!$M:$M,0,0)</f>
        <v>1</v>
      </c>
      <c r="M377" s="5">
        <f>_xlfn.XLOOKUP(A377,Cleaning!$A:$A,Cleaning!$O:$O,0,0)</f>
        <v>8.11</v>
      </c>
      <c r="N377" s="12">
        <f>_xlfn.XLOOKUP(A377,Cleaning!$A:$A,Cleaning!$P:$P,0,0)</f>
        <v>8.11</v>
      </c>
      <c r="O377">
        <f>_xlfn.XLOOKUP(A377,Cleaning!$A:$A,Cleaning!$R:$R,0,0)</f>
        <v>0</v>
      </c>
      <c r="P377">
        <f>_xlfn.XLOOKUP(A377,Cleaning!$A:$A,Cleaning!$T:$T,0,0)</f>
        <v>0.49</v>
      </c>
      <c r="Q377" s="5">
        <f>_xlfn.XLOOKUP(A377,Cleaning!$A:$A,Cleaning!$V:$V,0,0)</f>
        <v>8.6</v>
      </c>
    </row>
    <row r="378" spans="1:17" x14ac:dyDescent="0.3">
      <c r="A378" s="3">
        <v>120376</v>
      </c>
      <c r="B378">
        <f>_xlfn.XLOOKUP(A378,Cleaning!$A:$A,Cleaning!$B:$B,0,0)</f>
        <v>102</v>
      </c>
      <c r="C378" s="2">
        <f>_xlfn.XLOOKUP(A378,Cleaning!$A:$A,Cleaning!$C:$C,0,0)</f>
        <v>45852</v>
      </c>
      <c r="D378" s="4">
        <f>_xlfn.XLOOKUP(A378,Cleaning!$A:$A,Cleaning!$D:$D,0,0)</f>
        <v>0.18856481481481482</v>
      </c>
      <c r="E378" s="2">
        <f>_xlfn.XLOOKUP(A378,Cleaning!$A:$A,Cleaning!$E:$E,0,0)</f>
        <v>45852</v>
      </c>
      <c r="F378" s="10" t="str">
        <f>_xlfn.XLOOKUP(A378,Cleaning!$A:$A,Cleaning!$F:$F,0,0)</f>
        <v>Monday</v>
      </c>
      <c r="G378" t="str">
        <f>_xlfn.XLOOKUP(A378,Cleaning!$A:$A,Cleaning!$G:$G,0,0)</f>
        <v>Afternoon</v>
      </c>
      <c r="H378" t="str">
        <f>_xlfn.XLOOKUP(A378,Cleaning!$A:$A,Cleaning!$I:$I,0,0)</f>
        <v>Drive-Thru</v>
      </c>
      <c r="I378" t="str">
        <f>_xlfn.XLOOKUP(A378,Cleaning!$A:$A,Cleaning!$J:$J,0,0)</f>
        <v>Chicken Nuggets (10pc)</v>
      </c>
      <c r="J378" t="str">
        <f>_xlfn.XLOOKUP(A378,Cleaning!$A:$A,Cleaning!$L:$L,0,0)</f>
        <v>No Modifier</v>
      </c>
      <c r="K378" t="str">
        <f>_xlfn.XLOOKUP(A378,Cleaning!$A:$A,Cleaning!$X:$X,0,0)</f>
        <v>Cash</v>
      </c>
      <c r="L378" s="3">
        <f>_xlfn.XLOOKUP(A378,Cleaning!$A:$A,Cleaning!$M:$M,0,0)</f>
        <v>3</v>
      </c>
      <c r="M378" s="5">
        <f>_xlfn.XLOOKUP(A378,Cleaning!$A:$A,Cleaning!$O:$O,0,0)</f>
        <v>5.28</v>
      </c>
      <c r="N378" s="12">
        <f>_xlfn.XLOOKUP(A378,Cleaning!$A:$A,Cleaning!$P:$P,0,0)</f>
        <v>15.84</v>
      </c>
      <c r="O378">
        <f>_xlfn.XLOOKUP(A378,Cleaning!$A:$A,Cleaning!$R:$R,0,0)</f>
        <v>0</v>
      </c>
      <c r="P378">
        <f>_xlfn.XLOOKUP(A378,Cleaning!$A:$A,Cleaning!$T:$T,0,0)</f>
        <v>1.03</v>
      </c>
      <c r="Q378" s="5">
        <f>_xlfn.XLOOKUP(A378,Cleaning!$A:$A,Cleaning!$V:$V,0,0)</f>
        <v>16.87</v>
      </c>
    </row>
    <row r="379" spans="1:17" x14ac:dyDescent="0.3">
      <c r="A379" s="3">
        <v>120377</v>
      </c>
      <c r="B379">
        <f>_xlfn.XLOOKUP(A379,Cleaning!$A:$A,Cleaning!$B:$B,0,0)</f>
        <v>401</v>
      </c>
      <c r="C379" s="2">
        <f>_xlfn.XLOOKUP(A379,Cleaning!$A:$A,Cleaning!$C:$C,0,0)</f>
        <v>45799</v>
      </c>
      <c r="D379" s="4">
        <f>_xlfn.XLOOKUP(A379,Cleaning!$A:$A,Cleaning!$D:$D,0,0)</f>
        <v>0.28187499999999999</v>
      </c>
      <c r="E379" s="2">
        <f>_xlfn.XLOOKUP(A379,Cleaning!$A:$A,Cleaning!$E:$E,0,0)</f>
        <v>45799</v>
      </c>
      <c r="F379" s="10" t="str">
        <f>_xlfn.XLOOKUP(A379,Cleaning!$A:$A,Cleaning!$F:$F,0,0)</f>
        <v>Thursday</v>
      </c>
      <c r="G379" t="str">
        <f>_xlfn.XLOOKUP(A379,Cleaning!$A:$A,Cleaning!$G:$G,0,0)</f>
        <v>Dinner</v>
      </c>
      <c r="H379" t="str">
        <f>_xlfn.XLOOKUP(A379,Cleaning!$A:$A,Cleaning!$I:$I,0,0)</f>
        <v>Delivery</v>
      </c>
      <c r="I379" t="str">
        <f>_xlfn.XLOOKUP(A379,Cleaning!$A:$A,Cleaning!$J:$J,0,0)</f>
        <v>Spicy Chicken Sandwich</v>
      </c>
      <c r="J379" t="str">
        <f>_xlfn.XLOOKUP(A379,Cleaning!$A:$A,Cleaning!$L:$L,0,0)</f>
        <v>Add Jalapenos</v>
      </c>
      <c r="K379" t="str">
        <f>_xlfn.XLOOKUP(A379,Cleaning!$A:$A,Cleaning!$X:$X,0,0)</f>
        <v>Card</v>
      </c>
      <c r="L379" s="3">
        <f>_xlfn.XLOOKUP(A379,Cleaning!$A:$A,Cleaning!$M:$M,0,0)</f>
        <v>1</v>
      </c>
      <c r="M379" s="5">
        <f>_xlfn.XLOOKUP(A379,Cleaning!$A:$A,Cleaning!$O:$O,0,0)</f>
        <v>6.1099999999999994</v>
      </c>
      <c r="N379" s="12">
        <f>_xlfn.XLOOKUP(A379,Cleaning!$A:$A,Cleaning!$P:$P,0,0)</f>
        <v>6.1099999999999994</v>
      </c>
      <c r="O379">
        <f>_xlfn.XLOOKUP(A379,Cleaning!$A:$A,Cleaning!$R:$R,0,0)</f>
        <v>0</v>
      </c>
      <c r="P379">
        <f>_xlfn.XLOOKUP(A379,Cleaning!$A:$A,Cleaning!$T:$T,0,0)</f>
        <v>0.4</v>
      </c>
      <c r="Q379" s="5">
        <f>_xlfn.XLOOKUP(A379,Cleaning!$A:$A,Cleaning!$V:$V,0,0)</f>
        <v>6.51</v>
      </c>
    </row>
    <row r="380" spans="1:17" x14ac:dyDescent="0.3">
      <c r="A380" s="3">
        <v>120378</v>
      </c>
      <c r="B380">
        <f>_xlfn.XLOOKUP(A380,Cleaning!$A:$A,Cleaning!$B:$B,0,0)</f>
        <v>201</v>
      </c>
      <c r="C380" s="2">
        <f>_xlfn.XLOOKUP(A380,Cleaning!$A:$A,Cleaning!$C:$C,0,0)</f>
        <v>45846</v>
      </c>
      <c r="D380" s="4">
        <f>_xlfn.XLOOKUP(A380,Cleaning!$A:$A,Cleaning!$D:$D,0,0)</f>
        <v>0.11305555555555556</v>
      </c>
      <c r="E380" s="2">
        <f>_xlfn.XLOOKUP(A380,Cleaning!$A:$A,Cleaning!$E:$E,0,0)</f>
        <v>45846</v>
      </c>
      <c r="F380" s="10" t="str">
        <f>_xlfn.XLOOKUP(A380,Cleaning!$A:$A,Cleaning!$F:$F,0,0)</f>
        <v>Tuesday</v>
      </c>
      <c r="G380" t="str">
        <f>_xlfn.XLOOKUP(A380,Cleaning!$A:$A,Cleaning!$G:$G,0,0)</f>
        <v>Lunch</v>
      </c>
      <c r="H380" t="str">
        <f>_xlfn.XLOOKUP(A380,Cleaning!$A:$A,Cleaning!$I:$I,0,0)</f>
        <v>Takeout</v>
      </c>
      <c r="I380" t="str">
        <f>_xlfn.XLOOKUP(A380,Cleaning!$A:$A,Cleaning!$J:$J,0,0)</f>
        <v>Chicken Sandwich Combo</v>
      </c>
      <c r="J380" t="str">
        <f>_xlfn.XLOOKUP(A380,Cleaning!$A:$A,Cleaning!$L:$L,0,0)</f>
        <v>No Onions</v>
      </c>
      <c r="K380" t="str">
        <f>_xlfn.XLOOKUP(A380,Cleaning!$A:$A,Cleaning!$X:$X,0,0)</f>
        <v>MobilePay</v>
      </c>
      <c r="L380" s="3">
        <f>_xlfn.XLOOKUP(A380,Cleaning!$A:$A,Cleaning!$M:$M,0,0)</f>
        <v>1</v>
      </c>
      <c r="M380" s="5">
        <f>_xlfn.XLOOKUP(A380,Cleaning!$A:$A,Cleaning!$O:$O,0,0)</f>
        <v>10.08</v>
      </c>
      <c r="N380" s="12">
        <f>_xlfn.XLOOKUP(A380,Cleaning!$A:$A,Cleaning!$P:$P,0,0)</f>
        <v>10.08</v>
      </c>
      <c r="O380">
        <f>_xlfn.XLOOKUP(A380,Cleaning!$A:$A,Cleaning!$R:$R,0,0)</f>
        <v>0</v>
      </c>
      <c r="P380">
        <f>_xlfn.XLOOKUP(A380,Cleaning!$A:$A,Cleaning!$T:$T,0,0)</f>
        <v>0.91</v>
      </c>
      <c r="Q380" s="5">
        <f>_xlfn.XLOOKUP(A380,Cleaning!$A:$A,Cleaning!$V:$V,0,0)</f>
        <v>10.99</v>
      </c>
    </row>
    <row r="381" spans="1:17" x14ac:dyDescent="0.3">
      <c r="A381" s="3">
        <v>120379</v>
      </c>
      <c r="B381">
        <f>_xlfn.XLOOKUP(A381,Cleaning!$A:$A,Cleaning!$B:$B,0,0)</f>
        <v>501</v>
      </c>
      <c r="C381" s="2">
        <f>_xlfn.XLOOKUP(A381,Cleaning!$A:$A,Cleaning!$C:$C,0,0)</f>
        <v>45871</v>
      </c>
      <c r="D381" s="4">
        <f>_xlfn.XLOOKUP(A381,Cleaning!$A:$A,Cleaning!$D:$D,0,0)</f>
        <v>0.30797453703703703</v>
      </c>
      <c r="E381" s="2">
        <f>_xlfn.XLOOKUP(A381,Cleaning!$A:$A,Cleaning!$E:$E,0,0)</f>
        <v>45871</v>
      </c>
      <c r="F381" s="10" t="str">
        <f>_xlfn.XLOOKUP(A381,Cleaning!$A:$A,Cleaning!$F:$F,0,0)</f>
        <v>Saturday</v>
      </c>
      <c r="G381" t="str">
        <f>_xlfn.XLOOKUP(A381,Cleaning!$A:$A,Cleaning!$G:$G,0,0)</f>
        <v>Dinner</v>
      </c>
      <c r="H381" t="str">
        <f>_xlfn.XLOOKUP(A381,Cleaning!$A:$A,Cleaning!$I:$I,0,0)</f>
        <v>Dine-In</v>
      </c>
      <c r="I381" t="str">
        <f>_xlfn.XLOOKUP(A381,Cleaning!$A:$A,Cleaning!$J:$J,0,0)</f>
        <v>Spicy Chicken Combo</v>
      </c>
      <c r="J381" t="str">
        <f>_xlfn.XLOOKUP(A381,Cleaning!$A:$A,Cleaning!$L:$L,0,0)</f>
        <v>No Modifier</v>
      </c>
      <c r="K381" t="str">
        <f>_xlfn.XLOOKUP(A381,Cleaning!$A:$A,Cleaning!$X:$X,0,0)</f>
        <v>Card</v>
      </c>
      <c r="L381" s="3">
        <f>_xlfn.XLOOKUP(A381,Cleaning!$A:$A,Cleaning!$M:$M,0,0)</f>
        <v>1</v>
      </c>
      <c r="M381" s="5">
        <f>_xlfn.XLOOKUP(A381,Cleaning!$A:$A,Cleaning!$O:$O,0,0)</f>
        <v>8.89</v>
      </c>
      <c r="N381" s="12">
        <f>_xlfn.XLOOKUP(A381,Cleaning!$A:$A,Cleaning!$P:$P,0,0)</f>
        <v>8.89</v>
      </c>
      <c r="O381">
        <f>_xlfn.XLOOKUP(A381,Cleaning!$A:$A,Cleaning!$R:$R,0,0)</f>
        <v>0</v>
      </c>
      <c r="P381">
        <f>_xlfn.XLOOKUP(A381,Cleaning!$A:$A,Cleaning!$T:$T,0,0)</f>
        <v>0.57999999999999996</v>
      </c>
      <c r="Q381" s="5">
        <f>_xlfn.XLOOKUP(A381,Cleaning!$A:$A,Cleaning!$V:$V,0,0)</f>
        <v>9.4700000000000006</v>
      </c>
    </row>
    <row r="382" spans="1:17" x14ac:dyDescent="0.3">
      <c r="A382" s="3">
        <v>120380</v>
      </c>
      <c r="B382">
        <f>_xlfn.XLOOKUP(A382,Cleaning!$A:$A,Cleaning!$B:$B,0,0)</f>
        <v>501</v>
      </c>
      <c r="C382" s="2">
        <f>_xlfn.XLOOKUP(A382,Cleaning!$A:$A,Cleaning!$C:$C,0,0)</f>
        <v>45848</v>
      </c>
      <c r="D382" s="4">
        <f>_xlfn.XLOOKUP(A382,Cleaning!$A:$A,Cleaning!$D:$D,0,0)</f>
        <v>0.42305555555555557</v>
      </c>
      <c r="E382" s="2">
        <f>_xlfn.XLOOKUP(A382,Cleaning!$A:$A,Cleaning!$E:$E,0,0)</f>
        <v>45848</v>
      </c>
      <c r="F382" s="10" t="str">
        <f>_xlfn.XLOOKUP(A382,Cleaning!$A:$A,Cleaning!$F:$F,0,0)</f>
        <v>Thursday</v>
      </c>
      <c r="G382" t="str">
        <f>_xlfn.XLOOKUP(A382,Cleaning!$A:$A,Cleaning!$G:$G,0,0)</f>
        <v>Morning</v>
      </c>
      <c r="H382" t="str">
        <f>_xlfn.XLOOKUP(A382,Cleaning!$A:$A,Cleaning!$I:$I,0,0)</f>
        <v>Dine-In</v>
      </c>
      <c r="I382" t="str">
        <f>_xlfn.XLOOKUP(A382,Cleaning!$A:$A,Cleaning!$J:$J,0,0)</f>
        <v>Latte</v>
      </c>
      <c r="J382" t="str">
        <f>_xlfn.XLOOKUP(A382,Cleaning!$A:$A,Cleaning!$L:$L,0,0)</f>
        <v>No Modifier</v>
      </c>
      <c r="K382" t="str">
        <f>_xlfn.XLOOKUP(A382,Cleaning!$A:$A,Cleaning!$X:$X,0,0)</f>
        <v>MobilePay</v>
      </c>
      <c r="L382" s="3">
        <f>_xlfn.XLOOKUP(A382,Cleaning!$A:$A,Cleaning!$M:$M,0,0)</f>
        <v>1</v>
      </c>
      <c r="M382" s="5">
        <f>_xlfn.XLOOKUP(A382,Cleaning!$A:$A,Cleaning!$O:$O,0,0)</f>
        <v>3.33</v>
      </c>
      <c r="N382" s="12">
        <f>_xlfn.XLOOKUP(A382,Cleaning!$A:$A,Cleaning!$P:$P,0,0)</f>
        <v>3.33</v>
      </c>
      <c r="O382">
        <f>_xlfn.XLOOKUP(A382,Cleaning!$A:$A,Cleaning!$R:$R,0,0)</f>
        <v>0</v>
      </c>
      <c r="P382">
        <f>_xlfn.XLOOKUP(A382,Cleaning!$A:$A,Cleaning!$T:$T,0,0)</f>
        <v>0.24</v>
      </c>
      <c r="Q382" s="5">
        <f>_xlfn.XLOOKUP(A382,Cleaning!$A:$A,Cleaning!$V:$V,0,0)</f>
        <v>3.57</v>
      </c>
    </row>
    <row r="383" spans="1:17" x14ac:dyDescent="0.3">
      <c r="A383" s="3">
        <v>120381</v>
      </c>
      <c r="B383">
        <f>_xlfn.XLOOKUP(A383,Cleaning!$A:$A,Cleaning!$B:$B,0,0)</f>
        <v>103</v>
      </c>
      <c r="C383" s="2">
        <f>_xlfn.XLOOKUP(A383,Cleaning!$A:$A,Cleaning!$C:$C,0,0)</f>
        <v>45873</v>
      </c>
      <c r="D383" s="4">
        <f>_xlfn.XLOOKUP(A383,Cleaning!$A:$A,Cleaning!$D:$D,0,0)</f>
        <v>0.23043981481481482</v>
      </c>
      <c r="E383" s="2">
        <f>_xlfn.XLOOKUP(A383,Cleaning!$A:$A,Cleaning!$E:$E,0,0)</f>
        <v>45873</v>
      </c>
      <c r="F383" s="10" t="str">
        <f>_xlfn.XLOOKUP(A383,Cleaning!$A:$A,Cleaning!$F:$F,0,0)</f>
        <v>Monday</v>
      </c>
      <c r="G383" t="str">
        <f>_xlfn.XLOOKUP(A383,Cleaning!$A:$A,Cleaning!$G:$G,0,0)</f>
        <v>Afternoon</v>
      </c>
      <c r="H383" t="str">
        <f>_xlfn.XLOOKUP(A383,Cleaning!$A:$A,Cleaning!$I:$I,0,0)</f>
        <v>Dine-In</v>
      </c>
      <c r="I383" t="str">
        <f>_xlfn.XLOOKUP(A383,Cleaning!$A:$A,Cleaning!$J:$J,0,0)</f>
        <v>Chicken Nuggets (6pc)</v>
      </c>
      <c r="J383" t="str">
        <f>_xlfn.XLOOKUP(A383,Cleaning!$A:$A,Cleaning!$L:$L,0,0)</f>
        <v>No Modifier</v>
      </c>
      <c r="K383" t="str">
        <f>_xlfn.XLOOKUP(A383,Cleaning!$A:$A,Cleaning!$X:$X,0,0)</f>
        <v>MobilePay</v>
      </c>
      <c r="L383" s="3">
        <f>_xlfn.XLOOKUP(A383,Cleaning!$A:$A,Cleaning!$M:$M,0,0)</f>
        <v>2</v>
      </c>
      <c r="M383" s="5">
        <f>_xlfn.XLOOKUP(A383,Cleaning!$A:$A,Cleaning!$O:$O,0,0)</f>
        <v>3.59</v>
      </c>
      <c r="N383" s="12">
        <f>_xlfn.XLOOKUP(A383,Cleaning!$A:$A,Cleaning!$P:$P,0,0)</f>
        <v>7.18</v>
      </c>
      <c r="O383">
        <f>_xlfn.XLOOKUP(A383,Cleaning!$A:$A,Cleaning!$R:$R,0,0)</f>
        <v>0</v>
      </c>
      <c r="P383">
        <f>_xlfn.XLOOKUP(A383,Cleaning!$A:$A,Cleaning!$T:$T,0,0)</f>
        <v>0.61</v>
      </c>
      <c r="Q383" s="5">
        <f>_xlfn.XLOOKUP(A383,Cleaning!$A:$A,Cleaning!$V:$V,0,0)</f>
        <v>7.79</v>
      </c>
    </row>
    <row r="384" spans="1:17" x14ac:dyDescent="0.3">
      <c r="A384" s="3">
        <v>120382</v>
      </c>
      <c r="B384">
        <f>_xlfn.XLOOKUP(A384,Cleaning!$A:$A,Cleaning!$B:$B,0,0)</f>
        <v>103</v>
      </c>
      <c r="C384" s="2">
        <f>_xlfn.XLOOKUP(A384,Cleaning!$A:$A,Cleaning!$C:$C,0,0)</f>
        <v>45805</v>
      </c>
      <c r="D384" s="4">
        <f>_xlfn.XLOOKUP(A384,Cleaning!$A:$A,Cleaning!$D:$D,0,0)</f>
        <v>0.44006944444444446</v>
      </c>
      <c r="E384" s="2">
        <f>_xlfn.XLOOKUP(A384,Cleaning!$A:$A,Cleaning!$E:$E,0,0)</f>
        <v>45805</v>
      </c>
      <c r="F384" s="10" t="str">
        <f>_xlfn.XLOOKUP(A384,Cleaning!$A:$A,Cleaning!$F:$F,0,0)</f>
        <v>Wednesday</v>
      </c>
      <c r="G384" t="str">
        <f>_xlfn.XLOOKUP(A384,Cleaning!$A:$A,Cleaning!$G:$G,0,0)</f>
        <v>Morning</v>
      </c>
      <c r="H384" t="str">
        <f>_xlfn.XLOOKUP(A384,Cleaning!$A:$A,Cleaning!$I:$I,0,0)</f>
        <v>Drive-Thru</v>
      </c>
      <c r="I384" t="str">
        <f>_xlfn.XLOOKUP(A384,Cleaning!$A:$A,Cleaning!$J:$J,0,0)</f>
        <v>Chicken Nuggets (6pc)</v>
      </c>
      <c r="J384" t="str">
        <f>_xlfn.XLOOKUP(A384,Cleaning!$A:$A,Cleaning!$L:$L,0,0)</f>
        <v>No Modifier</v>
      </c>
      <c r="K384" t="str">
        <f>_xlfn.XLOOKUP(A384,Cleaning!$A:$A,Cleaning!$X:$X,0,0)</f>
        <v>MobilePay</v>
      </c>
      <c r="L384" s="3">
        <f>_xlfn.XLOOKUP(A384,Cleaning!$A:$A,Cleaning!$M:$M,0,0)</f>
        <v>2</v>
      </c>
      <c r="M384" s="5">
        <f>_xlfn.XLOOKUP(A384,Cleaning!$A:$A,Cleaning!$O:$O,0,0)</f>
        <v>3.21</v>
      </c>
      <c r="N384" s="12">
        <f>_xlfn.XLOOKUP(A384,Cleaning!$A:$A,Cleaning!$P:$P,0,0)</f>
        <v>6.42</v>
      </c>
      <c r="O384">
        <f>_xlfn.XLOOKUP(A384,Cleaning!$A:$A,Cleaning!$R:$R,0,0)</f>
        <v>0</v>
      </c>
      <c r="P384">
        <f>_xlfn.XLOOKUP(A384,Cleaning!$A:$A,Cleaning!$T:$T,0,0)</f>
        <v>0.42</v>
      </c>
      <c r="Q384" s="5">
        <f>_xlfn.XLOOKUP(A384,Cleaning!$A:$A,Cleaning!$V:$V,0,0)</f>
        <v>6.84</v>
      </c>
    </row>
    <row r="385" spans="1:17" x14ac:dyDescent="0.3">
      <c r="A385" s="3">
        <v>120383</v>
      </c>
      <c r="B385">
        <f>_xlfn.XLOOKUP(A385,Cleaning!$A:$A,Cleaning!$B:$B,0,0)</f>
        <v>201</v>
      </c>
      <c r="C385" s="2">
        <f>_xlfn.XLOOKUP(A385,Cleaning!$A:$A,Cleaning!$C:$C,0,0)</f>
        <v>45851</v>
      </c>
      <c r="D385" s="4">
        <f>_xlfn.XLOOKUP(A385,Cleaning!$A:$A,Cleaning!$D:$D,0,0)</f>
        <v>0.29596064814814815</v>
      </c>
      <c r="E385" s="2">
        <f>_xlfn.XLOOKUP(A385,Cleaning!$A:$A,Cleaning!$E:$E,0,0)</f>
        <v>45851</v>
      </c>
      <c r="F385" s="10" t="str">
        <f>_xlfn.XLOOKUP(A385,Cleaning!$A:$A,Cleaning!$F:$F,0,0)</f>
        <v>Sunday</v>
      </c>
      <c r="G385" t="str">
        <f>_xlfn.XLOOKUP(A385,Cleaning!$A:$A,Cleaning!$G:$G,0,0)</f>
        <v>Dinner</v>
      </c>
      <c r="H385" t="str">
        <f>_xlfn.XLOOKUP(A385,Cleaning!$A:$A,Cleaning!$I:$I,0,0)</f>
        <v>Dine-In</v>
      </c>
      <c r="I385" t="str">
        <f>_xlfn.XLOOKUP(A385,Cleaning!$A:$A,Cleaning!$J:$J,0,0)</f>
        <v>Cheeseburger Combo</v>
      </c>
      <c r="J385" t="str">
        <f>_xlfn.XLOOKUP(A385,Cleaning!$A:$A,Cleaning!$L:$L,0,0)</f>
        <v>No Modifier</v>
      </c>
      <c r="K385" t="str">
        <f>_xlfn.XLOOKUP(A385,Cleaning!$A:$A,Cleaning!$X:$X,0,0)</f>
        <v>Card</v>
      </c>
      <c r="L385" s="3">
        <f>_xlfn.XLOOKUP(A385,Cleaning!$A:$A,Cleaning!$M:$M,0,0)</f>
        <v>1</v>
      </c>
      <c r="M385" s="5">
        <f>_xlfn.XLOOKUP(A385,Cleaning!$A:$A,Cleaning!$O:$O,0,0)</f>
        <v>8.23</v>
      </c>
      <c r="N385" s="12">
        <f>_xlfn.XLOOKUP(A385,Cleaning!$A:$A,Cleaning!$P:$P,0,0)</f>
        <v>8.23</v>
      </c>
      <c r="O385">
        <f>_xlfn.XLOOKUP(A385,Cleaning!$A:$A,Cleaning!$R:$R,0,0)</f>
        <v>0</v>
      </c>
      <c r="P385">
        <f>_xlfn.XLOOKUP(A385,Cleaning!$A:$A,Cleaning!$T:$T,0,0)</f>
        <v>0.53</v>
      </c>
      <c r="Q385" s="5">
        <f>_xlfn.XLOOKUP(A385,Cleaning!$A:$A,Cleaning!$V:$V,0,0)</f>
        <v>8.76</v>
      </c>
    </row>
    <row r="386" spans="1:17" x14ac:dyDescent="0.3">
      <c r="A386" s="3">
        <v>120384</v>
      </c>
      <c r="B386">
        <f>_xlfn.XLOOKUP(A386,Cleaning!$A:$A,Cleaning!$B:$B,0,0)</f>
        <v>103</v>
      </c>
      <c r="C386" s="2">
        <f>_xlfn.XLOOKUP(A386,Cleaning!$A:$A,Cleaning!$C:$C,0,0)</f>
        <v>45787</v>
      </c>
      <c r="D386" s="4">
        <f>_xlfn.XLOOKUP(A386,Cleaning!$A:$A,Cleaning!$D:$D,0,0)</f>
        <v>7.7997685185185184E-2</v>
      </c>
      <c r="E386" s="2">
        <f>_xlfn.XLOOKUP(A386,Cleaning!$A:$A,Cleaning!$E:$E,0,0)</f>
        <v>45787</v>
      </c>
      <c r="F386" s="10" t="str">
        <f>_xlfn.XLOOKUP(A386,Cleaning!$A:$A,Cleaning!$F:$F,0,0)</f>
        <v>Saturday</v>
      </c>
      <c r="G386" t="str">
        <f>_xlfn.XLOOKUP(A386,Cleaning!$A:$A,Cleaning!$G:$G,0,0)</f>
        <v>Lunch</v>
      </c>
      <c r="H386" t="str">
        <f>_xlfn.XLOOKUP(A386,Cleaning!$A:$A,Cleaning!$I:$I,0,0)</f>
        <v>Dine-In</v>
      </c>
      <c r="I386" t="str">
        <f>_xlfn.XLOOKUP(A386,Cleaning!$A:$A,Cleaning!$J:$J,0,0)</f>
        <v>Chicken Sandwich Combo</v>
      </c>
      <c r="J386" t="str">
        <f>_xlfn.XLOOKUP(A386,Cleaning!$A:$A,Cleaning!$L:$L,0,0)</f>
        <v>No Pickles</v>
      </c>
      <c r="K386" t="str">
        <f>_xlfn.XLOOKUP(A386,Cleaning!$A:$A,Cleaning!$X:$X,0,0)</f>
        <v>GiftCard</v>
      </c>
      <c r="L386" s="3">
        <f>_xlfn.XLOOKUP(A386,Cleaning!$A:$A,Cleaning!$M:$M,0,0)</f>
        <v>1</v>
      </c>
      <c r="M386" s="5">
        <f>_xlfn.XLOOKUP(A386,Cleaning!$A:$A,Cleaning!$O:$O,0,0)</f>
        <v>8.6100000000000012</v>
      </c>
      <c r="N386" s="12">
        <f>_xlfn.XLOOKUP(A386,Cleaning!$A:$A,Cleaning!$P:$P,0,0)</f>
        <v>8.6100000000000012</v>
      </c>
      <c r="O386">
        <f>_xlfn.XLOOKUP(A386,Cleaning!$A:$A,Cleaning!$R:$R,0,0)</f>
        <v>0</v>
      </c>
      <c r="P386">
        <f>_xlfn.XLOOKUP(A386,Cleaning!$A:$A,Cleaning!$T:$T,0,0)</f>
        <v>0.62</v>
      </c>
      <c r="Q386" s="5">
        <f>_xlfn.XLOOKUP(A386,Cleaning!$A:$A,Cleaning!$V:$V,0,0)</f>
        <v>9.23</v>
      </c>
    </row>
    <row r="387" spans="1:17" x14ac:dyDescent="0.3">
      <c r="A387" s="3">
        <v>120385</v>
      </c>
      <c r="B387">
        <f>_xlfn.XLOOKUP(A387,Cleaning!$A:$A,Cleaning!$B:$B,0,0)</f>
        <v>102</v>
      </c>
      <c r="C387" s="2">
        <f>_xlfn.XLOOKUP(A387,Cleaning!$A:$A,Cleaning!$C:$C,0,0)</f>
        <v>45848</v>
      </c>
      <c r="D387" s="4">
        <f>_xlfn.XLOOKUP(A387,Cleaning!$A:$A,Cleaning!$D:$D,0,0)</f>
        <v>0.1</v>
      </c>
      <c r="E387" s="2">
        <f>_xlfn.XLOOKUP(A387,Cleaning!$A:$A,Cleaning!$E:$E,0,0)</f>
        <v>45848</v>
      </c>
      <c r="F387" s="10" t="str">
        <f>_xlfn.XLOOKUP(A387,Cleaning!$A:$A,Cleaning!$F:$F,0,0)</f>
        <v>Thursday</v>
      </c>
      <c r="G387" t="str">
        <f>_xlfn.XLOOKUP(A387,Cleaning!$A:$A,Cleaning!$G:$G,0,0)</f>
        <v>Lunch</v>
      </c>
      <c r="H387" t="str">
        <f>_xlfn.XLOOKUP(A387,Cleaning!$A:$A,Cleaning!$I:$I,0,0)</f>
        <v>Drive-Thru</v>
      </c>
      <c r="I387" t="str">
        <f>_xlfn.XLOOKUP(A387,Cleaning!$A:$A,Cleaning!$J:$J,0,0)</f>
        <v>Soft Drink (Medium)</v>
      </c>
      <c r="J387" t="str">
        <f>_xlfn.XLOOKUP(A387,Cleaning!$A:$A,Cleaning!$L:$L,0,0)</f>
        <v>No Modifier</v>
      </c>
      <c r="K387" t="str">
        <f>_xlfn.XLOOKUP(A387,Cleaning!$A:$A,Cleaning!$X:$X,0,0)</f>
        <v>Card</v>
      </c>
      <c r="L387" s="3">
        <f>_xlfn.XLOOKUP(A387,Cleaning!$A:$A,Cleaning!$M:$M,0,0)</f>
        <v>1</v>
      </c>
      <c r="M387" s="5">
        <f>_xlfn.XLOOKUP(A387,Cleaning!$A:$A,Cleaning!$O:$O,0,0)</f>
        <v>1.75</v>
      </c>
      <c r="N387" s="12">
        <f>_xlfn.XLOOKUP(A387,Cleaning!$A:$A,Cleaning!$P:$P,0,0)</f>
        <v>1.75</v>
      </c>
      <c r="O387">
        <f>_xlfn.XLOOKUP(A387,Cleaning!$A:$A,Cleaning!$R:$R,0,0)</f>
        <v>0</v>
      </c>
      <c r="P387">
        <f>_xlfn.XLOOKUP(A387,Cleaning!$A:$A,Cleaning!$T:$T,0,0)</f>
        <v>0.13</v>
      </c>
      <c r="Q387" s="5">
        <f>_xlfn.XLOOKUP(A387,Cleaning!$A:$A,Cleaning!$V:$V,0,0)</f>
        <v>1.88</v>
      </c>
    </row>
    <row r="388" spans="1:17" x14ac:dyDescent="0.3">
      <c r="A388" s="3">
        <v>120386</v>
      </c>
      <c r="B388">
        <f>_xlfn.XLOOKUP(A388,Cleaning!$A:$A,Cleaning!$B:$B,0,0)</f>
        <v>401</v>
      </c>
      <c r="C388" s="2">
        <f>_xlfn.XLOOKUP(A388,Cleaning!$A:$A,Cleaning!$C:$C,0,0)</f>
        <v>45843</v>
      </c>
      <c r="D388" s="4">
        <f>_xlfn.XLOOKUP(A388,Cleaning!$A:$A,Cleaning!$D:$D,0,0)</f>
        <v>0.28667824074074072</v>
      </c>
      <c r="E388" s="2">
        <f>_xlfn.XLOOKUP(A388,Cleaning!$A:$A,Cleaning!$E:$E,0,0)</f>
        <v>45843</v>
      </c>
      <c r="F388" s="10" t="str">
        <f>_xlfn.XLOOKUP(A388,Cleaning!$A:$A,Cleaning!$F:$F,0,0)</f>
        <v>Saturday</v>
      </c>
      <c r="G388" t="str">
        <f>_xlfn.XLOOKUP(A388,Cleaning!$A:$A,Cleaning!$G:$G,0,0)</f>
        <v>Dinner</v>
      </c>
      <c r="H388" t="str">
        <f>_xlfn.XLOOKUP(A388,Cleaning!$A:$A,Cleaning!$I:$I,0,0)</f>
        <v>Drive-Thru</v>
      </c>
      <c r="I388" t="str">
        <f>_xlfn.XLOOKUP(A388,Cleaning!$A:$A,Cleaning!$J:$J,0,0)</f>
        <v>Cheeseburger Combo</v>
      </c>
      <c r="J388" t="str">
        <f>_xlfn.XLOOKUP(A388,Cleaning!$A:$A,Cleaning!$L:$L,0,0)</f>
        <v>No Modifier</v>
      </c>
      <c r="K388" t="str">
        <f>_xlfn.XLOOKUP(A388,Cleaning!$A:$A,Cleaning!$X:$X,0,0)</f>
        <v>Card</v>
      </c>
      <c r="L388" s="3">
        <f>_xlfn.XLOOKUP(A388,Cleaning!$A:$A,Cleaning!$M:$M,0,0)</f>
        <v>1</v>
      </c>
      <c r="M388" s="5">
        <f>_xlfn.XLOOKUP(A388,Cleaning!$A:$A,Cleaning!$O:$O,0,0)</f>
        <v>8.66</v>
      </c>
      <c r="N388" s="12">
        <f>_xlfn.XLOOKUP(A388,Cleaning!$A:$A,Cleaning!$P:$P,0,0)</f>
        <v>8.66</v>
      </c>
      <c r="O388">
        <f>_xlfn.XLOOKUP(A388,Cleaning!$A:$A,Cleaning!$R:$R,0,0)</f>
        <v>0</v>
      </c>
      <c r="P388">
        <f>_xlfn.XLOOKUP(A388,Cleaning!$A:$A,Cleaning!$T:$T,0,0)</f>
        <v>0.56000000000000005</v>
      </c>
      <c r="Q388" s="5">
        <f>_xlfn.XLOOKUP(A388,Cleaning!$A:$A,Cleaning!$V:$V,0,0)</f>
        <v>9.2200000000000006</v>
      </c>
    </row>
    <row r="389" spans="1:17" x14ac:dyDescent="0.3">
      <c r="A389" s="3">
        <v>120387</v>
      </c>
      <c r="B389">
        <f>_xlfn.XLOOKUP(A389,Cleaning!$A:$A,Cleaning!$B:$B,0,0)</f>
        <v>403</v>
      </c>
      <c r="C389" s="2">
        <f>_xlfn.XLOOKUP(A389,Cleaning!$A:$A,Cleaning!$C:$C,0,0)</f>
        <v>45820</v>
      </c>
      <c r="D389" s="4">
        <f>_xlfn.XLOOKUP(A389,Cleaning!$A:$A,Cleaning!$D:$D,0,0)</f>
        <v>0.28336805555555555</v>
      </c>
      <c r="E389" s="2">
        <f>_xlfn.XLOOKUP(A389,Cleaning!$A:$A,Cleaning!$E:$E,0,0)</f>
        <v>45820</v>
      </c>
      <c r="F389" s="10" t="str">
        <f>_xlfn.XLOOKUP(A389,Cleaning!$A:$A,Cleaning!$F:$F,0,0)</f>
        <v>Thursday</v>
      </c>
      <c r="G389" t="str">
        <f>_xlfn.XLOOKUP(A389,Cleaning!$A:$A,Cleaning!$G:$G,0,0)</f>
        <v>Dinner</v>
      </c>
      <c r="H389" t="str">
        <f>_xlfn.XLOOKUP(A389,Cleaning!$A:$A,Cleaning!$I:$I,0,0)</f>
        <v>Delivery</v>
      </c>
      <c r="I389" t="str">
        <f>_xlfn.XLOOKUP(A389,Cleaning!$A:$A,Cleaning!$J:$J,0,0)</f>
        <v>Cheeseburger Combo</v>
      </c>
      <c r="J389" t="str">
        <f>_xlfn.XLOOKUP(A389,Cleaning!$A:$A,Cleaning!$L:$L,0,0)</f>
        <v>No Modifier</v>
      </c>
      <c r="K389" t="str">
        <f>_xlfn.XLOOKUP(A389,Cleaning!$A:$A,Cleaning!$X:$X,0,0)</f>
        <v>Card</v>
      </c>
      <c r="L389" s="3">
        <f>_xlfn.XLOOKUP(A389,Cleaning!$A:$A,Cleaning!$M:$M,0,0)</f>
        <v>1</v>
      </c>
      <c r="M389" s="5">
        <f>_xlfn.XLOOKUP(A389,Cleaning!$A:$A,Cleaning!$O:$O,0,0)</f>
        <v>9.43</v>
      </c>
      <c r="N389" s="12">
        <f>_xlfn.XLOOKUP(A389,Cleaning!$A:$A,Cleaning!$P:$P,0,0)</f>
        <v>9.43</v>
      </c>
      <c r="O389">
        <f>_xlfn.XLOOKUP(A389,Cleaning!$A:$A,Cleaning!$R:$R,0,0)</f>
        <v>0</v>
      </c>
      <c r="P389">
        <f>_xlfn.XLOOKUP(A389,Cleaning!$A:$A,Cleaning!$T:$T,0,0)</f>
        <v>0.71</v>
      </c>
      <c r="Q389" s="5">
        <f>_xlfn.XLOOKUP(A389,Cleaning!$A:$A,Cleaning!$V:$V,0,0)</f>
        <v>10.14</v>
      </c>
    </row>
    <row r="390" spans="1:17" x14ac:dyDescent="0.3">
      <c r="A390" s="3">
        <v>120388</v>
      </c>
      <c r="B390">
        <f>_xlfn.XLOOKUP(A390,Cleaning!$A:$A,Cleaning!$B:$B,0,0)</f>
        <v>103</v>
      </c>
      <c r="C390" s="2">
        <f>_xlfn.XLOOKUP(A390,Cleaning!$A:$A,Cleaning!$C:$C,0,0)</f>
        <v>45791</v>
      </c>
      <c r="D390" s="4">
        <f>_xlfn.XLOOKUP(A390,Cleaning!$A:$A,Cleaning!$D:$D,0,0)</f>
        <v>0.40995370370370371</v>
      </c>
      <c r="E390" s="2">
        <f>_xlfn.XLOOKUP(A390,Cleaning!$A:$A,Cleaning!$E:$E,0,0)</f>
        <v>45791</v>
      </c>
      <c r="F390" s="10" t="str">
        <f>_xlfn.XLOOKUP(A390,Cleaning!$A:$A,Cleaning!$F:$F,0,0)</f>
        <v>Wednesday</v>
      </c>
      <c r="G390" t="str">
        <f>_xlfn.XLOOKUP(A390,Cleaning!$A:$A,Cleaning!$G:$G,0,0)</f>
        <v>Dinner</v>
      </c>
      <c r="H390" t="str">
        <f>_xlfn.XLOOKUP(A390,Cleaning!$A:$A,Cleaning!$I:$I,0,0)</f>
        <v>Takeout</v>
      </c>
      <c r="I390" t="str">
        <f>_xlfn.XLOOKUP(A390,Cleaning!$A:$A,Cleaning!$J:$J,0,0)</f>
        <v>Double Cheeseburger</v>
      </c>
      <c r="J390" t="str">
        <f>_xlfn.XLOOKUP(A390,Cleaning!$A:$A,Cleaning!$L:$L,0,0)</f>
        <v>No Modifier</v>
      </c>
      <c r="K390" t="str">
        <f>_xlfn.XLOOKUP(A390,Cleaning!$A:$A,Cleaning!$X:$X,0,0)</f>
        <v>MobilePay</v>
      </c>
      <c r="L390" s="3">
        <f>_xlfn.XLOOKUP(A390,Cleaning!$A:$A,Cleaning!$M:$M,0,0)</f>
        <v>1</v>
      </c>
      <c r="M390" s="5">
        <f>_xlfn.XLOOKUP(A390,Cleaning!$A:$A,Cleaning!$O:$O,0,0)</f>
        <v>6.14</v>
      </c>
      <c r="N390" s="12">
        <f>_xlfn.XLOOKUP(A390,Cleaning!$A:$A,Cleaning!$P:$P,0,0)</f>
        <v>6.14</v>
      </c>
      <c r="O390">
        <f>_xlfn.XLOOKUP(A390,Cleaning!$A:$A,Cleaning!$R:$R,0,0)</f>
        <v>0</v>
      </c>
      <c r="P390">
        <f>_xlfn.XLOOKUP(A390,Cleaning!$A:$A,Cleaning!$T:$T,0,0)</f>
        <v>0.46</v>
      </c>
      <c r="Q390" s="5">
        <f>_xlfn.XLOOKUP(A390,Cleaning!$A:$A,Cleaning!$V:$V,0,0)</f>
        <v>6.6</v>
      </c>
    </row>
    <row r="391" spans="1:17" x14ac:dyDescent="0.3">
      <c r="A391" s="3">
        <v>120389</v>
      </c>
      <c r="B391">
        <f>_xlfn.XLOOKUP(A391,Cleaning!$A:$A,Cleaning!$B:$B,0,0)</f>
        <v>501</v>
      </c>
      <c r="C391" s="2">
        <f>_xlfn.XLOOKUP(A391,Cleaning!$A:$A,Cleaning!$C:$C,0,0)</f>
        <v>45876</v>
      </c>
      <c r="D391" s="4">
        <f>_xlfn.XLOOKUP(A391,Cleaning!$A:$A,Cleaning!$D:$D,0,0)</f>
        <v>0.45700231481481479</v>
      </c>
      <c r="E391" s="2">
        <f>_xlfn.XLOOKUP(A391,Cleaning!$A:$A,Cleaning!$E:$E,0,0)</f>
        <v>45876</v>
      </c>
      <c r="F391" s="10" t="str">
        <f>_xlfn.XLOOKUP(A391,Cleaning!$A:$A,Cleaning!$F:$F,0,0)</f>
        <v>Thursday</v>
      </c>
      <c r="G391" t="str">
        <f>_xlfn.XLOOKUP(A391,Cleaning!$A:$A,Cleaning!$G:$G,0,0)</f>
        <v>Morning</v>
      </c>
      <c r="H391" t="str">
        <f>_xlfn.XLOOKUP(A391,Cleaning!$A:$A,Cleaning!$I:$I,0,0)</f>
        <v>Drive-Thru</v>
      </c>
      <c r="I391" t="str">
        <f>_xlfn.XLOOKUP(A391,Cleaning!$A:$A,Cleaning!$J:$J,0,0)</f>
        <v>Egg Muffin</v>
      </c>
      <c r="J391" t="str">
        <f>_xlfn.XLOOKUP(A391,Cleaning!$A:$A,Cleaning!$L:$L,0,0)</f>
        <v>No Modifier</v>
      </c>
      <c r="K391" t="str">
        <f>_xlfn.XLOOKUP(A391,Cleaning!$A:$A,Cleaning!$X:$X,0,0)</f>
        <v>Card</v>
      </c>
      <c r="L391" s="3">
        <f>_xlfn.XLOOKUP(A391,Cleaning!$A:$A,Cleaning!$M:$M,0,0)</f>
        <v>1</v>
      </c>
      <c r="M391" s="5">
        <f>_xlfn.XLOOKUP(A391,Cleaning!$A:$A,Cleaning!$O:$O,0,0)</f>
        <v>3.1</v>
      </c>
      <c r="N391" s="12">
        <f>_xlfn.XLOOKUP(A391,Cleaning!$A:$A,Cleaning!$P:$P,0,0)</f>
        <v>3.1</v>
      </c>
      <c r="O391">
        <f>_xlfn.XLOOKUP(A391,Cleaning!$A:$A,Cleaning!$R:$R,0,0)</f>
        <v>0</v>
      </c>
      <c r="P391">
        <f>_xlfn.XLOOKUP(A391,Cleaning!$A:$A,Cleaning!$T:$T,0,0)</f>
        <v>0.23</v>
      </c>
      <c r="Q391" s="5">
        <f>_xlfn.XLOOKUP(A391,Cleaning!$A:$A,Cleaning!$V:$V,0,0)</f>
        <v>3.33</v>
      </c>
    </row>
    <row r="392" spans="1:17" x14ac:dyDescent="0.3">
      <c r="A392" s="3">
        <v>120390</v>
      </c>
      <c r="B392">
        <f>_xlfn.XLOOKUP(A392,Cleaning!$A:$A,Cleaning!$B:$B,0,0)</f>
        <v>403</v>
      </c>
      <c r="C392" s="2">
        <f>_xlfn.XLOOKUP(A392,Cleaning!$A:$A,Cleaning!$C:$C,0,0)</f>
        <v>45761</v>
      </c>
      <c r="D392" s="4">
        <f>_xlfn.XLOOKUP(A392,Cleaning!$A:$A,Cleaning!$D:$D,0,0)</f>
        <v>0.11994212962962963</v>
      </c>
      <c r="E392" s="2">
        <f>_xlfn.XLOOKUP(A392,Cleaning!$A:$A,Cleaning!$E:$E,0,0)</f>
        <v>45761</v>
      </c>
      <c r="F392" s="10" t="str">
        <f>_xlfn.XLOOKUP(A392,Cleaning!$A:$A,Cleaning!$F:$F,0,0)</f>
        <v>Monday</v>
      </c>
      <c r="G392" t="str">
        <f>_xlfn.XLOOKUP(A392,Cleaning!$A:$A,Cleaning!$G:$G,0,0)</f>
        <v>Lunch</v>
      </c>
      <c r="H392" t="str">
        <f>_xlfn.XLOOKUP(A392,Cleaning!$A:$A,Cleaning!$I:$I,0,0)</f>
        <v>Takeout</v>
      </c>
      <c r="I392" t="str">
        <f>_xlfn.XLOOKUP(A392,Cleaning!$A:$A,Cleaning!$J:$J,0,0)</f>
        <v>Chicken Sandwich</v>
      </c>
      <c r="J392" t="str">
        <f>_xlfn.XLOOKUP(A392,Cleaning!$A:$A,Cleaning!$L:$L,0,0)</f>
        <v>Gluten-Free Bun</v>
      </c>
      <c r="K392" t="str">
        <f>_xlfn.XLOOKUP(A392,Cleaning!$A:$A,Cleaning!$X:$X,0,0)</f>
        <v>Card</v>
      </c>
      <c r="L392" s="3">
        <f>_xlfn.XLOOKUP(A392,Cleaning!$A:$A,Cleaning!$M:$M,0,0)</f>
        <v>1</v>
      </c>
      <c r="M392" s="5">
        <f>_xlfn.XLOOKUP(A392,Cleaning!$A:$A,Cleaning!$O:$O,0,0)</f>
        <v>6.0600000000000005</v>
      </c>
      <c r="N392" s="12">
        <f>_xlfn.XLOOKUP(A392,Cleaning!$A:$A,Cleaning!$P:$P,0,0)</f>
        <v>6.0600000000000005</v>
      </c>
      <c r="O392">
        <f>_xlfn.XLOOKUP(A392,Cleaning!$A:$A,Cleaning!$R:$R,0,0)</f>
        <v>0</v>
      </c>
      <c r="P392">
        <f>_xlfn.XLOOKUP(A392,Cleaning!$A:$A,Cleaning!$T:$T,0,0)</f>
        <v>0.42</v>
      </c>
      <c r="Q392" s="5">
        <f>_xlfn.XLOOKUP(A392,Cleaning!$A:$A,Cleaning!$V:$V,0,0)</f>
        <v>6.48</v>
      </c>
    </row>
    <row r="393" spans="1:17" x14ac:dyDescent="0.3">
      <c r="A393" s="3">
        <v>120391</v>
      </c>
      <c r="B393">
        <f>_xlfn.XLOOKUP(A393,Cleaning!$A:$A,Cleaning!$B:$B,0,0)</f>
        <v>201</v>
      </c>
      <c r="C393" s="2">
        <f>_xlfn.XLOOKUP(A393,Cleaning!$A:$A,Cleaning!$C:$C,0,0)</f>
        <v>45826</v>
      </c>
      <c r="D393" s="4">
        <f>_xlfn.XLOOKUP(A393,Cleaning!$A:$A,Cleaning!$D:$D,0,0)</f>
        <v>0.50090277777777781</v>
      </c>
      <c r="E393" s="2">
        <f>_xlfn.XLOOKUP(A393,Cleaning!$A:$A,Cleaning!$E:$E,0,0)</f>
        <v>45826</v>
      </c>
      <c r="F393" s="10" t="str">
        <f>_xlfn.XLOOKUP(A393,Cleaning!$A:$A,Cleaning!$F:$F,0,0)</f>
        <v>Wednesday</v>
      </c>
      <c r="G393" t="str">
        <f>_xlfn.XLOOKUP(A393,Cleaning!$A:$A,Cleaning!$G:$G,0,0)</f>
        <v>Lunch</v>
      </c>
      <c r="H393" t="str">
        <f>_xlfn.XLOOKUP(A393,Cleaning!$A:$A,Cleaning!$I:$I,0,0)</f>
        <v>Drive-Thru</v>
      </c>
      <c r="I393" t="str">
        <f>_xlfn.XLOOKUP(A393,Cleaning!$A:$A,Cleaning!$J:$J,0,0)</f>
        <v>Cheeseburger Combo</v>
      </c>
      <c r="J393" t="str">
        <f>_xlfn.XLOOKUP(A393,Cleaning!$A:$A,Cleaning!$L:$L,0,0)</f>
        <v>No Modifier</v>
      </c>
      <c r="K393" t="str">
        <f>_xlfn.XLOOKUP(A393,Cleaning!$A:$A,Cleaning!$X:$X,0,0)</f>
        <v>Card</v>
      </c>
      <c r="L393" s="3">
        <f>_xlfn.XLOOKUP(A393,Cleaning!$A:$A,Cleaning!$M:$M,0,0)</f>
        <v>1</v>
      </c>
      <c r="M393" s="5">
        <f>_xlfn.XLOOKUP(A393,Cleaning!$A:$A,Cleaning!$O:$O,0,0)</f>
        <v>8.74</v>
      </c>
      <c r="N393" s="12">
        <f>_xlfn.XLOOKUP(A393,Cleaning!$A:$A,Cleaning!$P:$P,0,0)</f>
        <v>8.74</v>
      </c>
      <c r="O393">
        <f>_xlfn.XLOOKUP(A393,Cleaning!$A:$A,Cleaning!$R:$R,0,0)</f>
        <v>0</v>
      </c>
      <c r="P393">
        <f>_xlfn.XLOOKUP(A393,Cleaning!$A:$A,Cleaning!$T:$T,0,0)</f>
        <v>0.56999999999999995</v>
      </c>
      <c r="Q393" s="5">
        <f>_xlfn.XLOOKUP(A393,Cleaning!$A:$A,Cleaning!$V:$V,0,0)</f>
        <v>9.31</v>
      </c>
    </row>
    <row r="394" spans="1:17" x14ac:dyDescent="0.3">
      <c r="A394" s="3">
        <v>120392</v>
      </c>
      <c r="B394">
        <f>_xlfn.XLOOKUP(A394,Cleaning!$A:$A,Cleaning!$B:$B,0,0)</f>
        <v>401</v>
      </c>
      <c r="C394" s="2">
        <f>_xlfn.XLOOKUP(A394,Cleaning!$A:$A,Cleaning!$C:$C,0,0)</f>
        <v>45784</v>
      </c>
      <c r="D394" s="4">
        <f>_xlfn.XLOOKUP(A394,Cleaning!$A:$A,Cleaning!$D:$D,0,0)</f>
        <v>0.33618055555555554</v>
      </c>
      <c r="E394" s="2">
        <f>_xlfn.XLOOKUP(A394,Cleaning!$A:$A,Cleaning!$E:$E,0,0)</f>
        <v>45784</v>
      </c>
      <c r="F394" s="10" t="str">
        <f>_xlfn.XLOOKUP(A394,Cleaning!$A:$A,Cleaning!$F:$F,0,0)</f>
        <v>Wednesday</v>
      </c>
      <c r="G394" t="str">
        <f>_xlfn.XLOOKUP(A394,Cleaning!$A:$A,Cleaning!$G:$G,0,0)</f>
        <v>Dinner</v>
      </c>
      <c r="H394" t="str">
        <f>_xlfn.XLOOKUP(A394,Cleaning!$A:$A,Cleaning!$I:$I,0,0)</f>
        <v>Delivery</v>
      </c>
      <c r="I394" t="str">
        <f>_xlfn.XLOOKUP(A394,Cleaning!$A:$A,Cleaning!$J:$J,0,0)</f>
        <v>Onion Rings</v>
      </c>
      <c r="J394" t="str">
        <f>_xlfn.XLOOKUP(A394,Cleaning!$A:$A,Cleaning!$L:$L,0,0)</f>
        <v>No Modifier</v>
      </c>
      <c r="K394" t="str">
        <f>_xlfn.XLOOKUP(A394,Cleaning!$A:$A,Cleaning!$X:$X,0,0)</f>
        <v>Card</v>
      </c>
      <c r="L394" s="3">
        <f>_xlfn.XLOOKUP(A394,Cleaning!$A:$A,Cleaning!$M:$M,0,0)</f>
        <v>4</v>
      </c>
      <c r="M394" s="5">
        <f>_xlfn.XLOOKUP(A394,Cleaning!$A:$A,Cleaning!$O:$O,0,0)</f>
        <v>2.77</v>
      </c>
      <c r="N394" s="12">
        <f>_xlfn.XLOOKUP(A394,Cleaning!$A:$A,Cleaning!$P:$P,0,0)</f>
        <v>11.08</v>
      </c>
      <c r="O394">
        <f>_xlfn.XLOOKUP(A394,Cleaning!$A:$A,Cleaning!$R:$R,0,0)</f>
        <v>0</v>
      </c>
      <c r="P394">
        <f>_xlfn.XLOOKUP(A394,Cleaning!$A:$A,Cleaning!$T:$T,0,0)</f>
        <v>0.66</v>
      </c>
      <c r="Q394" s="5">
        <f>_xlfn.XLOOKUP(A394,Cleaning!$A:$A,Cleaning!$V:$V,0,0)</f>
        <v>11.74</v>
      </c>
    </row>
    <row r="395" spans="1:17" x14ac:dyDescent="0.3">
      <c r="A395" s="3">
        <v>120393</v>
      </c>
      <c r="B395">
        <f>_xlfn.XLOOKUP(A395,Cleaning!$A:$A,Cleaning!$B:$B,0,0)</f>
        <v>103</v>
      </c>
      <c r="C395" s="2">
        <f>_xlfn.XLOOKUP(A395,Cleaning!$A:$A,Cleaning!$C:$C,0,0)</f>
        <v>45807</v>
      </c>
      <c r="D395" s="4">
        <f>_xlfn.XLOOKUP(A395,Cleaning!$A:$A,Cleaning!$D:$D,0,0)</f>
        <v>0.44248842592592591</v>
      </c>
      <c r="E395" s="2">
        <f>_xlfn.XLOOKUP(A395,Cleaning!$A:$A,Cleaning!$E:$E,0,0)</f>
        <v>45807</v>
      </c>
      <c r="F395" s="10" t="str">
        <f>_xlfn.XLOOKUP(A395,Cleaning!$A:$A,Cleaning!$F:$F,0,0)</f>
        <v>Friday</v>
      </c>
      <c r="G395" t="str">
        <f>_xlfn.XLOOKUP(A395,Cleaning!$A:$A,Cleaning!$G:$G,0,0)</f>
        <v>Late Night</v>
      </c>
      <c r="H395" t="str">
        <f>_xlfn.XLOOKUP(A395,Cleaning!$A:$A,Cleaning!$I:$I,0,0)</f>
        <v>Takeout</v>
      </c>
      <c r="I395" t="str">
        <f>_xlfn.XLOOKUP(A395,Cleaning!$A:$A,Cleaning!$J:$J,0,0)</f>
        <v>Milkshake</v>
      </c>
      <c r="J395" t="str">
        <f>_xlfn.XLOOKUP(A395,Cleaning!$A:$A,Cleaning!$L:$L,0,0)</f>
        <v>No Modifier</v>
      </c>
      <c r="K395" t="str">
        <f>_xlfn.XLOOKUP(A395,Cleaning!$A:$A,Cleaning!$X:$X,0,0)</f>
        <v>Cash</v>
      </c>
      <c r="L395" s="3">
        <f>_xlfn.XLOOKUP(A395,Cleaning!$A:$A,Cleaning!$M:$M,0,0)</f>
        <v>1</v>
      </c>
      <c r="M395" s="5">
        <f>_xlfn.XLOOKUP(A395,Cleaning!$A:$A,Cleaning!$O:$O,0,0)</f>
        <v>4.6000000000000005</v>
      </c>
      <c r="N395" s="12">
        <f>_xlfn.XLOOKUP(A395,Cleaning!$A:$A,Cleaning!$P:$P,0,0)</f>
        <v>4.6000000000000005</v>
      </c>
      <c r="O395">
        <f>_xlfn.XLOOKUP(A395,Cleaning!$A:$A,Cleaning!$R:$R,0,0)</f>
        <v>0</v>
      </c>
      <c r="P395">
        <f>_xlfn.XLOOKUP(A395,Cleaning!$A:$A,Cleaning!$T:$T,0,0)</f>
        <v>0.39</v>
      </c>
      <c r="Q395" s="5">
        <f>_xlfn.XLOOKUP(A395,Cleaning!$A:$A,Cleaning!$V:$V,0,0)</f>
        <v>4.99</v>
      </c>
    </row>
    <row r="396" spans="1:17" x14ac:dyDescent="0.3">
      <c r="A396" s="3">
        <v>120394</v>
      </c>
      <c r="B396">
        <f>_xlfn.XLOOKUP(A396,Cleaning!$A:$A,Cleaning!$B:$B,0,0)</f>
        <v>202</v>
      </c>
      <c r="C396" s="2">
        <f>_xlfn.XLOOKUP(A396,Cleaning!$A:$A,Cleaning!$C:$C,0,0)</f>
        <v>45760</v>
      </c>
      <c r="D396" s="4">
        <f>_xlfn.XLOOKUP(A396,Cleaning!$A:$A,Cleaning!$D:$D,0,0)</f>
        <v>0.38815972222222223</v>
      </c>
      <c r="E396" s="2">
        <f>_xlfn.XLOOKUP(A396,Cleaning!$A:$A,Cleaning!$E:$E,0,0)</f>
        <v>45760</v>
      </c>
      <c r="F396" s="10" t="str">
        <f>_xlfn.XLOOKUP(A396,Cleaning!$A:$A,Cleaning!$F:$F,0,0)</f>
        <v>Sunday</v>
      </c>
      <c r="G396" t="str">
        <f>_xlfn.XLOOKUP(A396,Cleaning!$A:$A,Cleaning!$G:$G,0,0)</f>
        <v>Dinner</v>
      </c>
      <c r="H396" t="str">
        <f>_xlfn.XLOOKUP(A396,Cleaning!$A:$A,Cleaning!$I:$I,0,0)</f>
        <v>Drive-Thru</v>
      </c>
      <c r="I396" t="str">
        <f>_xlfn.XLOOKUP(A396,Cleaning!$A:$A,Cleaning!$J:$J,0,0)</f>
        <v>Double Cheeseburger Combo</v>
      </c>
      <c r="J396" t="str">
        <f>_xlfn.XLOOKUP(A396,Cleaning!$A:$A,Cleaning!$L:$L,0,0)</f>
        <v>No Modifier</v>
      </c>
      <c r="K396" t="str">
        <f>_xlfn.XLOOKUP(A396,Cleaning!$A:$A,Cleaning!$X:$X,0,0)</f>
        <v>Cash</v>
      </c>
      <c r="L396" s="3">
        <f>_xlfn.XLOOKUP(A396,Cleaning!$A:$A,Cleaning!$M:$M,0,0)</f>
        <v>1</v>
      </c>
      <c r="M396" s="5">
        <f>_xlfn.XLOOKUP(A396,Cleaning!$A:$A,Cleaning!$O:$O,0,0)</f>
        <v>10.58</v>
      </c>
      <c r="N396" s="12">
        <f>_xlfn.XLOOKUP(A396,Cleaning!$A:$A,Cleaning!$P:$P,0,0)</f>
        <v>10.58</v>
      </c>
      <c r="O396">
        <f>_xlfn.XLOOKUP(A396,Cleaning!$A:$A,Cleaning!$R:$R,0,0)</f>
        <v>0</v>
      </c>
      <c r="P396">
        <f>_xlfn.XLOOKUP(A396,Cleaning!$A:$A,Cleaning!$T:$T,0,0)</f>
        <v>0.85</v>
      </c>
      <c r="Q396" s="5">
        <f>_xlfn.XLOOKUP(A396,Cleaning!$A:$A,Cleaning!$V:$V,0,0)</f>
        <v>11.43</v>
      </c>
    </row>
    <row r="397" spans="1:17" x14ac:dyDescent="0.3">
      <c r="A397" s="3">
        <v>120395</v>
      </c>
      <c r="B397">
        <f>_xlfn.XLOOKUP(A397,Cleaning!$A:$A,Cleaning!$B:$B,0,0)</f>
        <v>402</v>
      </c>
      <c r="C397" s="2">
        <f>_xlfn.XLOOKUP(A397,Cleaning!$A:$A,Cleaning!$C:$C,0,0)</f>
        <v>45859</v>
      </c>
      <c r="D397" s="4">
        <f>_xlfn.XLOOKUP(A397,Cleaning!$A:$A,Cleaning!$D:$D,0,0)</f>
        <v>0.21818287037037037</v>
      </c>
      <c r="E397" s="2">
        <f>_xlfn.XLOOKUP(A397,Cleaning!$A:$A,Cleaning!$E:$E,0,0)</f>
        <v>45859</v>
      </c>
      <c r="F397" s="10" t="str">
        <f>_xlfn.XLOOKUP(A397,Cleaning!$A:$A,Cleaning!$F:$F,0,0)</f>
        <v>Monday</v>
      </c>
      <c r="G397" t="str">
        <f>_xlfn.XLOOKUP(A397,Cleaning!$A:$A,Cleaning!$G:$G,0,0)</f>
        <v>Breakfast</v>
      </c>
      <c r="H397" t="str">
        <f>_xlfn.XLOOKUP(A397,Cleaning!$A:$A,Cleaning!$I:$I,0,0)</f>
        <v>Dine-In</v>
      </c>
      <c r="I397" t="str">
        <f>_xlfn.XLOOKUP(A397,Cleaning!$A:$A,Cleaning!$J:$J,0,0)</f>
        <v>Coffee</v>
      </c>
      <c r="J397" t="str">
        <f>_xlfn.XLOOKUP(A397,Cleaning!$A:$A,Cleaning!$L:$L,0,0)</f>
        <v>Sugar-Free Syrup</v>
      </c>
      <c r="K397" t="str">
        <f>_xlfn.XLOOKUP(A397,Cleaning!$A:$A,Cleaning!$X:$X,0,0)</f>
        <v>Card</v>
      </c>
      <c r="L397" s="3">
        <f>_xlfn.XLOOKUP(A397,Cleaning!$A:$A,Cleaning!$M:$M,0,0)</f>
        <v>1</v>
      </c>
      <c r="M397" s="5">
        <f>_xlfn.XLOOKUP(A397,Cleaning!$A:$A,Cleaning!$O:$O,0,0)</f>
        <v>2.0999999999999996</v>
      </c>
      <c r="N397" s="12">
        <f>_xlfn.XLOOKUP(A397,Cleaning!$A:$A,Cleaning!$P:$P,0,0)</f>
        <v>2.0999999999999996</v>
      </c>
      <c r="O397">
        <f>_xlfn.XLOOKUP(A397,Cleaning!$A:$A,Cleaning!$R:$R,0,0)</f>
        <v>0</v>
      </c>
      <c r="P397">
        <f>_xlfn.XLOOKUP(A397,Cleaning!$A:$A,Cleaning!$T:$T,0,0)</f>
        <v>0.2</v>
      </c>
      <c r="Q397" s="5">
        <f>_xlfn.XLOOKUP(A397,Cleaning!$A:$A,Cleaning!$V:$V,0,0)</f>
        <v>2.2999999999999998</v>
      </c>
    </row>
    <row r="398" spans="1:17" x14ac:dyDescent="0.3">
      <c r="A398" s="3">
        <v>120396</v>
      </c>
      <c r="B398">
        <f>_xlfn.XLOOKUP(A398,Cleaning!$A:$A,Cleaning!$B:$B,0,0)</f>
        <v>102</v>
      </c>
      <c r="C398" s="2">
        <f>_xlfn.XLOOKUP(A398,Cleaning!$A:$A,Cleaning!$C:$C,0,0)</f>
        <v>45842</v>
      </c>
      <c r="D398" s="4">
        <f>_xlfn.XLOOKUP(A398,Cleaning!$A:$A,Cleaning!$D:$D,0,0)</f>
        <v>0.45358796296296294</v>
      </c>
      <c r="E398" s="2">
        <f>_xlfn.XLOOKUP(A398,Cleaning!$A:$A,Cleaning!$E:$E,0,0)</f>
        <v>45842</v>
      </c>
      <c r="F398" s="10" t="str">
        <f>_xlfn.XLOOKUP(A398,Cleaning!$A:$A,Cleaning!$F:$F,0,0)</f>
        <v>Friday</v>
      </c>
      <c r="G398" t="str">
        <f>_xlfn.XLOOKUP(A398,Cleaning!$A:$A,Cleaning!$G:$G,0,0)</f>
        <v>Morning</v>
      </c>
      <c r="H398" t="str">
        <f>_xlfn.XLOOKUP(A398,Cleaning!$A:$A,Cleaning!$I:$I,0,0)</f>
        <v>Delivery</v>
      </c>
      <c r="I398" t="str">
        <f>_xlfn.XLOOKUP(A398,Cleaning!$A:$A,Cleaning!$J:$J,0,0)</f>
        <v>Soft Drink (Medium)</v>
      </c>
      <c r="J398" t="str">
        <f>_xlfn.XLOOKUP(A398,Cleaning!$A:$A,Cleaning!$L:$L,0,0)</f>
        <v>Light Ice</v>
      </c>
      <c r="K398" t="str">
        <f>_xlfn.XLOOKUP(A398,Cleaning!$A:$A,Cleaning!$X:$X,0,0)</f>
        <v>MobilePay</v>
      </c>
      <c r="L398" s="3">
        <f>_xlfn.XLOOKUP(A398,Cleaning!$A:$A,Cleaning!$M:$M,0,0)</f>
        <v>1</v>
      </c>
      <c r="M398" s="5">
        <f>_xlfn.XLOOKUP(A398,Cleaning!$A:$A,Cleaning!$O:$O,0,0)</f>
        <v>1.6</v>
      </c>
      <c r="N398" s="12">
        <f>_xlfn.XLOOKUP(A398,Cleaning!$A:$A,Cleaning!$P:$P,0,0)</f>
        <v>1.6</v>
      </c>
      <c r="O398">
        <f>_xlfn.XLOOKUP(A398,Cleaning!$A:$A,Cleaning!$R:$R,0,0)</f>
        <v>0</v>
      </c>
      <c r="P398">
        <f>_xlfn.XLOOKUP(A398,Cleaning!$A:$A,Cleaning!$T:$T,0,0)</f>
        <v>0.15</v>
      </c>
      <c r="Q398" s="5">
        <f>_xlfn.XLOOKUP(A398,Cleaning!$A:$A,Cleaning!$V:$V,0,0)</f>
        <v>1.75</v>
      </c>
    </row>
    <row r="399" spans="1:17" x14ac:dyDescent="0.3">
      <c r="A399" s="3">
        <v>120397</v>
      </c>
      <c r="B399">
        <f>_xlfn.XLOOKUP(A399,Cleaning!$A:$A,Cleaning!$B:$B,0,0)</f>
        <v>102</v>
      </c>
      <c r="C399" s="2">
        <f>_xlfn.XLOOKUP(A399,Cleaning!$A:$A,Cleaning!$C:$C,0,0)</f>
        <v>45875</v>
      </c>
      <c r="D399" s="4">
        <f>_xlfn.XLOOKUP(A399,Cleaning!$A:$A,Cleaning!$D:$D,0,0)</f>
        <v>0.36369212962962966</v>
      </c>
      <c r="E399" s="2">
        <f>_xlfn.XLOOKUP(A399,Cleaning!$A:$A,Cleaning!$E:$E,0,0)</f>
        <v>45875</v>
      </c>
      <c r="F399" s="10" t="str">
        <f>_xlfn.XLOOKUP(A399,Cleaning!$A:$A,Cleaning!$F:$F,0,0)</f>
        <v>Wednesday</v>
      </c>
      <c r="G399" t="str">
        <f>_xlfn.XLOOKUP(A399,Cleaning!$A:$A,Cleaning!$G:$G,0,0)</f>
        <v>Dinner</v>
      </c>
      <c r="H399" t="str">
        <f>_xlfn.XLOOKUP(A399,Cleaning!$A:$A,Cleaning!$I:$I,0,0)</f>
        <v>Dine-In</v>
      </c>
      <c r="I399" t="str">
        <f>_xlfn.XLOOKUP(A399,Cleaning!$A:$A,Cleaning!$J:$J,0,0)</f>
        <v>Onion Rings</v>
      </c>
      <c r="J399" t="str">
        <f>_xlfn.XLOOKUP(A399,Cleaning!$A:$A,Cleaning!$L:$L,0,0)</f>
        <v>No Modifier</v>
      </c>
      <c r="K399" t="str">
        <f>_xlfn.XLOOKUP(A399,Cleaning!$A:$A,Cleaning!$X:$X,0,0)</f>
        <v>Card</v>
      </c>
      <c r="L399" s="3">
        <f>_xlfn.XLOOKUP(A399,Cleaning!$A:$A,Cleaning!$M:$M,0,0)</f>
        <v>1</v>
      </c>
      <c r="M399" s="5">
        <f ca="1">_xlfn.XLOOKUP(A399,Cleaning!$A:$A,Cleaning!$O:$O,0,0)</f>
        <v>2.9699999999999998</v>
      </c>
      <c r="N399" s="12">
        <f ca="1">_xlfn.XLOOKUP(A399,Cleaning!$A:$A,Cleaning!$P:$P,0,0)</f>
        <v>2.9699999999999998</v>
      </c>
      <c r="O399">
        <f ca="1">_xlfn.XLOOKUP(A399,Cleaning!$A:$A,Cleaning!$R:$R,0,0)</f>
        <v>0.15</v>
      </c>
      <c r="P399">
        <f>_xlfn.XLOOKUP(A399,Cleaning!$A:$A,Cleaning!$T:$T,0,0)</f>
        <v>0.25</v>
      </c>
      <c r="Q399" s="5">
        <f>_xlfn.XLOOKUP(A399,Cleaning!$A:$A,Cleaning!$V:$V,0,0)</f>
        <v>3.07</v>
      </c>
    </row>
    <row r="400" spans="1:17" x14ac:dyDescent="0.3">
      <c r="A400" s="3">
        <v>120398</v>
      </c>
      <c r="B400">
        <f>_xlfn.XLOOKUP(A400,Cleaning!$A:$A,Cleaning!$B:$B,0,0)</f>
        <v>501</v>
      </c>
      <c r="C400" s="2">
        <f>_xlfn.XLOOKUP(A400,Cleaning!$A:$A,Cleaning!$C:$C,0,0)</f>
        <v>45837</v>
      </c>
      <c r="D400" s="4">
        <f>_xlfn.XLOOKUP(A400,Cleaning!$A:$A,Cleaning!$D:$D,0,0)</f>
        <v>0.4679976851851852</v>
      </c>
      <c r="E400" s="2">
        <f>_xlfn.XLOOKUP(A400,Cleaning!$A:$A,Cleaning!$E:$E,0,0)</f>
        <v>45837</v>
      </c>
      <c r="F400" s="10" t="str">
        <f>_xlfn.XLOOKUP(A400,Cleaning!$A:$A,Cleaning!$F:$F,0,0)</f>
        <v>Sunday</v>
      </c>
      <c r="G400" t="str">
        <f>_xlfn.XLOOKUP(A400,Cleaning!$A:$A,Cleaning!$G:$G,0,0)</f>
        <v>Late Night</v>
      </c>
      <c r="H400" t="str">
        <f>_xlfn.XLOOKUP(A400,Cleaning!$A:$A,Cleaning!$I:$I,0,0)</f>
        <v>Dine-In</v>
      </c>
      <c r="I400" t="str">
        <f>_xlfn.XLOOKUP(A400,Cleaning!$A:$A,Cleaning!$J:$J,0,0)</f>
        <v>Chicken Sandwich</v>
      </c>
      <c r="J400" t="str">
        <f>_xlfn.XLOOKUP(A400,Cleaning!$A:$A,Cleaning!$L:$L,0,0)</f>
        <v>No Modifier</v>
      </c>
      <c r="K400" t="str">
        <f>_xlfn.XLOOKUP(A400,Cleaning!$A:$A,Cleaning!$X:$X,0,0)</f>
        <v>Cash</v>
      </c>
      <c r="L400" s="3">
        <f>_xlfn.XLOOKUP(A400,Cleaning!$A:$A,Cleaning!$M:$M,0,0)</f>
        <v>1</v>
      </c>
      <c r="M400" s="5">
        <f>_xlfn.XLOOKUP(A400,Cleaning!$A:$A,Cleaning!$O:$O,0,0)</f>
        <v>5.35</v>
      </c>
      <c r="N400" s="12">
        <f>_xlfn.XLOOKUP(A400,Cleaning!$A:$A,Cleaning!$P:$P,0,0)</f>
        <v>5.35</v>
      </c>
      <c r="O400">
        <f>_xlfn.XLOOKUP(A400,Cleaning!$A:$A,Cleaning!$R:$R,0,0)</f>
        <v>0</v>
      </c>
      <c r="P400">
        <f>_xlfn.XLOOKUP(A400,Cleaning!$A:$A,Cleaning!$T:$T,0,0)</f>
        <v>0.45</v>
      </c>
      <c r="Q400" s="5">
        <f>_xlfn.XLOOKUP(A400,Cleaning!$A:$A,Cleaning!$V:$V,0,0)</f>
        <v>5.8</v>
      </c>
    </row>
    <row r="401" spans="1:17" x14ac:dyDescent="0.3">
      <c r="A401" s="3">
        <v>120399</v>
      </c>
      <c r="B401">
        <f>_xlfn.XLOOKUP(A401,Cleaning!$A:$A,Cleaning!$B:$B,0,0)</f>
        <v>101</v>
      </c>
      <c r="C401" s="2">
        <f>_xlfn.XLOOKUP(A401,Cleaning!$A:$A,Cleaning!$C:$C,0,0)</f>
        <v>45858</v>
      </c>
      <c r="D401" s="4">
        <f>_xlfn.XLOOKUP(A401,Cleaning!$A:$A,Cleaning!$D:$D,0,0)</f>
        <v>0.40931712962962963</v>
      </c>
      <c r="E401" s="2">
        <f>_xlfn.XLOOKUP(A401,Cleaning!$A:$A,Cleaning!$E:$E,0,0)</f>
        <v>45858</v>
      </c>
      <c r="F401" s="10" t="str">
        <f>_xlfn.XLOOKUP(A401,Cleaning!$A:$A,Cleaning!$F:$F,0,0)</f>
        <v>Sunday</v>
      </c>
      <c r="G401" t="str">
        <f>_xlfn.XLOOKUP(A401,Cleaning!$A:$A,Cleaning!$G:$G,0,0)</f>
        <v>Dinner</v>
      </c>
      <c r="H401" t="str">
        <f>_xlfn.XLOOKUP(A401,Cleaning!$A:$A,Cleaning!$I:$I,0,0)</f>
        <v>Dine-In</v>
      </c>
      <c r="I401" t="str">
        <f>_xlfn.XLOOKUP(A401,Cleaning!$A:$A,Cleaning!$J:$J,0,0)</f>
        <v>Spicy Chicken Combo</v>
      </c>
      <c r="J401" t="str">
        <f>_xlfn.XLOOKUP(A401,Cleaning!$A:$A,Cleaning!$L:$L,0,0)</f>
        <v>No Modifier</v>
      </c>
      <c r="K401" t="str">
        <f>_xlfn.XLOOKUP(A401,Cleaning!$A:$A,Cleaning!$X:$X,0,0)</f>
        <v>MobilePay</v>
      </c>
      <c r="L401" s="3">
        <f>_xlfn.XLOOKUP(A401,Cleaning!$A:$A,Cleaning!$M:$M,0,0)</f>
        <v>1</v>
      </c>
      <c r="M401" s="5">
        <f>_xlfn.XLOOKUP(A401,Cleaning!$A:$A,Cleaning!$O:$O,0,0)</f>
        <v>9.91</v>
      </c>
      <c r="N401" s="12">
        <f>_xlfn.XLOOKUP(A401,Cleaning!$A:$A,Cleaning!$P:$P,0,0)</f>
        <v>9.91</v>
      </c>
      <c r="O401">
        <f>_xlfn.XLOOKUP(A401,Cleaning!$A:$A,Cleaning!$R:$R,0,0)</f>
        <v>0</v>
      </c>
      <c r="P401">
        <f>_xlfn.XLOOKUP(A401,Cleaning!$A:$A,Cleaning!$T:$T,0,0)</f>
        <v>0.74</v>
      </c>
      <c r="Q401" s="5">
        <f>_xlfn.XLOOKUP(A401,Cleaning!$A:$A,Cleaning!$V:$V,0,0)</f>
        <v>10.65</v>
      </c>
    </row>
    <row r="402" spans="1:17" x14ac:dyDescent="0.3">
      <c r="A402" s="3">
        <v>120400</v>
      </c>
      <c r="B402">
        <f>_xlfn.XLOOKUP(A402,Cleaning!$A:$A,Cleaning!$B:$B,0,0)</f>
        <v>201</v>
      </c>
      <c r="C402" s="2">
        <f>_xlfn.XLOOKUP(A402,Cleaning!$A:$A,Cleaning!$C:$C,0,0)</f>
        <v>45765</v>
      </c>
      <c r="D402" s="4">
        <f>_xlfn.XLOOKUP(A402,Cleaning!$A:$A,Cleaning!$D:$D,0,0)</f>
        <v>0.10436342592592593</v>
      </c>
      <c r="E402" s="2">
        <f>_xlfn.XLOOKUP(A402,Cleaning!$A:$A,Cleaning!$E:$E,0,0)</f>
        <v>45765</v>
      </c>
      <c r="F402" s="10" t="str">
        <f>_xlfn.XLOOKUP(A402,Cleaning!$A:$A,Cleaning!$F:$F,0,0)</f>
        <v>Friday</v>
      </c>
      <c r="G402" t="str">
        <f>_xlfn.XLOOKUP(A402,Cleaning!$A:$A,Cleaning!$G:$G,0,0)</f>
        <v>Lunch</v>
      </c>
      <c r="H402" t="str">
        <f>_xlfn.XLOOKUP(A402,Cleaning!$A:$A,Cleaning!$I:$I,0,0)</f>
        <v>Takeout</v>
      </c>
      <c r="I402" t="str">
        <f>_xlfn.XLOOKUP(A402,Cleaning!$A:$A,Cleaning!$J:$J,0,0)</f>
        <v>Double Cheeseburger Combo</v>
      </c>
      <c r="J402" t="str">
        <f>_xlfn.XLOOKUP(A402,Cleaning!$A:$A,Cleaning!$L:$L,0,0)</f>
        <v>No Modifier</v>
      </c>
      <c r="K402" t="str">
        <f>_xlfn.XLOOKUP(A402,Cleaning!$A:$A,Cleaning!$X:$X,0,0)</f>
        <v>Card</v>
      </c>
      <c r="L402" s="3">
        <f>_xlfn.XLOOKUP(A402,Cleaning!$A:$A,Cleaning!$M:$M,0,0)</f>
        <v>1</v>
      </c>
      <c r="M402" s="5">
        <f>_xlfn.XLOOKUP(A402,Cleaning!$A:$A,Cleaning!$O:$O,0,0)</f>
        <v>9.1900000000000013</v>
      </c>
      <c r="N402" s="12">
        <f>_xlfn.XLOOKUP(A402,Cleaning!$A:$A,Cleaning!$P:$P,0,0)</f>
        <v>9.1900000000000013</v>
      </c>
      <c r="O402">
        <f>_xlfn.XLOOKUP(A402,Cleaning!$A:$A,Cleaning!$R:$R,0,0)</f>
        <v>0</v>
      </c>
      <c r="P402">
        <f>_xlfn.XLOOKUP(A402,Cleaning!$A:$A,Cleaning!$T:$T,0,0)</f>
        <v>0.78</v>
      </c>
      <c r="Q402" s="5">
        <f>_xlfn.XLOOKUP(A402,Cleaning!$A:$A,Cleaning!$V:$V,0,0)</f>
        <v>9.9700000000000006</v>
      </c>
    </row>
    <row r="403" spans="1:17" x14ac:dyDescent="0.3">
      <c r="A403" s="3">
        <v>120401</v>
      </c>
      <c r="B403">
        <f>_xlfn.XLOOKUP(A403,Cleaning!$A:$A,Cleaning!$B:$B,0,0)</f>
        <v>103</v>
      </c>
      <c r="C403" s="2">
        <f>_xlfn.XLOOKUP(A403,Cleaning!$A:$A,Cleaning!$C:$C,0,0)</f>
        <v>45811</v>
      </c>
      <c r="D403" s="4">
        <f>_xlfn.XLOOKUP(A403,Cleaning!$A:$A,Cleaning!$D:$D,0,0)</f>
        <v>0.26283564814814814</v>
      </c>
      <c r="E403" s="2">
        <f>_xlfn.XLOOKUP(A403,Cleaning!$A:$A,Cleaning!$E:$E,0,0)</f>
        <v>45811</v>
      </c>
      <c r="F403" s="10" t="str">
        <f>_xlfn.XLOOKUP(A403,Cleaning!$A:$A,Cleaning!$F:$F,0,0)</f>
        <v>Tuesday</v>
      </c>
      <c r="G403" t="str">
        <f>_xlfn.XLOOKUP(A403,Cleaning!$A:$A,Cleaning!$G:$G,0,0)</f>
        <v>Dinner</v>
      </c>
      <c r="H403" t="str">
        <f>_xlfn.XLOOKUP(A403,Cleaning!$A:$A,Cleaning!$I:$I,0,0)</f>
        <v>Takeout</v>
      </c>
      <c r="I403" t="str">
        <f>_xlfn.XLOOKUP(A403,Cleaning!$A:$A,Cleaning!$J:$J,0,0)</f>
        <v>Cheeseburger Combo</v>
      </c>
      <c r="J403" t="str">
        <f>_xlfn.XLOOKUP(A403,Cleaning!$A:$A,Cleaning!$L:$L,0,0)</f>
        <v>No Modifier</v>
      </c>
      <c r="K403" t="str">
        <f>_xlfn.XLOOKUP(A403,Cleaning!$A:$A,Cleaning!$X:$X,0,0)</f>
        <v>MobilePay</v>
      </c>
      <c r="L403" s="3">
        <f>_xlfn.XLOOKUP(A403,Cleaning!$A:$A,Cleaning!$M:$M,0,0)</f>
        <v>1</v>
      </c>
      <c r="M403" s="5">
        <f>_xlfn.XLOOKUP(A403,Cleaning!$A:$A,Cleaning!$O:$O,0,0)</f>
        <v>8.19</v>
      </c>
      <c r="N403" s="12">
        <f>_xlfn.XLOOKUP(A403,Cleaning!$A:$A,Cleaning!$P:$P,0,0)</f>
        <v>8.19</v>
      </c>
      <c r="O403">
        <f>_xlfn.XLOOKUP(A403,Cleaning!$A:$A,Cleaning!$R:$R,0,0)</f>
        <v>0</v>
      </c>
      <c r="P403">
        <f>_xlfn.XLOOKUP(A403,Cleaning!$A:$A,Cleaning!$T:$T,0,0)</f>
        <v>0.59</v>
      </c>
      <c r="Q403" s="5">
        <f>_xlfn.XLOOKUP(A403,Cleaning!$A:$A,Cleaning!$V:$V,0,0)</f>
        <v>8.7799999999999994</v>
      </c>
    </row>
    <row r="404" spans="1:17" x14ac:dyDescent="0.3">
      <c r="A404" s="3">
        <v>120402</v>
      </c>
      <c r="B404">
        <f>_xlfn.XLOOKUP(A404,Cleaning!$A:$A,Cleaning!$B:$B,0,0)</f>
        <v>102</v>
      </c>
      <c r="C404" s="2">
        <f>_xlfn.XLOOKUP(A404,Cleaning!$A:$A,Cleaning!$C:$C,0,0)</f>
        <v>45826</v>
      </c>
      <c r="D404" s="4">
        <f>_xlfn.XLOOKUP(A404,Cleaning!$A:$A,Cleaning!$D:$D,0,0)</f>
        <v>0.47895833333333332</v>
      </c>
      <c r="E404" s="2">
        <f>_xlfn.XLOOKUP(A404,Cleaning!$A:$A,Cleaning!$E:$E,0,0)</f>
        <v>45826</v>
      </c>
      <c r="F404" s="10" t="str">
        <f>_xlfn.XLOOKUP(A404,Cleaning!$A:$A,Cleaning!$F:$F,0,0)</f>
        <v>Wednesday</v>
      </c>
      <c r="G404" t="str">
        <f>_xlfn.XLOOKUP(A404,Cleaning!$A:$A,Cleaning!$G:$G,0,0)</f>
        <v>Lunch</v>
      </c>
      <c r="H404" t="str">
        <f>_xlfn.XLOOKUP(A404,Cleaning!$A:$A,Cleaning!$I:$I,0,0)</f>
        <v>Drive-Thru</v>
      </c>
      <c r="I404" t="str">
        <f>_xlfn.XLOOKUP(A404,Cleaning!$A:$A,Cleaning!$J:$J,0,0)</f>
        <v>Spicy Chicken Sandwich</v>
      </c>
      <c r="J404" t="str">
        <f>_xlfn.XLOOKUP(A404,Cleaning!$A:$A,Cleaning!$L:$L,0,0)</f>
        <v>No Modifier</v>
      </c>
      <c r="K404" t="str">
        <f>_xlfn.XLOOKUP(A404,Cleaning!$A:$A,Cleaning!$X:$X,0,0)</f>
        <v>Cash</v>
      </c>
      <c r="L404" s="3">
        <f>_xlfn.XLOOKUP(A404,Cleaning!$A:$A,Cleaning!$M:$M,0,0)</f>
        <v>1</v>
      </c>
      <c r="M404" s="5">
        <f>_xlfn.XLOOKUP(A404,Cleaning!$A:$A,Cleaning!$O:$O,0,0)</f>
        <v>6.04</v>
      </c>
      <c r="N404" s="12">
        <f>_xlfn.XLOOKUP(A404,Cleaning!$A:$A,Cleaning!$P:$P,0,0)</f>
        <v>6.04</v>
      </c>
      <c r="O404">
        <f>_xlfn.XLOOKUP(A404,Cleaning!$A:$A,Cleaning!$R:$R,0,0)</f>
        <v>0</v>
      </c>
      <c r="P404">
        <f>_xlfn.XLOOKUP(A404,Cleaning!$A:$A,Cleaning!$T:$T,0,0)</f>
        <v>0.54</v>
      </c>
      <c r="Q404" s="5">
        <f>_xlfn.XLOOKUP(A404,Cleaning!$A:$A,Cleaning!$V:$V,0,0)</f>
        <v>6.58</v>
      </c>
    </row>
    <row r="405" spans="1:17" x14ac:dyDescent="0.3">
      <c r="A405" s="3">
        <v>120403</v>
      </c>
      <c r="B405">
        <f>_xlfn.XLOOKUP(A405,Cleaning!$A:$A,Cleaning!$B:$B,0,0)</f>
        <v>202</v>
      </c>
      <c r="C405" s="2">
        <f>_xlfn.XLOOKUP(A405,Cleaning!$A:$A,Cleaning!$C:$C,0,0)</f>
        <v>45786</v>
      </c>
      <c r="D405" s="4">
        <f>_xlfn.XLOOKUP(A405,Cleaning!$A:$A,Cleaning!$D:$D,0,0)</f>
        <v>0.11715277777777777</v>
      </c>
      <c r="E405" s="2">
        <f>_xlfn.XLOOKUP(A405,Cleaning!$A:$A,Cleaning!$E:$E,0,0)</f>
        <v>45786</v>
      </c>
      <c r="F405" s="10" t="str">
        <f>_xlfn.XLOOKUP(A405,Cleaning!$A:$A,Cleaning!$F:$F,0,0)</f>
        <v>Friday</v>
      </c>
      <c r="G405" t="str">
        <f>_xlfn.XLOOKUP(A405,Cleaning!$A:$A,Cleaning!$G:$G,0,0)</f>
        <v>Lunch</v>
      </c>
      <c r="H405" t="str">
        <f>_xlfn.XLOOKUP(A405,Cleaning!$A:$A,Cleaning!$I:$I,0,0)</f>
        <v>Takeout</v>
      </c>
      <c r="I405" t="str">
        <f>_xlfn.XLOOKUP(A405,Cleaning!$A:$A,Cleaning!$J:$J,0,0)</f>
        <v>Spicy Chicken Sandwich</v>
      </c>
      <c r="J405" t="str">
        <f>_xlfn.XLOOKUP(A405,Cleaning!$A:$A,Cleaning!$L:$L,0,0)</f>
        <v>No Onions</v>
      </c>
      <c r="K405" t="str">
        <f>_xlfn.XLOOKUP(A405,Cleaning!$A:$A,Cleaning!$X:$X,0,0)</f>
        <v>Card</v>
      </c>
      <c r="L405" s="3">
        <f>_xlfn.XLOOKUP(A405,Cleaning!$A:$A,Cleaning!$M:$M,0,0)</f>
        <v>1</v>
      </c>
      <c r="M405" s="5">
        <f ca="1">_xlfn.XLOOKUP(A405,Cleaning!$A:$A,Cleaning!$O:$O,0,0)</f>
        <v>4.9600000000000009</v>
      </c>
      <c r="N405" s="12">
        <f ca="1">_xlfn.XLOOKUP(A405,Cleaning!$A:$A,Cleaning!$P:$P,0,0)</f>
        <v>4.9600000000000009</v>
      </c>
      <c r="O405">
        <f ca="1">_xlfn.XLOOKUP(A405,Cleaning!$A:$A,Cleaning!$R:$R,0,0)</f>
        <v>0.15</v>
      </c>
      <c r="P405">
        <f>_xlfn.XLOOKUP(A405,Cleaning!$A:$A,Cleaning!$T:$T,0,0)</f>
        <v>0.31</v>
      </c>
      <c r="Q405" s="5">
        <f>_xlfn.XLOOKUP(A405,Cleaning!$A:$A,Cleaning!$V:$V,0,0)</f>
        <v>5.12</v>
      </c>
    </row>
    <row r="406" spans="1:17" x14ac:dyDescent="0.3">
      <c r="A406" s="3">
        <v>120404</v>
      </c>
      <c r="B406">
        <f>_xlfn.XLOOKUP(A406,Cleaning!$A:$A,Cleaning!$B:$B,0,0)</f>
        <v>402</v>
      </c>
      <c r="C406" s="2">
        <f>_xlfn.XLOOKUP(A406,Cleaning!$A:$A,Cleaning!$C:$C,0,0)</f>
        <v>45767</v>
      </c>
      <c r="D406" s="4">
        <f>_xlfn.XLOOKUP(A406,Cleaning!$A:$A,Cleaning!$D:$D,0,0)</f>
        <v>0.24141203703703704</v>
      </c>
      <c r="E406" s="2">
        <f>_xlfn.XLOOKUP(A406,Cleaning!$A:$A,Cleaning!$E:$E,0,0)</f>
        <v>45767</v>
      </c>
      <c r="F406" s="10" t="str">
        <f>_xlfn.XLOOKUP(A406,Cleaning!$A:$A,Cleaning!$F:$F,0,0)</f>
        <v>Sunday</v>
      </c>
      <c r="G406" t="str">
        <f>_xlfn.XLOOKUP(A406,Cleaning!$A:$A,Cleaning!$G:$G,0,0)</f>
        <v>Afternoon</v>
      </c>
      <c r="H406" t="str">
        <f>_xlfn.XLOOKUP(A406,Cleaning!$A:$A,Cleaning!$I:$I,0,0)</f>
        <v>Delivery</v>
      </c>
      <c r="I406" t="str">
        <f>_xlfn.XLOOKUP(A406,Cleaning!$A:$A,Cleaning!$J:$J,0,0)</f>
        <v>Side Salad</v>
      </c>
      <c r="J406" t="str">
        <f>_xlfn.XLOOKUP(A406,Cleaning!$A:$A,Cleaning!$L:$L,0,0)</f>
        <v>No Modifier</v>
      </c>
      <c r="K406" t="str">
        <f>_xlfn.XLOOKUP(A406,Cleaning!$A:$A,Cleaning!$X:$X,0,0)</f>
        <v>Card</v>
      </c>
      <c r="L406" s="3">
        <f>_xlfn.XLOOKUP(A406,Cleaning!$A:$A,Cleaning!$M:$M,0,0)</f>
        <v>1</v>
      </c>
      <c r="M406" s="5">
        <f>_xlfn.XLOOKUP(A406,Cleaning!$A:$A,Cleaning!$O:$O,0,0)</f>
        <v>2.74</v>
      </c>
      <c r="N406" s="12">
        <f>_xlfn.XLOOKUP(A406,Cleaning!$A:$A,Cleaning!$P:$P,0,0)</f>
        <v>2.74</v>
      </c>
      <c r="O406">
        <f>_xlfn.XLOOKUP(A406,Cleaning!$A:$A,Cleaning!$R:$R,0,0)</f>
        <v>0</v>
      </c>
      <c r="P406">
        <f>_xlfn.XLOOKUP(A406,Cleaning!$A:$A,Cleaning!$T:$T,0,0)</f>
        <v>0.23</v>
      </c>
      <c r="Q406" s="5">
        <f>_xlfn.XLOOKUP(A406,Cleaning!$A:$A,Cleaning!$V:$V,0,0)</f>
        <v>2.97</v>
      </c>
    </row>
    <row r="407" spans="1:17" x14ac:dyDescent="0.3">
      <c r="A407" s="3">
        <v>120405</v>
      </c>
      <c r="B407">
        <f>_xlfn.XLOOKUP(A407,Cleaning!$A:$A,Cleaning!$B:$B,0,0)</f>
        <v>201</v>
      </c>
      <c r="C407" s="2">
        <f>_xlfn.XLOOKUP(A407,Cleaning!$A:$A,Cleaning!$C:$C,0,0)</f>
        <v>45852</v>
      </c>
      <c r="D407" s="4">
        <f>_xlfn.XLOOKUP(A407,Cleaning!$A:$A,Cleaning!$D:$D,0,0)</f>
        <v>0.40357638888888892</v>
      </c>
      <c r="E407" s="2">
        <f>_xlfn.XLOOKUP(A407,Cleaning!$A:$A,Cleaning!$E:$E,0,0)</f>
        <v>45852</v>
      </c>
      <c r="F407" s="10" t="str">
        <f>_xlfn.XLOOKUP(A407,Cleaning!$A:$A,Cleaning!$F:$F,0,0)</f>
        <v>Monday</v>
      </c>
      <c r="G407" t="str">
        <f>_xlfn.XLOOKUP(A407,Cleaning!$A:$A,Cleaning!$G:$G,0,0)</f>
        <v>Dinner</v>
      </c>
      <c r="H407" t="str">
        <f>_xlfn.XLOOKUP(A407,Cleaning!$A:$A,Cleaning!$I:$I,0,0)</f>
        <v>Delivery</v>
      </c>
      <c r="I407" t="str">
        <f>_xlfn.XLOOKUP(A407,Cleaning!$A:$A,Cleaning!$J:$J,0,0)</f>
        <v>Chicken Sandwich Combo</v>
      </c>
      <c r="J407" t="str">
        <f>_xlfn.XLOOKUP(A407,Cleaning!$A:$A,Cleaning!$L:$L,0,0)</f>
        <v>Add Bacon</v>
      </c>
      <c r="K407" t="str">
        <f>_xlfn.XLOOKUP(A407,Cleaning!$A:$A,Cleaning!$X:$X,0,0)</f>
        <v>Card</v>
      </c>
      <c r="L407" s="3">
        <f>_xlfn.XLOOKUP(A407,Cleaning!$A:$A,Cleaning!$M:$M,0,0)</f>
        <v>1</v>
      </c>
      <c r="M407" s="5">
        <f>_xlfn.XLOOKUP(A407,Cleaning!$A:$A,Cleaning!$O:$O,0,0)</f>
        <v>10.299999999999999</v>
      </c>
      <c r="N407" s="12">
        <f>_xlfn.XLOOKUP(A407,Cleaning!$A:$A,Cleaning!$P:$P,0,0)</f>
        <v>10.299999999999999</v>
      </c>
      <c r="O407">
        <f>_xlfn.XLOOKUP(A407,Cleaning!$A:$A,Cleaning!$R:$R,0,0)</f>
        <v>0</v>
      </c>
      <c r="P407">
        <f>_xlfn.XLOOKUP(A407,Cleaning!$A:$A,Cleaning!$T:$T,0,0)</f>
        <v>0.72</v>
      </c>
      <c r="Q407" s="5">
        <f>_xlfn.XLOOKUP(A407,Cleaning!$A:$A,Cleaning!$V:$V,0,0)</f>
        <v>11.02</v>
      </c>
    </row>
    <row r="408" spans="1:17" x14ac:dyDescent="0.3">
      <c r="A408" s="3">
        <v>120406</v>
      </c>
      <c r="B408">
        <f>_xlfn.XLOOKUP(A408,Cleaning!$A:$A,Cleaning!$B:$B,0,0)</f>
        <v>402</v>
      </c>
      <c r="C408" s="2">
        <f>_xlfn.XLOOKUP(A408,Cleaning!$A:$A,Cleaning!$C:$C,0,0)</f>
        <v>45768</v>
      </c>
      <c r="D408" s="4">
        <f>_xlfn.XLOOKUP(A408,Cleaning!$A:$A,Cleaning!$D:$D,0,0)</f>
        <v>0.10920138888888889</v>
      </c>
      <c r="E408" s="2">
        <f>_xlfn.XLOOKUP(A408,Cleaning!$A:$A,Cleaning!$E:$E,0,0)</f>
        <v>45768</v>
      </c>
      <c r="F408" s="10" t="str">
        <f>_xlfn.XLOOKUP(A408,Cleaning!$A:$A,Cleaning!$F:$F,0,0)</f>
        <v>Monday</v>
      </c>
      <c r="G408" t="str">
        <f>_xlfn.XLOOKUP(A408,Cleaning!$A:$A,Cleaning!$G:$G,0,0)</f>
        <v>Lunch</v>
      </c>
      <c r="H408" t="str">
        <f>_xlfn.XLOOKUP(A408,Cleaning!$A:$A,Cleaning!$I:$I,0,0)</f>
        <v>Dine-In</v>
      </c>
      <c r="I408" t="str">
        <f>_xlfn.XLOOKUP(A408,Cleaning!$A:$A,Cleaning!$J:$J,0,0)</f>
        <v>French Fries</v>
      </c>
      <c r="J408" t="str">
        <f>_xlfn.XLOOKUP(A408,Cleaning!$A:$A,Cleaning!$L:$L,0,0)</f>
        <v>No Modifier</v>
      </c>
      <c r="K408" t="str">
        <f>_xlfn.XLOOKUP(A408,Cleaning!$A:$A,Cleaning!$X:$X,0,0)</f>
        <v>Cash</v>
      </c>
      <c r="L408" s="3">
        <f>_xlfn.XLOOKUP(A408,Cleaning!$A:$A,Cleaning!$M:$M,0,0)</f>
        <v>1</v>
      </c>
      <c r="M408" s="5">
        <f>_xlfn.XLOOKUP(A408,Cleaning!$A:$A,Cleaning!$O:$O,0,0)</f>
        <v>2.34</v>
      </c>
      <c r="N408" s="12">
        <f>_xlfn.XLOOKUP(A408,Cleaning!$A:$A,Cleaning!$P:$P,0,0)</f>
        <v>2.34</v>
      </c>
      <c r="O408">
        <f>_xlfn.XLOOKUP(A408,Cleaning!$A:$A,Cleaning!$R:$R,0,0)</f>
        <v>0</v>
      </c>
      <c r="P408">
        <f>_xlfn.XLOOKUP(A408,Cleaning!$A:$A,Cleaning!$T:$T,0,0)</f>
        <v>0.2</v>
      </c>
      <c r="Q408" s="5">
        <f>_xlfn.XLOOKUP(A408,Cleaning!$A:$A,Cleaning!$V:$V,0,0)</f>
        <v>2.54</v>
      </c>
    </row>
    <row r="409" spans="1:17" x14ac:dyDescent="0.3">
      <c r="A409" s="3">
        <v>120407</v>
      </c>
      <c r="B409">
        <f>_xlfn.XLOOKUP(A409,Cleaning!$A:$A,Cleaning!$B:$B,0,0)</f>
        <v>202</v>
      </c>
      <c r="C409" s="2">
        <f>_xlfn.XLOOKUP(A409,Cleaning!$A:$A,Cleaning!$C:$C,0,0)</f>
        <v>45827</v>
      </c>
      <c r="D409" s="4">
        <f>_xlfn.XLOOKUP(A409,Cleaning!$A:$A,Cleaning!$D:$D,0,0)</f>
        <v>0.35598379629629628</v>
      </c>
      <c r="E409" s="2">
        <f>_xlfn.XLOOKUP(A409,Cleaning!$A:$A,Cleaning!$E:$E,0,0)</f>
        <v>45827</v>
      </c>
      <c r="F409" s="10" t="str">
        <f>_xlfn.XLOOKUP(A409,Cleaning!$A:$A,Cleaning!$F:$F,0,0)</f>
        <v>Thursday</v>
      </c>
      <c r="G409" t="str">
        <f>_xlfn.XLOOKUP(A409,Cleaning!$A:$A,Cleaning!$G:$G,0,0)</f>
        <v>Breakfast</v>
      </c>
      <c r="H409" t="str">
        <f>_xlfn.XLOOKUP(A409,Cleaning!$A:$A,Cleaning!$I:$I,0,0)</f>
        <v>Drive-Thru</v>
      </c>
      <c r="I409" t="str">
        <f>_xlfn.XLOOKUP(A409,Cleaning!$A:$A,Cleaning!$J:$J,0,0)</f>
        <v>Bottled Water</v>
      </c>
      <c r="J409" t="str">
        <f>_xlfn.XLOOKUP(A409,Cleaning!$A:$A,Cleaning!$L:$L,0,0)</f>
        <v>Light Ice</v>
      </c>
      <c r="K409" t="str">
        <f>_xlfn.XLOOKUP(A409,Cleaning!$A:$A,Cleaning!$X:$X,0,0)</f>
        <v>MobilePay</v>
      </c>
      <c r="L409" s="3">
        <f>_xlfn.XLOOKUP(A409,Cleaning!$A:$A,Cleaning!$M:$M,0,0)</f>
        <v>1</v>
      </c>
      <c r="M409" s="5">
        <f>_xlfn.XLOOKUP(A409,Cleaning!$A:$A,Cleaning!$O:$O,0,0)</f>
        <v>1.4300000000000002</v>
      </c>
      <c r="N409" s="12">
        <f>_xlfn.XLOOKUP(A409,Cleaning!$A:$A,Cleaning!$P:$P,0,0)</f>
        <v>1.4300000000000002</v>
      </c>
      <c r="O409">
        <f>_xlfn.XLOOKUP(A409,Cleaning!$A:$A,Cleaning!$R:$R,0,0)</f>
        <v>0</v>
      </c>
      <c r="P409">
        <f>_xlfn.XLOOKUP(A409,Cleaning!$A:$A,Cleaning!$T:$T,0,0)</f>
        <v>0.12</v>
      </c>
      <c r="Q409" s="5">
        <f>_xlfn.XLOOKUP(A409,Cleaning!$A:$A,Cleaning!$V:$V,0,0)</f>
        <v>1.55</v>
      </c>
    </row>
    <row r="410" spans="1:17" x14ac:dyDescent="0.3">
      <c r="A410" s="3">
        <v>120408</v>
      </c>
      <c r="B410">
        <f>_xlfn.XLOOKUP(A410,Cleaning!$A:$A,Cleaning!$B:$B,0,0)</f>
        <v>102</v>
      </c>
      <c r="C410" s="2">
        <f>_xlfn.XLOOKUP(A410,Cleaning!$A:$A,Cleaning!$C:$C,0,0)</f>
        <v>45758</v>
      </c>
      <c r="D410" s="4">
        <f>_xlfn.XLOOKUP(A410,Cleaning!$A:$A,Cleaning!$D:$D,0,0)</f>
        <v>6.1620370370370367E-2</v>
      </c>
      <c r="E410" s="2">
        <f>_xlfn.XLOOKUP(A410,Cleaning!$A:$A,Cleaning!$E:$E,0,0)</f>
        <v>45758</v>
      </c>
      <c r="F410" s="10" t="str">
        <f>_xlfn.XLOOKUP(A410,Cleaning!$A:$A,Cleaning!$F:$F,0,0)</f>
        <v>Friday</v>
      </c>
      <c r="G410" t="str">
        <f>_xlfn.XLOOKUP(A410,Cleaning!$A:$A,Cleaning!$G:$G,0,0)</f>
        <v>Lunch</v>
      </c>
      <c r="H410" t="str">
        <f>_xlfn.XLOOKUP(A410,Cleaning!$A:$A,Cleaning!$I:$I,0,0)</f>
        <v>Takeout</v>
      </c>
      <c r="I410" t="str">
        <f>_xlfn.XLOOKUP(A410,Cleaning!$A:$A,Cleaning!$J:$J,0,0)</f>
        <v>Spicy Chicken Combo</v>
      </c>
      <c r="J410" t="str">
        <f>_xlfn.XLOOKUP(A410,Cleaning!$A:$A,Cleaning!$L:$L,0,0)</f>
        <v>No Modifier</v>
      </c>
      <c r="K410" t="str">
        <f>_xlfn.XLOOKUP(A410,Cleaning!$A:$A,Cleaning!$X:$X,0,0)</f>
        <v>Card</v>
      </c>
      <c r="L410" s="3">
        <f>_xlfn.XLOOKUP(A410,Cleaning!$A:$A,Cleaning!$M:$M,0,0)</f>
        <v>1</v>
      </c>
      <c r="M410" s="5">
        <f>_xlfn.XLOOKUP(A410,Cleaning!$A:$A,Cleaning!$O:$O,0,0)</f>
        <v>9.35</v>
      </c>
      <c r="N410" s="12">
        <f>_xlfn.XLOOKUP(A410,Cleaning!$A:$A,Cleaning!$P:$P,0,0)</f>
        <v>9.35</v>
      </c>
      <c r="O410">
        <f>_xlfn.XLOOKUP(A410,Cleaning!$A:$A,Cleaning!$R:$R,0,0)</f>
        <v>0</v>
      </c>
      <c r="P410">
        <f>_xlfn.XLOOKUP(A410,Cleaning!$A:$A,Cleaning!$T:$T,0,0)</f>
        <v>0.75</v>
      </c>
      <c r="Q410" s="5">
        <f>_xlfn.XLOOKUP(A410,Cleaning!$A:$A,Cleaning!$V:$V,0,0)</f>
        <v>10.1</v>
      </c>
    </row>
    <row r="411" spans="1:17" x14ac:dyDescent="0.3">
      <c r="A411" s="3">
        <v>120409</v>
      </c>
      <c r="B411">
        <f>_xlfn.XLOOKUP(A411,Cleaning!$A:$A,Cleaning!$B:$B,0,0)</f>
        <v>401</v>
      </c>
      <c r="C411" s="2">
        <f>_xlfn.XLOOKUP(A411,Cleaning!$A:$A,Cleaning!$C:$C,0,0)</f>
        <v>45772</v>
      </c>
      <c r="D411" s="4">
        <f>_xlfn.XLOOKUP(A411,Cleaning!$A:$A,Cleaning!$D:$D,0,0)</f>
        <v>0.53506944444444449</v>
      </c>
      <c r="E411" s="2">
        <f>_xlfn.XLOOKUP(A411,Cleaning!$A:$A,Cleaning!$E:$E,0,0)</f>
        <v>45772</v>
      </c>
      <c r="F411" s="10" t="str">
        <f>_xlfn.XLOOKUP(A411,Cleaning!$A:$A,Cleaning!$F:$F,0,0)</f>
        <v>Friday</v>
      </c>
      <c r="G411" t="str">
        <f>_xlfn.XLOOKUP(A411,Cleaning!$A:$A,Cleaning!$G:$G,0,0)</f>
        <v>Late Night</v>
      </c>
      <c r="H411" t="str">
        <f>_xlfn.XLOOKUP(A411,Cleaning!$A:$A,Cleaning!$I:$I,0,0)</f>
        <v>Drive-Thru</v>
      </c>
      <c r="I411" t="str">
        <f>_xlfn.XLOOKUP(A411,Cleaning!$A:$A,Cleaning!$J:$J,0,0)</f>
        <v>Onion Rings</v>
      </c>
      <c r="J411" t="str">
        <f>_xlfn.XLOOKUP(A411,Cleaning!$A:$A,Cleaning!$L:$L,0,0)</f>
        <v>No Modifier</v>
      </c>
      <c r="K411" t="str">
        <f>_xlfn.XLOOKUP(A411,Cleaning!$A:$A,Cleaning!$X:$X,0,0)</f>
        <v>Cash</v>
      </c>
      <c r="L411" s="3">
        <f>_xlfn.XLOOKUP(A411,Cleaning!$A:$A,Cleaning!$M:$M,0,0)</f>
        <v>2</v>
      </c>
      <c r="M411" s="5">
        <f>_xlfn.XLOOKUP(A411,Cleaning!$A:$A,Cleaning!$O:$O,0,0)</f>
        <v>3.29</v>
      </c>
      <c r="N411" s="12">
        <f>_xlfn.XLOOKUP(A411,Cleaning!$A:$A,Cleaning!$P:$P,0,0)</f>
        <v>6.58</v>
      </c>
      <c r="O411">
        <f>_xlfn.XLOOKUP(A411,Cleaning!$A:$A,Cleaning!$R:$R,0,0)</f>
        <v>0</v>
      </c>
      <c r="P411">
        <f>_xlfn.XLOOKUP(A411,Cleaning!$A:$A,Cleaning!$T:$T,0,0)</f>
        <v>0.46</v>
      </c>
      <c r="Q411" s="5">
        <f>_xlfn.XLOOKUP(A411,Cleaning!$A:$A,Cleaning!$V:$V,0,0)</f>
        <v>7.04</v>
      </c>
    </row>
    <row r="412" spans="1:17" x14ac:dyDescent="0.3">
      <c r="A412" s="3">
        <v>120410</v>
      </c>
      <c r="B412">
        <f>_xlfn.XLOOKUP(A412,Cleaning!$A:$A,Cleaning!$B:$B,0,0)</f>
        <v>402</v>
      </c>
      <c r="C412" s="2">
        <f>_xlfn.XLOOKUP(A412,Cleaning!$A:$A,Cleaning!$C:$C,0,0)</f>
        <v>45852</v>
      </c>
      <c r="D412" s="4">
        <f>_xlfn.XLOOKUP(A412,Cleaning!$A:$A,Cleaning!$D:$D,0,0)</f>
        <v>0.45928240740740739</v>
      </c>
      <c r="E412" s="2">
        <f>_xlfn.XLOOKUP(A412,Cleaning!$A:$A,Cleaning!$E:$E,0,0)</f>
        <v>45852</v>
      </c>
      <c r="F412" s="10" t="str">
        <f>_xlfn.XLOOKUP(A412,Cleaning!$A:$A,Cleaning!$F:$F,0,0)</f>
        <v>Monday</v>
      </c>
      <c r="G412" t="str">
        <f>_xlfn.XLOOKUP(A412,Cleaning!$A:$A,Cleaning!$G:$G,0,0)</f>
        <v>Lunch</v>
      </c>
      <c r="H412" t="str">
        <f>_xlfn.XLOOKUP(A412,Cleaning!$A:$A,Cleaning!$I:$I,0,0)</f>
        <v>Drive-Thru</v>
      </c>
      <c r="I412" t="str">
        <f>_xlfn.XLOOKUP(A412,Cleaning!$A:$A,Cleaning!$J:$J,0,0)</f>
        <v>Double Cheeseburger</v>
      </c>
      <c r="J412" t="str">
        <f>_xlfn.XLOOKUP(A412,Cleaning!$A:$A,Cleaning!$L:$L,0,0)</f>
        <v>No Modifier</v>
      </c>
      <c r="K412" t="str">
        <f>_xlfn.XLOOKUP(A412,Cleaning!$A:$A,Cleaning!$X:$X,0,0)</f>
        <v>Card</v>
      </c>
      <c r="L412" s="3">
        <f>_xlfn.XLOOKUP(A412,Cleaning!$A:$A,Cleaning!$M:$M,0,0)</f>
        <v>2</v>
      </c>
      <c r="M412" s="5">
        <f>_xlfn.XLOOKUP(A412,Cleaning!$A:$A,Cleaning!$O:$O,0,0)</f>
        <v>6.04</v>
      </c>
      <c r="N412" s="12">
        <f>_xlfn.XLOOKUP(A412,Cleaning!$A:$A,Cleaning!$P:$P,0,0)</f>
        <v>12.08</v>
      </c>
      <c r="O412">
        <f>_xlfn.XLOOKUP(A412,Cleaning!$A:$A,Cleaning!$R:$R,0,0)</f>
        <v>0.6</v>
      </c>
      <c r="P412">
        <f>_xlfn.XLOOKUP(A412,Cleaning!$A:$A,Cleaning!$T:$T,0,0)</f>
        <v>0.92</v>
      </c>
      <c r="Q412" s="5">
        <f>_xlfn.XLOOKUP(A412,Cleaning!$A:$A,Cleaning!$V:$V,0,0)</f>
        <v>12.4</v>
      </c>
    </row>
    <row r="413" spans="1:17" x14ac:dyDescent="0.3">
      <c r="A413" s="3">
        <v>120411</v>
      </c>
      <c r="B413">
        <f>_xlfn.XLOOKUP(A413,Cleaning!$A:$A,Cleaning!$B:$B,0,0)</f>
        <v>301</v>
      </c>
      <c r="C413" s="2">
        <f>_xlfn.XLOOKUP(A413,Cleaning!$A:$A,Cleaning!$C:$C,0,0)</f>
        <v>45780</v>
      </c>
      <c r="D413" s="4">
        <f>_xlfn.XLOOKUP(A413,Cleaning!$A:$A,Cleaning!$D:$D,0,0)</f>
        <v>0.28467592592592594</v>
      </c>
      <c r="E413" s="2">
        <f>_xlfn.XLOOKUP(A413,Cleaning!$A:$A,Cleaning!$E:$E,0,0)</f>
        <v>45780</v>
      </c>
      <c r="F413" s="10" t="str">
        <f>_xlfn.XLOOKUP(A413,Cleaning!$A:$A,Cleaning!$F:$F,0,0)</f>
        <v>Saturday</v>
      </c>
      <c r="G413" t="str">
        <f>_xlfn.XLOOKUP(A413,Cleaning!$A:$A,Cleaning!$G:$G,0,0)</f>
        <v>Dinner</v>
      </c>
      <c r="H413" t="str">
        <f>_xlfn.XLOOKUP(A413,Cleaning!$A:$A,Cleaning!$I:$I,0,0)</f>
        <v>Delivery</v>
      </c>
      <c r="I413" t="str">
        <f>_xlfn.XLOOKUP(A413,Cleaning!$A:$A,Cleaning!$J:$J,0,0)</f>
        <v>French Fries</v>
      </c>
      <c r="J413" t="str">
        <f>_xlfn.XLOOKUP(A413,Cleaning!$A:$A,Cleaning!$L:$L,0,0)</f>
        <v>Large Size</v>
      </c>
      <c r="K413" t="str">
        <f>_xlfn.XLOOKUP(A413,Cleaning!$A:$A,Cleaning!$X:$X,0,0)</f>
        <v>MobilePay</v>
      </c>
      <c r="L413" s="3">
        <f>_xlfn.XLOOKUP(A413,Cleaning!$A:$A,Cleaning!$M:$M,0,0)</f>
        <v>2</v>
      </c>
      <c r="M413" s="5">
        <f>_xlfn.XLOOKUP(A413,Cleaning!$A:$A,Cleaning!$O:$O,0,0)</f>
        <v>2.92</v>
      </c>
      <c r="N413" s="12">
        <f>_xlfn.XLOOKUP(A413,Cleaning!$A:$A,Cleaning!$P:$P,0,0)</f>
        <v>5.84</v>
      </c>
      <c r="O413">
        <f>_xlfn.XLOOKUP(A413,Cleaning!$A:$A,Cleaning!$R:$R,0,0)</f>
        <v>0</v>
      </c>
      <c r="P413">
        <f>_xlfn.XLOOKUP(A413,Cleaning!$A:$A,Cleaning!$T:$T,0,0)</f>
        <v>0.53</v>
      </c>
      <c r="Q413" s="5">
        <f>_xlfn.XLOOKUP(A413,Cleaning!$A:$A,Cleaning!$V:$V,0,0)</f>
        <v>6.37</v>
      </c>
    </row>
    <row r="414" spans="1:17" x14ac:dyDescent="0.3">
      <c r="A414" s="3">
        <v>120412</v>
      </c>
      <c r="B414">
        <f>_xlfn.XLOOKUP(A414,Cleaning!$A:$A,Cleaning!$B:$B,0,0)</f>
        <v>501</v>
      </c>
      <c r="C414" s="2">
        <f>_xlfn.XLOOKUP(A414,Cleaning!$A:$A,Cleaning!$C:$C,0,0)</f>
        <v>45865</v>
      </c>
      <c r="D414" s="4">
        <f>_xlfn.XLOOKUP(A414,Cleaning!$A:$A,Cleaning!$D:$D,0,0)</f>
        <v>0.27229166666666665</v>
      </c>
      <c r="E414" s="2">
        <f>_xlfn.XLOOKUP(A414,Cleaning!$A:$A,Cleaning!$E:$E,0,0)</f>
        <v>45865</v>
      </c>
      <c r="F414" s="10" t="str">
        <f>_xlfn.XLOOKUP(A414,Cleaning!$A:$A,Cleaning!$F:$F,0,0)</f>
        <v>Sunday</v>
      </c>
      <c r="G414" t="str">
        <f>_xlfn.XLOOKUP(A414,Cleaning!$A:$A,Cleaning!$G:$G,0,0)</f>
        <v>Dinner</v>
      </c>
      <c r="H414" t="str">
        <f>_xlfn.XLOOKUP(A414,Cleaning!$A:$A,Cleaning!$I:$I,0,0)</f>
        <v>Dine-In</v>
      </c>
      <c r="I414" t="str">
        <f>_xlfn.XLOOKUP(A414,Cleaning!$A:$A,Cleaning!$J:$J,0,0)</f>
        <v>Chicken Sandwich</v>
      </c>
      <c r="J414" t="str">
        <f>_xlfn.XLOOKUP(A414,Cleaning!$A:$A,Cleaning!$L:$L,0,0)</f>
        <v>Gluten-Free Bun</v>
      </c>
      <c r="K414" t="str">
        <f>_xlfn.XLOOKUP(A414,Cleaning!$A:$A,Cleaning!$X:$X,0,0)</f>
        <v>Card</v>
      </c>
      <c r="L414" s="3">
        <f>_xlfn.XLOOKUP(A414,Cleaning!$A:$A,Cleaning!$M:$M,0,0)</f>
        <v>1</v>
      </c>
      <c r="M414" s="5">
        <f>_xlfn.XLOOKUP(A414,Cleaning!$A:$A,Cleaning!$O:$O,0,0)</f>
        <v>5.83</v>
      </c>
      <c r="N414" s="12">
        <f>_xlfn.XLOOKUP(A414,Cleaning!$A:$A,Cleaning!$P:$P,0,0)</f>
        <v>5.83</v>
      </c>
      <c r="O414">
        <f>_xlfn.XLOOKUP(A414,Cleaning!$A:$A,Cleaning!$R:$R,0,0)</f>
        <v>0</v>
      </c>
      <c r="P414">
        <f>_xlfn.XLOOKUP(A414,Cleaning!$A:$A,Cleaning!$T:$T,0,0)</f>
        <v>0.52</v>
      </c>
      <c r="Q414" s="5">
        <f>_xlfn.XLOOKUP(A414,Cleaning!$A:$A,Cleaning!$V:$V,0,0)</f>
        <v>6.35</v>
      </c>
    </row>
    <row r="415" spans="1:17" x14ac:dyDescent="0.3">
      <c r="A415" s="3">
        <v>120413</v>
      </c>
      <c r="B415">
        <f>_xlfn.XLOOKUP(A415,Cleaning!$A:$A,Cleaning!$B:$B,0,0)</f>
        <v>201</v>
      </c>
      <c r="C415" s="2">
        <f>_xlfn.XLOOKUP(A415,Cleaning!$A:$A,Cleaning!$C:$C,0,0)</f>
        <v>45825</v>
      </c>
      <c r="D415" s="4">
        <f>_xlfn.XLOOKUP(A415,Cleaning!$A:$A,Cleaning!$D:$D,0,0)</f>
        <v>0.46936342592592595</v>
      </c>
      <c r="E415" s="2">
        <f>_xlfn.XLOOKUP(A415,Cleaning!$A:$A,Cleaning!$E:$E,0,0)</f>
        <v>45825</v>
      </c>
      <c r="F415" s="10" t="str">
        <f>_xlfn.XLOOKUP(A415,Cleaning!$A:$A,Cleaning!$F:$F,0,0)</f>
        <v>Tuesday</v>
      </c>
      <c r="G415" t="str">
        <f>_xlfn.XLOOKUP(A415,Cleaning!$A:$A,Cleaning!$G:$G,0,0)</f>
        <v>Lunch</v>
      </c>
      <c r="H415" t="str">
        <f>_xlfn.XLOOKUP(A415,Cleaning!$A:$A,Cleaning!$I:$I,0,0)</f>
        <v>Drive-Thru</v>
      </c>
      <c r="I415" t="str">
        <f>_xlfn.XLOOKUP(A415,Cleaning!$A:$A,Cleaning!$J:$J,0,0)</f>
        <v>Cheeseburger Combo</v>
      </c>
      <c r="J415" t="str">
        <f>_xlfn.XLOOKUP(A415,Cleaning!$A:$A,Cleaning!$L:$L,0,0)</f>
        <v>No Modifier</v>
      </c>
      <c r="K415" t="str">
        <f>_xlfn.XLOOKUP(A415,Cleaning!$A:$A,Cleaning!$X:$X,0,0)</f>
        <v>Card</v>
      </c>
      <c r="L415" s="3">
        <f>_xlfn.XLOOKUP(A415,Cleaning!$A:$A,Cleaning!$M:$M,0,0)</f>
        <v>1</v>
      </c>
      <c r="M415" s="5">
        <f>_xlfn.XLOOKUP(A415,Cleaning!$A:$A,Cleaning!$O:$O,0,0)</f>
        <v>9.129999999999999</v>
      </c>
      <c r="N415" s="12">
        <f>_xlfn.XLOOKUP(A415,Cleaning!$A:$A,Cleaning!$P:$P,0,0)</f>
        <v>9.129999999999999</v>
      </c>
      <c r="O415">
        <f>_xlfn.XLOOKUP(A415,Cleaning!$A:$A,Cleaning!$R:$R,0,0)</f>
        <v>0</v>
      </c>
      <c r="P415">
        <f>_xlfn.XLOOKUP(A415,Cleaning!$A:$A,Cleaning!$T:$T,0,0)</f>
        <v>0.73</v>
      </c>
      <c r="Q415" s="5">
        <f>_xlfn.XLOOKUP(A415,Cleaning!$A:$A,Cleaning!$V:$V,0,0)</f>
        <v>9.86</v>
      </c>
    </row>
    <row r="416" spans="1:17" x14ac:dyDescent="0.3">
      <c r="A416" s="3">
        <v>120414</v>
      </c>
      <c r="B416">
        <f>_xlfn.XLOOKUP(A416,Cleaning!$A:$A,Cleaning!$B:$B,0,0)</f>
        <v>103</v>
      </c>
      <c r="C416" s="2">
        <f>_xlfn.XLOOKUP(A416,Cleaning!$A:$A,Cleaning!$C:$C,0,0)</f>
        <v>45826</v>
      </c>
      <c r="D416" s="4">
        <f>_xlfn.XLOOKUP(A416,Cleaning!$A:$A,Cleaning!$D:$D,0,0)</f>
        <v>0.41491898148148149</v>
      </c>
      <c r="E416" s="2">
        <f>_xlfn.XLOOKUP(A416,Cleaning!$A:$A,Cleaning!$E:$E,0,0)</f>
        <v>45826</v>
      </c>
      <c r="F416" s="10" t="str">
        <f>_xlfn.XLOOKUP(A416,Cleaning!$A:$A,Cleaning!$F:$F,0,0)</f>
        <v>Wednesday</v>
      </c>
      <c r="G416" t="str">
        <f>_xlfn.XLOOKUP(A416,Cleaning!$A:$A,Cleaning!$G:$G,0,0)</f>
        <v>Dinner</v>
      </c>
      <c r="H416" t="str">
        <f>_xlfn.XLOOKUP(A416,Cleaning!$A:$A,Cleaning!$I:$I,0,0)</f>
        <v>Drive-Thru</v>
      </c>
      <c r="I416" t="str">
        <f>_xlfn.XLOOKUP(A416,Cleaning!$A:$A,Cleaning!$J:$J,0,0)</f>
        <v>Spicy Chicken Combo</v>
      </c>
      <c r="J416" t="str">
        <f>_xlfn.XLOOKUP(A416,Cleaning!$A:$A,Cleaning!$L:$L,0,0)</f>
        <v>No Modifier</v>
      </c>
      <c r="K416" t="str">
        <f>_xlfn.XLOOKUP(A416,Cleaning!$A:$A,Cleaning!$X:$X,0,0)</f>
        <v>Card</v>
      </c>
      <c r="L416" s="3">
        <f>_xlfn.XLOOKUP(A416,Cleaning!$A:$A,Cleaning!$M:$M,0,0)</f>
        <v>1</v>
      </c>
      <c r="M416" s="5">
        <f>_xlfn.XLOOKUP(A416,Cleaning!$A:$A,Cleaning!$O:$O,0,0)</f>
        <v>9.4599999999999991</v>
      </c>
      <c r="N416" s="12">
        <f>_xlfn.XLOOKUP(A416,Cleaning!$A:$A,Cleaning!$P:$P,0,0)</f>
        <v>9.4599999999999991</v>
      </c>
      <c r="O416">
        <f>_xlfn.XLOOKUP(A416,Cleaning!$A:$A,Cleaning!$R:$R,0,0)</f>
        <v>0</v>
      </c>
      <c r="P416">
        <f>_xlfn.XLOOKUP(A416,Cleaning!$A:$A,Cleaning!$T:$T,0,0)</f>
        <v>0.9</v>
      </c>
      <c r="Q416" s="5">
        <f>_xlfn.XLOOKUP(A416,Cleaning!$A:$A,Cleaning!$V:$V,0,0)</f>
        <v>10.36</v>
      </c>
    </row>
    <row r="417" spans="1:17" x14ac:dyDescent="0.3">
      <c r="A417" s="3">
        <v>120415</v>
      </c>
      <c r="B417">
        <f>_xlfn.XLOOKUP(A417,Cleaning!$A:$A,Cleaning!$B:$B,0,0)</f>
        <v>101</v>
      </c>
      <c r="C417" s="2">
        <f>_xlfn.XLOOKUP(A417,Cleaning!$A:$A,Cleaning!$C:$C,0,0)</f>
        <v>45874</v>
      </c>
      <c r="D417" s="4">
        <f>_xlfn.XLOOKUP(A417,Cleaning!$A:$A,Cleaning!$D:$D,0,0)</f>
        <v>0.54</v>
      </c>
      <c r="E417" s="2">
        <f>_xlfn.XLOOKUP(A417,Cleaning!$A:$A,Cleaning!$E:$E,0,0)</f>
        <v>45874</v>
      </c>
      <c r="F417" s="10" t="str">
        <f>_xlfn.XLOOKUP(A417,Cleaning!$A:$A,Cleaning!$F:$F,0,0)</f>
        <v>Tuesday</v>
      </c>
      <c r="G417" t="str">
        <f>_xlfn.XLOOKUP(A417,Cleaning!$A:$A,Cleaning!$G:$G,0,0)</f>
        <v>Lunch</v>
      </c>
      <c r="H417" t="str">
        <f>_xlfn.XLOOKUP(A417,Cleaning!$A:$A,Cleaning!$I:$I,0,0)</f>
        <v>Dine-In</v>
      </c>
      <c r="I417" t="str">
        <f>_xlfn.XLOOKUP(A417,Cleaning!$A:$A,Cleaning!$J:$J,0,0)</f>
        <v>Spicy Chicken Combo</v>
      </c>
      <c r="J417" t="str">
        <f>_xlfn.XLOOKUP(A417,Cleaning!$A:$A,Cleaning!$L:$L,0,0)</f>
        <v>No Modifier</v>
      </c>
      <c r="K417" t="str">
        <f>_xlfn.XLOOKUP(A417,Cleaning!$A:$A,Cleaning!$X:$X,0,0)</f>
        <v>Cash</v>
      </c>
      <c r="L417" s="3">
        <f>_xlfn.XLOOKUP(A417,Cleaning!$A:$A,Cleaning!$M:$M,0,0)</f>
        <v>1</v>
      </c>
      <c r="M417" s="5">
        <f>_xlfn.XLOOKUP(A417,Cleaning!$A:$A,Cleaning!$O:$O,0,0)</f>
        <v>8.92</v>
      </c>
      <c r="N417" s="12">
        <f>_xlfn.XLOOKUP(A417,Cleaning!$A:$A,Cleaning!$P:$P,0,0)</f>
        <v>8.92</v>
      </c>
      <c r="O417">
        <f>_xlfn.XLOOKUP(A417,Cleaning!$A:$A,Cleaning!$R:$R,0,0)</f>
        <v>0</v>
      </c>
      <c r="P417">
        <f>_xlfn.XLOOKUP(A417,Cleaning!$A:$A,Cleaning!$T:$T,0,0)</f>
        <v>0.76</v>
      </c>
      <c r="Q417" s="5">
        <f>_xlfn.XLOOKUP(A417,Cleaning!$A:$A,Cleaning!$V:$V,0,0)</f>
        <v>9.68</v>
      </c>
    </row>
    <row r="418" spans="1:17" x14ac:dyDescent="0.3">
      <c r="A418" s="3">
        <v>120416</v>
      </c>
      <c r="B418">
        <f>_xlfn.XLOOKUP(A418,Cleaning!$A:$A,Cleaning!$B:$B,0,0)</f>
        <v>301</v>
      </c>
      <c r="C418" s="2">
        <f>_xlfn.XLOOKUP(A418,Cleaning!$A:$A,Cleaning!$C:$C,0,0)</f>
        <v>45843</v>
      </c>
      <c r="D418" s="4">
        <f>_xlfn.XLOOKUP(A418,Cleaning!$A:$A,Cleaning!$D:$D,0,0)</f>
        <v>0.40275462962962966</v>
      </c>
      <c r="E418" s="2">
        <f>_xlfn.XLOOKUP(A418,Cleaning!$A:$A,Cleaning!$E:$E,0,0)</f>
        <v>45843</v>
      </c>
      <c r="F418" s="10" t="str">
        <f>_xlfn.XLOOKUP(A418,Cleaning!$A:$A,Cleaning!$F:$F,0,0)</f>
        <v>Saturday</v>
      </c>
      <c r="G418" t="str">
        <f>_xlfn.XLOOKUP(A418,Cleaning!$A:$A,Cleaning!$G:$G,0,0)</f>
        <v>Breakfast</v>
      </c>
      <c r="H418" t="str">
        <f>_xlfn.XLOOKUP(A418,Cleaning!$A:$A,Cleaning!$I:$I,0,0)</f>
        <v>Dine-In</v>
      </c>
      <c r="I418" t="str">
        <f>_xlfn.XLOOKUP(A418,Cleaning!$A:$A,Cleaning!$J:$J,0,0)</f>
        <v>Pancake Platter</v>
      </c>
      <c r="J418" t="str">
        <f>_xlfn.XLOOKUP(A418,Cleaning!$A:$A,Cleaning!$L:$L,0,0)</f>
        <v>Cinnamon</v>
      </c>
      <c r="K418" t="str">
        <f>_xlfn.XLOOKUP(A418,Cleaning!$A:$A,Cleaning!$X:$X,0,0)</f>
        <v>Card</v>
      </c>
      <c r="L418" s="3">
        <f>_xlfn.XLOOKUP(A418,Cleaning!$A:$A,Cleaning!$M:$M,0,0)</f>
        <v>1</v>
      </c>
      <c r="M418" s="5">
        <f>_xlfn.XLOOKUP(A418,Cleaning!$A:$A,Cleaning!$O:$O,0,0)</f>
        <v>5.6099999999999994</v>
      </c>
      <c r="N418" s="12">
        <f>_xlfn.XLOOKUP(A418,Cleaning!$A:$A,Cleaning!$P:$P,0,0)</f>
        <v>5.6099999999999994</v>
      </c>
      <c r="O418">
        <f>_xlfn.XLOOKUP(A418,Cleaning!$A:$A,Cleaning!$R:$R,0,0)</f>
        <v>0</v>
      </c>
      <c r="P418">
        <f>_xlfn.XLOOKUP(A418,Cleaning!$A:$A,Cleaning!$T:$T,0,0)</f>
        <v>0.48</v>
      </c>
      <c r="Q418" s="5">
        <f>_xlfn.XLOOKUP(A418,Cleaning!$A:$A,Cleaning!$V:$V,0,0)</f>
        <v>6.09</v>
      </c>
    </row>
    <row r="419" spans="1:17" x14ac:dyDescent="0.3">
      <c r="A419" s="3">
        <v>120417</v>
      </c>
      <c r="B419">
        <f>_xlfn.XLOOKUP(A419,Cleaning!$A:$A,Cleaning!$B:$B,0,0)</f>
        <v>103</v>
      </c>
      <c r="C419" s="2">
        <f>_xlfn.XLOOKUP(A419,Cleaning!$A:$A,Cleaning!$C:$C,0,0)</f>
        <v>45809</v>
      </c>
      <c r="D419" s="4">
        <f>_xlfn.XLOOKUP(A419,Cleaning!$A:$A,Cleaning!$D:$D,0,0)</f>
        <v>5.0752314814814813E-2</v>
      </c>
      <c r="E419" s="2">
        <f>_xlfn.XLOOKUP(A419,Cleaning!$A:$A,Cleaning!$E:$E,0,0)</f>
        <v>45809</v>
      </c>
      <c r="F419" s="10" t="str">
        <f>_xlfn.XLOOKUP(A419,Cleaning!$A:$A,Cleaning!$F:$F,0,0)</f>
        <v>Sunday</v>
      </c>
      <c r="G419" t="str">
        <f>_xlfn.XLOOKUP(A419,Cleaning!$A:$A,Cleaning!$G:$G,0,0)</f>
        <v>Lunch</v>
      </c>
      <c r="H419" t="str">
        <f>_xlfn.XLOOKUP(A419,Cleaning!$A:$A,Cleaning!$I:$I,0,0)</f>
        <v>Takeout</v>
      </c>
      <c r="I419" t="str">
        <f>_xlfn.XLOOKUP(A419,Cleaning!$A:$A,Cleaning!$J:$J,0,0)</f>
        <v>Spicy Chicken Sandwich</v>
      </c>
      <c r="J419" t="str">
        <f>_xlfn.XLOOKUP(A419,Cleaning!$A:$A,Cleaning!$L:$L,0,0)</f>
        <v>No Pickles</v>
      </c>
      <c r="K419" t="str">
        <f>_xlfn.XLOOKUP(A419,Cleaning!$A:$A,Cleaning!$X:$X,0,0)</f>
        <v>Card</v>
      </c>
      <c r="L419" s="3">
        <f>_xlfn.XLOOKUP(A419,Cleaning!$A:$A,Cleaning!$M:$M,0,0)</f>
        <v>1</v>
      </c>
      <c r="M419" s="5">
        <f>_xlfn.XLOOKUP(A419,Cleaning!$A:$A,Cleaning!$O:$O,0,0)</f>
        <v>5.6800000000000006</v>
      </c>
      <c r="N419" s="12">
        <f>_xlfn.XLOOKUP(A419,Cleaning!$A:$A,Cleaning!$P:$P,0,0)</f>
        <v>5.6800000000000006</v>
      </c>
      <c r="O419">
        <f>_xlfn.XLOOKUP(A419,Cleaning!$A:$A,Cleaning!$R:$R,0,0)</f>
        <v>0</v>
      </c>
      <c r="P419">
        <f>_xlfn.XLOOKUP(A419,Cleaning!$A:$A,Cleaning!$T:$T,0,0)</f>
        <v>0.43</v>
      </c>
      <c r="Q419" s="5">
        <f>_xlfn.XLOOKUP(A419,Cleaning!$A:$A,Cleaning!$V:$V,0,0)</f>
        <v>6.11</v>
      </c>
    </row>
    <row r="420" spans="1:17" x14ac:dyDescent="0.3">
      <c r="A420" s="3">
        <v>120418</v>
      </c>
      <c r="B420">
        <f>_xlfn.XLOOKUP(A420,Cleaning!$A:$A,Cleaning!$B:$B,0,0)</f>
        <v>101</v>
      </c>
      <c r="C420" s="2">
        <f>_xlfn.XLOOKUP(A420,Cleaning!$A:$A,Cleaning!$C:$C,0,0)</f>
        <v>45845</v>
      </c>
      <c r="D420" s="4">
        <f>_xlfn.XLOOKUP(A420,Cleaning!$A:$A,Cleaning!$D:$D,0,0)</f>
        <v>0.33822916666666669</v>
      </c>
      <c r="E420" s="2">
        <f>_xlfn.XLOOKUP(A420,Cleaning!$A:$A,Cleaning!$E:$E,0,0)</f>
        <v>45845</v>
      </c>
      <c r="F420" s="10" t="str">
        <f>_xlfn.XLOOKUP(A420,Cleaning!$A:$A,Cleaning!$F:$F,0,0)</f>
        <v>Monday</v>
      </c>
      <c r="G420" t="str">
        <f>_xlfn.XLOOKUP(A420,Cleaning!$A:$A,Cleaning!$G:$G,0,0)</f>
        <v>Dinner</v>
      </c>
      <c r="H420" t="str">
        <f>_xlfn.XLOOKUP(A420,Cleaning!$A:$A,Cleaning!$I:$I,0,0)</f>
        <v>Drive-Thru</v>
      </c>
      <c r="I420" t="str">
        <f>_xlfn.XLOOKUP(A420,Cleaning!$A:$A,Cleaning!$J:$J,0,0)</f>
        <v>Cheeseburger Combo</v>
      </c>
      <c r="J420" t="str">
        <f>_xlfn.XLOOKUP(A420,Cleaning!$A:$A,Cleaning!$L:$L,0,0)</f>
        <v>No Modifier</v>
      </c>
      <c r="K420" t="str">
        <f>_xlfn.XLOOKUP(A420,Cleaning!$A:$A,Cleaning!$X:$X,0,0)</f>
        <v>MobilePay</v>
      </c>
      <c r="L420" s="3">
        <f>_xlfn.XLOOKUP(A420,Cleaning!$A:$A,Cleaning!$M:$M,0,0)</f>
        <v>1</v>
      </c>
      <c r="M420" s="5">
        <f>_xlfn.XLOOKUP(A420,Cleaning!$A:$A,Cleaning!$O:$O,0,0)</f>
        <v>9.08</v>
      </c>
      <c r="N420" s="12">
        <f>_xlfn.XLOOKUP(A420,Cleaning!$A:$A,Cleaning!$P:$P,0,0)</f>
        <v>9.08</v>
      </c>
      <c r="O420">
        <f>_xlfn.XLOOKUP(A420,Cleaning!$A:$A,Cleaning!$R:$R,0,0)</f>
        <v>0</v>
      </c>
      <c r="P420">
        <f>_xlfn.XLOOKUP(A420,Cleaning!$A:$A,Cleaning!$T:$T,0,0)</f>
        <v>0.66</v>
      </c>
      <c r="Q420" s="5">
        <f>_xlfn.XLOOKUP(A420,Cleaning!$A:$A,Cleaning!$V:$V,0,0)</f>
        <v>9.74</v>
      </c>
    </row>
    <row r="421" spans="1:17" x14ac:dyDescent="0.3">
      <c r="A421" s="3">
        <v>120419</v>
      </c>
      <c r="B421">
        <f>_xlfn.XLOOKUP(A421,Cleaning!$A:$A,Cleaning!$B:$B,0,0)</f>
        <v>403</v>
      </c>
      <c r="C421" s="2">
        <f>_xlfn.XLOOKUP(A421,Cleaning!$A:$A,Cleaning!$C:$C,0,0)</f>
        <v>45849</v>
      </c>
      <c r="D421" s="4">
        <f>_xlfn.XLOOKUP(A421,Cleaning!$A:$A,Cleaning!$D:$D,0,0)</f>
        <v>0.34673611111111113</v>
      </c>
      <c r="E421" s="2">
        <f>_xlfn.XLOOKUP(A421,Cleaning!$A:$A,Cleaning!$E:$E,0,0)</f>
        <v>45849</v>
      </c>
      <c r="F421" s="10" t="str">
        <f>_xlfn.XLOOKUP(A421,Cleaning!$A:$A,Cleaning!$F:$F,0,0)</f>
        <v>Friday</v>
      </c>
      <c r="G421" t="str">
        <f>_xlfn.XLOOKUP(A421,Cleaning!$A:$A,Cleaning!$G:$G,0,0)</f>
        <v>Dinner</v>
      </c>
      <c r="H421" t="str">
        <f>_xlfn.XLOOKUP(A421,Cleaning!$A:$A,Cleaning!$I:$I,0,0)</f>
        <v>Delivery</v>
      </c>
      <c r="I421" t="str">
        <f>_xlfn.XLOOKUP(A421,Cleaning!$A:$A,Cleaning!$J:$J,0,0)</f>
        <v>Chicken Sandwich Combo</v>
      </c>
      <c r="J421" t="str">
        <f>_xlfn.XLOOKUP(A421,Cleaning!$A:$A,Cleaning!$L:$L,0,0)</f>
        <v>No Modifier</v>
      </c>
      <c r="K421" t="str">
        <f>_xlfn.XLOOKUP(A421,Cleaning!$A:$A,Cleaning!$X:$X,0,0)</f>
        <v>MobilePay</v>
      </c>
      <c r="L421" s="3">
        <f>_xlfn.XLOOKUP(A421,Cleaning!$A:$A,Cleaning!$M:$M,0,0)</f>
        <v>1</v>
      </c>
      <c r="M421" s="5">
        <f>_xlfn.XLOOKUP(A421,Cleaning!$A:$A,Cleaning!$O:$O,0,0)</f>
        <v>9.02</v>
      </c>
      <c r="N421" s="12">
        <f>_xlfn.XLOOKUP(A421,Cleaning!$A:$A,Cleaning!$P:$P,0,0)</f>
        <v>9.02</v>
      </c>
      <c r="O421">
        <f>_xlfn.XLOOKUP(A421,Cleaning!$A:$A,Cleaning!$R:$R,0,0)</f>
        <v>0</v>
      </c>
      <c r="P421">
        <f>_xlfn.XLOOKUP(A421,Cleaning!$A:$A,Cleaning!$T:$T,0,0)</f>
        <v>0.59</v>
      </c>
      <c r="Q421" s="5">
        <f>_xlfn.XLOOKUP(A421,Cleaning!$A:$A,Cleaning!$V:$V,0,0)</f>
        <v>9.61</v>
      </c>
    </row>
    <row r="422" spans="1:17" x14ac:dyDescent="0.3">
      <c r="A422" s="3">
        <v>120420</v>
      </c>
      <c r="B422">
        <f>_xlfn.XLOOKUP(A422,Cleaning!$A:$A,Cleaning!$B:$B,0,0)</f>
        <v>401</v>
      </c>
      <c r="C422" s="2">
        <f>_xlfn.XLOOKUP(A422,Cleaning!$A:$A,Cleaning!$C:$C,0,0)</f>
        <v>45868</v>
      </c>
      <c r="D422" s="4">
        <f>_xlfn.XLOOKUP(A422,Cleaning!$A:$A,Cleaning!$D:$D,0,0)</f>
        <v>0.25239583333333332</v>
      </c>
      <c r="E422" s="2">
        <f>_xlfn.XLOOKUP(A422,Cleaning!$A:$A,Cleaning!$E:$E,0,0)</f>
        <v>45868</v>
      </c>
      <c r="F422" s="10" t="str">
        <f>_xlfn.XLOOKUP(A422,Cleaning!$A:$A,Cleaning!$F:$F,0,0)</f>
        <v>Wednesday</v>
      </c>
      <c r="G422" t="str">
        <f>_xlfn.XLOOKUP(A422,Cleaning!$A:$A,Cleaning!$G:$G,0,0)</f>
        <v>Dinner</v>
      </c>
      <c r="H422" t="str">
        <f>_xlfn.XLOOKUP(A422,Cleaning!$A:$A,Cleaning!$I:$I,0,0)</f>
        <v>Drive-Thru</v>
      </c>
      <c r="I422" t="str">
        <f>_xlfn.XLOOKUP(A422,Cleaning!$A:$A,Cleaning!$J:$J,0,0)</f>
        <v>Cheeseburger Combo</v>
      </c>
      <c r="J422" t="str">
        <f>_xlfn.XLOOKUP(A422,Cleaning!$A:$A,Cleaning!$L:$L,0,0)</f>
        <v>No Modifier</v>
      </c>
      <c r="K422" t="str">
        <f>_xlfn.XLOOKUP(A422,Cleaning!$A:$A,Cleaning!$X:$X,0,0)</f>
        <v>Card</v>
      </c>
      <c r="L422" s="3">
        <f>_xlfn.XLOOKUP(A422,Cleaning!$A:$A,Cleaning!$M:$M,0,0)</f>
        <v>1</v>
      </c>
      <c r="M422" s="5">
        <f>_xlfn.XLOOKUP(A422,Cleaning!$A:$A,Cleaning!$O:$O,0,0)</f>
        <v>9.52</v>
      </c>
      <c r="N422" s="12">
        <f>_xlfn.XLOOKUP(A422,Cleaning!$A:$A,Cleaning!$P:$P,0,0)</f>
        <v>9.52</v>
      </c>
      <c r="O422">
        <f>_xlfn.XLOOKUP(A422,Cleaning!$A:$A,Cleaning!$R:$R,0,0)</f>
        <v>0</v>
      </c>
      <c r="P422">
        <f>_xlfn.XLOOKUP(A422,Cleaning!$A:$A,Cleaning!$T:$T,0,0)</f>
        <v>0.9</v>
      </c>
      <c r="Q422" s="5">
        <f>_xlfn.XLOOKUP(A422,Cleaning!$A:$A,Cleaning!$V:$V,0,0)</f>
        <v>10.42</v>
      </c>
    </row>
    <row r="423" spans="1:17" x14ac:dyDescent="0.3">
      <c r="A423" s="3">
        <v>120421</v>
      </c>
      <c r="B423">
        <f>_xlfn.XLOOKUP(A423,Cleaning!$A:$A,Cleaning!$B:$B,0,0)</f>
        <v>402</v>
      </c>
      <c r="C423" s="2">
        <f>_xlfn.XLOOKUP(A423,Cleaning!$A:$A,Cleaning!$C:$C,0,0)</f>
        <v>45825</v>
      </c>
      <c r="D423" s="4">
        <f>_xlfn.XLOOKUP(A423,Cleaning!$A:$A,Cleaning!$D:$D,0,0)</f>
        <v>0.29828703703703702</v>
      </c>
      <c r="E423" s="2">
        <f>_xlfn.XLOOKUP(A423,Cleaning!$A:$A,Cleaning!$E:$E,0,0)</f>
        <v>45825</v>
      </c>
      <c r="F423" s="10" t="str">
        <f>_xlfn.XLOOKUP(A423,Cleaning!$A:$A,Cleaning!$F:$F,0,0)</f>
        <v>Tuesday</v>
      </c>
      <c r="G423" t="str">
        <f>_xlfn.XLOOKUP(A423,Cleaning!$A:$A,Cleaning!$G:$G,0,0)</f>
        <v>Dinner</v>
      </c>
      <c r="H423" t="str">
        <f>_xlfn.XLOOKUP(A423,Cleaning!$A:$A,Cleaning!$I:$I,0,0)</f>
        <v>Dine-In</v>
      </c>
      <c r="I423" t="str">
        <f>_xlfn.XLOOKUP(A423,Cleaning!$A:$A,Cleaning!$J:$J,0,0)</f>
        <v>Double Cheeseburger</v>
      </c>
      <c r="J423" t="str">
        <f>_xlfn.XLOOKUP(A423,Cleaning!$A:$A,Cleaning!$L:$L,0,0)</f>
        <v>No Modifier</v>
      </c>
      <c r="K423" t="str">
        <f>_xlfn.XLOOKUP(A423,Cleaning!$A:$A,Cleaning!$X:$X,0,0)</f>
        <v>Cash</v>
      </c>
      <c r="L423" s="3">
        <f>_xlfn.XLOOKUP(A423,Cleaning!$A:$A,Cleaning!$M:$M,0,0)</f>
        <v>2</v>
      </c>
      <c r="M423" s="5">
        <f>_xlfn.XLOOKUP(A423,Cleaning!$A:$A,Cleaning!$O:$O,0,0)</f>
        <v>6.4700000000000006</v>
      </c>
      <c r="N423" s="12">
        <f>_xlfn.XLOOKUP(A423,Cleaning!$A:$A,Cleaning!$P:$P,0,0)</f>
        <v>12.940000000000001</v>
      </c>
      <c r="O423">
        <f>_xlfn.XLOOKUP(A423,Cleaning!$A:$A,Cleaning!$R:$R,0,0)</f>
        <v>0</v>
      </c>
      <c r="P423">
        <f>_xlfn.XLOOKUP(A423,Cleaning!$A:$A,Cleaning!$T:$T,0,0)</f>
        <v>0.94</v>
      </c>
      <c r="Q423" s="5">
        <f>_xlfn.XLOOKUP(A423,Cleaning!$A:$A,Cleaning!$V:$V,0,0)</f>
        <v>13.88</v>
      </c>
    </row>
    <row r="424" spans="1:17" x14ac:dyDescent="0.3">
      <c r="A424" s="3">
        <v>120422</v>
      </c>
      <c r="B424">
        <f>_xlfn.XLOOKUP(A424,Cleaning!$A:$A,Cleaning!$B:$B,0,0)</f>
        <v>102</v>
      </c>
      <c r="C424" s="2">
        <f>_xlfn.XLOOKUP(A424,Cleaning!$A:$A,Cleaning!$C:$C,0,0)</f>
        <v>45826</v>
      </c>
      <c r="D424" s="4">
        <f>_xlfn.XLOOKUP(A424,Cleaning!$A:$A,Cleaning!$D:$D,0,0)</f>
        <v>0.13012731481481482</v>
      </c>
      <c r="E424" s="2">
        <f>_xlfn.XLOOKUP(A424,Cleaning!$A:$A,Cleaning!$E:$E,0,0)</f>
        <v>45826</v>
      </c>
      <c r="F424" s="10" t="str">
        <f>_xlfn.XLOOKUP(A424,Cleaning!$A:$A,Cleaning!$F:$F,0,0)</f>
        <v>Wednesday</v>
      </c>
      <c r="G424" t="str">
        <f>_xlfn.XLOOKUP(A424,Cleaning!$A:$A,Cleaning!$G:$G,0,0)</f>
        <v>Afternoon</v>
      </c>
      <c r="H424" t="str">
        <f>_xlfn.XLOOKUP(A424,Cleaning!$A:$A,Cleaning!$I:$I,0,0)</f>
        <v>Takeout</v>
      </c>
      <c r="I424" t="str">
        <f>_xlfn.XLOOKUP(A424,Cleaning!$A:$A,Cleaning!$J:$J,0,0)</f>
        <v>Chicken Nuggets (10pc)</v>
      </c>
      <c r="J424" t="str">
        <f>_xlfn.XLOOKUP(A424,Cleaning!$A:$A,Cleaning!$L:$L,0,0)</f>
        <v>No Modifier</v>
      </c>
      <c r="K424" t="str">
        <f>_xlfn.XLOOKUP(A424,Cleaning!$A:$A,Cleaning!$X:$X,0,0)</f>
        <v>Card</v>
      </c>
      <c r="L424" s="3">
        <f>_xlfn.XLOOKUP(A424,Cleaning!$A:$A,Cleaning!$M:$M,0,0)</f>
        <v>4</v>
      </c>
      <c r="M424" s="5">
        <f>_xlfn.XLOOKUP(A424,Cleaning!$A:$A,Cleaning!$O:$O,0,0)</f>
        <v>4.91</v>
      </c>
      <c r="N424" s="12">
        <f>_xlfn.XLOOKUP(A424,Cleaning!$A:$A,Cleaning!$P:$P,0,0)</f>
        <v>19.64</v>
      </c>
      <c r="O424">
        <f>_xlfn.XLOOKUP(A424,Cleaning!$A:$A,Cleaning!$R:$R,0,0)</f>
        <v>0</v>
      </c>
      <c r="P424">
        <f>_xlfn.XLOOKUP(A424,Cleaning!$A:$A,Cleaning!$T:$T,0,0)</f>
        <v>1.77</v>
      </c>
      <c r="Q424" s="5">
        <f>_xlfn.XLOOKUP(A424,Cleaning!$A:$A,Cleaning!$V:$V,0,0)</f>
        <v>21.41</v>
      </c>
    </row>
    <row r="425" spans="1:17" x14ac:dyDescent="0.3">
      <c r="A425" s="3">
        <v>120423</v>
      </c>
      <c r="B425">
        <f>_xlfn.XLOOKUP(A425,Cleaning!$A:$A,Cleaning!$B:$B,0,0)</f>
        <v>202</v>
      </c>
      <c r="C425" s="2">
        <f>_xlfn.XLOOKUP(A425,Cleaning!$A:$A,Cleaning!$C:$C,0,0)</f>
        <v>45851</v>
      </c>
      <c r="D425" s="4">
        <f>_xlfn.XLOOKUP(A425,Cleaning!$A:$A,Cleaning!$D:$D,0,0)</f>
        <v>0.32832175925925927</v>
      </c>
      <c r="E425" s="2">
        <f>_xlfn.XLOOKUP(A425,Cleaning!$A:$A,Cleaning!$E:$E,0,0)</f>
        <v>45851</v>
      </c>
      <c r="F425" s="10" t="str">
        <f>_xlfn.XLOOKUP(A425,Cleaning!$A:$A,Cleaning!$F:$F,0,0)</f>
        <v>Sunday</v>
      </c>
      <c r="G425" t="str">
        <f>_xlfn.XLOOKUP(A425,Cleaning!$A:$A,Cleaning!$G:$G,0,0)</f>
        <v>Dinner</v>
      </c>
      <c r="H425" t="str">
        <f>_xlfn.XLOOKUP(A425,Cleaning!$A:$A,Cleaning!$I:$I,0,0)</f>
        <v>Takeout</v>
      </c>
      <c r="I425" t="str">
        <f>_xlfn.XLOOKUP(A425,Cleaning!$A:$A,Cleaning!$J:$J,0,0)</f>
        <v>Veggie Burger</v>
      </c>
      <c r="J425" t="str">
        <f>_xlfn.XLOOKUP(A425,Cleaning!$A:$A,Cleaning!$L:$L,0,0)</f>
        <v>Extra Sauce</v>
      </c>
      <c r="K425" t="str">
        <f>_xlfn.XLOOKUP(A425,Cleaning!$A:$A,Cleaning!$X:$X,0,0)</f>
        <v>Card</v>
      </c>
      <c r="L425" s="3">
        <f>_xlfn.XLOOKUP(A425,Cleaning!$A:$A,Cleaning!$M:$M,0,0)</f>
        <v>1</v>
      </c>
      <c r="M425" s="5">
        <f>_xlfn.XLOOKUP(A425,Cleaning!$A:$A,Cleaning!$O:$O,0,0)</f>
        <v>5.83</v>
      </c>
      <c r="N425" s="12">
        <f>_xlfn.XLOOKUP(A425,Cleaning!$A:$A,Cleaning!$P:$P,0,0)</f>
        <v>5.83</v>
      </c>
      <c r="O425">
        <f>_xlfn.XLOOKUP(A425,Cleaning!$A:$A,Cleaning!$R:$R,0,0)</f>
        <v>0</v>
      </c>
      <c r="P425">
        <f>_xlfn.XLOOKUP(A425,Cleaning!$A:$A,Cleaning!$T:$T,0,0)</f>
        <v>0.52</v>
      </c>
      <c r="Q425" s="5">
        <f>_xlfn.XLOOKUP(A425,Cleaning!$A:$A,Cleaning!$V:$V,0,0)</f>
        <v>6.35</v>
      </c>
    </row>
    <row r="426" spans="1:17" x14ac:dyDescent="0.3">
      <c r="A426" s="3">
        <v>120424</v>
      </c>
      <c r="B426">
        <f>_xlfn.XLOOKUP(A426,Cleaning!$A:$A,Cleaning!$B:$B,0,0)</f>
        <v>103</v>
      </c>
      <c r="C426" s="2">
        <f>_xlfn.XLOOKUP(A426,Cleaning!$A:$A,Cleaning!$C:$C,0,0)</f>
        <v>45820</v>
      </c>
      <c r="D426" s="4">
        <f>_xlfn.XLOOKUP(A426,Cleaning!$A:$A,Cleaning!$D:$D,0,0)</f>
        <v>0.11282407407407408</v>
      </c>
      <c r="E426" s="2">
        <f>_xlfn.XLOOKUP(A426,Cleaning!$A:$A,Cleaning!$E:$E,0,0)</f>
        <v>45820</v>
      </c>
      <c r="F426" s="10" t="str">
        <f>_xlfn.XLOOKUP(A426,Cleaning!$A:$A,Cleaning!$F:$F,0,0)</f>
        <v>Thursday</v>
      </c>
      <c r="G426" t="str">
        <f>_xlfn.XLOOKUP(A426,Cleaning!$A:$A,Cleaning!$G:$G,0,0)</f>
        <v>Lunch</v>
      </c>
      <c r="H426" t="str">
        <f>_xlfn.XLOOKUP(A426,Cleaning!$A:$A,Cleaning!$I:$I,0,0)</f>
        <v>Dine-In</v>
      </c>
      <c r="I426" t="str">
        <f>_xlfn.XLOOKUP(A426,Cleaning!$A:$A,Cleaning!$J:$J,0,0)</f>
        <v>Cheeseburger</v>
      </c>
      <c r="J426" t="str">
        <f>_xlfn.XLOOKUP(A426,Cleaning!$A:$A,Cleaning!$L:$L,0,0)</f>
        <v>No Modifier</v>
      </c>
      <c r="K426" t="str">
        <f>_xlfn.XLOOKUP(A426,Cleaning!$A:$A,Cleaning!$X:$X,0,0)</f>
        <v>Cash</v>
      </c>
      <c r="L426" s="3">
        <f>_xlfn.XLOOKUP(A426,Cleaning!$A:$A,Cleaning!$M:$M,0,0)</f>
        <v>1</v>
      </c>
      <c r="M426" s="5">
        <f>_xlfn.XLOOKUP(A426,Cleaning!$A:$A,Cleaning!$O:$O,0,0)</f>
        <v>4.71</v>
      </c>
      <c r="N426" s="12">
        <f>_xlfn.XLOOKUP(A426,Cleaning!$A:$A,Cleaning!$P:$P,0,0)</f>
        <v>4.71</v>
      </c>
      <c r="O426">
        <f>_xlfn.XLOOKUP(A426,Cleaning!$A:$A,Cleaning!$R:$R,0,0)</f>
        <v>0</v>
      </c>
      <c r="P426">
        <f>_xlfn.XLOOKUP(A426,Cleaning!$A:$A,Cleaning!$T:$T,0,0)</f>
        <v>0.4</v>
      </c>
      <c r="Q426" s="5">
        <f>_xlfn.XLOOKUP(A426,Cleaning!$A:$A,Cleaning!$V:$V,0,0)</f>
        <v>5.1100000000000003</v>
      </c>
    </row>
    <row r="427" spans="1:17" x14ac:dyDescent="0.3">
      <c r="A427" s="3">
        <v>120425</v>
      </c>
      <c r="B427">
        <f>_xlfn.XLOOKUP(A427,Cleaning!$A:$A,Cleaning!$B:$B,0,0)</f>
        <v>102</v>
      </c>
      <c r="C427" s="2">
        <f>_xlfn.XLOOKUP(A427,Cleaning!$A:$A,Cleaning!$C:$C,0,0)</f>
        <v>45788</v>
      </c>
      <c r="D427" s="4">
        <f>_xlfn.XLOOKUP(A427,Cleaning!$A:$A,Cleaning!$D:$D,0,0)</f>
        <v>0.27546296296296297</v>
      </c>
      <c r="E427" s="2">
        <f>_xlfn.XLOOKUP(A427,Cleaning!$A:$A,Cleaning!$E:$E,0,0)</f>
        <v>45788</v>
      </c>
      <c r="F427" s="10" t="str">
        <f>_xlfn.XLOOKUP(A427,Cleaning!$A:$A,Cleaning!$F:$F,0,0)</f>
        <v>Sunday</v>
      </c>
      <c r="G427" t="str">
        <f>_xlfn.XLOOKUP(A427,Cleaning!$A:$A,Cleaning!$G:$G,0,0)</f>
        <v>Dinner</v>
      </c>
      <c r="H427" t="str">
        <f>_xlfn.XLOOKUP(A427,Cleaning!$A:$A,Cleaning!$I:$I,0,0)</f>
        <v>Drive-Thru</v>
      </c>
      <c r="I427" t="str">
        <f>_xlfn.XLOOKUP(A427,Cleaning!$A:$A,Cleaning!$J:$J,0,0)</f>
        <v>Chicken Sandwich Combo</v>
      </c>
      <c r="J427" t="str">
        <f>_xlfn.XLOOKUP(A427,Cleaning!$A:$A,Cleaning!$L:$L,0,0)</f>
        <v>No Modifier</v>
      </c>
      <c r="K427" t="str">
        <f>_xlfn.XLOOKUP(A427,Cleaning!$A:$A,Cleaning!$X:$X,0,0)</f>
        <v>Cash</v>
      </c>
      <c r="L427" s="3">
        <f>_xlfn.XLOOKUP(A427,Cleaning!$A:$A,Cleaning!$M:$M,0,0)</f>
        <v>1</v>
      </c>
      <c r="M427" s="5">
        <f>_xlfn.XLOOKUP(A427,Cleaning!$A:$A,Cleaning!$O:$O,0,0)</f>
        <v>9.67</v>
      </c>
      <c r="N427" s="12">
        <f>_xlfn.XLOOKUP(A427,Cleaning!$A:$A,Cleaning!$P:$P,0,0)</f>
        <v>9.67</v>
      </c>
      <c r="O427">
        <f>_xlfn.XLOOKUP(A427,Cleaning!$A:$A,Cleaning!$R:$R,0,0)</f>
        <v>0</v>
      </c>
      <c r="P427">
        <f>_xlfn.XLOOKUP(A427,Cleaning!$A:$A,Cleaning!$T:$T,0,0)</f>
        <v>0.92</v>
      </c>
      <c r="Q427" s="5">
        <f>_xlfn.XLOOKUP(A427,Cleaning!$A:$A,Cleaning!$V:$V,0,0)</f>
        <v>10.59</v>
      </c>
    </row>
    <row r="428" spans="1:17" x14ac:dyDescent="0.3">
      <c r="A428" s="3">
        <v>120426</v>
      </c>
      <c r="B428">
        <f>_xlfn.XLOOKUP(A428,Cleaning!$A:$A,Cleaning!$B:$B,0,0)</f>
        <v>101</v>
      </c>
      <c r="C428" s="2">
        <f>_xlfn.XLOOKUP(A428,Cleaning!$A:$A,Cleaning!$C:$C,0,0)</f>
        <v>45759</v>
      </c>
      <c r="D428" s="4">
        <f>_xlfn.XLOOKUP(A428,Cleaning!$A:$A,Cleaning!$D:$D,0,0)</f>
        <v>0.38265046296296296</v>
      </c>
      <c r="E428" s="2">
        <f>_xlfn.XLOOKUP(A428,Cleaning!$A:$A,Cleaning!$E:$E,0,0)</f>
        <v>45759</v>
      </c>
      <c r="F428" s="10" t="str">
        <f>_xlfn.XLOOKUP(A428,Cleaning!$A:$A,Cleaning!$F:$F,0,0)</f>
        <v>Saturday</v>
      </c>
      <c r="G428" t="str">
        <f>_xlfn.XLOOKUP(A428,Cleaning!$A:$A,Cleaning!$G:$G,0,0)</f>
        <v>Breakfast</v>
      </c>
      <c r="H428" t="str">
        <f>_xlfn.XLOOKUP(A428,Cleaning!$A:$A,Cleaning!$I:$I,0,0)</f>
        <v>Takeout</v>
      </c>
      <c r="I428" t="str">
        <f>_xlfn.XLOOKUP(A428,Cleaning!$A:$A,Cleaning!$J:$J,0,0)</f>
        <v>Latte</v>
      </c>
      <c r="J428" t="str">
        <f>_xlfn.XLOOKUP(A428,Cleaning!$A:$A,Cleaning!$L:$L,0,0)</f>
        <v>Oat Milk</v>
      </c>
      <c r="K428" t="str">
        <f>_xlfn.XLOOKUP(A428,Cleaning!$A:$A,Cleaning!$X:$X,0,0)</f>
        <v>Card</v>
      </c>
      <c r="L428" s="3">
        <f>_xlfn.XLOOKUP(A428,Cleaning!$A:$A,Cleaning!$M:$M,0,0)</f>
        <v>1</v>
      </c>
      <c r="M428" s="5">
        <f>_xlfn.XLOOKUP(A428,Cleaning!$A:$A,Cleaning!$O:$O,0,0)</f>
        <v>3.7</v>
      </c>
      <c r="N428" s="12">
        <f>_xlfn.XLOOKUP(A428,Cleaning!$A:$A,Cleaning!$P:$P,0,0)</f>
        <v>3.7</v>
      </c>
      <c r="O428">
        <f>_xlfn.XLOOKUP(A428,Cleaning!$A:$A,Cleaning!$R:$R,0,0)</f>
        <v>0</v>
      </c>
      <c r="P428">
        <f>_xlfn.XLOOKUP(A428,Cleaning!$A:$A,Cleaning!$T:$T,0,0)</f>
        <v>0.3</v>
      </c>
      <c r="Q428" s="5">
        <f>_xlfn.XLOOKUP(A428,Cleaning!$A:$A,Cleaning!$V:$V,0,0)</f>
        <v>4</v>
      </c>
    </row>
    <row r="429" spans="1:17" x14ac:dyDescent="0.3">
      <c r="A429" s="3">
        <v>120427</v>
      </c>
      <c r="B429">
        <f>_xlfn.XLOOKUP(A429,Cleaning!$A:$A,Cleaning!$B:$B,0,0)</f>
        <v>401</v>
      </c>
      <c r="C429" s="2">
        <f>_xlfn.XLOOKUP(A429,Cleaning!$A:$A,Cleaning!$C:$C,0,0)</f>
        <v>45811</v>
      </c>
      <c r="D429" s="4">
        <f>_xlfn.XLOOKUP(A429,Cleaning!$A:$A,Cleaning!$D:$D,0,0)</f>
        <v>0.30851851851851853</v>
      </c>
      <c r="E429" s="2">
        <f>_xlfn.XLOOKUP(A429,Cleaning!$A:$A,Cleaning!$E:$E,0,0)</f>
        <v>45811</v>
      </c>
      <c r="F429" s="10" t="str">
        <f>_xlfn.XLOOKUP(A429,Cleaning!$A:$A,Cleaning!$F:$F,0,0)</f>
        <v>Tuesday</v>
      </c>
      <c r="G429" t="str">
        <f>_xlfn.XLOOKUP(A429,Cleaning!$A:$A,Cleaning!$G:$G,0,0)</f>
        <v>Breakfast</v>
      </c>
      <c r="H429" t="str">
        <f>_xlfn.XLOOKUP(A429,Cleaning!$A:$A,Cleaning!$I:$I,0,0)</f>
        <v>Dine-In</v>
      </c>
      <c r="I429" t="str">
        <f>_xlfn.XLOOKUP(A429,Cleaning!$A:$A,Cleaning!$J:$J,0,0)</f>
        <v>Breakfast Burrito</v>
      </c>
      <c r="J429" t="str">
        <f>_xlfn.XLOOKUP(A429,Cleaning!$A:$A,Cleaning!$L:$L,0,0)</f>
        <v>No Modifier</v>
      </c>
      <c r="K429" t="str">
        <f>_xlfn.XLOOKUP(A429,Cleaning!$A:$A,Cleaning!$X:$X,0,0)</f>
        <v>GiftCard</v>
      </c>
      <c r="L429" s="3">
        <f>_xlfn.XLOOKUP(A429,Cleaning!$A:$A,Cleaning!$M:$M,0,0)</f>
        <v>1</v>
      </c>
      <c r="M429" s="5">
        <f>_xlfn.XLOOKUP(A429,Cleaning!$A:$A,Cleaning!$O:$O,0,0)</f>
        <v>3.9099999999999997</v>
      </c>
      <c r="N429" s="12">
        <f>_xlfn.XLOOKUP(A429,Cleaning!$A:$A,Cleaning!$P:$P,0,0)</f>
        <v>3.9099999999999997</v>
      </c>
      <c r="O429">
        <f>_xlfn.XLOOKUP(A429,Cleaning!$A:$A,Cleaning!$R:$R,0,0)</f>
        <v>0</v>
      </c>
      <c r="P429">
        <f>_xlfn.XLOOKUP(A429,Cleaning!$A:$A,Cleaning!$T:$T,0,0)</f>
        <v>0.27</v>
      </c>
      <c r="Q429" s="5">
        <f>_xlfn.XLOOKUP(A429,Cleaning!$A:$A,Cleaning!$V:$V,0,0)</f>
        <v>4.18</v>
      </c>
    </row>
    <row r="430" spans="1:17" x14ac:dyDescent="0.3">
      <c r="A430" s="3">
        <v>120428</v>
      </c>
      <c r="B430">
        <f>_xlfn.XLOOKUP(A430,Cleaning!$A:$A,Cleaning!$B:$B,0,0)</f>
        <v>101</v>
      </c>
      <c r="C430" s="2">
        <f>_xlfn.XLOOKUP(A430,Cleaning!$A:$A,Cleaning!$C:$C,0,0)</f>
        <v>45840</v>
      </c>
      <c r="D430" s="4">
        <f>_xlfn.XLOOKUP(A430,Cleaning!$A:$A,Cleaning!$D:$D,0,0)</f>
        <v>0.37939814814814815</v>
      </c>
      <c r="E430" s="2">
        <f>_xlfn.XLOOKUP(A430,Cleaning!$A:$A,Cleaning!$E:$E,0,0)</f>
        <v>45840</v>
      </c>
      <c r="F430" s="10" t="str">
        <f>_xlfn.XLOOKUP(A430,Cleaning!$A:$A,Cleaning!$F:$F,0,0)</f>
        <v>Wednesday</v>
      </c>
      <c r="G430" t="str">
        <f>_xlfn.XLOOKUP(A430,Cleaning!$A:$A,Cleaning!$G:$G,0,0)</f>
        <v>Dinner</v>
      </c>
      <c r="H430" t="str">
        <f>_xlfn.XLOOKUP(A430,Cleaning!$A:$A,Cleaning!$I:$I,0,0)</f>
        <v>Dine-In</v>
      </c>
      <c r="I430" t="str">
        <f>_xlfn.XLOOKUP(A430,Cleaning!$A:$A,Cleaning!$J:$J,0,0)</f>
        <v>Spicy Chicken Sandwich</v>
      </c>
      <c r="J430" t="str">
        <f>_xlfn.XLOOKUP(A430,Cleaning!$A:$A,Cleaning!$L:$L,0,0)</f>
        <v>Extra Cheese</v>
      </c>
      <c r="K430" t="str">
        <f>_xlfn.XLOOKUP(A430,Cleaning!$A:$A,Cleaning!$X:$X,0,0)</f>
        <v>MobilePay</v>
      </c>
      <c r="L430" s="3">
        <f>_xlfn.XLOOKUP(A430,Cleaning!$A:$A,Cleaning!$M:$M,0,0)</f>
        <v>1</v>
      </c>
      <c r="M430" s="5">
        <f>_xlfn.XLOOKUP(A430,Cleaning!$A:$A,Cleaning!$O:$O,0,0)</f>
        <v>6.55</v>
      </c>
      <c r="N430" s="12">
        <f>_xlfn.XLOOKUP(A430,Cleaning!$A:$A,Cleaning!$P:$P,0,0)</f>
        <v>6.55</v>
      </c>
      <c r="O430">
        <f>_xlfn.XLOOKUP(A430,Cleaning!$A:$A,Cleaning!$R:$R,0,0)</f>
        <v>0</v>
      </c>
      <c r="P430">
        <f>_xlfn.XLOOKUP(A430,Cleaning!$A:$A,Cleaning!$T:$T,0,0)</f>
        <v>0.47</v>
      </c>
      <c r="Q430" s="5">
        <f>_xlfn.XLOOKUP(A430,Cleaning!$A:$A,Cleaning!$V:$V,0,0)</f>
        <v>7.02</v>
      </c>
    </row>
    <row r="431" spans="1:17" x14ac:dyDescent="0.3">
      <c r="A431" s="3">
        <v>120429</v>
      </c>
      <c r="B431">
        <f>_xlfn.XLOOKUP(A431,Cleaning!$A:$A,Cleaning!$B:$B,0,0)</f>
        <v>402</v>
      </c>
      <c r="C431" s="2">
        <f>_xlfn.XLOOKUP(A431,Cleaning!$A:$A,Cleaning!$C:$C,0,0)</f>
        <v>45870</v>
      </c>
      <c r="D431" s="4">
        <f>_xlfn.XLOOKUP(A431,Cleaning!$A:$A,Cleaning!$D:$D,0,0)</f>
        <v>8.4328703703703697E-2</v>
      </c>
      <c r="E431" s="2">
        <f>_xlfn.XLOOKUP(A431,Cleaning!$A:$A,Cleaning!$E:$E,0,0)</f>
        <v>45870</v>
      </c>
      <c r="F431" s="10" t="str">
        <f>_xlfn.XLOOKUP(A431,Cleaning!$A:$A,Cleaning!$F:$F,0,0)</f>
        <v>Friday</v>
      </c>
      <c r="G431" t="str">
        <f>_xlfn.XLOOKUP(A431,Cleaning!$A:$A,Cleaning!$G:$G,0,0)</f>
        <v>Lunch</v>
      </c>
      <c r="H431" t="str">
        <f>_xlfn.XLOOKUP(A431,Cleaning!$A:$A,Cleaning!$I:$I,0,0)</f>
        <v>Delivery</v>
      </c>
      <c r="I431" t="str">
        <f>_xlfn.XLOOKUP(A431,Cleaning!$A:$A,Cleaning!$J:$J,0,0)</f>
        <v>Cheeseburger</v>
      </c>
      <c r="J431" t="str">
        <f>_xlfn.XLOOKUP(A431,Cleaning!$A:$A,Cleaning!$L:$L,0,0)</f>
        <v>No Modifier</v>
      </c>
      <c r="K431" t="str">
        <f>_xlfn.XLOOKUP(A431,Cleaning!$A:$A,Cleaning!$X:$X,0,0)</f>
        <v>MobilePay</v>
      </c>
      <c r="L431" s="3">
        <f>_xlfn.XLOOKUP(A431,Cleaning!$A:$A,Cleaning!$M:$M,0,0)</f>
        <v>1</v>
      </c>
      <c r="M431" s="5">
        <f>_xlfn.XLOOKUP(A431,Cleaning!$A:$A,Cleaning!$O:$O,0,0)</f>
        <v>3.8999999999999995</v>
      </c>
      <c r="N431" s="12">
        <f>_xlfn.XLOOKUP(A431,Cleaning!$A:$A,Cleaning!$P:$P,0,0)</f>
        <v>3.8999999999999995</v>
      </c>
      <c r="O431">
        <f>_xlfn.XLOOKUP(A431,Cleaning!$A:$A,Cleaning!$R:$R,0,0)</f>
        <v>0</v>
      </c>
      <c r="P431">
        <f>_xlfn.XLOOKUP(A431,Cleaning!$A:$A,Cleaning!$T:$T,0,0)</f>
        <v>0.37</v>
      </c>
      <c r="Q431" s="5">
        <f>_xlfn.XLOOKUP(A431,Cleaning!$A:$A,Cleaning!$V:$V,0,0)</f>
        <v>4.2699999999999996</v>
      </c>
    </row>
    <row r="432" spans="1:17" x14ac:dyDescent="0.3">
      <c r="A432" s="3">
        <v>120430</v>
      </c>
      <c r="B432">
        <f>_xlfn.XLOOKUP(A432,Cleaning!$A:$A,Cleaning!$B:$B,0,0)</f>
        <v>403</v>
      </c>
      <c r="C432" s="2">
        <f>_xlfn.XLOOKUP(A432,Cleaning!$A:$A,Cleaning!$C:$C,0,0)</f>
        <v>45860</v>
      </c>
      <c r="D432" s="4">
        <f>_xlfn.XLOOKUP(A432,Cleaning!$A:$A,Cleaning!$D:$D,0,0)</f>
        <v>0.48206018518518517</v>
      </c>
      <c r="E432" s="2">
        <f>_xlfn.XLOOKUP(A432,Cleaning!$A:$A,Cleaning!$E:$E,0,0)</f>
        <v>45860</v>
      </c>
      <c r="F432" s="10" t="str">
        <f>_xlfn.XLOOKUP(A432,Cleaning!$A:$A,Cleaning!$F:$F,0,0)</f>
        <v>Tuesday</v>
      </c>
      <c r="G432" t="str">
        <f>_xlfn.XLOOKUP(A432,Cleaning!$A:$A,Cleaning!$G:$G,0,0)</f>
        <v>Morning</v>
      </c>
      <c r="H432" t="str">
        <f>_xlfn.XLOOKUP(A432,Cleaning!$A:$A,Cleaning!$I:$I,0,0)</f>
        <v>Drive-Thru</v>
      </c>
      <c r="I432" t="str">
        <f>_xlfn.XLOOKUP(A432,Cleaning!$A:$A,Cleaning!$J:$J,0,0)</f>
        <v>Bottled Water</v>
      </c>
      <c r="J432" t="str">
        <f>_xlfn.XLOOKUP(A432,Cleaning!$A:$A,Cleaning!$L:$L,0,0)</f>
        <v>Sugar-Free Syrup</v>
      </c>
      <c r="K432" t="str">
        <f>_xlfn.XLOOKUP(A432,Cleaning!$A:$A,Cleaning!$X:$X,0,0)</f>
        <v>Card</v>
      </c>
      <c r="L432" s="3">
        <f>_xlfn.XLOOKUP(A432,Cleaning!$A:$A,Cleaning!$M:$M,0,0)</f>
        <v>1</v>
      </c>
      <c r="M432" s="5">
        <f>_xlfn.XLOOKUP(A432,Cleaning!$A:$A,Cleaning!$O:$O,0,0)</f>
        <v>1.6400000000000001</v>
      </c>
      <c r="N432" s="12">
        <f>_xlfn.XLOOKUP(A432,Cleaning!$A:$A,Cleaning!$P:$P,0,0)</f>
        <v>1.6400000000000001</v>
      </c>
      <c r="O432">
        <f>_xlfn.XLOOKUP(A432,Cleaning!$A:$A,Cleaning!$R:$R,0,0)</f>
        <v>0</v>
      </c>
      <c r="P432">
        <f>_xlfn.XLOOKUP(A432,Cleaning!$A:$A,Cleaning!$T:$T,0,0)</f>
        <v>0.12</v>
      </c>
      <c r="Q432" s="5">
        <f>_xlfn.XLOOKUP(A432,Cleaning!$A:$A,Cleaning!$V:$V,0,0)</f>
        <v>1.76</v>
      </c>
    </row>
    <row r="433" spans="1:17" x14ac:dyDescent="0.3">
      <c r="A433" s="3">
        <v>120431</v>
      </c>
      <c r="B433">
        <f>_xlfn.XLOOKUP(A433,Cleaning!$A:$A,Cleaning!$B:$B,0,0)</f>
        <v>202</v>
      </c>
      <c r="C433" s="2">
        <f>_xlfn.XLOOKUP(A433,Cleaning!$A:$A,Cleaning!$C:$C,0,0)</f>
        <v>45830</v>
      </c>
      <c r="D433" s="4">
        <f>_xlfn.XLOOKUP(A433,Cleaning!$A:$A,Cleaning!$D:$D,0,0)</f>
        <v>0.37060185185185185</v>
      </c>
      <c r="E433" s="2">
        <f>_xlfn.XLOOKUP(A433,Cleaning!$A:$A,Cleaning!$E:$E,0,0)</f>
        <v>45830</v>
      </c>
      <c r="F433" s="10" t="str">
        <f>_xlfn.XLOOKUP(A433,Cleaning!$A:$A,Cleaning!$F:$F,0,0)</f>
        <v>Sunday</v>
      </c>
      <c r="G433" t="str">
        <f>_xlfn.XLOOKUP(A433,Cleaning!$A:$A,Cleaning!$G:$G,0,0)</f>
        <v>Dinner</v>
      </c>
      <c r="H433" t="str">
        <f>_xlfn.XLOOKUP(A433,Cleaning!$A:$A,Cleaning!$I:$I,0,0)</f>
        <v>Dine-In</v>
      </c>
      <c r="I433" t="str">
        <f>_xlfn.XLOOKUP(A433,Cleaning!$A:$A,Cleaning!$J:$J,0,0)</f>
        <v>Spicy Chicken Sandwich</v>
      </c>
      <c r="J433" t="str">
        <f>_xlfn.XLOOKUP(A433,Cleaning!$A:$A,Cleaning!$L:$L,0,0)</f>
        <v>No Modifier</v>
      </c>
      <c r="K433" t="str">
        <f>_xlfn.XLOOKUP(A433,Cleaning!$A:$A,Cleaning!$X:$X,0,0)</f>
        <v>MobilePay</v>
      </c>
      <c r="L433" s="3">
        <f>_xlfn.XLOOKUP(A433,Cleaning!$A:$A,Cleaning!$M:$M,0,0)</f>
        <v>1</v>
      </c>
      <c r="M433" s="5">
        <f>_xlfn.XLOOKUP(A433,Cleaning!$A:$A,Cleaning!$O:$O,0,0)</f>
        <v>4.8600000000000003</v>
      </c>
      <c r="N433" s="12">
        <f>_xlfn.XLOOKUP(A433,Cleaning!$A:$A,Cleaning!$P:$P,0,0)</f>
        <v>4.8600000000000003</v>
      </c>
      <c r="O433">
        <f>_xlfn.XLOOKUP(A433,Cleaning!$A:$A,Cleaning!$R:$R,0,0)</f>
        <v>0.24</v>
      </c>
      <c r="P433">
        <f>_xlfn.XLOOKUP(A433,Cleaning!$A:$A,Cleaning!$T:$T,0,0)</f>
        <v>0.39</v>
      </c>
      <c r="Q433" s="5">
        <f>_xlfn.XLOOKUP(A433,Cleaning!$A:$A,Cleaning!$V:$V,0,0)</f>
        <v>5.01</v>
      </c>
    </row>
    <row r="434" spans="1:17" x14ac:dyDescent="0.3">
      <c r="A434" s="3">
        <v>120432</v>
      </c>
      <c r="B434">
        <f>_xlfn.XLOOKUP(A434,Cleaning!$A:$A,Cleaning!$B:$B,0,0)</f>
        <v>201</v>
      </c>
      <c r="C434" s="2">
        <f>_xlfn.XLOOKUP(A434,Cleaning!$A:$A,Cleaning!$C:$C,0,0)</f>
        <v>45776</v>
      </c>
      <c r="D434" s="4">
        <f>_xlfn.XLOOKUP(A434,Cleaning!$A:$A,Cleaning!$D:$D,0,0)</f>
        <v>0.20605324074074075</v>
      </c>
      <c r="E434" s="2">
        <f>_xlfn.XLOOKUP(A434,Cleaning!$A:$A,Cleaning!$E:$E,0,0)</f>
        <v>45776</v>
      </c>
      <c r="F434" s="10" t="str">
        <f>_xlfn.XLOOKUP(A434,Cleaning!$A:$A,Cleaning!$F:$F,0,0)</f>
        <v>Tuesday</v>
      </c>
      <c r="G434" t="str">
        <f>_xlfn.XLOOKUP(A434,Cleaning!$A:$A,Cleaning!$G:$G,0,0)</f>
        <v>Afternoon</v>
      </c>
      <c r="H434" t="str">
        <f>_xlfn.XLOOKUP(A434,Cleaning!$A:$A,Cleaning!$I:$I,0,0)</f>
        <v>Drive-Thru</v>
      </c>
      <c r="I434" t="str">
        <f>_xlfn.XLOOKUP(A434,Cleaning!$A:$A,Cleaning!$J:$J,0,0)</f>
        <v>Ice Cream Cone</v>
      </c>
      <c r="J434" t="str">
        <f>_xlfn.XLOOKUP(A434,Cleaning!$A:$A,Cleaning!$L:$L,0,0)</f>
        <v>Chocolate Topping</v>
      </c>
      <c r="K434" t="str">
        <f>_xlfn.XLOOKUP(A434,Cleaning!$A:$A,Cleaning!$X:$X,0,0)</f>
        <v>Cash</v>
      </c>
      <c r="L434" s="3">
        <f>_xlfn.XLOOKUP(A434,Cleaning!$A:$A,Cleaning!$M:$M,0,0)</f>
        <v>1</v>
      </c>
      <c r="M434" s="5">
        <f>_xlfn.XLOOKUP(A434,Cleaning!$A:$A,Cleaning!$O:$O,0,0)</f>
        <v>2.11</v>
      </c>
      <c r="N434" s="12">
        <f>_xlfn.XLOOKUP(A434,Cleaning!$A:$A,Cleaning!$P:$P,0,0)</f>
        <v>2.11</v>
      </c>
      <c r="O434">
        <f>_xlfn.XLOOKUP(A434,Cleaning!$A:$A,Cleaning!$R:$R,0,0)</f>
        <v>0</v>
      </c>
      <c r="P434">
        <f>_xlfn.XLOOKUP(A434,Cleaning!$A:$A,Cleaning!$T:$T,0,0)</f>
        <v>0.17</v>
      </c>
      <c r="Q434" s="5">
        <f>_xlfn.XLOOKUP(A434,Cleaning!$A:$A,Cleaning!$V:$V,0,0)</f>
        <v>2.2799999999999998</v>
      </c>
    </row>
    <row r="435" spans="1:17" x14ac:dyDescent="0.3">
      <c r="A435" s="3">
        <v>120433</v>
      </c>
      <c r="B435">
        <f>_xlfn.XLOOKUP(A435,Cleaning!$A:$A,Cleaning!$B:$B,0,0)</f>
        <v>101</v>
      </c>
      <c r="C435" s="2">
        <f>_xlfn.XLOOKUP(A435,Cleaning!$A:$A,Cleaning!$C:$C,0,0)</f>
        <v>45878</v>
      </c>
      <c r="D435" s="4">
        <f>_xlfn.XLOOKUP(A435,Cleaning!$A:$A,Cleaning!$D:$D,0,0)</f>
        <v>0.15498842592592593</v>
      </c>
      <c r="E435" s="2">
        <f>_xlfn.XLOOKUP(A435,Cleaning!$A:$A,Cleaning!$E:$E,0,0)</f>
        <v>45878</v>
      </c>
      <c r="F435" s="10" t="str">
        <f>_xlfn.XLOOKUP(A435,Cleaning!$A:$A,Cleaning!$F:$F,0,0)</f>
        <v>Saturday</v>
      </c>
      <c r="G435" t="str">
        <f>_xlfn.XLOOKUP(A435,Cleaning!$A:$A,Cleaning!$G:$G,0,0)</f>
        <v>Afternoon</v>
      </c>
      <c r="H435" t="str">
        <f>_xlfn.XLOOKUP(A435,Cleaning!$A:$A,Cleaning!$I:$I,0,0)</f>
        <v>Takeout</v>
      </c>
      <c r="I435" t="str">
        <f>_xlfn.XLOOKUP(A435,Cleaning!$A:$A,Cleaning!$J:$J,0,0)</f>
        <v>Milkshake</v>
      </c>
      <c r="J435" t="str">
        <f>_xlfn.XLOOKUP(A435,Cleaning!$A:$A,Cleaning!$L:$L,0,0)</f>
        <v>Cinnamon</v>
      </c>
      <c r="K435" t="str">
        <f>_xlfn.XLOOKUP(A435,Cleaning!$A:$A,Cleaning!$X:$X,0,0)</f>
        <v>MobilePay</v>
      </c>
      <c r="L435" s="3">
        <f>_xlfn.XLOOKUP(A435,Cleaning!$A:$A,Cleaning!$M:$M,0,0)</f>
        <v>1</v>
      </c>
      <c r="M435" s="5">
        <f>_xlfn.XLOOKUP(A435,Cleaning!$A:$A,Cleaning!$O:$O,0,0)</f>
        <v>4.33</v>
      </c>
      <c r="N435" s="12">
        <f>_xlfn.XLOOKUP(A435,Cleaning!$A:$A,Cleaning!$P:$P,0,0)</f>
        <v>4.33</v>
      </c>
      <c r="O435">
        <f>_xlfn.XLOOKUP(A435,Cleaning!$A:$A,Cleaning!$R:$R,0,0)</f>
        <v>0</v>
      </c>
      <c r="P435">
        <f>_xlfn.XLOOKUP(A435,Cleaning!$A:$A,Cleaning!$T:$T,0,0)</f>
        <v>0.28000000000000003</v>
      </c>
      <c r="Q435" s="5">
        <f>_xlfn.XLOOKUP(A435,Cleaning!$A:$A,Cleaning!$V:$V,0,0)</f>
        <v>4.6100000000000003</v>
      </c>
    </row>
    <row r="436" spans="1:17" x14ac:dyDescent="0.3">
      <c r="A436" s="3">
        <v>120434</v>
      </c>
      <c r="B436">
        <f>_xlfn.XLOOKUP(A436,Cleaning!$A:$A,Cleaning!$B:$B,0,0)</f>
        <v>401</v>
      </c>
      <c r="C436" s="2">
        <f>_xlfn.XLOOKUP(A436,Cleaning!$A:$A,Cleaning!$C:$C,0,0)</f>
        <v>45833</v>
      </c>
      <c r="D436" s="4">
        <f>_xlfn.XLOOKUP(A436,Cleaning!$A:$A,Cleaning!$D:$D,0,0)</f>
        <v>0.38325231481481481</v>
      </c>
      <c r="E436" s="2">
        <f>_xlfn.XLOOKUP(A436,Cleaning!$A:$A,Cleaning!$E:$E,0,0)</f>
        <v>45833</v>
      </c>
      <c r="F436" s="10" t="str">
        <f>_xlfn.XLOOKUP(A436,Cleaning!$A:$A,Cleaning!$F:$F,0,0)</f>
        <v>Wednesday</v>
      </c>
      <c r="G436" t="str">
        <f>_xlfn.XLOOKUP(A436,Cleaning!$A:$A,Cleaning!$G:$G,0,0)</f>
        <v>Dinner</v>
      </c>
      <c r="H436" t="str">
        <f>_xlfn.XLOOKUP(A436,Cleaning!$A:$A,Cleaning!$I:$I,0,0)</f>
        <v>Drive-Thru</v>
      </c>
      <c r="I436" t="str">
        <f>_xlfn.XLOOKUP(A436,Cleaning!$A:$A,Cleaning!$J:$J,0,0)</f>
        <v>Cheeseburger</v>
      </c>
      <c r="J436" t="str">
        <f>_xlfn.XLOOKUP(A436,Cleaning!$A:$A,Cleaning!$L:$L,0,0)</f>
        <v>No Modifier</v>
      </c>
      <c r="K436" t="str">
        <f>_xlfn.XLOOKUP(A436,Cleaning!$A:$A,Cleaning!$X:$X,0,0)</f>
        <v>Cash</v>
      </c>
      <c r="L436" s="3">
        <f>_xlfn.XLOOKUP(A436,Cleaning!$A:$A,Cleaning!$M:$M,0,0)</f>
        <v>2</v>
      </c>
      <c r="M436" s="5">
        <f>_xlfn.XLOOKUP(A436,Cleaning!$A:$A,Cleaning!$O:$O,0,0)</f>
        <v>4.9899999999999993</v>
      </c>
      <c r="N436" s="12">
        <f>_xlfn.XLOOKUP(A436,Cleaning!$A:$A,Cleaning!$P:$P,0,0)</f>
        <v>9.9799999999999986</v>
      </c>
      <c r="O436">
        <f>_xlfn.XLOOKUP(A436,Cleaning!$A:$A,Cleaning!$R:$R,0,0)</f>
        <v>0</v>
      </c>
      <c r="P436">
        <f>_xlfn.XLOOKUP(A436,Cleaning!$A:$A,Cleaning!$T:$T,0,0)</f>
        <v>0.72</v>
      </c>
      <c r="Q436" s="5">
        <f>_xlfn.XLOOKUP(A436,Cleaning!$A:$A,Cleaning!$V:$V,0,0)</f>
        <v>10.7</v>
      </c>
    </row>
    <row r="437" spans="1:17" x14ac:dyDescent="0.3">
      <c r="A437" s="3">
        <v>120435</v>
      </c>
      <c r="B437">
        <f>_xlfn.XLOOKUP(A437,Cleaning!$A:$A,Cleaning!$B:$B,0,0)</f>
        <v>501</v>
      </c>
      <c r="C437" s="2">
        <f>_xlfn.XLOOKUP(A437,Cleaning!$A:$A,Cleaning!$C:$C,0,0)</f>
        <v>45775</v>
      </c>
      <c r="D437" s="4">
        <f>_xlfn.XLOOKUP(A437,Cleaning!$A:$A,Cleaning!$D:$D,0,0)</f>
        <v>0.2182175925925926</v>
      </c>
      <c r="E437" s="2">
        <f>_xlfn.XLOOKUP(A437,Cleaning!$A:$A,Cleaning!$E:$E,0,0)</f>
        <v>45775</v>
      </c>
      <c r="F437" s="10" t="str">
        <f>_xlfn.XLOOKUP(A437,Cleaning!$A:$A,Cleaning!$F:$F,0,0)</f>
        <v>Monday</v>
      </c>
      <c r="G437" t="str">
        <f>_xlfn.XLOOKUP(A437,Cleaning!$A:$A,Cleaning!$G:$G,0,0)</f>
        <v>Afternoon</v>
      </c>
      <c r="H437" t="str">
        <f>_xlfn.XLOOKUP(A437,Cleaning!$A:$A,Cleaning!$I:$I,0,0)</f>
        <v>Drive-Thru</v>
      </c>
      <c r="I437" t="str">
        <f>_xlfn.XLOOKUP(A437,Cleaning!$A:$A,Cleaning!$J:$J,0,0)</f>
        <v>Chicken Nuggets (6pc)</v>
      </c>
      <c r="J437" t="str">
        <f>_xlfn.XLOOKUP(A437,Cleaning!$A:$A,Cleaning!$L:$L,0,0)</f>
        <v>No Modifier</v>
      </c>
      <c r="K437" t="str">
        <f>_xlfn.XLOOKUP(A437,Cleaning!$A:$A,Cleaning!$X:$X,0,0)</f>
        <v>GiftCard</v>
      </c>
      <c r="L437" s="3">
        <f>_xlfn.XLOOKUP(A437,Cleaning!$A:$A,Cleaning!$M:$M,0,0)</f>
        <v>2</v>
      </c>
      <c r="M437" s="5">
        <f>_xlfn.XLOOKUP(A437,Cleaning!$A:$A,Cleaning!$O:$O,0,0)</f>
        <v>3.76</v>
      </c>
      <c r="N437" s="12">
        <f>_xlfn.XLOOKUP(A437,Cleaning!$A:$A,Cleaning!$P:$P,0,0)</f>
        <v>7.52</v>
      </c>
      <c r="O437">
        <f>_xlfn.XLOOKUP(A437,Cleaning!$A:$A,Cleaning!$R:$R,0,0)</f>
        <v>0</v>
      </c>
      <c r="P437">
        <f>_xlfn.XLOOKUP(A437,Cleaning!$A:$A,Cleaning!$T:$T,0,0)</f>
        <v>0.45</v>
      </c>
      <c r="Q437" s="5">
        <f>_xlfn.XLOOKUP(A437,Cleaning!$A:$A,Cleaning!$V:$V,0,0)</f>
        <v>7.97</v>
      </c>
    </row>
    <row r="438" spans="1:17" x14ac:dyDescent="0.3">
      <c r="A438" s="3">
        <v>120436</v>
      </c>
      <c r="B438">
        <f>_xlfn.XLOOKUP(A438,Cleaning!$A:$A,Cleaning!$B:$B,0,0)</f>
        <v>402</v>
      </c>
      <c r="C438" s="2">
        <f>_xlfn.XLOOKUP(A438,Cleaning!$A:$A,Cleaning!$C:$C,0,0)</f>
        <v>45854</v>
      </c>
      <c r="D438" s="4">
        <f>_xlfn.XLOOKUP(A438,Cleaning!$A:$A,Cleaning!$D:$D,0,0)</f>
        <v>0.44972222222222225</v>
      </c>
      <c r="E438" s="2">
        <f>_xlfn.XLOOKUP(A438,Cleaning!$A:$A,Cleaning!$E:$E,0,0)</f>
        <v>45854</v>
      </c>
      <c r="F438" s="10" t="str">
        <f>_xlfn.XLOOKUP(A438,Cleaning!$A:$A,Cleaning!$F:$F,0,0)</f>
        <v>Wednesday</v>
      </c>
      <c r="G438" t="str">
        <f>_xlfn.XLOOKUP(A438,Cleaning!$A:$A,Cleaning!$G:$G,0,0)</f>
        <v>Breakfast</v>
      </c>
      <c r="H438" t="str">
        <f>_xlfn.XLOOKUP(A438,Cleaning!$A:$A,Cleaning!$I:$I,0,0)</f>
        <v>Drive-Thru</v>
      </c>
      <c r="I438" t="str">
        <f>_xlfn.XLOOKUP(A438,Cleaning!$A:$A,Cleaning!$J:$J,0,0)</f>
        <v>Egg Muffin</v>
      </c>
      <c r="J438" t="str">
        <f>_xlfn.XLOOKUP(A438,Cleaning!$A:$A,Cleaning!$L:$L,0,0)</f>
        <v>Extra Egg</v>
      </c>
      <c r="K438" t="str">
        <f>_xlfn.XLOOKUP(A438,Cleaning!$A:$A,Cleaning!$X:$X,0,0)</f>
        <v>Cash</v>
      </c>
      <c r="L438" s="3">
        <f>_xlfn.XLOOKUP(A438,Cleaning!$A:$A,Cleaning!$M:$M,0,0)</f>
        <v>1</v>
      </c>
      <c r="M438" s="5">
        <f>_xlfn.XLOOKUP(A438,Cleaning!$A:$A,Cleaning!$O:$O,0,0)</f>
        <v>4.6500000000000004</v>
      </c>
      <c r="N438" s="12">
        <f>_xlfn.XLOOKUP(A438,Cleaning!$A:$A,Cleaning!$P:$P,0,0)</f>
        <v>4.6500000000000004</v>
      </c>
      <c r="O438">
        <f>_xlfn.XLOOKUP(A438,Cleaning!$A:$A,Cleaning!$R:$R,0,0)</f>
        <v>0</v>
      </c>
      <c r="P438">
        <f>_xlfn.XLOOKUP(A438,Cleaning!$A:$A,Cleaning!$T:$T,0,0)</f>
        <v>0.34</v>
      </c>
      <c r="Q438" s="5">
        <f>_xlfn.XLOOKUP(A438,Cleaning!$A:$A,Cleaning!$V:$V,0,0)</f>
        <v>4.99</v>
      </c>
    </row>
    <row r="439" spans="1:17" x14ac:dyDescent="0.3">
      <c r="A439" s="3">
        <v>120437</v>
      </c>
      <c r="B439">
        <f>_xlfn.XLOOKUP(A439,Cleaning!$A:$A,Cleaning!$B:$B,0,0)</f>
        <v>403</v>
      </c>
      <c r="C439" s="2">
        <f>_xlfn.XLOOKUP(A439,Cleaning!$A:$A,Cleaning!$C:$C,0,0)</f>
        <v>45791</v>
      </c>
      <c r="D439" s="4">
        <f>_xlfn.XLOOKUP(A439,Cleaning!$A:$A,Cleaning!$D:$D,0,0)</f>
        <v>0.24755787037037036</v>
      </c>
      <c r="E439" s="2">
        <f>_xlfn.XLOOKUP(A439,Cleaning!$A:$A,Cleaning!$E:$E,0,0)</f>
        <v>45791</v>
      </c>
      <c r="F439" s="10" t="str">
        <f>_xlfn.XLOOKUP(A439,Cleaning!$A:$A,Cleaning!$F:$F,0,0)</f>
        <v>Wednesday</v>
      </c>
      <c r="G439" t="str">
        <f>_xlfn.XLOOKUP(A439,Cleaning!$A:$A,Cleaning!$G:$G,0,0)</f>
        <v>Afternoon</v>
      </c>
      <c r="H439" t="str">
        <f>_xlfn.XLOOKUP(A439,Cleaning!$A:$A,Cleaning!$I:$I,0,0)</f>
        <v>Dine-In</v>
      </c>
      <c r="I439" t="str">
        <f>_xlfn.XLOOKUP(A439,Cleaning!$A:$A,Cleaning!$J:$J,0,0)</f>
        <v>Milkshake</v>
      </c>
      <c r="J439" t="str">
        <f>_xlfn.XLOOKUP(A439,Cleaning!$A:$A,Cleaning!$L:$L,0,0)</f>
        <v>No Modifier</v>
      </c>
      <c r="K439" t="str">
        <f>_xlfn.XLOOKUP(A439,Cleaning!$A:$A,Cleaning!$X:$X,0,0)</f>
        <v>Card</v>
      </c>
      <c r="L439" s="3">
        <f>_xlfn.XLOOKUP(A439,Cleaning!$A:$A,Cleaning!$M:$M,0,0)</f>
        <v>1</v>
      </c>
      <c r="M439" s="5">
        <f>_xlfn.XLOOKUP(A439,Cleaning!$A:$A,Cleaning!$O:$O,0,0)</f>
        <v>4.2299999999999995</v>
      </c>
      <c r="N439" s="12">
        <f>_xlfn.XLOOKUP(A439,Cleaning!$A:$A,Cleaning!$P:$P,0,0)</f>
        <v>4.2299999999999995</v>
      </c>
      <c r="O439">
        <f>_xlfn.XLOOKUP(A439,Cleaning!$A:$A,Cleaning!$R:$R,0,0)</f>
        <v>0</v>
      </c>
      <c r="P439">
        <f>_xlfn.XLOOKUP(A439,Cleaning!$A:$A,Cleaning!$T:$T,0,0)</f>
        <v>0.32</v>
      </c>
      <c r="Q439" s="5">
        <f>_xlfn.XLOOKUP(A439,Cleaning!$A:$A,Cleaning!$V:$V,0,0)</f>
        <v>4.55</v>
      </c>
    </row>
    <row r="440" spans="1:17" x14ac:dyDescent="0.3">
      <c r="A440" s="3">
        <v>120438</v>
      </c>
      <c r="B440">
        <f>_xlfn.XLOOKUP(A440,Cleaning!$A:$A,Cleaning!$B:$B,0,0)</f>
        <v>201</v>
      </c>
      <c r="C440" s="2">
        <f>_xlfn.XLOOKUP(A440,Cleaning!$A:$A,Cleaning!$C:$C,0,0)</f>
        <v>45761</v>
      </c>
      <c r="D440" s="4">
        <f>_xlfn.XLOOKUP(A440,Cleaning!$A:$A,Cleaning!$D:$D,0,0)</f>
        <v>0.35726851851851854</v>
      </c>
      <c r="E440" s="2">
        <f>_xlfn.XLOOKUP(A440,Cleaning!$A:$A,Cleaning!$E:$E,0,0)</f>
        <v>45761</v>
      </c>
      <c r="F440" s="10" t="str">
        <f>_xlfn.XLOOKUP(A440,Cleaning!$A:$A,Cleaning!$F:$F,0,0)</f>
        <v>Monday</v>
      </c>
      <c r="G440" t="str">
        <f>_xlfn.XLOOKUP(A440,Cleaning!$A:$A,Cleaning!$G:$G,0,0)</f>
        <v>Breakfast</v>
      </c>
      <c r="H440" t="str">
        <f>_xlfn.XLOOKUP(A440,Cleaning!$A:$A,Cleaning!$I:$I,0,0)</f>
        <v>Takeout</v>
      </c>
      <c r="I440" t="str">
        <f>_xlfn.XLOOKUP(A440,Cleaning!$A:$A,Cleaning!$J:$J,0,0)</f>
        <v>Sausage Biscuit</v>
      </c>
      <c r="J440" t="str">
        <f>_xlfn.XLOOKUP(A440,Cleaning!$A:$A,Cleaning!$L:$L,0,0)</f>
        <v>Extra Egg</v>
      </c>
      <c r="K440" t="str">
        <f>_xlfn.XLOOKUP(A440,Cleaning!$A:$A,Cleaning!$X:$X,0,0)</f>
        <v>Card</v>
      </c>
      <c r="L440" s="3">
        <f>_xlfn.XLOOKUP(A440,Cleaning!$A:$A,Cleaning!$M:$M,0,0)</f>
        <v>3</v>
      </c>
      <c r="M440" s="5">
        <f>_xlfn.XLOOKUP(A440,Cleaning!$A:$A,Cleaning!$O:$O,0,0)</f>
        <v>3.61</v>
      </c>
      <c r="N440" s="12">
        <f>_xlfn.XLOOKUP(A440,Cleaning!$A:$A,Cleaning!$P:$P,0,0)</f>
        <v>10.83</v>
      </c>
      <c r="O440">
        <f>_xlfn.XLOOKUP(A440,Cleaning!$A:$A,Cleaning!$R:$R,0,0)</f>
        <v>0</v>
      </c>
      <c r="P440">
        <f>_xlfn.XLOOKUP(A440,Cleaning!$A:$A,Cleaning!$T:$T,0,0)</f>
        <v>0.92</v>
      </c>
      <c r="Q440" s="5">
        <f>_xlfn.XLOOKUP(A440,Cleaning!$A:$A,Cleaning!$V:$V,0,0)</f>
        <v>11.75</v>
      </c>
    </row>
    <row r="441" spans="1:17" x14ac:dyDescent="0.3">
      <c r="A441" s="3">
        <v>120439</v>
      </c>
      <c r="B441">
        <f>_xlfn.XLOOKUP(A441,Cleaning!$A:$A,Cleaning!$B:$B,0,0)</f>
        <v>102</v>
      </c>
      <c r="C441" s="2">
        <f>_xlfn.XLOOKUP(A441,Cleaning!$A:$A,Cleaning!$C:$C,0,0)</f>
        <v>45823</v>
      </c>
      <c r="D441" s="4">
        <f>_xlfn.XLOOKUP(A441,Cleaning!$A:$A,Cleaning!$D:$D,0,0)</f>
        <v>0.23461805555555557</v>
      </c>
      <c r="E441" s="2">
        <f>_xlfn.XLOOKUP(A441,Cleaning!$A:$A,Cleaning!$E:$E,0,0)</f>
        <v>45823</v>
      </c>
      <c r="F441" s="10" t="str">
        <f>_xlfn.XLOOKUP(A441,Cleaning!$A:$A,Cleaning!$F:$F,0,0)</f>
        <v>Sunday</v>
      </c>
      <c r="G441" t="str">
        <f>_xlfn.XLOOKUP(A441,Cleaning!$A:$A,Cleaning!$G:$G,0,0)</f>
        <v>Breakfast</v>
      </c>
      <c r="H441" t="str">
        <f>_xlfn.XLOOKUP(A441,Cleaning!$A:$A,Cleaning!$I:$I,0,0)</f>
        <v>Drive-Thru</v>
      </c>
      <c r="I441" t="str">
        <f>_xlfn.XLOOKUP(A441,Cleaning!$A:$A,Cleaning!$J:$J,0,0)</f>
        <v>Hash Browns</v>
      </c>
      <c r="J441" t="str">
        <f>_xlfn.XLOOKUP(A441,Cleaning!$A:$A,Cleaning!$L:$L,0,0)</f>
        <v>No Modifier</v>
      </c>
      <c r="K441" t="str">
        <f>_xlfn.XLOOKUP(A441,Cleaning!$A:$A,Cleaning!$X:$X,0,0)</f>
        <v>Card</v>
      </c>
      <c r="L441" s="3">
        <f>_xlfn.XLOOKUP(A441,Cleaning!$A:$A,Cleaning!$M:$M,0,0)</f>
        <v>1</v>
      </c>
      <c r="M441" s="5">
        <f>_xlfn.XLOOKUP(A441,Cleaning!$A:$A,Cleaning!$O:$O,0,0)</f>
        <v>1.88</v>
      </c>
      <c r="N441" s="12">
        <f>_xlfn.XLOOKUP(A441,Cleaning!$A:$A,Cleaning!$P:$P,0,0)</f>
        <v>1.88</v>
      </c>
      <c r="O441">
        <f>_xlfn.XLOOKUP(A441,Cleaning!$A:$A,Cleaning!$R:$R,0,0)</f>
        <v>0</v>
      </c>
      <c r="P441">
        <f>_xlfn.XLOOKUP(A441,Cleaning!$A:$A,Cleaning!$T:$T,0,0)</f>
        <v>0.11</v>
      </c>
      <c r="Q441" s="5">
        <f>_xlfn.XLOOKUP(A441,Cleaning!$A:$A,Cleaning!$V:$V,0,0)</f>
        <v>1.99</v>
      </c>
    </row>
    <row r="442" spans="1:17" x14ac:dyDescent="0.3">
      <c r="A442" s="3">
        <v>120440</v>
      </c>
      <c r="B442">
        <f>_xlfn.XLOOKUP(A442,Cleaning!$A:$A,Cleaning!$B:$B,0,0)</f>
        <v>402</v>
      </c>
      <c r="C442" s="2">
        <f>_xlfn.XLOOKUP(A442,Cleaning!$A:$A,Cleaning!$C:$C,0,0)</f>
        <v>45798</v>
      </c>
      <c r="D442" s="4">
        <f>_xlfn.XLOOKUP(A442,Cleaning!$A:$A,Cleaning!$D:$D,0,0)</f>
        <v>0.40077546296296296</v>
      </c>
      <c r="E442" s="2">
        <f>_xlfn.XLOOKUP(A442,Cleaning!$A:$A,Cleaning!$E:$E,0,0)</f>
        <v>45798</v>
      </c>
      <c r="F442" s="10" t="str">
        <f>_xlfn.XLOOKUP(A442,Cleaning!$A:$A,Cleaning!$F:$F,0,0)</f>
        <v>Wednesday</v>
      </c>
      <c r="G442" t="str">
        <f>_xlfn.XLOOKUP(A442,Cleaning!$A:$A,Cleaning!$G:$G,0,0)</f>
        <v>Dinner</v>
      </c>
      <c r="H442" t="str">
        <f>_xlfn.XLOOKUP(A442,Cleaning!$A:$A,Cleaning!$I:$I,0,0)</f>
        <v>Dine-In</v>
      </c>
      <c r="I442" t="str">
        <f>_xlfn.XLOOKUP(A442,Cleaning!$A:$A,Cleaning!$J:$J,0,0)</f>
        <v>Cheeseburger</v>
      </c>
      <c r="J442" t="str">
        <f>_xlfn.XLOOKUP(A442,Cleaning!$A:$A,Cleaning!$L:$L,0,0)</f>
        <v>No Modifier</v>
      </c>
      <c r="K442" t="str">
        <f>_xlfn.XLOOKUP(A442,Cleaning!$A:$A,Cleaning!$X:$X,0,0)</f>
        <v>Card</v>
      </c>
      <c r="L442" s="3">
        <f>_xlfn.XLOOKUP(A442,Cleaning!$A:$A,Cleaning!$M:$M,0,0)</f>
        <v>2</v>
      </c>
      <c r="M442" s="5">
        <f>_xlfn.XLOOKUP(A442,Cleaning!$A:$A,Cleaning!$O:$O,0,0)</f>
        <v>4.62</v>
      </c>
      <c r="N442" s="12">
        <f>_xlfn.XLOOKUP(A442,Cleaning!$A:$A,Cleaning!$P:$P,0,0)</f>
        <v>9.24</v>
      </c>
      <c r="O442">
        <f>_xlfn.XLOOKUP(A442,Cleaning!$A:$A,Cleaning!$R:$R,0,0)</f>
        <v>0.92</v>
      </c>
      <c r="P442">
        <f>_xlfn.XLOOKUP(A442,Cleaning!$A:$A,Cleaning!$T:$T,0,0)</f>
        <v>0.5</v>
      </c>
      <c r="Q442" s="5">
        <f>_xlfn.XLOOKUP(A442,Cleaning!$A:$A,Cleaning!$V:$V,0,0)</f>
        <v>8.82</v>
      </c>
    </row>
    <row r="443" spans="1:17" x14ac:dyDescent="0.3">
      <c r="A443" s="3">
        <v>120441</v>
      </c>
      <c r="B443">
        <f>_xlfn.XLOOKUP(A443,Cleaning!$A:$A,Cleaning!$B:$B,0,0)</f>
        <v>101</v>
      </c>
      <c r="C443" s="2">
        <f>_xlfn.XLOOKUP(A443,Cleaning!$A:$A,Cleaning!$C:$C,0,0)</f>
        <v>45841</v>
      </c>
      <c r="D443" s="4">
        <f>_xlfn.XLOOKUP(A443,Cleaning!$A:$A,Cleaning!$D:$D,0,0)</f>
        <v>0.10076388888888889</v>
      </c>
      <c r="E443" s="2">
        <f>_xlfn.XLOOKUP(A443,Cleaning!$A:$A,Cleaning!$E:$E,0,0)</f>
        <v>45841</v>
      </c>
      <c r="F443" s="10" t="str">
        <f>_xlfn.XLOOKUP(A443,Cleaning!$A:$A,Cleaning!$F:$F,0,0)</f>
        <v>Thursday</v>
      </c>
      <c r="G443" t="str">
        <f>_xlfn.XLOOKUP(A443,Cleaning!$A:$A,Cleaning!$G:$G,0,0)</f>
        <v>Lunch</v>
      </c>
      <c r="H443" t="str">
        <f>_xlfn.XLOOKUP(A443,Cleaning!$A:$A,Cleaning!$I:$I,0,0)</f>
        <v>Delivery</v>
      </c>
      <c r="I443" t="str">
        <f>_xlfn.XLOOKUP(A443,Cleaning!$A:$A,Cleaning!$J:$J,0,0)</f>
        <v>Onion Rings</v>
      </c>
      <c r="J443" t="str">
        <f>_xlfn.XLOOKUP(A443,Cleaning!$A:$A,Cleaning!$L:$L,0,0)</f>
        <v>Large Size</v>
      </c>
      <c r="K443" t="str">
        <f>_xlfn.XLOOKUP(A443,Cleaning!$A:$A,Cleaning!$X:$X,0,0)</f>
        <v>Card</v>
      </c>
      <c r="L443" s="3">
        <f>_xlfn.XLOOKUP(A443,Cleaning!$A:$A,Cleaning!$M:$M,0,0)</f>
        <v>1</v>
      </c>
      <c r="M443" s="5">
        <f>_xlfn.XLOOKUP(A443,Cleaning!$A:$A,Cleaning!$O:$O,0,0)</f>
        <v>3.73</v>
      </c>
      <c r="N443" s="12">
        <f>_xlfn.XLOOKUP(A443,Cleaning!$A:$A,Cleaning!$P:$P,0,0)</f>
        <v>3.73</v>
      </c>
      <c r="O443">
        <f>_xlfn.XLOOKUP(A443,Cleaning!$A:$A,Cleaning!$R:$R,0,0)</f>
        <v>0</v>
      </c>
      <c r="P443">
        <f>_xlfn.XLOOKUP(A443,Cleaning!$A:$A,Cleaning!$T:$T,0,0)</f>
        <v>0.32</v>
      </c>
      <c r="Q443" s="5">
        <f>_xlfn.XLOOKUP(A443,Cleaning!$A:$A,Cleaning!$V:$V,0,0)</f>
        <v>4.05</v>
      </c>
    </row>
    <row r="444" spans="1:17" x14ac:dyDescent="0.3">
      <c r="A444" s="3">
        <v>120442</v>
      </c>
      <c r="B444">
        <f>_xlfn.XLOOKUP(A444,Cleaning!$A:$A,Cleaning!$B:$B,0,0)</f>
        <v>402</v>
      </c>
      <c r="C444" s="2">
        <f>_xlfn.XLOOKUP(A444,Cleaning!$A:$A,Cleaning!$C:$C,0,0)</f>
        <v>45803</v>
      </c>
      <c r="D444" s="4">
        <f>_xlfn.XLOOKUP(A444,Cleaning!$A:$A,Cleaning!$D:$D,0,0)</f>
        <v>0.50423611111111111</v>
      </c>
      <c r="E444" s="2">
        <f>_xlfn.XLOOKUP(A444,Cleaning!$A:$A,Cleaning!$E:$E,0,0)</f>
        <v>45803</v>
      </c>
      <c r="F444" s="10" t="str">
        <f>_xlfn.XLOOKUP(A444,Cleaning!$A:$A,Cleaning!$F:$F,0,0)</f>
        <v>Monday</v>
      </c>
      <c r="G444" t="str">
        <f>_xlfn.XLOOKUP(A444,Cleaning!$A:$A,Cleaning!$G:$G,0,0)</f>
        <v>Lunch</v>
      </c>
      <c r="H444" t="str">
        <f>_xlfn.XLOOKUP(A444,Cleaning!$A:$A,Cleaning!$I:$I,0,0)</f>
        <v>Dine-In</v>
      </c>
      <c r="I444" t="str">
        <f>_xlfn.XLOOKUP(A444,Cleaning!$A:$A,Cleaning!$J:$J,0,0)</f>
        <v>Chicken Sandwich Combo</v>
      </c>
      <c r="J444" t="str">
        <f>_xlfn.XLOOKUP(A444,Cleaning!$A:$A,Cleaning!$L:$L,0,0)</f>
        <v>Spicy</v>
      </c>
      <c r="K444" t="str">
        <f>_xlfn.XLOOKUP(A444,Cleaning!$A:$A,Cleaning!$X:$X,0,0)</f>
        <v>Cash</v>
      </c>
      <c r="L444" s="3">
        <f>_xlfn.XLOOKUP(A444,Cleaning!$A:$A,Cleaning!$M:$M,0,0)</f>
        <v>1</v>
      </c>
      <c r="M444" s="5">
        <f>_xlfn.XLOOKUP(A444,Cleaning!$A:$A,Cleaning!$O:$O,0,0)</f>
        <v>7.96</v>
      </c>
      <c r="N444" s="12">
        <f>_xlfn.XLOOKUP(A444,Cleaning!$A:$A,Cleaning!$P:$P,0,0)</f>
        <v>7.96</v>
      </c>
      <c r="O444">
        <f>_xlfn.XLOOKUP(A444,Cleaning!$A:$A,Cleaning!$R:$R,0,0)</f>
        <v>0</v>
      </c>
      <c r="P444">
        <f>_xlfn.XLOOKUP(A444,Cleaning!$A:$A,Cleaning!$T:$T,0,0)</f>
        <v>0.64</v>
      </c>
      <c r="Q444" s="5">
        <f>_xlfn.XLOOKUP(A444,Cleaning!$A:$A,Cleaning!$V:$V,0,0)</f>
        <v>8.6</v>
      </c>
    </row>
    <row r="445" spans="1:17" x14ac:dyDescent="0.3">
      <c r="A445" s="3">
        <v>120443</v>
      </c>
      <c r="B445">
        <f>_xlfn.XLOOKUP(A445,Cleaning!$A:$A,Cleaning!$B:$B,0,0)</f>
        <v>101</v>
      </c>
      <c r="C445" s="2">
        <f>_xlfn.XLOOKUP(A445,Cleaning!$A:$A,Cleaning!$C:$C,0,0)</f>
        <v>45804</v>
      </c>
      <c r="D445" s="4">
        <f>_xlfn.XLOOKUP(A445,Cleaning!$A:$A,Cleaning!$D:$D,0,0)</f>
        <v>0.35603009259259261</v>
      </c>
      <c r="E445" s="2">
        <f>_xlfn.XLOOKUP(A445,Cleaning!$A:$A,Cleaning!$E:$E,0,0)</f>
        <v>45804</v>
      </c>
      <c r="F445" s="10" t="str">
        <f>_xlfn.XLOOKUP(A445,Cleaning!$A:$A,Cleaning!$F:$F,0,0)</f>
        <v>Tuesday</v>
      </c>
      <c r="G445" t="str">
        <f>_xlfn.XLOOKUP(A445,Cleaning!$A:$A,Cleaning!$G:$G,0,0)</f>
        <v>Breakfast</v>
      </c>
      <c r="H445" t="str">
        <f>_xlfn.XLOOKUP(A445,Cleaning!$A:$A,Cleaning!$I:$I,0,0)</f>
        <v>Drive-Thru</v>
      </c>
      <c r="I445" t="str">
        <f>_xlfn.XLOOKUP(A445,Cleaning!$A:$A,Cleaning!$J:$J,0,0)</f>
        <v>Bottled Water</v>
      </c>
      <c r="J445" t="str">
        <f>_xlfn.XLOOKUP(A445,Cleaning!$A:$A,Cleaning!$L:$L,0,0)</f>
        <v>Light Ice</v>
      </c>
      <c r="K445" t="str">
        <f>_xlfn.XLOOKUP(A445,Cleaning!$A:$A,Cleaning!$X:$X,0,0)</f>
        <v>Card</v>
      </c>
      <c r="L445" s="3">
        <f>_xlfn.XLOOKUP(A445,Cleaning!$A:$A,Cleaning!$M:$M,0,0)</f>
        <v>1</v>
      </c>
      <c r="M445" s="5">
        <f>_xlfn.XLOOKUP(A445,Cleaning!$A:$A,Cleaning!$O:$O,0,0)</f>
        <v>1.43</v>
      </c>
      <c r="N445" s="12">
        <f>_xlfn.XLOOKUP(A445,Cleaning!$A:$A,Cleaning!$P:$P,0,0)</f>
        <v>1.43</v>
      </c>
      <c r="O445">
        <f>_xlfn.XLOOKUP(A445,Cleaning!$A:$A,Cleaning!$R:$R,0,0)</f>
        <v>0</v>
      </c>
      <c r="P445">
        <f>_xlfn.XLOOKUP(A445,Cleaning!$A:$A,Cleaning!$T:$T,0,0)</f>
        <v>0.11</v>
      </c>
      <c r="Q445" s="5">
        <f>_xlfn.XLOOKUP(A445,Cleaning!$A:$A,Cleaning!$V:$V,0,0)</f>
        <v>1.54</v>
      </c>
    </row>
    <row r="446" spans="1:17" x14ac:dyDescent="0.3">
      <c r="A446" s="3">
        <v>120444</v>
      </c>
      <c r="B446">
        <f>_xlfn.XLOOKUP(A446,Cleaning!$A:$A,Cleaning!$B:$B,0,0)</f>
        <v>403</v>
      </c>
      <c r="C446" s="2">
        <f>_xlfn.XLOOKUP(A446,Cleaning!$A:$A,Cleaning!$C:$C,0,0)</f>
        <v>45807</v>
      </c>
      <c r="D446" s="4">
        <f>_xlfn.XLOOKUP(A446,Cleaning!$A:$A,Cleaning!$D:$D,0,0)</f>
        <v>0.26900462962962962</v>
      </c>
      <c r="E446" s="2">
        <f>_xlfn.XLOOKUP(A446,Cleaning!$A:$A,Cleaning!$E:$E,0,0)</f>
        <v>45807</v>
      </c>
      <c r="F446" s="10" t="str">
        <f>_xlfn.XLOOKUP(A446,Cleaning!$A:$A,Cleaning!$F:$F,0,0)</f>
        <v>Friday</v>
      </c>
      <c r="G446" t="str">
        <f>_xlfn.XLOOKUP(A446,Cleaning!$A:$A,Cleaning!$G:$G,0,0)</f>
        <v>Dinner</v>
      </c>
      <c r="H446" t="str">
        <f>_xlfn.XLOOKUP(A446,Cleaning!$A:$A,Cleaning!$I:$I,0,0)</f>
        <v>Dine-In</v>
      </c>
      <c r="I446" t="str">
        <f>_xlfn.XLOOKUP(A446,Cleaning!$A:$A,Cleaning!$J:$J,0,0)</f>
        <v>French Fries</v>
      </c>
      <c r="J446" t="str">
        <f>_xlfn.XLOOKUP(A446,Cleaning!$A:$A,Cleaning!$L:$L,0,0)</f>
        <v>No Sauce</v>
      </c>
      <c r="K446" t="str">
        <f>_xlfn.XLOOKUP(A446,Cleaning!$A:$A,Cleaning!$X:$X,0,0)</f>
        <v>Card</v>
      </c>
      <c r="L446" s="3">
        <f>_xlfn.XLOOKUP(A446,Cleaning!$A:$A,Cleaning!$M:$M,0,0)</f>
        <v>1</v>
      </c>
      <c r="M446" s="5">
        <f>_xlfn.XLOOKUP(A446,Cleaning!$A:$A,Cleaning!$O:$O,0,0)</f>
        <v>2.27</v>
      </c>
      <c r="N446" s="12">
        <f>_xlfn.XLOOKUP(A446,Cleaning!$A:$A,Cleaning!$P:$P,0,0)</f>
        <v>2.27</v>
      </c>
      <c r="O446">
        <f>_xlfn.XLOOKUP(A446,Cleaning!$A:$A,Cleaning!$R:$R,0,0)</f>
        <v>0</v>
      </c>
      <c r="P446">
        <f>_xlfn.XLOOKUP(A446,Cleaning!$A:$A,Cleaning!$T:$T,0,0)</f>
        <v>0.2</v>
      </c>
      <c r="Q446" s="5">
        <f>_xlfn.XLOOKUP(A446,Cleaning!$A:$A,Cleaning!$V:$V,0,0)</f>
        <v>2.4700000000000002</v>
      </c>
    </row>
    <row r="447" spans="1:17" x14ac:dyDescent="0.3">
      <c r="A447" s="3">
        <v>120445</v>
      </c>
      <c r="B447">
        <f>_xlfn.XLOOKUP(A447,Cleaning!$A:$A,Cleaning!$B:$B,0,0)</f>
        <v>401</v>
      </c>
      <c r="C447" s="2">
        <f>_xlfn.XLOOKUP(A447,Cleaning!$A:$A,Cleaning!$C:$C,0,0)</f>
        <v>45865</v>
      </c>
      <c r="D447" s="4">
        <f>_xlfn.XLOOKUP(A447,Cleaning!$A:$A,Cleaning!$D:$D,0,0)</f>
        <v>0.12280092592592592</v>
      </c>
      <c r="E447" s="2">
        <f>_xlfn.XLOOKUP(A447,Cleaning!$A:$A,Cleaning!$E:$E,0,0)</f>
        <v>45865</v>
      </c>
      <c r="F447" s="10" t="str">
        <f>_xlfn.XLOOKUP(A447,Cleaning!$A:$A,Cleaning!$F:$F,0,0)</f>
        <v>Sunday</v>
      </c>
      <c r="G447" t="str">
        <f>_xlfn.XLOOKUP(A447,Cleaning!$A:$A,Cleaning!$G:$G,0,0)</f>
        <v>Lunch</v>
      </c>
      <c r="H447" t="str">
        <f>_xlfn.XLOOKUP(A447,Cleaning!$A:$A,Cleaning!$I:$I,0,0)</f>
        <v>Drive-Thru</v>
      </c>
      <c r="I447" t="str">
        <f>_xlfn.XLOOKUP(A447,Cleaning!$A:$A,Cleaning!$J:$J,0,0)</f>
        <v>Chicken Nuggets (10pc)</v>
      </c>
      <c r="J447" t="str">
        <f>_xlfn.XLOOKUP(A447,Cleaning!$A:$A,Cleaning!$L:$L,0,0)</f>
        <v>No Modifier</v>
      </c>
      <c r="K447" t="str">
        <f>_xlfn.XLOOKUP(A447,Cleaning!$A:$A,Cleaning!$X:$X,0,0)</f>
        <v>Card</v>
      </c>
      <c r="L447" s="3">
        <f>_xlfn.XLOOKUP(A447,Cleaning!$A:$A,Cleaning!$M:$M,0,0)</f>
        <v>2</v>
      </c>
      <c r="M447" s="5">
        <f>_xlfn.XLOOKUP(A447,Cleaning!$A:$A,Cleaning!$O:$O,0,0)</f>
        <v>5.21</v>
      </c>
      <c r="N447" s="12">
        <f>_xlfn.XLOOKUP(A447,Cleaning!$A:$A,Cleaning!$P:$P,0,0)</f>
        <v>10.42</v>
      </c>
      <c r="O447">
        <f>_xlfn.XLOOKUP(A447,Cleaning!$A:$A,Cleaning!$R:$R,0,0)</f>
        <v>0</v>
      </c>
      <c r="P447">
        <f>_xlfn.XLOOKUP(A447,Cleaning!$A:$A,Cleaning!$T:$T,0,0)</f>
        <v>0.76</v>
      </c>
      <c r="Q447" s="5">
        <f>_xlfn.XLOOKUP(A447,Cleaning!$A:$A,Cleaning!$V:$V,0,0)</f>
        <v>11.18</v>
      </c>
    </row>
    <row r="448" spans="1:17" x14ac:dyDescent="0.3">
      <c r="A448" s="3">
        <v>120446</v>
      </c>
      <c r="B448">
        <f>_xlfn.XLOOKUP(A448,Cleaning!$A:$A,Cleaning!$B:$B,0,0)</f>
        <v>201</v>
      </c>
      <c r="C448" s="2">
        <f>_xlfn.XLOOKUP(A448,Cleaning!$A:$A,Cleaning!$C:$C,0,0)</f>
        <v>45773</v>
      </c>
      <c r="D448" s="4">
        <f>_xlfn.XLOOKUP(A448,Cleaning!$A:$A,Cleaning!$D:$D,0,0)</f>
        <v>0.47430555555555554</v>
      </c>
      <c r="E448" s="2">
        <f>_xlfn.XLOOKUP(A448,Cleaning!$A:$A,Cleaning!$E:$E,0,0)</f>
        <v>45773</v>
      </c>
      <c r="F448" s="10" t="str">
        <f>_xlfn.XLOOKUP(A448,Cleaning!$A:$A,Cleaning!$F:$F,0,0)</f>
        <v>Saturday</v>
      </c>
      <c r="G448" t="str">
        <f>_xlfn.XLOOKUP(A448,Cleaning!$A:$A,Cleaning!$G:$G,0,0)</f>
        <v>Lunch</v>
      </c>
      <c r="H448" t="str">
        <f>_xlfn.XLOOKUP(A448,Cleaning!$A:$A,Cleaning!$I:$I,0,0)</f>
        <v>Dine-In</v>
      </c>
      <c r="I448" t="str">
        <f>_xlfn.XLOOKUP(A448,Cleaning!$A:$A,Cleaning!$J:$J,0,0)</f>
        <v>Double Cheeseburger</v>
      </c>
      <c r="J448" t="str">
        <f>_xlfn.XLOOKUP(A448,Cleaning!$A:$A,Cleaning!$L:$L,0,0)</f>
        <v>No Modifier</v>
      </c>
      <c r="K448" t="str">
        <f>_xlfn.XLOOKUP(A448,Cleaning!$A:$A,Cleaning!$X:$X,0,0)</f>
        <v>Card</v>
      </c>
      <c r="L448" s="3">
        <f>_xlfn.XLOOKUP(A448,Cleaning!$A:$A,Cleaning!$M:$M,0,0)</f>
        <v>1</v>
      </c>
      <c r="M448" s="5">
        <f>_xlfn.XLOOKUP(A448,Cleaning!$A:$A,Cleaning!$O:$O,0,0)</f>
        <v>5.8900000000000006</v>
      </c>
      <c r="N448" s="12">
        <f>_xlfn.XLOOKUP(A448,Cleaning!$A:$A,Cleaning!$P:$P,0,0)</f>
        <v>5.8900000000000006</v>
      </c>
      <c r="O448">
        <f>_xlfn.XLOOKUP(A448,Cleaning!$A:$A,Cleaning!$R:$R,0,0)</f>
        <v>0</v>
      </c>
      <c r="P448">
        <f>_xlfn.XLOOKUP(A448,Cleaning!$A:$A,Cleaning!$T:$T,0,0)</f>
        <v>0.47</v>
      </c>
      <c r="Q448" s="5">
        <f>_xlfn.XLOOKUP(A448,Cleaning!$A:$A,Cleaning!$V:$V,0,0)</f>
        <v>6.36</v>
      </c>
    </row>
    <row r="449" spans="1:17" x14ac:dyDescent="0.3">
      <c r="A449" s="3">
        <v>120447</v>
      </c>
      <c r="B449">
        <f>_xlfn.XLOOKUP(A449,Cleaning!$A:$A,Cleaning!$B:$B,0,0)</f>
        <v>103</v>
      </c>
      <c r="C449" s="2">
        <f>_xlfn.XLOOKUP(A449,Cleaning!$A:$A,Cleaning!$C:$C,0,0)</f>
        <v>45808</v>
      </c>
      <c r="D449" s="4">
        <f>_xlfn.XLOOKUP(A449,Cleaning!$A:$A,Cleaning!$D:$D,0,0)</f>
        <v>0.50777777777777777</v>
      </c>
      <c r="E449" s="2">
        <f>_xlfn.XLOOKUP(A449,Cleaning!$A:$A,Cleaning!$E:$E,0,0)</f>
        <v>45808</v>
      </c>
      <c r="F449" s="10" t="str">
        <f>_xlfn.XLOOKUP(A449,Cleaning!$A:$A,Cleaning!$F:$F,0,0)</f>
        <v>Saturday</v>
      </c>
      <c r="G449" t="str">
        <f>_xlfn.XLOOKUP(A449,Cleaning!$A:$A,Cleaning!$G:$G,0,0)</f>
        <v>Lunch</v>
      </c>
      <c r="H449" t="str">
        <f>_xlfn.XLOOKUP(A449,Cleaning!$A:$A,Cleaning!$I:$I,0,0)</f>
        <v>Dine-In</v>
      </c>
      <c r="I449" t="str">
        <f>_xlfn.XLOOKUP(A449,Cleaning!$A:$A,Cleaning!$J:$J,0,0)</f>
        <v>Chicken Nuggets (10pc)</v>
      </c>
      <c r="J449" t="str">
        <f>_xlfn.XLOOKUP(A449,Cleaning!$A:$A,Cleaning!$L:$L,0,0)</f>
        <v>No Modifier</v>
      </c>
      <c r="K449" t="str">
        <f>_xlfn.XLOOKUP(A449,Cleaning!$A:$A,Cleaning!$X:$X,0,0)</f>
        <v>MobilePay</v>
      </c>
      <c r="L449" s="3">
        <f>_xlfn.XLOOKUP(A449,Cleaning!$A:$A,Cleaning!$M:$M,0,0)</f>
        <v>2</v>
      </c>
      <c r="M449" s="5">
        <f>_xlfn.XLOOKUP(A449,Cleaning!$A:$A,Cleaning!$O:$O,0,0)</f>
        <v>4.6800000000000006</v>
      </c>
      <c r="N449" s="12">
        <f>_xlfn.XLOOKUP(A449,Cleaning!$A:$A,Cleaning!$P:$P,0,0)</f>
        <v>9.3600000000000012</v>
      </c>
      <c r="O449">
        <f>_xlfn.XLOOKUP(A449,Cleaning!$A:$A,Cleaning!$R:$R,0,0)</f>
        <v>0</v>
      </c>
      <c r="P449">
        <f>_xlfn.XLOOKUP(A449,Cleaning!$A:$A,Cleaning!$T:$T,0,0)</f>
        <v>0.61</v>
      </c>
      <c r="Q449" s="5">
        <f>_xlfn.XLOOKUP(A449,Cleaning!$A:$A,Cleaning!$V:$V,0,0)</f>
        <v>9.9700000000000006</v>
      </c>
    </row>
    <row r="450" spans="1:17" x14ac:dyDescent="0.3">
      <c r="A450" s="3">
        <v>120448</v>
      </c>
      <c r="B450">
        <f>_xlfn.XLOOKUP(A450,Cleaning!$A:$A,Cleaning!$B:$B,0,0)</f>
        <v>103</v>
      </c>
      <c r="C450" s="2">
        <f>_xlfn.XLOOKUP(A450,Cleaning!$A:$A,Cleaning!$C:$C,0,0)</f>
        <v>45776</v>
      </c>
      <c r="D450" s="4">
        <f>_xlfn.XLOOKUP(A450,Cleaning!$A:$A,Cleaning!$D:$D,0,0)</f>
        <v>8.1076388888888892E-2</v>
      </c>
      <c r="E450" s="2">
        <f>_xlfn.XLOOKUP(A450,Cleaning!$A:$A,Cleaning!$E:$E,0,0)</f>
        <v>45776</v>
      </c>
      <c r="F450" s="10" t="str">
        <f>_xlfn.XLOOKUP(A450,Cleaning!$A:$A,Cleaning!$F:$F,0,0)</f>
        <v>Tuesday</v>
      </c>
      <c r="G450" t="str">
        <f>_xlfn.XLOOKUP(A450,Cleaning!$A:$A,Cleaning!$G:$G,0,0)</f>
        <v>Late Night</v>
      </c>
      <c r="H450" t="str">
        <f>_xlfn.XLOOKUP(A450,Cleaning!$A:$A,Cleaning!$I:$I,0,0)</f>
        <v>Dine-In</v>
      </c>
      <c r="I450" t="str">
        <f>_xlfn.XLOOKUP(A450,Cleaning!$A:$A,Cleaning!$J:$J,0,0)</f>
        <v>Milkshake</v>
      </c>
      <c r="J450" t="str">
        <f>_xlfn.XLOOKUP(A450,Cleaning!$A:$A,Cleaning!$L:$L,0,0)</f>
        <v>Sugar-Free Syrup</v>
      </c>
      <c r="K450" t="str">
        <f>_xlfn.XLOOKUP(A450,Cleaning!$A:$A,Cleaning!$X:$X,0,0)</f>
        <v>Card</v>
      </c>
      <c r="L450" s="3">
        <f>_xlfn.XLOOKUP(A450,Cleaning!$A:$A,Cleaning!$M:$M,0,0)</f>
        <v>1</v>
      </c>
      <c r="M450" s="5">
        <f>_xlfn.XLOOKUP(A450,Cleaning!$A:$A,Cleaning!$O:$O,0,0)</f>
        <v>4.12</v>
      </c>
      <c r="N450" s="12">
        <f>_xlfn.XLOOKUP(A450,Cleaning!$A:$A,Cleaning!$P:$P,0,0)</f>
        <v>4.12</v>
      </c>
      <c r="O450">
        <f>_xlfn.XLOOKUP(A450,Cleaning!$A:$A,Cleaning!$R:$R,0,0)</f>
        <v>0</v>
      </c>
      <c r="P450">
        <f>_xlfn.XLOOKUP(A450,Cleaning!$A:$A,Cleaning!$T:$T,0,0)</f>
        <v>0.33</v>
      </c>
      <c r="Q450" s="5">
        <f>_xlfn.XLOOKUP(A450,Cleaning!$A:$A,Cleaning!$V:$V,0,0)</f>
        <v>4.45</v>
      </c>
    </row>
    <row r="451" spans="1:17" x14ac:dyDescent="0.3">
      <c r="A451" s="3">
        <v>120449</v>
      </c>
      <c r="B451">
        <f>_xlfn.XLOOKUP(A451,Cleaning!$A:$A,Cleaning!$B:$B,0,0)</f>
        <v>201</v>
      </c>
      <c r="C451" s="2">
        <f>_xlfn.XLOOKUP(A451,Cleaning!$A:$A,Cleaning!$C:$C,0,0)</f>
        <v>45841</v>
      </c>
      <c r="D451" s="4">
        <f>_xlfn.XLOOKUP(A451,Cleaning!$A:$A,Cleaning!$D:$D,0,0)</f>
        <v>0.30572916666666666</v>
      </c>
      <c r="E451" s="2">
        <f>_xlfn.XLOOKUP(A451,Cleaning!$A:$A,Cleaning!$E:$E,0,0)</f>
        <v>45841</v>
      </c>
      <c r="F451" s="10" t="str">
        <f>_xlfn.XLOOKUP(A451,Cleaning!$A:$A,Cleaning!$F:$F,0,0)</f>
        <v>Thursday</v>
      </c>
      <c r="G451" t="str">
        <f>_xlfn.XLOOKUP(A451,Cleaning!$A:$A,Cleaning!$G:$G,0,0)</f>
        <v>Dinner</v>
      </c>
      <c r="H451" t="str">
        <f>_xlfn.XLOOKUP(A451,Cleaning!$A:$A,Cleaning!$I:$I,0,0)</f>
        <v>Dine-In</v>
      </c>
      <c r="I451" t="str">
        <f>_xlfn.XLOOKUP(A451,Cleaning!$A:$A,Cleaning!$J:$J,0,0)</f>
        <v>French Fries</v>
      </c>
      <c r="J451" t="str">
        <f>_xlfn.XLOOKUP(A451,Cleaning!$A:$A,Cleaning!$L:$L,0,0)</f>
        <v>No Modifier</v>
      </c>
      <c r="K451" t="str">
        <f>_xlfn.XLOOKUP(A451,Cleaning!$A:$A,Cleaning!$X:$X,0,0)</f>
        <v>MobilePay</v>
      </c>
      <c r="L451" s="3">
        <f>_xlfn.XLOOKUP(A451,Cleaning!$A:$A,Cleaning!$M:$M,0,0)</f>
        <v>1</v>
      </c>
      <c r="M451" s="5">
        <f>_xlfn.XLOOKUP(A451,Cleaning!$A:$A,Cleaning!$O:$O,0,0)</f>
        <v>2.5900000000000003</v>
      </c>
      <c r="N451" s="12">
        <f>_xlfn.XLOOKUP(A451,Cleaning!$A:$A,Cleaning!$P:$P,0,0)</f>
        <v>2.5900000000000003</v>
      </c>
      <c r="O451">
        <f>_xlfn.XLOOKUP(A451,Cleaning!$A:$A,Cleaning!$R:$R,0,0)</f>
        <v>0.52</v>
      </c>
      <c r="P451">
        <f>_xlfn.XLOOKUP(A451,Cleaning!$A:$A,Cleaning!$T:$T,0,0)</f>
        <v>0.13</v>
      </c>
      <c r="Q451" s="5">
        <f>_xlfn.XLOOKUP(A451,Cleaning!$A:$A,Cleaning!$V:$V,0,0)</f>
        <v>2.2000000000000002</v>
      </c>
    </row>
    <row r="452" spans="1:17" x14ac:dyDescent="0.3">
      <c r="A452" s="3">
        <v>120450</v>
      </c>
      <c r="B452">
        <f>_xlfn.XLOOKUP(A452,Cleaning!$A:$A,Cleaning!$B:$B,0,0)</f>
        <v>403</v>
      </c>
      <c r="C452" s="2">
        <f>_xlfn.XLOOKUP(A452,Cleaning!$A:$A,Cleaning!$C:$C,0,0)</f>
        <v>45837</v>
      </c>
      <c r="D452" s="4">
        <f>_xlfn.XLOOKUP(A452,Cleaning!$A:$A,Cleaning!$D:$D,0,0)</f>
        <v>6.5092592592592591E-2</v>
      </c>
      <c r="E452" s="2">
        <f>_xlfn.XLOOKUP(A452,Cleaning!$A:$A,Cleaning!$E:$E,0,0)</f>
        <v>45837</v>
      </c>
      <c r="F452" s="10" t="str">
        <f>_xlfn.XLOOKUP(A452,Cleaning!$A:$A,Cleaning!$F:$F,0,0)</f>
        <v>Sunday</v>
      </c>
      <c r="G452" t="str">
        <f>_xlfn.XLOOKUP(A452,Cleaning!$A:$A,Cleaning!$G:$G,0,0)</f>
        <v>Lunch</v>
      </c>
      <c r="H452" t="str">
        <f>_xlfn.XLOOKUP(A452,Cleaning!$A:$A,Cleaning!$I:$I,0,0)</f>
        <v>Takeout</v>
      </c>
      <c r="I452" t="str">
        <f>_xlfn.XLOOKUP(A452,Cleaning!$A:$A,Cleaning!$J:$J,0,0)</f>
        <v>Cheeseburger Combo</v>
      </c>
      <c r="J452" t="str">
        <f>_xlfn.XLOOKUP(A452,Cleaning!$A:$A,Cleaning!$L:$L,0,0)</f>
        <v>No Modifier</v>
      </c>
      <c r="K452" t="str">
        <f>_xlfn.XLOOKUP(A452,Cleaning!$A:$A,Cleaning!$X:$X,0,0)</f>
        <v>GiftCard</v>
      </c>
      <c r="L452" s="3">
        <f>_xlfn.XLOOKUP(A452,Cleaning!$A:$A,Cleaning!$M:$M,0,0)</f>
        <v>1</v>
      </c>
      <c r="M452" s="5">
        <f>_xlfn.XLOOKUP(A452,Cleaning!$A:$A,Cleaning!$O:$O,0,0)</f>
        <v>8.4600000000000009</v>
      </c>
      <c r="N452" s="12">
        <f>_xlfn.XLOOKUP(A452,Cleaning!$A:$A,Cleaning!$P:$P,0,0)</f>
        <v>8.4600000000000009</v>
      </c>
      <c r="O452">
        <f>_xlfn.XLOOKUP(A452,Cleaning!$A:$A,Cleaning!$R:$R,0,0)</f>
        <v>0</v>
      </c>
      <c r="P452">
        <f>_xlfn.XLOOKUP(A452,Cleaning!$A:$A,Cleaning!$T:$T,0,0)</f>
        <v>0.51</v>
      </c>
      <c r="Q452" s="5">
        <f>_xlfn.XLOOKUP(A452,Cleaning!$A:$A,Cleaning!$V:$V,0,0)</f>
        <v>8.9700000000000006</v>
      </c>
    </row>
    <row r="453" spans="1:17" x14ac:dyDescent="0.3">
      <c r="A453" s="3">
        <v>120451</v>
      </c>
      <c r="B453">
        <f>_xlfn.XLOOKUP(A453,Cleaning!$A:$A,Cleaning!$B:$B,0,0)</f>
        <v>401</v>
      </c>
      <c r="C453" s="2">
        <f>_xlfn.XLOOKUP(A453,Cleaning!$A:$A,Cleaning!$C:$C,0,0)</f>
        <v>45805</v>
      </c>
      <c r="D453" s="4">
        <f>_xlfn.XLOOKUP(A453,Cleaning!$A:$A,Cleaning!$D:$D,0,0)</f>
        <v>0.33325231481481482</v>
      </c>
      <c r="E453" s="2">
        <f>_xlfn.XLOOKUP(A453,Cleaning!$A:$A,Cleaning!$E:$E,0,0)</f>
        <v>45805</v>
      </c>
      <c r="F453" s="10" t="str">
        <f>_xlfn.XLOOKUP(A453,Cleaning!$A:$A,Cleaning!$F:$F,0,0)</f>
        <v>Wednesday</v>
      </c>
      <c r="G453" t="str">
        <f>_xlfn.XLOOKUP(A453,Cleaning!$A:$A,Cleaning!$G:$G,0,0)</f>
        <v>Dinner</v>
      </c>
      <c r="H453" t="str">
        <f>_xlfn.XLOOKUP(A453,Cleaning!$A:$A,Cleaning!$I:$I,0,0)</f>
        <v>Takeout</v>
      </c>
      <c r="I453" t="str">
        <f>_xlfn.XLOOKUP(A453,Cleaning!$A:$A,Cleaning!$J:$J,0,0)</f>
        <v>Double Cheeseburger</v>
      </c>
      <c r="J453" t="str">
        <f>_xlfn.XLOOKUP(A453,Cleaning!$A:$A,Cleaning!$L:$L,0,0)</f>
        <v>No Modifier</v>
      </c>
      <c r="K453" t="str">
        <f>_xlfn.XLOOKUP(A453,Cleaning!$A:$A,Cleaning!$X:$X,0,0)</f>
        <v>Cash</v>
      </c>
      <c r="L453" s="3">
        <f>_xlfn.XLOOKUP(A453,Cleaning!$A:$A,Cleaning!$M:$M,0,0)</f>
        <v>1</v>
      </c>
      <c r="M453" s="5">
        <f>_xlfn.XLOOKUP(A453,Cleaning!$A:$A,Cleaning!$O:$O,0,0)</f>
        <v>6.14</v>
      </c>
      <c r="N453" s="12">
        <f>_xlfn.XLOOKUP(A453,Cleaning!$A:$A,Cleaning!$P:$P,0,0)</f>
        <v>6.14</v>
      </c>
      <c r="O453">
        <f>_xlfn.XLOOKUP(A453,Cleaning!$A:$A,Cleaning!$R:$R,0,0)</f>
        <v>0</v>
      </c>
      <c r="P453">
        <f>_xlfn.XLOOKUP(A453,Cleaning!$A:$A,Cleaning!$T:$T,0,0)</f>
        <v>0.37</v>
      </c>
      <c r="Q453" s="5">
        <f>_xlfn.XLOOKUP(A453,Cleaning!$A:$A,Cleaning!$V:$V,0,0)</f>
        <v>6.51</v>
      </c>
    </row>
    <row r="454" spans="1:17" x14ac:dyDescent="0.3">
      <c r="A454" s="3">
        <v>120452</v>
      </c>
      <c r="B454">
        <f>_xlfn.XLOOKUP(A454,Cleaning!$A:$A,Cleaning!$B:$B,0,0)</f>
        <v>402</v>
      </c>
      <c r="C454" s="2">
        <f>_xlfn.XLOOKUP(A454,Cleaning!$A:$A,Cleaning!$C:$C,0,0)</f>
        <v>45830</v>
      </c>
      <c r="D454" s="4">
        <f>_xlfn.XLOOKUP(A454,Cleaning!$A:$A,Cleaning!$D:$D,0,0)</f>
        <v>0.46629629629629632</v>
      </c>
      <c r="E454" s="2">
        <f>_xlfn.XLOOKUP(A454,Cleaning!$A:$A,Cleaning!$E:$E,0,0)</f>
        <v>45830</v>
      </c>
      <c r="F454" s="10" t="str">
        <f>_xlfn.XLOOKUP(A454,Cleaning!$A:$A,Cleaning!$F:$F,0,0)</f>
        <v>Sunday</v>
      </c>
      <c r="G454" t="str">
        <f>_xlfn.XLOOKUP(A454,Cleaning!$A:$A,Cleaning!$G:$G,0,0)</f>
        <v>Lunch</v>
      </c>
      <c r="H454" t="str">
        <f>_xlfn.XLOOKUP(A454,Cleaning!$A:$A,Cleaning!$I:$I,0,0)</f>
        <v>Dine-In</v>
      </c>
      <c r="I454" t="str">
        <f>_xlfn.XLOOKUP(A454,Cleaning!$A:$A,Cleaning!$J:$J,0,0)</f>
        <v>Spicy Chicken Sandwich</v>
      </c>
      <c r="J454" t="str">
        <f>_xlfn.XLOOKUP(A454,Cleaning!$A:$A,Cleaning!$L:$L,0,0)</f>
        <v>No Modifier</v>
      </c>
      <c r="K454" t="str">
        <f>_xlfn.XLOOKUP(A454,Cleaning!$A:$A,Cleaning!$X:$X,0,0)</f>
        <v>Cash</v>
      </c>
      <c r="L454" s="3">
        <f>_xlfn.XLOOKUP(A454,Cleaning!$A:$A,Cleaning!$M:$M,0,0)</f>
        <v>2</v>
      </c>
      <c r="M454" s="5">
        <f>_xlfn.XLOOKUP(A454,Cleaning!$A:$A,Cleaning!$O:$O,0,0)</f>
        <v>5.26</v>
      </c>
      <c r="N454" s="12">
        <f>_xlfn.XLOOKUP(A454,Cleaning!$A:$A,Cleaning!$P:$P,0,0)</f>
        <v>10.52</v>
      </c>
      <c r="O454">
        <f>_xlfn.XLOOKUP(A454,Cleaning!$A:$A,Cleaning!$R:$R,0,0)</f>
        <v>0</v>
      </c>
      <c r="P454">
        <f>_xlfn.XLOOKUP(A454,Cleaning!$A:$A,Cleaning!$T:$T,0,0)</f>
        <v>0.68</v>
      </c>
      <c r="Q454" s="5">
        <f>_xlfn.XLOOKUP(A454,Cleaning!$A:$A,Cleaning!$V:$V,0,0)</f>
        <v>11.2</v>
      </c>
    </row>
    <row r="455" spans="1:17" x14ac:dyDescent="0.3">
      <c r="A455" s="3">
        <v>120453</v>
      </c>
      <c r="B455">
        <f>_xlfn.XLOOKUP(A455,Cleaning!$A:$A,Cleaning!$B:$B,0,0)</f>
        <v>201</v>
      </c>
      <c r="C455" s="2">
        <f>_xlfn.XLOOKUP(A455,Cleaning!$A:$A,Cleaning!$C:$C,0,0)</f>
        <v>45792</v>
      </c>
      <c r="D455" s="4">
        <f>_xlfn.XLOOKUP(A455,Cleaning!$A:$A,Cleaning!$D:$D,0,0)</f>
        <v>5.2997685185185182E-2</v>
      </c>
      <c r="E455" s="2">
        <f>_xlfn.XLOOKUP(A455,Cleaning!$A:$A,Cleaning!$E:$E,0,0)</f>
        <v>45792</v>
      </c>
      <c r="F455" s="10" t="str">
        <f>_xlfn.XLOOKUP(A455,Cleaning!$A:$A,Cleaning!$F:$F,0,0)</f>
        <v>Thursday</v>
      </c>
      <c r="G455" t="str">
        <f>_xlfn.XLOOKUP(A455,Cleaning!$A:$A,Cleaning!$G:$G,0,0)</f>
        <v>Lunch</v>
      </c>
      <c r="H455" t="str">
        <f>_xlfn.XLOOKUP(A455,Cleaning!$A:$A,Cleaning!$I:$I,0,0)</f>
        <v>Drive-Thru</v>
      </c>
      <c r="I455" t="str">
        <f>_xlfn.XLOOKUP(A455,Cleaning!$A:$A,Cleaning!$J:$J,0,0)</f>
        <v>French Fries</v>
      </c>
      <c r="J455" t="str">
        <f>_xlfn.XLOOKUP(A455,Cleaning!$A:$A,Cleaning!$L:$L,0,0)</f>
        <v>No Modifier</v>
      </c>
      <c r="K455" t="str">
        <f>_xlfn.XLOOKUP(A455,Cleaning!$A:$A,Cleaning!$X:$X,0,0)</f>
        <v>Card</v>
      </c>
      <c r="L455" s="3">
        <f>_xlfn.XLOOKUP(A455,Cleaning!$A:$A,Cleaning!$M:$M,0,0)</f>
        <v>1</v>
      </c>
      <c r="M455" s="5">
        <f>_xlfn.XLOOKUP(A455,Cleaning!$A:$A,Cleaning!$O:$O,0,0)</f>
        <v>2.7800000000000002</v>
      </c>
      <c r="N455" s="12">
        <f>_xlfn.XLOOKUP(A455,Cleaning!$A:$A,Cleaning!$P:$P,0,0)</f>
        <v>2.7800000000000002</v>
      </c>
      <c r="O455">
        <f>_xlfn.XLOOKUP(A455,Cleaning!$A:$A,Cleaning!$R:$R,0,0)</f>
        <v>0</v>
      </c>
      <c r="P455">
        <f>_xlfn.XLOOKUP(A455,Cleaning!$A:$A,Cleaning!$T:$T,0,0)</f>
        <v>0.26</v>
      </c>
      <c r="Q455" s="5">
        <f>_xlfn.XLOOKUP(A455,Cleaning!$A:$A,Cleaning!$V:$V,0,0)</f>
        <v>3.04</v>
      </c>
    </row>
    <row r="456" spans="1:17" x14ac:dyDescent="0.3">
      <c r="A456" s="3">
        <v>120454</v>
      </c>
      <c r="B456">
        <f>_xlfn.XLOOKUP(A456,Cleaning!$A:$A,Cleaning!$B:$B,0,0)</f>
        <v>401</v>
      </c>
      <c r="C456" s="2">
        <f>_xlfn.XLOOKUP(A456,Cleaning!$A:$A,Cleaning!$C:$C,0,0)</f>
        <v>45773</v>
      </c>
      <c r="D456" s="4">
        <f>_xlfn.XLOOKUP(A456,Cleaning!$A:$A,Cleaning!$D:$D,0,0)</f>
        <v>0.43797453703703704</v>
      </c>
      <c r="E456" s="2">
        <f>_xlfn.XLOOKUP(A456,Cleaning!$A:$A,Cleaning!$E:$E,0,0)</f>
        <v>45773</v>
      </c>
      <c r="F456" s="10" t="str">
        <f>_xlfn.XLOOKUP(A456,Cleaning!$A:$A,Cleaning!$F:$F,0,0)</f>
        <v>Saturday</v>
      </c>
      <c r="G456" t="str">
        <f>_xlfn.XLOOKUP(A456,Cleaning!$A:$A,Cleaning!$G:$G,0,0)</f>
        <v>Late Night</v>
      </c>
      <c r="H456" t="str">
        <f>_xlfn.XLOOKUP(A456,Cleaning!$A:$A,Cleaning!$I:$I,0,0)</f>
        <v>Drive-Thru</v>
      </c>
      <c r="I456" t="str">
        <f>_xlfn.XLOOKUP(A456,Cleaning!$A:$A,Cleaning!$J:$J,0,0)</f>
        <v>Double Cheeseburger</v>
      </c>
      <c r="J456" t="str">
        <f>_xlfn.XLOOKUP(A456,Cleaning!$A:$A,Cleaning!$L:$L,0,0)</f>
        <v>No Modifier</v>
      </c>
      <c r="K456" t="str">
        <f>_xlfn.XLOOKUP(A456,Cleaning!$A:$A,Cleaning!$X:$X,0,0)</f>
        <v>Cash</v>
      </c>
      <c r="L456" s="3">
        <f>_xlfn.XLOOKUP(A456,Cleaning!$A:$A,Cleaning!$M:$M,0,0)</f>
        <v>1</v>
      </c>
      <c r="M456" s="5">
        <f>_xlfn.XLOOKUP(A456,Cleaning!$A:$A,Cleaning!$O:$O,0,0)</f>
        <v>5.52</v>
      </c>
      <c r="N456" s="12">
        <f>_xlfn.XLOOKUP(A456,Cleaning!$A:$A,Cleaning!$P:$P,0,0)</f>
        <v>5.52</v>
      </c>
      <c r="O456">
        <f>_xlfn.XLOOKUP(A456,Cleaning!$A:$A,Cleaning!$R:$R,0,0)</f>
        <v>0</v>
      </c>
      <c r="P456">
        <f>_xlfn.XLOOKUP(A456,Cleaning!$A:$A,Cleaning!$T:$T,0,0)</f>
        <v>0.5</v>
      </c>
      <c r="Q456" s="5">
        <f>_xlfn.XLOOKUP(A456,Cleaning!$A:$A,Cleaning!$V:$V,0,0)</f>
        <v>6.02</v>
      </c>
    </row>
    <row r="457" spans="1:17" x14ac:dyDescent="0.3">
      <c r="A457" s="3">
        <v>120455</v>
      </c>
      <c r="B457">
        <f>_xlfn.XLOOKUP(A457,Cleaning!$A:$A,Cleaning!$B:$B,0,0)</f>
        <v>301</v>
      </c>
      <c r="C457" s="2">
        <f>_xlfn.XLOOKUP(A457,Cleaning!$A:$A,Cleaning!$C:$C,0,0)</f>
        <v>45838</v>
      </c>
      <c r="D457" s="4">
        <f>_xlfn.XLOOKUP(A457,Cleaning!$A:$A,Cleaning!$D:$D,0,0)</f>
        <v>0.3109837962962963</v>
      </c>
      <c r="E457" s="2">
        <f>_xlfn.XLOOKUP(A457,Cleaning!$A:$A,Cleaning!$E:$E,0,0)</f>
        <v>45838</v>
      </c>
      <c r="F457" s="10" t="str">
        <f>_xlfn.XLOOKUP(A457,Cleaning!$A:$A,Cleaning!$F:$F,0,0)</f>
        <v>Monday</v>
      </c>
      <c r="G457" t="str">
        <f>_xlfn.XLOOKUP(A457,Cleaning!$A:$A,Cleaning!$G:$G,0,0)</f>
        <v>Dinner</v>
      </c>
      <c r="H457" t="str">
        <f>_xlfn.XLOOKUP(A457,Cleaning!$A:$A,Cleaning!$I:$I,0,0)</f>
        <v>Drive-Thru</v>
      </c>
      <c r="I457" t="str">
        <f>_xlfn.XLOOKUP(A457,Cleaning!$A:$A,Cleaning!$J:$J,0,0)</f>
        <v>Cheeseburger Combo</v>
      </c>
      <c r="J457" t="str">
        <f>_xlfn.XLOOKUP(A457,Cleaning!$A:$A,Cleaning!$L:$L,0,0)</f>
        <v>No Modifier</v>
      </c>
      <c r="K457" t="str">
        <f>_xlfn.XLOOKUP(A457,Cleaning!$A:$A,Cleaning!$X:$X,0,0)</f>
        <v>Card</v>
      </c>
      <c r="L457" s="3">
        <f>_xlfn.XLOOKUP(A457,Cleaning!$A:$A,Cleaning!$M:$M,0,0)</f>
        <v>1</v>
      </c>
      <c r="M457" s="5">
        <f>_xlfn.XLOOKUP(A457,Cleaning!$A:$A,Cleaning!$O:$O,0,0)</f>
        <v>8.09</v>
      </c>
      <c r="N457" s="12">
        <f>_xlfn.XLOOKUP(A457,Cleaning!$A:$A,Cleaning!$P:$P,0,0)</f>
        <v>8.09</v>
      </c>
      <c r="O457">
        <f>_xlfn.XLOOKUP(A457,Cleaning!$A:$A,Cleaning!$R:$R,0,0)</f>
        <v>0</v>
      </c>
      <c r="P457">
        <f>_xlfn.XLOOKUP(A457,Cleaning!$A:$A,Cleaning!$T:$T,0,0)</f>
        <v>0.56999999999999995</v>
      </c>
      <c r="Q457" s="5">
        <f>_xlfn.XLOOKUP(A457,Cleaning!$A:$A,Cleaning!$V:$V,0,0)</f>
        <v>8.66</v>
      </c>
    </row>
    <row r="458" spans="1:17" x14ac:dyDescent="0.3">
      <c r="A458" s="3">
        <v>120456</v>
      </c>
      <c r="B458">
        <f>_xlfn.XLOOKUP(A458,Cleaning!$A:$A,Cleaning!$B:$B,0,0)</f>
        <v>201</v>
      </c>
      <c r="C458" s="2">
        <f>_xlfn.XLOOKUP(A458,Cleaning!$A:$A,Cleaning!$C:$C,0,0)</f>
        <v>45791</v>
      </c>
      <c r="D458" s="4">
        <f>_xlfn.XLOOKUP(A458,Cleaning!$A:$A,Cleaning!$D:$D,0,0)</f>
        <v>0.11723379629629629</v>
      </c>
      <c r="E458" s="2">
        <f>_xlfn.XLOOKUP(A458,Cleaning!$A:$A,Cleaning!$E:$E,0,0)</f>
        <v>45791</v>
      </c>
      <c r="F458" s="10" t="str">
        <f>_xlfn.XLOOKUP(A458,Cleaning!$A:$A,Cleaning!$F:$F,0,0)</f>
        <v>Wednesday</v>
      </c>
      <c r="G458" t="str">
        <f>_xlfn.XLOOKUP(A458,Cleaning!$A:$A,Cleaning!$G:$G,0,0)</f>
        <v>Lunch</v>
      </c>
      <c r="H458" t="str">
        <f>_xlfn.XLOOKUP(A458,Cleaning!$A:$A,Cleaning!$I:$I,0,0)</f>
        <v>Delivery</v>
      </c>
      <c r="I458" t="str">
        <f>_xlfn.XLOOKUP(A458,Cleaning!$A:$A,Cleaning!$J:$J,0,0)</f>
        <v>Chicken Sandwich Combo</v>
      </c>
      <c r="J458" t="str">
        <f>_xlfn.XLOOKUP(A458,Cleaning!$A:$A,Cleaning!$L:$L,0,0)</f>
        <v>No Pickles</v>
      </c>
      <c r="K458" t="str">
        <f>_xlfn.XLOOKUP(A458,Cleaning!$A:$A,Cleaning!$X:$X,0,0)</f>
        <v>Card</v>
      </c>
      <c r="L458" s="3">
        <f>_xlfn.XLOOKUP(A458,Cleaning!$A:$A,Cleaning!$M:$M,0,0)</f>
        <v>2</v>
      </c>
      <c r="M458" s="5">
        <f>_xlfn.XLOOKUP(A458,Cleaning!$A:$A,Cleaning!$O:$O,0,0)</f>
        <v>8.94</v>
      </c>
      <c r="N458" s="12">
        <f>_xlfn.XLOOKUP(A458,Cleaning!$A:$A,Cleaning!$P:$P,0,0)</f>
        <v>17.88</v>
      </c>
      <c r="O458">
        <f>_xlfn.XLOOKUP(A458,Cleaning!$A:$A,Cleaning!$R:$R,0,0)</f>
        <v>0</v>
      </c>
      <c r="P458">
        <f>_xlfn.XLOOKUP(A458,Cleaning!$A:$A,Cleaning!$T:$T,0,0)</f>
        <v>1.43</v>
      </c>
      <c r="Q458" s="5">
        <f>_xlfn.XLOOKUP(A458,Cleaning!$A:$A,Cleaning!$V:$V,0,0)</f>
        <v>19.309999999999999</v>
      </c>
    </row>
    <row r="459" spans="1:17" x14ac:dyDescent="0.3">
      <c r="A459" s="3">
        <v>120457</v>
      </c>
      <c r="B459">
        <f>_xlfn.XLOOKUP(A459,Cleaning!$A:$A,Cleaning!$B:$B,0,0)</f>
        <v>401</v>
      </c>
      <c r="C459" s="2">
        <f>_xlfn.XLOOKUP(A459,Cleaning!$A:$A,Cleaning!$C:$C,0,0)</f>
        <v>45828</v>
      </c>
      <c r="D459" s="4">
        <f>_xlfn.XLOOKUP(A459,Cleaning!$A:$A,Cleaning!$D:$D,0,0)</f>
        <v>0.44055555555555553</v>
      </c>
      <c r="E459" s="2">
        <f>_xlfn.XLOOKUP(A459,Cleaning!$A:$A,Cleaning!$E:$E,0,0)</f>
        <v>45828</v>
      </c>
      <c r="F459" s="10" t="str">
        <f>_xlfn.XLOOKUP(A459,Cleaning!$A:$A,Cleaning!$F:$F,0,0)</f>
        <v>Friday</v>
      </c>
      <c r="G459" t="str">
        <f>_xlfn.XLOOKUP(A459,Cleaning!$A:$A,Cleaning!$G:$G,0,0)</f>
        <v>Morning</v>
      </c>
      <c r="H459" t="str">
        <f>_xlfn.XLOOKUP(A459,Cleaning!$A:$A,Cleaning!$I:$I,0,0)</f>
        <v>Dine-In</v>
      </c>
      <c r="I459" t="str">
        <f>_xlfn.XLOOKUP(A459,Cleaning!$A:$A,Cleaning!$J:$J,0,0)</f>
        <v>Soft Drink (Medium)</v>
      </c>
      <c r="J459" t="str">
        <f>_xlfn.XLOOKUP(A459,Cleaning!$A:$A,Cleaning!$L:$L,0,0)</f>
        <v>No Modifier</v>
      </c>
      <c r="K459" t="str">
        <f>_xlfn.XLOOKUP(A459,Cleaning!$A:$A,Cleaning!$X:$X,0,0)</f>
        <v>Card</v>
      </c>
      <c r="L459" s="3">
        <f>_xlfn.XLOOKUP(A459,Cleaning!$A:$A,Cleaning!$M:$M,0,0)</f>
        <v>1</v>
      </c>
      <c r="M459" s="5">
        <f>_xlfn.XLOOKUP(A459,Cleaning!$A:$A,Cleaning!$O:$O,0,0)</f>
        <v>1.6500000000000001</v>
      </c>
      <c r="N459" s="12">
        <f>_xlfn.XLOOKUP(A459,Cleaning!$A:$A,Cleaning!$P:$P,0,0)</f>
        <v>1.6500000000000001</v>
      </c>
      <c r="O459">
        <f>_xlfn.XLOOKUP(A459,Cleaning!$A:$A,Cleaning!$R:$R,0,0)</f>
        <v>0</v>
      </c>
      <c r="P459">
        <f>_xlfn.XLOOKUP(A459,Cleaning!$A:$A,Cleaning!$T:$T,0,0)</f>
        <v>0.16</v>
      </c>
      <c r="Q459" s="5">
        <f>_xlfn.XLOOKUP(A459,Cleaning!$A:$A,Cleaning!$V:$V,0,0)</f>
        <v>1.81</v>
      </c>
    </row>
    <row r="460" spans="1:17" x14ac:dyDescent="0.3">
      <c r="A460" s="3">
        <v>120458</v>
      </c>
      <c r="B460">
        <f>_xlfn.XLOOKUP(A460,Cleaning!$A:$A,Cleaning!$B:$B,0,0)</f>
        <v>401</v>
      </c>
      <c r="C460" s="2">
        <f>_xlfn.XLOOKUP(A460,Cleaning!$A:$A,Cleaning!$C:$C,0,0)</f>
        <v>45849</v>
      </c>
      <c r="D460" s="4">
        <f>_xlfn.XLOOKUP(A460,Cleaning!$A:$A,Cleaning!$D:$D,0,0)</f>
        <v>7.121527777777778E-2</v>
      </c>
      <c r="E460" s="2">
        <f>_xlfn.XLOOKUP(A460,Cleaning!$A:$A,Cleaning!$E:$E,0,0)</f>
        <v>45849</v>
      </c>
      <c r="F460" s="10" t="str">
        <f>_xlfn.XLOOKUP(A460,Cleaning!$A:$A,Cleaning!$F:$F,0,0)</f>
        <v>Friday</v>
      </c>
      <c r="G460" t="str">
        <f>_xlfn.XLOOKUP(A460,Cleaning!$A:$A,Cleaning!$G:$G,0,0)</f>
        <v>Lunch</v>
      </c>
      <c r="H460" t="str">
        <f>_xlfn.XLOOKUP(A460,Cleaning!$A:$A,Cleaning!$I:$I,0,0)</f>
        <v>Dine-In</v>
      </c>
      <c r="I460" t="str">
        <f>_xlfn.XLOOKUP(A460,Cleaning!$A:$A,Cleaning!$J:$J,0,0)</f>
        <v>Cheeseburger Combo</v>
      </c>
      <c r="J460" t="str">
        <f>_xlfn.XLOOKUP(A460,Cleaning!$A:$A,Cleaning!$L:$L,0,0)</f>
        <v>No Modifier</v>
      </c>
      <c r="K460" t="str">
        <f>_xlfn.XLOOKUP(A460,Cleaning!$A:$A,Cleaning!$X:$X,0,0)</f>
        <v>Card</v>
      </c>
      <c r="L460" s="3">
        <f>_xlfn.XLOOKUP(A460,Cleaning!$A:$A,Cleaning!$M:$M,0,0)</f>
        <v>2</v>
      </c>
      <c r="M460" s="5">
        <f>_xlfn.XLOOKUP(A460,Cleaning!$A:$A,Cleaning!$O:$O,0,0)</f>
        <v>8.2100000000000009</v>
      </c>
      <c r="N460" s="12">
        <f>_xlfn.XLOOKUP(A460,Cleaning!$A:$A,Cleaning!$P:$P,0,0)</f>
        <v>16.420000000000002</v>
      </c>
      <c r="O460">
        <f>_xlfn.XLOOKUP(A460,Cleaning!$A:$A,Cleaning!$R:$R,0,0)</f>
        <v>0</v>
      </c>
      <c r="P460">
        <f>_xlfn.XLOOKUP(A460,Cleaning!$A:$A,Cleaning!$T:$T,0,0)</f>
        <v>1.1499999999999999</v>
      </c>
      <c r="Q460" s="5">
        <f>_xlfn.XLOOKUP(A460,Cleaning!$A:$A,Cleaning!$V:$V,0,0)</f>
        <v>17.57</v>
      </c>
    </row>
    <row r="461" spans="1:17" x14ac:dyDescent="0.3">
      <c r="A461" s="3">
        <v>120459</v>
      </c>
      <c r="B461">
        <f>_xlfn.XLOOKUP(A461,Cleaning!$A:$A,Cleaning!$B:$B,0,0)</f>
        <v>201</v>
      </c>
      <c r="C461" s="2">
        <f>_xlfn.XLOOKUP(A461,Cleaning!$A:$A,Cleaning!$C:$C,0,0)</f>
        <v>45852</v>
      </c>
      <c r="D461" s="4">
        <f>_xlfn.XLOOKUP(A461,Cleaning!$A:$A,Cleaning!$D:$D,0,0)</f>
        <v>0.31101851851851853</v>
      </c>
      <c r="E461" s="2">
        <f>_xlfn.XLOOKUP(A461,Cleaning!$A:$A,Cleaning!$E:$E,0,0)</f>
        <v>45852</v>
      </c>
      <c r="F461" s="10" t="str">
        <f>_xlfn.XLOOKUP(A461,Cleaning!$A:$A,Cleaning!$F:$F,0,0)</f>
        <v>Monday</v>
      </c>
      <c r="G461" t="str">
        <f>_xlfn.XLOOKUP(A461,Cleaning!$A:$A,Cleaning!$G:$G,0,0)</f>
        <v>Breakfast</v>
      </c>
      <c r="H461" t="str">
        <f>_xlfn.XLOOKUP(A461,Cleaning!$A:$A,Cleaning!$I:$I,0,0)</f>
        <v>Drive-Thru</v>
      </c>
      <c r="I461" t="str">
        <f>_xlfn.XLOOKUP(A461,Cleaning!$A:$A,Cleaning!$J:$J,0,0)</f>
        <v>Pancake Platter</v>
      </c>
      <c r="J461" t="str">
        <f>_xlfn.XLOOKUP(A461,Cleaning!$A:$A,Cleaning!$L:$L,0,0)</f>
        <v>No Cheese</v>
      </c>
      <c r="K461" t="str">
        <f>_xlfn.XLOOKUP(A461,Cleaning!$A:$A,Cleaning!$X:$X,0,0)</f>
        <v>Card</v>
      </c>
      <c r="L461" s="3">
        <f>_xlfn.XLOOKUP(A461,Cleaning!$A:$A,Cleaning!$M:$M,0,0)</f>
        <v>1</v>
      </c>
      <c r="M461" s="5">
        <f>_xlfn.XLOOKUP(A461,Cleaning!$A:$A,Cleaning!$O:$O,0,0)</f>
        <v>4.59</v>
      </c>
      <c r="N461" s="12">
        <f>_xlfn.XLOOKUP(A461,Cleaning!$A:$A,Cleaning!$P:$P,0,0)</f>
        <v>4.59</v>
      </c>
      <c r="O461">
        <f>_xlfn.XLOOKUP(A461,Cleaning!$A:$A,Cleaning!$R:$R,0,0)</f>
        <v>0</v>
      </c>
      <c r="P461">
        <f>_xlfn.XLOOKUP(A461,Cleaning!$A:$A,Cleaning!$T:$T,0,0)</f>
        <v>0.34</v>
      </c>
      <c r="Q461" s="5">
        <f>_xlfn.XLOOKUP(A461,Cleaning!$A:$A,Cleaning!$V:$V,0,0)</f>
        <v>4.93</v>
      </c>
    </row>
    <row r="462" spans="1:17" x14ac:dyDescent="0.3">
      <c r="A462" s="3">
        <v>120460</v>
      </c>
      <c r="B462">
        <f>_xlfn.XLOOKUP(A462,Cleaning!$A:$A,Cleaning!$B:$B,0,0)</f>
        <v>201</v>
      </c>
      <c r="C462" s="2">
        <f>_xlfn.XLOOKUP(A462,Cleaning!$A:$A,Cleaning!$C:$C,0,0)</f>
        <v>45762</v>
      </c>
      <c r="D462" s="4">
        <f>_xlfn.XLOOKUP(A462,Cleaning!$A:$A,Cleaning!$D:$D,0,0)</f>
        <v>0.10380787037037037</v>
      </c>
      <c r="E462" s="2">
        <f>_xlfn.XLOOKUP(A462,Cleaning!$A:$A,Cleaning!$E:$E,0,0)</f>
        <v>45762</v>
      </c>
      <c r="F462" s="10" t="str">
        <f>_xlfn.XLOOKUP(A462,Cleaning!$A:$A,Cleaning!$F:$F,0,0)</f>
        <v>Tuesday</v>
      </c>
      <c r="G462" t="str">
        <f>_xlfn.XLOOKUP(A462,Cleaning!$A:$A,Cleaning!$G:$G,0,0)</f>
        <v>Lunch</v>
      </c>
      <c r="H462" t="str">
        <f>_xlfn.XLOOKUP(A462,Cleaning!$A:$A,Cleaning!$I:$I,0,0)</f>
        <v>Takeout</v>
      </c>
      <c r="I462" t="str">
        <f>_xlfn.XLOOKUP(A462,Cleaning!$A:$A,Cleaning!$J:$J,0,0)</f>
        <v>Spicy Chicken Sandwich</v>
      </c>
      <c r="J462" t="str">
        <f>_xlfn.XLOOKUP(A462,Cleaning!$A:$A,Cleaning!$L:$L,0,0)</f>
        <v>Extra Patty</v>
      </c>
      <c r="K462" t="str">
        <f>_xlfn.XLOOKUP(A462,Cleaning!$A:$A,Cleaning!$X:$X,0,0)</f>
        <v>Cash</v>
      </c>
      <c r="L462" s="3">
        <f>_xlfn.XLOOKUP(A462,Cleaning!$A:$A,Cleaning!$M:$M,0,0)</f>
        <v>1</v>
      </c>
      <c r="M462" s="5">
        <f>_xlfn.XLOOKUP(A462,Cleaning!$A:$A,Cleaning!$O:$O,0,0)</f>
        <v>8.3899999999999988</v>
      </c>
      <c r="N462" s="12">
        <f>_xlfn.XLOOKUP(A462,Cleaning!$A:$A,Cleaning!$P:$P,0,0)</f>
        <v>8.3899999999999988</v>
      </c>
      <c r="O462">
        <f>_xlfn.XLOOKUP(A462,Cleaning!$A:$A,Cleaning!$R:$R,0,0)</f>
        <v>0</v>
      </c>
      <c r="P462">
        <f>_xlfn.XLOOKUP(A462,Cleaning!$A:$A,Cleaning!$T:$T,0,0)</f>
        <v>0.63</v>
      </c>
      <c r="Q462" s="5">
        <f>_xlfn.XLOOKUP(A462,Cleaning!$A:$A,Cleaning!$V:$V,0,0)</f>
        <v>9.02</v>
      </c>
    </row>
    <row r="463" spans="1:17" x14ac:dyDescent="0.3">
      <c r="A463" s="3">
        <v>120461</v>
      </c>
      <c r="B463">
        <f>_xlfn.XLOOKUP(A463,Cleaning!$A:$A,Cleaning!$B:$B,0,0)</f>
        <v>501</v>
      </c>
      <c r="C463" s="2">
        <f>_xlfn.XLOOKUP(A463,Cleaning!$A:$A,Cleaning!$C:$C,0,0)</f>
        <v>45820</v>
      </c>
      <c r="D463" s="4">
        <f>_xlfn.XLOOKUP(A463,Cleaning!$A:$A,Cleaning!$D:$D,0,0)</f>
        <v>0.41576388888888888</v>
      </c>
      <c r="E463" s="2">
        <f>_xlfn.XLOOKUP(A463,Cleaning!$A:$A,Cleaning!$E:$E,0,0)</f>
        <v>45820</v>
      </c>
      <c r="F463" s="10" t="str">
        <f>_xlfn.XLOOKUP(A463,Cleaning!$A:$A,Cleaning!$F:$F,0,0)</f>
        <v>Thursday</v>
      </c>
      <c r="G463" t="str">
        <f>_xlfn.XLOOKUP(A463,Cleaning!$A:$A,Cleaning!$G:$G,0,0)</f>
        <v>Dinner</v>
      </c>
      <c r="H463" t="str">
        <f>_xlfn.XLOOKUP(A463,Cleaning!$A:$A,Cleaning!$I:$I,0,0)</f>
        <v>Dine-In</v>
      </c>
      <c r="I463" t="str">
        <f>_xlfn.XLOOKUP(A463,Cleaning!$A:$A,Cleaning!$J:$J,0,0)</f>
        <v>Cheeseburger Combo</v>
      </c>
      <c r="J463" t="str">
        <f>_xlfn.XLOOKUP(A463,Cleaning!$A:$A,Cleaning!$L:$L,0,0)</f>
        <v>No Modifier</v>
      </c>
      <c r="K463" t="str">
        <f>_xlfn.XLOOKUP(A463,Cleaning!$A:$A,Cleaning!$X:$X,0,0)</f>
        <v>Cash</v>
      </c>
      <c r="L463" s="3">
        <f>_xlfn.XLOOKUP(A463,Cleaning!$A:$A,Cleaning!$M:$M,0,0)</f>
        <v>1</v>
      </c>
      <c r="M463" s="5">
        <f>_xlfn.XLOOKUP(A463,Cleaning!$A:$A,Cleaning!$O:$O,0,0)</f>
        <v>8.51</v>
      </c>
      <c r="N463" s="12">
        <f>_xlfn.XLOOKUP(A463,Cleaning!$A:$A,Cleaning!$P:$P,0,0)</f>
        <v>8.51</v>
      </c>
      <c r="O463">
        <f>_xlfn.XLOOKUP(A463,Cleaning!$A:$A,Cleaning!$R:$R,0,0)</f>
        <v>0</v>
      </c>
      <c r="P463">
        <f>_xlfn.XLOOKUP(A463,Cleaning!$A:$A,Cleaning!$T:$T,0,0)</f>
        <v>0.64</v>
      </c>
      <c r="Q463" s="5">
        <f>_xlfn.XLOOKUP(A463,Cleaning!$A:$A,Cleaning!$V:$V,0,0)</f>
        <v>9.15</v>
      </c>
    </row>
    <row r="464" spans="1:17" x14ac:dyDescent="0.3">
      <c r="A464" s="3">
        <v>120462</v>
      </c>
      <c r="B464">
        <f>_xlfn.XLOOKUP(A464,Cleaning!$A:$A,Cleaning!$B:$B,0,0)</f>
        <v>201</v>
      </c>
      <c r="C464" s="2">
        <f>_xlfn.XLOOKUP(A464,Cleaning!$A:$A,Cleaning!$C:$C,0,0)</f>
        <v>45826</v>
      </c>
      <c r="D464" s="4">
        <f>_xlfn.XLOOKUP(A464,Cleaning!$A:$A,Cleaning!$D:$D,0,0)</f>
        <v>0.26601851851851854</v>
      </c>
      <c r="E464" s="2">
        <f>_xlfn.XLOOKUP(A464,Cleaning!$A:$A,Cleaning!$E:$E,0,0)</f>
        <v>45826</v>
      </c>
      <c r="F464" s="10" t="str">
        <f>_xlfn.XLOOKUP(A464,Cleaning!$A:$A,Cleaning!$F:$F,0,0)</f>
        <v>Wednesday</v>
      </c>
      <c r="G464" t="str">
        <f>_xlfn.XLOOKUP(A464,Cleaning!$A:$A,Cleaning!$G:$G,0,0)</f>
        <v>Dinner</v>
      </c>
      <c r="H464" t="str">
        <f>_xlfn.XLOOKUP(A464,Cleaning!$A:$A,Cleaning!$I:$I,0,0)</f>
        <v>Drive-Thru</v>
      </c>
      <c r="I464" t="str">
        <f>_xlfn.XLOOKUP(A464,Cleaning!$A:$A,Cleaning!$J:$J,0,0)</f>
        <v>Double Cheeseburger Combo</v>
      </c>
      <c r="J464" t="str">
        <f>_xlfn.XLOOKUP(A464,Cleaning!$A:$A,Cleaning!$L:$L,0,0)</f>
        <v>No Modifier</v>
      </c>
      <c r="K464" t="str">
        <f>_xlfn.XLOOKUP(A464,Cleaning!$A:$A,Cleaning!$X:$X,0,0)</f>
        <v>Card</v>
      </c>
      <c r="L464" s="3">
        <f>_xlfn.XLOOKUP(A464,Cleaning!$A:$A,Cleaning!$M:$M,0,0)</f>
        <v>1</v>
      </c>
      <c r="M464" s="5">
        <f>_xlfn.XLOOKUP(A464,Cleaning!$A:$A,Cleaning!$O:$O,0,0)</f>
        <v>9.64</v>
      </c>
      <c r="N464" s="12">
        <f>_xlfn.XLOOKUP(A464,Cleaning!$A:$A,Cleaning!$P:$P,0,0)</f>
        <v>9.64</v>
      </c>
      <c r="O464">
        <f>_xlfn.XLOOKUP(A464,Cleaning!$A:$A,Cleaning!$R:$R,0,0)</f>
        <v>0</v>
      </c>
      <c r="P464">
        <f>_xlfn.XLOOKUP(A464,Cleaning!$A:$A,Cleaning!$T:$T,0,0)</f>
        <v>0.57999999999999996</v>
      </c>
      <c r="Q464" s="5">
        <f>_xlfn.XLOOKUP(A464,Cleaning!$A:$A,Cleaning!$V:$V,0,0)</f>
        <v>10.220000000000001</v>
      </c>
    </row>
    <row r="465" spans="1:17" x14ac:dyDescent="0.3">
      <c r="A465" s="3">
        <v>120463</v>
      </c>
      <c r="B465">
        <f>_xlfn.XLOOKUP(A465,Cleaning!$A:$A,Cleaning!$B:$B,0,0)</f>
        <v>401</v>
      </c>
      <c r="C465" s="2">
        <f>_xlfn.XLOOKUP(A465,Cleaning!$A:$A,Cleaning!$C:$C,0,0)</f>
        <v>45828</v>
      </c>
      <c r="D465" s="4">
        <f>_xlfn.XLOOKUP(A465,Cleaning!$A:$A,Cleaning!$D:$D,0,0)</f>
        <v>0.25018518518518518</v>
      </c>
      <c r="E465" s="2">
        <f>_xlfn.XLOOKUP(A465,Cleaning!$A:$A,Cleaning!$E:$E,0,0)</f>
        <v>45828</v>
      </c>
      <c r="F465" s="10" t="str">
        <f>_xlfn.XLOOKUP(A465,Cleaning!$A:$A,Cleaning!$F:$F,0,0)</f>
        <v>Friday</v>
      </c>
      <c r="G465" t="str">
        <f>_xlfn.XLOOKUP(A465,Cleaning!$A:$A,Cleaning!$G:$G,0,0)</f>
        <v>Dinner</v>
      </c>
      <c r="H465" t="str">
        <f>_xlfn.XLOOKUP(A465,Cleaning!$A:$A,Cleaning!$I:$I,0,0)</f>
        <v>Dine-In</v>
      </c>
      <c r="I465" t="str">
        <f>_xlfn.XLOOKUP(A465,Cleaning!$A:$A,Cleaning!$J:$J,0,0)</f>
        <v>Veggie Burger</v>
      </c>
      <c r="J465" t="str">
        <f>_xlfn.XLOOKUP(A465,Cleaning!$A:$A,Cleaning!$L:$L,0,0)</f>
        <v>No Modifier</v>
      </c>
      <c r="K465" t="str">
        <f>_xlfn.XLOOKUP(A465,Cleaning!$A:$A,Cleaning!$X:$X,0,0)</f>
        <v>MobilePay</v>
      </c>
      <c r="L465" s="3">
        <f>_xlfn.XLOOKUP(A465,Cleaning!$A:$A,Cleaning!$M:$M,0,0)</f>
        <v>1</v>
      </c>
      <c r="M465" s="5">
        <f>_xlfn.XLOOKUP(A465,Cleaning!$A:$A,Cleaning!$O:$O,0,0)</f>
        <v>7.3100000000000005</v>
      </c>
      <c r="N465" s="12">
        <f>_xlfn.XLOOKUP(A465,Cleaning!$A:$A,Cleaning!$P:$P,0,0)</f>
        <v>7.3100000000000005</v>
      </c>
      <c r="O465">
        <f>_xlfn.XLOOKUP(A465,Cleaning!$A:$A,Cleaning!$R:$R,0,0)</f>
        <v>0.73</v>
      </c>
      <c r="P465">
        <f>_xlfn.XLOOKUP(A465,Cleaning!$A:$A,Cleaning!$T:$T,0,0)</f>
        <v>0.59</v>
      </c>
      <c r="Q465" s="5">
        <f>_xlfn.XLOOKUP(A465,Cleaning!$A:$A,Cleaning!$V:$V,0,0)</f>
        <v>7.17</v>
      </c>
    </row>
    <row r="466" spans="1:17" x14ac:dyDescent="0.3">
      <c r="A466" s="3">
        <v>120464</v>
      </c>
      <c r="B466">
        <f>_xlfn.XLOOKUP(A466,Cleaning!$A:$A,Cleaning!$B:$B,0,0)</f>
        <v>102</v>
      </c>
      <c r="C466" s="2">
        <f>_xlfn.XLOOKUP(A466,Cleaning!$A:$A,Cleaning!$C:$C,0,0)</f>
        <v>45863</v>
      </c>
      <c r="D466" s="4">
        <f>_xlfn.XLOOKUP(A466,Cleaning!$A:$A,Cleaning!$D:$D,0,0)</f>
        <v>0.40792824074074074</v>
      </c>
      <c r="E466" s="2">
        <f>_xlfn.XLOOKUP(A466,Cleaning!$A:$A,Cleaning!$E:$E,0,0)</f>
        <v>45863</v>
      </c>
      <c r="F466" s="10" t="str">
        <f>_xlfn.XLOOKUP(A466,Cleaning!$A:$A,Cleaning!$F:$F,0,0)</f>
        <v>Friday</v>
      </c>
      <c r="G466" t="str">
        <f>_xlfn.XLOOKUP(A466,Cleaning!$A:$A,Cleaning!$G:$G,0,0)</f>
        <v>Breakfast</v>
      </c>
      <c r="H466" t="str">
        <f>_xlfn.XLOOKUP(A466,Cleaning!$A:$A,Cleaning!$I:$I,0,0)</f>
        <v>Dine-In</v>
      </c>
      <c r="I466" t="str">
        <f>_xlfn.XLOOKUP(A466,Cleaning!$A:$A,Cleaning!$J:$J,0,0)</f>
        <v>Egg Muffin</v>
      </c>
      <c r="J466" t="str">
        <f>_xlfn.XLOOKUP(A466,Cleaning!$A:$A,Cleaning!$L:$L,0,0)</f>
        <v>No Modifier</v>
      </c>
      <c r="K466" t="str">
        <f>_xlfn.XLOOKUP(A466,Cleaning!$A:$A,Cleaning!$X:$X,0,0)</f>
        <v>Cash</v>
      </c>
      <c r="L466" s="3">
        <f>_xlfn.XLOOKUP(A466,Cleaning!$A:$A,Cleaning!$M:$M,0,0)</f>
        <v>1</v>
      </c>
      <c r="M466" s="5">
        <f>_xlfn.XLOOKUP(A466,Cleaning!$A:$A,Cleaning!$O:$O,0,0)</f>
        <v>3.21</v>
      </c>
      <c r="N466" s="12">
        <f>_xlfn.XLOOKUP(A466,Cleaning!$A:$A,Cleaning!$P:$P,0,0)</f>
        <v>3.21</v>
      </c>
      <c r="O466">
        <f>_xlfn.XLOOKUP(A466,Cleaning!$A:$A,Cleaning!$R:$R,0,0)</f>
        <v>0</v>
      </c>
      <c r="P466">
        <f>_xlfn.XLOOKUP(A466,Cleaning!$A:$A,Cleaning!$T:$T,0,0)</f>
        <v>0.19</v>
      </c>
      <c r="Q466" s="5">
        <f>_xlfn.XLOOKUP(A466,Cleaning!$A:$A,Cleaning!$V:$V,0,0)</f>
        <v>3.4</v>
      </c>
    </row>
    <row r="467" spans="1:17" x14ac:dyDescent="0.3">
      <c r="A467" s="3">
        <v>120465</v>
      </c>
      <c r="B467">
        <f>_xlfn.XLOOKUP(A467,Cleaning!$A:$A,Cleaning!$B:$B,0,0)</f>
        <v>403</v>
      </c>
      <c r="C467" s="2">
        <f>_xlfn.XLOOKUP(A467,Cleaning!$A:$A,Cleaning!$C:$C,0,0)</f>
        <v>45787</v>
      </c>
      <c r="D467" s="4">
        <f>_xlfn.XLOOKUP(A467,Cleaning!$A:$A,Cleaning!$D:$D,0,0)</f>
        <v>0.2479861111111111</v>
      </c>
      <c r="E467" s="2">
        <f>_xlfn.XLOOKUP(A467,Cleaning!$A:$A,Cleaning!$E:$E,0,0)</f>
        <v>45787</v>
      </c>
      <c r="F467" s="10" t="str">
        <f>_xlfn.XLOOKUP(A467,Cleaning!$A:$A,Cleaning!$F:$F,0,0)</f>
        <v>Saturday</v>
      </c>
      <c r="G467" t="str">
        <f>_xlfn.XLOOKUP(A467,Cleaning!$A:$A,Cleaning!$G:$G,0,0)</f>
        <v>Afternoon</v>
      </c>
      <c r="H467" t="str">
        <f>_xlfn.XLOOKUP(A467,Cleaning!$A:$A,Cleaning!$I:$I,0,0)</f>
        <v>Takeout</v>
      </c>
      <c r="I467" t="str">
        <f>_xlfn.XLOOKUP(A467,Cleaning!$A:$A,Cleaning!$J:$J,0,0)</f>
        <v>Chicken Nuggets (6pc)</v>
      </c>
      <c r="J467" t="str">
        <f>_xlfn.XLOOKUP(A467,Cleaning!$A:$A,Cleaning!$L:$L,0,0)</f>
        <v>No Modifier</v>
      </c>
      <c r="K467" t="str">
        <f>_xlfn.XLOOKUP(A467,Cleaning!$A:$A,Cleaning!$X:$X,0,0)</f>
        <v>Card</v>
      </c>
      <c r="L467" s="3">
        <f>_xlfn.XLOOKUP(A467,Cleaning!$A:$A,Cleaning!$M:$M,0,0)</f>
        <v>2</v>
      </c>
      <c r="M467" s="5">
        <f>_xlfn.XLOOKUP(A467,Cleaning!$A:$A,Cleaning!$O:$O,0,0)</f>
        <v>3.6799999999999997</v>
      </c>
      <c r="N467" s="12">
        <f>_xlfn.XLOOKUP(A467,Cleaning!$A:$A,Cleaning!$P:$P,0,0)</f>
        <v>7.3599999999999994</v>
      </c>
      <c r="O467">
        <f>_xlfn.XLOOKUP(A467,Cleaning!$A:$A,Cleaning!$R:$R,0,0)</f>
        <v>0</v>
      </c>
      <c r="P467">
        <f>_xlfn.XLOOKUP(A467,Cleaning!$A:$A,Cleaning!$T:$T,0,0)</f>
        <v>0.53</v>
      </c>
      <c r="Q467" s="5">
        <f>_xlfn.XLOOKUP(A467,Cleaning!$A:$A,Cleaning!$V:$V,0,0)</f>
        <v>7.89</v>
      </c>
    </row>
    <row r="468" spans="1:17" x14ac:dyDescent="0.3">
      <c r="A468" s="3">
        <v>120466</v>
      </c>
      <c r="B468">
        <f>_xlfn.XLOOKUP(A468,Cleaning!$A:$A,Cleaning!$B:$B,0,0)</f>
        <v>301</v>
      </c>
      <c r="C468" s="2">
        <f>_xlfn.XLOOKUP(A468,Cleaning!$A:$A,Cleaning!$C:$C,0,0)</f>
        <v>45791</v>
      </c>
      <c r="D468" s="4">
        <f>_xlfn.XLOOKUP(A468,Cleaning!$A:$A,Cleaning!$D:$D,0,0)</f>
        <v>0.26037037037037036</v>
      </c>
      <c r="E468" s="2">
        <f>_xlfn.XLOOKUP(A468,Cleaning!$A:$A,Cleaning!$E:$E,0,0)</f>
        <v>45791</v>
      </c>
      <c r="F468" s="10" t="str">
        <f>_xlfn.XLOOKUP(A468,Cleaning!$A:$A,Cleaning!$F:$F,0,0)</f>
        <v>Wednesday</v>
      </c>
      <c r="G468" t="str">
        <f>_xlfn.XLOOKUP(A468,Cleaning!$A:$A,Cleaning!$G:$G,0,0)</f>
        <v>Dinner</v>
      </c>
      <c r="H468" t="str">
        <f>_xlfn.XLOOKUP(A468,Cleaning!$A:$A,Cleaning!$I:$I,0,0)</f>
        <v>Dine-In</v>
      </c>
      <c r="I468" t="str">
        <f>_xlfn.XLOOKUP(A468,Cleaning!$A:$A,Cleaning!$J:$J,0,0)</f>
        <v>Spicy Chicken Combo</v>
      </c>
      <c r="J468" t="str">
        <f>_xlfn.XLOOKUP(A468,Cleaning!$A:$A,Cleaning!$L:$L,0,0)</f>
        <v>No Modifier</v>
      </c>
      <c r="K468" t="str">
        <f>_xlfn.XLOOKUP(A468,Cleaning!$A:$A,Cleaning!$X:$X,0,0)</f>
        <v>MobilePay</v>
      </c>
      <c r="L468" s="3">
        <f>_xlfn.XLOOKUP(A468,Cleaning!$A:$A,Cleaning!$M:$M,0,0)</f>
        <v>1</v>
      </c>
      <c r="M468" s="5">
        <f>_xlfn.XLOOKUP(A468,Cleaning!$A:$A,Cleaning!$O:$O,0,0)</f>
        <v>9.6</v>
      </c>
      <c r="N468" s="12">
        <f>_xlfn.XLOOKUP(A468,Cleaning!$A:$A,Cleaning!$P:$P,0,0)</f>
        <v>9.6</v>
      </c>
      <c r="O468">
        <f>_xlfn.XLOOKUP(A468,Cleaning!$A:$A,Cleaning!$R:$R,0,0)</f>
        <v>0</v>
      </c>
      <c r="P468">
        <f>_xlfn.XLOOKUP(A468,Cleaning!$A:$A,Cleaning!$T:$T,0,0)</f>
        <v>0.77</v>
      </c>
      <c r="Q468" s="5">
        <f>_xlfn.XLOOKUP(A468,Cleaning!$A:$A,Cleaning!$V:$V,0,0)</f>
        <v>10.37</v>
      </c>
    </row>
    <row r="469" spans="1:17" x14ac:dyDescent="0.3">
      <c r="A469" s="3">
        <v>120467</v>
      </c>
      <c r="B469">
        <f>_xlfn.XLOOKUP(A469,Cleaning!$A:$A,Cleaning!$B:$B,0,0)</f>
        <v>401</v>
      </c>
      <c r="C469" s="2">
        <f>_xlfn.XLOOKUP(A469,Cleaning!$A:$A,Cleaning!$C:$C,0,0)</f>
        <v>45851</v>
      </c>
      <c r="D469" s="4">
        <f>_xlfn.XLOOKUP(A469,Cleaning!$A:$A,Cleaning!$D:$D,0,0)</f>
        <v>0.22384259259259259</v>
      </c>
      <c r="E469" s="2">
        <f>_xlfn.XLOOKUP(A469,Cleaning!$A:$A,Cleaning!$E:$E,0,0)</f>
        <v>45851</v>
      </c>
      <c r="F469" s="10" t="str">
        <f>_xlfn.XLOOKUP(A469,Cleaning!$A:$A,Cleaning!$F:$F,0,0)</f>
        <v>Sunday</v>
      </c>
      <c r="G469" t="str">
        <f>_xlfn.XLOOKUP(A469,Cleaning!$A:$A,Cleaning!$G:$G,0,0)</f>
        <v>Breakfast</v>
      </c>
      <c r="H469" t="str">
        <f>_xlfn.XLOOKUP(A469,Cleaning!$A:$A,Cleaning!$I:$I,0,0)</f>
        <v>Dine-In</v>
      </c>
      <c r="I469" t="str">
        <f>_xlfn.XLOOKUP(A469,Cleaning!$A:$A,Cleaning!$J:$J,0,0)</f>
        <v>Sausage Biscuit</v>
      </c>
      <c r="J469" t="str">
        <f>_xlfn.XLOOKUP(A469,Cleaning!$A:$A,Cleaning!$L:$L,0,0)</f>
        <v>Cinnamon</v>
      </c>
      <c r="K469" t="str">
        <f>_xlfn.XLOOKUP(A469,Cleaning!$A:$A,Cleaning!$X:$X,0,0)</f>
        <v>Card</v>
      </c>
      <c r="L469" s="3">
        <f>_xlfn.XLOOKUP(A469,Cleaning!$A:$A,Cleaning!$M:$M,0,0)</f>
        <v>1</v>
      </c>
      <c r="M469" s="5">
        <f>_xlfn.XLOOKUP(A469,Cleaning!$A:$A,Cleaning!$O:$O,0,0)</f>
        <v>3.33</v>
      </c>
      <c r="N469" s="12">
        <f>_xlfn.XLOOKUP(A469,Cleaning!$A:$A,Cleaning!$P:$P,0,0)</f>
        <v>3.33</v>
      </c>
      <c r="O469">
        <f>_xlfn.XLOOKUP(A469,Cleaning!$A:$A,Cleaning!$R:$R,0,0)</f>
        <v>0</v>
      </c>
      <c r="P469">
        <f>_xlfn.XLOOKUP(A469,Cleaning!$A:$A,Cleaning!$T:$T,0,0)</f>
        <v>0.25</v>
      </c>
      <c r="Q469" s="5">
        <f>_xlfn.XLOOKUP(A469,Cleaning!$A:$A,Cleaning!$V:$V,0,0)</f>
        <v>3.58</v>
      </c>
    </row>
    <row r="470" spans="1:17" x14ac:dyDescent="0.3">
      <c r="A470" s="3">
        <v>120468</v>
      </c>
      <c r="B470">
        <f>_xlfn.XLOOKUP(A470,Cleaning!$A:$A,Cleaning!$B:$B,0,0)</f>
        <v>501</v>
      </c>
      <c r="C470" s="2">
        <f>_xlfn.XLOOKUP(A470,Cleaning!$A:$A,Cleaning!$C:$C,0,0)</f>
        <v>45865</v>
      </c>
      <c r="D470" s="4">
        <f>_xlfn.XLOOKUP(A470,Cleaning!$A:$A,Cleaning!$D:$D,0,0)</f>
        <v>0.51118055555555553</v>
      </c>
      <c r="E470" s="2">
        <f>_xlfn.XLOOKUP(A470,Cleaning!$A:$A,Cleaning!$E:$E,0,0)</f>
        <v>45865</v>
      </c>
      <c r="F470" s="10" t="str">
        <f>_xlfn.XLOOKUP(A470,Cleaning!$A:$A,Cleaning!$F:$F,0,0)</f>
        <v>Sunday</v>
      </c>
      <c r="G470" t="str">
        <f>_xlfn.XLOOKUP(A470,Cleaning!$A:$A,Cleaning!$G:$G,0,0)</f>
        <v>Lunch</v>
      </c>
      <c r="H470" t="str">
        <f>_xlfn.XLOOKUP(A470,Cleaning!$A:$A,Cleaning!$I:$I,0,0)</f>
        <v>Takeout</v>
      </c>
      <c r="I470" t="str">
        <f>_xlfn.XLOOKUP(A470,Cleaning!$A:$A,Cleaning!$J:$J,0,0)</f>
        <v>Spicy Chicken Combo</v>
      </c>
      <c r="J470" t="str">
        <f>_xlfn.XLOOKUP(A470,Cleaning!$A:$A,Cleaning!$L:$L,0,0)</f>
        <v>No Modifier</v>
      </c>
      <c r="K470" t="str">
        <f>_xlfn.XLOOKUP(A470,Cleaning!$A:$A,Cleaning!$X:$X,0,0)</f>
        <v>GiftCard</v>
      </c>
      <c r="L470" s="3">
        <f>_xlfn.XLOOKUP(A470,Cleaning!$A:$A,Cleaning!$M:$M,0,0)</f>
        <v>3</v>
      </c>
      <c r="M470" s="5">
        <f>_xlfn.XLOOKUP(A470,Cleaning!$A:$A,Cleaning!$O:$O,0,0)</f>
        <v>9.02</v>
      </c>
      <c r="N470" s="12">
        <f>_xlfn.XLOOKUP(A470,Cleaning!$A:$A,Cleaning!$P:$P,0,0)</f>
        <v>27.06</v>
      </c>
      <c r="O470">
        <f>_xlfn.XLOOKUP(A470,Cleaning!$A:$A,Cleaning!$R:$R,0,0)</f>
        <v>0</v>
      </c>
      <c r="P470">
        <f>_xlfn.XLOOKUP(A470,Cleaning!$A:$A,Cleaning!$T:$T,0,0)</f>
        <v>2.16</v>
      </c>
      <c r="Q470" s="5">
        <f>_xlfn.XLOOKUP(A470,Cleaning!$A:$A,Cleaning!$V:$V,0,0)</f>
        <v>29.22</v>
      </c>
    </row>
    <row r="471" spans="1:17" x14ac:dyDescent="0.3">
      <c r="A471" s="3">
        <v>120469</v>
      </c>
      <c r="B471">
        <f>_xlfn.XLOOKUP(A471,Cleaning!$A:$A,Cleaning!$B:$B,0,0)</f>
        <v>102</v>
      </c>
      <c r="C471" s="2">
        <f>_xlfn.XLOOKUP(A471,Cleaning!$A:$A,Cleaning!$C:$C,0,0)</f>
        <v>45801</v>
      </c>
      <c r="D471" s="4">
        <f>_xlfn.XLOOKUP(A471,Cleaning!$A:$A,Cleaning!$D:$D,0,0)</f>
        <v>0.10037037037037037</v>
      </c>
      <c r="E471" s="2">
        <f>_xlfn.XLOOKUP(A471,Cleaning!$A:$A,Cleaning!$E:$E,0,0)</f>
        <v>45801</v>
      </c>
      <c r="F471" s="10" t="str">
        <f>_xlfn.XLOOKUP(A471,Cleaning!$A:$A,Cleaning!$F:$F,0,0)</f>
        <v>Saturday</v>
      </c>
      <c r="G471" t="str">
        <f>_xlfn.XLOOKUP(A471,Cleaning!$A:$A,Cleaning!$G:$G,0,0)</f>
        <v>Lunch</v>
      </c>
      <c r="H471" t="str">
        <f>_xlfn.XLOOKUP(A471,Cleaning!$A:$A,Cleaning!$I:$I,0,0)</f>
        <v>Delivery</v>
      </c>
      <c r="I471" t="str">
        <f>_xlfn.XLOOKUP(A471,Cleaning!$A:$A,Cleaning!$J:$J,0,0)</f>
        <v>Chicken Sandwich Combo</v>
      </c>
      <c r="J471" t="str">
        <f>_xlfn.XLOOKUP(A471,Cleaning!$A:$A,Cleaning!$L:$L,0,0)</f>
        <v>Add Bacon</v>
      </c>
      <c r="K471" t="str">
        <f>_xlfn.XLOOKUP(A471,Cleaning!$A:$A,Cleaning!$X:$X,0,0)</f>
        <v>Card</v>
      </c>
      <c r="L471" s="3">
        <f>_xlfn.XLOOKUP(A471,Cleaning!$A:$A,Cleaning!$M:$M,0,0)</f>
        <v>1</v>
      </c>
      <c r="M471" s="5">
        <f>_xlfn.XLOOKUP(A471,Cleaning!$A:$A,Cleaning!$O:$O,0,0)</f>
        <v>9.6999999999999993</v>
      </c>
      <c r="N471" s="12">
        <f>_xlfn.XLOOKUP(A471,Cleaning!$A:$A,Cleaning!$P:$P,0,0)</f>
        <v>9.6999999999999993</v>
      </c>
      <c r="O471">
        <f>_xlfn.XLOOKUP(A471,Cleaning!$A:$A,Cleaning!$R:$R,0,0)</f>
        <v>0</v>
      </c>
      <c r="P471">
        <f>_xlfn.XLOOKUP(A471,Cleaning!$A:$A,Cleaning!$T:$T,0,0)</f>
        <v>0.63</v>
      </c>
      <c r="Q471" s="5">
        <f>_xlfn.XLOOKUP(A471,Cleaning!$A:$A,Cleaning!$V:$V,0,0)</f>
        <v>10.33</v>
      </c>
    </row>
    <row r="472" spans="1:17" x14ac:dyDescent="0.3">
      <c r="A472" s="3">
        <v>120470</v>
      </c>
      <c r="B472">
        <f>_xlfn.XLOOKUP(A472,Cleaning!$A:$A,Cleaning!$B:$B,0,0)</f>
        <v>301</v>
      </c>
      <c r="C472" s="2">
        <f>_xlfn.XLOOKUP(A472,Cleaning!$A:$A,Cleaning!$C:$C,0,0)</f>
        <v>45853</v>
      </c>
      <c r="D472" s="4">
        <f>_xlfn.XLOOKUP(A472,Cleaning!$A:$A,Cleaning!$D:$D,0,0)</f>
        <v>0.51681712962962967</v>
      </c>
      <c r="E472" s="2">
        <f>_xlfn.XLOOKUP(A472,Cleaning!$A:$A,Cleaning!$E:$E,0,0)</f>
        <v>45853</v>
      </c>
      <c r="F472" s="10" t="str">
        <f>_xlfn.XLOOKUP(A472,Cleaning!$A:$A,Cleaning!$F:$F,0,0)</f>
        <v>Tuesday</v>
      </c>
      <c r="G472" t="str">
        <f>_xlfn.XLOOKUP(A472,Cleaning!$A:$A,Cleaning!$G:$G,0,0)</f>
        <v>Lunch</v>
      </c>
      <c r="H472" t="str">
        <f>_xlfn.XLOOKUP(A472,Cleaning!$A:$A,Cleaning!$I:$I,0,0)</f>
        <v>Delivery</v>
      </c>
      <c r="I472" t="str">
        <f>_xlfn.XLOOKUP(A472,Cleaning!$A:$A,Cleaning!$J:$J,0,0)</f>
        <v>Spicy Chicken Combo</v>
      </c>
      <c r="J472" t="str">
        <f>_xlfn.XLOOKUP(A472,Cleaning!$A:$A,Cleaning!$L:$L,0,0)</f>
        <v>No Modifier</v>
      </c>
      <c r="K472" t="str">
        <f>_xlfn.XLOOKUP(A472,Cleaning!$A:$A,Cleaning!$X:$X,0,0)</f>
        <v>Card</v>
      </c>
      <c r="L472" s="3">
        <f>_xlfn.XLOOKUP(A472,Cleaning!$A:$A,Cleaning!$M:$M,0,0)</f>
        <v>1</v>
      </c>
      <c r="M472" s="5">
        <f>_xlfn.XLOOKUP(A472,Cleaning!$A:$A,Cleaning!$O:$O,0,0)</f>
        <v>9.1499999999999986</v>
      </c>
      <c r="N472" s="12">
        <f>_xlfn.XLOOKUP(A472,Cleaning!$A:$A,Cleaning!$P:$P,0,0)</f>
        <v>9.1499999999999986</v>
      </c>
      <c r="O472">
        <f>_xlfn.XLOOKUP(A472,Cleaning!$A:$A,Cleaning!$R:$R,0,0)</f>
        <v>0</v>
      </c>
      <c r="P472">
        <f>_xlfn.XLOOKUP(A472,Cleaning!$A:$A,Cleaning!$T:$T,0,0)</f>
        <v>0.64</v>
      </c>
      <c r="Q472" s="5">
        <f>_xlfn.XLOOKUP(A472,Cleaning!$A:$A,Cleaning!$V:$V,0,0)</f>
        <v>9.7899999999999991</v>
      </c>
    </row>
    <row r="473" spans="1:17" x14ac:dyDescent="0.3">
      <c r="A473" s="3">
        <v>120471</v>
      </c>
      <c r="B473">
        <f>_xlfn.XLOOKUP(A473,Cleaning!$A:$A,Cleaning!$B:$B,0,0)</f>
        <v>202</v>
      </c>
      <c r="C473" s="2">
        <f>_xlfn.XLOOKUP(A473,Cleaning!$A:$A,Cleaning!$C:$C,0,0)</f>
        <v>45849</v>
      </c>
      <c r="D473" s="4">
        <f>_xlfn.XLOOKUP(A473,Cleaning!$A:$A,Cleaning!$D:$D,0,0)</f>
        <v>0.34809027777777779</v>
      </c>
      <c r="E473" s="2">
        <f>_xlfn.XLOOKUP(A473,Cleaning!$A:$A,Cleaning!$E:$E,0,0)</f>
        <v>45849</v>
      </c>
      <c r="F473" s="10" t="str">
        <f>_xlfn.XLOOKUP(A473,Cleaning!$A:$A,Cleaning!$F:$F,0,0)</f>
        <v>Friday</v>
      </c>
      <c r="G473" t="str">
        <f>_xlfn.XLOOKUP(A473,Cleaning!$A:$A,Cleaning!$G:$G,0,0)</f>
        <v>Dinner</v>
      </c>
      <c r="H473" t="str">
        <f>_xlfn.XLOOKUP(A473,Cleaning!$A:$A,Cleaning!$I:$I,0,0)</f>
        <v>Dine-In</v>
      </c>
      <c r="I473" t="str">
        <f>_xlfn.XLOOKUP(A473,Cleaning!$A:$A,Cleaning!$J:$J,0,0)</f>
        <v>Onion Rings</v>
      </c>
      <c r="J473" t="str">
        <f>_xlfn.XLOOKUP(A473,Cleaning!$A:$A,Cleaning!$L:$L,0,0)</f>
        <v>Small Size</v>
      </c>
      <c r="K473" t="str">
        <f>_xlfn.XLOOKUP(A473,Cleaning!$A:$A,Cleaning!$X:$X,0,0)</f>
        <v>Card</v>
      </c>
      <c r="L473" s="3">
        <f>_xlfn.XLOOKUP(A473,Cleaning!$A:$A,Cleaning!$M:$M,0,0)</f>
        <v>1</v>
      </c>
      <c r="M473" s="5">
        <f>_xlfn.XLOOKUP(A473,Cleaning!$A:$A,Cleaning!$O:$O,0,0)</f>
        <v>2.19</v>
      </c>
      <c r="N473" s="12">
        <f>_xlfn.XLOOKUP(A473,Cleaning!$A:$A,Cleaning!$P:$P,0,0)</f>
        <v>2.19</v>
      </c>
      <c r="O473">
        <f>_xlfn.XLOOKUP(A473,Cleaning!$A:$A,Cleaning!$R:$R,0,0)</f>
        <v>0</v>
      </c>
      <c r="P473">
        <f>_xlfn.XLOOKUP(A473,Cleaning!$A:$A,Cleaning!$T:$T,0,0)</f>
        <v>0.18</v>
      </c>
      <c r="Q473" s="5">
        <f>_xlfn.XLOOKUP(A473,Cleaning!$A:$A,Cleaning!$V:$V,0,0)</f>
        <v>2.37</v>
      </c>
    </row>
    <row r="474" spans="1:17" x14ac:dyDescent="0.3">
      <c r="A474" s="3">
        <v>120472</v>
      </c>
      <c r="B474">
        <f>_xlfn.XLOOKUP(A474,Cleaning!$A:$A,Cleaning!$B:$B,0,0)</f>
        <v>101</v>
      </c>
      <c r="C474" s="2">
        <f>_xlfn.XLOOKUP(A474,Cleaning!$A:$A,Cleaning!$C:$C,0,0)</f>
        <v>45860</v>
      </c>
      <c r="D474" s="4">
        <f>_xlfn.XLOOKUP(A474,Cleaning!$A:$A,Cleaning!$D:$D,0,0)</f>
        <v>0.13061342592592592</v>
      </c>
      <c r="E474" s="2">
        <f>_xlfn.XLOOKUP(A474,Cleaning!$A:$A,Cleaning!$E:$E,0,0)</f>
        <v>45860</v>
      </c>
      <c r="F474" s="10" t="str">
        <f>_xlfn.XLOOKUP(A474,Cleaning!$A:$A,Cleaning!$F:$F,0,0)</f>
        <v>Tuesday</v>
      </c>
      <c r="G474" t="str">
        <f>_xlfn.XLOOKUP(A474,Cleaning!$A:$A,Cleaning!$G:$G,0,0)</f>
        <v>Afternoon</v>
      </c>
      <c r="H474" t="str">
        <f>_xlfn.XLOOKUP(A474,Cleaning!$A:$A,Cleaning!$I:$I,0,0)</f>
        <v>Dine-In</v>
      </c>
      <c r="I474" t="str">
        <f>_xlfn.XLOOKUP(A474,Cleaning!$A:$A,Cleaning!$J:$J,0,0)</f>
        <v>Side Salad</v>
      </c>
      <c r="J474" t="str">
        <f>_xlfn.XLOOKUP(A474,Cleaning!$A:$A,Cleaning!$L:$L,0,0)</f>
        <v>No Modifier</v>
      </c>
      <c r="K474" t="str">
        <f>_xlfn.XLOOKUP(A474,Cleaning!$A:$A,Cleaning!$X:$X,0,0)</f>
        <v>Card</v>
      </c>
      <c r="L474" s="3">
        <f>_xlfn.XLOOKUP(A474,Cleaning!$A:$A,Cleaning!$M:$M,0,0)</f>
        <v>1</v>
      </c>
      <c r="M474" s="5">
        <f>_xlfn.XLOOKUP(A474,Cleaning!$A:$A,Cleaning!$O:$O,0,0)</f>
        <v>2.5100000000000002</v>
      </c>
      <c r="N474" s="12">
        <f>_xlfn.XLOOKUP(A474,Cleaning!$A:$A,Cleaning!$P:$P,0,0)</f>
        <v>2.5100000000000002</v>
      </c>
      <c r="O474">
        <f>_xlfn.XLOOKUP(A474,Cleaning!$A:$A,Cleaning!$R:$R,0,0)</f>
        <v>0</v>
      </c>
      <c r="P474">
        <f>_xlfn.XLOOKUP(A474,Cleaning!$A:$A,Cleaning!$T:$T,0,0)</f>
        <v>0.23</v>
      </c>
      <c r="Q474" s="5">
        <f>_xlfn.XLOOKUP(A474,Cleaning!$A:$A,Cleaning!$V:$V,0,0)</f>
        <v>2.74</v>
      </c>
    </row>
    <row r="475" spans="1:17" x14ac:dyDescent="0.3">
      <c r="A475" s="3">
        <v>120473</v>
      </c>
      <c r="B475">
        <f>_xlfn.XLOOKUP(A475,Cleaning!$A:$A,Cleaning!$B:$B,0,0)</f>
        <v>202</v>
      </c>
      <c r="C475" s="2">
        <f>_xlfn.XLOOKUP(A475,Cleaning!$A:$A,Cleaning!$C:$C,0,0)</f>
        <v>45797</v>
      </c>
      <c r="D475" s="4">
        <f>_xlfn.XLOOKUP(A475,Cleaning!$A:$A,Cleaning!$D:$D,0,0)</f>
        <v>0.13744212962962962</v>
      </c>
      <c r="E475" s="2">
        <f>_xlfn.XLOOKUP(A475,Cleaning!$A:$A,Cleaning!$E:$E,0,0)</f>
        <v>45797</v>
      </c>
      <c r="F475" s="10" t="str">
        <f>_xlfn.XLOOKUP(A475,Cleaning!$A:$A,Cleaning!$F:$F,0,0)</f>
        <v>Tuesday</v>
      </c>
      <c r="G475" t="str">
        <f>_xlfn.XLOOKUP(A475,Cleaning!$A:$A,Cleaning!$G:$G,0,0)</f>
        <v>Afternoon</v>
      </c>
      <c r="H475" t="str">
        <f>_xlfn.XLOOKUP(A475,Cleaning!$A:$A,Cleaning!$I:$I,0,0)</f>
        <v>Delivery</v>
      </c>
      <c r="I475" t="str">
        <f>_xlfn.XLOOKUP(A475,Cleaning!$A:$A,Cleaning!$J:$J,0,0)</f>
        <v>Ice Cream Cone</v>
      </c>
      <c r="J475" t="str">
        <f>_xlfn.XLOOKUP(A475,Cleaning!$A:$A,Cleaning!$L:$L,0,0)</f>
        <v>Caramel Topping</v>
      </c>
      <c r="K475" t="str">
        <f>_xlfn.XLOOKUP(A475,Cleaning!$A:$A,Cleaning!$X:$X,0,0)</f>
        <v>Card</v>
      </c>
      <c r="L475" s="3">
        <f>_xlfn.XLOOKUP(A475,Cleaning!$A:$A,Cleaning!$M:$M,0,0)</f>
        <v>1</v>
      </c>
      <c r="M475" s="5">
        <f ca="1">_xlfn.XLOOKUP(A475,Cleaning!$A:$A,Cleaning!$O:$O,0,0)</f>
        <v>2.4499999999999997</v>
      </c>
      <c r="N475" s="12">
        <f ca="1">_xlfn.XLOOKUP(A475,Cleaning!$A:$A,Cleaning!$P:$P,0,0)</f>
        <v>2.4499999999999997</v>
      </c>
      <c r="O475">
        <f ca="1">_xlfn.XLOOKUP(A475,Cleaning!$A:$A,Cleaning!$R:$R,0,0)</f>
        <v>0.15</v>
      </c>
      <c r="P475">
        <f>_xlfn.XLOOKUP(A475,Cleaning!$A:$A,Cleaning!$T:$T,0,0)</f>
        <v>0.2</v>
      </c>
      <c r="Q475" s="5">
        <f>_xlfn.XLOOKUP(A475,Cleaning!$A:$A,Cleaning!$V:$V,0,0)</f>
        <v>2.5</v>
      </c>
    </row>
    <row r="476" spans="1:17" x14ac:dyDescent="0.3">
      <c r="A476" s="3">
        <v>120474</v>
      </c>
      <c r="B476">
        <f>_xlfn.XLOOKUP(A476,Cleaning!$A:$A,Cleaning!$B:$B,0,0)</f>
        <v>102</v>
      </c>
      <c r="C476" s="2">
        <f>_xlfn.XLOOKUP(A476,Cleaning!$A:$A,Cleaning!$C:$C,0,0)</f>
        <v>45761</v>
      </c>
      <c r="D476" s="4">
        <f>_xlfn.XLOOKUP(A476,Cleaning!$A:$A,Cleaning!$D:$D,0,0)</f>
        <v>0.36011574074074076</v>
      </c>
      <c r="E476" s="2">
        <f>_xlfn.XLOOKUP(A476,Cleaning!$A:$A,Cleaning!$E:$E,0,0)</f>
        <v>45761</v>
      </c>
      <c r="F476" s="10" t="str">
        <f>_xlfn.XLOOKUP(A476,Cleaning!$A:$A,Cleaning!$F:$F,0,0)</f>
        <v>Monday</v>
      </c>
      <c r="G476" t="str">
        <f>_xlfn.XLOOKUP(A476,Cleaning!$A:$A,Cleaning!$G:$G,0,0)</f>
        <v>Dinner</v>
      </c>
      <c r="H476" t="str">
        <f>_xlfn.XLOOKUP(A476,Cleaning!$A:$A,Cleaning!$I:$I,0,0)</f>
        <v>Dine-In</v>
      </c>
      <c r="I476" t="str">
        <f>_xlfn.XLOOKUP(A476,Cleaning!$A:$A,Cleaning!$J:$J,0,0)</f>
        <v>Spicy Chicken Sandwich</v>
      </c>
      <c r="J476" t="str">
        <f>_xlfn.XLOOKUP(A476,Cleaning!$A:$A,Cleaning!$L:$L,0,0)</f>
        <v>No Modifier</v>
      </c>
      <c r="K476" t="str">
        <f>_xlfn.XLOOKUP(A476,Cleaning!$A:$A,Cleaning!$X:$X,0,0)</f>
        <v>Cash</v>
      </c>
      <c r="L476" s="3">
        <f>_xlfn.XLOOKUP(A476,Cleaning!$A:$A,Cleaning!$M:$M,0,0)</f>
        <v>1</v>
      </c>
      <c r="M476" s="5">
        <f>_xlfn.XLOOKUP(A476,Cleaning!$A:$A,Cleaning!$O:$O,0,0)</f>
        <v>8.27</v>
      </c>
      <c r="N476" s="12">
        <f>_xlfn.XLOOKUP(A476,Cleaning!$A:$A,Cleaning!$P:$P,0,0)</f>
        <v>8.27</v>
      </c>
      <c r="O476">
        <f>_xlfn.XLOOKUP(A476,Cleaning!$A:$A,Cleaning!$R:$R,0,0)</f>
        <v>0</v>
      </c>
      <c r="P476">
        <f>_xlfn.XLOOKUP(A476,Cleaning!$A:$A,Cleaning!$T:$T,0,0)</f>
        <v>0.74</v>
      </c>
      <c r="Q476" s="5">
        <f>_xlfn.XLOOKUP(A476,Cleaning!$A:$A,Cleaning!$V:$V,0,0)</f>
        <v>9.01</v>
      </c>
    </row>
    <row r="477" spans="1:17" x14ac:dyDescent="0.3">
      <c r="A477" s="3">
        <v>120475</v>
      </c>
      <c r="B477">
        <f>_xlfn.XLOOKUP(A477,Cleaning!$A:$A,Cleaning!$B:$B,0,0)</f>
        <v>101</v>
      </c>
      <c r="C477" s="2">
        <f>_xlfn.XLOOKUP(A477,Cleaning!$A:$A,Cleaning!$C:$C,0,0)</f>
        <v>45785</v>
      </c>
      <c r="D477" s="4">
        <f>_xlfn.XLOOKUP(A477,Cleaning!$A:$A,Cleaning!$D:$D,0,0)</f>
        <v>0.35515046296296299</v>
      </c>
      <c r="E477" s="2">
        <f>_xlfn.XLOOKUP(A477,Cleaning!$A:$A,Cleaning!$E:$E,0,0)</f>
        <v>45785</v>
      </c>
      <c r="F477" s="10" t="str">
        <f>_xlfn.XLOOKUP(A477,Cleaning!$A:$A,Cleaning!$F:$F,0,0)</f>
        <v>Thursday</v>
      </c>
      <c r="G477" t="str">
        <f>_xlfn.XLOOKUP(A477,Cleaning!$A:$A,Cleaning!$G:$G,0,0)</f>
        <v>Dinner</v>
      </c>
      <c r="H477" t="str">
        <f>_xlfn.XLOOKUP(A477,Cleaning!$A:$A,Cleaning!$I:$I,0,0)</f>
        <v>Drive-Thru</v>
      </c>
      <c r="I477" t="str">
        <f>_xlfn.XLOOKUP(A477,Cleaning!$A:$A,Cleaning!$J:$J,0,0)</f>
        <v>Iced Tea</v>
      </c>
      <c r="J477" t="str">
        <f>_xlfn.XLOOKUP(A477,Cleaning!$A:$A,Cleaning!$L:$L,0,0)</f>
        <v>Sugar-Free Syrup</v>
      </c>
      <c r="K477" t="str">
        <f>_xlfn.XLOOKUP(A477,Cleaning!$A:$A,Cleaning!$X:$X,0,0)</f>
        <v>MobilePay</v>
      </c>
      <c r="L477" s="3">
        <f>_xlfn.XLOOKUP(A477,Cleaning!$A:$A,Cleaning!$M:$M,0,0)</f>
        <v>1</v>
      </c>
      <c r="M477" s="5">
        <f>_xlfn.XLOOKUP(A477,Cleaning!$A:$A,Cleaning!$O:$O,0,0)</f>
        <v>2.1599999999999997</v>
      </c>
      <c r="N477" s="12">
        <f>_xlfn.XLOOKUP(A477,Cleaning!$A:$A,Cleaning!$P:$P,0,0)</f>
        <v>2.1599999999999997</v>
      </c>
      <c r="O477">
        <f>_xlfn.XLOOKUP(A477,Cleaning!$A:$A,Cleaning!$R:$R,0,0)</f>
        <v>0</v>
      </c>
      <c r="P477">
        <f>_xlfn.XLOOKUP(A477,Cleaning!$A:$A,Cleaning!$T:$T,0,0)</f>
        <v>0.14000000000000001</v>
      </c>
      <c r="Q477" s="5">
        <f>_xlfn.XLOOKUP(A477,Cleaning!$A:$A,Cleaning!$V:$V,0,0)</f>
        <v>2.2999999999999998</v>
      </c>
    </row>
    <row r="478" spans="1:17" x14ac:dyDescent="0.3">
      <c r="A478" s="3">
        <v>120476</v>
      </c>
      <c r="B478">
        <f>_xlfn.XLOOKUP(A478,Cleaning!$A:$A,Cleaning!$B:$B,0,0)</f>
        <v>201</v>
      </c>
      <c r="C478" s="2">
        <f>_xlfn.XLOOKUP(A478,Cleaning!$A:$A,Cleaning!$C:$C,0,0)</f>
        <v>45846</v>
      </c>
      <c r="D478" s="4">
        <f>_xlfn.XLOOKUP(A478,Cleaning!$A:$A,Cleaning!$D:$D,0,0)</f>
        <v>0.35607638888888887</v>
      </c>
      <c r="E478" s="2">
        <f>_xlfn.XLOOKUP(A478,Cleaning!$A:$A,Cleaning!$E:$E,0,0)</f>
        <v>45846</v>
      </c>
      <c r="F478" s="10" t="str">
        <f>_xlfn.XLOOKUP(A478,Cleaning!$A:$A,Cleaning!$F:$F,0,0)</f>
        <v>Tuesday</v>
      </c>
      <c r="G478" t="str">
        <f>_xlfn.XLOOKUP(A478,Cleaning!$A:$A,Cleaning!$G:$G,0,0)</f>
        <v>Dinner</v>
      </c>
      <c r="H478" t="str">
        <f>_xlfn.XLOOKUP(A478,Cleaning!$A:$A,Cleaning!$I:$I,0,0)</f>
        <v>Takeout</v>
      </c>
      <c r="I478" t="str">
        <f>_xlfn.XLOOKUP(A478,Cleaning!$A:$A,Cleaning!$J:$J,0,0)</f>
        <v>Spicy Chicken Combo</v>
      </c>
      <c r="J478" t="str">
        <f>_xlfn.XLOOKUP(A478,Cleaning!$A:$A,Cleaning!$L:$L,0,0)</f>
        <v>No Modifier</v>
      </c>
      <c r="K478" t="str">
        <f>_xlfn.XLOOKUP(A478,Cleaning!$A:$A,Cleaning!$X:$X,0,0)</f>
        <v>Cash</v>
      </c>
      <c r="L478" s="3">
        <f>_xlfn.XLOOKUP(A478,Cleaning!$A:$A,Cleaning!$M:$M,0,0)</f>
        <v>2</v>
      </c>
      <c r="M478" s="5">
        <f>_xlfn.XLOOKUP(A478,Cleaning!$A:$A,Cleaning!$O:$O,0,0)</f>
        <v>9.58</v>
      </c>
      <c r="N478" s="12">
        <f>_xlfn.XLOOKUP(A478,Cleaning!$A:$A,Cleaning!$P:$P,0,0)</f>
        <v>19.16</v>
      </c>
      <c r="O478">
        <f>_xlfn.XLOOKUP(A478,Cleaning!$A:$A,Cleaning!$R:$R,0,0)</f>
        <v>0</v>
      </c>
      <c r="P478">
        <f>_xlfn.XLOOKUP(A478,Cleaning!$A:$A,Cleaning!$T:$T,0,0)</f>
        <v>1.39</v>
      </c>
      <c r="Q478" s="5">
        <f>_xlfn.XLOOKUP(A478,Cleaning!$A:$A,Cleaning!$V:$V,0,0)</f>
        <v>20.55</v>
      </c>
    </row>
    <row r="479" spans="1:17" x14ac:dyDescent="0.3">
      <c r="A479" s="3">
        <v>120477</v>
      </c>
      <c r="B479">
        <f>_xlfn.XLOOKUP(A479,Cleaning!$A:$A,Cleaning!$B:$B,0,0)</f>
        <v>103</v>
      </c>
      <c r="C479" s="2">
        <f>_xlfn.XLOOKUP(A479,Cleaning!$A:$A,Cleaning!$C:$C,0,0)</f>
        <v>45820</v>
      </c>
      <c r="D479" s="4">
        <f>_xlfn.XLOOKUP(A479,Cleaning!$A:$A,Cleaning!$D:$D,0,0)</f>
        <v>0.4279513888888889</v>
      </c>
      <c r="E479" s="2">
        <f>_xlfn.XLOOKUP(A479,Cleaning!$A:$A,Cleaning!$E:$E,0,0)</f>
        <v>45820</v>
      </c>
      <c r="F479" s="10" t="str">
        <f>_xlfn.XLOOKUP(A479,Cleaning!$A:$A,Cleaning!$F:$F,0,0)</f>
        <v>Thursday</v>
      </c>
      <c r="G479" t="str">
        <f>_xlfn.XLOOKUP(A479,Cleaning!$A:$A,Cleaning!$G:$G,0,0)</f>
        <v>Morning</v>
      </c>
      <c r="H479" t="str">
        <f>_xlfn.XLOOKUP(A479,Cleaning!$A:$A,Cleaning!$I:$I,0,0)</f>
        <v>Takeout</v>
      </c>
      <c r="I479" t="str">
        <f>_xlfn.XLOOKUP(A479,Cleaning!$A:$A,Cleaning!$J:$J,0,0)</f>
        <v>Brownie</v>
      </c>
      <c r="J479" t="str">
        <f>_xlfn.XLOOKUP(A479,Cleaning!$A:$A,Cleaning!$L:$L,0,0)</f>
        <v>No Modifier</v>
      </c>
      <c r="K479" t="str">
        <f>_xlfn.XLOOKUP(A479,Cleaning!$A:$A,Cleaning!$X:$X,0,0)</f>
        <v>GiftCard</v>
      </c>
      <c r="L479" s="3">
        <f>_xlfn.XLOOKUP(A479,Cleaning!$A:$A,Cleaning!$M:$M,0,0)</f>
        <v>1</v>
      </c>
      <c r="M479" s="5">
        <f>_xlfn.XLOOKUP(A479,Cleaning!$A:$A,Cleaning!$O:$O,0,0)</f>
        <v>1.93</v>
      </c>
      <c r="N479" s="12">
        <f>_xlfn.XLOOKUP(A479,Cleaning!$A:$A,Cleaning!$P:$P,0,0)</f>
        <v>1.93</v>
      </c>
      <c r="O479">
        <f>_xlfn.XLOOKUP(A479,Cleaning!$A:$A,Cleaning!$R:$R,0,0)</f>
        <v>0</v>
      </c>
      <c r="P479">
        <f>_xlfn.XLOOKUP(A479,Cleaning!$A:$A,Cleaning!$T:$T,0,0)</f>
        <v>0.16</v>
      </c>
      <c r="Q479" s="5">
        <f>_xlfn.XLOOKUP(A479,Cleaning!$A:$A,Cleaning!$V:$V,0,0)</f>
        <v>2.09</v>
      </c>
    </row>
    <row r="480" spans="1:17" x14ac:dyDescent="0.3">
      <c r="A480" s="3">
        <v>120478</v>
      </c>
      <c r="B480">
        <f>_xlfn.XLOOKUP(A480,Cleaning!$A:$A,Cleaning!$B:$B,0,0)</f>
        <v>401</v>
      </c>
      <c r="C480" s="2">
        <f>_xlfn.XLOOKUP(A480,Cleaning!$A:$A,Cleaning!$C:$C,0,0)</f>
        <v>45824</v>
      </c>
      <c r="D480" s="4">
        <f>_xlfn.XLOOKUP(A480,Cleaning!$A:$A,Cleaning!$D:$D,0,0)</f>
        <v>0.32244212962962965</v>
      </c>
      <c r="E480" s="2">
        <f>_xlfn.XLOOKUP(A480,Cleaning!$A:$A,Cleaning!$E:$E,0,0)</f>
        <v>45824</v>
      </c>
      <c r="F480" s="10" t="str">
        <f>_xlfn.XLOOKUP(A480,Cleaning!$A:$A,Cleaning!$F:$F,0,0)</f>
        <v>Monday</v>
      </c>
      <c r="G480" t="str">
        <f>_xlfn.XLOOKUP(A480,Cleaning!$A:$A,Cleaning!$G:$G,0,0)</f>
        <v>Breakfast</v>
      </c>
      <c r="H480" t="str">
        <f>_xlfn.XLOOKUP(A480,Cleaning!$A:$A,Cleaning!$I:$I,0,0)</f>
        <v>Delivery</v>
      </c>
      <c r="I480" t="str">
        <f>_xlfn.XLOOKUP(A480,Cleaning!$A:$A,Cleaning!$J:$J,0,0)</f>
        <v>Bottled Water</v>
      </c>
      <c r="J480" t="str">
        <f>_xlfn.XLOOKUP(A480,Cleaning!$A:$A,Cleaning!$L:$L,0,0)</f>
        <v>No Modifier</v>
      </c>
      <c r="K480" t="str">
        <f>_xlfn.XLOOKUP(A480,Cleaning!$A:$A,Cleaning!$X:$X,0,0)</f>
        <v>Card</v>
      </c>
      <c r="L480" s="3">
        <f>_xlfn.XLOOKUP(A480,Cleaning!$A:$A,Cleaning!$M:$M,0,0)</f>
        <v>1</v>
      </c>
      <c r="M480" s="5">
        <f>_xlfn.XLOOKUP(A480,Cleaning!$A:$A,Cleaning!$O:$O,0,0)</f>
        <v>2.3899999999999997</v>
      </c>
      <c r="N480" s="12">
        <f>_xlfn.XLOOKUP(A480,Cleaning!$A:$A,Cleaning!$P:$P,0,0)</f>
        <v>2.3899999999999997</v>
      </c>
      <c r="O480">
        <f>_xlfn.XLOOKUP(A480,Cleaning!$A:$A,Cleaning!$R:$R,0,0)</f>
        <v>0</v>
      </c>
      <c r="P480">
        <f>_xlfn.XLOOKUP(A480,Cleaning!$A:$A,Cleaning!$T:$T,0,0)</f>
        <v>0.16</v>
      </c>
      <c r="Q480" s="5">
        <f>_xlfn.XLOOKUP(A480,Cleaning!$A:$A,Cleaning!$V:$V,0,0)</f>
        <v>2.5499999999999998</v>
      </c>
    </row>
    <row r="481" spans="1:17" x14ac:dyDescent="0.3">
      <c r="A481" s="3">
        <v>120479</v>
      </c>
      <c r="B481">
        <f>_xlfn.XLOOKUP(A481,Cleaning!$A:$A,Cleaning!$B:$B,0,0)</f>
        <v>201</v>
      </c>
      <c r="C481" s="2">
        <f>_xlfn.XLOOKUP(A481,Cleaning!$A:$A,Cleaning!$C:$C,0,0)</f>
        <v>45828</v>
      </c>
      <c r="D481" s="4">
        <f>_xlfn.XLOOKUP(A481,Cleaning!$A:$A,Cleaning!$D:$D,0,0)</f>
        <v>0.33344907407407409</v>
      </c>
      <c r="E481" s="2">
        <f>_xlfn.XLOOKUP(A481,Cleaning!$A:$A,Cleaning!$E:$E,0,0)</f>
        <v>45828</v>
      </c>
      <c r="F481" s="10" t="str">
        <f>_xlfn.XLOOKUP(A481,Cleaning!$A:$A,Cleaning!$F:$F,0,0)</f>
        <v>Friday</v>
      </c>
      <c r="G481" t="str">
        <f>_xlfn.XLOOKUP(A481,Cleaning!$A:$A,Cleaning!$G:$G,0,0)</f>
        <v>Dinner</v>
      </c>
      <c r="H481" t="str">
        <f>_xlfn.XLOOKUP(A481,Cleaning!$A:$A,Cleaning!$I:$I,0,0)</f>
        <v>Drive-Thru</v>
      </c>
      <c r="I481" t="str">
        <f>_xlfn.XLOOKUP(A481,Cleaning!$A:$A,Cleaning!$J:$J,0,0)</f>
        <v>Cheeseburger</v>
      </c>
      <c r="J481" t="str">
        <f>_xlfn.XLOOKUP(A481,Cleaning!$A:$A,Cleaning!$L:$L,0,0)</f>
        <v>No Modifier</v>
      </c>
      <c r="K481" t="str">
        <f>_xlfn.XLOOKUP(A481,Cleaning!$A:$A,Cleaning!$X:$X,0,0)</f>
        <v>Card</v>
      </c>
      <c r="L481" s="3">
        <f>_xlfn.XLOOKUP(A481,Cleaning!$A:$A,Cleaning!$M:$M,0,0)</f>
        <v>1</v>
      </c>
      <c r="M481" s="5">
        <f>_xlfn.XLOOKUP(A481,Cleaning!$A:$A,Cleaning!$O:$O,0,0)</f>
        <v>4.8599999999999994</v>
      </c>
      <c r="N481" s="12">
        <f>_xlfn.XLOOKUP(A481,Cleaning!$A:$A,Cleaning!$P:$P,0,0)</f>
        <v>4.8599999999999994</v>
      </c>
      <c r="O481">
        <f>_xlfn.XLOOKUP(A481,Cleaning!$A:$A,Cleaning!$R:$R,0,0)</f>
        <v>0</v>
      </c>
      <c r="P481">
        <f>_xlfn.XLOOKUP(A481,Cleaning!$A:$A,Cleaning!$T:$T,0,0)</f>
        <v>0.41</v>
      </c>
      <c r="Q481" s="5">
        <f>_xlfn.XLOOKUP(A481,Cleaning!$A:$A,Cleaning!$V:$V,0,0)</f>
        <v>5.27</v>
      </c>
    </row>
    <row r="482" spans="1:17" x14ac:dyDescent="0.3">
      <c r="A482" s="3">
        <v>120480</v>
      </c>
      <c r="B482">
        <f>_xlfn.XLOOKUP(A482,Cleaning!$A:$A,Cleaning!$B:$B,0,0)</f>
        <v>102</v>
      </c>
      <c r="C482" s="2">
        <f>_xlfn.XLOOKUP(A482,Cleaning!$A:$A,Cleaning!$C:$C,0,0)</f>
        <v>45774</v>
      </c>
      <c r="D482" s="4">
        <f>_xlfn.XLOOKUP(A482,Cleaning!$A:$A,Cleaning!$D:$D,0,0)</f>
        <v>0.50777777777777777</v>
      </c>
      <c r="E482" s="2">
        <f>_xlfn.XLOOKUP(A482,Cleaning!$A:$A,Cleaning!$E:$E,0,0)</f>
        <v>45774</v>
      </c>
      <c r="F482" s="10" t="str">
        <f>_xlfn.XLOOKUP(A482,Cleaning!$A:$A,Cleaning!$F:$F,0,0)</f>
        <v>Sunday</v>
      </c>
      <c r="G482" t="str">
        <f>_xlfn.XLOOKUP(A482,Cleaning!$A:$A,Cleaning!$G:$G,0,0)</f>
        <v>Lunch</v>
      </c>
      <c r="H482" t="str">
        <f>_xlfn.XLOOKUP(A482,Cleaning!$A:$A,Cleaning!$I:$I,0,0)</f>
        <v>Dine-In</v>
      </c>
      <c r="I482" t="str">
        <f>_xlfn.XLOOKUP(A482,Cleaning!$A:$A,Cleaning!$J:$J,0,0)</f>
        <v>Double Cheeseburger Combo</v>
      </c>
      <c r="J482" t="str">
        <f>_xlfn.XLOOKUP(A482,Cleaning!$A:$A,Cleaning!$L:$L,0,0)</f>
        <v>No Modifier</v>
      </c>
      <c r="K482" t="str">
        <f>_xlfn.XLOOKUP(A482,Cleaning!$A:$A,Cleaning!$X:$X,0,0)</f>
        <v>Card</v>
      </c>
      <c r="L482" s="3">
        <f>_xlfn.XLOOKUP(A482,Cleaning!$A:$A,Cleaning!$M:$M,0,0)</f>
        <v>2</v>
      </c>
      <c r="M482" s="5">
        <f>_xlfn.XLOOKUP(A482,Cleaning!$A:$A,Cleaning!$O:$O,0,0)</f>
        <v>9.93</v>
      </c>
      <c r="N482" s="12">
        <f>_xlfn.XLOOKUP(A482,Cleaning!$A:$A,Cleaning!$P:$P,0,0)</f>
        <v>19.86</v>
      </c>
      <c r="O482">
        <f>_xlfn.XLOOKUP(A482,Cleaning!$A:$A,Cleaning!$R:$R,0,0)</f>
        <v>0</v>
      </c>
      <c r="P482">
        <f>_xlfn.XLOOKUP(A482,Cleaning!$A:$A,Cleaning!$T:$T,0,0)</f>
        <v>1.29</v>
      </c>
      <c r="Q482" s="5">
        <f>_xlfn.XLOOKUP(A482,Cleaning!$A:$A,Cleaning!$V:$V,0,0)</f>
        <v>21.15</v>
      </c>
    </row>
    <row r="483" spans="1:17" x14ac:dyDescent="0.3">
      <c r="A483" s="3">
        <v>120481</v>
      </c>
      <c r="B483">
        <f>_xlfn.XLOOKUP(A483,Cleaning!$A:$A,Cleaning!$B:$B,0,0)</f>
        <v>301</v>
      </c>
      <c r="C483" s="2">
        <f>_xlfn.XLOOKUP(A483,Cleaning!$A:$A,Cleaning!$C:$C,0,0)</f>
        <v>45848</v>
      </c>
      <c r="D483" s="4">
        <f>_xlfn.XLOOKUP(A483,Cleaning!$A:$A,Cleaning!$D:$D,0,0)</f>
        <v>0.3553587962962963</v>
      </c>
      <c r="E483" s="2">
        <f>_xlfn.XLOOKUP(A483,Cleaning!$A:$A,Cleaning!$E:$E,0,0)</f>
        <v>45848</v>
      </c>
      <c r="F483" s="10" t="str">
        <f>_xlfn.XLOOKUP(A483,Cleaning!$A:$A,Cleaning!$F:$F,0,0)</f>
        <v>Thursday</v>
      </c>
      <c r="G483" t="str">
        <f>_xlfn.XLOOKUP(A483,Cleaning!$A:$A,Cleaning!$G:$G,0,0)</f>
        <v>Breakfast</v>
      </c>
      <c r="H483" t="str">
        <f>_xlfn.XLOOKUP(A483,Cleaning!$A:$A,Cleaning!$I:$I,0,0)</f>
        <v>Drive-Thru</v>
      </c>
      <c r="I483" t="str">
        <f>_xlfn.XLOOKUP(A483,Cleaning!$A:$A,Cleaning!$J:$J,0,0)</f>
        <v>Hash Browns</v>
      </c>
      <c r="J483" t="str">
        <f>_xlfn.XLOOKUP(A483,Cleaning!$A:$A,Cleaning!$L:$L,0,0)</f>
        <v>Extra Egg</v>
      </c>
      <c r="K483" t="str">
        <f>_xlfn.XLOOKUP(A483,Cleaning!$A:$A,Cleaning!$X:$X,0,0)</f>
        <v>Card</v>
      </c>
      <c r="L483" s="3">
        <f>_xlfn.XLOOKUP(A483,Cleaning!$A:$A,Cleaning!$M:$M,0,0)</f>
        <v>1</v>
      </c>
      <c r="M483" s="5">
        <f>_xlfn.XLOOKUP(A483,Cleaning!$A:$A,Cleaning!$O:$O,0,0)</f>
        <v>2.6999999999999997</v>
      </c>
      <c r="N483" s="12">
        <f>_xlfn.XLOOKUP(A483,Cleaning!$A:$A,Cleaning!$P:$P,0,0)</f>
        <v>2.6999999999999997</v>
      </c>
      <c r="O483">
        <f>_xlfn.XLOOKUP(A483,Cleaning!$A:$A,Cleaning!$R:$R,0,0)</f>
        <v>0</v>
      </c>
      <c r="P483">
        <f>_xlfn.XLOOKUP(A483,Cleaning!$A:$A,Cleaning!$T:$T,0,0)</f>
        <v>0.16</v>
      </c>
      <c r="Q483" s="5">
        <f>_xlfn.XLOOKUP(A483,Cleaning!$A:$A,Cleaning!$V:$V,0,0)</f>
        <v>2.86</v>
      </c>
    </row>
    <row r="484" spans="1:17" x14ac:dyDescent="0.3">
      <c r="A484" s="3">
        <v>120482</v>
      </c>
      <c r="B484">
        <f>_xlfn.XLOOKUP(A484,Cleaning!$A:$A,Cleaning!$B:$B,0,0)</f>
        <v>301</v>
      </c>
      <c r="C484" s="2">
        <f>_xlfn.XLOOKUP(A484,Cleaning!$A:$A,Cleaning!$C:$C,0,0)</f>
        <v>45835</v>
      </c>
      <c r="D484" s="4">
        <f>_xlfn.XLOOKUP(A484,Cleaning!$A:$A,Cleaning!$D:$D,0,0)</f>
        <v>0.19717592592592592</v>
      </c>
      <c r="E484" s="2">
        <f>_xlfn.XLOOKUP(A484,Cleaning!$A:$A,Cleaning!$E:$E,0,0)</f>
        <v>45835</v>
      </c>
      <c r="F484" s="10" t="str">
        <f>_xlfn.XLOOKUP(A484,Cleaning!$A:$A,Cleaning!$F:$F,0,0)</f>
        <v>Friday</v>
      </c>
      <c r="G484" t="str">
        <f>_xlfn.XLOOKUP(A484,Cleaning!$A:$A,Cleaning!$G:$G,0,0)</f>
        <v>Afternoon</v>
      </c>
      <c r="H484" t="str">
        <f>_xlfn.XLOOKUP(A484,Cleaning!$A:$A,Cleaning!$I:$I,0,0)</f>
        <v>Takeout</v>
      </c>
      <c r="I484" t="str">
        <f>_xlfn.XLOOKUP(A484,Cleaning!$A:$A,Cleaning!$J:$J,0,0)</f>
        <v>French Fries</v>
      </c>
      <c r="J484" t="str">
        <f>_xlfn.XLOOKUP(A484,Cleaning!$A:$A,Cleaning!$L:$L,0,0)</f>
        <v>Extra Sauce</v>
      </c>
      <c r="K484" t="str">
        <f>_xlfn.XLOOKUP(A484,Cleaning!$A:$A,Cleaning!$X:$X,0,0)</f>
        <v>Card</v>
      </c>
      <c r="L484" s="3">
        <f>_xlfn.XLOOKUP(A484,Cleaning!$A:$A,Cleaning!$M:$M,0,0)</f>
        <v>1</v>
      </c>
      <c r="M484" s="5">
        <f>_xlfn.XLOOKUP(A484,Cleaning!$A:$A,Cleaning!$O:$O,0,0)</f>
        <v>2.4300000000000002</v>
      </c>
      <c r="N484" s="12">
        <f>_xlfn.XLOOKUP(A484,Cleaning!$A:$A,Cleaning!$P:$P,0,0)</f>
        <v>2.4300000000000002</v>
      </c>
      <c r="O484">
        <f>_xlfn.XLOOKUP(A484,Cleaning!$A:$A,Cleaning!$R:$R,0,0)</f>
        <v>0.36</v>
      </c>
      <c r="P484">
        <f>_xlfn.XLOOKUP(A484,Cleaning!$A:$A,Cleaning!$T:$T,0,0)</f>
        <v>0.17</v>
      </c>
      <c r="Q484" s="5">
        <f>_xlfn.XLOOKUP(A484,Cleaning!$A:$A,Cleaning!$V:$V,0,0)</f>
        <v>2.2400000000000002</v>
      </c>
    </row>
    <row r="485" spans="1:17" x14ac:dyDescent="0.3">
      <c r="A485" s="3">
        <v>120483</v>
      </c>
      <c r="B485">
        <f>_xlfn.XLOOKUP(A485,Cleaning!$A:$A,Cleaning!$B:$B,0,0)</f>
        <v>103</v>
      </c>
      <c r="C485" s="2">
        <f>_xlfn.XLOOKUP(A485,Cleaning!$A:$A,Cleaning!$C:$C,0,0)</f>
        <v>45863</v>
      </c>
      <c r="D485" s="4">
        <f>_xlfn.XLOOKUP(A485,Cleaning!$A:$A,Cleaning!$D:$D,0,0)</f>
        <v>0.38731481481481483</v>
      </c>
      <c r="E485" s="2">
        <f>_xlfn.XLOOKUP(A485,Cleaning!$A:$A,Cleaning!$E:$E,0,0)</f>
        <v>45863</v>
      </c>
      <c r="F485" s="10" t="str">
        <f>_xlfn.XLOOKUP(A485,Cleaning!$A:$A,Cleaning!$F:$F,0,0)</f>
        <v>Friday</v>
      </c>
      <c r="G485" t="str">
        <f>_xlfn.XLOOKUP(A485,Cleaning!$A:$A,Cleaning!$G:$G,0,0)</f>
        <v>Breakfast</v>
      </c>
      <c r="H485" t="str">
        <f>_xlfn.XLOOKUP(A485,Cleaning!$A:$A,Cleaning!$I:$I,0,0)</f>
        <v>Drive-Thru</v>
      </c>
      <c r="I485" t="str">
        <f>_xlfn.XLOOKUP(A485,Cleaning!$A:$A,Cleaning!$J:$J,0,0)</f>
        <v>Breakfast Burrito</v>
      </c>
      <c r="J485" t="str">
        <f>_xlfn.XLOOKUP(A485,Cleaning!$A:$A,Cleaning!$L:$L,0,0)</f>
        <v>Cinnamon</v>
      </c>
      <c r="K485" t="str">
        <f>_xlfn.XLOOKUP(A485,Cleaning!$A:$A,Cleaning!$X:$X,0,0)</f>
        <v>Card</v>
      </c>
      <c r="L485" s="3">
        <f>_xlfn.XLOOKUP(A485,Cleaning!$A:$A,Cleaning!$M:$M,0,0)</f>
        <v>1</v>
      </c>
      <c r="M485" s="5">
        <f ca="1">_xlfn.XLOOKUP(A485,Cleaning!$A:$A,Cleaning!$O:$O,0,0)</f>
        <v>4.04</v>
      </c>
      <c r="N485" s="12">
        <f ca="1">_xlfn.XLOOKUP(A485,Cleaning!$A:$A,Cleaning!$P:$P,0,0)</f>
        <v>4.04</v>
      </c>
      <c r="O485">
        <f ca="1">_xlfn.XLOOKUP(A485,Cleaning!$A:$A,Cleaning!$R:$R,0,0)</f>
        <v>0.15</v>
      </c>
      <c r="P485">
        <f>_xlfn.XLOOKUP(A485,Cleaning!$A:$A,Cleaning!$T:$T,0,0)</f>
        <v>0.23</v>
      </c>
      <c r="Q485" s="5">
        <f>_xlfn.XLOOKUP(A485,Cleaning!$A:$A,Cleaning!$V:$V,0,0)</f>
        <v>4.12</v>
      </c>
    </row>
    <row r="486" spans="1:17" x14ac:dyDescent="0.3">
      <c r="A486" s="3">
        <v>120484</v>
      </c>
      <c r="B486">
        <f>_xlfn.XLOOKUP(A486,Cleaning!$A:$A,Cleaning!$B:$B,0,0)</f>
        <v>101</v>
      </c>
      <c r="C486" s="2">
        <f>_xlfn.XLOOKUP(A486,Cleaning!$A:$A,Cleaning!$C:$C,0,0)</f>
        <v>45784</v>
      </c>
      <c r="D486" s="4">
        <f>_xlfn.XLOOKUP(A486,Cleaning!$A:$A,Cleaning!$D:$D,0,0)</f>
        <v>0.5301851851851852</v>
      </c>
      <c r="E486" s="2">
        <f>_xlfn.XLOOKUP(A486,Cleaning!$A:$A,Cleaning!$E:$E,0,0)</f>
        <v>45784</v>
      </c>
      <c r="F486" s="10" t="str">
        <f>_xlfn.XLOOKUP(A486,Cleaning!$A:$A,Cleaning!$F:$F,0,0)</f>
        <v>Wednesday</v>
      </c>
      <c r="G486" t="str">
        <f>_xlfn.XLOOKUP(A486,Cleaning!$A:$A,Cleaning!$G:$G,0,0)</f>
        <v>Late Night</v>
      </c>
      <c r="H486" t="str">
        <f>_xlfn.XLOOKUP(A486,Cleaning!$A:$A,Cleaning!$I:$I,0,0)</f>
        <v>Takeout</v>
      </c>
      <c r="I486" t="str">
        <f>_xlfn.XLOOKUP(A486,Cleaning!$A:$A,Cleaning!$J:$J,0,0)</f>
        <v>Onion Rings</v>
      </c>
      <c r="J486" t="str">
        <f>_xlfn.XLOOKUP(A486,Cleaning!$A:$A,Cleaning!$L:$L,0,0)</f>
        <v>No Sauce</v>
      </c>
      <c r="K486" t="str">
        <f>_xlfn.XLOOKUP(A486,Cleaning!$A:$A,Cleaning!$X:$X,0,0)</f>
        <v>Card</v>
      </c>
      <c r="L486" s="3">
        <f>_xlfn.XLOOKUP(A486,Cleaning!$A:$A,Cleaning!$M:$M,0,0)</f>
        <v>1</v>
      </c>
      <c r="M486" s="5">
        <f>_xlfn.XLOOKUP(A486,Cleaning!$A:$A,Cleaning!$O:$O,0,0)</f>
        <v>2.9299999999999997</v>
      </c>
      <c r="N486" s="12">
        <f>_xlfn.XLOOKUP(A486,Cleaning!$A:$A,Cleaning!$P:$P,0,0)</f>
        <v>2.9299999999999997</v>
      </c>
      <c r="O486">
        <f>_xlfn.XLOOKUP(A486,Cleaning!$A:$A,Cleaning!$R:$R,0,0)</f>
        <v>0</v>
      </c>
      <c r="P486">
        <f>_xlfn.XLOOKUP(A486,Cleaning!$A:$A,Cleaning!$T:$T,0,0)</f>
        <v>0.26</v>
      </c>
      <c r="Q486" s="5">
        <f>_xlfn.XLOOKUP(A486,Cleaning!$A:$A,Cleaning!$V:$V,0,0)</f>
        <v>3.19</v>
      </c>
    </row>
    <row r="487" spans="1:17" x14ac:dyDescent="0.3">
      <c r="A487" s="3">
        <v>120485</v>
      </c>
      <c r="B487">
        <f>_xlfn.XLOOKUP(A487,Cleaning!$A:$A,Cleaning!$B:$B,0,0)</f>
        <v>201</v>
      </c>
      <c r="C487" s="2">
        <f>_xlfn.XLOOKUP(A487,Cleaning!$A:$A,Cleaning!$C:$C,0,0)</f>
        <v>45767</v>
      </c>
      <c r="D487" s="4">
        <f>_xlfn.XLOOKUP(A487,Cleaning!$A:$A,Cleaning!$D:$D,0,0)</f>
        <v>0.25591435185185185</v>
      </c>
      <c r="E487" s="2">
        <f>_xlfn.XLOOKUP(A487,Cleaning!$A:$A,Cleaning!$E:$E,0,0)</f>
        <v>45767</v>
      </c>
      <c r="F487" s="10" t="str">
        <f>_xlfn.XLOOKUP(A487,Cleaning!$A:$A,Cleaning!$F:$F,0,0)</f>
        <v>Sunday</v>
      </c>
      <c r="G487" t="str">
        <f>_xlfn.XLOOKUP(A487,Cleaning!$A:$A,Cleaning!$G:$G,0,0)</f>
        <v>Dinner</v>
      </c>
      <c r="H487" t="str">
        <f>_xlfn.XLOOKUP(A487,Cleaning!$A:$A,Cleaning!$I:$I,0,0)</f>
        <v>Drive-Thru</v>
      </c>
      <c r="I487" t="str">
        <f>_xlfn.XLOOKUP(A487,Cleaning!$A:$A,Cleaning!$J:$J,0,0)</f>
        <v>Spicy Chicken Combo</v>
      </c>
      <c r="J487" t="str">
        <f>_xlfn.XLOOKUP(A487,Cleaning!$A:$A,Cleaning!$L:$L,0,0)</f>
        <v>No Modifier</v>
      </c>
      <c r="K487" t="str">
        <f>_xlfn.XLOOKUP(A487,Cleaning!$A:$A,Cleaning!$X:$X,0,0)</f>
        <v>Card</v>
      </c>
      <c r="L487" s="3">
        <f>_xlfn.XLOOKUP(A487,Cleaning!$A:$A,Cleaning!$M:$M,0,0)</f>
        <v>2</v>
      </c>
      <c r="M487" s="5">
        <f>_xlfn.XLOOKUP(A487,Cleaning!$A:$A,Cleaning!$O:$O,0,0)</f>
        <v>8.58</v>
      </c>
      <c r="N487" s="12">
        <f>_xlfn.XLOOKUP(A487,Cleaning!$A:$A,Cleaning!$P:$P,0,0)</f>
        <v>17.16</v>
      </c>
      <c r="O487">
        <f>_xlfn.XLOOKUP(A487,Cleaning!$A:$A,Cleaning!$R:$R,0,0)</f>
        <v>0</v>
      </c>
      <c r="P487">
        <f>_xlfn.XLOOKUP(A487,Cleaning!$A:$A,Cleaning!$T:$T,0,0)</f>
        <v>1.54</v>
      </c>
      <c r="Q487" s="5">
        <f>_xlfn.XLOOKUP(A487,Cleaning!$A:$A,Cleaning!$V:$V,0,0)</f>
        <v>18.7</v>
      </c>
    </row>
    <row r="488" spans="1:17" x14ac:dyDescent="0.3">
      <c r="A488" s="3">
        <v>120486</v>
      </c>
      <c r="B488">
        <f>_xlfn.XLOOKUP(A488,Cleaning!$A:$A,Cleaning!$B:$B,0,0)</f>
        <v>102</v>
      </c>
      <c r="C488" s="2">
        <f>_xlfn.XLOOKUP(A488,Cleaning!$A:$A,Cleaning!$C:$C,0,0)</f>
        <v>45787</v>
      </c>
      <c r="D488" s="4">
        <f>_xlfn.XLOOKUP(A488,Cleaning!$A:$A,Cleaning!$D:$D,0,0)</f>
        <v>0.21596064814814814</v>
      </c>
      <c r="E488" s="2">
        <f>_xlfn.XLOOKUP(A488,Cleaning!$A:$A,Cleaning!$E:$E,0,0)</f>
        <v>45787</v>
      </c>
      <c r="F488" s="10" t="str">
        <f>_xlfn.XLOOKUP(A488,Cleaning!$A:$A,Cleaning!$F:$F,0,0)</f>
        <v>Saturday</v>
      </c>
      <c r="G488" t="str">
        <f>_xlfn.XLOOKUP(A488,Cleaning!$A:$A,Cleaning!$G:$G,0,0)</f>
        <v>Breakfast</v>
      </c>
      <c r="H488" t="str">
        <f>_xlfn.XLOOKUP(A488,Cleaning!$A:$A,Cleaning!$I:$I,0,0)</f>
        <v>Drive-Thru</v>
      </c>
      <c r="I488" t="str">
        <f>_xlfn.XLOOKUP(A488,Cleaning!$A:$A,Cleaning!$J:$J,0,0)</f>
        <v>Coffee</v>
      </c>
      <c r="J488" t="str">
        <f>_xlfn.XLOOKUP(A488,Cleaning!$A:$A,Cleaning!$L:$L,0,0)</f>
        <v>No Modifier</v>
      </c>
      <c r="K488" t="str">
        <f>_xlfn.XLOOKUP(A488,Cleaning!$A:$A,Cleaning!$X:$X,0,0)</f>
        <v>MobilePay</v>
      </c>
      <c r="L488" s="3">
        <f>_xlfn.XLOOKUP(A488,Cleaning!$A:$A,Cleaning!$M:$M,0,0)</f>
        <v>1</v>
      </c>
      <c r="M488" s="5">
        <f>_xlfn.XLOOKUP(A488,Cleaning!$A:$A,Cleaning!$O:$O,0,0)</f>
        <v>1.76</v>
      </c>
      <c r="N488" s="12">
        <f>_xlfn.XLOOKUP(A488,Cleaning!$A:$A,Cleaning!$P:$P,0,0)</f>
        <v>1.76</v>
      </c>
      <c r="O488">
        <f>_xlfn.XLOOKUP(A488,Cleaning!$A:$A,Cleaning!$R:$R,0,0)</f>
        <v>0</v>
      </c>
      <c r="P488">
        <f>_xlfn.XLOOKUP(A488,Cleaning!$A:$A,Cleaning!$T:$T,0,0)</f>
        <v>0.11</v>
      </c>
      <c r="Q488" s="5">
        <f>_xlfn.XLOOKUP(A488,Cleaning!$A:$A,Cleaning!$V:$V,0,0)</f>
        <v>1.87</v>
      </c>
    </row>
    <row r="489" spans="1:17" x14ac:dyDescent="0.3">
      <c r="A489" s="3">
        <v>120487</v>
      </c>
      <c r="B489">
        <f>_xlfn.XLOOKUP(A489,Cleaning!$A:$A,Cleaning!$B:$B,0,0)</f>
        <v>301</v>
      </c>
      <c r="C489" s="2">
        <f>_xlfn.XLOOKUP(A489,Cleaning!$A:$A,Cleaning!$C:$C,0,0)</f>
        <v>45759</v>
      </c>
      <c r="D489" s="4">
        <f>_xlfn.XLOOKUP(A489,Cleaning!$A:$A,Cleaning!$D:$D,0,0)</f>
        <v>0.27871527777777777</v>
      </c>
      <c r="E489" s="2">
        <f>_xlfn.XLOOKUP(A489,Cleaning!$A:$A,Cleaning!$E:$E,0,0)</f>
        <v>45759</v>
      </c>
      <c r="F489" s="10" t="str">
        <f>_xlfn.XLOOKUP(A489,Cleaning!$A:$A,Cleaning!$F:$F,0,0)</f>
        <v>Saturday</v>
      </c>
      <c r="G489" t="str">
        <f>_xlfn.XLOOKUP(A489,Cleaning!$A:$A,Cleaning!$G:$G,0,0)</f>
        <v>Dinner</v>
      </c>
      <c r="H489" t="str">
        <f>_xlfn.XLOOKUP(A489,Cleaning!$A:$A,Cleaning!$I:$I,0,0)</f>
        <v>Takeout</v>
      </c>
      <c r="I489" t="str">
        <f>_xlfn.XLOOKUP(A489,Cleaning!$A:$A,Cleaning!$J:$J,0,0)</f>
        <v>Spicy Chicken Combo</v>
      </c>
      <c r="J489" t="str">
        <f>_xlfn.XLOOKUP(A489,Cleaning!$A:$A,Cleaning!$L:$L,0,0)</f>
        <v>No Modifier</v>
      </c>
      <c r="K489" t="str">
        <f>_xlfn.XLOOKUP(A489,Cleaning!$A:$A,Cleaning!$X:$X,0,0)</f>
        <v>Cash</v>
      </c>
      <c r="L489" s="3">
        <f>_xlfn.XLOOKUP(A489,Cleaning!$A:$A,Cleaning!$M:$M,0,0)</f>
        <v>1</v>
      </c>
      <c r="M489" s="5">
        <f>_xlfn.XLOOKUP(A489,Cleaning!$A:$A,Cleaning!$O:$O,0,0)</f>
        <v>8.75</v>
      </c>
      <c r="N489" s="12">
        <f>_xlfn.XLOOKUP(A489,Cleaning!$A:$A,Cleaning!$P:$P,0,0)</f>
        <v>8.75</v>
      </c>
      <c r="O489">
        <f>_xlfn.XLOOKUP(A489,Cleaning!$A:$A,Cleaning!$R:$R,0,0)</f>
        <v>0</v>
      </c>
      <c r="P489">
        <f>_xlfn.XLOOKUP(A489,Cleaning!$A:$A,Cleaning!$T:$T,0,0)</f>
        <v>0.74</v>
      </c>
      <c r="Q489" s="5">
        <f>_xlfn.XLOOKUP(A489,Cleaning!$A:$A,Cleaning!$V:$V,0,0)</f>
        <v>9.49</v>
      </c>
    </row>
    <row r="490" spans="1:17" x14ac:dyDescent="0.3">
      <c r="A490" s="3">
        <v>120488</v>
      </c>
      <c r="B490">
        <f>_xlfn.XLOOKUP(A490,Cleaning!$A:$A,Cleaning!$B:$B,0,0)</f>
        <v>501</v>
      </c>
      <c r="C490" s="2">
        <f>_xlfn.XLOOKUP(A490,Cleaning!$A:$A,Cleaning!$C:$C,0,0)</f>
        <v>45783</v>
      </c>
      <c r="D490" s="4">
        <f>_xlfn.XLOOKUP(A490,Cleaning!$A:$A,Cleaning!$D:$D,0,0)</f>
        <v>0.27526620370370369</v>
      </c>
      <c r="E490" s="2">
        <f>_xlfn.XLOOKUP(A490,Cleaning!$A:$A,Cleaning!$E:$E,0,0)</f>
        <v>45783</v>
      </c>
      <c r="F490" s="10" t="str">
        <f>_xlfn.XLOOKUP(A490,Cleaning!$A:$A,Cleaning!$F:$F,0,0)</f>
        <v>Tuesday</v>
      </c>
      <c r="G490" t="str">
        <f>_xlfn.XLOOKUP(A490,Cleaning!$A:$A,Cleaning!$G:$G,0,0)</f>
        <v>Dinner</v>
      </c>
      <c r="H490" t="str">
        <f>_xlfn.XLOOKUP(A490,Cleaning!$A:$A,Cleaning!$I:$I,0,0)</f>
        <v>Dine-In</v>
      </c>
      <c r="I490" t="str">
        <f>_xlfn.XLOOKUP(A490,Cleaning!$A:$A,Cleaning!$J:$J,0,0)</f>
        <v>Cheeseburger Combo</v>
      </c>
      <c r="J490" t="str">
        <f>_xlfn.XLOOKUP(A490,Cleaning!$A:$A,Cleaning!$L:$L,0,0)</f>
        <v>No Modifier</v>
      </c>
      <c r="K490" t="str">
        <f>_xlfn.XLOOKUP(A490,Cleaning!$A:$A,Cleaning!$X:$X,0,0)</f>
        <v>Card</v>
      </c>
      <c r="L490" s="3">
        <f>_xlfn.XLOOKUP(A490,Cleaning!$A:$A,Cleaning!$M:$M,0,0)</f>
        <v>1</v>
      </c>
      <c r="M490" s="5">
        <f>_xlfn.XLOOKUP(A490,Cleaning!$A:$A,Cleaning!$O:$O,0,0)</f>
        <v>9.33</v>
      </c>
      <c r="N490" s="12">
        <f>_xlfn.XLOOKUP(A490,Cleaning!$A:$A,Cleaning!$P:$P,0,0)</f>
        <v>9.33</v>
      </c>
      <c r="O490">
        <f>_xlfn.XLOOKUP(A490,Cleaning!$A:$A,Cleaning!$R:$R,0,0)</f>
        <v>0</v>
      </c>
      <c r="P490">
        <f>_xlfn.XLOOKUP(A490,Cleaning!$A:$A,Cleaning!$T:$T,0,0)</f>
        <v>0.68</v>
      </c>
      <c r="Q490" s="5">
        <f>_xlfn.XLOOKUP(A490,Cleaning!$A:$A,Cleaning!$V:$V,0,0)</f>
        <v>10.01</v>
      </c>
    </row>
    <row r="491" spans="1:17" x14ac:dyDescent="0.3">
      <c r="A491" s="3">
        <v>120489</v>
      </c>
      <c r="B491">
        <f>_xlfn.XLOOKUP(A491,Cleaning!$A:$A,Cleaning!$B:$B,0,0)</f>
        <v>103</v>
      </c>
      <c r="C491" s="2">
        <f>_xlfn.XLOOKUP(A491,Cleaning!$A:$A,Cleaning!$C:$C,0,0)</f>
        <v>45801</v>
      </c>
      <c r="D491" s="4">
        <f>_xlfn.XLOOKUP(A491,Cleaning!$A:$A,Cleaning!$D:$D,0,0)</f>
        <v>0.50445601851851851</v>
      </c>
      <c r="E491" s="2">
        <f>_xlfn.XLOOKUP(A491,Cleaning!$A:$A,Cleaning!$E:$E,0,0)</f>
        <v>45801</v>
      </c>
      <c r="F491" s="10" t="str">
        <f>_xlfn.XLOOKUP(A491,Cleaning!$A:$A,Cleaning!$F:$F,0,0)</f>
        <v>Saturday</v>
      </c>
      <c r="G491" t="str">
        <f>_xlfn.XLOOKUP(A491,Cleaning!$A:$A,Cleaning!$G:$G,0,0)</f>
        <v>Lunch</v>
      </c>
      <c r="H491" t="str">
        <f>_xlfn.XLOOKUP(A491,Cleaning!$A:$A,Cleaning!$I:$I,0,0)</f>
        <v>Dine-In</v>
      </c>
      <c r="I491" t="str">
        <f>_xlfn.XLOOKUP(A491,Cleaning!$A:$A,Cleaning!$J:$J,0,0)</f>
        <v>Spicy Chicken Sandwich</v>
      </c>
      <c r="J491" t="str">
        <f>_xlfn.XLOOKUP(A491,Cleaning!$A:$A,Cleaning!$L:$L,0,0)</f>
        <v>No Modifier</v>
      </c>
      <c r="K491" t="str">
        <f>_xlfn.XLOOKUP(A491,Cleaning!$A:$A,Cleaning!$X:$X,0,0)</f>
        <v>MobilePay</v>
      </c>
      <c r="L491" s="3">
        <f>_xlfn.XLOOKUP(A491,Cleaning!$A:$A,Cleaning!$M:$M,0,0)</f>
        <v>2</v>
      </c>
      <c r="M491" s="5">
        <f>_xlfn.XLOOKUP(A491,Cleaning!$A:$A,Cleaning!$O:$O,0,0)</f>
        <v>6.98</v>
      </c>
      <c r="N491" s="12">
        <f>_xlfn.XLOOKUP(A491,Cleaning!$A:$A,Cleaning!$P:$P,0,0)</f>
        <v>13.96</v>
      </c>
      <c r="O491">
        <f>_xlfn.XLOOKUP(A491,Cleaning!$A:$A,Cleaning!$R:$R,0,0)</f>
        <v>0</v>
      </c>
      <c r="P491">
        <f>_xlfn.XLOOKUP(A491,Cleaning!$A:$A,Cleaning!$T:$T,0,0)</f>
        <v>1.26</v>
      </c>
      <c r="Q491" s="5">
        <f>_xlfn.XLOOKUP(A491,Cleaning!$A:$A,Cleaning!$V:$V,0,0)</f>
        <v>15.22</v>
      </c>
    </row>
    <row r="492" spans="1:17" x14ac:dyDescent="0.3">
      <c r="A492" s="3">
        <v>120490</v>
      </c>
      <c r="B492">
        <f>_xlfn.XLOOKUP(A492,Cleaning!$A:$A,Cleaning!$B:$B,0,0)</f>
        <v>101</v>
      </c>
      <c r="C492" s="2">
        <f>_xlfn.XLOOKUP(A492,Cleaning!$A:$A,Cleaning!$C:$C,0,0)</f>
        <v>45839</v>
      </c>
      <c r="D492" s="4">
        <f>_xlfn.XLOOKUP(A492,Cleaning!$A:$A,Cleaning!$D:$D,0,0)</f>
        <v>0.23896990740740739</v>
      </c>
      <c r="E492" s="2">
        <f>_xlfn.XLOOKUP(A492,Cleaning!$A:$A,Cleaning!$E:$E,0,0)</f>
        <v>45839</v>
      </c>
      <c r="F492" s="10" t="str">
        <f>_xlfn.XLOOKUP(A492,Cleaning!$A:$A,Cleaning!$F:$F,0,0)</f>
        <v>Tuesday</v>
      </c>
      <c r="G492" t="str">
        <f>_xlfn.XLOOKUP(A492,Cleaning!$A:$A,Cleaning!$G:$G,0,0)</f>
        <v>Afternoon</v>
      </c>
      <c r="H492" t="str">
        <f>_xlfn.XLOOKUP(A492,Cleaning!$A:$A,Cleaning!$I:$I,0,0)</f>
        <v>Dine-In</v>
      </c>
      <c r="I492" t="str">
        <f>_xlfn.XLOOKUP(A492,Cleaning!$A:$A,Cleaning!$J:$J,0,0)</f>
        <v>Iced Tea</v>
      </c>
      <c r="J492" t="str">
        <f>_xlfn.XLOOKUP(A492,Cleaning!$A:$A,Cleaning!$L:$L,0,0)</f>
        <v>No Modifier</v>
      </c>
      <c r="K492" t="str">
        <f>_xlfn.XLOOKUP(A492,Cleaning!$A:$A,Cleaning!$X:$X,0,0)</f>
        <v>MobilePay</v>
      </c>
      <c r="L492" s="3">
        <f>_xlfn.XLOOKUP(A492,Cleaning!$A:$A,Cleaning!$M:$M,0,0)</f>
        <v>1</v>
      </c>
      <c r="M492" s="5">
        <f>_xlfn.XLOOKUP(A492,Cleaning!$A:$A,Cleaning!$O:$O,0,0)</f>
        <v>1.89</v>
      </c>
      <c r="N492" s="12">
        <f>_xlfn.XLOOKUP(A492,Cleaning!$A:$A,Cleaning!$P:$P,0,0)</f>
        <v>1.89</v>
      </c>
      <c r="O492">
        <f>_xlfn.XLOOKUP(A492,Cleaning!$A:$A,Cleaning!$R:$R,0,0)</f>
        <v>0</v>
      </c>
      <c r="P492">
        <f>_xlfn.XLOOKUP(A492,Cleaning!$A:$A,Cleaning!$T:$T,0,0)</f>
        <v>0.16</v>
      </c>
      <c r="Q492" s="5">
        <f>_xlfn.XLOOKUP(A492,Cleaning!$A:$A,Cleaning!$V:$V,0,0)</f>
        <v>2.0499999999999998</v>
      </c>
    </row>
    <row r="493" spans="1:17" x14ac:dyDescent="0.3">
      <c r="A493" s="3">
        <v>120491</v>
      </c>
      <c r="B493">
        <f>_xlfn.XLOOKUP(A493,Cleaning!$A:$A,Cleaning!$B:$B,0,0)</f>
        <v>201</v>
      </c>
      <c r="C493" s="2">
        <f>_xlfn.XLOOKUP(A493,Cleaning!$A:$A,Cleaning!$C:$C,0,0)</f>
        <v>45872</v>
      </c>
      <c r="D493" s="4">
        <f>_xlfn.XLOOKUP(A493,Cleaning!$A:$A,Cleaning!$D:$D,0,0)</f>
        <v>0.32952546296296298</v>
      </c>
      <c r="E493" s="2">
        <f>_xlfn.XLOOKUP(A493,Cleaning!$A:$A,Cleaning!$E:$E,0,0)</f>
        <v>45872</v>
      </c>
      <c r="F493" s="10" t="str">
        <f>_xlfn.XLOOKUP(A493,Cleaning!$A:$A,Cleaning!$F:$F,0,0)</f>
        <v>Sunday</v>
      </c>
      <c r="G493" t="str">
        <f>_xlfn.XLOOKUP(A493,Cleaning!$A:$A,Cleaning!$G:$G,0,0)</f>
        <v>Dinner</v>
      </c>
      <c r="H493" t="str">
        <f>_xlfn.XLOOKUP(A493,Cleaning!$A:$A,Cleaning!$I:$I,0,0)</f>
        <v>Drive-Thru</v>
      </c>
      <c r="I493" t="str">
        <f>_xlfn.XLOOKUP(A493,Cleaning!$A:$A,Cleaning!$J:$J,0,0)</f>
        <v>Double Cheeseburger Combo</v>
      </c>
      <c r="J493" t="str">
        <f>_xlfn.XLOOKUP(A493,Cleaning!$A:$A,Cleaning!$L:$L,0,0)</f>
        <v>No Modifier</v>
      </c>
      <c r="K493" t="str">
        <f>_xlfn.XLOOKUP(A493,Cleaning!$A:$A,Cleaning!$X:$X,0,0)</f>
        <v>Card</v>
      </c>
      <c r="L493" s="3">
        <f>_xlfn.XLOOKUP(A493,Cleaning!$A:$A,Cleaning!$M:$M,0,0)</f>
        <v>1</v>
      </c>
      <c r="M493" s="5">
        <f>_xlfn.XLOOKUP(A493,Cleaning!$A:$A,Cleaning!$O:$O,0,0)</f>
        <v>10.73</v>
      </c>
      <c r="N493" s="12">
        <f>_xlfn.XLOOKUP(A493,Cleaning!$A:$A,Cleaning!$P:$P,0,0)</f>
        <v>10.73</v>
      </c>
      <c r="O493">
        <f>_xlfn.XLOOKUP(A493,Cleaning!$A:$A,Cleaning!$R:$R,0,0)</f>
        <v>2.15</v>
      </c>
      <c r="P493">
        <f>_xlfn.XLOOKUP(A493,Cleaning!$A:$A,Cleaning!$T:$T,0,0)</f>
        <v>0.69</v>
      </c>
      <c r="Q493" s="5">
        <f>_xlfn.XLOOKUP(A493,Cleaning!$A:$A,Cleaning!$V:$V,0,0)</f>
        <v>9.27</v>
      </c>
    </row>
    <row r="494" spans="1:17" x14ac:dyDescent="0.3">
      <c r="A494" s="3">
        <v>120492</v>
      </c>
      <c r="B494">
        <f>_xlfn.XLOOKUP(A494,Cleaning!$A:$A,Cleaning!$B:$B,0,0)</f>
        <v>202</v>
      </c>
      <c r="C494" s="2">
        <f>_xlfn.XLOOKUP(A494,Cleaning!$A:$A,Cleaning!$C:$C,0,0)</f>
        <v>45760</v>
      </c>
      <c r="D494" s="4">
        <f>_xlfn.XLOOKUP(A494,Cleaning!$A:$A,Cleaning!$D:$D,0,0)</f>
        <v>0.53118055555555554</v>
      </c>
      <c r="E494" s="2">
        <f>_xlfn.XLOOKUP(A494,Cleaning!$A:$A,Cleaning!$E:$E,0,0)</f>
        <v>45760</v>
      </c>
      <c r="F494" s="10" t="str">
        <f>_xlfn.XLOOKUP(A494,Cleaning!$A:$A,Cleaning!$F:$F,0,0)</f>
        <v>Sunday</v>
      </c>
      <c r="G494" t="str">
        <f>_xlfn.XLOOKUP(A494,Cleaning!$A:$A,Cleaning!$G:$G,0,0)</f>
        <v>Lunch</v>
      </c>
      <c r="H494" t="str">
        <f>_xlfn.XLOOKUP(A494,Cleaning!$A:$A,Cleaning!$I:$I,0,0)</f>
        <v>Takeout</v>
      </c>
      <c r="I494" t="str">
        <f>_xlfn.XLOOKUP(A494,Cleaning!$A:$A,Cleaning!$J:$J,0,0)</f>
        <v>Spicy Chicken Sandwich</v>
      </c>
      <c r="J494" t="str">
        <f>_xlfn.XLOOKUP(A494,Cleaning!$A:$A,Cleaning!$L:$L,0,0)</f>
        <v>No Pickles</v>
      </c>
      <c r="K494" t="str">
        <f>_xlfn.XLOOKUP(A494,Cleaning!$A:$A,Cleaning!$X:$X,0,0)</f>
        <v>Card</v>
      </c>
      <c r="L494" s="3">
        <f>_xlfn.XLOOKUP(A494,Cleaning!$A:$A,Cleaning!$M:$M,0,0)</f>
        <v>2</v>
      </c>
      <c r="M494" s="5">
        <f>_xlfn.XLOOKUP(A494,Cleaning!$A:$A,Cleaning!$O:$O,0,0)</f>
        <v>5.67</v>
      </c>
      <c r="N494" s="12">
        <f>_xlfn.XLOOKUP(A494,Cleaning!$A:$A,Cleaning!$P:$P,0,0)</f>
        <v>11.34</v>
      </c>
      <c r="O494">
        <f>_xlfn.XLOOKUP(A494,Cleaning!$A:$A,Cleaning!$R:$R,0,0)</f>
        <v>0</v>
      </c>
      <c r="P494">
        <f>_xlfn.XLOOKUP(A494,Cleaning!$A:$A,Cleaning!$T:$T,0,0)</f>
        <v>1.02</v>
      </c>
      <c r="Q494" s="5">
        <f>_xlfn.XLOOKUP(A494,Cleaning!$A:$A,Cleaning!$V:$V,0,0)</f>
        <v>12.36</v>
      </c>
    </row>
    <row r="495" spans="1:17" x14ac:dyDescent="0.3">
      <c r="A495" s="3">
        <v>120493</v>
      </c>
      <c r="B495">
        <f>_xlfn.XLOOKUP(A495,Cleaning!$A:$A,Cleaning!$B:$B,0,0)</f>
        <v>201</v>
      </c>
      <c r="C495" s="2">
        <f>_xlfn.XLOOKUP(A495,Cleaning!$A:$A,Cleaning!$C:$C,0,0)</f>
        <v>45783</v>
      </c>
      <c r="D495" s="4">
        <f>_xlfn.XLOOKUP(A495,Cleaning!$A:$A,Cleaning!$D:$D,0,0)</f>
        <v>0.44978009259259261</v>
      </c>
      <c r="E495" s="2">
        <f>_xlfn.XLOOKUP(A495,Cleaning!$A:$A,Cleaning!$E:$E,0,0)</f>
        <v>45783</v>
      </c>
      <c r="F495" s="10" t="str">
        <f>_xlfn.XLOOKUP(A495,Cleaning!$A:$A,Cleaning!$F:$F,0,0)</f>
        <v>Tuesday</v>
      </c>
      <c r="G495" t="str">
        <f>_xlfn.XLOOKUP(A495,Cleaning!$A:$A,Cleaning!$G:$G,0,0)</f>
        <v>Morning</v>
      </c>
      <c r="H495" t="str">
        <f>_xlfn.XLOOKUP(A495,Cleaning!$A:$A,Cleaning!$I:$I,0,0)</f>
        <v>Dine-In</v>
      </c>
      <c r="I495" t="str">
        <f>_xlfn.XLOOKUP(A495,Cleaning!$A:$A,Cleaning!$J:$J,0,0)</f>
        <v>Soft Drink (Medium)</v>
      </c>
      <c r="J495" t="str">
        <f>_xlfn.XLOOKUP(A495,Cleaning!$A:$A,Cleaning!$L:$L,0,0)</f>
        <v>Light Ice</v>
      </c>
      <c r="K495" t="str">
        <f>_xlfn.XLOOKUP(A495,Cleaning!$A:$A,Cleaning!$X:$X,0,0)</f>
        <v>Cash</v>
      </c>
      <c r="L495" s="3">
        <f>_xlfn.XLOOKUP(A495,Cleaning!$A:$A,Cleaning!$M:$M,0,0)</f>
        <v>1</v>
      </c>
      <c r="M495" s="5">
        <f>_xlfn.XLOOKUP(A495,Cleaning!$A:$A,Cleaning!$O:$O,0,0)</f>
        <v>1.67</v>
      </c>
      <c r="N495" s="12">
        <f>_xlfn.XLOOKUP(A495,Cleaning!$A:$A,Cleaning!$P:$P,0,0)</f>
        <v>1.67</v>
      </c>
      <c r="O495">
        <f>_xlfn.XLOOKUP(A495,Cleaning!$A:$A,Cleaning!$R:$R,0,0)</f>
        <v>0</v>
      </c>
      <c r="P495">
        <f>_xlfn.XLOOKUP(A495,Cleaning!$A:$A,Cleaning!$T:$T,0,0)</f>
        <v>0.12</v>
      </c>
      <c r="Q495" s="5">
        <f>_xlfn.XLOOKUP(A495,Cleaning!$A:$A,Cleaning!$V:$V,0,0)</f>
        <v>1.79</v>
      </c>
    </row>
    <row r="496" spans="1:17" x14ac:dyDescent="0.3">
      <c r="A496" s="3">
        <v>120494</v>
      </c>
      <c r="B496">
        <f>_xlfn.XLOOKUP(A496,Cleaning!$A:$A,Cleaning!$B:$B,0,0)</f>
        <v>403</v>
      </c>
      <c r="C496" s="2">
        <f>_xlfn.XLOOKUP(A496,Cleaning!$A:$A,Cleaning!$C:$C,0,0)</f>
        <v>45803</v>
      </c>
      <c r="D496" s="4">
        <f>_xlfn.XLOOKUP(A496,Cleaning!$A:$A,Cleaning!$D:$D,0,0)</f>
        <v>0.17337962962962963</v>
      </c>
      <c r="E496" s="2">
        <f>_xlfn.XLOOKUP(A496,Cleaning!$A:$A,Cleaning!$E:$E,0,0)</f>
        <v>45803</v>
      </c>
      <c r="F496" s="10" t="str">
        <f>_xlfn.XLOOKUP(A496,Cleaning!$A:$A,Cleaning!$F:$F,0,0)</f>
        <v>Monday</v>
      </c>
      <c r="G496" t="str">
        <f>_xlfn.XLOOKUP(A496,Cleaning!$A:$A,Cleaning!$G:$G,0,0)</f>
        <v>Afternoon</v>
      </c>
      <c r="H496" t="str">
        <f>_xlfn.XLOOKUP(A496,Cleaning!$A:$A,Cleaning!$I:$I,0,0)</f>
        <v>Delivery</v>
      </c>
      <c r="I496" t="str">
        <f>_xlfn.XLOOKUP(A496,Cleaning!$A:$A,Cleaning!$J:$J,0,0)</f>
        <v>Chicken Nuggets (10pc)</v>
      </c>
      <c r="J496" t="str">
        <f>_xlfn.XLOOKUP(A496,Cleaning!$A:$A,Cleaning!$L:$L,0,0)</f>
        <v>No Modifier</v>
      </c>
      <c r="K496" t="str">
        <f>_xlfn.XLOOKUP(A496,Cleaning!$A:$A,Cleaning!$X:$X,0,0)</f>
        <v>Card</v>
      </c>
      <c r="L496" s="3">
        <f>_xlfn.XLOOKUP(A496,Cleaning!$A:$A,Cleaning!$M:$M,0,0)</f>
        <v>1</v>
      </c>
      <c r="M496" s="5">
        <f>_xlfn.XLOOKUP(A496,Cleaning!$A:$A,Cleaning!$O:$O,0,0)</f>
        <v>5.5</v>
      </c>
      <c r="N496" s="12">
        <f>_xlfn.XLOOKUP(A496,Cleaning!$A:$A,Cleaning!$P:$P,0,0)</f>
        <v>5.5</v>
      </c>
      <c r="O496">
        <f>_xlfn.XLOOKUP(A496,Cleaning!$A:$A,Cleaning!$R:$R,0,0)</f>
        <v>0</v>
      </c>
      <c r="P496">
        <f>_xlfn.XLOOKUP(A496,Cleaning!$A:$A,Cleaning!$T:$T,0,0)</f>
        <v>0.38</v>
      </c>
      <c r="Q496" s="5">
        <f>_xlfn.XLOOKUP(A496,Cleaning!$A:$A,Cleaning!$V:$V,0,0)</f>
        <v>5.88</v>
      </c>
    </row>
    <row r="497" spans="1:17" x14ac:dyDescent="0.3">
      <c r="A497" s="3">
        <v>120495</v>
      </c>
      <c r="B497">
        <f>_xlfn.XLOOKUP(A497,Cleaning!$A:$A,Cleaning!$B:$B,0,0)</f>
        <v>402</v>
      </c>
      <c r="C497" s="2">
        <f>_xlfn.XLOOKUP(A497,Cleaning!$A:$A,Cleaning!$C:$C,0,0)</f>
        <v>45795</v>
      </c>
      <c r="D497" s="4">
        <f>_xlfn.XLOOKUP(A497,Cleaning!$A:$A,Cleaning!$D:$D,0,0)</f>
        <v>0.38726851851851851</v>
      </c>
      <c r="E497" s="2">
        <f>_xlfn.XLOOKUP(A497,Cleaning!$A:$A,Cleaning!$E:$E,0,0)</f>
        <v>45795</v>
      </c>
      <c r="F497" s="10" t="str">
        <f>_xlfn.XLOOKUP(A497,Cleaning!$A:$A,Cleaning!$F:$F,0,0)</f>
        <v>Sunday</v>
      </c>
      <c r="G497" t="str">
        <f>_xlfn.XLOOKUP(A497,Cleaning!$A:$A,Cleaning!$G:$G,0,0)</f>
        <v>Dinner</v>
      </c>
      <c r="H497" t="str">
        <f>_xlfn.XLOOKUP(A497,Cleaning!$A:$A,Cleaning!$I:$I,0,0)</f>
        <v>Delivery</v>
      </c>
      <c r="I497" t="str">
        <f>_xlfn.XLOOKUP(A497,Cleaning!$A:$A,Cleaning!$J:$J,0,0)</f>
        <v>Double Cheeseburger</v>
      </c>
      <c r="J497" t="str">
        <f>_xlfn.XLOOKUP(A497,Cleaning!$A:$A,Cleaning!$L:$L,0,0)</f>
        <v>No Modifier</v>
      </c>
      <c r="K497" t="str">
        <f>_xlfn.XLOOKUP(A497,Cleaning!$A:$A,Cleaning!$X:$X,0,0)</f>
        <v>Card</v>
      </c>
      <c r="L497" s="3">
        <f>_xlfn.XLOOKUP(A497,Cleaning!$A:$A,Cleaning!$M:$M,0,0)</f>
        <v>1</v>
      </c>
      <c r="M497" s="5">
        <f>_xlfn.XLOOKUP(A497,Cleaning!$A:$A,Cleaning!$O:$O,0,0)</f>
        <v>5.96</v>
      </c>
      <c r="N497" s="12">
        <f>_xlfn.XLOOKUP(A497,Cleaning!$A:$A,Cleaning!$P:$P,0,0)</f>
        <v>5.96</v>
      </c>
      <c r="O497">
        <f>_xlfn.XLOOKUP(A497,Cleaning!$A:$A,Cleaning!$R:$R,0,0)</f>
        <v>0</v>
      </c>
      <c r="P497">
        <f>_xlfn.XLOOKUP(A497,Cleaning!$A:$A,Cleaning!$T:$T,0,0)</f>
        <v>0.56999999999999995</v>
      </c>
      <c r="Q497" s="5">
        <f>_xlfn.XLOOKUP(A497,Cleaning!$A:$A,Cleaning!$V:$V,0,0)</f>
        <v>6.53</v>
      </c>
    </row>
    <row r="498" spans="1:17" x14ac:dyDescent="0.3">
      <c r="A498" s="3">
        <v>120496</v>
      </c>
      <c r="B498">
        <f>_xlfn.XLOOKUP(A498,Cleaning!$A:$A,Cleaning!$B:$B,0,0)</f>
        <v>102</v>
      </c>
      <c r="C498" s="2">
        <f>_xlfn.XLOOKUP(A498,Cleaning!$A:$A,Cleaning!$C:$C,0,0)</f>
        <v>45855</v>
      </c>
      <c r="D498" s="4">
        <f>_xlfn.XLOOKUP(A498,Cleaning!$A:$A,Cleaning!$D:$D,0,0)</f>
        <v>0.39630787037037035</v>
      </c>
      <c r="E498" s="2">
        <f>_xlfn.XLOOKUP(A498,Cleaning!$A:$A,Cleaning!$E:$E,0,0)</f>
        <v>45855</v>
      </c>
      <c r="F498" s="10" t="str">
        <f>_xlfn.XLOOKUP(A498,Cleaning!$A:$A,Cleaning!$F:$F,0,0)</f>
        <v>Thursday</v>
      </c>
      <c r="G498" t="str">
        <f>_xlfn.XLOOKUP(A498,Cleaning!$A:$A,Cleaning!$G:$G,0,0)</f>
        <v>Dinner</v>
      </c>
      <c r="H498" t="str">
        <f>_xlfn.XLOOKUP(A498,Cleaning!$A:$A,Cleaning!$I:$I,0,0)</f>
        <v>Delivery</v>
      </c>
      <c r="I498" t="str">
        <f>_xlfn.XLOOKUP(A498,Cleaning!$A:$A,Cleaning!$J:$J,0,0)</f>
        <v>Double Cheeseburger</v>
      </c>
      <c r="J498" t="str">
        <f>_xlfn.XLOOKUP(A498,Cleaning!$A:$A,Cleaning!$L:$L,0,0)</f>
        <v>No Modifier</v>
      </c>
      <c r="K498" t="str">
        <f>_xlfn.XLOOKUP(A498,Cleaning!$A:$A,Cleaning!$X:$X,0,0)</f>
        <v>Card</v>
      </c>
      <c r="L498" s="3">
        <f>_xlfn.XLOOKUP(A498,Cleaning!$A:$A,Cleaning!$M:$M,0,0)</f>
        <v>1</v>
      </c>
      <c r="M498" s="5">
        <f>_xlfn.XLOOKUP(A498,Cleaning!$A:$A,Cleaning!$O:$O,0,0)</f>
        <v>5.31</v>
      </c>
      <c r="N498" s="12">
        <f>_xlfn.XLOOKUP(A498,Cleaning!$A:$A,Cleaning!$P:$P,0,0)</f>
        <v>5.31</v>
      </c>
      <c r="O498">
        <f>_xlfn.XLOOKUP(A498,Cleaning!$A:$A,Cleaning!$R:$R,0,0)</f>
        <v>0</v>
      </c>
      <c r="P498">
        <f>_xlfn.XLOOKUP(A498,Cleaning!$A:$A,Cleaning!$T:$T,0,0)</f>
        <v>0.5</v>
      </c>
      <c r="Q498" s="5">
        <f>_xlfn.XLOOKUP(A498,Cleaning!$A:$A,Cleaning!$V:$V,0,0)</f>
        <v>5.81</v>
      </c>
    </row>
    <row r="499" spans="1:17" x14ac:dyDescent="0.3">
      <c r="A499" s="3">
        <v>120497</v>
      </c>
      <c r="B499">
        <f>_xlfn.XLOOKUP(A499,Cleaning!$A:$A,Cleaning!$B:$B,0,0)</f>
        <v>403</v>
      </c>
      <c r="C499" s="2">
        <f>_xlfn.XLOOKUP(A499,Cleaning!$A:$A,Cleaning!$C:$C,0,0)</f>
        <v>45812</v>
      </c>
      <c r="D499" s="4">
        <f>_xlfn.XLOOKUP(A499,Cleaning!$A:$A,Cleaning!$D:$D,0,0)</f>
        <v>0.49222222222222223</v>
      </c>
      <c r="E499" s="2">
        <f>_xlfn.XLOOKUP(A499,Cleaning!$A:$A,Cleaning!$E:$E,0,0)</f>
        <v>45812</v>
      </c>
      <c r="F499" s="10" t="str">
        <f>_xlfn.XLOOKUP(A499,Cleaning!$A:$A,Cleaning!$F:$F,0,0)</f>
        <v>Wednesday</v>
      </c>
      <c r="G499" t="str">
        <f>_xlfn.XLOOKUP(A499,Cleaning!$A:$A,Cleaning!$G:$G,0,0)</f>
        <v>Lunch</v>
      </c>
      <c r="H499" t="str">
        <f>_xlfn.XLOOKUP(A499,Cleaning!$A:$A,Cleaning!$I:$I,0,0)</f>
        <v>Dine-In</v>
      </c>
      <c r="I499" t="str">
        <f>_xlfn.XLOOKUP(A499,Cleaning!$A:$A,Cleaning!$J:$J,0,0)</f>
        <v>Double Cheeseburger</v>
      </c>
      <c r="J499" t="str">
        <f>_xlfn.XLOOKUP(A499,Cleaning!$A:$A,Cleaning!$L:$L,0,0)</f>
        <v>No Modifier</v>
      </c>
      <c r="K499" t="str">
        <f>_xlfn.XLOOKUP(A499,Cleaning!$A:$A,Cleaning!$X:$X,0,0)</f>
        <v>Cash</v>
      </c>
      <c r="L499" s="3">
        <f>_xlfn.XLOOKUP(A499,Cleaning!$A:$A,Cleaning!$M:$M,0,0)</f>
        <v>1</v>
      </c>
      <c r="M499" s="5">
        <f>_xlfn.XLOOKUP(A499,Cleaning!$A:$A,Cleaning!$O:$O,0,0)</f>
        <v>5.6599999999999993</v>
      </c>
      <c r="N499" s="12">
        <f>_xlfn.XLOOKUP(A499,Cleaning!$A:$A,Cleaning!$P:$P,0,0)</f>
        <v>5.6599999999999993</v>
      </c>
      <c r="O499">
        <f>_xlfn.XLOOKUP(A499,Cleaning!$A:$A,Cleaning!$R:$R,0,0)</f>
        <v>1.1299999999999999</v>
      </c>
      <c r="P499">
        <f>_xlfn.XLOOKUP(A499,Cleaning!$A:$A,Cleaning!$T:$T,0,0)</f>
        <v>0.36</v>
      </c>
      <c r="Q499" s="5">
        <f>_xlfn.XLOOKUP(A499,Cleaning!$A:$A,Cleaning!$V:$V,0,0)</f>
        <v>4.8899999999999997</v>
      </c>
    </row>
    <row r="500" spans="1:17" x14ac:dyDescent="0.3">
      <c r="A500" s="3">
        <v>120498</v>
      </c>
      <c r="B500">
        <f>_xlfn.XLOOKUP(A500,Cleaning!$A:$A,Cleaning!$B:$B,0,0)</f>
        <v>101</v>
      </c>
      <c r="C500" s="2">
        <f>_xlfn.XLOOKUP(A500,Cleaning!$A:$A,Cleaning!$C:$C,0,0)</f>
        <v>45863</v>
      </c>
      <c r="D500" s="4">
        <f>_xlfn.XLOOKUP(A500,Cleaning!$A:$A,Cleaning!$D:$D,0,0)</f>
        <v>0.38846064814814812</v>
      </c>
      <c r="E500" s="2">
        <f>_xlfn.XLOOKUP(A500,Cleaning!$A:$A,Cleaning!$E:$E,0,0)</f>
        <v>45863</v>
      </c>
      <c r="F500" s="10" t="str">
        <f>_xlfn.XLOOKUP(A500,Cleaning!$A:$A,Cleaning!$F:$F,0,0)</f>
        <v>Friday</v>
      </c>
      <c r="G500" t="str">
        <f>_xlfn.XLOOKUP(A500,Cleaning!$A:$A,Cleaning!$G:$G,0,0)</f>
        <v>Breakfast</v>
      </c>
      <c r="H500" t="str">
        <f>_xlfn.XLOOKUP(A500,Cleaning!$A:$A,Cleaning!$I:$I,0,0)</f>
        <v>Drive-Thru</v>
      </c>
      <c r="I500" t="str">
        <f>_xlfn.XLOOKUP(A500,Cleaning!$A:$A,Cleaning!$J:$J,0,0)</f>
        <v>French Fries</v>
      </c>
      <c r="J500" t="str">
        <f>_xlfn.XLOOKUP(A500,Cleaning!$A:$A,Cleaning!$L:$L,0,0)</f>
        <v>Small Size</v>
      </c>
      <c r="K500" t="str">
        <f>_xlfn.XLOOKUP(A500,Cleaning!$A:$A,Cleaning!$X:$X,0,0)</f>
        <v>Card</v>
      </c>
      <c r="L500" s="3">
        <f>_xlfn.XLOOKUP(A500,Cleaning!$A:$A,Cleaning!$M:$M,0,0)</f>
        <v>1</v>
      </c>
      <c r="M500" s="5">
        <f>_xlfn.XLOOKUP(A500,Cleaning!$A:$A,Cleaning!$O:$O,0,0)</f>
        <v>2.09</v>
      </c>
      <c r="N500" s="12">
        <f>_xlfn.XLOOKUP(A500,Cleaning!$A:$A,Cleaning!$P:$P,0,0)</f>
        <v>2.09</v>
      </c>
      <c r="O500">
        <f>_xlfn.XLOOKUP(A500,Cleaning!$A:$A,Cleaning!$R:$R,0,0)</f>
        <v>0</v>
      </c>
      <c r="P500">
        <f>_xlfn.XLOOKUP(A500,Cleaning!$A:$A,Cleaning!$T:$T,0,0)</f>
        <v>0.2</v>
      </c>
      <c r="Q500" s="5">
        <f>_xlfn.XLOOKUP(A500,Cleaning!$A:$A,Cleaning!$V:$V,0,0)</f>
        <v>2.29</v>
      </c>
    </row>
    <row r="501" spans="1:17" x14ac:dyDescent="0.3">
      <c r="A501" s="3">
        <v>120499</v>
      </c>
      <c r="B501">
        <f>_xlfn.XLOOKUP(A501,Cleaning!$A:$A,Cleaning!$B:$B,0,0)</f>
        <v>301</v>
      </c>
      <c r="C501" s="2">
        <f>_xlfn.XLOOKUP(A501,Cleaning!$A:$A,Cleaning!$C:$C,0,0)</f>
        <v>45833</v>
      </c>
      <c r="D501" s="4">
        <f>_xlfn.XLOOKUP(A501,Cleaning!$A:$A,Cleaning!$D:$D,0,0)</f>
        <v>0.53062500000000001</v>
      </c>
      <c r="E501" s="2">
        <f>_xlfn.XLOOKUP(A501,Cleaning!$A:$A,Cleaning!$E:$E,0,0)</f>
        <v>45833</v>
      </c>
      <c r="F501" s="10" t="str">
        <f>_xlfn.XLOOKUP(A501,Cleaning!$A:$A,Cleaning!$F:$F,0,0)</f>
        <v>Wednesday</v>
      </c>
      <c r="G501" t="str">
        <f>_xlfn.XLOOKUP(A501,Cleaning!$A:$A,Cleaning!$G:$G,0,0)</f>
        <v>Lunch</v>
      </c>
      <c r="H501" t="str">
        <f>_xlfn.XLOOKUP(A501,Cleaning!$A:$A,Cleaning!$I:$I,0,0)</f>
        <v>Delivery</v>
      </c>
      <c r="I501" t="str">
        <f>_xlfn.XLOOKUP(A501,Cleaning!$A:$A,Cleaning!$J:$J,0,0)</f>
        <v>Cheeseburger</v>
      </c>
      <c r="J501" t="str">
        <f>_xlfn.XLOOKUP(A501,Cleaning!$A:$A,Cleaning!$L:$L,0,0)</f>
        <v>No Modifier</v>
      </c>
      <c r="K501" t="str">
        <f>_xlfn.XLOOKUP(A501,Cleaning!$A:$A,Cleaning!$X:$X,0,0)</f>
        <v>Card</v>
      </c>
      <c r="L501" s="3">
        <f>_xlfn.XLOOKUP(A501,Cleaning!$A:$A,Cleaning!$M:$M,0,0)</f>
        <v>2</v>
      </c>
      <c r="M501" s="5">
        <f>_xlfn.XLOOKUP(A501,Cleaning!$A:$A,Cleaning!$O:$O,0,0)</f>
        <v>4.0299999999999994</v>
      </c>
      <c r="N501" s="12">
        <f>_xlfn.XLOOKUP(A501,Cleaning!$A:$A,Cleaning!$P:$P,0,0)</f>
        <v>8.0599999999999987</v>
      </c>
      <c r="O501">
        <f>_xlfn.XLOOKUP(A501,Cleaning!$A:$A,Cleaning!$R:$R,0,0)</f>
        <v>0</v>
      </c>
      <c r="P501">
        <f>_xlfn.XLOOKUP(A501,Cleaning!$A:$A,Cleaning!$T:$T,0,0)</f>
        <v>0.56000000000000005</v>
      </c>
      <c r="Q501" s="5">
        <f>_xlfn.XLOOKUP(A501,Cleaning!$A:$A,Cleaning!$V:$V,0,0)</f>
        <v>8.6199999999999992</v>
      </c>
    </row>
    <row r="502" spans="1:17" x14ac:dyDescent="0.3">
      <c r="A502" s="3">
        <v>120500</v>
      </c>
      <c r="B502">
        <f>_xlfn.XLOOKUP(A502,Cleaning!$A:$A,Cleaning!$B:$B,0,0)</f>
        <v>102</v>
      </c>
      <c r="C502" s="2">
        <f>_xlfn.XLOOKUP(A502,Cleaning!$A:$A,Cleaning!$C:$C,0,0)</f>
        <v>45845</v>
      </c>
      <c r="D502" s="4">
        <f>_xlfn.XLOOKUP(A502,Cleaning!$A:$A,Cleaning!$D:$D,0,0)</f>
        <v>0.11246527777777778</v>
      </c>
      <c r="E502" s="2">
        <f>_xlfn.XLOOKUP(A502,Cleaning!$A:$A,Cleaning!$E:$E,0,0)</f>
        <v>45845</v>
      </c>
      <c r="F502" s="10" t="str">
        <f>_xlfn.XLOOKUP(A502,Cleaning!$A:$A,Cleaning!$F:$F,0,0)</f>
        <v>Monday</v>
      </c>
      <c r="G502" t="str">
        <f>_xlfn.XLOOKUP(A502,Cleaning!$A:$A,Cleaning!$G:$G,0,0)</f>
        <v>Lunch</v>
      </c>
      <c r="H502" t="str">
        <f>_xlfn.XLOOKUP(A502,Cleaning!$A:$A,Cleaning!$I:$I,0,0)</f>
        <v>Dine-In</v>
      </c>
      <c r="I502" t="str">
        <f>_xlfn.XLOOKUP(A502,Cleaning!$A:$A,Cleaning!$J:$J,0,0)</f>
        <v>Chicken Nuggets (10pc)</v>
      </c>
      <c r="J502" t="str">
        <f>_xlfn.XLOOKUP(A502,Cleaning!$A:$A,Cleaning!$L:$L,0,0)</f>
        <v>No Modifier</v>
      </c>
      <c r="K502" t="str">
        <f>_xlfn.XLOOKUP(A502,Cleaning!$A:$A,Cleaning!$X:$X,0,0)</f>
        <v>Card</v>
      </c>
      <c r="L502" s="3">
        <f>_xlfn.XLOOKUP(A502,Cleaning!$A:$A,Cleaning!$M:$M,0,0)</f>
        <v>3</v>
      </c>
      <c r="M502" s="5">
        <f>_xlfn.XLOOKUP(A502,Cleaning!$A:$A,Cleaning!$O:$O,0,0)</f>
        <v>5.3</v>
      </c>
      <c r="N502" s="12">
        <f>_xlfn.XLOOKUP(A502,Cleaning!$A:$A,Cleaning!$P:$P,0,0)</f>
        <v>15.899999999999999</v>
      </c>
      <c r="O502">
        <f>_xlfn.XLOOKUP(A502,Cleaning!$A:$A,Cleaning!$R:$R,0,0)</f>
        <v>0</v>
      </c>
      <c r="P502">
        <f>_xlfn.XLOOKUP(A502,Cleaning!$A:$A,Cleaning!$T:$T,0,0)</f>
        <v>1.1499999999999999</v>
      </c>
      <c r="Q502" s="5">
        <f>_xlfn.XLOOKUP(A502,Cleaning!$A:$A,Cleaning!$V:$V,0,0)</f>
        <v>17.05</v>
      </c>
    </row>
    <row r="503" spans="1:17" x14ac:dyDescent="0.3">
      <c r="A503" s="3">
        <v>120501</v>
      </c>
      <c r="B503">
        <f>_xlfn.XLOOKUP(A503,Cleaning!$A:$A,Cleaning!$B:$B,0,0)</f>
        <v>301</v>
      </c>
      <c r="C503" s="2">
        <f>_xlfn.XLOOKUP(A503,Cleaning!$A:$A,Cleaning!$C:$C,0,0)</f>
        <v>45796</v>
      </c>
      <c r="D503" s="4">
        <f>_xlfn.XLOOKUP(A503,Cleaning!$A:$A,Cleaning!$D:$D,0,0)</f>
        <v>0.23483796296296297</v>
      </c>
      <c r="E503" s="2">
        <f>_xlfn.XLOOKUP(A503,Cleaning!$A:$A,Cleaning!$E:$E,0,0)</f>
        <v>45796</v>
      </c>
      <c r="F503" s="10" t="str">
        <f>_xlfn.XLOOKUP(A503,Cleaning!$A:$A,Cleaning!$F:$F,0,0)</f>
        <v>Monday</v>
      </c>
      <c r="G503" t="str">
        <f>_xlfn.XLOOKUP(A503,Cleaning!$A:$A,Cleaning!$G:$G,0,0)</f>
        <v>Afternoon</v>
      </c>
      <c r="H503" t="str">
        <f>_xlfn.XLOOKUP(A503,Cleaning!$A:$A,Cleaning!$I:$I,0,0)</f>
        <v>Takeout</v>
      </c>
      <c r="I503" t="str">
        <f>_xlfn.XLOOKUP(A503,Cleaning!$A:$A,Cleaning!$J:$J,0,0)</f>
        <v>Ice Cream Cone</v>
      </c>
      <c r="J503" t="str">
        <f>_xlfn.XLOOKUP(A503,Cleaning!$A:$A,Cleaning!$L:$L,0,0)</f>
        <v>No Modifier</v>
      </c>
      <c r="K503" t="str">
        <f>_xlfn.XLOOKUP(A503,Cleaning!$A:$A,Cleaning!$X:$X,0,0)</f>
        <v>Card</v>
      </c>
      <c r="L503" s="3">
        <f>_xlfn.XLOOKUP(A503,Cleaning!$A:$A,Cleaning!$M:$M,0,0)</f>
        <v>2</v>
      </c>
      <c r="M503" s="5">
        <f>_xlfn.XLOOKUP(A503,Cleaning!$A:$A,Cleaning!$O:$O,0,0)</f>
        <v>2.3600000000000003</v>
      </c>
      <c r="N503" s="12">
        <f>_xlfn.XLOOKUP(A503,Cleaning!$A:$A,Cleaning!$P:$P,0,0)</f>
        <v>4.7200000000000006</v>
      </c>
      <c r="O503">
        <f>_xlfn.XLOOKUP(A503,Cleaning!$A:$A,Cleaning!$R:$R,0,0)</f>
        <v>0</v>
      </c>
      <c r="P503">
        <f>_xlfn.XLOOKUP(A503,Cleaning!$A:$A,Cleaning!$T:$T,0,0)</f>
        <v>0.35</v>
      </c>
      <c r="Q503" s="5">
        <f>_xlfn.XLOOKUP(A503,Cleaning!$A:$A,Cleaning!$V:$V,0,0)</f>
        <v>5.07</v>
      </c>
    </row>
    <row r="504" spans="1:17" x14ac:dyDescent="0.3">
      <c r="A504" s="3">
        <v>120502</v>
      </c>
      <c r="B504">
        <f>_xlfn.XLOOKUP(A504,Cleaning!$A:$A,Cleaning!$B:$B,0,0)</f>
        <v>301</v>
      </c>
      <c r="C504" s="2">
        <f>_xlfn.XLOOKUP(A504,Cleaning!$A:$A,Cleaning!$C:$C,0,0)</f>
        <v>45779</v>
      </c>
      <c r="D504" s="4">
        <f>_xlfn.XLOOKUP(A504,Cleaning!$A:$A,Cleaning!$D:$D,0,0)</f>
        <v>0.34021990740740743</v>
      </c>
      <c r="E504" s="2">
        <f>_xlfn.XLOOKUP(A504,Cleaning!$A:$A,Cleaning!$E:$E,0,0)</f>
        <v>45779</v>
      </c>
      <c r="F504" s="10" t="str">
        <f>_xlfn.XLOOKUP(A504,Cleaning!$A:$A,Cleaning!$F:$F,0,0)</f>
        <v>Friday</v>
      </c>
      <c r="G504" t="str">
        <f>_xlfn.XLOOKUP(A504,Cleaning!$A:$A,Cleaning!$G:$G,0,0)</f>
        <v>Dinner</v>
      </c>
      <c r="H504" t="str">
        <f>_xlfn.XLOOKUP(A504,Cleaning!$A:$A,Cleaning!$I:$I,0,0)</f>
        <v>Drive-Thru</v>
      </c>
      <c r="I504" t="str">
        <f>_xlfn.XLOOKUP(A504,Cleaning!$A:$A,Cleaning!$J:$J,0,0)</f>
        <v>Double Cheeseburger</v>
      </c>
      <c r="J504" t="str">
        <f>_xlfn.XLOOKUP(A504,Cleaning!$A:$A,Cleaning!$L:$L,0,0)</f>
        <v>No Modifier</v>
      </c>
      <c r="K504" t="str">
        <f>_xlfn.XLOOKUP(A504,Cleaning!$A:$A,Cleaning!$X:$X,0,0)</f>
        <v>Card</v>
      </c>
      <c r="L504" s="3">
        <f>_xlfn.XLOOKUP(A504,Cleaning!$A:$A,Cleaning!$M:$M,0,0)</f>
        <v>1</v>
      </c>
      <c r="M504" s="5">
        <f>_xlfn.XLOOKUP(A504,Cleaning!$A:$A,Cleaning!$O:$O,0,0)</f>
        <v>5.16</v>
      </c>
      <c r="N504" s="12">
        <f>_xlfn.XLOOKUP(A504,Cleaning!$A:$A,Cleaning!$P:$P,0,0)</f>
        <v>5.16</v>
      </c>
      <c r="O504">
        <f>_xlfn.XLOOKUP(A504,Cleaning!$A:$A,Cleaning!$R:$R,0,0)</f>
        <v>0</v>
      </c>
      <c r="P504">
        <f>_xlfn.XLOOKUP(A504,Cleaning!$A:$A,Cleaning!$T:$T,0,0)</f>
        <v>0.34</v>
      </c>
      <c r="Q504" s="5">
        <f>_xlfn.XLOOKUP(A504,Cleaning!$A:$A,Cleaning!$V:$V,0,0)</f>
        <v>5.5</v>
      </c>
    </row>
    <row r="505" spans="1:17" x14ac:dyDescent="0.3">
      <c r="A505" s="3">
        <v>120503</v>
      </c>
      <c r="B505">
        <f>_xlfn.XLOOKUP(A505,Cleaning!$A:$A,Cleaning!$B:$B,0,0)</f>
        <v>403</v>
      </c>
      <c r="C505" s="2">
        <f>_xlfn.XLOOKUP(A505,Cleaning!$A:$A,Cleaning!$C:$C,0,0)</f>
        <v>45805</v>
      </c>
      <c r="D505" s="4">
        <f>_xlfn.XLOOKUP(A505,Cleaning!$A:$A,Cleaning!$D:$D,0,0)</f>
        <v>6.6168981481481481E-2</v>
      </c>
      <c r="E505" s="2">
        <f>_xlfn.XLOOKUP(A505,Cleaning!$A:$A,Cleaning!$E:$E,0,0)</f>
        <v>45805</v>
      </c>
      <c r="F505" s="10" t="str">
        <f>_xlfn.XLOOKUP(A505,Cleaning!$A:$A,Cleaning!$F:$F,0,0)</f>
        <v>Wednesday</v>
      </c>
      <c r="G505" t="str">
        <f>_xlfn.XLOOKUP(A505,Cleaning!$A:$A,Cleaning!$G:$G,0,0)</f>
        <v>Lunch</v>
      </c>
      <c r="H505" t="str">
        <f>_xlfn.XLOOKUP(A505,Cleaning!$A:$A,Cleaning!$I:$I,0,0)</f>
        <v>Delivery</v>
      </c>
      <c r="I505" t="str">
        <f>_xlfn.XLOOKUP(A505,Cleaning!$A:$A,Cleaning!$J:$J,0,0)</f>
        <v>Chicken Sandwich</v>
      </c>
      <c r="J505" t="str">
        <f>_xlfn.XLOOKUP(A505,Cleaning!$A:$A,Cleaning!$L:$L,0,0)</f>
        <v>Extra Sauce</v>
      </c>
      <c r="K505" t="str">
        <f>_xlfn.XLOOKUP(A505,Cleaning!$A:$A,Cleaning!$X:$X,0,0)</f>
        <v>MobilePay</v>
      </c>
      <c r="L505" s="3">
        <f>_xlfn.XLOOKUP(A505,Cleaning!$A:$A,Cleaning!$M:$M,0,0)</f>
        <v>1</v>
      </c>
      <c r="M505" s="5">
        <f>_xlfn.XLOOKUP(A505,Cleaning!$A:$A,Cleaning!$O:$O,0,0)</f>
        <v>5.85</v>
      </c>
      <c r="N505" s="12">
        <f>_xlfn.XLOOKUP(A505,Cleaning!$A:$A,Cleaning!$P:$P,0,0)</f>
        <v>5.85</v>
      </c>
      <c r="O505">
        <f>_xlfn.XLOOKUP(A505,Cleaning!$A:$A,Cleaning!$R:$R,0,0)</f>
        <v>0</v>
      </c>
      <c r="P505">
        <f>_xlfn.XLOOKUP(A505,Cleaning!$A:$A,Cleaning!$T:$T,0,0)</f>
        <v>0.56000000000000005</v>
      </c>
      <c r="Q505" s="5">
        <f>_xlfn.XLOOKUP(A505,Cleaning!$A:$A,Cleaning!$V:$V,0,0)</f>
        <v>6.41</v>
      </c>
    </row>
    <row r="506" spans="1:17" x14ac:dyDescent="0.3">
      <c r="A506" s="3">
        <v>120504</v>
      </c>
      <c r="B506">
        <f>_xlfn.XLOOKUP(A506,Cleaning!$A:$A,Cleaning!$B:$B,0,0)</f>
        <v>403</v>
      </c>
      <c r="C506" s="2">
        <f>_xlfn.XLOOKUP(A506,Cleaning!$A:$A,Cleaning!$C:$C,0,0)</f>
        <v>45794</v>
      </c>
      <c r="D506" s="4">
        <f>_xlfn.XLOOKUP(A506,Cleaning!$A:$A,Cleaning!$D:$D,0,0)</f>
        <v>0.29819444444444443</v>
      </c>
      <c r="E506" s="2">
        <f>_xlfn.XLOOKUP(A506,Cleaning!$A:$A,Cleaning!$E:$E,0,0)</f>
        <v>45794</v>
      </c>
      <c r="F506" s="10" t="str">
        <f>_xlfn.XLOOKUP(A506,Cleaning!$A:$A,Cleaning!$F:$F,0,0)</f>
        <v>Saturday</v>
      </c>
      <c r="G506" t="str">
        <f>_xlfn.XLOOKUP(A506,Cleaning!$A:$A,Cleaning!$G:$G,0,0)</f>
        <v>Dinner</v>
      </c>
      <c r="H506" t="str">
        <f>_xlfn.XLOOKUP(A506,Cleaning!$A:$A,Cleaning!$I:$I,0,0)</f>
        <v>Delivery</v>
      </c>
      <c r="I506" t="str">
        <f>_xlfn.XLOOKUP(A506,Cleaning!$A:$A,Cleaning!$J:$J,0,0)</f>
        <v>Onion Rings</v>
      </c>
      <c r="J506" t="str">
        <f>_xlfn.XLOOKUP(A506,Cleaning!$A:$A,Cleaning!$L:$L,0,0)</f>
        <v>No Sauce</v>
      </c>
      <c r="K506" t="str">
        <f>_xlfn.XLOOKUP(A506,Cleaning!$A:$A,Cleaning!$X:$X,0,0)</f>
        <v>Card</v>
      </c>
      <c r="L506" s="3">
        <f>_xlfn.XLOOKUP(A506,Cleaning!$A:$A,Cleaning!$M:$M,0,0)</f>
        <v>2</v>
      </c>
      <c r="M506" s="5">
        <f>_xlfn.XLOOKUP(A506,Cleaning!$A:$A,Cleaning!$O:$O,0,0)</f>
        <v>2.96</v>
      </c>
      <c r="N506" s="12">
        <f>_xlfn.XLOOKUP(A506,Cleaning!$A:$A,Cleaning!$P:$P,0,0)</f>
        <v>5.92</v>
      </c>
      <c r="O506">
        <f>_xlfn.XLOOKUP(A506,Cleaning!$A:$A,Cleaning!$R:$R,0,0)</f>
        <v>0</v>
      </c>
      <c r="P506">
        <f>_xlfn.XLOOKUP(A506,Cleaning!$A:$A,Cleaning!$T:$T,0,0)</f>
        <v>0.5</v>
      </c>
      <c r="Q506" s="5">
        <f>_xlfn.XLOOKUP(A506,Cleaning!$A:$A,Cleaning!$V:$V,0,0)</f>
        <v>6.42</v>
      </c>
    </row>
    <row r="507" spans="1:17" x14ac:dyDescent="0.3">
      <c r="A507" s="3">
        <v>120505</v>
      </c>
      <c r="B507">
        <f>_xlfn.XLOOKUP(A507,Cleaning!$A:$A,Cleaning!$B:$B,0,0)</f>
        <v>202</v>
      </c>
      <c r="C507" s="2">
        <f>_xlfn.XLOOKUP(A507,Cleaning!$A:$A,Cleaning!$C:$C,0,0)</f>
        <v>45812</v>
      </c>
      <c r="D507" s="4">
        <f>_xlfn.XLOOKUP(A507,Cleaning!$A:$A,Cleaning!$D:$D,0,0)</f>
        <v>0.47199074074074077</v>
      </c>
      <c r="E507" s="2">
        <f>_xlfn.XLOOKUP(A507,Cleaning!$A:$A,Cleaning!$E:$E,0,0)</f>
        <v>45812</v>
      </c>
      <c r="F507" s="10" t="str">
        <f>_xlfn.XLOOKUP(A507,Cleaning!$A:$A,Cleaning!$F:$F,0,0)</f>
        <v>Wednesday</v>
      </c>
      <c r="G507" t="str">
        <f>_xlfn.XLOOKUP(A507,Cleaning!$A:$A,Cleaning!$G:$G,0,0)</f>
        <v>Late Night</v>
      </c>
      <c r="H507" t="str">
        <f>_xlfn.XLOOKUP(A507,Cleaning!$A:$A,Cleaning!$I:$I,0,0)</f>
        <v>Drive-Thru</v>
      </c>
      <c r="I507" t="str">
        <f>_xlfn.XLOOKUP(A507,Cleaning!$A:$A,Cleaning!$J:$J,0,0)</f>
        <v>Spicy Chicken Sandwich</v>
      </c>
      <c r="J507" t="str">
        <f>_xlfn.XLOOKUP(A507,Cleaning!$A:$A,Cleaning!$L:$L,0,0)</f>
        <v>No Modifier</v>
      </c>
      <c r="K507" t="str">
        <f>_xlfn.XLOOKUP(A507,Cleaning!$A:$A,Cleaning!$X:$X,0,0)</f>
        <v>MobilePay</v>
      </c>
      <c r="L507" s="3">
        <f>_xlfn.XLOOKUP(A507,Cleaning!$A:$A,Cleaning!$M:$M,0,0)</f>
        <v>1</v>
      </c>
      <c r="M507" s="5">
        <f>_xlfn.XLOOKUP(A507,Cleaning!$A:$A,Cleaning!$O:$O,0,0)</f>
        <v>5.4499999999999993</v>
      </c>
      <c r="N507" s="12">
        <f>_xlfn.XLOOKUP(A507,Cleaning!$A:$A,Cleaning!$P:$P,0,0)</f>
        <v>5.4499999999999993</v>
      </c>
      <c r="O507">
        <f>_xlfn.XLOOKUP(A507,Cleaning!$A:$A,Cleaning!$R:$R,0,0)</f>
        <v>0.55000000000000004</v>
      </c>
      <c r="P507">
        <f>_xlfn.XLOOKUP(A507,Cleaning!$A:$A,Cleaning!$T:$T,0,0)</f>
        <v>0.32</v>
      </c>
      <c r="Q507" s="5">
        <f>_xlfn.XLOOKUP(A507,Cleaning!$A:$A,Cleaning!$V:$V,0,0)</f>
        <v>5.22</v>
      </c>
    </row>
    <row r="508" spans="1:17" x14ac:dyDescent="0.3">
      <c r="A508" s="3">
        <v>120506</v>
      </c>
      <c r="B508">
        <f>_xlfn.XLOOKUP(A508,Cleaning!$A:$A,Cleaning!$B:$B,0,0)</f>
        <v>101</v>
      </c>
      <c r="C508" s="2">
        <f>_xlfn.XLOOKUP(A508,Cleaning!$A:$A,Cleaning!$C:$C,0,0)</f>
        <v>45824</v>
      </c>
      <c r="D508" s="4">
        <f>_xlfn.XLOOKUP(A508,Cleaning!$A:$A,Cleaning!$D:$D,0,0)</f>
        <v>0.47952546296296295</v>
      </c>
      <c r="E508" s="2">
        <f>_xlfn.XLOOKUP(A508,Cleaning!$A:$A,Cleaning!$E:$E,0,0)</f>
        <v>45824</v>
      </c>
      <c r="F508" s="10" t="str">
        <f>_xlfn.XLOOKUP(A508,Cleaning!$A:$A,Cleaning!$F:$F,0,0)</f>
        <v>Monday</v>
      </c>
      <c r="G508" t="str">
        <f>_xlfn.XLOOKUP(A508,Cleaning!$A:$A,Cleaning!$G:$G,0,0)</f>
        <v>Late Night</v>
      </c>
      <c r="H508" t="str">
        <f>_xlfn.XLOOKUP(A508,Cleaning!$A:$A,Cleaning!$I:$I,0,0)</f>
        <v>Drive-Thru</v>
      </c>
      <c r="I508" t="str">
        <f>_xlfn.XLOOKUP(A508,Cleaning!$A:$A,Cleaning!$J:$J,0,0)</f>
        <v>Bottled Water</v>
      </c>
      <c r="J508" t="str">
        <f>_xlfn.XLOOKUP(A508,Cleaning!$A:$A,Cleaning!$L:$L,0,0)</f>
        <v>Sugar-Free Syrup</v>
      </c>
      <c r="K508" t="str">
        <f>_xlfn.XLOOKUP(A508,Cleaning!$A:$A,Cleaning!$X:$X,0,0)</f>
        <v>GiftCard</v>
      </c>
      <c r="L508" s="3">
        <f>_xlfn.XLOOKUP(A508,Cleaning!$A:$A,Cleaning!$M:$M,0,0)</f>
        <v>1</v>
      </c>
      <c r="M508" s="5">
        <f>_xlfn.XLOOKUP(A508,Cleaning!$A:$A,Cleaning!$O:$O,0,0)</f>
        <v>1.69</v>
      </c>
      <c r="N508" s="12">
        <f>_xlfn.XLOOKUP(A508,Cleaning!$A:$A,Cleaning!$P:$P,0,0)</f>
        <v>1.69</v>
      </c>
      <c r="O508">
        <f>_xlfn.XLOOKUP(A508,Cleaning!$A:$A,Cleaning!$R:$R,0,0)</f>
        <v>0</v>
      </c>
      <c r="P508">
        <f>_xlfn.XLOOKUP(A508,Cleaning!$A:$A,Cleaning!$T:$T,0,0)</f>
        <v>0.1</v>
      </c>
      <c r="Q508" s="5">
        <f>_xlfn.XLOOKUP(A508,Cleaning!$A:$A,Cleaning!$V:$V,0,0)</f>
        <v>1.79</v>
      </c>
    </row>
    <row r="509" spans="1:17" x14ac:dyDescent="0.3">
      <c r="A509" s="3">
        <v>120507</v>
      </c>
      <c r="B509">
        <f>_xlfn.XLOOKUP(A509,Cleaning!$A:$A,Cleaning!$B:$B,0,0)</f>
        <v>403</v>
      </c>
      <c r="C509" s="2">
        <f>_xlfn.XLOOKUP(A509,Cleaning!$A:$A,Cleaning!$C:$C,0,0)</f>
        <v>45873</v>
      </c>
      <c r="D509" s="4">
        <f>_xlfn.XLOOKUP(A509,Cleaning!$A:$A,Cleaning!$D:$D,0,0)</f>
        <v>0.22789351851851852</v>
      </c>
      <c r="E509" s="2">
        <f>_xlfn.XLOOKUP(A509,Cleaning!$A:$A,Cleaning!$E:$E,0,0)</f>
        <v>45873</v>
      </c>
      <c r="F509" s="10" t="str">
        <f>_xlfn.XLOOKUP(A509,Cleaning!$A:$A,Cleaning!$F:$F,0,0)</f>
        <v>Monday</v>
      </c>
      <c r="G509" t="str">
        <f>_xlfn.XLOOKUP(A509,Cleaning!$A:$A,Cleaning!$G:$G,0,0)</f>
        <v>Afternoon</v>
      </c>
      <c r="H509" t="str">
        <f>_xlfn.XLOOKUP(A509,Cleaning!$A:$A,Cleaning!$I:$I,0,0)</f>
        <v>Delivery</v>
      </c>
      <c r="I509" t="str">
        <f>_xlfn.XLOOKUP(A509,Cleaning!$A:$A,Cleaning!$J:$J,0,0)</f>
        <v>Soft Drink (Medium)</v>
      </c>
      <c r="J509" t="str">
        <f>_xlfn.XLOOKUP(A509,Cleaning!$A:$A,Cleaning!$L:$L,0,0)</f>
        <v>No Modifier</v>
      </c>
      <c r="K509" t="str">
        <f>_xlfn.XLOOKUP(A509,Cleaning!$A:$A,Cleaning!$X:$X,0,0)</f>
        <v>MobilePay</v>
      </c>
      <c r="L509" s="3">
        <f>_xlfn.XLOOKUP(A509,Cleaning!$A:$A,Cleaning!$M:$M,0,0)</f>
        <v>1</v>
      </c>
      <c r="M509" s="5">
        <f>_xlfn.XLOOKUP(A509,Cleaning!$A:$A,Cleaning!$O:$O,0,0)</f>
        <v>1.6700000000000002</v>
      </c>
      <c r="N509" s="12">
        <f>_xlfn.XLOOKUP(A509,Cleaning!$A:$A,Cleaning!$P:$P,0,0)</f>
        <v>1.6700000000000002</v>
      </c>
      <c r="O509">
        <f>_xlfn.XLOOKUP(A509,Cleaning!$A:$A,Cleaning!$R:$R,0,0)</f>
        <v>0</v>
      </c>
      <c r="P509">
        <f>_xlfn.XLOOKUP(A509,Cleaning!$A:$A,Cleaning!$T:$T,0,0)</f>
        <v>0.16</v>
      </c>
      <c r="Q509" s="5">
        <f>_xlfn.XLOOKUP(A509,Cleaning!$A:$A,Cleaning!$V:$V,0,0)</f>
        <v>1.83</v>
      </c>
    </row>
    <row r="510" spans="1:17" x14ac:dyDescent="0.3">
      <c r="A510" s="3">
        <v>120508</v>
      </c>
      <c r="B510">
        <f>_xlfn.XLOOKUP(A510,Cleaning!$A:$A,Cleaning!$B:$B,0,0)</f>
        <v>301</v>
      </c>
      <c r="C510" s="2">
        <f>_xlfn.XLOOKUP(A510,Cleaning!$A:$A,Cleaning!$C:$C,0,0)</f>
        <v>45847</v>
      </c>
      <c r="D510" s="4">
        <f>_xlfn.XLOOKUP(A510,Cleaning!$A:$A,Cleaning!$D:$D,0,0)</f>
        <v>0.26271990740740742</v>
      </c>
      <c r="E510" s="2">
        <f>_xlfn.XLOOKUP(A510,Cleaning!$A:$A,Cleaning!$E:$E,0,0)</f>
        <v>45847</v>
      </c>
      <c r="F510" s="10" t="str">
        <f>_xlfn.XLOOKUP(A510,Cleaning!$A:$A,Cleaning!$F:$F,0,0)</f>
        <v>Wednesday</v>
      </c>
      <c r="G510" t="str">
        <f>_xlfn.XLOOKUP(A510,Cleaning!$A:$A,Cleaning!$G:$G,0,0)</f>
        <v>Dinner</v>
      </c>
      <c r="H510" t="str">
        <f>_xlfn.XLOOKUP(A510,Cleaning!$A:$A,Cleaning!$I:$I,0,0)</f>
        <v>Takeout</v>
      </c>
      <c r="I510" t="str">
        <f>_xlfn.XLOOKUP(A510,Cleaning!$A:$A,Cleaning!$J:$J,0,0)</f>
        <v>Cheeseburger</v>
      </c>
      <c r="J510" t="str">
        <f>_xlfn.XLOOKUP(A510,Cleaning!$A:$A,Cleaning!$L:$L,0,0)</f>
        <v>No Modifier</v>
      </c>
      <c r="K510" t="str">
        <f>_xlfn.XLOOKUP(A510,Cleaning!$A:$A,Cleaning!$X:$X,0,0)</f>
        <v>Card</v>
      </c>
      <c r="L510" s="3">
        <f>_xlfn.XLOOKUP(A510,Cleaning!$A:$A,Cleaning!$M:$M,0,0)</f>
        <v>1</v>
      </c>
      <c r="M510" s="5">
        <f>_xlfn.XLOOKUP(A510,Cleaning!$A:$A,Cleaning!$O:$O,0,0)</f>
        <v>4.5100000000000007</v>
      </c>
      <c r="N510" s="12">
        <f>_xlfn.XLOOKUP(A510,Cleaning!$A:$A,Cleaning!$P:$P,0,0)</f>
        <v>4.5100000000000007</v>
      </c>
      <c r="O510">
        <f>_xlfn.XLOOKUP(A510,Cleaning!$A:$A,Cleaning!$R:$R,0,0)</f>
        <v>0</v>
      </c>
      <c r="P510">
        <f>_xlfn.XLOOKUP(A510,Cleaning!$A:$A,Cleaning!$T:$T,0,0)</f>
        <v>0.43</v>
      </c>
      <c r="Q510" s="5">
        <f>_xlfn.XLOOKUP(A510,Cleaning!$A:$A,Cleaning!$V:$V,0,0)</f>
        <v>4.9400000000000004</v>
      </c>
    </row>
    <row r="511" spans="1:17" x14ac:dyDescent="0.3">
      <c r="A511" s="3">
        <v>120509</v>
      </c>
      <c r="B511">
        <f>_xlfn.XLOOKUP(A511,Cleaning!$A:$A,Cleaning!$B:$B,0,0)</f>
        <v>301</v>
      </c>
      <c r="C511" s="2">
        <f>_xlfn.XLOOKUP(A511,Cleaning!$A:$A,Cleaning!$C:$C,0,0)</f>
        <v>45820</v>
      </c>
      <c r="D511" s="4">
        <f>_xlfn.XLOOKUP(A511,Cleaning!$A:$A,Cleaning!$D:$D,0,0)</f>
        <v>0.30511574074074072</v>
      </c>
      <c r="E511" s="2">
        <f>_xlfn.XLOOKUP(A511,Cleaning!$A:$A,Cleaning!$E:$E,0,0)</f>
        <v>45820</v>
      </c>
      <c r="F511" s="10" t="str">
        <f>_xlfn.XLOOKUP(A511,Cleaning!$A:$A,Cleaning!$F:$F,0,0)</f>
        <v>Thursday</v>
      </c>
      <c r="G511" t="str">
        <f>_xlfn.XLOOKUP(A511,Cleaning!$A:$A,Cleaning!$G:$G,0,0)</f>
        <v>Breakfast</v>
      </c>
      <c r="H511" t="str">
        <f>_xlfn.XLOOKUP(A511,Cleaning!$A:$A,Cleaning!$I:$I,0,0)</f>
        <v>Unknown</v>
      </c>
      <c r="I511" t="str">
        <f>_xlfn.XLOOKUP(A511,Cleaning!$A:$A,Cleaning!$J:$J,0,0)</f>
        <v>Coffee</v>
      </c>
      <c r="J511" t="str">
        <f>_xlfn.XLOOKUP(A511,Cleaning!$A:$A,Cleaning!$L:$L,0,0)</f>
        <v>No Ice</v>
      </c>
      <c r="K511" t="str">
        <f>_xlfn.XLOOKUP(A511,Cleaning!$A:$A,Cleaning!$X:$X,0,0)</f>
        <v>Card</v>
      </c>
      <c r="L511" s="3">
        <f>_xlfn.XLOOKUP(A511,Cleaning!$A:$A,Cleaning!$M:$M,0,0)</f>
        <v>1</v>
      </c>
      <c r="M511" s="5">
        <f>_xlfn.XLOOKUP(A511,Cleaning!$A:$A,Cleaning!$O:$O,0,0)</f>
        <v>1.72</v>
      </c>
      <c r="N511" s="12">
        <f>_xlfn.XLOOKUP(A511,Cleaning!$A:$A,Cleaning!$P:$P,0,0)</f>
        <v>1.72</v>
      </c>
      <c r="O511">
        <f>_xlfn.XLOOKUP(A511,Cleaning!$A:$A,Cleaning!$R:$R,0,0)</f>
        <v>0</v>
      </c>
      <c r="P511">
        <f>_xlfn.XLOOKUP(A511,Cleaning!$A:$A,Cleaning!$T:$T,0,0)</f>
        <v>0.11</v>
      </c>
      <c r="Q511" s="5">
        <f>_xlfn.XLOOKUP(A511,Cleaning!$A:$A,Cleaning!$V:$V,0,0)</f>
        <v>1.83</v>
      </c>
    </row>
    <row r="512" spans="1:17" x14ac:dyDescent="0.3">
      <c r="A512" s="3">
        <v>120510</v>
      </c>
      <c r="B512">
        <f>_xlfn.XLOOKUP(A512,Cleaning!$A:$A,Cleaning!$B:$B,0,0)</f>
        <v>202</v>
      </c>
      <c r="C512" s="2">
        <f>_xlfn.XLOOKUP(A512,Cleaning!$A:$A,Cleaning!$C:$C,0,0)</f>
        <v>45828</v>
      </c>
      <c r="D512" s="4">
        <f>_xlfn.XLOOKUP(A512,Cleaning!$A:$A,Cleaning!$D:$D,0,0)</f>
        <v>0.47179398148148149</v>
      </c>
      <c r="E512" s="2">
        <f>_xlfn.XLOOKUP(A512,Cleaning!$A:$A,Cleaning!$E:$E,0,0)</f>
        <v>45828</v>
      </c>
      <c r="F512" s="10" t="str">
        <f>_xlfn.XLOOKUP(A512,Cleaning!$A:$A,Cleaning!$F:$F,0,0)</f>
        <v>Friday</v>
      </c>
      <c r="G512" t="str">
        <f>_xlfn.XLOOKUP(A512,Cleaning!$A:$A,Cleaning!$G:$G,0,0)</f>
        <v>Morning</v>
      </c>
      <c r="H512" t="str">
        <f>_xlfn.XLOOKUP(A512,Cleaning!$A:$A,Cleaning!$I:$I,0,0)</f>
        <v>Takeout</v>
      </c>
      <c r="I512" t="str">
        <f>_xlfn.XLOOKUP(A512,Cleaning!$A:$A,Cleaning!$J:$J,0,0)</f>
        <v>Side Salad</v>
      </c>
      <c r="J512" t="str">
        <f>_xlfn.XLOOKUP(A512,Cleaning!$A:$A,Cleaning!$L:$L,0,0)</f>
        <v>No Modifier</v>
      </c>
      <c r="K512" t="str">
        <f>_xlfn.XLOOKUP(A512,Cleaning!$A:$A,Cleaning!$X:$X,0,0)</f>
        <v>Card</v>
      </c>
      <c r="L512" s="3">
        <f>_xlfn.XLOOKUP(A512,Cleaning!$A:$A,Cleaning!$M:$M,0,0)</f>
        <v>1</v>
      </c>
      <c r="M512" s="5">
        <f ca="1">_xlfn.XLOOKUP(A512,Cleaning!$A:$A,Cleaning!$O:$O,0,0)</f>
        <v>1.3299999999999998</v>
      </c>
      <c r="N512" s="12">
        <f ca="1">_xlfn.XLOOKUP(A512,Cleaning!$A:$A,Cleaning!$P:$P,0,0)</f>
        <v>1.3299999999999998</v>
      </c>
      <c r="O512">
        <f>_xlfn.XLOOKUP(A512,Cleaning!$A:$A,Cleaning!$R:$R,0,0)</f>
        <v>0</v>
      </c>
      <c r="P512">
        <f ca="1">_xlfn.XLOOKUP(A512,Cleaning!$A:$A,Cleaning!$T:$T,0,0)</f>
        <v>0.10000000000000009</v>
      </c>
      <c r="Q512" s="5">
        <f ca="1">_xlfn.XLOOKUP(A512,Cleaning!$A:$A,Cleaning!$V:$V,0,0)</f>
        <v>1.43</v>
      </c>
    </row>
    <row r="513" spans="1:17" x14ac:dyDescent="0.3">
      <c r="A513" s="3">
        <v>120511</v>
      </c>
      <c r="B513">
        <f>_xlfn.XLOOKUP(A513,Cleaning!$A:$A,Cleaning!$B:$B,0,0)</f>
        <v>202</v>
      </c>
      <c r="C513" s="2">
        <f>_xlfn.XLOOKUP(A513,Cleaning!$A:$A,Cleaning!$C:$C,0,0)</f>
        <v>45828</v>
      </c>
      <c r="D513" s="4">
        <f>_xlfn.XLOOKUP(A513,Cleaning!$A:$A,Cleaning!$D:$D,0,0)</f>
        <v>0.36621527777777779</v>
      </c>
      <c r="E513" s="2">
        <f>_xlfn.XLOOKUP(A513,Cleaning!$A:$A,Cleaning!$E:$E,0,0)</f>
        <v>45828</v>
      </c>
      <c r="F513" s="10" t="str">
        <f>_xlfn.XLOOKUP(A513,Cleaning!$A:$A,Cleaning!$F:$F,0,0)</f>
        <v>Friday</v>
      </c>
      <c r="G513" t="str">
        <f>_xlfn.XLOOKUP(A513,Cleaning!$A:$A,Cleaning!$G:$G,0,0)</f>
        <v>Breakfast</v>
      </c>
      <c r="H513" t="str">
        <f>_xlfn.XLOOKUP(A513,Cleaning!$A:$A,Cleaning!$I:$I,0,0)</f>
        <v>Drive-Thru</v>
      </c>
      <c r="I513" t="str">
        <f>_xlfn.XLOOKUP(A513,Cleaning!$A:$A,Cleaning!$J:$J,0,0)</f>
        <v>Hash Browns</v>
      </c>
      <c r="J513" t="str">
        <f>_xlfn.XLOOKUP(A513,Cleaning!$A:$A,Cleaning!$L:$L,0,0)</f>
        <v>Sausage Patty</v>
      </c>
      <c r="K513" t="str">
        <f>_xlfn.XLOOKUP(A513,Cleaning!$A:$A,Cleaning!$X:$X,0,0)</f>
        <v>Card</v>
      </c>
      <c r="L513" s="3">
        <f>_xlfn.XLOOKUP(A513,Cleaning!$A:$A,Cleaning!$M:$M,0,0)</f>
        <v>1</v>
      </c>
      <c r="M513" s="5">
        <f>_xlfn.XLOOKUP(A513,Cleaning!$A:$A,Cleaning!$O:$O,0,0)</f>
        <v>3.08</v>
      </c>
      <c r="N513" s="12">
        <f>_xlfn.XLOOKUP(A513,Cleaning!$A:$A,Cleaning!$P:$P,0,0)</f>
        <v>3.08</v>
      </c>
      <c r="O513">
        <f>_xlfn.XLOOKUP(A513,Cleaning!$A:$A,Cleaning!$R:$R,0,0)</f>
        <v>0</v>
      </c>
      <c r="P513">
        <f>_xlfn.XLOOKUP(A513,Cleaning!$A:$A,Cleaning!$T:$T,0,0)</f>
        <v>0.28000000000000003</v>
      </c>
      <c r="Q513" s="5">
        <f>_xlfn.XLOOKUP(A513,Cleaning!$A:$A,Cleaning!$V:$V,0,0)</f>
        <v>3.36</v>
      </c>
    </row>
    <row r="514" spans="1:17" x14ac:dyDescent="0.3">
      <c r="A514" s="3">
        <v>120512</v>
      </c>
      <c r="B514">
        <f>_xlfn.XLOOKUP(A514,Cleaning!$A:$A,Cleaning!$B:$B,0,0)</f>
        <v>403</v>
      </c>
      <c r="C514" s="2">
        <f>_xlfn.XLOOKUP(A514,Cleaning!$A:$A,Cleaning!$C:$C,0,0)</f>
        <v>45784</v>
      </c>
      <c r="D514" s="4">
        <f>_xlfn.XLOOKUP(A514,Cleaning!$A:$A,Cleaning!$D:$D,0,0)</f>
        <v>0.38063657407407409</v>
      </c>
      <c r="E514" s="2">
        <f>_xlfn.XLOOKUP(A514,Cleaning!$A:$A,Cleaning!$E:$E,0,0)</f>
        <v>45784</v>
      </c>
      <c r="F514" s="10" t="str">
        <f>_xlfn.XLOOKUP(A514,Cleaning!$A:$A,Cleaning!$F:$F,0,0)</f>
        <v>Wednesday</v>
      </c>
      <c r="G514" t="str">
        <f>_xlfn.XLOOKUP(A514,Cleaning!$A:$A,Cleaning!$G:$G,0,0)</f>
        <v>Dinner</v>
      </c>
      <c r="H514" t="str">
        <f>_xlfn.XLOOKUP(A514,Cleaning!$A:$A,Cleaning!$I:$I,0,0)</f>
        <v>Drive-Thru</v>
      </c>
      <c r="I514" t="str">
        <f>_xlfn.XLOOKUP(A514,Cleaning!$A:$A,Cleaning!$J:$J,0,0)</f>
        <v>Double Cheeseburger</v>
      </c>
      <c r="J514" t="str">
        <f>_xlfn.XLOOKUP(A514,Cleaning!$A:$A,Cleaning!$L:$L,0,0)</f>
        <v>No Modifier</v>
      </c>
      <c r="K514" t="str">
        <f>_xlfn.XLOOKUP(A514,Cleaning!$A:$A,Cleaning!$X:$X,0,0)</f>
        <v>Cash</v>
      </c>
      <c r="L514" s="3">
        <f>_xlfn.XLOOKUP(A514,Cleaning!$A:$A,Cleaning!$M:$M,0,0)</f>
        <v>1</v>
      </c>
      <c r="M514" s="5">
        <f>_xlfn.XLOOKUP(A514,Cleaning!$A:$A,Cleaning!$O:$O,0,0)</f>
        <v>5.6400000000000006</v>
      </c>
      <c r="N514" s="12">
        <f>_xlfn.XLOOKUP(A514,Cleaning!$A:$A,Cleaning!$P:$P,0,0)</f>
        <v>5.6400000000000006</v>
      </c>
      <c r="O514">
        <f>_xlfn.XLOOKUP(A514,Cleaning!$A:$A,Cleaning!$R:$R,0,0)</f>
        <v>0</v>
      </c>
      <c r="P514">
        <f>_xlfn.XLOOKUP(A514,Cleaning!$A:$A,Cleaning!$T:$T,0,0)</f>
        <v>0.34</v>
      </c>
      <c r="Q514" s="5">
        <f>_xlfn.XLOOKUP(A514,Cleaning!$A:$A,Cleaning!$V:$V,0,0)</f>
        <v>5.98</v>
      </c>
    </row>
    <row r="515" spans="1:17" x14ac:dyDescent="0.3">
      <c r="A515" s="3">
        <v>120513</v>
      </c>
      <c r="B515">
        <f>_xlfn.XLOOKUP(A515,Cleaning!$A:$A,Cleaning!$B:$B,0,0)</f>
        <v>202</v>
      </c>
      <c r="C515" s="2">
        <f>_xlfn.XLOOKUP(A515,Cleaning!$A:$A,Cleaning!$C:$C,0,0)</f>
        <v>45868</v>
      </c>
      <c r="D515" s="4">
        <f>_xlfn.XLOOKUP(A515,Cleaning!$A:$A,Cleaning!$D:$D,0,0)</f>
        <v>9.420138888888889E-2</v>
      </c>
      <c r="E515" s="2">
        <f>_xlfn.XLOOKUP(A515,Cleaning!$A:$A,Cleaning!$E:$E,0,0)</f>
        <v>45868</v>
      </c>
      <c r="F515" s="10" t="str">
        <f>_xlfn.XLOOKUP(A515,Cleaning!$A:$A,Cleaning!$F:$F,0,0)</f>
        <v>Wednesday</v>
      </c>
      <c r="G515" t="str">
        <f>_xlfn.XLOOKUP(A515,Cleaning!$A:$A,Cleaning!$G:$G,0,0)</f>
        <v>Lunch</v>
      </c>
      <c r="H515" t="str">
        <f>_xlfn.XLOOKUP(A515,Cleaning!$A:$A,Cleaning!$I:$I,0,0)</f>
        <v>Dine-In</v>
      </c>
      <c r="I515" t="str">
        <f>_xlfn.XLOOKUP(A515,Cleaning!$A:$A,Cleaning!$J:$J,0,0)</f>
        <v>Chicken Sandwich</v>
      </c>
      <c r="J515" t="str">
        <f>_xlfn.XLOOKUP(A515,Cleaning!$A:$A,Cleaning!$L:$L,0,0)</f>
        <v>Gluten-Free Bun</v>
      </c>
      <c r="K515" t="str">
        <f>_xlfn.XLOOKUP(A515,Cleaning!$A:$A,Cleaning!$X:$X,0,0)</f>
        <v>Card</v>
      </c>
      <c r="L515" s="3">
        <f>_xlfn.XLOOKUP(A515,Cleaning!$A:$A,Cleaning!$M:$M,0,0)</f>
        <v>3</v>
      </c>
      <c r="M515" s="5">
        <f>_xlfn.XLOOKUP(A515,Cleaning!$A:$A,Cleaning!$O:$O,0,0)</f>
        <v>6.06</v>
      </c>
      <c r="N515" s="12">
        <f>_xlfn.XLOOKUP(A515,Cleaning!$A:$A,Cleaning!$P:$P,0,0)</f>
        <v>18.18</v>
      </c>
      <c r="O515">
        <f>_xlfn.XLOOKUP(A515,Cleaning!$A:$A,Cleaning!$R:$R,0,0)</f>
        <v>0</v>
      </c>
      <c r="P515">
        <f>_xlfn.XLOOKUP(A515,Cleaning!$A:$A,Cleaning!$T:$T,0,0)</f>
        <v>1.55</v>
      </c>
      <c r="Q515" s="5">
        <f>_xlfn.XLOOKUP(A515,Cleaning!$A:$A,Cleaning!$V:$V,0,0)</f>
        <v>19.73</v>
      </c>
    </row>
    <row r="516" spans="1:17" x14ac:dyDescent="0.3">
      <c r="A516" s="3">
        <v>120514</v>
      </c>
      <c r="B516">
        <f>_xlfn.XLOOKUP(A516,Cleaning!$A:$A,Cleaning!$B:$B,0,0)</f>
        <v>103</v>
      </c>
      <c r="C516" s="2">
        <f>_xlfn.XLOOKUP(A516,Cleaning!$A:$A,Cleaning!$C:$C,0,0)</f>
        <v>45769</v>
      </c>
      <c r="D516" s="4">
        <f>_xlfn.XLOOKUP(A516,Cleaning!$A:$A,Cleaning!$D:$D,0,0)</f>
        <v>0.42646990740740742</v>
      </c>
      <c r="E516" s="2">
        <f>_xlfn.XLOOKUP(A516,Cleaning!$A:$A,Cleaning!$E:$E,0,0)</f>
        <v>45769</v>
      </c>
      <c r="F516" s="10" t="str">
        <f>_xlfn.XLOOKUP(A516,Cleaning!$A:$A,Cleaning!$F:$F,0,0)</f>
        <v>Tuesday</v>
      </c>
      <c r="G516" t="str">
        <f>_xlfn.XLOOKUP(A516,Cleaning!$A:$A,Cleaning!$G:$G,0,0)</f>
        <v>Morning</v>
      </c>
      <c r="H516" t="str">
        <f>_xlfn.XLOOKUP(A516,Cleaning!$A:$A,Cleaning!$I:$I,0,0)</f>
        <v>Dine-In</v>
      </c>
      <c r="I516" t="str">
        <f>_xlfn.XLOOKUP(A516,Cleaning!$A:$A,Cleaning!$J:$J,0,0)</f>
        <v>Chicken Nuggets (6pc)</v>
      </c>
      <c r="J516" t="str">
        <f>_xlfn.XLOOKUP(A516,Cleaning!$A:$A,Cleaning!$L:$L,0,0)</f>
        <v>No Modifier</v>
      </c>
      <c r="K516" t="str">
        <f>_xlfn.XLOOKUP(A516,Cleaning!$A:$A,Cleaning!$X:$X,0,0)</f>
        <v>Card</v>
      </c>
      <c r="L516" s="3">
        <f>_xlfn.XLOOKUP(A516,Cleaning!$A:$A,Cleaning!$M:$M,0,0)</f>
        <v>1</v>
      </c>
      <c r="M516" s="5">
        <f>_xlfn.XLOOKUP(A516,Cleaning!$A:$A,Cleaning!$O:$O,0,0)</f>
        <v>3.6</v>
      </c>
      <c r="N516" s="12">
        <f>_xlfn.XLOOKUP(A516,Cleaning!$A:$A,Cleaning!$P:$P,0,0)</f>
        <v>3.6</v>
      </c>
      <c r="O516">
        <f>_xlfn.XLOOKUP(A516,Cleaning!$A:$A,Cleaning!$R:$R,0,0)</f>
        <v>0</v>
      </c>
      <c r="P516">
        <f>_xlfn.XLOOKUP(A516,Cleaning!$A:$A,Cleaning!$T:$T,0,0)</f>
        <v>0.23</v>
      </c>
      <c r="Q516" s="5">
        <f>_xlfn.XLOOKUP(A516,Cleaning!$A:$A,Cleaning!$V:$V,0,0)</f>
        <v>3.83</v>
      </c>
    </row>
    <row r="517" spans="1:17" x14ac:dyDescent="0.3">
      <c r="A517" s="3">
        <v>120515</v>
      </c>
      <c r="B517">
        <f>_xlfn.XLOOKUP(A517,Cleaning!$A:$A,Cleaning!$B:$B,0,0)</f>
        <v>201</v>
      </c>
      <c r="C517" s="2">
        <f>_xlfn.XLOOKUP(A517,Cleaning!$A:$A,Cleaning!$C:$C,0,0)</f>
        <v>45817</v>
      </c>
      <c r="D517" s="4">
        <f>_xlfn.XLOOKUP(A517,Cleaning!$A:$A,Cleaning!$D:$D,0,0)</f>
        <v>0.48086805555555556</v>
      </c>
      <c r="E517" s="2">
        <f>_xlfn.XLOOKUP(A517,Cleaning!$A:$A,Cleaning!$E:$E,0,0)</f>
        <v>45817</v>
      </c>
      <c r="F517" s="10" t="str">
        <f>_xlfn.XLOOKUP(A517,Cleaning!$A:$A,Cleaning!$F:$F,0,0)</f>
        <v>Monday</v>
      </c>
      <c r="G517" t="str">
        <f>_xlfn.XLOOKUP(A517,Cleaning!$A:$A,Cleaning!$G:$G,0,0)</f>
        <v>Lunch</v>
      </c>
      <c r="H517" t="str">
        <f>_xlfn.XLOOKUP(A517,Cleaning!$A:$A,Cleaning!$I:$I,0,0)</f>
        <v>Delivery</v>
      </c>
      <c r="I517" t="str">
        <f>_xlfn.XLOOKUP(A517,Cleaning!$A:$A,Cleaning!$J:$J,0,0)</f>
        <v>Chicken Sandwich</v>
      </c>
      <c r="J517" t="str">
        <f>_xlfn.XLOOKUP(A517,Cleaning!$A:$A,Cleaning!$L:$L,0,0)</f>
        <v>No Modifier</v>
      </c>
      <c r="K517" t="str">
        <f>_xlfn.XLOOKUP(A517,Cleaning!$A:$A,Cleaning!$X:$X,0,0)</f>
        <v>Card</v>
      </c>
      <c r="L517" s="3">
        <f>_xlfn.XLOOKUP(A517,Cleaning!$A:$A,Cleaning!$M:$M,0,0)</f>
        <v>1</v>
      </c>
      <c r="M517" s="5">
        <f ca="1">_xlfn.XLOOKUP(A517,Cleaning!$A:$A,Cleaning!$O:$O,0,0)</f>
        <v>1.3299999999999998</v>
      </c>
      <c r="N517" s="12">
        <f ca="1">_xlfn.XLOOKUP(A517,Cleaning!$A:$A,Cleaning!$P:$P,0,0)</f>
        <v>1.3299999999999998</v>
      </c>
      <c r="O517">
        <f>_xlfn.XLOOKUP(A517,Cleaning!$A:$A,Cleaning!$R:$R,0,0)</f>
        <v>0</v>
      </c>
      <c r="P517">
        <f ca="1">_xlfn.XLOOKUP(A517,Cleaning!$A:$A,Cleaning!$T:$T,0,0)</f>
        <v>0.10000000000000009</v>
      </c>
      <c r="Q517" s="5">
        <f ca="1">_xlfn.XLOOKUP(A517,Cleaning!$A:$A,Cleaning!$V:$V,0,0)</f>
        <v>1.43</v>
      </c>
    </row>
    <row r="518" spans="1:17" x14ac:dyDescent="0.3">
      <c r="A518" s="3">
        <v>120516</v>
      </c>
      <c r="B518">
        <f>_xlfn.XLOOKUP(A518,Cleaning!$A:$A,Cleaning!$B:$B,0,0)</f>
        <v>202</v>
      </c>
      <c r="C518" s="2">
        <f>_xlfn.XLOOKUP(A518,Cleaning!$A:$A,Cleaning!$C:$C,0,0)</f>
        <v>45866</v>
      </c>
      <c r="D518" s="4">
        <f>_xlfn.XLOOKUP(A518,Cleaning!$A:$A,Cleaning!$D:$D,0,0)</f>
        <v>0.38282407407407409</v>
      </c>
      <c r="E518" s="2">
        <f>_xlfn.XLOOKUP(A518,Cleaning!$A:$A,Cleaning!$E:$E,0,0)</f>
        <v>45866</v>
      </c>
      <c r="F518" s="10" t="str">
        <f>_xlfn.XLOOKUP(A518,Cleaning!$A:$A,Cleaning!$F:$F,0,0)</f>
        <v>Monday</v>
      </c>
      <c r="G518" t="str">
        <f>_xlfn.XLOOKUP(A518,Cleaning!$A:$A,Cleaning!$G:$G,0,0)</f>
        <v>Dinner</v>
      </c>
      <c r="H518" t="str">
        <f>_xlfn.XLOOKUP(A518,Cleaning!$A:$A,Cleaning!$I:$I,0,0)</f>
        <v>Drive-Thru</v>
      </c>
      <c r="I518" t="str">
        <f>_xlfn.XLOOKUP(A518,Cleaning!$A:$A,Cleaning!$J:$J,0,0)</f>
        <v>Spicy Chicken Sandwich</v>
      </c>
      <c r="J518" t="str">
        <f>_xlfn.XLOOKUP(A518,Cleaning!$A:$A,Cleaning!$L:$L,0,0)</f>
        <v>No Modifier</v>
      </c>
      <c r="K518" t="str">
        <f>_xlfn.XLOOKUP(A518,Cleaning!$A:$A,Cleaning!$X:$X,0,0)</f>
        <v>Card</v>
      </c>
      <c r="L518" s="3">
        <f>_xlfn.XLOOKUP(A518,Cleaning!$A:$A,Cleaning!$M:$M,0,0)</f>
        <v>1</v>
      </c>
      <c r="M518" s="5">
        <f>_xlfn.XLOOKUP(A518,Cleaning!$A:$A,Cleaning!$O:$O,0,0)</f>
        <v>5.83</v>
      </c>
      <c r="N518" s="12">
        <f>_xlfn.XLOOKUP(A518,Cleaning!$A:$A,Cleaning!$P:$P,0,0)</f>
        <v>5.83</v>
      </c>
      <c r="O518">
        <f>_xlfn.XLOOKUP(A518,Cleaning!$A:$A,Cleaning!$R:$R,0,0)</f>
        <v>0</v>
      </c>
      <c r="P518">
        <f>_xlfn.XLOOKUP(A518,Cleaning!$A:$A,Cleaning!$T:$T,0,0)</f>
        <v>0.41</v>
      </c>
      <c r="Q518" s="5">
        <f>_xlfn.XLOOKUP(A518,Cleaning!$A:$A,Cleaning!$V:$V,0,0)</f>
        <v>6.24</v>
      </c>
    </row>
    <row r="519" spans="1:17" x14ac:dyDescent="0.3">
      <c r="A519" s="3">
        <v>120517</v>
      </c>
      <c r="B519">
        <f>_xlfn.XLOOKUP(A519,Cleaning!$A:$A,Cleaning!$B:$B,0,0)</f>
        <v>301</v>
      </c>
      <c r="C519" s="2">
        <f>_xlfn.XLOOKUP(A519,Cleaning!$A:$A,Cleaning!$C:$C,0,0)</f>
        <v>45843</v>
      </c>
      <c r="D519" s="4">
        <f>_xlfn.XLOOKUP(A519,Cleaning!$A:$A,Cleaning!$D:$D,0,0)</f>
        <v>0.44263888888888892</v>
      </c>
      <c r="E519" s="2">
        <f>_xlfn.XLOOKUP(A519,Cleaning!$A:$A,Cleaning!$E:$E,0,0)</f>
        <v>45843</v>
      </c>
      <c r="F519" s="10" t="str">
        <f>_xlfn.XLOOKUP(A519,Cleaning!$A:$A,Cleaning!$F:$F,0,0)</f>
        <v>Saturday</v>
      </c>
      <c r="G519" t="str">
        <f>_xlfn.XLOOKUP(A519,Cleaning!$A:$A,Cleaning!$G:$G,0,0)</f>
        <v>Morning</v>
      </c>
      <c r="H519" t="str">
        <f>_xlfn.XLOOKUP(A519,Cleaning!$A:$A,Cleaning!$I:$I,0,0)</f>
        <v>Dine-In</v>
      </c>
      <c r="I519" t="str">
        <f>_xlfn.XLOOKUP(A519,Cleaning!$A:$A,Cleaning!$J:$J,0,0)</f>
        <v>Hash Browns</v>
      </c>
      <c r="J519" t="str">
        <f>_xlfn.XLOOKUP(A519,Cleaning!$A:$A,Cleaning!$L:$L,0,0)</f>
        <v>Extra Egg</v>
      </c>
      <c r="K519" t="str">
        <f>_xlfn.XLOOKUP(A519,Cleaning!$A:$A,Cleaning!$X:$X,0,0)</f>
        <v>Card</v>
      </c>
      <c r="L519" s="3">
        <f>_xlfn.XLOOKUP(A519,Cleaning!$A:$A,Cleaning!$M:$M,0,0)</f>
        <v>1</v>
      </c>
      <c r="M519" s="5">
        <f>_xlfn.XLOOKUP(A519,Cleaning!$A:$A,Cleaning!$O:$O,0,0)</f>
        <v>2.69</v>
      </c>
      <c r="N519" s="12">
        <f>_xlfn.XLOOKUP(A519,Cleaning!$A:$A,Cleaning!$P:$P,0,0)</f>
        <v>2.69</v>
      </c>
      <c r="O519">
        <f>_xlfn.XLOOKUP(A519,Cleaning!$A:$A,Cleaning!$R:$R,0,0)</f>
        <v>0</v>
      </c>
      <c r="P519">
        <f>_xlfn.XLOOKUP(A519,Cleaning!$A:$A,Cleaning!$T:$T,0,0)</f>
        <v>0.2</v>
      </c>
      <c r="Q519" s="5">
        <f>_xlfn.XLOOKUP(A519,Cleaning!$A:$A,Cleaning!$V:$V,0,0)</f>
        <v>2.89</v>
      </c>
    </row>
    <row r="520" spans="1:17" x14ac:dyDescent="0.3">
      <c r="A520" s="3">
        <v>120518</v>
      </c>
      <c r="B520">
        <f>_xlfn.XLOOKUP(A520,Cleaning!$A:$A,Cleaning!$B:$B,0,0)</f>
        <v>202</v>
      </c>
      <c r="C520" s="2">
        <f>_xlfn.XLOOKUP(A520,Cleaning!$A:$A,Cleaning!$C:$C,0,0)</f>
        <v>45781</v>
      </c>
      <c r="D520" s="4">
        <f>_xlfn.XLOOKUP(A520,Cleaning!$A:$A,Cleaning!$D:$D,0,0)</f>
        <v>0.31581018518518517</v>
      </c>
      <c r="E520" s="2">
        <f>_xlfn.XLOOKUP(A520,Cleaning!$A:$A,Cleaning!$E:$E,0,0)</f>
        <v>45781</v>
      </c>
      <c r="F520" s="10" t="str">
        <f>_xlfn.XLOOKUP(A520,Cleaning!$A:$A,Cleaning!$F:$F,0,0)</f>
        <v>Sunday</v>
      </c>
      <c r="G520" t="str">
        <f>_xlfn.XLOOKUP(A520,Cleaning!$A:$A,Cleaning!$G:$G,0,0)</f>
        <v>Dinner</v>
      </c>
      <c r="H520" t="str">
        <f>_xlfn.XLOOKUP(A520,Cleaning!$A:$A,Cleaning!$I:$I,0,0)</f>
        <v>Dine-In</v>
      </c>
      <c r="I520" t="str">
        <f>_xlfn.XLOOKUP(A520,Cleaning!$A:$A,Cleaning!$J:$J,0,0)</f>
        <v>Cheeseburger Combo</v>
      </c>
      <c r="J520" t="str">
        <f>_xlfn.XLOOKUP(A520,Cleaning!$A:$A,Cleaning!$L:$L,0,0)</f>
        <v>No Modifier</v>
      </c>
      <c r="K520" t="str">
        <f>_xlfn.XLOOKUP(A520,Cleaning!$A:$A,Cleaning!$X:$X,0,0)</f>
        <v>Card</v>
      </c>
      <c r="L520" s="3">
        <f>_xlfn.XLOOKUP(A520,Cleaning!$A:$A,Cleaning!$M:$M,0,0)</f>
        <v>2</v>
      </c>
      <c r="M520" s="5">
        <f>_xlfn.XLOOKUP(A520,Cleaning!$A:$A,Cleaning!$O:$O,0,0)</f>
        <v>8.5399999999999991</v>
      </c>
      <c r="N520" s="12">
        <f>_xlfn.XLOOKUP(A520,Cleaning!$A:$A,Cleaning!$P:$P,0,0)</f>
        <v>17.079999999999998</v>
      </c>
      <c r="O520">
        <f>_xlfn.XLOOKUP(A520,Cleaning!$A:$A,Cleaning!$R:$R,0,0)</f>
        <v>0</v>
      </c>
      <c r="P520">
        <f>_xlfn.XLOOKUP(A520,Cleaning!$A:$A,Cleaning!$T:$T,0,0)</f>
        <v>1.62</v>
      </c>
      <c r="Q520" s="5">
        <f>_xlfn.XLOOKUP(A520,Cleaning!$A:$A,Cleaning!$V:$V,0,0)</f>
        <v>18.7</v>
      </c>
    </row>
    <row r="521" spans="1:17" x14ac:dyDescent="0.3">
      <c r="A521" s="3">
        <v>120519</v>
      </c>
      <c r="B521">
        <f>_xlfn.XLOOKUP(A521,Cleaning!$A:$A,Cleaning!$B:$B,0,0)</f>
        <v>102</v>
      </c>
      <c r="C521" s="2">
        <f>_xlfn.XLOOKUP(A521,Cleaning!$A:$A,Cleaning!$C:$C,0,0)</f>
        <v>45811</v>
      </c>
      <c r="D521" s="4">
        <f>_xlfn.XLOOKUP(A521,Cleaning!$A:$A,Cleaning!$D:$D,0,0)</f>
        <v>0.4657175925925926</v>
      </c>
      <c r="E521" s="2">
        <f>_xlfn.XLOOKUP(A521,Cleaning!$A:$A,Cleaning!$E:$E,0,0)</f>
        <v>45811</v>
      </c>
      <c r="F521" s="10" t="str">
        <f>_xlfn.XLOOKUP(A521,Cleaning!$A:$A,Cleaning!$F:$F,0,0)</f>
        <v>Tuesday</v>
      </c>
      <c r="G521" t="str">
        <f>_xlfn.XLOOKUP(A521,Cleaning!$A:$A,Cleaning!$G:$G,0,0)</f>
        <v>Lunch</v>
      </c>
      <c r="H521" t="str">
        <f>_xlfn.XLOOKUP(A521,Cleaning!$A:$A,Cleaning!$I:$I,0,0)</f>
        <v>Dine-In</v>
      </c>
      <c r="I521" t="str">
        <f>_xlfn.XLOOKUP(A521,Cleaning!$A:$A,Cleaning!$J:$J,0,0)</f>
        <v>Spicy Chicken Sandwich</v>
      </c>
      <c r="J521" t="str">
        <f>_xlfn.XLOOKUP(A521,Cleaning!$A:$A,Cleaning!$L:$L,0,0)</f>
        <v>No Pickles</v>
      </c>
      <c r="K521" t="str">
        <f>_xlfn.XLOOKUP(A521,Cleaning!$A:$A,Cleaning!$X:$X,0,0)</f>
        <v>GiftCard</v>
      </c>
      <c r="L521" s="3">
        <f>_xlfn.XLOOKUP(A521,Cleaning!$A:$A,Cleaning!$M:$M,0,0)</f>
        <v>1</v>
      </c>
      <c r="M521" s="5">
        <f>_xlfn.XLOOKUP(A521,Cleaning!$A:$A,Cleaning!$O:$O,0,0)</f>
        <v>5.93</v>
      </c>
      <c r="N521" s="12">
        <f>_xlfn.XLOOKUP(A521,Cleaning!$A:$A,Cleaning!$P:$P,0,0)</f>
        <v>5.93</v>
      </c>
      <c r="O521">
        <f>_xlfn.XLOOKUP(A521,Cleaning!$A:$A,Cleaning!$R:$R,0,0)</f>
        <v>0</v>
      </c>
      <c r="P521">
        <f>_xlfn.XLOOKUP(A521,Cleaning!$A:$A,Cleaning!$T:$T,0,0)</f>
        <v>0.5</v>
      </c>
      <c r="Q521" s="5">
        <f>_xlfn.XLOOKUP(A521,Cleaning!$A:$A,Cleaning!$V:$V,0,0)</f>
        <v>6.43</v>
      </c>
    </row>
    <row r="522" spans="1:17" x14ac:dyDescent="0.3">
      <c r="A522" s="3">
        <v>120520</v>
      </c>
      <c r="B522">
        <f>_xlfn.XLOOKUP(A522,Cleaning!$A:$A,Cleaning!$B:$B,0,0)</f>
        <v>403</v>
      </c>
      <c r="C522" s="2">
        <f>_xlfn.XLOOKUP(A522,Cleaning!$A:$A,Cleaning!$C:$C,0,0)</f>
        <v>45779</v>
      </c>
      <c r="D522" s="4">
        <f>_xlfn.XLOOKUP(A522,Cleaning!$A:$A,Cleaning!$D:$D,0,0)</f>
        <v>0.10113425925925926</v>
      </c>
      <c r="E522" s="2">
        <f>_xlfn.XLOOKUP(A522,Cleaning!$A:$A,Cleaning!$E:$E,0,0)</f>
        <v>45779</v>
      </c>
      <c r="F522" s="10" t="str">
        <f>_xlfn.XLOOKUP(A522,Cleaning!$A:$A,Cleaning!$F:$F,0,0)</f>
        <v>Friday</v>
      </c>
      <c r="G522" t="str">
        <f>_xlfn.XLOOKUP(A522,Cleaning!$A:$A,Cleaning!$G:$G,0,0)</f>
        <v>Lunch</v>
      </c>
      <c r="H522" t="str">
        <f>_xlfn.XLOOKUP(A522,Cleaning!$A:$A,Cleaning!$I:$I,0,0)</f>
        <v>Dine-In</v>
      </c>
      <c r="I522" t="str">
        <f>_xlfn.XLOOKUP(A522,Cleaning!$A:$A,Cleaning!$J:$J,0,0)</f>
        <v>Chicken Sandwich</v>
      </c>
      <c r="J522" t="str">
        <f>_xlfn.XLOOKUP(A522,Cleaning!$A:$A,Cleaning!$L:$L,0,0)</f>
        <v>No Modifier</v>
      </c>
      <c r="K522" t="str">
        <f>_xlfn.XLOOKUP(A522,Cleaning!$A:$A,Cleaning!$X:$X,0,0)</f>
        <v>Card</v>
      </c>
      <c r="L522" s="3">
        <f>_xlfn.XLOOKUP(A522,Cleaning!$A:$A,Cleaning!$M:$M,0,0)</f>
        <v>1</v>
      </c>
      <c r="M522" s="5">
        <f>_xlfn.XLOOKUP(A522,Cleaning!$A:$A,Cleaning!$O:$O,0,0)</f>
        <v>4.78</v>
      </c>
      <c r="N522" s="12">
        <f>_xlfn.XLOOKUP(A522,Cleaning!$A:$A,Cleaning!$P:$P,0,0)</f>
        <v>4.78</v>
      </c>
      <c r="O522">
        <f>_xlfn.XLOOKUP(A522,Cleaning!$A:$A,Cleaning!$R:$R,0,0)</f>
        <v>0</v>
      </c>
      <c r="P522">
        <f>_xlfn.XLOOKUP(A522,Cleaning!$A:$A,Cleaning!$T:$T,0,0)</f>
        <v>0.45</v>
      </c>
      <c r="Q522" s="5">
        <f>_xlfn.XLOOKUP(A522,Cleaning!$A:$A,Cleaning!$V:$V,0,0)</f>
        <v>5.23</v>
      </c>
    </row>
    <row r="523" spans="1:17" x14ac:dyDescent="0.3">
      <c r="A523" s="3">
        <v>120521</v>
      </c>
      <c r="B523">
        <f>_xlfn.XLOOKUP(A523,Cleaning!$A:$A,Cleaning!$B:$B,0,0)</f>
        <v>202</v>
      </c>
      <c r="C523" s="2">
        <f>_xlfn.XLOOKUP(A523,Cleaning!$A:$A,Cleaning!$C:$C,0,0)</f>
        <v>45857</v>
      </c>
      <c r="D523" s="4">
        <f>_xlfn.XLOOKUP(A523,Cleaning!$A:$A,Cleaning!$D:$D,0,0)</f>
        <v>0.50178240740740743</v>
      </c>
      <c r="E523" s="2">
        <f>_xlfn.XLOOKUP(A523,Cleaning!$A:$A,Cleaning!$E:$E,0,0)</f>
        <v>45857</v>
      </c>
      <c r="F523" s="10" t="str">
        <f>_xlfn.XLOOKUP(A523,Cleaning!$A:$A,Cleaning!$F:$F,0,0)</f>
        <v>Saturday</v>
      </c>
      <c r="G523" t="str">
        <f>_xlfn.XLOOKUP(A523,Cleaning!$A:$A,Cleaning!$G:$G,0,0)</f>
        <v>Lunch</v>
      </c>
      <c r="H523" t="str">
        <f>_xlfn.XLOOKUP(A523,Cleaning!$A:$A,Cleaning!$I:$I,0,0)</f>
        <v>Unknown</v>
      </c>
      <c r="I523" t="str">
        <f>_xlfn.XLOOKUP(A523,Cleaning!$A:$A,Cleaning!$J:$J,0,0)</f>
        <v>Double Cheeseburger</v>
      </c>
      <c r="J523" t="str">
        <f>_xlfn.XLOOKUP(A523,Cleaning!$A:$A,Cleaning!$L:$L,0,0)</f>
        <v>No Modifier</v>
      </c>
      <c r="K523" t="str">
        <f>_xlfn.XLOOKUP(A523,Cleaning!$A:$A,Cleaning!$X:$X,0,0)</f>
        <v>Card</v>
      </c>
      <c r="L523" s="3">
        <f>_xlfn.XLOOKUP(A523,Cleaning!$A:$A,Cleaning!$M:$M,0,0)</f>
        <v>2</v>
      </c>
      <c r="M523" s="5">
        <f>_xlfn.XLOOKUP(A523,Cleaning!$A:$A,Cleaning!$O:$O,0,0)</f>
        <v>5.97</v>
      </c>
      <c r="N523" s="12">
        <f>_xlfn.XLOOKUP(A523,Cleaning!$A:$A,Cleaning!$P:$P,0,0)</f>
        <v>11.94</v>
      </c>
      <c r="O523">
        <f>_xlfn.XLOOKUP(A523,Cleaning!$A:$A,Cleaning!$R:$R,0,0)</f>
        <v>0</v>
      </c>
      <c r="P523">
        <f>_xlfn.XLOOKUP(A523,Cleaning!$A:$A,Cleaning!$T:$T,0,0)</f>
        <v>0.72</v>
      </c>
      <c r="Q523" s="5">
        <f>_xlfn.XLOOKUP(A523,Cleaning!$A:$A,Cleaning!$V:$V,0,0)</f>
        <v>12.66</v>
      </c>
    </row>
    <row r="524" spans="1:17" x14ac:dyDescent="0.3">
      <c r="A524" s="3">
        <v>120522</v>
      </c>
      <c r="B524">
        <f>_xlfn.XLOOKUP(A524,Cleaning!$A:$A,Cleaning!$B:$B,0,0)</f>
        <v>301</v>
      </c>
      <c r="C524" s="2">
        <f>_xlfn.XLOOKUP(A524,Cleaning!$A:$A,Cleaning!$C:$C,0,0)</f>
        <v>45831</v>
      </c>
      <c r="D524" s="4">
        <f>_xlfn.XLOOKUP(A524,Cleaning!$A:$A,Cleaning!$D:$D,0,0)</f>
        <v>0.17065972222222223</v>
      </c>
      <c r="E524" s="2">
        <f>_xlfn.XLOOKUP(A524,Cleaning!$A:$A,Cleaning!$E:$E,0,0)</f>
        <v>45831</v>
      </c>
      <c r="F524" s="10" t="str">
        <f>_xlfn.XLOOKUP(A524,Cleaning!$A:$A,Cleaning!$F:$F,0,0)</f>
        <v>Monday</v>
      </c>
      <c r="G524" t="str">
        <f>_xlfn.XLOOKUP(A524,Cleaning!$A:$A,Cleaning!$G:$G,0,0)</f>
        <v>Afternoon</v>
      </c>
      <c r="H524" t="str">
        <f>_xlfn.XLOOKUP(A524,Cleaning!$A:$A,Cleaning!$I:$I,0,0)</f>
        <v>Drive-Thru</v>
      </c>
      <c r="I524" t="str">
        <f>_xlfn.XLOOKUP(A524,Cleaning!$A:$A,Cleaning!$J:$J,0,0)</f>
        <v>Chicken Nuggets (10pc)</v>
      </c>
      <c r="J524" t="str">
        <f>_xlfn.XLOOKUP(A524,Cleaning!$A:$A,Cleaning!$L:$L,0,0)</f>
        <v>No Modifier</v>
      </c>
      <c r="K524" t="str">
        <f>_xlfn.XLOOKUP(A524,Cleaning!$A:$A,Cleaning!$X:$X,0,0)</f>
        <v>Card</v>
      </c>
      <c r="L524" s="3">
        <f>_xlfn.XLOOKUP(A524,Cleaning!$A:$A,Cleaning!$M:$M,0,0)</f>
        <v>1</v>
      </c>
      <c r="M524" s="5">
        <f>_xlfn.XLOOKUP(A524,Cleaning!$A:$A,Cleaning!$O:$O,0,0)</f>
        <v>4.7699999999999996</v>
      </c>
      <c r="N524" s="12">
        <f>_xlfn.XLOOKUP(A524,Cleaning!$A:$A,Cleaning!$P:$P,0,0)</f>
        <v>4.7699999999999996</v>
      </c>
      <c r="O524">
        <f>_xlfn.XLOOKUP(A524,Cleaning!$A:$A,Cleaning!$R:$R,0,0)</f>
        <v>0</v>
      </c>
      <c r="P524">
        <f>_xlfn.XLOOKUP(A524,Cleaning!$A:$A,Cleaning!$T:$T,0,0)</f>
        <v>0.28999999999999998</v>
      </c>
      <c r="Q524" s="5">
        <f>_xlfn.XLOOKUP(A524,Cleaning!$A:$A,Cleaning!$V:$V,0,0)</f>
        <v>5.0599999999999996</v>
      </c>
    </row>
    <row r="525" spans="1:17" x14ac:dyDescent="0.3">
      <c r="A525" s="3">
        <v>120523</v>
      </c>
      <c r="B525">
        <f>_xlfn.XLOOKUP(A525,Cleaning!$A:$A,Cleaning!$B:$B,0,0)</f>
        <v>403</v>
      </c>
      <c r="C525" s="2">
        <f>_xlfn.XLOOKUP(A525,Cleaning!$A:$A,Cleaning!$C:$C,0,0)</f>
        <v>45767</v>
      </c>
      <c r="D525" s="4">
        <f>_xlfn.XLOOKUP(A525,Cleaning!$A:$A,Cleaning!$D:$D,0,0)</f>
        <v>0.21303240740740742</v>
      </c>
      <c r="E525" s="2">
        <f>_xlfn.XLOOKUP(A525,Cleaning!$A:$A,Cleaning!$E:$E,0,0)</f>
        <v>45767</v>
      </c>
      <c r="F525" s="10" t="str">
        <f>_xlfn.XLOOKUP(A525,Cleaning!$A:$A,Cleaning!$F:$F,0,0)</f>
        <v>Sunday</v>
      </c>
      <c r="G525" t="str">
        <f>_xlfn.XLOOKUP(A525,Cleaning!$A:$A,Cleaning!$G:$G,0,0)</f>
        <v>Afternoon</v>
      </c>
      <c r="H525" t="str">
        <f>_xlfn.XLOOKUP(A525,Cleaning!$A:$A,Cleaning!$I:$I,0,0)</f>
        <v>Delivery</v>
      </c>
      <c r="I525" t="str">
        <f>_xlfn.XLOOKUP(A525,Cleaning!$A:$A,Cleaning!$J:$J,0,0)</f>
        <v>Milkshake</v>
      </c>
      <c r="J525" t="str">
        <f>_xlfn.XLOOKUP(A525,Cleaning!$A:$A,Cleaning!$L:$L,0,0)</f>
        <v>Cinnamon</v>
      </c>
      <c r="K525" t="str">
        <f>_xlfn.XLOOKUP(A525,Cleaning!$A:$A,Cleaning!$X:$X,0,0)</f>
        <v>Card</v>
      </c>
      <c r="L525" s="3">
        <f>_xlfn.XLOOKUP(A525,Cleaning!$A:$A,Cleaning!$M:$M,0,0)</f>
        <v>1</v>
      </c>
      <c r="M525" s="5">
        <f>_xlfn.XLOOKUP(A525,Cleaning!$A:$A,Cleaning!$O:$O,0,0)</f>
        <v>4.28</v>
      </c>
      <c r="N525" s="12">
        <f>_xlfn.XLOOKUP(A525,Cleaning!$A:$A,Cleaning!$P:$P,0,0)</f>
        <v>4.28</v>
      </c>
      <c r="O525">
        <f>_xlfn.XLOOKUP(A525,Cleaning!$A:$A,Cleaning!$R:$R,0,0)</f>
        <v>0</v>
      </c>
      <c r="P525">
        <f>_xlfn.XLOOKUP(A525,Cleaning!$A:$A,Cleaning!$T:$T,0,0)</f>
        <v>0.34</v>
      </c>
      <c r="Q525" s="5">
        <f>_xlfn.XLOOKUP(A525,Cleaning!$A:$A,Cleaning!$V:$V,0,0)</f>
        <v>4.62</v>
      </c>
    </row>
    <row r="526" spans="1:17" x14ac:dyDescent="0.3">
      <c r="A526" s="3">
        <v>120524</v>
      </c>
      <c r="B526">
        <f>_xlfn.XLOOKUP(A526,Cleaning!$A:$A,Cleaning!$B:$B,0,0)</f>
        <v>201</v>
      </c>
      <c r="C526" s="2">
        <f>_xlfn.XLOOKUP(A526,Cleaning!$A:$A,Cleaning!$C:$C,0,0)</f>
        <v>45823</v>
      </c>
      <c r="D526" s="4">
        <f>_xlfn.XLOOKUP(A526,Cleaning!$A:$A,Cleaning!$D:$D,0,0)</f>
        <v>0.34024305555555556</v>
      </c>
      <c r="E526" s="2">
        <f>_xlfn.XLOOKUP(A526,Cleaning!$A:$A,Cleaning!$E:$E,0,0)</f>
        <v>45823</v>
      </c>
      <c r="F526" s="10" t="str">
        <f>_xlfn.XLOOKUP(A526,Cleaning!$A:$A,Cleaning!$F:$F,0,0)</f>
        <v>Sunday</v>
      </c>
      <c r="G526" t="str">
        <f>_xlfn.XLOOKUP(A526,Cleaning!$A:$A,Cleaning!$G:$G,0,0)</f>
        <v>Dinner</v>
      </c>
      <c r="H526" t="str">
        <f>_xlfn.XLOOKUP(A526,Cleaning!$A:$A,Cleaning!$I:$I,0,0)</f>
        <v>Takeout</v>
      </c>
      <c r="I526" t="str">
        <f>_xlfn.XLOOKUP(A526,Cleaning!$A:$A,Cleaning!$J:$J,0,0)</f>
        <v>Cheeseburger Combo</v>
      </c>
      <c r="J526" t="str">
        <f>_xlfn.XLOOKUP(A526,Cleaning!$A:$A,Cleaning!$L:$L,0,0)</f>
        <v>No Modifier</v>
      </c>
      <c r="K526" t="str">
        <f>_xlfn.XLOOKUP(A526,Cleaning!$A:$A,Cleaning!$X:$X,0,0)</f>
        <v>Card</v>
      </c>
      <c r="L526" s="3">
        <f>_xlfn.XLOOKUP(A526,Cleaning!$A:$A,Cleaning!$M:$M,0,0)</f>
        <v>1</v>
      </c>
      <c r="M526" s="5">
        <f>_xlfn.XLOOKUP(A526,Cleaning!$A:$A,Cleaning!$O:$O,0,0)</f>
        <v>8.11</v>
      </c>
      <c r="N526" s="12">
        <f>_xlfn.XLOOKUP(A526,Cleaning!$A:$A,Cleaning!$P:$P,0,0)</f>
        <v>8.11</v>
      </c>
      <c r="O526">
        <f>_xlfn.XLOOKUP(A526,Cleaning!$A:$A,Cleaning!$R:$R,0,0)</f>
        <v>0</v>
      </c>
      <c r="P526">
        <f>_xlfn.XLOOKUP(A526,Cleaning!$A:$A,Cleaning!$T:$T,0,0)</f>
        <v>0.56999999999999995</v>
      </c>
      <c r="Q526" s="5">
        <f>_xlfn.XLOOKUP(A526,Cleaning!$A:$A,Cleaning!$V:$V,0,0)</f>
        <v>8.68</v>
      </c>
    </row>
    <row r="527" spans="1:17" x14ac:dyDescent="0.3">
      <c r="A527" s="3">
        <v>120525</v>
      </c>
      <c r="B527">
        <f>_xlfn.XLOOKUP(A527,Cleaning!$A:$A,Cleaning!$B:$B,0,0)</f>
        <v>501</v>
      </c>
      <c r="C527" s="2">
        <f>_xlfn.XLOOKUP(A527,Cleaning!$A:$A,Cleaning!$C:$C,0,0)</f>
        <v>45860</v>
      </c>
      <c r="D527" s="4">
        <f>_xlfn.XLOOKUP(A527,Cleaning!$A:$A,Cleaning!$D:$D,0,0)</f>
        <v>0.43559027777777776</v>
      </c>
      <c r="E527" s="2">
        <f>_xlfn.XLOOKUP(A527,Cleaning!$A:$A,Cleaning!$E:$E,0,0)</f>
        <v>45860</v>
      </c>
      <c r="F527" s="10" t="str">
        <f>_xlfn.XLOOKUP(A527,Cleaning!$A:$A,Cleaning!$F:$F,0,0)</f>
        <v>Tuesday</v>
      </c>
      <c r="G527" t="str">
        <f>_xlfn.XLOOKUP(A527,Cleaning!$A:$A,Cleaning!$G:$G,0,0)</f>
        <v>Morning</v>
      </c>
      <c r="H527" t="str">
        <f>_xlfn.XLOOKUP(A527,Cleaning!$A:$A,Cleaning!$I:$I,0,0)</f>
        <v>Takeout</v>
      </c>
      <c r="I527" t="str">
        <f>_xlfn.XLOOKUP(A527,Cleaning!$A:$A,Cleaning!$J:$J,0,0)</f>
        <v>Bottled Water</v>
      </c>
      <c r="J527" t="str">
        <f>_xlfn.XLOOKUP(A527,Cleaning!$A:$A,Cleaning!$L:$L,0,0)</f>
        <v>Light Ice</v>
      </c>
      <c r="K527" t="str">
        <f>_xlfn.XLOOKUP(A527,Cleaning!$A:$A,Cleaning!$X:$X,0,0)</f>
        <v>Cash</v>
      </c>
      <c r="L527" s="3">
        <f>_xlfn.XLOOKUP(A527,Cleaning!$A:$A,Cleaning!$M:$M,0,0)</f>
        <v>1</v>
      </c>
      <c r="M527" s="5">
        <f>_xlfn.XLOOKUP(A527,Cleaning!$A:$A,Cleaning!$O:$O,0,0)</f>
        <v>1.29</v>
      </c>
      <c r="N527" s="12">
        <f>_xlfn.XLOOKUP(A527,Cleaning!$A:$A,Cleaning!$P:$P,0,0)</f>
        <v>1.29</v>
      </c>
      <c r="O527">
        <f>_xlfn.XLOOKUP(A527,Cleaning!$A:$A,Cleaning!$R:$R,0,0)</f>
        <v>0</v>
      </c>
      <c r="P527">
        <f>_xlfn.XLOOKUP(A527,Cleaning!$A:$A,Cleaning!$T:$T,0,0)</f>
        <v>0.08</v>
      </c>
      <c r="Q527" s="5">
        <f>_xlfn.XLOOKUP(A527,Cleaning!$A:$A,Cleaning!$V:$V,0,0)</f>
        <v>1.37</v>
      </c>
    </row>
    <row r="528" spans="1:17" x14ac:dyDescent="0.3">
      <c r="A528" s="3">
        <v>120526</v>
      </c>
      <c r="B528">
        <f>_xlfn.XLOOKUP(A528,Cleaning!$A:$A,Cleaning!$B:$B,0,0)</f>
        <v>101</v>
      </c>
      <c r="C528" s="2">
        <f>_xlfn.XLOOKUP(A528,Cleaning!$A:$A,Cleaning!$C:$C,0,0)</f>
        <v>45780</v>
      </c>
      <c r="D528" s="4">
        <f>_xlfn.XLOOKUP(A528,Cleaning!$A:$A,Cleaning!$D:$D,0,0)</f>
        <v>0.22024305555555557</v>
      </c>
      <c r="E528" s="2">
        <f>_xlfn.XLOOKUP(A528,Cleaning!$A:$A,Cleaning!$E:$E,0,0)</f>
        <v>45780</v>
      </c>
      <c r="F528" s="10" t="str">
        <f>_xlfn.XLOOKUP(A528,Cleaning!$A:$A,Cleaning!$F:$F,0,0)</f>
        <v>Saturday</v>
      </c>
      <c r="G528" t="str">
        <f>_xlfn.XLOOKUP(A528,Cleaning!$A:$A,Cleaning!$G:$G,0,0)</f>
        <v>Breakfast</v>
      </c>
      <c r="H528" t="str">
        <f>_xlfn.XLOOKUP(A528,Cleaning!$A:$A,Cleaning!$I:$I,0,0)</f>
        <v>Drive-Thru</v>
      </c>
      <c r="I528" t="str">
        <f>_xlfn.XLOOKUP(A528,Cleaning!$A:$A,Cleaning!$J:$J,0,0)</f>
        <v>Coffee</v>
      </c>
      <c r="J528" t="str">
        <f>_xlfn.XLOOKUP(A528,Cleaning!$A:$A,Cleaning!$L:$L,0,0)</f>
        <v>No Modifier</v>
      </c>
      <c r="K528" t="str">
        <f>_xlfn.XLOOKUP(A528,Cleaning!$A:$A,Cleaning!$X:$X,0,0)</f>
        <v>Card</v>
      </c>
      <c r="L528" s="3">
        <f>_xlfn.XLOOKUP(A528,Cleaning!$A:$A,Cleaning!$M:$M,0,0)</f>
        <v>1</v>
      </c>
      <c r="M528" s="5">
        <f>_xlfn.XLOOKUP(A528,Cleaning!$A:$A,Cleaning!$O:$O,0,0)</f>
        <v>1.56</v>
      </c>
      <c r="N528" s="12">
        <f>_xlfn.XLOOKUP(A528,Cleaning!$A:$A,Cleaning!$P:$P,0,0)</f>
        <v>1.56</v>
      </c>
      <c r="O528">
        <f>_xlfn.XLOOKUP(A528,Cleaning!$A:$A,Cleaning!$R:$R,0,0)</f>
        <v>0</v>
      </c>
      <c r="P528">
        <f>_xlfn.XLOOKUP(A528,Cleaning!$A:$A,Cleaning!$T:$T,0,0)</f>
        <v>0.12</v>
      </c>
      <c r="Q528" s="5">
        <f>_xlfn.XLOOKUP(A528,Cleaning!$A:$A,Cleaning!$V:$V,0,0)</f>
        <v>1.68</v>
      </c>
    </row>
    <row r="529" spans="1:17" x14ac:dyDescent="0.3">
      <c r="A529" s="3">
        <v>120527</v>
      </c>
      <c r="B529">
        <f>_xlfn.XLOOKUP(A529,Cleaning!$A:$A,Cleaning!$B:$B,0,0)</f>
        <v>103</v>
      </c>
      <c r="C529" s="2">
        <f>_xlfn.XLOOKUP(A529,Cleaning!$A:$A,Cleaning!$C:$C,0,0)</f>
        <v>45817</v>
      </c>
      <c r="D529" s="4">
        <f>_xlfn.XLOOKUP(A529,Cleaning!$A:$A,Cleaning!$D:$D,0,0)</f>
        <v>0.51045138888888886</v>
      </c>
      <c r="E529" s="2">
        <f>_xlfn.XLOOKUP(A529,Cleaning!$A:$A,Cleaning!$E:$E,0,0)</f>
        <v>45817</v>
      </c>
      <c r="F529" s="10" t="str">
        <f>_xlfn.XLOOKUP(A529,Cleaning!$A:$A,Cleaning!$F:$F,0,0)</f>
        <v>Monday</v>
      </c>
      <c r="G529" t="str">
        <f>_xlfn.XLOOKUP(A529,Cleaning!$A:$A,Cleaning!$G:$G,0,0)</f>
        <v>Lunch</v>
      </c>
      <c r="H529" t="str">
        <f>_xlfn.XLOOKUP(A529,Cleaning!$A:$A,Cleaning!$I:$I,0,0)</f>
        <v>Takeout</v>
      </c>
      <c r="I529" t="str">
        <f>_xlfn.XLOOKUP(A529,Cleaning!$A:$A,Cleaning!$J:$J,0,0)</f>
        <v>Chicken Sandwich Combo</v>
      </c>
      <c r="J529" t="str">
        <f>_xlfn.XLOOKUP(A529,Cleaning!$A:$A,Cleaning!$L:$L,0,0)</f>
        <v>No Modifier</v>
      </c>
      <c r="K529" t="str">
        <f>_xlfn.XLOOKUP(A529,Cleaning!$A:$A,Cleaning!$X:$X,0,0)</f>
        <v>Card</v>
      </c>
      <c r="L529" s="3">
        <f>_xlfn.XLOOKUP(A529,Cleaning!$A:$A,Cleaning!$M:$M,0,0)</f>
        <v>1</v>
      </c>
      <c r="M529" s="5">
        <f>_xlfn.XLOOKUP(A529,Cleaning!$A:$A,Cleaning!$O:$O,0,0)</f>
        <v>9.01</v>
      </c>
      <c r="N529" s="12">
        <f>_xlfn.XLOOKUP(A529,Cleaning!$A:$A,Cleaning!$P:$P,0,0)</f>
        <v>9.01</v>
      </c>
      <c r="O529">
        <f>_xlfn.XLOOKUP(A529,Cleaning!$A:$A,Cleaning!$R:$R,0,0)</f>
        <v>0</v>
      </c>
      <c r="P529">
        <f>_xlfn.XLOOKUP(A529,Cleaning!$A:$A,Cleaning!$T:$T,0,0)</f>
        <v>0.59</v>
      </c>
      <c r="Q529" s="5">
        <f>_xlfn.XLOOKUP(A529,Cleaning!$A:$A,Cleaning!$V:$V,0,0)</f>
        <v>9.6</v>
      </c>
    </row>
    <row r="530" spans="1:17" x14ac:dyDescent="0.3">
      <c r="A530" s="3">
        <v>120528</v>
      </c>
      <c r="B530">
        <f>_xlfn.XLOOKUP(A530,Cleaning!$A:$A,Cleaning!$B:$B,0,0)</f>
        <v>401</v>
      </c>
      <c r="C530" s="2">
        <f>_xlfn.XLOOKUP(A530,Cleaning!$A:$A,Cleaning!$C:$C,0,0)</f>
        <v>45833</v>
      </c>
      <c r="D530" s="4">
        <f>_xlfn.XLOOKUP(A530,Cleaning!$A:$A,Cleaning!$D:$D,0,0)</f>
        <v>5.2060185185185189E-2</v>
      </c>
      <c r="E530" s="2">
        <f>_xlfn.XLOOKUP(A530,Cleaning!$A:$A,Cleaning!$E:$E,0,0)</f>
        <v>45833</v>
      </c>
      <c r="F530" s="10" t="str">
        <f>_xlfn.XLOOKUP(A530,Cleaning!$A:$A,Cleaning!$F:$F,0,0)</f>
        <v>Wednesday</v>
      </c>
      <c r="G530" t="str">
        <f>_xlfn.XLOOKUP(A530,Cleaning!$A:$A,Cleaning!$G:$G,0,0)</f>
        <v>Lunch</v>
      </c>
      <c r="H530" t="str">
        <f>_xlfn.XLOOKUP(A530,Cleaning!$A:$A,Cleaning!$I:$I,0,0)</f>
        <v>Drive-Thru</v>
      </c>
      <c r="I530" t="str">
        <f>_xlfn.XLOOKUP(A530,Cleaning!$A:$A,Cleaning!$J:$J,0,0)</f>
        <v>Onion Rings</v>
      </c>
      <c r="J530" t="str">
        <f>_xlfn.XLOOKUP(A530,Cleaning!$A:$A,Cleaning!$L:$L,0,0)</f>
        <v>No Modifier</v>
      </c>
      <c r="K530" t="str">
        <f>_xlfn.XLOOKUP(A530,Cleaning!$A:$A,Cleaning!$X:$X,0,0)</f>
        <v>Card</v>
      </c>
      <c r="L530" s="3">
        <f>_xlfn.XLOOKUP(A530,Cleaning!$A:$A,Cleaning!$M:$M,0,0)</f>
        <v>1</v>
      </c>
      <c r="M530" s="5">
        <f>_xlfn.XLOOKUP(A530,Cleaning!$A:$A,Cleaning!$O:$O,0,0)</f>
        <v>3.8099999999999996</v>
      </c>
      <c r="N530" s="12">
        <f>_xlfn.XLOOKUP(A530,Cleaning!$A:$A,Cleaning!$P:$P,0,0)</f>
        <v>3.8099999999999996</v>
      </c>
      <c r="O530">
        <f>_xlfn.XLOOKUP(A530,Cleaning!$A:$A,Cleaning!$R:$R,0,0)</f>
        <v>0</v>
      </c>
      <c r="P530">
        <f>_xlfn.XLOOKUP(A530,Cleaning!$A:$A,Cleaning!$T:$T,0,0)</f>
        <v>0.28000000000000003</v>
      </c>
      <c r="Q530" s="5">
        <f>_xlfn.XLOOKUP(A530,Cleaning!$A:$A,Cleaning!$V:$V,0,0)</f>
        <v>4.09</v>
      </c>
    </row>
    <row r="531" spans="1:17" x14ac:dyDescent="0.3">
      <c r="A531" s="3">
        <v>120529</v>
      </c>
      <c r="B531">
        <f>_xlfn.XLOOKUP(A531,Cleaning!$A:$A,Cleaning!$B:$B,0,0)</f>
        <v>102</v>
      </c>
      <c r="C531" s="2">
        <f>_xlfn.XLOOKUP(A531,Cleaning!$A:$A,Cleaning!$C:$C,0,0)</f>
        <v>45801</v>
      </c>
      <c r="D531" s="4">
        <f>_xlfn.XLOOKUP(A531,Cleaning!$A:$A,Cleaning!$D:$D,0,0)</f>
        <v>0.29961805555555554</v>
      </c>
      <c r="E531" s="2">
        <f>_xlfn.XLOOKUP(A531,Cleaning!$A:$A,Cleaning!$E:$E,0,0)</f>
        <v>45801</v>
      </c>
      <c r="F531" s="10" t="str">
        <f>_xlfn.XLOOKUP(A531,Cleaning!$A:$A,Cleaning!$F:$F,0,0)</f>
        <v>Saturday</v>
      </c>
      <c r="G531" t="str">
        <f>_xlfn.XLOOKUP(A531,Cleaning!$A:$A,Cleaning!$G:$G,0,0)</f>
        <v>Dinner</v>
      </c>
      <c r="H531" t="str">
        <f>_xlfn.XLOOKUP(A531,Cleaning!$A:$A,Cleaning!$I:$I,0,0)</f>
        <v>Takeout</v>
      </c>
      <c r="I531" t="str">
        <f>_xlfn.XLOOKUP(A531,Cleaning!$A:$A,Cleaning!$J:$J,0,0)</f>
        <v>Spicy Chicken Combo</v>
      </c>
      <c r="J531" t="str">
        <f>_xlfn.XLOOKUP(A531,Cleaning!$A:$A,Cleaning!$L:$L,0,0)</f>
        <v>No Modifier</v>
      </c>
      <c r="K531" t="str">
        <f>_xlfn.XLOOKUP(A531,Cleaning!$A:$A,Cleaning!$X:$X,0,0)</f>
        <v>Cash</v>
      </c>
      <c r="L531" s="3">
        <f>_xlfn.XLOOKUP(A531,Cleaning!$A:$A,Cleaning!$M:$M,0,0)</f>
        <v>1</v>
      </c>
      <c r="M531" s="5">
        <f>_xlfn.XLOOKUP(A531,Cleaning!$A:$A,Cleaning!$O:$O,0,0)</f>
        <v>8.84</v>
      </c>
      <c r="N531" s="12">
        <f>_xlfn.XLOOKUP(A531,Cleaning!$A:$A,Cleaning!$P:$P,0,0)</f>
        <v>8.84</v>
      </c>
      <c r="O531">
        <f>_xlfn.XLOOKUP(A531,Cleaning!$A:$A,Cleaning!$R:$R,0,0)</f>
        <v>0</v>
      </c>
      <c r="P531">
        <f>_xlfn.XLOOKUP(A531,Cleaning!$A:$A,Cleaning!$T:$T,0,0)</f>
        <v>0.66</v>
      </c>
      <c r="Q531" s="5">
        <f>_xlfn.XLOOKUP(A531,Cleaning!$A:$A,Cleaning!$V:$V,0,0)</f>
        <v>9.5</v>
      </c>
    </row>
    <row r="532" spans="1:17" x14ac:dyDescent="0.3">
      <c r="A532" s="3">
        <v>120530</v>
      </c>
      <c r="B532">
        <f>_xlfn.XLOOKUP(A532,Cleaning!$A:$A,Cleaning!$B:$B,0,0)</f>
        <v>102</v>
      </c>
      <c r="C532" s="2">
        <f>_xlfn.XLOOKUP(A532,Cleaning!$A:$A,Cleaning!$C:$C,0,0)</f>
        <v>45768</v>
      </c>
      <c r="D532" s="4">
        <f>_xlfn.XLOOKUP(A532,Cleaning!$A:$A,Cleaning!$D:$D,0,0)</f>
        <v>0.32616898148148149</v>
      </c>
      <c r="E532" s="2">
        <f>_xlfn.XLOOKUP(A532,Cleaning!$A:$A,Cleaning!$E:$E,0,0)</f>
        <v>45768</v>
      </c>
      <c r="F532" s="10" t="str">
        <f>_xlfn.XLOOKUP(A532,Cleaning!$A:$A,Cleaning!$F:$F,0,0)</f>
        <v>Monday</v>
      </c>
      <c r="G532" t="str">
        <f>_xlfn.XLOOKUP(A532,Cleaning!$A:$A,Cleaning!$G:$G,0,0)</f>
        <v>Dinner</v>
      </c>
      <c r="H532" t="str">
        <f>_xlfn.XLOOKUP(A532,Cleaning!$A:$A,Cleaning!$I:$I,0,0)</f>
        <v>Dine-In</v>
      </c>
      <c r="I532" t="str">
        <f>_xlfn.XLOOKUP(A532,Cleaning!$A:$A,Cleaning!$J:$J,0,0)</f>
        <v>Cheeseburger Combo</v>
      </c>
      <c r="J532" t="str">
        <f>_xlfn.XLOOKUP(A532,Cleaning!$A:$A,Cleaning!$L:$L,0,0)</f>
        <v>No Modifier</v>
      </c>
      <c r="K532" t="str">
        <f>_xlfn.XLOOKUP(A532,Cleaning!$A:$A,Cleaning!$X:$X,0,0)</f>
        <v>Card</v>
      </c>
      <c r="L532" s="3">
        <f>_xlfn.XLOOKUP(A532,Cleaning!$A:$A,Cleaning!$M:$M,0,0)</f>
        <v>3</v>
      </c>
      <c r="M532" s="5">
        <f>_xlfn.XLOOKUP(A532,Cleaning!$A:$A,Cleaning!$O:$O,0,0)</f>
        <v>8.81</v>
      </c>
      <c r="N532" s="12">
        <f>_xlfn.XLOOKUP(A532,Cleaning!$A:$A,Cleaning!$P:$P,0,0)</f>
        <v>26.43</v>
      </c>
      <c r="O532">
        <f>_xlfn.XLOOKUP(A532,Cleaning!$A:$A,Cleaning!$R:$R,0,0)</f>
        <v>0</v>
      </c>
      <c r="P532">
        <f>_xlfn.XLOOKUP(A532,Cleaning!$A:$A,Cleaning!$T:$T,0,0)</f>
        <v>1.72</v>
      </c>
      <c r="Q532" s="5">
        <f>_xlfn.XLOOKUP(A532,Cleaning!$A:$A,Cleaning!$V:$V,0,0)</f>
        <v>28.15</v>
      </c>
    </row>
    <row r="533" spans="1:17" x14ac:dyDescent="0.3">
      <c r="A533" s="3">
        <v>120531</v>
      </c>
      <c r="B533">
        <f>_xlfn.XLOOKUP(A533,Cleaning!$A:$A,Cleaning!$B:$B,0,0)</f>
        <v>103</v>
      </c>
      <c r="C533" s="2">
        <f>_xlfn.XLOOKUP(A533,Cleaning!$A:$A,Cleaning!$C:$C,0,0)</f>
        <v>45833</v>
      </c>
      <c r="D533" s="4">
        <f>_xlfn.XLOOKUP(A533,Cleaning!$A:$A,Cleaning!$D:$D,0,0)</f>
        <v>0.35517361111111112</v>
      </c>
      <c r="E533" s="2">
        <f>_xlfn.XLOOKUP(A533,Cleaning!$A:$A,Cleaning!$E:$E,0,0)</f>
        <v>45833</v>
      </c>
      <c r="F533" s="10" t="str">
        <f>_xlfn.XLOOKUP(A533,Cleaning!$A:$A,Cleaning!$F:$F,0,0)</f>
        <v>Wednesday</v>
      </c>
      <c r="G533" t="str">
        <f>_xlfn.XLOOKUP(A533,Cleaning!$A:$A,Cleaning!$G:$G,0,0)</f>
        <v>Dinner</v>
      </c>
      <c r="H533" t="str">
        <f>_xlfn.XLOOKUP(A533,Cleaning!$A:$A,Cleaning!$I:$I,0,0)</f>
        <v>Takeout</v>
      </c>
      <c r="I533" t="str">
        <f>_xlfn.XLOOKUP(A533,Cleaning!$A:$A,Cleaning!$J:$J,0,0)</f>
        <v>Chicken Sandwich Combo</v>
      </c>
      <c r="J533" t="str">
        <f>_xlfn.XLOOKUP(A533,Cleaning!$A:$A,Cleaning!$L:$L,0,0)</f>
        <v>No Onions</v>
      </c>
      <c r="K533" t="str">
        <f>_xlfn.XLOOKUP(A533,Cleaning!$A:$A,Cleaning!$X:$X,0,0)</f>
        <v>GiftCard</v>
      </c>
      <c r="L533" s="3">
        <f>_xlfn.XLOOKUP(A533,Cleaning!$A:$A,Cleaning!$M:$M,0,0)</f>
        <v>1</v>
      </c>
      <c r="M533" s="5">
        <f>_xlfn.XLOOKUP(A533,Cleaning!$A:$A,Cleaning!$O:$O,0,0)</f>
        <v>8.16</v>
      </c>
      <c r="N533" s="12">
        <f>_xlfn.XLOOKUP(A533,Cleaning!$A:$A,Cleaning!$P:$P,0,0)</f>
        <v>8.16</v>
      </c>
      <c r="O533">
        <f>_xlfn.XLOOKUP(A533,Cleaning!$A:$A,Cleaning!$R:$R,0,0)</f>
        <v>0</v>
      </c>
      <c r="P533">
        <f>_xlfn.XLOOKUP(A533,Cleaning!$A:$A,Cleaning!$T:$T,0,0)</f>
        <v>0.59</v>
      </c>
      <c r="Q533" s="5">
        <f>_xlfn.XLOOKUP(A533,Cleaning!$A:$A,Cleaning!$V:$V,0,0)</f>
        <v>8.75</v>
      </c>
    </row>
    <row r="534" spans="1:17" x14ac:dyDescent="0.3">
      <c r="A534" s="3">
        <v>120532</v>
      </c>
      <c r="B534">
        <f>_xlfn.XLOOKUP(A534,Cleaning!$A:$A,Cleaning!$B:$B,0,0)</f>
        <v>201</v>
      </c>
      <c r="C534" s="2">
        <f>_xlfn.XLOOKUP(A534,Cleaning!$A:$A,Cleaning!$C:$C,0,0)</f>
        <v>45804</v>
      </c>
      <c r="D534" s="4">
        <f>_xlfn.XLOOKUP(A534,Cleaning!$A:$A,Cleaning!$D:$D,0,0)</f>
        <v>0.10666666666666667</v>
      </c>
      <c r="E534" s="2">
        <f>_xlfn.XLOOKUP(A534,Cleaning!$A:$A,Cleaning!$E:$E,0,0)</f>
        <v>45804</v>
      </c>
      <c r="F534" s="10" t="str">
        <f>_xlfn.XLOOKUP(A534,Cleaning!$A:$A,Cleaning!$F:$F,0,0)</f>
        <v>Tuesday</v>
      </c>
      <c r="G534" t="str">
        <f>_xlfn.XLOOKUP(A534,Cleaning!$A:$A,Cleaning!$G:$G,0,0)</f>
        <v>Lunch</v>
      </c>
      <c r="H534" t="str">
        <f>_xlfn.XLOOKUP(A534,Cleaning!$A:$A,Cleaning!$I:$I,0,0)</f>
        <v>Drive-Thru</v>
      </c>
      <c r="I534" t="str">
        <f>_xlfn.XLOOKUP(A534,Cleaning!$A:$A,Cleaning!$J:$J,0,0)</f>
        <v>Chicken Sandwich</v>
      </c>
      <c r="J534" t="str">
        <f>_xlfn.XLOOKUP(A534,Cleaning!$A:$A,Cleaning!$L:$L,0,0)</f>
        <v>No Modifier</v>
      </c>
      <c r="K534" t="str">
        <f>_xlfn.XLOOKUP(A534,Cleaning!$A:$A,Cleaning!$X:$X,0,0)</f>
        <v>Cash</v>
      </c>
      <c r="L534" s="3">
        <f>_xlfn.XLOOKUP(A534,Cleaning!$A:$A,Cleaning!$M:$M,0,0)</f>
        <v>1</v>
      </c>
      <c r="M534" s="5">
        <f>_xlfn.XLOOKUP(A534,Cleaning!$A:$A,Cleaning!$O:$O,0,0)</f>
        <v>5.37</v>
      </c>
      <c r="N534" s="12">
        <f>_xlfn.XLOOKUP(A534,Cleaning!$A:$A,Cleaning!$P:$P,0,0)</f>
        <v>5.37</v>
      </c>
      <c r="O534">
        <f>_xlfn.XLOOKUP(A534,Cleaning!$A:$A,Cleaning!$R:$R,0,0)</f>
        <v>0</v>
      </c>
      <c r="P534">
        <f>_xlfn.XLOOKUP(A534,Cleaning!$A:$A,Cleaning!$T:$T,0,0)</f>
        <v>0.32</v>
      </c>
      <c r="Q534" s="5">
        <f>_xlfn.XLOOKUP(A534,Cleaning!$A:$A,Cleaning!$V:$V,0,0)</f>
        <v>5.69</v>
      </c>
    </row>
    <row r="535" spans="1:17" x14ac:dyDescent="0.3">
      <c r="A535" s="3">
        <v>120533</v>
      </c>
      <c r="B535">
        <f>_xlfn.XLOOKUP(A535,Cleaning!$A:$A,Cleaning!$B:$B,0,0)</f>
        <v>301</v>
      </c>
      <c r="C535" s="2">
        <f>_xlfn.XLOOKUP(A535,Cleaning!$A:$A,Cleaning!$C:$C,0,0)</f>
        <v>45768</v>
      </c>
      <c r="D535" s="4">
        <f>_xlfn.XLOOKUP(A535,Cleaning!$A:$A,Cleaning!$D:$D,0,0)</f>
        <v>0.30450231481481482</v>
      </c>
      <c r="E535" s="2">
        <f>_xlfn.XLOOKUP(A535,Cleaning!$A:$A,Cleaning!$E:$E,0,0)</f>
        <v>45768</v>
      </c>
      <c r="F535" s="10" t="str">
        <f>_xlfn.XLOOKUP(A535,Cleaning!$A:$A,Cleaning!$F:$F,0,0)</f>
        <v>Monday</v>
      </c>
      <c r="G535" t="str">
        <f>_xlfn.XLOOKUP(A535,Cleaning!$A:$A,Cleaning!$G:$G,0,0)</f>
        <v>Dinner</v>
      </c>
      <c r="H535" t="str">
        <f>_xlfn.XLOOKUP(A535,Cleaning!$A:$A,Cleaning!$I:$I,0,0)</f>
        <v>Dine-In</v>
      </c>
      <c r="I535" t="str">
        <f>_xlfn.XLOOKUP(A535,Cleaning!$A:$A,Cleaning!$J:$J,0,0)</f>
        <v>Iced Tea</v>
      </c>
      <c r="J535" t="str">
        <f>_xlfn.XLOOKUP(A535,Cleaning!$A:$A,Cleaning!$L:$L,0,0)</f>
        <v>No Modifier</v>
      </c>
      <c r="K535" t="str">
        <f>_xlfn.XLOOKUP(A535,Cleaning!$A:$A,Cleaning!$X:$X,0,0)</f>
        <v>MobilePay</v>
      </c>
      <c r="L535" s="3">
        <f>_xlfn.XLOOKUP(A535,Cleaning!$A:$A,Cleaning!$M:$M,0,0)</f>
        <v>1</v>
      </c>
      <c r="M535" s="5">
        <f>_xlfn.XLOOKUP(A535,Cleaning!$A:$A,Cleaning!$O:$O,0,0)</f>
        <v>1.73</v>
      </c>
      <c r="N535" s="12">
        <f>_xlfn.XLOOKUP(A535,Cleaning!$A:$A,Cleaning!$P:$P,0,0)</f>
        <v>1.73</v>
      </c>
      <c r="O535">
        <f>_xlfn.XLOOKUP(A535,Cleaning!$A:$A,Cleaning!$R:$R,0,0)</f>
        <v>0</v>
      </c>
      <c r="P535">
        <f>_xlfn.XLOOKUP(A535,Cleaning!$A:$A,Cleaning!$T:$T,0,0)</f>
        <v>0.12</v>
      </c>
      <c r="Q535" s="5">
        <f>_xlfn.XLOOKUP(A535,Cleaning!$A:$A,Cleaning!$V:$V,0,0)</f>
        <v>1.85</v>
      </c>
    </row>
    <row r="536" spans="1:17" x14ac:dyDescent="0.3">
      <c r="A536" s="3">
        <v>120534</v>
      </c>
      <c r="B536">
        <f>_xlfn.XLOOKUP(A536,Cleaning!$A:$A,Cleaning!$B:$B,0,0)</f>
        <v>401</v>
      </c>
      <c r="C536" s="2">
        <f>_xlfn.XLOOKUP(A536,Cleaning!$A:$A,Cleaning!$C:$C,0,0)</f>
        <v>45789</v>
      </c>
      <c r="D536" s="4">
        <f>_xlfn.XLOOKUP(A536,Cleaning!$A:$A,Cleaning!$D:$D,0,0)</f>
        <v>0.48792824074074076</v>
      </c>
      <c r="E536" s="2">
        <f>_xlfn.XLOOKUP(A536,Cleaning!$A:$A,Cleaning!$E:$E,0,0)</f>
        <v>45789</v>
      </c>
      <c r="F536" s="10" t="str">
        <f>_xlfn.XLOOKUP(A536,Cleaning!$A:$A,Cleaning!$F:$F,0,0)</f>
        <v>Monday</v>
      </c>
      <c r="G536" t="str">
        <f>_xlfn.XLOOKUP(A536,Cleaning!$A:$A,Cleaning!$G:$G,0,0)</f>
        <v>Lunch</v>
      </c>
      <c r="H536" t="str">
        <f>_xlfn.XLOOKUP(A536,Cleaning!$A:$A,Cleaning!$I:$I,0,0)</f>
        <v>Dine-In</v>
      </c>
      <c r="I536" t="str">
        <f>_xlfn.XLOOKUP(A536,Cleaning!$A:$A,Cleaning!$J:$J,0,0)</f>
        <v>Onion Rings</v>
      </c>
      <c r="J536" t="str">
        <f>_xlfn.XLOOKUP(A536,Cleaning!$A:$A,Cleaning!$L:$L,0,0)</f>
        <v>No Modifier</v>
      </c>
      <c r="K536" t="str">
        <f>_xlfn.XLOOKUP(A536,Cleaning!$A:$A,Cleaning!$X:$X,0,0)</f>
        <v>MobilePay</v>
      </c>
      <c r="L536" s="3">
        <f>_xlfn.XLOOKUP(A536,Cleaning!$A:$A,Cleaning!$M:$M,0,0)</f>
        <v>1</v>
      </c>
      <c r="M536" s="5">
        <f>_xlfn.XLOOKUP(A536,Cleaning!$A:$A,Cleaning!$O:$O,0,0)</f>
        <v>2.96</v>
      </c>
      <c r="N536" s="12">
        <f>_xlfn.XLOOKUP(A536,Cleaning!$A:$A,Cleaning!$P:$P,0,0)</f>
        <v>2.96</v>
      </c>
      <c r="O536">
        <f>_xlfn.XLOOKUP(A536,Cleaning!$A:$A,Cleaning!$R:$R,0,0)</f>
        <v>0.15</v>
      </c>
      <c r="P536">
        <f>_xlfn.XLOOKUP(A536,Cleaning!$A:$A,Cleaning!$T:$T,0,0)</f>
        <v>0.17</v>
      </c>
      <c r="Q536" s="5">
        <f>_xlfn.XLOOKUP(A536,Cleaning!$A:$A,Cleaning!$V:$V,0,0)</f>
        <v>2.98</v>
      </c>
    </row>
    <row r="537" spans="1:17" x14ac:dyDescent="0.3">
      <c r="A537" s="3">
        <v>120535</v>
      </c>
      <c r="B537">
        <f>_xlfn.XLOOKUP(A537,Cleaning!$A:$A,Cleaning!$B:$B,0,0)</f>
        <v>403</v>
      </c>
      <c r="C537" s="2">
        <f>_xlfn.XLOOKUP(A537,Cleaning!$A:$A,Cleaning!$C:$C,0,0)</f>
        <v>45840</v>
      </c>
      <c r="D537" s="4">
        <f>_xlfn.XLOOKUP(A537,Cleaning!$A:$A,Cleaning!$D:$D,0,0)</f>
        <v>0.18525462962962963</v>
      </c>
      <c r="E537" s="2">
        <f>_xlfn.XLOOKUP(A537,Cleaning!$A:$A,Cleaning!$E:$E,0,0)</f>
        <v>45840</v>
      </c>
      <c r="F537" s="10" t="str">
        <f>_xlfn.XLOOKUP(A537,Cleaning!$A:$A,Cleaning!$F:$F,0,0)</f>
        <v>Wednesday</v>
      </c>
      <c r="G537" t="str">
        <f>_xlfn.XLOOKUP(A537,Cleaning!$A:$A,Cleaning!$G:$G,0,0)</f>
        <v>Afternoon</v>
      </c>
      <c r="H537" t="str">
        <f>_xlfn.XLOOKUP(A537,Cleaning!$A:$A,Cleaning!$I:$I,0,0)</f>
        <v>Takeout</v>
      </c>
      <c r="I537" t="str">
        <f>_xlfn.XLOOKUP(A537,Cleaning!$A:$A,Cleaning!$J:$J,0,0)</f>
        <v>Milkshake</v>
      </c>
      <c r="J537" t="str">
        <f>_xlfn.XLOOKUP(A537,Cleaning!$A:$A,Cleaning!$L:$L,0,0)</f>
        <v>No Modifier</v>
      </c>
      <c r="K537" t="str">
        <f>_xlfn.XLOOKUP(A537,Cleaning!$A:$A,Cleaning!$X:$X,0,0)</f>
        <v>Cash</v>
      </c>
      <c r="L537" s="3">
        <f>_xlfn.XLOOKUP(A537,Cleaning!$A:$A,Cleaning!$M:$M,0,0)</f>
        <v>1</v>
      </c>
      <c r="M537" s="5">
        <f>_xlfn.XLOOKUP(A537,Cleaning!$A:$A,Cleaning!$O:$O,0,0)</f>
        <v>4.01</v>
      </c>
      <c r="N537" s="12">
        <f>_xlfn.XLOOKUP(A537,Cleaning!$A:$A,Cleaning!$P:$P,0,0)</f>
        <v>4.01</v>
      </c>
      <c r="O537">
        <f>_xlfn.XLOOKUP(A537,Cleaning!$A:$A,Cleaning!$R:$R,0,0)</f>
        <v>0</v>
      </c>
      <c r="P537">
        <f>_xlfn.XLOOKUP(A537,Cleaning!$A:$A,Cleaning!$T:$T,0,0)</f>
        <v>0.24</v>
      </c>
      <c r="Q537" s="5">
        <f>_xlfn.XLOOKUP(A537,Cleaning!$A:$A,Cleaning!$V:$V,0,0)</f>
        <v>4.25</v>
      </c>
    </row>
    <row r="538" spans="1:17" x14ac:dyDescent="0.3">
      <c r="A538" s="3">
        <v>120536</v>
      </c>
      <c r="B538">
        <f>_xlfn.XLOOKUP(A538,Cleaning!$A:$A,Cleaning!$B:$B,0,0)</f>
        <v>402</v>
      </c>
      <c r="C538" s="2">
        <f>_xlfn.XLOOKUP(A538,Cleaning!$A:$A,Cleaning!$C:$C,0,0)</f>
        <v>45772</v>
      </c>
      <c r="D538" s="4">
        <f>_xlfn.XLOOKUP(A538,Cleaning!$A:$A,Cleaning!$D:$D,0,0)</f>
        <v>8.2361111111111107E-2</v>
      </c>
      <c r="E538" s="2">
        <f>_xlfn.XLOOKUP(A538,Cleaning!$A:$A,Cleaning!$E:$E,0,0)</f>
        <v>45772</v>
      </c>
      <c r="F538" s="10" t="str">
        <f>_xlfn.XLOOKUP(A538,Cleaning!$A:$A,Cleaning!$F:$F,0,0)</f>
        <v>Friday</v>
      </c>
      <c r="G538" t="str">
        <f>_xlfn.XLOOKUP(A538,Cleaning!$A:$A,Cleaning!$G:$G,0,0)</f>
        <v>Lunch</v>
      </c>
      <c r="H538" t="str">
        <f>_xlfn.XLOOKUP(A538,Cleaning!$A:$A,Cleaning!$I:$I,0,0)</f>
        <v>Takeout</v>
      </c>
      <c r="I538" t="str">
        <f>_xlfn.XLOOKUP(A538,Cleaning!$A:$A,Cleaning!$J:$J,0,0)</f>
        <v>Cheeseburger Combo</v>
      </c>
      <c r="J538" t="str">
        <f>_xlfn.XLOOKUP(A538,Cleaning!$A:$A,Cleaning!$L:$L,0,0)</f>
        <v>No Modifier</v>
      </c>
      <c r="K538" t="str">
        <f>_xlfn.XLOOKUP(A538,Cleaning!$A:$A,Cleaning!$X:$X,0,0)</f>
        <v>Cash</v>
      </c>
      <c r="L538" s="3">
        <f>_xlfn.XLOOKUP(A538,Cleaning!$A:$A,Cleaning!$M:$M,0,0)</f>
        <v>3</v>
      </c>
      <c r="M538" s="5">
        <f>_xlfn.XLOOKUP(A538,Cleaning!$A:$A,Cleaning!$O:$O,0,0)</f>
        <v>8.06</v>
      </c>
      <c r="N538" s="12">
        <f>_xlfn.XLOOKUP(A538,Cleaning!$A:$A,Cleaning!$P:$P,0,0)</f>
        <v>24.18</v>
      </c>
      <c r="O538">
        <f>_xlfn.XLOOKUP(A538,Cleaning!$A:$A,Cleaning!$R:$R,0,0)</f>
        <v>0</v>
      </c>
      <c r="P538">
        <f>_xlfn.XLOOKUP(A538,Cleaning!$A:$A,Cleaning!$T:$T,0,0)</f>
        <v>1.69</v>
      </c>
      <c r="Q538" s="5">
        <f>_xlfn.XLOOKUP(A538,Cleaning!$A:$A,Cleaning!$V:$V,0,0)</f>
        <v>25.87</v>
      </c>
    </row>
    <row r="539" spans="1:17" x14ac:dyDescent="0.3">
      <c r="A539" s="3">
        <v>120537</v>
      </c>
      <c r="B539">
        <f>_xlfn.XLOOKUP(A539,Cleaning!$A:$A,Cleaning!$B:$B,0,0)</f>
        <v>403</v>
      </c>
      <c r="C539" s="2">
        <f>_xlfn.XLOOKUP(A539,Cleaning!$A:$A,Cleaning!$C:$C,0,0)</f>
        <v>45869</v>
      </c>
      <c r="D539" s="4">
        <f>_xlfn.XLOOKUP(A539,Cleaning!$A:$A,Cleaning!$D:$D,0,0)</f>
        <v>0.22881944444444444</v>
      </c>
      <c r="E539" s="2">
        <f>_xlfn.XLOOKUP(A539,Cleaning!$A:$A,Cleaning!$E:$E,0,0)</f>
        <v>45869</v>
      </c>
      <c r="F539" s="10" t="str">
        <f>_xlfn.XLOOKUP(A539,Cleaning!$A:$A,Cleaning!$F:$F,0,0)</f>
        <v>Thursday</v>
      </c>
      <c r="G539" t="str">
        <f>_xlfn.XLOOKUP(A539,Cleaning!$A:$A,Cleaning!$G:$G,0,0)</f>
        <v>Afternoon</v>
      </c>
      <c r="H539" t="str">
        <f>_xlfn.XLOOKUP(A539,Cleaning!$A:$A,Cleaning!$I:$I,0,0)</f>
        <v>Takeout</v>
      </c>
      <c r="I539" t="str">
        <f>_xlfn.XLOOKUP(A539,Cleaning!$A:$A,Cleaning!$J:$J,0,0)</f>
        <v>Side Salad</v>
      </c>
      <c r="J539" t="str">
        <f>_xlfn.XLOOKUP(A539,Cleaning!$A:$A,Cleaning!$L:$L,0,0)</f>
        <v>No Modifier</v>
      </c>
      <c r="K539" t="str">
        <f>_xlfn.XLOOKUP(A539,Cleaning!$A:$A,Cleaning!$X:$X,0,0)</f>
        <v>Cash</v>
      </c>
      <c r="L539" s="3">
        <f>_xlfn.XLOOKUP(A539,Cleaning!$A:$A,Cleaning!$M:$M,0,0)</f>
        <v>1</v>
      </c>
      <c r="M539" s="5">
        <f>_xlfn.XLOOKUP(A539,Cleaning!$A:$A,Cleaning!$O:$O,0,0)</f>
        <v>2.76</v>
      </c>
      <c r="N539" s="12">
        <f>_xlfn.XLOOKUP(A539,Cleaning!$A:$A,Cleaning!$P:$P,0,0)</f>
        <v>2.76</v>
      </c>
      <c r="O539">
        <f>_xlfn.XLOOKUP(A539,Cleaning!$A:$A,Cleaning!$R:$R,0,0)</f>
        <v>0</v>
      </c>
      <c r="P539">
        <f>_xlfn.XLOOKUP(A539,Cleaning!$A:$A,Cleaning!$T:$T,0,0)</f>
        <v>0.2</v>
      </c>
      <c r="Q539" s="5">
        <f>_xlfn.XLOOKUP(A539,Cleaning!$A:$A,Cleaning!$V:$V,0,0)</f>
        <v>2.96</v>
      </c>
    </row>
    <row r="540" spans="1:17" x14ac:dyDescent="0.3">
      <c r="A540" s="3">
        <v>120538</v>
      </c>
      <c r="B540">
        <f>_xlfn.XLOOKUP(A540,Cleaning!$A:$A,Cleaning!$B:$B,0,0)</f>
        <v>201</v>
      </c>
      <c r="C540" s="2">
        <f>_xlfn.XLOOKUP(A540,Cleaning!$A:$A,Cleaning!$C:$C,0,0)</f>
        <v>45809</v>
      </c>
      <c r="D540" s="4">
        <f>_xlfn.XLOOKUP(A540,Cleaning!$A:$A,Cleaning!$D:$D,0,0)</f>
        <v>0.46126157407407409</v>
      </c>
      <c r="E540" s="2">
        <f>_xlfn.XLOOKUP(A540,Cleaning!$A:$A,Cleaning!$E:$E,0,0)</f>
        <v>45809</v>
      </c>
      <c r="F540" s="10" t="str">
        <f>_xlfn.XLOOKUP(A540,Cleaning!$A:$A,Cleaning!$F:$F,0,0)</f>
        <v>Sunday</v>
      </c>
      <c r="G540" t="str">
        <f>_xlfn.XLOOKUP(A540,Cleaning!$A:$A,Cleaning!$G:$G,0,0)</f>
        <v>Lunch</v>
      </c>
      <c r="H540" t="str">
        <f>_xlfn.XLOOKUP(A540,Cleaning!$A:$A,Cleaning!$I:$I,0,0)</f>
        <v>Takeout</v>
      </c>
      <c r="I540" t="str">
        <f>_xlfn.XLOOKUP(A540,Cleaning!$A:$A,Cleaning!$J:$J,0,0)</f>
        <v>Spicy Chicken Sandwich</v>
      </c>
      <c r="J540" t="str">
        <f>_xlfn.XLOOKUP(A540,Cleaning!$A:$A,Cleaning!$L:$L,0,0)</f>
        <v>No Modifier</v>
      </c>
      <c r="K540" t="str">
        <f>_xlfn.XLOOKUP(A540,Cleaning!$A:$A,Cleaning!$X:$X,0,0)</f>
        <v>Cash</v>
      </c>
      <c r="L540" s="3">
        <f>_xlfn.XLOOKUP(A540,Cleaning!$A:$A,Cleaning!$M:$M,0,0)</f>
        <v>1</v>
      </c>
      <c r="M540" s="5">
        <f ca="1">_xlfn.XLOOKUP(A540,Cleaning!$A:$A,Cleaning!$O:$O,0,0)</f>
        <v>5.8800000000000008</v>
      </c>
      <c r="N540" s="12">
        <f ca="1">_xlfn.XLOOKUP(A540,Cleaning!$A:$A,Cleaning!$P:$P,0,0)</f>
        <v>5.8800000000000008</v>
      </c>
      <c r="O540">
        <f ca="1">_xlfn.XLOOKUP(A540,Cleaning!$A:$A,Cleaning!$R:$R,0,0)</f>
        <v>0.15</v>
      </c>
      <c r="P540">
        <f>_xlfn.XLOOKUP(A540,Cleaning!$A:$A,Cleaning!$T:$T,0,0)</f>
        <v>0.52</v>
      </c>
      <c r="Q540" s="5">
        <f>_xlfn.XLOOKUP(A540,Cleaning!$A:$A,Cleaning!$V:$V,0,0)</f>
        <v>6.25</v>
      </c>
    </row>
    <row r="541" spans="1:17" x14ac:dyDescent="0.3">
      <c r="A541" s="3">
        <v>120539</v>
      </c>
      <c r="B541">
        <f>_xlfn.XLOOKUP(A541,Cleaning!$A:$A,Cleaning!$B:$B,0,0)</f>
        <v>202</v>
      </c>
      <c r="C541" s="2">
        <f>_xlfn.XLOOKUP(A541,Cleaning!$A:$A,Cleaning!$C:$C,0,0)</f>
        <v>45814</v>
      </c>
      <c r="D541" s="4">
        <f>_xlfn.XLOOKUP(A541,Cleaning!$A:$A,Cleaning!$D:$D,0,0)</f>
        <v>0.4727777777777778</v>
      </c>
      <c r="E541" s="2">
        <f>_xlfn.XLOOKUP(A541,Cleaning!$A:$A,Cleaning!$E:$E,0,0)</f>
        <v>45814</v>
      </c>
      <c r="F541" s="10" t="str">
        <f>_xlfn.XLOOKUP(A541,Cleaning!$A:$A,Cleaning!$F:$F,0,0)</f>
        <v>Friday</v>
      </c>
      <c r="G541" t="str">
        <f>_xlfn.XLOOKUP(A541,Cleaning!$A:$A,Cleaning!$G:$G,0,0)</f>
        <v>Late Night</v>
      </c>
      <c r="H541" t="str">
        <f>_xlfn.XLOOKUP(A541,Cleaning!$A:$A,Cleaning!$I:$I,0,0)</f>
        <v>Delivery</v>
      </c>
      <c r="I541" t="str">
        <f>_xlfn.XLOOKUP(A541,Cleaning!$A:$A,Cleaning!$J:$J,0,0)</f>
        <v>Double Cheeseburger</v>
      </c>
      <c r="J541" t="str">
        <f>_xlfn.XLOOKUP(A541,Cleaning!$A:$A,Cleaning!$L:$L,0,0)</f>
        <v>No Modifier</v>
      </c>
      <c r="K541" t="str">
        <f>_xlfn.XLOOKUP(A541,Cleaning!$A:$A,Cleaning!$X:$X,0,0)</f>
        <v>Card</v>
      </c>
      <c r="L541" s="3">
        <f>_xlfn.XLOOKUP(A541,Cleaning!$A:$A,Cleaning!$M:$M,0,0)</f>
        <v>1</v>
      </c>
      <c r="M541" s="5">
        <f>_xlfn.XLOOKUP(A541,Cleaning!$A:$A,Cleaning!$O:$O,0,0)</f>
        <v>5.5</v>
      </c>
      <c r="N541" s="12">
        <f>_xlfn.XLOOKUP(A541,Cleaning!$A:$A,Cleaning!$P:$P,0,0)</f>
        <v>5.5</v>
      </c>
      <c r="O541">
        <f>_xlfn.XLOOKUP(A541,Cleaning!$A:$A,Cleaning!$R:$R,0,0)</f>
        <v>0</v>
      </c>
      <c r="P541">
        <f>_xlfn.XLOOKUP(A541,Cleaning!$A:$A,Cleaning!$T:$T,0,0)</f>
        <v>0.52</v>
      </c>
      <c r="Q541" s="5">
        <f>_xlfn.XLOOKUP(A541,Cleaning!$A:$A,Cleaning!$V:$V,0,0)</f>
        <v>6.02</v>
      </c>
    </row>
    <row r="542" spans="1:17" x14ac:dyDescent="0.3">
      <c r="A542" s="3">
        <v>120540</v>
      </c>
      <c r="B542">
        <f>_xlfn.XLOOKUP(A542,Cleaning!$A:$A,Cleaning!$B:$B,0,0)</f>
        <v>501</v>
      </c>
      <c r="C542" s="2">
        <f>_xlfn.XLOOKUP(A542,Cleaning!$A:$A,Cleaning!$C:$C,0,0)</f>
        <v>45874</v>
      </c>
      <c r="D542" s="4">
        <f>_xlfn.XLOOKUP(A542,Cleaning!$A:$A,Cleaning!$D:$D,0,0)</f>
        <v>0.34038194444444442</v>
      </c>
      <c r="E542" s="2">
        <f>_xlfn.XLOOKUP(A542,Cleaning!$A:$A,Cleaning!$E:$E,0,0)</f>
        <v>45874</v>
      </c>
      <c r="F542" s="10" t="str">
        <f>_xlfn.XLOOKUP(A542,Cleaning!$A:$A,Cleaning!$F:$F,0,0)</f>
        <v>Tuesday</v>
      </c>
      <c r="G542" t="str">
        <f>_xlfn.XLOOKUP(A542,Cleaning!$A:$A,Cleaning!$G:$G,0,0)</f>
        <v>Dinner</v>
      </c>
      <c r="H542" t="str">
        <f>_xlfn.XLOOKUP(A542,Cleaning!$A:$A,Cleaning!$I:$I,0,0)</f>
        <v>Delivery</v>
      </c>
      <c r="I542" t="str">
        <f>_xlfn.XLOOKUP(A542,Cleaning!$A:$A,Cleaning!$J:$J,0,0)</f>
        <v>Chicken Sandwich Combo</v>
      </c>
      <c r="J542" t="str">
        <f>_xlfn.XLOOKUP(A542,Cleaning!$A:$A,Cleaning!$L:$L,0,0)</f>
        <v>Add Bacon</v>
      </c>
      <c r="K542" t="str">
        <f>_xlfn.XLOOKUP(A542,Cleaning!$A:$A,Cleaning!$X:$X,0,0)</f>
        <v>Card</v>
      </c>
      <c r="L542" s="3">
        <f>_xlfn.XLOOKUP(A542,Cleaning!$A:$A,Cleaning!$M:$M,0,0)</f>
        <v>2</v>
      </c>
      <c r="M542" s="5">
        <f>_xlfn.XLOOKUP(A542,Cleaning!$A:$A,Cleaning!$O:$O,0,0)</f>
        <v>10.41</v>
      </c>
      <c r="N542" s="12">
        <f>_xlfn.XLOOKUP(A542,Cleaning!$A:$A,Cleaning!$P:$P,0,0)</f>
        <v>20.82</v>
      </c>
      <c r="O542">
        <f>_xlfn.XLOOKUP(A542,Cleaning!$A:$A,Cleaning!$R:$R,0,0)</f>
        <v>0</v>
      </c>
      <c r="P542">
        <f>_xlfn.XLOOKUP(A542,Cleaning!$A:$A,Cleaning!$T:$T,0,0)</f>
        <v>1.46</v>
      </c>
      <c r="Q542" s="5">
        <f>_xlfn.XLOOKUP(A542,Cleaning!$A:$A,Cleaning!$V:$V,0,0)</f>
        <v>22.28</v>
      </c>
    </row>
    <row r="543" spans="1:17" x14ac:dyDescent="0.3">
      <c r="A543" s="3">
        <v>120541</v>
      </c>
      <c r="B543">
        <f>_xlfn.XLOOKUP(A543,Cleaning!$A:$A,Cleaning!$B:$B,0,0)</f>
        <v>403</v>
      </c>
      <c r="C543" s="2">
        <f>_xlfn.XLOOKUP(A543,Cleaning!$A:$A,Cleaning!$C:$C,0,0)</f>
        <v>45835</v>
      </c>
      <c r="D543" s="4">
        <f>_xlfn.XLOOKUP(A543,Cleaning!$A:$A,Cleaning!$D:$D,0,0)</f>
        <v>0.4098148148148148</v>
      </c>
      <c r="E543" s="2">
        <f>_xlfn.XLOOKUP(A543,Cleaning!$A:$A,Cleaning!$E:$E,0,0)</f>
        <v>45835</v>
      </c>
      <c r="F543" s="10" t="str">
        <f>_xlfn.XLOOKUP(A543,Cleaning!$A:$A,Cleaning!$F:$F,0,0)</f>
        <v>Friday</v>
      </c>
      <c r="G543" t="str">
        <f>_xlfn.XLOOKUP(A543,Cleaning!$A:$A,Cleaning!$G:$G,0,0)</f>
        <v>Dinner</v>
      </c>
      <c r="H543" t="str">
        <f>_xlfn.XLOOKUP(A543,Cleaning!$A:$A,Cleaning!$I:$I,0,0)</f>
        <v>Takeout</v>
      </c>
      <c r="I543" t="str">
        <f>_xlfn.XLOOKUP(A543,Cleaning!$A:$A,Cleaning!$J:$J,0,0)</f>
        <v>French Fries</v>
      </c>
      <c r="J543" t="str">
        <f>_xlfn.XLOOKUP(A543,Cleaning!$A:$A,Cleaning!$L:$L,0,0)</f>
        <v>Extra Sauce</v>
      </c>
      <c r="K543" t="str">
        <f>_xlfn.XLOOKUP(A543,Cleaning!$A:$A,Cleaning!$X:$X,0,0)</f>
        <v>Card</v>
      </c>
      <c r="L543" s="3">
        <f>_xlfn.XLOOKUP(A543,Cleaning!$A:$A,Cleaning!$M:$M,0,0)</f>
        <v>1</v>
      </c>
      <c r="M543" s="5">
        <f>_xlfn.XLOOKUP(A543,Cleaning!$A:$A,Cleaning!$O:$O,0,0)</f>
        <v>2.5700000000000003</v>
      </c>
      <c r="N543" s="12">
        <f>_xlfn.XLOOKUP(A543,Cleaning!$A:$A,Cleaning!$P:$P,0,0)</f>
        <v>2.5700000000000003</v>
      </c>
      <c r="O543">
        <f>_xlfn.XLOOKUP(A543,Cleaning!$A:$A,Cleaning!$R:$R,0,0)</f>
        <v>0</v>
      </c>
      <c r="P543">
        <f>_xlfn.XLOOKUP(A543,Cleaning!$A:$A,Cleaning!$T:$T,0,0)</f>
        <v>0.17</v>
      </c>
      <c r="Q543" s="5">
        <f>_xlfn.XLOOKUP(A543,Cleaning!$A:$A,Cleaning!$V:$V,0,0)</f>
        <v>2.74</v>
      </c>
    </row>
    <row r="544" spans="1:17" x14ac:dyDescent="0.3">
      <c r="A544" s="3">
        <v>120542</v>
      </c>
      <c r="B544">
        <f>_xlfn.XLOOKUP(A544,Cleaning!$A:$A,Cleaning!$B:$B,0,0)</f>
        <v>202</v>
      </c>
      <c r="C544" s="2">
        <f>_xlfn.XLOOKUP(A544,Cleaning!$A:$A,Cleaning!$C:$C,0,0)</f>
        <v>45776</v>
      </c>
      <c r="D544" s="4">
        <f>_xlfn.XLOOKUP(A544,Cleaning!$A:$A,Cleaning!$D:$D,0,0)</f>
        <v>0.47993055555555558</v>
      </c>
      <c r="E544" s="2">
        <f>_xlfn.XLOOKUP(A544,Cleaning!$A:$A,Cleaning!$E:$E,0,0)</f>
        <v>45776</v>
      </c>
      <c r="F544" s="10" t="str">
        <f>_xlfn.XLOOKUP(A544,Cleaning!$A:$A,Cleaning!$F:$F,0,0)</f>
        <v>Tuesday</v>
      </c>
      <c r="G544" t="str">
        <f>_xlfn.XLOOKUP(A544,Cleaning!$A:$A,Cleaning!$G:$G,0,0)</f>
        <v>Lunch</v>
      </c>
      <c r="H544" t="str">
        <f>_xlfn.XLOOKUP(A544,Cleaning!$A:$A,Cleaning!$I:$I,0,0)</f>
        <v>Takeout</v>
      </c>
      <c r="I544" t="str">
        <f>_xlfn.XLOOKUP(A544,Cleaning!$A:$A,Cleaning!$J:$J,0,0)</f>
        <v>Spicy Chicken Sandwich</v>
      </c>
      <c r="J544" t="str">
        <f>_xlfn.XLOOKUP(A544,Cleaning!$A:$A,Cleaning!$L:$L,0,0)</f>
        <v>No Modifier</v>
      </c>
      <c r="K544" t="str">
        <f>_xlfn.XLOOKUP(A544,Cleaning!$A:$A,Cleaning!$X:$X,0,0)</f>
        <v>Card</v>
      </c>
      <c r="L544" s="3">
        <f>_xlfn.XLOOKUP(A544,Cleaning!$A:$A,Cleaning!$M:$M,0,0)</f>
        <v>1</v>
      </c>
      <c r="M544" s="5">
        <f>_xlfn.XLOOKUP(A544,Cleaning!$A:$A,Cleaning!$O:$O,0,0)</f>
        <v>5.84</v>
      </c>
      <c r="N544" s="12">
        <f>_xlfn.XLOOKUP(A544,Cleaning!$A:$A,Cleaning!$P:$P,0,0)</f>
        <v>5.84</v>
      </c>
      <c r="O544">
        <f>_xlfn.XLOOKUP(A544,Cleaning!$A:$A,Cleaning!$R:$R,0,0)</f>
        <v>0</v>
      </c>
      <c r="P544">
        <f>_xlfn.XLOOKUP(A544,Cleaning!$A:$A,Cleaning!$T:$T,0,0)</f>
        <v>0.38</v>
      </c>
      <c r="Q544" s="5">
        <f>_xlfn.XLOOKUP(A544,Cleaning!$A:$A,Cleaning!$V:$V,0,0)</f>
        <v>6.22</v>
      </c>
    </row>
    <row r="545" spans="1:17" x14ac:dyDescent="0.3">
      <c r="A545" s="3">
        <v>120543</v>
      </c>
      <c r="B545">
        <f>_xlfn.XLOOKUP(A545,Cleaning!$A:$A,Cleaning!$B:$B,0,0)</f>
        <v>402</v>
      </c>
      <c r="C545" s="2">
        <f>_xlfn.XLOOKUP(A545,Cleaning!$A:$A,Cleaning!$C:$C,0,0)</f>
        <v>45861</v>
      </c>
      <c r="D545" s="4">
        <f>_xlfn.XLOOKUP(A545,Cleaning!$A:$A,Cleaning!$D:$D,0,0)</f>
        <v>0.15035879629629631</v>
      </c>
      <c r="E545" s="2">
        <f>_xlfn.XLOOKUP(A545,Cleaning!$A:$A,Cleaning!$E:$E,0,0)</f>
        <v>45861</v>
      </c>
      <c r="F545" s="10" t="str">
        <f>_xlfn.XLOOKUP(A545,Cleaning!$A:$A,Cleaning!$F:$F,0,0)</f>
        <v>Wednesday</v>
      </c>
      <c r="G545" t="str">
        <f>_xlfn.XLOOKUP(A545,Cleaning!$A:$A,Cleaning!$G:$G,0,0)</f>
        <v>Afternoon</v>
      </c>
      <c r="H545" t="str">
        <f>_xlfn.XLOOKUP(A545,Cleaning!$A:$A,Cleaning!$I:$I,0,0)</f>
        <v>Dine-In</v>
      </c>
      <c r="I545" t="str">
        <f>_xlfn.XLOOKUP(A545,Cleaning!$A:$A,Cleaning!$J:$J,0,0)</f>
        <v>Onion Rings</v>
      </c>
      <c r="J545" t="str">
        <f>_xlfn.XLOOKUP(A545,Cleaning!$A:$A,Cleaning!$L:$L,0,0)</f>
        <v>Small Size</v>
      </c>
      <c r="K545" t="str">
        <f>_xlfn.XLOOKUP(A545,Cleaning!$A:$A,Cleaning!$X:$X,0,0)</f>
        <v>MobilePay</v>
      </c>
      <c r="L545" s="3">
        <f>_xlfn.XLOOKUP(A545,Cleaning!$A:$A,Cleaning!$M:$M,0,0)</f>
        <v>1</v>
      </c>
      <c r="M545" s="5">
        <f>_xlfn.XLOOKUP(A545,Cleaning!$A:$A,Cleaning!$O:$O,0,0)</f>
        <v>3.25</v>
      </c>
      <c r="N545" s="12">
        <f>_xlfn.XLOOKUP(A545,Cleaning!$A:$A,Cleaning!$P:$P,0,0)</f>
        <v>3.25</v>
      </c>
      <c r="O545">
        <f>_xlfn.XLOOKUP(A545,Cleaning!$A:$A,Cleaning!$R:$R,0,0)</f>
        <v>0</v>
      </c>
      <c r="P545">
        <f>_xlfn.XLOOKUP(A545,Cleaning!$A:$A,Cleaning!$T:$T,0,0)</f>
        <v>0.26</v>
      </c>
      <c r="Q545" s="5">
        <f>_xlfn.XLOOKUP(A545,Cleaning!$A:$A,Cleaning!$V:$V,0,0)</f>
        <v>3.51</v>
      </c>
    </row>
    <row r="546" spans="1:17" x14ac:dyDescent="0.3">
      <c r="A546" s="3">
        <v>120544</v>
      </c>
      <c r="B546">
        <f>_xlfn.XLOOKUP(A546,Cleaning!$A:$A,Cleaning!$B:$B,0,0)</f>
        <v>101</v>
      </c>
      <c r="C546" s="2">
        <f>_xlfn.XLOOKUP(A546,Cleaning!$A:$A,Cleaning!$C:$C,0,0)</f>
        <v>45796</v>
      </c>
      <c r="D546" s="4">
        <f>_xlfn.XLOOKUP(A546,Cleaning!$A:$A,Cleaning!$D:$D,0,0)</f>
        <v>0.1582175925925926</v>
      </c>
      <c r="E546" s="2">
        <f>_xlfn.XLOOKUP(A546,Cleaning!$A:$A,Cleaning!$E:$E,0,0)</f>
        <v>45796</v>
      </c>
      <c r="F546" s="10" t="str">
        <f>_xlfn.XLOOKUP(A546,Cleaning!$A:$A,Cleaning!$F:$F,0,0)</f>
        <v>Monday</v>
      </c>
      <c r="G546" t="str">
        <f>_xlfn.XLOOKUP(A546,Cleaning!$A:$A,Cleaning!$G:$G,0,0)</f>
        <v>Afternoon</v>
      </c>
      <c r="H546" t="str">
        <f>_xlfn.XLOOKUP(A546,Cleaning!$A:$A,Cleaning!$I:$I,0,0)</f>
        <v>Dine-In</v>
      </c>
      <c r="I546" t="str">
        <f>_xlfn.XLOOKUP(A546,Cleaning!$A:$A,Cleaning!$J:$J,0,0)</f>
        <v>Chicken Nuggets (6pc)</v>
      </c>
      <c r="J546" t="str">
        <f>_xlfn.XLOOKUP(A546,Cleaning!$A:$A,Cleaning!$L:$L,0,0)</f>
        <v>No Modifier</v>
      </c>
      <c r="K546" t="str">
        <f>_xlfn.XLOOKUP(A546,Cleaning!$A:$A,Cleaning!$X:$X,0,0)</f>
        <v>MobilePay</v>
      </c>
      <c r="L546" s="3">
        <f>_xlfn.XLOOKUP(A546,Cleaning!$A:$A,Cleaning!$M:$M,0,0)</f>
        <v>1</v>
      </c>
      <c r="M546" s="5">
        <f>_xlfn.XLOOKUP(A546,Cleaning!$A:$A,Cleaning!$O:$O,0,0)</f>
        <v>3.12</v>
      </c>
      <c r="N546" s="12">
        <f>_xlfn.XLOOKUP(A546,Cleaning!$A:$A,Cleaning!$P:$P,0,0)</f>
        <v>3.12</v>
      </c>
      <c r="O546">
        <f>_xlfn.XLOOKUP(A546,Cleaning!$A:$A,Cleaning!$R:$R,0,0)</f>
        <v>0</v>
      </c>
      <c r="P546">
        <f>_xlfn.XLOOKUP(A546,Cleaning!$A:$A,Cleaning!$T:$T,0,0)</f>
        <v>0.27</v>
      </c>
      <c r="Q546" s="5">
        <f>_xlfn.XLOOKUP(A546,Cleaning!$A:$A,Cleaning!$V:$V,0,0)</f>
        <v>3.39</v>
      </c>
    </row>
    <row r="547" spans="1:17" x14ac:dyDescent="0.3">
      <c r="A547" s="3">
        <v>120545</v>
      </c>
      <c r="B547">
        <f>_xlfn.XLOOKUP(A547,Cleaning!$A:$A,Cleaning!$B:$B,0,0)</f>
        <v>402</v>
      </c>
      <c r="C547" s="2">
        <f>_xlfn.XLOOKUP(A547,Cleaning!$A:$A,Cleaning!$C:$C,0,0)</f>
        <v>45763</v>
      </c>
      <c r="D547" s="4">
        <f>_xlfn.XLOOKUP(A547,Cleaning!$A:$A,Cleaning!$D:$D,0,0)</f>
        <v>0.1708912037037037</v>
      </c>
      <c r="E547" s="2">
        <f>_xlfn.XLOOKUP(A547,Cleaning!$A:$A,Cleaning!$E:$E,0,0)</f>
        <v>45763</v>
      </c>
      <c r="F547" s="10" t="str">
        <f>_xlfn.XLOOKUP(A547,Cleaning!$A:$A,Cleaning!$F:$F,0,0)</f>
        <v>Wednesday</v>
      </c>
      <c r="G547" t="str">
        <f>_xlfn.XLOOKUP(A547,Cleaning!$A:$A,Cleaning!$G:$G,0,0)</f>
        <v>Afternoon</v>
      </c>
      <c r="H547" t="str">
        <f>_xlfn.XLOOKUP(A547,Cleaning!$A:$A,Cleaning!$I:$I,0,0)</f>
        <v>Dine-In</v>
      </c>
      <c r="I547" t="str">
        <f>_xlfn.XLOOKUP(A547,Cleaning!$A:$A,Cleaning!$J:$J,0,0)</f>
        <v>Ice Cream Cone</v>
      </c>
      <c r="J547" t="str">
        <f>_xlfn.XLOOKUP(A547,Cleaning!$A:$A,Cleaning!$L:$L,0,0)</f>
        <v>Chocolate Topping</v>
      </c>
      <c r="K547" t="str">
        <f>_xlfn.XLOOKUP(A547,Cleaning!$A:$A,Cleaning!$X:$X,0,0)</f>
        <v>Card</v>
      </c>
      <c r="L547" s="3">
        <f>_xlfn.XLOOKUP(A547,Cleaning!$A:$A,Cleaning!$M:$M,0,0)</f>
        <v>1</v>
      </c>
      <c r="M547" s="5">
        <f>_xlfn.XLOOKUP(A547,Cleaning!$A:$A,Cleaning!$O:$O,0,0)</f>
        <v>2.0499999999999998</v>
      </c>
      <c r="N547" s="12">
        <f>_xlfn.XLOOKUP(A547,Cleaning!$A:$A,Cleaning!$P:$P,0,0)</f>
        <v>2.0499999999999998</v>
      </c>
      <c r="O547">
        <f>_xlfn.XLOOKUP(A547,Cleaning!$A:$A,Cleaning!$R:$R,0,0)</f>
        <v>0</v>
      </c>
      <c r="P547">
        <f>_xlfn.XLOOKUP(A547,Cleaning!$A:$A,Cleaning!$T:$T,0,0)</f>
        <v>0.16</v>
      </c>
      <c r="Q547" s="5">
        <f>_xlfn.XLOOKUP(A547,Cleaning!$A:$A,Cleaning!$V:$V,0,0)</f>
        <v>2.21</v>
      </c>
    </row>
    <row r="548" spans="1:17" x14ac:dyDescent="0.3">
      <c r="A548" s="3">
        <v>120546</v>
      </c>
      <c r="B548">
        <f>_xlfn.XLOOKUP(A548,Cleaning!$A:$A,Cleaning!$B:$B,0,0)</f>
        <v>402</v>
      </c>
      <c r="C548" s="2">
        <f>_xlfn.XLOOKUP(A548,Cleaning!$A:$A,Cleaning!$C:$C,0,0)</f>
        <v>45859</v>
      </c>
      <c r="D548" s="4">
        <f>_xlfn.XLOOKUP(A548,Cleaning!$A:$A,Cleaning!$D:$D,0,0)</f>
        <v>0.34004629629629629</v>
      </c>
      <c r="E548" s="2">
        <f>_xlfn.XLOOKUP(A548,Cleaning!$A:$A,Cleaning!$E:$E,0,0)</f>
        <v>45859</v>
      </c>
      <c r="F548" s="10" t="str">
        <f>_xlfn.XLOOKUP(A548,Cleaning!$A:$A,Cleaning!$F:$F,0,0)</f>
        <v>Monday</v>
      </c>
      <c r="G548" t="str">
        <f>_xlfn.XLOOKUP(A548,Cleaning!$A:$A,Cleaning!$G:$G,0,0)</f>
        <v>Breakfast</v>
      </c>
      <c r="H548" t="str">
        <f>_xlfn.XLOOKUP(A548,Cleaning!$A:$A,Cleaning!$I:$I,0,0)</f>
        <v>Dine-In</v>
      </c>
      <c r="I548" t="str">
        <f>_xlfn.XLOOKUP(A548,Cleaning!$A:$A,Cleaning!$J:$J,0,0)</f>
        <v>Apple Pie</v>
      </c>
      <c r="J548" t="str">
        <f>_xlfn.XLOOKUP(A548,Cleaning!$A:$A,Cleaning!$L:$L,0,0)</f>
        <v>Caramel Topping</v>
      </c>
      <c r="K548" t="str">
        <f>_xlfn.XLOOKUP(A548,Cleaning!$A:$A,Cleaning!$X:$X,0,0)</f>
        <v>Cash</v>
      </c>
      <c r="L548" s="3">
        <f>_xlfn.XLOOKUP(A548,Cleaning!$A:$A,Cleaning!$M:$M,0,0)</f>
        <v>2</v>
      </c>
      <c r="M548" s="5">
        <f>_xlfn.XLOOKUP(A548,Cleaning!$A:$A,Cleaning!$O:$O,0,0)</f>
        <v>2.17</v>
      </c>
      <c r="N548" s="12">
        <f>_xlfn.XLOOKUP(A548,Cleaning!$A:$A,Cleaning!$P:$P,0,0)</f>
        <v>4.34</v>
      </c>
      <c r="O548">
        <f>_xlfn.XLOOKUP(A548,Cleaning!$A:$A,Cleaning!$R:$R,0,0)</f>
        <v>0</v>
      </c>
      <c r="P548">
        <f>_xlfn.XLOOKUP(A548,Cleaning!$A:$A,Cleaning!$T:$T,0,0)</f>
        <v>0.37</v>
      </c>
      <c r="Q548" s="5">
        <f>_xlfn.XLOOKUP(A548,Cleaning!$A:$A,Cleaning!$V:$V,0,0)</f>
        <v>4.71</v>
      </c>
    </row>
    <row r="549" spans="1:17" x14ac:dyDescent="0.3">
      <c r="A549" s="3">
        <v>120547</v>
      </c>
      <c r="B549">
        <f>_xlfn.XLOOKUP(A549,Cleaning!$A:$A,Cleaning!$B:$B,0,0)</f>
        <v>401</v>
      </c>
      <c r="C549" s="2">
        <f>_xlfn.XLOOKUP(A549,Cleaning!$A:$A,Cleaning!$C:$C,0,0)</f>
        <v>45797</v>
      </c>
      <c r="D549" s="4">
        <f>_xlfn.XLOOKUP(A549,Cleaning!$A:$A,Cleaning!$D:$D,0,0)</f>
        <v>0.42024305555555558</v>
      </c>
      <c r="E549" s="2">
        <f>_xlfn.XLOOKUP(A549,Cleaning!$A:$A,Cleaning!$E:$E,0,0)</f>
        <v>45797</v>
      </c>
      <c r="F549" s="10" t="str">
        <f>_xlfn.XLOOKUP(A549,Cleaning!$A:$A,Cleaning!$F:$F,0,0)</f>
        <v>Tuesday</v>
      </c>
      <c r="G549" t="str">
        <f>_xlfn.XLOOKUP(A549,Cleaning!$A:$A,Cleaning!$G:$G,0,0)</f>
        <v>Morning</v>
      </c>
      <c r="H549" t="str">
        <f>_xlfn.XLOOKUP(A549,Cleaning!$A:$A,Cleaning!$I:$I,0,0)</f>
        <v>Dine-In</v>
      </c>
      <c r="I549" t="str">
        <f>_xlfn.XLOOKUP(A549,Cleaning!$A:$A,Cleaning!$J:$J,0,0)</f>
        <v>Latte</v>
      </c>
      <c r="J549" t="str">
        <f>_xlfn.XLOOKUP(A549,Cleaning!$A:$A,Cleaning!$L:$L,0,0)</f>
        <v>Sugar-Free Syrup</v>
      </c>
      <c r="K549" t="str">
        <f>_xlfn.XLOOKUP(A549,Cleaning!$A:$A,Cleaning!$X:$X,0,0)</f>
        <v>Card</v>
      </c>
      <c r="L549" s="3">
        <f>_xlfn.XLOOKUP(A549,Cleaning!$A:$A,Cleaning!$M:$M,0,0)</f>
        <v>1</v>
      </c>
      <c r="M549" s="5">
        <f>_xlfn.XLOOKUP(A549,Cleaning!$A:$A,Cleaning!$O:$O,0,0)</f>
        <v>3.49</v>
      </c>
      <c r="N549" s="12">
        <f>_xlfn.XLOOKUP(A549,Cleaning!$A:$A,Cleaning!$P:$P,0,0)</f>
        <v>3.49</v>
      </c>
      <c r="O549">
        <f>_xlfn.XLOOKUP(A549,Cleaning!$A:$A,Cleaning!$R:$R,0,0)</f>
        <v>0</v>
      </c>
      <c r="P549">
        <f>_xlfn.XLOOKUP(A549,Cleaning!$A:$A,Cleaning!$T:$T,0,0)</f>
        <v>0.26</v>
      </c>
      <c r="Q549" s="5">
        <f>_xlfn.XLOOKUP(A549,Cleaning!$A:$A,Cleaning!$V:$V,0,0)</f>
        <v>3.75</v>
      </c>
    </row>
    <row r="550" spans="1:17" x14ac:dyDescent="0.3">
      <c r="A550" s="3">
        <v>120548</v>
      </c>
      <c r="B550">
        <f>_xlfn.XLOOKUP(A550,Cleaning!$A:$A,Cleaning!$B:$B,0,0)</f>
        <v>202</v>
      </c>
      <c r="C550" s="2">
        <f>_xlfn.XLOOKUP(A550,Cleaning!$A:$A,Cleaning!$C:$C,0,0)</f>
        <v>45834</v>
      </c>
      <c r="D550" s="4">
        <f>_xlfn.XLOOKUP(A550,Cleaning!$A:$A,Cleaning!$D:$D,0,0)</f>
        <v>0.35451388888888891</v>
      </c>
      <c r="E550" s="2">
        <f>_xlfn.XLOOKUP(A550,Cleaning!$A:$A,Cleaning!$E:$E,0,0)</f>
        <v>45834</v>
      </c>
      <c r="F550" s="10" t="str">
        <f>_xlfn.XLOOKUP(A550,Cleaning!$A:$A,Cleaning!$F:$F,0,0)</f>
        <v>Thursday</v>
      </c>
      <c r="G550" t="str">
        <f>_xlfn.XLOOKUP(A550,Cleaning!$A:$A,Cleaning!$G:$G,0,0)</f>
        <v>Breakfast</v>
      </c>
      <c r="H550" t="str">
        <f>_xlfn.XLOOKUP(A550,Cleaning!$A:$A,Cleaning!$I:$I,0,0)</f>
        <v>Delivery</v>
      </c>
      <c r="I550" t="str">
        <f>_xlfn.XLOOKUP(A550,Cleaning!$A:$A,Cleaning!$J:$J,0,0)</f>
        <v>French Fries</v>
      </c>
      <c r="J550" t="str">
        <f>_xlfn.XLOOKUP(A550,Cleaning!$A:$A,Cleaning!$L:$L,0,0)</f>
        <v>No Modifier</v>
      </c>
      <c r="K550" t="str">
        <f>_xlfn.XLOOKUP(A550,Cleaning!$A:$A,Cleaning!$X:$X,0,0)</f>
        <v>MobilePay</v>
      </c>
      <c r="L550" s="3">
        <f>_xlfn.XLOOKUP(A550,Cleaning!$A:$A,Cleaning!$M:$M,0,0)</f>
        <v>2</v>
      </c>
      <c r="M550" s="5">
        <f>_xlfn.XLOOKUP(A550,Cleaning!$A:$A,Cleaning!$O:$O,0,0)</f>
        <v>3</v>
      </c>
      <c r="N550" s="12">
        <f>_xlfn.XLOOKUP(A550,Cleaning!$A:$A,Cleaning!$P:$P,0,0)</f>
        <v>6</v>
      </c>
      <c r="O550">
        <f>_xlfn.XLOOKUP(A550,Cleaning!$A:$A,Cleaning!$R:$R,0,0)</f>
        <v>0</v>
      </c>
      <c r="P550">
        <f>_xlfn.XLOOKUP(A550,Cleaning!$A:$A,Cleaning!$T:$T,0,0)</f>
        <v>0.43</v>
      </c>
      <c r="Q550" s="5">
        <f>_xlfn.XLOOKUP(A550,Cleaning!$A:$A,Cleaning!$V:$V,0,0)</f>
        <v>6.43</v>
      </c>
    </row>
    <row r="551" spans="1:17" x14ac:dyDescent="0.3">
      <c r="A551" s="3">
        <v>120549</v>
      </c>
      <c r="B551">
        <f>_xlfn.XLOOKUP(A551,Cleaning!$A:$A,Cleaning!$B:$B,0,0)</f>
        <v>301</v>
      </c>
      <c r="C551" s="2">
        <f>_xlfn.XLOOKUP(A551,Cleaning!$A:$A,Cleaning!$C:$C,0,0)</f>
        <v>45764</v>
      </c>
      <c r="D551" s="4">
        <f>_xlfn.XLOOKUP(A551,Cleaning!$A:$A,Cleaning!$D:$D,0,0)</f>
        <v>0.37440972222222224</v>
      </c>
      <c r="E551" s="2">
        <f>_xlfn.XLOOKUP(A551,Cleaning!$A:$A,Cleaning!$E:$E,0,0)</f>
        <v>45764</v>
      </c>
      <c r="F551" s="10" t="str">
        <f>_xlfn.XLOOKUP(A551,Cleaning!$A:$A,Cleaning!$F:$F,0,0)</f>
        <v>Thursday</v>
      </c>
      <c r="G551" t="str">
        <f>_xlfn.XLOOKUP(A551,Cleaning!$A:$A,Cleaning!$G:$G,0,0)</f>
        <v>Breakfast</v>
      </c>
      <c r="H551" t="str">
        <f>_xlfn.XLOOKUP(A551,Cleaning!$A:$A,Cleaning!$I:$I,0,0)</f>
        <v>Takeout</v>
      </c>
      <c r="I551" t="str">
        <f>_xlfn.XLOOKUP(A551,Cleaning!$A:$A,Cleaning!$J:$J,0,0)</f>
        <v>Coffee</v>
      </c>
      <c r="J551" t="str">
        <f>_xlfn.XLOOKUP(A551,Cleaning!$A:$A,Cleaning!$L:$L,0,0)</f>
        <v>Extra Ice</v>
      </c>
      <c r="K551" t="str">
        <f>_xlfn.XLOOKUP(A551,Cleaning!$A:$A,Cleaning!$X:$X,0,0)</f>
        <v>Card</v>
      </c>
      <c r="L551" s="3">
        <f>_xlfn.XLOOKUP(A551,Cleaning!$A:$A,Cleaning!$M:$M,0,0)</f>
        <v>1</v>
      </c>
      <c r="M551" s="5">
        <f>_xlfn.XLOOKUP(A551,Cleaning!$A:$A,Cleaning!$O:$O,0,0)</f>
        <v>1.77</v>
      </c>
      <c r="N551" s="12">
        <f>_xlfn.XLOOKUP(A551,Cleaning!$A:$A,Cleaning!$P:$P,0,0)</f>
        <v>1.77</v>
      </c>
      <c r="O551">
        <f>_xlfn.XLOOKUP(A551,Cleaning!$A:$A,Cleaning!$R:$R,0,0)</f>
        <v>0.35</v>
      </c>
      <c r="P551">
        <f>_xlfn.XLOOKUP(A551,Cleaning!$A:$A,Cleaning!$T:$T,0,0)</f>
        <v>0.1</v>
      </c>
      <c r="Q551" s="5">
        <f>_xlfn.XLOOKUP(A551,Cleaning!$A:$A,Cleaning!$V:$V,0,0)</f>
        <v>1.52</v>
      </c>
    </row>
    <row r="552" spans="1:17" x14ac:dyDescent="0.3">
      <c r="A552" s="3">
        <v>120550</v>
      </c>
      <c r="B552">
        <f>_xlfn.XLOOKUP(A552,Cleaning!$A:$A,Cleaning!$B:$B,0,0)</f>
        <v>201</v>
      </c>
      <c r="C552" s="2">
        <f>_xlfn.XLOOKUP(A552,Cleaning!$A:$A,Cleaning!$C:$C,0,0)</f>
        <v>45809</v>
      </c>
      <c r="D552" s="4">
        <f>_xlfn.XLOOKUP(A552,Cleaning!$A:$A,Cleaning!$D:$D,0,0)</f>
        <v>0.52666666666666662</v>
      </c>
      <c r="E552" s="2">
        <f>_xlfn.XLOOKUP(A552,Cleaning!$A:$A,Cleaning!$E:$E,0,0)</f>
        <v>45809</v>
      </c>
      <c r="F552" s="10" t="str">
        <f>_xlfn.XLOOKUP(A552,Cleaning!$A:$A,Cleaning!$F:$F,0,0)</f>
        <v>Sunday</v>
      </c>
      <c r="G552" t="str">
        <f>_xlfn.XLOOKUP(A552,Cleaning!$A:$A,Cleaning!$G:$G,0,0)</f>
        <v>Lunch</v>
      </c>
      <c r="H552" t="str">
        <f>_xlfn.XLOOKUP(A552,Cleaning!$A:$A,Cleaning!$I:$I,0,0)</f>
        <v>Dine-In</v>
      </c>
      <c r="I552" t="str">
        <f>_xlfn.XLOOKUP(A552,Cleaning!$A:$A,Cleaning!$J:$J,0,0)</f>
        <v>Chicken Sandwich</v>
      </c>
      <c r="J552" t="str">
        <f>_xlfn.XLOOKUP(A552,Cleaning!$A:$A,Cleaning!$L:$L,0,0)</f>
        <v>No Pickles</v>
      </c>
      <c r="K552" t="str">
        <f>_xlfn.XLOOKUP(A552,Cleaning!$A:$A,Cleaning!$X:$X,0,0)</f>
        <v>Card</v>
      </c>
      <c r="L552" s="3">
        <f>_xlfn.XLOOKUP(A552,Cleaning!$A:$A,Cleaning!$M:$M,0,0)</f>
        <v>1</v>
      </c>
      <c r="M552" s="5">
        <f>_xlfn.XLOOKUP(A552,Cleaning!$A:$A,Cleaning!$O:$O,0,0)</f>
        <v>5.42</v>
      </c>
      <c r="N552" s="12">
        <f>_xlfn.XLOOKUP(A552,Cleaning!$A:$A,Cleaning!$P:$P,0,0)</f>
        <v>5.42</v>
      </c>
      <c r="O552">
        <f>_xlfn.XLOOKUP(A552,Cleaning!$A:$A,Cleaning!$R:$R,0,0)</f>
        <v>0</v>
      </c>
      <c r="P552">
        <f>_xlfn.XLOOKUP(A552,Cleaning!$A:$A,Cleaning!$T:$T,0,0)</f>
        <v>0.41</v>
      </c>
      <c r="Q552" s="5">
        <f>_xlfn.XLOOKUP(A552,Cleaning!$A:$A,Cleaning!$V:$V,0,0)</f>
        <v>5.83</v>
      </c>
    </row>
    <row r="553" spans="1:17" x14ac:dyDescent="0.3">
      <c r="A553" s="3">
        <v>120551</v>
      </c>
      <c r="B553">
        <f>_xlfn.XLOOKUP(A553,Cleaning!$A:$A,Cleaning!$B:$B,0,0)</f>
        <v>402</v>
      </c>
      <c r="C553" s="2">
        <f>_xlfn.XLOOKUP(A553,Cleaning!$A:$A,Cleaning!$C:$C,0,0)</f>
        <v>45833</v>
      </c>
      <c r="D553" s="4">
        <f>_xlfn.XLOOKUP(A553,Cleaning!$A:$A,Cleaning!$D:$D,0,0)</f>
        <v>7.8865740740740736E-2</v>
      </c>
      <c r="E553" s="2">
        <f>_xlfn.XLOOKUP(A553,Cleaning!$A:$A,Cleaning!$E:$E,0,0)</f>
        <v>45833</v>
      </c>
      <c r="F553" s="10" t="str">
        <f>_xlfn.XLOOKUP(A553,Cleaning!$A:$A,Cleaning!$F:$F,0,0)</f>
        <v>Wednesday</v>
      </c>
      <c r="G553" t="str">
        <f>_xlfn.XLOOKUP(A553,Cleaning!$A:$A,Cleaning!$G:$G,0,0)</f>
        <v>Lunch</v>
      </c>
      <c r="H553" t="str">
        <f>_xlfn.XLOOKUP(A553,Cleaning!$A:$A,Cleaning!$I:$I,0,0)</f>
        <v>Takeout</v>
      </c>
      <c r="I553" t="str">
        <f>_xlfn.XLOOKUP(A553,Cleaning!$A:$A,Cleaning!$J:$J,0,0)</f>
        <v>Spicy Chicken Sandwich</v>
      </c>
      <c r="J553" t="str">
        <f>_xlfn.XLOOKUP(A553,Cleaning!$A:$A,Cleaning!$L:$L,0,0)</f>
        <v>Extra Patty</v>
      </c>
      <c r="K553" t="str">
        <f>_xlfn.XLOOKUP(A553,Cleaning!$A:$A,Cleaning!$X:$X,0,0)</f>
        <v>GiftCard</v>
      </c>
      <c r="L553" s="3">
        <f>_xlfn.XLOOKUP(A553,Cleaning!$A:$A,Cleaning!$M:$M,0,0)</f>
        <v>1</v>
      </c>
      <c r="M553" s="5">
        <f>_xlfn.XLOOKUP(A553,Cleaning!$A:$A,Cleaning!$O:$O,0,0)</f>
        <v>7.5799999999999992</v>
      </c>
      <c r="N553" s="12">
        <f>_xlfn.XLOOKUP(A553,Cleaning!$A:$A,Cleaning!$P:$P,0,0)</f>
        <v>7.5799999999999992</v>
      </c>
      <c r="O553">
        <f>_xlfn.XLOOKUP(A553,Cleaning!$A:$A,Cleaning!$R:$R,0,0)</f>
        <v>0</v>
      </c>
      <c r="P553">
        <f>_xlfn.XLOOKUP(A553,Cleaning!$A:$A,Cleaning!$T:$T,0,0)</f>
        <v>0.53</v>
      </c>
      <c r="Q553" s="5">
        <f>_xlfn.XLOOKUP(A553,Cleaning!$A:$A,Cleaning!$V:$V,0,0)</f>
        <v>8.11</v>
      </c>
    </row>
    <row r="554" spans="1:17" x14ac:dyDescent="0.3">
      <c r="A554" s="3">
        <v>120552</v>
      </c>
      <c r="B554">
        <f>_xlfn.XLOOKUP(A554,Cleaning!$A:$A,Cleaning!$B:$B,0,0)</f>
        <v>202</v>
      </c>
      <c r="C554" s="2">
        <f>_xlfn.XLOOKUP(A554,Cleaning!$A:$A,Cleaning!$C:$C,0,0)</f>
        <v>45758</v>
      </c>
      <c r="D554" s="4">
        <f>_xlfn.XLOOKUP(A554,Cleaning!$A:$A,Cleaning!$D:$D,0,0)</f>
        <v>0.25406250000000002</v>
      </c>
      <c r="E554" s="2">
        <f>_xlfn.XLOOKUP(A554,Cleaning!$A:$A,Cleaning!$E:$E,0,0)</f>
        <v>45758</v>
      </c>
      <c r="F554" s="10" t="str">
        <f>_xlfn.XLOOKUP(A554,Cleaning!$A:$A,Cleaning!$F:$F,0,0)</f>
        <v>Friday</v>
      </c>
      <c r="G554" t="str">
        <f>_xlfn.XLOOKUP(A554,Cleaning!$A:$A,Cleaning!$G:$G,0,0)</f>
        <v>Dinner</v>
      </c>
      <c r="H554" t="str">
        <f>_xlfn.XLOOKUP(A554,Cleaning!$A:$A,Cleaning!$I:$I,0,0)</f>
        <v>Drive-Thru</v>
      </c>
      <c r="I554" t="str">
        <f>_xlfn.XLOOKUP(A554,Cleaning!$A:$A,Cleaning!$J:$J,0,0)</f>
        <v>Cheeseburger</v>
      </c>
      <c r="J554" t="str">
        <f>_xlfn.XLOOKUP(A554,Cleaning!$A:$A,Cleaning!$L:$L,0,0)</f>
        <v>No Modifier</v>
      </c>
      <c r="K554" t="str">
        <f>_xlfn.XLOOKUP(A554,Cleaning!$A:$A,Cleaning!$X:$X,0,0)</f>
        <v>Card</v>
      </c>
      <c r="L554" s="3">
        <f>_xlfn.XLOOKUP(A554,Cleaning!$A:$A,Cleaning!$M:$M,0,0)</f>
        <v>1</v>
      </c>
      <c r="M554" s="5">
        <f>_xlfn.XLOOKUP(A554,Cleaning!$A:$A,Cleaning!$O:$O,0,0)</f>
        <v>4.88</v>
      </c>
      <c r="N554" s="12">
        <f>_xlfn.XLOOKUP(A554,Cleaning!$A:$A,Cleaning!$P:$P,0,0)</f>
        <v>4.88</v>
      </c>
      <c r="O554">
        <f>_xlfn.XLOOKUP(A554,Cleaning!$A:$A,Cleaning!$R:$R,0,0)</f>
        <v>0</v>
      </c>
      <c r="P554">
        <f>_xlfn.XLOOKUP(A554,Cleaning!$A:$A,Cleaning!$T:$T,0,0)</f>
        <v>0.46</v>
      </c>
      <c r="Q554" s="5">
        <f>_xlfn.XLOOKUP(A554,Cleaning!$A:$A,Cleaning!$V:$V,0,0)</f>
        <v>5.34</v>
      </c>
    </row>
    <row r="555" spans="1:17" x14ac:dyDescent="0.3">
      <c r="A555" s="3">
        <v>120553</v>
      </c>
      <c r="B555">
        <f>_xlfn.XLOOKUP(A555,Cleaning!$A:$A,Cleaning!$B:$B,0,0)</f>
        <v>401</v>
      </c>
      <c r="C555" s="2">
        <f>_xlfn.XLOOKUP(A555,Cleaning!$A:$A,Cleaning!$C:$C,0,0)</f>
        <v>45779</v>
      </c>
      <c r="D555" s="4">
        <f>_xlfn.XLOOKUP(A555,Cleaning!$A:$A,Cleaning!$D:$D,0,0)</f>
        <v>0.48291666666666666</v>
      </c>
      <c r="E555" s="2">
        <f>_xlfn.XLOOKUP(A555,Cleaning!$A:$A,Cleaning!$E:$E,0,0)</f>
        <v>45779</v>
      </c>
      <c r="F555" s="10" t="str">
        <f>_xlfn.XLOOKUP(A555,Cleaning!$A:$A,Cleaning!$F:$F,0,0)</f>
        <v>Friday</v>
      </c>
      <c r="G555" t="str">
        <f>_xlfn.XLOOKUP(A555,Cleaning!$A:$A,Cleaning!$G:$G,0,0)</f>
        <v>Morning</v>
      </c>
      <c r="H555" t="str">
        <f>_xlfn.XLOOKUP(A555,Cleaning!$A:$A,Cleaning!$I:$I,0,0)</f>
        <v>Dine-In</v>
      </c>
      <c r="I555" t="str">
        <f>_xlfn.XLOOKUP(A555,Cleaning!$A:$A,Cleaning!$J:$J,0,0)</f>
        <v>Chicken Nuggets (6pc)</v>
      </c>
      <c r="J555" t="str">
        <f>_xlfn.XLOOKUP(A555,Cleaning!$A:$A,Cleaning!$L:$L,0,0)</f>
        <v>No Modifier</v>
      </c>
      <c r="K555" t="str">
        <f>_xlfn.XLOOKUP(A555,Cleaning!$A:$A,Cleaning!$X:$X,0,0)</f>
        <v>MobilePay</v>
      </c>
      <c r="L555" s="3">
        <f>_xlfn.XLOOKUP(A555,Cleaning!$A:$A,Cleaning!$M:$M,0,0)</f>
        <v>2</v>
      </c>
      <c r="M555" s="5">
        <f>_xlfn.XLOOKUP(A555,Cleaning!$A:$A,Cleaning!$O:$O,0,0)</f>
        <v>3.8</v>
      </c>
      <c r="N555" s="12">
        <f>_xlfn.XLOOKUP(A555,Cleaning!$A:$A,Cleaning!$P:$P,0,0)</f>
        <v>7.6</v>
      </c>
      <c r="O555">
        <f>_xlfn.XLOOKUP(A555,Cleaning!$A:$A,Cleaning!$R:$R,0,0)</f>
        <v>0</v>
      </c>
      <c r="P555">
        <f>_xlfn.XLOOKUP(A555,Cleaning!$A:$A,Cleaning!$T:$T,0,0)</f>
        <v>0.65</v>
      </c>
      <c r="Q555" s="5">
        <f>_xlfn.XLOOKUP(A555,Cleaning!$A:$A,Cleaning!$V:$V,0,0)</f>
        <v>8.25</v>
      </c>
    </row>
    <row r="556" spans="1:17" x14ac:dyDescent="0.3">
      <c r="A556" s="3">
        <v>120554</v>
      </c>
      <c r="B556">
        <f>_xlfn.XLOOKUP(A556,Cleaning!$A:$A,Cleaning!$B:$B,0,0)</f>
        <v>202</v>
      </c>
      <c r="C556" s="2">
        <f>_xlfn.XLOOKUP(A556,Cleaning!$A:$A,Cleaning!$C:$C,0,0)</f>
        <v>45763</v>
      </c>
      <c r="D556" s="4">
        <f>_xlfn.XLOOKUP(A556,Cleaning!$A:$A,Cleaning!$D:$D,0,0)</f>
        <v>0.11336805555555556</v>
      </c>
      <c r="E556" s="2">
        <f>_xlfn.XLOOKUP(A556,Cleaning!$A:$A,Cleaning!$E:$E,0,0)</f>
        <v>45763</v>
      </c>
      <c r="F556" s="10" t="str">
        <f>_xlfn.XLOOKUP(A556,Cleaning!$A:$A,Cleaning!$F:$F,0,0)</f>
        <v>Wednesday</v>
      </c>
      <c r="G556" t="str">
        <f>_xlfn.XLOOKUP(A556,Cleaning!$A:$A,Cleaning!$G:$G,0,0)</f>
        <v>Lunch</v>
      </c>
      <c r="H556" t="str">
        <f>_xlfn.XLOOKUP(A556,Cleaning!$A:$A,Cleaning!$I:$I,0,0)</f>
        <v>Dine-In</v>
      </c>
      <c r="I556" t="str">
        <f>_xlfn.XLOOKUP(A556,Cleaning!$A:$A,Cleaning!$J:$J,0,0)</f>
        <v>Cheeseburger</v>
      </c>
      <c r="J556" t="str">
        <f>_xlfn.XLOOKUP(A556,Cleaning!$A:$A,Cleaning!$L:$L,0,0)</f>
        <v>No Modifier</v>
      </c>
      <c r="K556" t="str">
        <f>_xlfn.XLOOKUP(A556,Cleaning!$A:$A,Cleaning!$X:$X,0,0)</f>
        <v>MobilePay</v>
      </c>
      <c r="L556" s="3">
        <f>_xlfn.XLOOKUP(A556,Cleaning!$A:$A,Cleaning!$M:$M,0,0)</f>
        <v>1</v>
      </c>
      <c r="M556" s="5">
        <f>_xlfn.XLOOKUP(A556,Cleaning!$A:$A,Cleaning!$O:$O,0,0)</f>
        <v>4.5999999999999996</v>
      </c>
      <c r="N556" s="12">
        <f>_xlfn.XLOOKUP(A556,Cleaning!$A:$A,Cleaning!$P:$P,0,0)</f>
        <v>4.5999999999999996</v>
      </c>
      <c r="O556">
        <f>_xlfn.XLOOKUP(A556,Cleaning!$A:$A,Cleaning!$R:$R,0,0)</f>
        <v>0</v>
      </c>
      <c r="P556">
        <f>_xlfn.XLOOKUP(A556,Cleaning!$A:$A,Cleaning!$T:$T,0,0)</f>
        <v>0.44</v>
      </c>
      <c r="Q556" s="5">
        <f>_xlfn.XLOOKUP(A556,Cleaning!$A:$A,Cleaning!$V:$V,0,0)</f>
        <v>5.04</v>
      </c>
    </row>
    <row r="557" spans="1:17" x14ac:dyDescent="0.3">
      <c r="A557" s="3">
        <v>120555</v>
      </c>
      <c r="B557">
        <f>_xlfn.XLOOKUP(A557,Cleaning!$A:$A,Cleaning!$B:$B,0,0)</f>
        <v>201</v>
      </c>
      <c r="C557" s="2">
        <f>_xlfn.XLOOKUP(A557,Cleaning!$A:$A,Cleaning!$C:$C,0,0)</f>
        <v>45828</v>
      </c>
      <c r="D557" s="4">
        <f>_xlfn.XLOOKUP(A557,Cleaning!$A:$A,Cleaning!$D:$D,0,0)</f>
        <v>0.52755787037037039</v>
      </c>
      <c r="E557" s="2">
        <f>_xlfn.XLOOKUP(A557,Cleaning!$A:$A,Cleaning!$E:$E,0,0)</f>
        <v>45828</v>
      </c>
      <c r="F557" s="10" t="str">
        <f>_xlfn.XLOOKUP(A557,Cleaning!$A:$A,Cleaning!$F:$F,0,0)</f>
        <v>Friday</v>
      </c>
      <c r="G557" t="str">
        <f>_xlfn.XLOOKUP(A557,Cleaning!$A:$A,Cleaning!$G:$G,0,0)</f>
        <v>Lunch</v>
      </c>
      <c r="H557" t="str">
        <f>_xlfn.XLOOKUP(A557,Cleaning!$A:$A,Cleaning!$I:$I,0,0)</f>
        <v>Takeout</v>
      </c>
      <c r="I557" t="str">
        <f>_xlfn.XLOOKUP(A557,Cleaning!$A:$A,Cleaning!$J:$J,0,0)</f>
        <v>Chicken Nuggets (10pc)</v>
      </c>
      <c r="J557" t="str">
        <f>_xlfn.XLOOKUP(A557,Cleaning!$A:$A,Cleaning!$L:$L,0,0)</f>
        <v>No Modifier</v>
      </c>
      <c r="K557" t="str">
        <f>_xlfn.XLOOKUP(A557,Cleaning!$A:$A,Cleaning!$X:$X,0,0)</f>
        <v>Card</v>
      </c>
      <c r="L557" s="3">
        <f>_xlfn.XLOOKUP(A557,Cleaning!$A:$A,Cleaning!$M:$M,0,0)</f>
        <v>3</v>
      </c>
      <c r="M557" s="5">
        <f>_xlfn.XLOOKUP(A557,Cleaning!$A:$A,Cleaning!$O:$O,0,0)</f>
        <v>4.8500000000000005</v>
      </c>
      <c r="N557" s="12">
        <f>_xlfn.XLOOKUP(A557,Cleaning!$A:$A,Cleaning!$P:$P,0,0)</f>
        <v>14.55</v>
      </c>
      <c r="O557">
        <f>_xlfn.XLOOKUP(A557,Cleaning!$A:$A,Cleaning!$R:$R,0,0)</f>
        <v>0</v>
      </c>
      <c r="P557">
        <f>_xlfn.XLOOKUP(A557,Cleaning!$A:$A,Cleaning!$T:$T,0,0)</f>
        <v>1.02</v>
      </c>
      <c r="Q557" s="5">
        <f>_xlfn.XLOOKUP(A557,Cleaning!$A:$A,Cleaning!$V:$V,0,0)</f>
        <v>15.57</v>
      </c>
    </row>
    <row r="558" spans="1:17" x14ac:dyDescent="0.3">
      <c r="A558" s="3">
        <v>120556</v>
      </c>
      <c r="B558">
        <f>_xlfn.XLOOKUP(A558,Cleaning!$A:$A,Cleaning!$B:$B,0,0)</f>
        <v>103</v>
      </c>
      <c r="C558" s="2">
        <f>_xlfn.XLOOKUP(A558,Cleaning!$A:$A,Cleaning!$C:$C,0,0)</f>
        <v>45798</v>
      </c>
      <c r="D558" s="4">
        <f>_xlfn.XLOOKUP(A558,Cleaning!$A:$A,Cleaning!$D:$D,0,0)</f>
        <v>0.12069444444444444</v>
      </c>
      <c r="E558" s="2">
        <f>_xlfn.XLOOKUP(A558,Cleaning!$A:$A,Cleaning!$E:$E,0,0)</f>
        <v>45798</v>
      </c>
      <c r="F558" s="10" t="str">
        <f>_xlfn.XLOOKUP(A558,Cleaning!$A:$A,Cleaning!$F:$F,0,0)</f>
        <v>Wednesday</v>
      </c>
      <c r="G558" t="str">
        <f>_xlfn.XLOOKUP(A558,Cleaning!$A:$A,Cleaning!$G:$G,0,0)</f>
        <v>Lunch</v>
      </c>
      <c r="H558" t="str">
        <f>_xlfn.XLOOKUP(A558,Cleaning!$A:$A,Cleaning!$I:$I,0,0)</f>
        <v>Delivery</v>
      </c>
      <c r="I558" t="str">
        <f>_xlfn.XLOOKUP(A558,Cleaning!$A:$A,Cleaning!$J:$J,0,0)</f>
        <v>Chicken Sandwich Combo</v>
      </c>
      <c r="J558" t="str">
        <f>_xlfn.XLOOKUP(A558,Cleaning!$A:$A,Cleaning!$L:$L,0,0)</f>
        <v>No Modifier</v>
      </c>
      <c r="K558" t="str">
        <f>_xlfn.XLOOKUP(A558,Cleaning!$A:$A,Cleaning!$X:$X,0,0)</f>
        <v>Card</v>
      </c>
      <c r="L558" s="3">
        <f>_xlfn.XLOOKUP(A558,Cleaning!$A:$A,Cleaning!$M:$M,0,0)</f>
        <v>1</v>
      </c>
      <c r="M558" s="5">
        <f>_xlfn.XLOOKUP(A558,Cleaning!$A:$A,Cleaning!$O:$O,0,0)</f>
        <v>9.75</v>
      </c>
      <c r="N558" s="12">
        <f>_xlfn.XLOOKUP(A558,Cleaning!$A:$A,Cleaning!$P:$P,0,0)</f>
        <v>9.75</v>
      </c>
      <c r="O558">
        <f>_xlfn.XLOOKUP(A558,Cleaning!$A:$A,Cleaning!$R:$R,0,0)</f>
        <v>0.49</v>
      </c>
      <c r="P558">
        <f>_xlfn.XLOOKUP(A558,Cleaning!$A:$A,Cleaning!$T:$T,0,0)</f>
        <v>0.65</v>
      </c>
      <c r="Q558" s="5">
        <f>_xlfn.XLOOKUP(A558,Cleaning!$A:$A,Cleaning!$V:$V,0,0)</f>
        <v>9.91</v>
      </c>
    </row>
    <row r="559" spans="1:17" x14ac:dyDescent="0.3">
      <c r="A559" s="3">
        <v>120557</v>
      </c>
      <c r="B559">
        <f>_xlfn.XLOOKUP(A559,Cleaning!$A:$A,Cleaning!$B:$B,0,0)</f>
        <v>103</v>
      </c>
      <c r="C559" s="2">
        <f>_xlfn.XLOOKUP(A559,Cleaning!$A:$A,Cleaning!$C:$C,0,0)</f>
        <v>45797</v>
      </c>
      <c r="D559" s="4">
        <f>_xlfn.XLOOKUP(A559,Cleaning!$A:$A,Cleaning!$D:$D,0,0)</f>
        <v>0.5078125</v>
      </c>
      <c r="E559" s="2">
        <f>_xlfn.XLOOKUP(A559,Cleaning!$A:$A,Cleaning!$E:$E,0,0)</f>
        <v>45797</v>
      </c>
      <c r="F559" s="10" t="str">
        <f>_xlfn.XLOOKUP(A559,Cleaning!$A:$A,Cleaning!$F:$F,0,0)</f>
        <v>Tuesday</v>
      </c>
      <c r="G559" t="str">
        <f>_xlfn.XLOOKUP(A559,Cleaning!$A:$A,Cleaning!$G:$G,0,0)</f>
        <v>Late Night</v>
      </c>
      <c r="H559" t="str">
        <f>_xlfn.XLOOKUP(A559,Cleaning!$A:$A,Cleaning!$I:$I,0,0)</f>
        <v>Drive-Thru</v>
      </c>
      <c r="I559" t="str">
        <f>_xlfn.XLOOKUP(A559,Cleaning!$A:$A,Cleaning!$J:$J,0,0)</f>
        <v>Double Cheeseburger</v>
      </c>
      <c r="J559" t="str">
        <f>_xlfn.XLOOKUP(A559,Cleaning!$A:$A,Cleaning!$L:$L,0,0)</f>
        <v>No Modifier</v>
      </c>
      <c r="K559" t="str">
        <f>_xlfn.XLOOKUP(A559,Cleaning!$A:$A,Cleaning!$X:$X,0,0)</f>
        <v>Card</v>
      </c>
      <c r="L559" s="3">
        <f>_xlfn.XLOOKUP(A559,Cleaning!$A:$A,Cleaning!$M:$M,0,0)</f>
        <v>1</v>
      </c>
      <c r="M559" s="5">
        <f>_xlfn.XLOOKUP(A559,Cleaning!$A:$A,Cleaning!$O:$O,0,0)</f>
        <v>5.5600000000000005</v>
      </c>
      <c r="N559" s="12">
        <f>_xlfn.XLOOKUP(A559,Cleaning!$A:$A,Cleaning!$P:$P,0,0)</f>
        <v>5.5600000000000005</v>
      </c>
      <c r="O559">
        <f>_xlfn.XLOOKUP(A559,Cleaning!$A:$A,Cleaning!$R:$R,0,0)</f>
        <v>0</v>
      </c>
      <c r="P559">
        <f>_xlfn.XLOOKUP(A559,Cleaning!$A:$A,Cleaning!$T:$T,0,0)</f>
        <v>0.47</v>
      </c>
      <c r="Q559" s="5">
        <f>_xlfn.XLOOKUP(A559,Cleaning!$A:$A,Cleaning!$V:$V,0,0)</f>
        <v>6.03</v>
      </c>
    </row>
    <row r="560" spans="1:17" x14ac:dyDescent="0.3">
      <c r="A560" s="3">
        <v>120558</v>
      </c>
      <c r="B560">
        <f>_xlfn.XLOOKUP(A560,Cleaning!$A:$A,Cleaning!$B:$B,0,0)</f>
        <v>501</v>
      </c>
      <c r="C560" s="2">
        <f>_xlfn.XLOOKUP(A560,Cleaning!$A:$A,Cleaning!$C:$C,0,0)</f>
        <v>45864</v>
      </c>
      <c r="D560" s="4">
        <f>_xlfn.XLOOKUP(A560,Cleaning!$A:$A,Cleaning!$D:$D,0,0)</f>
        <v>0.41641203703703705</v>
      </c>
      <c r="E560" s="2">
        <f>_xlfn.XLOOKUP(A560,Cleaning!$A:$A,Cleaning!$E:$E,0,0)</f>
        <v>45864</v>
      </c>
      <c r="F560" s="10" t="str">
        <f>_xlfn.XLOOKUP(A560,Cleaning!$A:$A,Cleaning!$F:$F,0,0)</f>
        <v>Saturday</v>
      </c>
      <c r="G560" t="str">
        <f>_xlfn.XLOOKUP(A560,Cleaning!$A:$A,Cleaning!$G:$G,0,0)</f>
        <v>Dinner</v>
      </c>
      <c r="H560" t="str">
        <f>_xlfn.XLOOKUP(A560,Cleaning!$A:$A,Cleaning!$I:$I,0,0)</f>
        <v>Dine-In</v>
      </c>
      <c r="I560" t="str">
        <f>_xlfn.XLOOKUP(A560,Cleaning!$A:$A,Cleaning!$J:$J,0,0)</f>
        <v>Spicy Chicken Sandwich</v>
      </c>
      <c r="J560" t="str">
        <f>_xlfn.XLOOKUP(A560,Cleaning!$A:$A,Cleaning!$L:$L,0,0)</f>
        <v>No Modifier</v>
      </c>
      <c r="K560" t="str">
        <f>_xlfn.XLOOKUP(A560,Cleaning!$A:$A,Cleaning!$X:$X,0,0)</f>
        <v>Card</v>
      </c>
      <c r="L560" s="3">
        <f>_xlfn.XLOOKUP(A560,Cleaning!$A:$A,Cleaning!$M:$M,0,0)</f>
        <v>1</v>
      </c>
      <c r="M560" s="5">
        <f>_xlfn.XLOOKUP(A560,Cleaning!$A:$A,Cleaning!$O:$O,0,0)</f>
        <v>5.79</v>
      </c>
      <c r="N560" s="12">
        <f>_xlfn.XLOOKUP(A560,Cleaning!$A:$A,Cleaning!$P:$P,0,0)</f>
        <v>5.79</v>
      </c>
      <c r="O560">
        <f>_xlfn.XLOOKUP(A560,Cleaning!$A:$A,Cleaning!$R:$R,0,0)</f>
        <v>0</v>
      </c>
      <c r="P560">
        <f>_xlfn.XLOOKUP(A560,Cleaning!$A:$A,Cleaning!$T:$T,0,0)</f>
        <v>0.42</v>
      </c>
      <c r="Q560" s="5">
        <f>_xlfn.XLOOKUP(A560,Cleaning!$A:$A,Cleaning!$V:$V,0,0)</f>
        <v>6.21</v>
      </c>
    </row>
    <row r="561" spans="1:17" x14ac:dyDescent="0.3">
      <c r="A561" s="3">
        <v>120559</v>
      </c>
      <c r="B561">
        <f>_xlfn.XLOOKUP(A561,Cleaning!$A:$A,Cleaning!$B:$B,0,0)</f>
        <v>102</v>
      </c>
      <c r="C561" s="2">
        <f>_xlfn.XLOOKUP(A561,Cleaning!$A:$A,Cleaning!$C:$C,0,0)</f>
        <v>45825</v>
      </c>
      <c r="D561" s="4">
        <f>_xlfn.XLOOKUP(A561,Cleaning!$A:$A,Cleaning!$D:$D,0,0)</f>
        <v>0.49745370370370373</v>
      </c>
      <c r="E561" s="2">
        <f>_xlfn.XLOOKUP(A561,Cleaning!$A:$A,Cleaning!$E:$E,0,0)</f>
        <v>45825</v>
      </c>
      <c r="F561" s="10" t="str">
        <f>_xlfn.XLOOKUP(A561,Cleaning!$A:$A,Cleaning!$F:$F,0,0)</f>
        <v>Tuesday</v>
      </c>
      <c r="G561" t="str">
        <f>_xlfn.XLOOKUP(A561,Cleaning!$A:$A,Cleaning!$G:$G,0,0)</f>
        <v>Morning</v>
      </c>
      <c r="H561" t="str">
        <f>_xlfn.XLOOKUP(A561,Cleaning!$A:$A,Cleaning!$I:$I,0,0)</f>
        <v>Takeout</v>
      </c>
      <c r="I561" t="str">
        <f>_xlfn.XLOOKUP(A561,Cleaning!$A:$A,Cleaning!$J:$J,0,0)</f>
        <v>Coffee</v>
      </c>
      <c r="J561" t="str">
        <f>_xlfn.XLOOKUP(A561,Cleaning!$A:$A,Cleaning!$L:$L,0,0)</f>
        <v>No Modifier</v>
      </c>
      <c r="K561" t="str">
        <f>_xlfn.XLOOKUP(A561,Cleaning!$A:$A,Cleaning!$X:$X,0,0)</f>
        <v>Card</v>
      </c>
      <c r="L561" s="3">
        <f>_xlfn.XLOOKUP(A561,Cleaning!$A:$A,Cleaning!$M:$M,0,0)</f>
        <v>2</v>
      </c>
      <c r="M561" s="5">
        <f>_xlfn.XLOOKUP(A561,Cleaning!$A:$A,Cleaning!$O:$O,0,0)</f>
        <v>1.8099999999999998</v>
      </c>
      <c r="N561" s="12">
        <f>_xlfn.XLOOKUP(A561,Cleaning!$A:$A,Cleaning!$P:$P,0,0)</f>
        <v>3.6199999999999997</v>
      </c>
      <c r="O561">
        <f>_xlfn.XLOOKUP(A561,Cleaning!$A:$A,Cleaning!$R:$R,0,0)</f>
        <v>0</v>
      </c>
      <c r="P561">
        <f>_xlfn.XLOOKUP(A561,Cleaning!$A:$A,Cleaning!$T:$T,0,0)</f>
        <v>0.22</v>
      </c>
      <c r="Q561" s="5">
        <f>_xlfn.XLOOKUP(A561,Cleaning!$A:$A,Cleaning!$V:$V,0,0)</f>
        <v>3.84</v>
      </c>
    </row>
    <row r="562" spans="1:17" x14ac:dyDescent="0.3">
      <c r="A562" s="3">
        <v>120560</v>
      </c>
      <c r="B562">
        <f>_xlfn.XLOOKUP(A562,Cleaning!$A:$A,Cleaning!$B:$B,0,0)</f>
        <v>101</v>
      </c>
      <c r="C562" s="2">
        <f>_xlfn.XLOOKUP(A562,Cleaning!$A:$A,Cleaning!$C:$C,0,0)</f>
        <v>45784</v>
      </c>
      <c r="D562" s="4">
        <f>_xlfn.XLOOKUP(A562,Cleaning!$A:$A,Cleaning!$D:$D,0,0)</f>
        <v>0.33271990740740742</v>
      </c>
      <c r="E562" s="2">
        <f>_xlfn.XLOOKUP(A562,Cleaning!$A:$A,Cleaning!$E:$E,0,0)</f>
        <v>45784</v>
      </c>
      <c r="F562" s="10" t="str">
        <f>_xlfn.XLOOKUP(A562,Cleaning!$A:$A,Cleaning!$F:$F,0,0)</f>
        <v>Wednesday</v>
      </c>
      <c r="G562" t="str">
        <f>_xlfn.XLOOKUP(A562,Cleaning!$A:$A,Cleaning!$G:$G,0,0)</f>
        <v>Breakfast</v>
      </c>
      <c r="H562" t="str">
        <f>_xlfn.XLOOKUP(A562,Cleaning!$A:$A,Cleaning!$I:$I,0,0)</f>
        <v>Dine-In</v>
      </c>
      <c r="I562" t="str">
        <f>_xlfn.XLOOKUP(A562,Cleaning!$A:$A,Cleaning!$J:$J,0,0)</f>
        <v>Egg Muffin</v>
      </c>
      <c r="J562" t="str">
        <f>_xlfn.XLOOKUP(A562,Cleaning!$A:$A,Cleaning!$L:$L,0,0)</f>
        <v>No Modifier</v>
      </c>
      <c r="K562" t="str">
        <f>_xlfn.XLOOKUP(A562,Cleaning!$A:$A,Cleaning!$X:$X,0,0)</f>
        <v>Card</v>
      </c>
      <c r="L562" s="3">
        <f>_xlfn.XLOOKUP(A562,Cleaning!$A:$A,Cleaning!$M:$M,0,0)</f>
        <v>1</v>
      </c>
      <c r="M562" s="5">
        <f>_xlfn.XLOOKUP(A562,Cleaning!$A:$A,Cleaning!$O:$O,0,0)</f>
        <v>3.3099999999999996</v>
      </c>
      <c r="N562" s="12">
        <f>_xlfn.XLOOKUP(A562,Cleaning!$A:$A,Cleaning!$P:$P,0,0)</f>
        <v>3.3099999999999996</v>
      </c>
      <c r="O562">
        <f>_xlfn.XLOOKUP(A562,Cleaning!$A:$A,Cleaning!$R:$R,0,0)</f>
        <v>0</v>
      </c>
      <c r="P562">
        <f>_xlfn.XLOOKUP(A562,Cleaning!$A:$A,Cleaning!$T:$T,0,0)</f>
        <v>0.24</v>
      </c>
      <c r="Q562" s="5">
        <f>_xlfn.XLOOKUP(A562,Cleaning!$A:$A,Cleaning!$V:$V,0,0)</f>
        <v>3.55</v>
      </c>
    </row>
    <row r="563" spans="1:17" x14ac:dyDescent="0.3">
      <c r="A563" s="3">
        <v>120561</v>
      </c>
      <c r="B563">
        <f>_xlfn.XLOOKUP(A563,Cleaning!$A:$A,Cleaning!$B:$B,0,0)</f>
        <v>202</v>
      </c>
      <c r="C563" s="2">
        <f>_xlfn.XLOOKUP(A563,Cleaning!$A:$A,Cleaning!$C:$C,0,0)</f>
        <v>45867</v>
      </c>
      <c r="D563" s="4">
        <f>_xlfn.XLOOKUP(A563,Cleaning!$A:$A,Cleaning!$D:$D,0,0)</f>
        <v>7.3321759259259253E-2</v>
      </c>
      <c r="E563" s="2">
        <f>_xlfn.XLOOKUP(A563,Cleaning!$A:$A,Cleaning!$E:$E,0,0)</f>
        <v>45867</v>
      </c>
      <c r="F563" s="10" t="str">
        <f>_xlfn.XLOOKUP(A563,Cleaning!$A:$A,Cleaning!$F:$F,0,0)</f>
        <v>Tuesday</v>
      </c>
      <c r="G563" t="str">
        <f>_xlfn.XLOOKUP(A563,Cleaning!$A:$A,Cleaning!$G:$G,0,0)</f>
        <v>Lunch</v>
      </c>
      <c r="H563" t="str">
        <f>_xlfn.XLOOKUP(A563,Cleaning!$A:$A,Cleaning!$I:$I,0,0)</f>
        <v>Delivery</v>
      </c>
      <c r="I563" t="str">
        <f>_xlfn.XLOOKUP(A563,Cleaning!$A:$A,Cleaning!$J:$J,0,0)</f>
        <v>French Fries</v>
      </c>
      <c r="J563" t="str">
        <f>_xlfn.XLOOKUP(A563,Cleaning!$A:$A,Cleaning!$L:$L,0,0)</f>
        <v>Extra Sauce</v>
      </c>
      <c r="K563" t="str">
        <f>_xlfn.XLOOKUP(A563,Cleaning!$A:$A,Cleaning!$X:$X,0,0)</f>
        <v>Card</v>
      </c>
      <c r="L563" s="3">
        <f>_xlfn.XLOOKUP(A563,Cleaning!$A:$A,Cleaning!$M:$M,0,0)</f>
        <v>3</v>
      </c>
      <c r="M563" s="5">
        <f>_xlfn.XLOOKUP(A563,Cleaning!$A:$A,Cleaning!$O:$O,0,0)</f>
        <v>3.48</v>
      </c>
      <c r="N563" s="12">
        <f>_xlfn.XLOOKUP(A563,Cleaning!$A:$A,Cleaning!$P:$P,0,0)</f>
        <v>10.44</v>
      </c>
      <c r="O563">
        <f>_xlfn.XLOOKUP(A563,Cleaning!$A:$A,Cleaning!$R:$R,0,0)</f>
        <v>0</v>
      </c>
      <c r="P563">
        <f>_xlfn.XLOOKUP(A563,Cleaning!$A:$A,Cleaning!$T:$T,0,0)</f>
        <v>0.76</v>
      </c>
      <c r="Q563" s="5">
        <f>_xlfn.XLOOKUP(A563,Cleaning!$A:$A,Cleaning!$V:$V,0,0)</f>
        <v>11.2</v>
      </c>
    </row>
    <row r="564" spans="1:17" x14ac:dyDescent="0.3">
      <c r="A564" s="3">
        <v>120562</v>
      </c>
      <c r="B564">
        <f>_xlfn.XLOOKUP(A564,Cleaning!$A:$A,Cleaning!$B:$B,0,0)</f>
        <v>501</v>
      </c>
      <c r="C564" s="2">
        <f>_xlfn.XLOOKUP(A564,Cleaning!$A:$A,Cleaning!$C:$C,0,0)</f>
        <v>45777</v>
      </c>
      <c r="D564" s="4">
        <f>_xlfn.XLOOKUP(A564,Cleaning!$A:$A,Cleaning!$D:$D,0,0)</f>
        <v>0.53230324074074076</v>
      </c>
      <c r="E564" s="2">
        <f>_xlfn.XLOOKUP(A564,Cleaning!$A:$A,Cleaning!$E:$E,0,0)</f>
        <v>45777</v>
      </c>
      <c r="F564" s="10" t="str">
        <f>_xlfn.XLOOKUP(A564,Cleaning!$A:$A,Cleaning!$F:$F,0,0)</f>
        <v>Wednesday</v>
      </c>
      <c r="G564" t="str">
        <f>_xlfn.XLOOKUP(A564,Cleaning!$A:$A,Cleaning!$G:$G,0,0)</f>
        <v>Lunch</v>
      </c>
      <c r="H564" t="str">
        <f>_xlfn.XLOOKUP(A564,Cleaning!$A:$A,Cleaning!$I:$I,0,0)</f>
        <v>Takeout</v>
      </c>
      <c r="I564" t="str">
        <f>_xlfn.XLOOKUP(A564,Cleaning!$A:$A,Cleaning!$J:$J,0,0)</f>
        <v>Chicken Sandwich Combo</v>
      </c>
      <c r="J564" t="str">
        <f>_xlfn.XLOOKUP(A564,Cleaning!$A:$A,Cleaning!$L:$L,0,0)</f>
        <v>No Modifier</v>
      </c>
      <c r="K564" t="str">
        <f>_xlfn.XLOOKUP(A564,Cleaning!$A:$A,Cleaning!$X:$X,0,0)</f>
        <v>Card</v>
      </c>
      <c r="L564" s="3">
        <f>_xlfn.XLOOKUP(A564,Cleaning!$A:$A,Cleaning!$M:$M,0,0)</f>
        <v>1</v>
      </c>
      <c r="M564" s="5">
        <f>_xlfn.XLOOKUP(A564,Cleaning!$A:$A,Cleaning!$O:$O,0,0)</f>
        <v>9.43</v>
      </c>
      <c r="N564" s="12">
        <f>_xlfn.XLOOKUP(A564,Cleaning!$A:$A,Cleaning!$P:$P,0,0)</f>
        <v>9.43</v>
      </c>
      <c r="O564">
        <f>_xlfn.XLOOKUP(A564,Cleaning!$A:$A,Cleaning!$R:$R,0,0)</f>
        <v>0</v>
      </c>
      <c r="P564">
        <f>_xlfn.XLOOKUP(A564,Cleaning!$A:$A,Cleaning!$T:$T,0,0)</f>
        <v>0.8</v>
      </c>
      <c r="Q564" s="5">
        <f>_xlfn.XLOOKUP(A564,Cleaning!$A:$A,Cleaning!$V:$V,0,0)</f>
        <v>10.23</v>
      </c>
    </row>
    <row r="565" spans="1:17" x14ac:dyDescent="0.3">
      <c r="A565" s="3">
        <v>120563</v>
      </c>
      <c r="B565">
        <f>_xlfn.XLOOKUP(A565,Cleaning!$A:$A,Cleaning!$B:$B,0,0)</f>
        <v>103</v>
      </c>
      <c r="C565" s="2">
        <f>_xlfn.XLOOKUP(A565,Cleaning!$A:$A,Cleaning!$C:$C,0,0)</f>
        <v>45813</v>
      </c>
      <c r="D565" s="4">
        <f>_xlfn.XLOOKUP(A565,Cleaning!$A:$A,Cleaning!$D:$D,0,0)</f>
        <v>0.35932870370370368</v>
      </c>
      <c r="E565" s="2">
        <f>_xlfn.XLOOKUP(A565,Cleaning!$A:$A,Cleaning!$E:$E,0,0)</f>
        <v>45813</v>
      </c>
      <c r="F565" s="10" t="str">
        <f>_xlfn.XLOOKUP(A565,Cleaning!$A:$A,Cleaning!$F:$F,0,0)</f>
        <v>Thursday</v>
      </c>
      <c r="G565" t="str">
        <f>_xlfn.XLOOKUP(A565,Cleaning!$A:$A,Cleaning!$G:$G,0,0)</f>
        <v>Dinner</v>
      </c>
      <c r="H565" t="str">
        <f>_xlfn.XLOOKUP(A565,Cleaning!$A:$A,Cleaning!$I:$I,0,0)</f>
        <v>Dine-In</v>
      </c>
      <c r="I565" t="str">
        <f>_xlfn.XLOOKUP(A565,Cleaning!$A:$A,Cleaning!$J:$J,0,0)</f>
        <v>Chicken Sandwich Combo</v>
      </c>
      <c r="J565" t="str">
        <f>_xlfn.XLOOKUP(A565,Cleaning!$A:$A,Cleaning!$L:$L,0,0)</f>
        <v>No Sauce</v>
      </c>
      <c r="K565" t="str">
        <f>_xlfn.XLOOKUP(A565,Cleaning!$A:$A,Cleaning!$X:$X,0,0)</f>
        <v>MobilePay</v>
      </c>
      <c r="L565" s="3">
        <f>_xlfn.XLOOKUP(A565,Cleaning!$A:$A,Cleaning!$M:$M,0,0)</f>
        <v>1</v>
      </c>
      <c r="M565" s="5">
        <f>_xlfn.XLOOKUP(A565,Cleaning!$A:$A,Cleaning!$O:$O,0,0)</f>
        <v>8.8299999999999983</v>
      </c>
      <c r="N565" s="12">
        <f>_xlfn.XLOOKUP(A565,Cleaning!$A:$A,Cleaning!$P:$P,0,0)</f>
        <v>8.8299999999999983</v>
      </c>
      <c r="O565">
        <f>_xlfn.XLOOKUP(A565,Cleaning!$A:$A,Cleaning!$R:$R,0,0)</f>
        <v>0</v>
      </c>
      <c r="P565">
        <f>_xlfn.XLOOKUP(A565,Cleaning!$A:$A,Cleaning!$T:$T,0,0)</f>
        <v>0.71</v>
      </c>
      <c r="Q565" s="5">
        <f>_xlfn.XLOOKUP(A565,Cleaning!$A:$A,Cleaning!$V:$V,0,0)</f>
        <v>9.5399999999999991</v>
      </c>
    </row>
    <row r="566" spans="1:17" x14ac:dyDescent="0.3">
      <c r="A566" s="3">
        <v>120564</v>
      </c>
      <c r="B566">
        <f>_xlfn.XLOOKUP(A566,Cleaning!$A:$A,Cleaning!$B:$B,0,0)</f>
        <v>103</v>
      </c>
      <c r="C566" s="2">
        <f>_xlfn.XLOOKUP(A566,Cleaning!$A:$A,Cleaning!$C:$C,0,0)</f>
        <v>45863</v>
      </c>
      <c r="D566" s="4">
        <f>_xlfn.XLOOKUP(A566,Cleaning!$A:$A,Cleaning!$D:$D,0,0)</f>
        <v>0.26439814814814816</v>
      </c>
      <c r="E566" s="2">
        <f>_xlfn.XLOOKUP(A566,Cleaning!$A:$A,Cleaning!$E:$E,0,0)</f>
        <v>45863</v>
      </c>
      <c r="F566" s="10" t="str">
        <f>_xlfn.XLOOKUP(A566,Cleaning!$A:$A,Cleaning!$F:$F,0,0)</f>
        <v>Friday</v>
      </c>
      <c r="G566" t="str">
        <f>_xlfn.XLOOKUP(A566,Cleaning!$A:$A,Cleaning!$G:$G,0,0)</f>
        <v>Dinner</v>
      </c>
      <c r="H566" t="str">
        <f>_xlfn.XLOOKUP(A566,Cleaning!$A:$A,Cleaning!$I:$I,0,0)</f>
        <v>Dine-In</v>
      </c>
      <c r="I566" t="str">
        <f>_xlfn.XLOOKUP(A566,Cleaning!$A:$A,Cleaning!$J:$J,0,0)</f>
        <v>Cheeseburger Combo</v>
      </c>
      <c r="J566" t="str">
        <f>_xlfn.XLOOKUP(A566,Cleaning!$A:$A,Cleaning!$L:$L,0,0)</f>
        <v>No Modifier</v>
      </c>
      <c r="K566" t="str">
        <f>_xlfn.XLOOKUP(A566,Cleaning!$A:$A,Cleaning!$X:$X,0,0)</f>
        <v>Card</v>
      </c>
      <c r="L566" s="3">
        <f>_xlfn.XLOOKUP(A566,Cleaning!$A:$A,Cleaning!$M:$M,0,0)</f>
        <v>2</v>
      </c>
      <c r="M566" s="5">
        <f>_xlfn.XLOOKUP(A566,Cleaning!$A:$A,Cleaning!$O:$O,0,0)</f>
        <v>9.09</v>
      </c>
      <c r="N566" s="12">
        <f>_xlfn.XLOOKUP(A566,Cleaning!$A:$A,Cleaning!$P:$P,0,0)</f>
        <v>18.18</v>
      </c>
      <c r="O566">
        <f>_xlfn.XLOOKUP(A566,Cleaning!$A:$A,Cleaning!$R:$R,0,0)</f>
        <v>0</v>
      </c>
      <c r="P566">
        <f>_xlfn.XLOOKUP(A566,Cleaning!$A:$A,Cleaning!$T:$T,0,0)</f>
        <v>1.55</v>
      </c>
      <c r="Q566" s="5">
        <f>_xlfn.XLOOKUP(A566,Cleaning!$A:$A,Cleaning!$V:$V,0,0)</f>
        <v>19.73</v>
      </c>
    </row>
    <row r="567" spans="1:17" x14ac:dyDescent="0.3">
      <c r="A567" s="3">
        <v>120565</v>
      </c>
      <c r="B567">
        <f>_xlfn.XLOOKUP(A567,Cleaning!$A:$A,Cleaning!$B:$B,0,0)</f>
        <v>102</v>
      </c>
      <c r="C567" s="2">
        <f>_xlfn.XLOOKUP(A567,Cleaning!$A:$A,Cleaning!$C:$C,0,0)</f>
        <v>45796</v>
      </c>
      <c r="D567" s="4">
        <f>_xlfn.XLOOKUP(A567,Cleaning!$A:$A,Cleaning!$D:$D,0,0)</f>
        <v>0.19708333333333333</v>
      </c>
      <c r="E567" s="2">
        <f>_xlfn.XLOOKUP(A567,Cleaning!$A:$A,Cleaning!$E:$E,0,0)</f>
        <v>45796</v>
      </c>
      <c r="F567" s="10" t="str">
        <f>_xlfn.XLOOKUP(A567,Cleaning!$A:$A,Cleaning!$F:$F,0,0)</f>
        <v>Monday</v>
      </c>
      <c r="G567" t="str">
        <f>_xlfn.XLOOKUP(A567,Cleaning!$A:$A,Cleaning!$G:$G,0,0)</f>
        <v>Afternoon</v>
      </c>
      <c r="H567" t="str">
        <f>_xlfn.XLOOKUP(A567,Cleaning!$A:$A,Cleaning!$I:$I,0,0)</f>
        <v>Takeout</v>
      </c>
      <c r="I567" t="str">
        <f>_xlfn.XLOOKUP(A567,Cleaning!$A:$A,Cleaning!$J:$J,0,0)</f>
        <v>Chicken Nuggets (10pc)</v>
      </c>
      <c r="J567" t="str">
        <f>_xlfn.XLOOKUP(A567,Cleaning!$A:$A,Cleaning!$L:$L,0,0)</f>
        <v>No Modifier</v>
      </c>
      <c r="K567" t="str">
        <f>_xlfn.XLOOKUP(A567,Cleaning!$A:$A,Cleaning!$X:$X,0,0)</f>
        <v>MobilePay</v>
      </c>
      <c r="L567" s="3">
        <f>_xlfn.XLOOKUP(A567,Cleaning!$A:$A,Cleaning!$M:$M,0,0)</f>
        <v>1</v>
      </c>
      <c r="M567" s="5">
        <f>_xlfn.XLOOKUP(A567,Cleaning!$A:$A,Cleaning!$O:$O,0,0)</f>
        <v>4.8499999999999996</v>
      </c>
      <c r="N567" s="12">
        <f>_xlfn.XLOOKUP(A567,Cleaning!$A:$A,Cleaning!$P:$P,0,0)</f>
        <v>4.8499999999999996</v>
      </c>
      <c r="O567">
        <f>_xlfn.XLOOKUP(A567,Cleaning!$A:$A,Cleaning!$R:$R,0,0)</f>
        <v>0.73</v>
      </c>
      <c r="P567">
        <f>_xlfn.XLOOKUP(A567,Cleaning!$A:$A,Cleaning!$T:$T,0,0)</f>
        <v>0.35</v>
      </c>
      <c r="Q567" s="5">
        <f>_xlfn.XLOOKUP(A567,Cleaning!$A:$A,Cleaning!$V:$V,0,0)</f>
        <v>4.47</v>
      </c>
    </row>
    <row r="568" spans="1:17" x14ac:dyDescent="0.3">
      <c r="A568" s="3">
        <v>120566</v>
      </c>
      <c r="B568">
        <f>_xlfn.XLOOKUP(A568,Cleaning!$A:$A,Cleaning!$B:$B,0,0)</f>
        <v>101</v>
      </c>
      <c r="C568" s="2">
        <f>_xlfn.XLOOKUP(A568,Cleaning!$A:$A,Cleaning!$C:$C,0,0)</f>
        <v>45796</v>
      </c>
      <c r="D568" s="4">
        <f>_xlfn.XLOOKUP(A568,Cleaning!$A:$A,Cleaning!$D:$D,0,0)</f>
        <v>0.49894675925925924</v>
      </c>
      <c r="E568" s="2">
        <f>_xlfn.XLOOKUP(A568,Cleaning!$A:$A,Cleaning!$E:$E,0,0)</f>
        <v>45796</v>
      </c>
      <c r="F568" s="10" t="str">
        <f>_xlfn.XLOOKUP(A568,Cleaning!$A:$A,Cleaning!$F:$F,0,0)</f>
        <v>Monday</v>
      </c>
      <c r="G568" t="str">
        <f>_xlfn.XLOOKUP(A568,Cleaning!$A:$A,Cleaning!$G:$G,0,0)</f>
        <v>Lunch</v>
      </c>
      <c r="H568" t="str">
        <f>_xlfn.XLOOKUP(A568,Cleaning!$A:$A,Cleaning!$I:$I,0,0)</f>
        <v>Dine-In</v>
      </c>
      <c r="I568" t="str">
        <f>_xlfn.XLOOKUP(A568,Cleaning!$A:$A,Cleaning!$J:$J,0,0)</f>
        <v>Veggie Burger</v>
      </c>
      <c r="J568" t="str">
        <f>_xlfn.XLOOKUP(A568,Cleaning!$A:$A,Cleaning!$L:$L,0,0)</f>
        <v>Add Jalapenos</v>
      </c>
      <c r="K568" t="str">
        <f>_xlfn.XLOOKUP(A568,Cleaning!$A:$A,Cleaning!$X:$X,0,0)</f>
        <v>MobilePay</v>
      </c>
      <c r="L568" s="3">
        <f>_xlfn.XLOOKUP(A568,Cleaning!$A:$A,Cleaning!$M:$M,0,0)</f>
        <v>1</v>
      </c>
      <c r="M568" s="5">
        <f>_xlfn.XLOOKUP(A568,Cleaning!$A:$A,Cleaning!$O:$O,0,0)</f>
        <v>4.93</v>
      </c>
      <c r="N568" s="12">
        <f>_xlfn.XLOOKUP(A568,Cleaning!$A:$A,Cleaning!$P:$P,0,0)</f>
        <v>4.93</v>
      </c>
      <c r="O568">
        <f>_xlfn.XLOOKUP(A568,Cleaning!$A:$A,Cleaning!$R:$R,0,0)</f>
        <v>0</v>
      </c>
      <c r="P568">
        <f>_xlfn.XLOOKUP(A568,Cleaning!$A:$A,Cleaning!$T:$T,0,0)</f>
        <v>0.32</v>
      </c>
      <c r="Q568" s="5">
        <f>_xlfn.XLOOKUP(A568,Cleaning!$A:$A,Cleaning!$V:$V,0,0)</f>
        <v>5.25</v>
      </c>
    </row>
    <row r="569" spans="1:17" x14ac:dyDescent="0.3">
      <c r="A569" s="3">
        <v>120567</v>
      </c>
      <c r="B569">
        <f>_xlfn.XLOOKUP(A569,Cleaning!$A:$A,Cleaning!$B:$B,0,0)</f>
        <v>301</v>
      </c>
      <c r="C569" s="2">
        <f>_xlfn.XLOOKUP(A569,Cleaning!$A:$A,Cleaning!$C:$C,0,0)</f>
        <v>45807</v>
      </c>
      <c r="D569" s="4">
        <f>_xlfn.XLOOKUP(A569,Cleaning!$A:$A,Cleaning!$D:$D,0,0)</f>
        <v>6.3645833333333332E-2</v>
      </c>
      <c r="E569" s="2">
        <f>_xlfn.XLOOKUP(A569,Cleaning!$A:$A,Cleaning!$E:$E,0,0)</f>
        <v>45807</v>
      </c>
      <c r="F569" s="10" t="str">
        <f>_xlfn.XLOOKUP(A569,Cleaning!$A:$A,Cleaning!$F:$F,0,0)</f>
        <v>Friday</v>
      </c>
      <c r="G569" t="str">
        <f>_xlfn.XLOOKUP(A569,Cleaning!$A:$A,Cleaning!$G:$G,0,0)</f>
        <v>Lunch</v>
      </c>
      <c r="H569" t="str">
        <f>_xlfn.XLOOKUP(A569,Cleaning!$A:$A,Cleaning!$I:$I,0,0)</f>
        <v>Dine-In</v>
      </c>
      <c r="I569" t="str">
        <f>_xlfn.XLOOKUP(A569,Cleaning!$A:$A,Cleaning!$J:$J,0,0)</f>
        <v>Iced Tea</v>
      </c>
      <c r="J569" t="str">
        <f>_xlfn.XLOOKUP(A569,Cleaning!$A:$A,Cleaning!$L:$L,0,0)</f>
        <v>Almond Milk</v>
      </c>
      <c r="K569" t="str">
        <f>_xlfn.XLOOKUP(A569,Cleaning!$A:$A,Cleaning!$X:$X,0,0)</f>
        <v>Card</v>
      </c>
      <c r="L569" s="3">
        <f>_xlfn.XLOOKUP(A569,Cleaning!$A:$A,Cleaning!$M:$M,0,0)</f>
        <v>2</v>
      </c>
      <c r="M569" s="5">
        <f>_xlfn.XLOOKUP(A569,Cleaning!$A:$A,Cleaning!$O:$O,0,0)</f>
        <v>2.46</v>
      </c>
      <c r="N569" s="12">
        <f>_xlfn.XLOOKUP(A569,Cleaning!$A:$A,Cleaning!$P:$P,0,0)</f>
        <v>4.92</v>
      </c>
      <c r="O569">
        <f>_xlfn.XLOOKUP(A569,Cleaning!$A:$A,Cleaning!$R:$R,0,0)</f>
        <v>0</v>
      </c>
      <c r="P569">
        <f>_xlfn.XLOOKUP(A569,Cleaning!$A:$A,Cleaning!$T:$T,0,0)</f>
        <v>0.39</v>
      </c>
      <c r="Q569" s="5">
        <f>_xlfn.XLOOKUP(A569,Cleaning!$A:$A,Cleaning!$V:$V,0,0)</f>
        <v>5.31</v>
      </c>
    </row>
    <row r="570" spans="1:17" x14ac:dyDescent="0.3">
      <c r="A570" s="3">
        <v>120568</v>
      </c>
      <c r="B570">
        <f>_xlfn.XLOOKUP(A570,Cleaning!$A:$A,Cleaning!$B:$B,0,0)</f>
        <v>301</v>
      </c>
      <c r="C570" s="2">
        <f>_xlfn.XLOOKUP(A570,Cleaning!$A:$A,Cleaning!$C:$C,0,0)</f>
        <v>45786</v>
      </c>
      <c r="D570" s="4">
        <f>_xlfn.XLOOKUP(A570,Cleaning!$A:$A,Cleaning!$D:$D,0,0)</f>
        <v>0.38483796296296297</v>
      </c>
      <c r="E570" s="2">
        <f>_xlfn.XLOOKUP(A570,Cleaning!$A:$A,Cleaning!$E:$E,0,0)</f>
        <v>45786</v>
      </c>
      <c r="F570" s="10" t="str">
        <f>_xlfn.XLOOKUP(A570,Cleaning!$A:$A,Cleaning!$F:$F,0,0)</f>
        <v>Friday</v>
      </c>
      <c r="G570" t="str">
        <f>_xlfn.XLOOKUP(A570,Cleaning!$A:$A,Cleaning!$G:$G,0,0)</f>
        <v>Dinner</v>
      </c>
      <c r="H570" t="str">
        <f>_xlfn.XLOOKUP(A570,Cleaning!$A:$A,Cleaning!$I:$I,0,0)</f>
        <v>Dine-In</v>
      </c>
      <c r="I570" t="str">
        <f>_xlfn.XLOOKUP(A570,Cleaning!$A:$A,Cleaning!$J:$J,0,0)</f>
        <v>Double Cheeseburger Combo</v>
      </c>
      <c r="J570" t="str">
        <f>_xlfn.XLOOKUP(A570,Cleaning!$A:$A,Cleaning!$L:$L,0,0)</f>
        <v>No Modifier</v>
      </c>
      <c r="K570" t="str">
        <f>_xlfn.XLOOKUP(A570,Cleaning!$A:$A,Cleaning!$X:$X,0,0)</f>
        <v>Cash</v>
      </c>
      <c r="L570" s="3">
        <f>_xlfn.XLOOKUP(A570,Cleaning!$A:$A,Cleaning!$M:$M,0,0)</f>
        <v>1</v>
      </c>
      <c r="M570" s="5">
        <f>_xlfn.XLOOKUP(A570,Cleaning!$A:$A,Cleaning!$O:$O,0,0)</f>
        <v>9.0499999999999989</v>
      </c>
      <c r="N570" s="12">
        <f>_xlfn.XLOOKUP(A570,Cleaning!$A:$A,Cleaning!$P:$P,0,0)</f>
        <v>9.0499999999999989</v>
      </c>
      <c r="O570">
        <f>_xlfn.XLOOKUP(A570,Cleaning!$A:$A,Cleaning!$R:$R,0,0)</f>
        <v>0.45</v>
      </c>
      <c r="P570">
        <f>_xlfn.XLOOKUP(A570,Cleaning!$A:$A,Cleaning!$T:$T,0,0)</f>
        <v>0.65</v>
      </c>
      <c r="Q570" s="5">
        <f>_xlfn.XLOOKUP(A570,Cleaning!$A:$A,Cleaning!$V:$V,0,0)</f>
        <v>9.25</v>
      </c>
    </row>
    <row r="571" spans="1:17" x14ac:dyDescent="0.3">
      <c r="A571" s="3">
        <v>120569</v>
      </c>
      <c r="B571">
        <f>_xlfn.XLOOKUP(A571,Cleaning!$A:$A,Cleaning!$B:$B,0,0)</f>
        <v>501</v>
      </c>
      <c r="C571" s="2">
        <f>_xlfn.XLOOKUP(A571,Cleaning!$A:$A,Cleaning!$C:$C,0,0)</f>
        <v>45830</v>
      </c>
      <c r="D571" s="4">
        <f>_xlfn.XLOOKUP(A571,Cleaning!$A:$A,Cleaning!$D:$D,0,0)</f>
        <v>0.36400462962962965</v>
      </c>
      <c r="E571" s="2">
        <f>_xlfn.XLOOKUP(A571,Cleaning!$A:$A,Cleaning!$E:$E,0,0)</f>
        <v>45830</v>
      </c>
      <c r="F571" s="10" t="str">
        <f>_xlfn.XLOOKUP(A571,Cleaning!$A:$A,Cleaning!$F:$F,0,0)</f>
        <v>Sunday</v>
      </c>
      <c r="G571" t="str">
        <f>_xlfn.XLOOKUP(A571,Cleaning!$A:$A,Cleaning!$G:$G,0,0)</f>
        <v>Dinner</v>
      </c>
      <c r="H571" t="str">
        <f>_xlfn.XLOOKUP(A571,Cleaning!$A:$A,Cleaning!$I:$I,0,0)</f>
        <v>Drive-Thru</v>
      </c>
      <c r="I571" t="str">
        <f>_xlfn.XLOOKUP(A571,Cleaning!$A:$A,Cleaning!$J:$J,0,0)</f>
        <v>Double Cheeseburger</v>
      </c>
      <c r="J571" t="str">
        <f>_xlfn.XLOOKUP(A571,Cleaning!$A:$A,Cleaning!$L:$L,0,0)</f>
        <v>No Modifier</v>
      </c>
      <c r="K571" t="str">
        <f>_xlfn.XLOOKUP(A571,Cleaning!$A:$A,Cleaning!$X:$X,0,0)</f>
        <v>Card</v>
      </c>
      <c r="L571" s="3">
        <f>_xlfn.XLOOKUP(A571,Cleaning!$A:$A,Cleaning!$M:$M,0,0)</f>
        <v>1</v>
      </c>
      <c r="M571" s="5">
        <f>_xlfn.XLOOKUP(A571,Cleaning!$A:$A,Cleaning!$O:$O,0,0)</f>
        <v>5.59</v>
      </c>
      <c r="N571" s="12">
        <f>_xlfn.XLOOKUP(A571,Cleaning!$A:$A,Cleaning!$P:$P,0,0)</f>
        <v>5.59</v>
      </c>
      <c r="O571">
        <f>_xlfn.XLOOKUP(A571,Cleaning!$A:$A,Cleaning!$R:$R,0,0)</f>
        <v>0</v>
      </c>
      <c r="P571">
        <f>_xlfn.XLOOKUP(A571,Cleaning!$A:$A,Cleaning!$T:$T,0,0)</f>
        <v>0.48</v>
      </c>
      <c r="Q571" s="5">
        <f>_xlfn.XLOOKUP(A571,Cleaning!$A:$A,Cleaning!$V:$V,0,0)</f>
        <v>6.07</v>
      </c>
    </row>
    <row r="572" spans="1:17" x14ac:dyDescent="0.3">
      <c r="A572" s="3">
        <v>120570</v>
      </c>
      <c r="B572">
        <f>_xlfn.XLOOKUP(A572,Cleaning!$A:$A,Cleaning!$B:$B,0,0)</f>
        <v>402</v>
      </c>
      <c r="C572" s="2">
        <f>_xlfn.XLOOKUP(A572,Cleaning!$A:$A,Cleaning!$C:$C,0,0)</f>
        <v>45837</v>
      </c>
      <c r="D572" s="4">
        <f>_xlfn.XLOOKUP(A572,Cleaning!$A:$A,Cleaning!$D:$D,0,0)</f>
        <v>5.1446759259259262E-2</v>
      </c>
      <c r="E572" s="2">
        <f>_xlfn.XLOOKUP(A572,Cleaning!$A:$A,Cleaning!$E:$E,0,0)</f>
        <v>45837</v>
      </c>
      <c r="F572" s="10" t="str">
        <f>_xlfn.XLOOKUP(A572,Cleaning!$A:$A,Cleaning!$F:$F,0,0)</f>
        <v>Sunday</v>
      </c>
      <c r="G572" t="str">
        <f>_xlfn.XLOOKUP(A572,Cleaning!$A:$A,Cleaning!$G:$G,0,0)</f>
        <v>Late Night</v>
      </c>
      <c r="H572" t="str">
        <f>_xlfn.XLOOKUP(A572,Cleaning!$A:$A,Cleaning!$I:$I,0,0)</f>
        <v>Takeout</v>
      </c>
      <c r="I572" t="str">
        <f>_xlfn.XLOOKUP(A572,Cleaning!$A:$A,Cleaning!$J:$J,0,0)</f>
        <v>Cheeseburger</v>
      </c>
      <c r="J572" t="str">
        <f>_xlfn.XLOOKUP(A572,Cleaning!$A:$A,Cleaning!$L:$L,0,0)</f>
        <v>No Modifier</v>
      </c>
      <c r="K572" t="str">
        <f>_xlfn.XLOOKUP(A572,Cleaning!$A:$A,Cleaning!$X:$X,0,0)</f>
        <v>Card</v>
      </c>
      <c r="L572" s="3">
        <f>_xlfn.XLOOKUP(A572,Cleaning!$A:$A,Cleaning!$M:$M,0,0)</f>
        <v>2</v>
      </c>
      <c r="M572" s="5">
        <f>_xlfn.XLOOKUP(A572,Cleaning!$A:$A,Cleaning!$O:$O,0,0)</f>
        <v>4.5</v>
      </c>
      <c r="N572" s="12">
        <f>_xlfn.XLOOKUP(A572,Cleaning!$A:$A,Cleaning!$P:$P,0,0)</f>
        <v>9</v>
      </c>
      <c r="O572">
        <f>_xlfn.XLOOKUP(A572,Cleaning!$A:$A,Cleaning!$R:$R,0,0)</f>
        <v>0</v>
      </c>
      <c r="P572">
        <f>_xlfn.XLOOKUP(A572,Cleaning!$A:$A,Cleaning!$T:$T,0,0)</f>
        <v>0.65</v>
      </c>
      <c r="Q572" s="5">
        <f>_xlfn.XLOOKUP(A572,Cleaning!$A:$A,Cleaning!$V:$V,0,0)</f>
        <v>9.65</v>
      </c>
    </row>
    <row r="573" spans="1:17" x14ac:dyDescent="0.3">
      <c r="A573" s="3">
        <v>120571</v>
      </c>
      <c r="B573">
        <f>_xlfn.XLOOKUP(A573,Cleaning!$A:$A,Cleaning!$B:$B,0,0)</f>
        <v>402</v>
      </c>
      <c r="C573" s="2">
        <f>_xlfn.XLOOKUP(A573,Cleaning!$A:$A,Cleaning!$C:$C,0,0)</f>
        <v>45854</v>
      </c>
      <c r="D573" s="4">
        <f>_xlfn.XLOOKUP(A573,Cleaning!$A:$A,Cleaning!$D:$D,0,0)</f>
        <v>0.37940972222222225</v>
      </c>
      <c r="E573" s="2">
        <f>_xlfn.XLOOKUP(A573,Cleaning!$A:$A,Cleaning!$E:$E,0,0)</f>
        <v>45854</v>
      </c>
      <c r="F573" s="10" t="str">
        <f>_xlfn.XLOOKUP(A573,Cleaning!$A:$A,Cleaning!$F:$F,0,0)</f>
        <v>Wednesday</v>
      </c>
      <c r="G573" t="str">
        <f>_xlfn.XLOOKUP(A573,Cleaning!$A:$A,Cleaning!$G:$G,0,0)</f>
        <v>Dinner</v>
      </c>
      <c r="H573" t="str">
        <f>_xlfn.XLOOKUP(A573,Cleaning!$A:$A,Cleaning!$I:$I,0,0)</f>
        <v>Dine-In</v>
      </c>
      <c r="I573" t="str">
        <f>_xlfn.XLOOKUP(A573,Cleaning!$A:$A,Cleaning!$J:$J,0,0)</f>
        <v>Chicken Sandwich Combo</v>
      </c>
      <c r="J573" t="str">
        <f>_xlfn.XLOOKUP(A573,Cleaning!$A:$A,Cleaning!$L:$L,0,0)</f>
        <v>No Modifier</v>
      </c>
      <c r="K573" t="str">
        <f>_xlfn.XLOOKUP(A573,Cleaning!$A:$A,Cleaning!$X:$X,0,0)</f>
        <v>Cash</v>
      </c>
      <c r="L573" s="3">
        <f>_xlfn.XLOOKUP(A573,Cleaning!$A:$A,Cleaning!$M:$M,0,0)</f>
        <v>1</v>
      </c>
      <c r="M573" s="5">
        <f>_xlfn.XLOOKUP(A573,Cleaning!$A:$A,Cleaning!$O:$O,0,0)</f>
        <v>10.83</v>
      </c>
      <c r="N573" s="12">
        <f>_xlfn.XLOOKUP(A573,Cleaning!$A:$A,Cleaning!$P:$P,0,0)</f>
        <v>10.83</v>
      </c>
      <c r="O573">
        <f>_xlfn.XLOOKUP(A573,Cleaning!$A:$A,Cleaning!$R:$R,0,0)</f>
        <v>0</v>
      </c>
      <c r="P573">
        <f>_xlfn.XLOOKUP(A573,Cleaning!$A:$A,Cleaning!$T:$T,0,0)</f>
        <v>1.03</v>
      </c>
      <c r="Q573" s="5">
        <f>_xlfn.XLOOKUP(A573,Cleaning!$A:$A,Cleaning!$V:$V,0,0)</f>
        <v>11.86</v>
      </c>
    </row>
    <row r="574" spans="1:17" x14ac:dyDescent="0.3">
      <c r="A574" s="3">
        <v>120572</v>
      </c>
      <c r="B574">
        <f>_xlfn.XLOOKUP(A574,Cleaning!$A:$A,Cleaning!$B:$B,0,0)</f>
        <v>501</v>
      </c>
      <c r="C574" s="2">
        <f>_xlfn.XLOOKUP(A574,Cleaning!$A:$A,Cleaning!$C:$C,0,0)</f>
        <v>45779</v>
      </c>
      <c r="D574" s="4">
        <f>_xlfn.XLOOKUP(A574,Cleaning!$A:$A,Cleaning!$D:$D,0,0)</f>
        <v>9.1712962962962968E-2</v>
      </c>
      <c r="E574" s="2">
        <f>_xlfn.XLOOKUP(A574,Cleaning!$A:$A,Cleaning!$E:$E,0,0)</f>
        <v>45779</v>
      </c>
      <c r="F574" s="10" t="str">
        <f>_xlfn.XLOOKUP(A574,Cleaning!$A:$A,Cleaning!$F:$F,0,0)</f>
        <v>Friday</v>
      </c>
      <c r="G574" t="str">
        <f>_xlfn.XLOOKUP(A574,Cleaning!$A:$A,Cleaning!$G:$G,0,0)</f>
        <v>Lunch</v>
      </c>
      <c r="H574" t="str">
        <f>_xlfn.XLOOKUP(A574,Cleaning!$A:$A,Cleaning!$I:$I,0,0)</f>
        <v>Dine-In</v>
      </c>
      <c r="I574" t="str">
        <f>_xlfn.XLOOKUP(A574,Cleaning!$A:$A,Cleaning!$J:$J,0,0)</f>
        <v>Spicy Chicken Sandwich</v>
      </c>
      <c r="J574" t="str">
        <f>_xlfn.XLOOKUP(A574,Cleaning!$A:$A,Cleaning!$L:$L,0,0)</f>
        <v>Extra Cheese</v>
      </c>
      <c r="K574" t="str">
        <f>_xlfn.XLOOKUP(A574,Cleaning!$A:$A,Cleaning!$X:$X,0,0)</f>
        <v>Card</v>
      </c>
      <c r="L574" s="3">
        <f>_xlfn.XLOOKUP(A574,Cleaning!$A:$A,Cleaning!$M:$M,0,0)</f>
        <v>1</v>
      </c>
      <c r="M574" s="5">
        <f>_xlfn.XLOOKUP(A574,Cleaning!$A:$A,Cleaning!$O:$O,0,0)</f>
        <v>6.27</v>
      </c>
      <c r="N574" s="12">
        <f>_xlfn.XLOOKUP(A574,Cleaning!$A:$A,Cleaning!$P:$P,0,0)</f>
        <v>6.27</v>
      </c>
      <c r="O574">
        <f>_xlfn.XLOOKUP(A574,Cleaning!$A:$A,Cleaning!$R:$R,0,0)</f>
        <v>0</v>
      </c>
      <c r="P574">
        <f>_xlfn.XLOOKUP(A574,Cleaning!$A:$A,Cleaning!$T:$T,0,0)</f>
        <v>0.41</v>
      </c>
      <c r="Q574" s="5">
        <f>_xlfn.XLOOKUP(A574,Cleaning!$A:$A,Cleaning!$V:$V,0,0)</f>
        <v>6.68</v>
      </c>
    </row>
    <row r="575" spans="1:17" x14ac:dyDescent="0.3">
      <c r="A575" s="3">
        <v>120573</v>
      </c>
      <c r="B575">
        <f>_xlfn.XLOOKUP(A575,Cleaning!$A:$A,Cleaning!$B:$B,0,0)</f>
        <v>402</v>
      </c>
      <c r="C575" s="2">
        <f>_xlfn.XLOOKUP(A575,Cleaning!$A:$A,Cleaning!$C:$C,0,0)</f>
        <v>45863</v>
      </c>
      <c r="D575" s="4">
        <f>_xlfn.XLOOKUP(A575,Cleaning!$A:$A,Cleaning!$D:$D,0,0)</f>
        <v>0.47392361111111109</v>
      </c>
      <c r="E575" s="2">
        <f>_xlfn.XLOOKUP(A575,Cleaning!$A:$A,Cleaning!$E:$E,0,0)</f>
        <v>45863</v>
      </c>
      <c r="F575" s="10" t="str">
        <f>_xlfn.XLOOKUP(A575,Cleaning!$A:$A,Cleaning!$F:$F,0,0)</f>
        <v>Friday</v>
      </c>
      <c r="G575" t="str">
        <f>_xlfn.XLOOKUP(A575,Cleaning!$A:$A,Cleaning!$G:$G,0,0)</f>
        <v>Lunch</v>
      </c>
      <c r="H575" t="str">
        <f>_xlfn.XLOOKUP(A575,Cleaning!$A:$A,Cleaning!$I:$I,0,0)</f>
        <v>Dine-In</v>
      </c>
      <c r="I575" t="str">
        <f>_xlfn.XLOOKUP(A575,Cleaning!$A:$A,Cleaning!$J:$J,0,0)</f>
        <v>Cheeseburger Combo</v>
      </c>
      <c r="J575" t="str">
        <f>_xlfn.XLOOKUP(A575,Cleaning!$A:$A,Cleaning!$L:$L,0,0)</f>
        <v>No Modifier</v>
      </c>
      <c r="K575" t="str">
        <f>_xlfn.XLOOKUP(A575,Cleaning!$A:$A,Cleaning!$X:$X,0,0)</f>
        <v>Card</v>
      </c>
      <c r="L575" s="3">
        <f>_xlfn.XLOOKUP(A575,Cleaning!$A:$A,Cleaning!$M:$M,0,0)</f>
        <v>1</v>
      </c>
      <c r="M575" s="5">
        <f>_xlfn.XLOOKUP(A575,Cleaning!$A:$A,Cleaning!$O:$O,0,0)</f>
        <v>8.3800000000000008</v>
      </c>
      <c r="N575" s="12">
        <f>_xlfn.XLOOKUP(A575,Cleaning!$A:$A,Cleaning!$P:$P,0,0)</f>
        <v>8.3800000000000008</v>
      </c>
      <c r="O575">
        <f>_xlfn.XLOOKUP(A575,Cleaning!$A:$A,Cleaning!$R:$R,0,0)</f>
        <v>0</v>
      </c>
      <c r="P575">
        <f>_xlfn.XLOOKUP(A575,Cleaning!$A:$A,Cleaning!$T:$T,0,0)</f>
        <v>0.5</v>
      </c>
      <c r="Q575" s="5">
        <f>_xlfn.XLOOKUP(A575,Cleaning!$A:$A,Cleaning!$V:$V,0,0)</f>
        <v>8.8800000000000008</v>
      </c>
    </row>
    <row r="576" spans="1:17" x14ac:dyDescent="0.3">
      <c r="A576" s="3">
        <v>120574</v>
      </c>
      <c r="B576">
        <f>_xlfn.XLOOKUP(A576,Cleaning!$A:$A,Cleaning!$B:$B,0,0)</f>
        <v>501</v>
      </c>
      <c r="C576" s="2">
        <f>_xlfn.XLOOKUP(A576,Cleaning!$A:$A,Cleaning!$C:$C,0,0)</f>
        <v>45801</v>
      </c>
      <c r="D576" s="4">
        <f>_xlfn.XLOOKUP(A576,Cleaning!$A:$A,Cleaning!$D:$D,0,0)</f>
        <v>0.4815625</v>
      </c>
      <c r="E576" s="2">
        <f>_xlfn.XLOOKUP(A576,Cleaning!$A:$A,Cleaning!$E:$E,0,0)</f>
        <v>45801</v>
      </c>
      <c r="F576" s="10" t="str">
        <f>_xlfn.XLOOKUP(A576,Cleaning!$A:$A,Cleaning!$F:$F,0,0)</f>
        <v>Saturday</v>
      </c>
      <c r="G576" t="str">
        <f>_xlfn.XLOOKUP(A576,Cleaning!$A:$A,Cleaning!$G:$G,0,0)</f>
        <v>Morning</v>
      </c>
      <c r="H576" t="str">
        <f>_xlfn.XLOOKUP(A576,Cleaning!$A:$A,Cleaning!$I:$I,0,0)</f>
        <v>Dine-In</v>
      </c>
      <c r="I576" t="str">
        <f>_xlfn.XLOOKUP(A576,Cleaning!$A:$A,Cleaning!$J:$J,0,0)</f>
        <v>Latte</v>
      </c>
      <c r="J576" t="str">
        <f>_xlfn.XLOOKUP(A576,Cleaning!$A:$A,Cleaning!$L:$L,0,0)</f>
        <v>No Modifier</v>
      </c>
      <c r="K576" t="str">
        <f>_xlfn.XLOOKUP(A576,Cleaning!$A:$A,Cleaning!$X:$X,0,0)</f>
        <v>Card</v>
      </c>
      <c r="L576" s="3">
        <f>_xlfn.XLOOKUP(A576,Cleaning!$A:$A,Cleaning!$M:$M,0,0)</f>
        <v>1</v>
      </c>
      <c r="M576" s="5">
        <f>_xlfn.XLOOKUP(A576,Cleaning!$A:$A,Cleaning!$O:$O,0,0)</f>
        <v>3.45</v>
      </c>
      <c r="N576" s="12">
        <f>_xlfn.XLOOKUP(A576,Cleaning!$A:$A,Cleaning!$P:$P,0,0)</f>
        <v>3.45</v>
      </c>
      <c r="O576">
        <f>_xlfn.XLOOKUP(A576,Cleaning!$A:$A,Cleaning!$R:$R,0,0)</f>
        <v>0</v>
      </c>
      <c r="P576">
        <f>_xlfn.XLOOKUP(A576,Cleaning!$A:$A,Cleaning!$T:$T,0,0)</f>
        <v>0.26</v>
      </c>
      <c r="Q576" s="5">
        <f>_xlfn.XLOOKUP(A576,Cleaning!$A:$A,Cleaning!$V:$V,0,0)</f>
        <v>3.71</v>
      </c>
    </row>
    <row r="577" spans="1:17" x14ac:dyDescent="0.3">
      <c r="A577" s="3">
        <v>120575</v>
      </c>
      <c r="B577">
        <f>_xlfn.XLOOKUP(A577,Cleaning!$A:$A,Cleaning!$B:$B,0,0)</f>
        <v>401</v>
      </c>
      <c r="C577" s="2">
        <f>_xlfn.XLOOKUP(A577,Cleaning!$A:$A,Cleaning!$C:$C,0,0)</f>
        <v>45866</v>
      </c>
      <c r="D577" s="4">
        <f>_xlfn.XLOOKUP(A577,Cleaning!$A:$A,Cleaning!$D:$D,0,0)</f>
        <v>0.53254629629629635</v>
      </c>
      <c r="E577" s="2">
        <f>_xlfn.XLOOKUP(A577,Cleaning!$A:$A,Cleaning!$E:$E,0,0)</f>
        <v>45866</v>
      </c>
      <c r="F577" s="10" t="str">
        <f>_xlfn.XLOOKUP(A577,Cleaning!$A:$A,Cleaning!$F:$F,0,0)</f>
        <v>Monday</v>
      </c>
      <c r="G577" t="str">
        <f>_xlfn.XLOOKUP(A577,Cleaning!$A:$A,Cleaning!$G:$G,0,0)</f>
        <v>Lunch</v>
      </c>
      <c r="H577" t="str">
        <f>_xlfn.XLOOKUP(A577,Cleaning!$A:$A,Cleaning!$I:$I,0,0)</f>
        <v>Drive-Thru</v>
      </c>
      <c r="I577" t="str">
        <f>_xlfn.XLOOKUP(A577,Cleaning!$A:$A,Cleaning!$J:$J,0,0)</f>
        <v>Chicken Sandwich</v>
      </c>
      <c r="J577" t="str">
        <f>_xlfn.XLOOKUP(A577,Cleaning!$A:$A,Cleaning!$L:$L,0,0)</f>
        <v>No Sauce</v>
      </c>
      <c r="K577" t="str">
        <f>_xlfn.XLOOKUP(A577,Cleaning!$A:$A,Cleaning!$X:$X,0,0)</f>
        <v>Card</v>
      </c>
      <c r="L577" s="3">
        <f>_xlfn.XLOOKUP(A577,Cleaning!$A:$A,Cleaning!$M:$M,0,0)</f>
        <v>1</v>
      </c>
      <c r="M577" s="5">
        <f>_xlfn.XLOOKUP(A577,Cleaning!$A:$A,Cleaning!$O:$O,0,0)</f>
        <v>4.58</v>
      </c>
      <c r="N577" s="12">
        <f>_xlfn.XLOOKUP(A577,Cleaning!$A:$A,Cleaning!$P:$P,0,0)</f>
        <v>4.58</v>
      </c>
      <c r="O577">
        <f>_xlfn.XLOOKUP(A577,Cleaning!$A:$A,Cleaning!$R:$R,0,0)</f>
        <v>0</v>
      </c>
      <c r="P577">
        <f>_xlfn.XLOOKUP(A577,Cleaning!$A:$A,Cleaning!$T:$T,0,0)</f>
        <v>0.34</v>
      </c>
      <c r="Q577" s="5">
        <f>_xlfn.XLOOKUP(A577,Cleaning!$A:$A,Cleaning!$V:$V,0,0)</f>
        <v>4.92</v>
      </c>
    </row>
    <row r="578" spans="1:17" x14ac:dyDescent="0.3">
      <c r="A578" s="3">
        <v>120576</v>
      </c>
      <c r="B578">
        <f>_xlfn.XLOOKUP(A578,Cleaning!$A:$A,Cleaning!$B:$B,0,0)</f>
        <v>202</v>
      </c>
      <c r="C578" s="2">
        <f>_xlfn.XLOOKUP(A578,Cleaning!$A:$A,Cleaning!$C:$C,0,0)</f>
        <v>45790</v>
      </c>
      <c r="D578" s="4">
        <f>_xlfn.XLOOKUP(A578,Cleaning!$A:$A,Cleaning!$D:$D,0,0)</f>
        <v>0.2988425925925926</v>
      </c>
      <c r="E578" s="2">
        <f>_xlfn.XLOOKUP(A578,Cleaning!$A:$A,Cleaning!$E:$E,0,0)</f>
        <v>45790</v>
      </c>
      <c r="F578" s="10" t="str">
        <f>_xlfn.XLOOKUP(A578,Cleaning!$A:$A,Cleaning!$F:$F,0,0)</f>
        <v>Tuesday</v>
      </c>
      <c r="G578" t="str">
        <f>_xlfn.XLOOKUP(A578,Cleaning!$A:$A,Cleaning!$G:$G,0,0)</f>
        <v>Dinner</v>
      </c>
      <c r="H578" t="str">
        <f>_xlfn.XLOOKUP(A578,Cleaning!$A:$A,Cleaning!$I:$I,0,0)</f>
        <v>Delivery</v>
      </c>
      <c r="I578" t="str">
        <f>_xlfn.XLOOKUP(A578,Cleaning!$A:$A,Cleaning!$J:$J,0,0)</f>
        <v>Veggie Burger</v>
      </c>
      <c r="J578" t="str">
        <f>_xlfn.XLOOKUP(A578,Cleaning!$A:$A,Cleaning!$L:$L,0,0)</f>
        <v>No Modifier</v>
      </c>
      <c r="K578" t="str">
        <f>_xlfn.XLOOKUP(A578,Cleaning!$A:$A,Cleaning!$X:$X,0,0)</f>
        <v>Card</v>
      </c>
      <c r="L578" s="3">
        <f>_xlfn.XLOOKUP(A578,Cleaning!$A:$A,Cleaning!$M:$M,0,0)</f>
        <v>1</v>
      </c>
      <c r="M578" s="5">
        <f>_xlfn.XLOOKUP(A578,Cleaning!$A:$A,Cleaning!$O:$O,0,0)</f>
        <v>5.3199999999999994</v>
      </c>
      <c r="N578" s="12">
        <f>_xlfn.XLOOKUP(A578,Cleaning!$A:$A,Cleaning!$P:$P,0,0)</f>
        <v>5.3199999999999994</v>
      </c>
      <c r="O578">
        <f>_xlfn.XLOOKUP(A578,Cleaning!$A:$A,Cleaning!$R:$R,0,0)</f>
        <v>0</v>
      </c>
      <c r="P578">
        <f>_xlfn.XLOOKUP(A578,Cleaning!$A:$A,Cleaning!$T:$T,0,0)</f>
        <v>0.32</v>
      </c>
      <c r="Q578" s="5">
        <f>_xlfn.XLOOKUP(A578,Cleaning!$A:$A,Cleaning!$V:$V,0,0)</f>
        <v>5.64</v>
      </c>
    </row>
    <row r="579" spans="1:17" x14ac:dyDescent="0.3">
      <c r="A579" s="3">
        <v>120577</v>
      </c>
      <c r="B579">
        <f>_xlfn.XLOOKUP(A579,Cleaning!$A:$A,Cleaning!$B:$B,0,0)</f>
        <v>501</v>
      </c>
      <c r="C579" s="2">
        <f>_xlfn.XLOOKUP(A579,Cleaning!$A:$A,Cleaning!$C:$C,0,0)</f>
        <v>45818</v>
      </c>
      <c r="D579" s="4">
        <f>_xlfn.XLOOKUP(A579,Cleaning!$A:$A,Cleaning!$D:$D,0,0)</f>
        <v>0.48049768518518521</v>
      </c>
      <c r="E579" s="2">
        <f>_xlfn.XLOOKUP(A579,Cleaning!$A:$A,Cleaning!$E:$E,0,0)</f>
        <v>45818</v>
      </c>
      <c r="F579" s="10" t="str">
        <f>_xlfn.XLOOKUP(A579,Cleaning!$A:$A,Cleaning!$F:$F,0,0)</f>
        <v>Tuesday</v>
      </c>
      <c r="G579" t="str">
        <f>_xlfn.XLOOKUP(A579,Cleaning!$A:$A,Cleaning!$G:$G,0,0)</f>
        <v>Lunch</v>
      </c>
      <c r="H579" t="str">
        <f>_xlfn.XLOOKUP(A579,Cleaning!$A:$A,Cleaning!$I:$I,0,0)</f>
        <v>Dine-In</v>
      </c>
      <c r="I579" t="str">
        <f>_xlfn.XLOOKUP(A579,Cleaning!$A:$A,Cleaning!$J:$J,0,0)</f>
        <v>French Fries</v>
      </c>
      <c r="J579" t="str">
        <f>_xlfn.XLOOKUP(A579,Cleaning!$A:$A,Cleaning!$L:$L,0,0)</f>
        <v>No Sauce</v>
      </c>
      <c r="K579" t="str">
        <f>_xlfn.XLOOKUP(A579,Cleaning!$A:$A,Cleaning!$X:$X,0,0)</f>
        <v>Card</v>
      </c>
      <c r="L579" s="3">
        <f>_xlfn.XLOOKUP(A579,Cleaning!$A:$A,Cleaning!$M:$M,0,0)</f>
        <v>2</v>
      </c>
      <c r="M579" s="5">
        <f>_xlfn.XLOOKUP(A579,Cleaning!$A:$A,Cleaning!$O:$O,0,0)</f>
        <v>2.86</v>
      </c>
      <c r="N579" s="12">
        <f>_xlfn.XLOOKUP(A579,Cleaning!$A:$A,Cleaning!$P:$P,0,0)</f>
        <v>5.72</v>
      </c>
      <c r="O579">
        <f>_xlfn.XLOOKUP(A579,Cleaning!$A:$A,Cleaning!$R:$R,0,0)</f>
        <v>0</v>
      </c>
      <c r="P579">
        <f>_xlfn.XLOOKUP(A579,Cleaning!$A:$A,Cleaning!$T:$T,0,0)</f>
        <v>0.4</v>
      </c>
      <c r="Q579" s="5">
        <f>_xlfn.XLOOKUP(A579,Cleaning!$A:$A,Cleaning!$V:$V,0,0)</f>
        <v>6.12</v>
      </c>
    </row>
    <row r="580" spans="1:17" x14ac:dyDescent="0.3">
      <c r="A580" s="3">
        <v>120578</v>
      </c>
      <c r="B580">
        <f>_xlfn.XLOOKUP(A580,Cleaning!$A:$A,Cleaning!$B:$B,0,0)</f>
        <v>402</v>
      </c>
      <c r="C580" s="2">
        <f>_xlfn.XLOOKUP(A580,Cleaning!$A:$A,Cleaning!$C:$C,0,0)</f>
        <v>45809</v>
      </c>
      <c r="D580" s="4">
        <f>_xlfn.XLOOKUP(A580,Cleaning!$A:$A,Cleaning!$D:$D,0,0)</f>
        <v>0.3628587962962963</v>
      </c>
      <c r="E580" s="2">
        <f>_xlfn.XLOOKUP(A580,Cleaning!$A:$A,Cleaning!$E:$E,0,0)</f>
        <v>45809</v>
      </c>
      <c r="F580" s="10" t="str">
        <f>_xlfn.XLOOKUP(A580,Cleaning!$A:$A,Cleaning!$F:$F,0,0)</f>
        <v>Sunday</v>
      </c>
      <c r="G580" t="str">
        <f>_xlfn.XLOOKUP(A580,Cleaning!$A:$A,Cleaning!$G:$G,0,0)</f>
        <v>Dinner</v>
      </c>
      <c r="H580" t="str">
        <f>_xlfn.XLOOKUP(A580,Cleaning!$A:$A,Cleaning!$I:$I,0,0)</f>
        <v>Dine-In</v>
      </c>
      <c r="I580" t="str">
        <f>_xlfn.XLOOKUP(A580,Cleaning!$A:$A,Cleaning!$J:$J,0,0)</f>
        <v>Double Cheeseburger Combo</v>
      </c>
      <c r="J580" t="str">
        <f>_xlfn.XLOOKUP(A580,Cleaning!$A:$A,Cleaning!$L:$L,0,0)</f>
        <v>No Modifier</v>
      </c>
      <c r="K580" t="str">
        <f>_xlfn.XLOOKUP(A580,Cleaning!$A:$A,Cleaning!$X:$X,0,0)</f>
        <v>Card</v>
      </c>
      <c r="L580" s="3">
        <f>_xlfn.XLOOKUP(A580,Cleaning!$A:$A,Cleaning!$M:$M,0,0)</f>
        <v>1</v>
      </c>
      <c r="M580" s="5">
        <f>_xlfn.XLOOKUP(A580,Cleaning!$A:$A,Cleaning!$O:$O,0,0)</f>
        <v>9.25</v>
      </c>
      <c r="N580" s="12">
        <f>_xlfn.XLOOKUP(A580,Cleaning!$A:$A,Cleaning!$P:$P,0,0)</f>
        <v>9.25</v>
      </c>
      <c r="O580">
        <f>_xlfn.XLOOKUP(A580,Cleaning!$A:$A,Cleaning!$R:$R,0,0)</f>
        <v>0</v>
      </c>
      <c r="P580">
        <f>_xlfn.XLOOKUP(A580,Cleaning!$A:$A,Cleaning!$T:$T,0,0)</f>
        <v>0.83</v>
      </c>
      <c r="Q580" s="5">
        <f>_xlfn.XLOOKUP(A580,Cleaning!$A:$A,Cleaning!$V:$V,0,0)</f>
        <v>10.08</v>
      </c>
    </row>
    <row r="581" spans="1:17" x14ac:dyDescent="0.3">
      <c r="A581" s="3">
        <v>120579</v>
      </c>
      <c r="B581">
        <f>_xlfn.XLOOKUP(A581,Cleaning!$A:$A,Cleaning!$B:$B,0,0)</f>
        <v>201</v>
      </c>
      <c r="C581" s="2">
        <f>_xlfn.XLOOKUP(A581,Cleaning!$A:$A,Cleaning!$C:$C,0,0)</f>
        <v>45860</v>
      </c>
      <c r="D581" s="4">
        <f>_xlfn.XLOOKUP(A581,Cleaning!$A:$A,Cleaning!$D:$D,0,0)</f>
        <v>0.18820601851851851</v>
      </c>
      <c r="E581" s="2">
        <f>_xlfn.XLOOKUP(A581,Cleaning!$A:$A,Cleaning!$E:$E,0,0)</f>
        <v>45860</v>
      </c>
      <c r="F581" s="10" t="str">
        <f>_xlfn.XLOOKUP(A581,Cleaning!$A:$A,Cleaning!$F:$F,0,0)</f>
        <v>Tuesday</v>
      </c>
      <c r="G581" t="str">
        <f>_xlfn.XLOOKUP(A581,Cleaning!$A:$A,Cleaning!$G:$G,0,0)</f>
        <v>Afternoon</v>
      </c>
      <c r="H581" t="str">
        <f>_xlfn.XLOOKUP(A581,Cleaning!$A:$A,Cleaning!$I:$I,0,0)</f>
        <v>Dine-In</v>
      </c>
      <c r="I581" t="str">
        <f>_xlfn.XLOOKUP(A581,Cleaning!$A:$A,Cleaning!$J:$J,0,0)</f>
        <v>Ice Cream Cone</v>
      </c>
      <c r="J581" t="str">
        <f>_xlfn.XLOOKUP(A581,Cleaning!$A:$A,Cleaning!$L:$L,0,0)</f>
        <v>Cinnamon</v>
      </c>
      <c r="K581" t="str">
        <f>_xlfn.XLOOKUP(A581,Cleaning!$A:$A,Cleaning!$X:$X,0,0)</f>
        <v>Cash</v>
      </c>
      <c r="L581" s="3">
        <f>_xlfn.XLOOKUP(A581,Cleaning!$A:$A,Cleaning!$M:$M,0,0)</f>
        <v>1</v>
      </c>
      <c r="M581" s="5">
        <f>_xlfn.XLOOKUP(A581,Cleaning!$A:$A,Cleaning!$O:$O,0,0)</f>
        <v>1.8699999999999999</v>
      </c>
      <c r="N581" s="12">
        <f>_xlfn.XLOOKUP(A581,Cleaning!$A:$A,Cleaning!$P:$P,0,0)</f>
        <v>1.8699999999999999</v>
      </c>
      <c r="O581">
        <f>_xlfn.XLOOKUP(A581,Cleaning!$A:$A,Cleaning!$R:$R,0,0)</f>
        <v>0</v>
      </c>
      <c r="P581">
        <f>_xlfn.XLOOKUP(A581,Cleaning!$A:$A,Cleaning!$T:$T,0,0)</f>
        <v>0.16</v>
      </c>
      <c r="Q581" s="5">
        <f>_xlfn.XLOOKUP(A581,Cleaning!$A:$A,Cleaning!$V:$V,0,0)</f>
        <v>2.0299999999999998</v>
      </c>
    </row>
    <row r="582" spans="1:17" x14ac:dyDescent="0.3">
      <c r="A582" s="3">
        <v>120580</v>
      </c>
      <c r="B582">
        <f>_xlfn.XLOOKUP(A582,Cleaning!$A:$A,Cleaning!$B:$B,0,0)</f>
        <v>402</v>
      </c>
      <c r="C582" s="2">
        <f>_xlfn.XLOOKUP(A582,Cleaning!$A:$A,Cleaning!$C:$C,0,0)</f>
        <v>45766</v>
      </c>
      <c r="D582" s="4">
        <f>_xlfn.XLOOKUP(A582,Cleaning!$A:$A,Cleaning!$D:$D,0,0)</f>
        <v>0.47011574074074075</v>
      </c>
      <c r="E582" s="2">
        <f>_xlfn.XLOOKUP(A582,Cleaning!$A:$A,Cleaning!$E:$E,0,0)</f>
        <v>45766</v>
      </c>
      <c r="F582" s="10" t="str">
        <f>_xlfn.XLOOKUP(A582,Cleaning!$A:$A,Cleaning!$F:$F,0,0)</f>
        <v>Saturday</v>
      </c>
      <c r="G582" t="str">
        <f>_xlfn.XLOOKUP(A582,Cleaning!$A:$A,Cleaning!$G:$G,0,0)</f>
        <v>Late Night</v>
      </c>
      <c r="H582" t="str">
        <f>_xlfn.XLOOKUP(A582,Cleaning!$A:$A,Cleaning!$I:$I,0,0)</f>
        <v>Drive-Thru</v>
      </c>
      <c r="I582" t="str">
        <f>_xlfn.XLOOKUP(A582,Cleaning!$A:$A,Cleaning!$J:$J,0,0)</f>
        <v>Spicy Chicken Sandwich</v>
      </c>
      <c r="J582" t="str">
        <f>_xlfn.XLOOKUP(A582,Cleaning!$A:$A,Cleaning!$L:$L,0,0)</f>
        <v>Gluten-Free Bun</v>
      </c>
      <c r="K582" t="str">
        <f>_xlfn.XLOOKUP(A582,Cleaning!$A:$A,Cleaning!$X:$X,0,0)</f>
        <v>MobilePay</v>
      </c>
      <c r="L582" s="3">
        <f>_xlfn.XLOOKUP(A582,Cleaning!$A:$A,Cleaning!$M:$M,0,0)</f>
        <v>1</v>
      </c>
      <c r="M582" s="5">
        <f>_xlfn.XLOOKUP(A582,Cleaning!$A:$A,Cleaning!$O:$O,0,0)</f>
        <v>6.77</v>
      </c>
      <c r="N582" s="12">
        <f>_xlfn.XLOOKUP(A582,Cleaning!$A:$A,Cleaning!$P:$P,0,0)</f>
        <v>6.77</v>
      </c>
      <c r="O582">
        <f>_xlfn.XLOOKUP(A582,Cleaning!$A:$A,Cleaning!$R:$R,0,0)</f>
        <v>1.02</v>
      </c>
      <c r="P582">
        <f>_xlfn.XLOOKUP(A582,Cleaning!$A:$A,Cleaning!$T:$T,0,0)</f>
        <v>0.37</v>
      </c>
      <c r="Q582" s="5">
        <f>_xlfn.XLOOKUP(A582,Cleaning!$A:$A,Cleaning!$V:$V,0,0)</f>
        <v>6.12</v>
      </c>
    </row>
    <row r="583" spans="1:17" x14ac:dyDescent="0.3">
      <c r="A583" s="3">
        <v>120581</v>
      </c>
      <c r="B583">
        <f>_xlfn.XLOOKUP(A583,Cleaning!$A:$A,Cleaning!$B:$B,0,0)</f>
        <v>101</v>
      </c>
      <c r="C583" s="2">
        <f>_xlfn.XLOOKUP(A583,Cleaning!$A:$A,Cleaning!$C:$C,0,0)</f>
        <v>45791</v>
      </c>
      <c r="D583" s="4">
        <f>_xlfn.XLOOKUP(A583,Cleaning!$A:$A,Cleaning!$D:$D,0,0)</f>
        <v>0.52063657407407404</v>
      </c>
      <c r="E583" s="2">
        <f>_xlfn.XLOOKUP(A583,Cleaning!$A:$A,Cleaning!$E:$E,0,0)</f>
        <v>45791</v>
      </c>
      <c r="F583" s="10" t="str">
        <f>_xlfn.XLOOKUP(A583,Cleaning!$A:$A,Cleaning!$F:$F,0,0)</f>
        <v>Wednesday</v>
      </c>
      <c r="G583" t="str">
        <f>_xlfn.XLOOKUP(A583,Cleaning!$A:$A,Cleaning!$G:$G,0,0)</f>
        <v>Lunch</v>
      </c>
      <c r="H583" t="str">
        <f>_xlfn.XLOOKUP(A583,Cleaning!$A:$A,Cleaning!$I:$I,0,0)</f>
        <v>Dine-In</v>
      </c>
      <c r="I583" t="str">
        <f>_xlfn.XLOOKUP(A583,Cleaning!$A:$A,Cleaning!$J:$J,0,0)</f>
        <v>Chicken Sandwich Combo</v>
      </c>
      <c r="J583" t="str">
        <f>_xlfn.XLOOKUP(A583,Cleaning!$A:$A,Cleaning!$L:$L,0,0)</f>
        <v>Gluten-Free Bun</v>
      </c>
      <c r="K583" t="str">
        <f>_xlfn.XLOOKUP(A583,Cleaning!$A:$A,Cleaning!$X:$X,0,0)</f>
        <v>GiftCard</v>
      </c>
      <c r="L583" s="3">
        <f>_xlfn.XLOOKUP(A583,Cleaning!$A:$A,Cleaning!$M:$M,0,0)</f>
        <v>1</v>
      </c>
      <c r="M583" s="5">
        <f>_xlfn.XLOOKUP(A583,Cleaning!$A:$A,Cleaning!$O:$O,0,0)</f>
        <v>9.7800000000000011</v>
      </c>
      <c r="N583" s="12">
        <f>_xlfn.XLOOKUP(A583,Cleaning!$A:$A,Cleaning!$P:$P,0,0)</f>
        <v>9.7800000000000011</v>
      </c>
      <c r="O583">
        <f>_xlfn.XLOOKUP(A583,Cleaning!$A:$A,Cleaning!$R:$R,0,0)</f>
        <v>1.47</v>
      </c>
      <c r="P583">
        <f>_xlfn.XLOOKUP(A583,Cleaning!$A:$A,Cleaning!$T:$T,0,0)</f>
        <v>0.5</v>
      </c>
      <c r="Q583" s="5">
        <f>_xlfn.XLOOKUP(A583,Cleaning!$A:$A,Cleaning!$V:$V,0,0)</f>
        <v>8.81</v>
      </c>
    </row>
    <row r="584" spans="1:17" x14ac:dyDescent="0.3">
      <c r="A584" s="3">
        <v>120582</v>
      </c>
      <c r="B584">
        <f>_xlfn.XLOOKUP(A584,Cleaning!$A:$A,Cleaning!$B:$B,0,0)</f>
        <v>101</v>
      </c>
      <c r="C584" s="2">
        <f>_xlfn.XLOOKUP(A584,Cleaning!$A:$A,Cleaning!$C:$C,0,0)</f>
        <v>45794</v>
      </c>
      <c r="D584" s="4">
        <f>_xlfn.XLOOKUP(A584,Cleaning!$A:$A,Cleaning!$D:$D,0,0)</f>
        <v>0.46060185185185187</v>
      </c>
      <c r="E584" s="2">
        <f>_xlfn.XLOOKUP(A584,Cleaning!$A:$A,Cleaning!$E:$E,0,0)</f>
        <v>45794</v>
      </c>
      <c r="F584" s="10" t="str">
        <f>_xlfn.XLOOKUP(A584,Cleaning!$A:$A,Cleaning!$F:$F,0,0)</f>
        <v>Saturday</v>
      </c>
      <c r="G584" t="str">
        <f>_xlfn.XLOOKUP(A584,Cleaning!$A:$A,Cleaning!$G:$G,0,0)</f>
        <v>Lunch</v>
      </c>
      <c r="H584" t="str">
        <f>_xlfn.XLOOKUP(A584,Cleaning!$A:$A,Cleaning!$I:$I,0,0)</f>
        <v>Dine-In</v>
      </c>
      <c r="I584" t="str">
        <f>_xlfn.XLOOKUP(A584,Cleaning!$A:$A,Cleaning!$J:$J,0,0)</f>
        <v>Double Cheeseburger Combo</v>
      </c>
      <c r="J584" t="str">
        <f>_xlfn.XLOOKUP(A584,Cleaning!$A:$A,Cleaning!$L:$L,0,0)</f>
        <v>No Modifier</v>
      </c>
      <c r="K584" t="str">
        <f>_xlfn.XLOOKUP(A584,Cleaning!$A:$A,Cleaning!$X:$X,0,0)</f>
        <v>MobilePay</v>
      </c>
      <c r="L584" s="3">
        <f>_xlfn.XLOOKUP(A584,Cleaning!$A:$A,Cleaning!$M:$M,0,0)</f>
        <v>2</v>
      </c>
      <c r="M584" s="5">
        <f>_xlfn.XLOOKUP(A584,Cleaning!$A:$A,Cleaning!$O:$O,0,0)</f>
        <v>10.31</v>
      </c>
      <c r="N584" s="12">
        <f>_xlfn.XLOOKUP(A584,Cleaning!$A:$A,Cleaning!$P:$P,0,0)</f>
        <v>20.62</v>
      </c>
      <c r="O584">
        <f>_xlfn.XLOOKUP(A584,Cleaning!$A:$A,Cleaning!$R:$R,0,0)</f>
        <v>0</v>
      </c>
      <c r="P584">
        <f>_xlfn.XLOOKUP(A584,Cleaning!$A:$A,Cleaning!$T:$T,0,0)</f>
        <v>1.34</v>
      </c>
      <c r="Q584" s="5">
        <f>_xlfn.XLOOKUP(A584,Cleaning!$A:$A,Cleaning!$V:$V,0,0)</f>
        <v>21.96</v>
      </c>
    </row>
    <row r="585" spans="1:17" x14ac:dyDescent="0.3">
      <c r="A585" s="3">
        <v>120583</v>
      </c>
      <c r="B585">
        <f>_xlfn.XLOOKUP(A585,Cleaning!$A:$A,Cleaning!$B:$B,0,0)</f>
        <v>202</v>
      </c>
      <c r="C585" s="2">
        <f>_xlfn.XLOOKUP(A585,Cleaning!$A:$A,Cleaning!$C:$C,0,0)</f>
        <v>45818</v>
      </c>
      <c r="D585" s="4">
        <f>_xlfn.XLOOKUP(A585,Cleaning!$A:$A,Cleaning!$D:$D,0,0)</f>
        <v>0.46934027777777776</v>
      </c>
      <c r="E585" s="2">
        <f>_xlfn.XLOOKUP(A585,Cleaning!$A:$A,Cleaning!$E:$E,0,0)</f>
        <v>45818</v>
      </c>
      <c r="F585" s="10" t="str">
        <f>_xlfn.XLOOKUP(A585,Cleaning!$A:$A,Cleaning!$F:$F,0,0)</f>
        <v>Tuesday</v>
      </c>
      <c r="G585" t="str">
        <f>_xlfn.XLOOKUP(A585,Cleaning!$A:$A,Cleaning!$G:$G,0,0)</f>
        <v>Morning</v>
      </c>
      <c r="H585" t="str">
        <f>_xlfn.XLOOKUP(A585,Cleaning!$A:$A,Cleaning!$I:$I,0,0)</f>
        <v>Delivery</v>
      </c>
      <c r="I585" t="str">
        <f>_xlfn.XLOOKUP(A585,Cleaning!$A:$A,Cleaning!$J:$J,0,0)</f>
        <v>Bottled Water</v>
      </c>
      <c r="J585" t="str">
        <f>_xlfn.XLOOKUP(A585,Cleaning!$A:$A,Cleaning!$L:$L,0,0)</f>
        <v>Extra Ice</v>
      </c>
      <c r="K585" t="str">
        <f>_xlfn.XLOOKUP(A585,Cleaning!$A:$A,Cleaning!$X:$X,0,0)</f>
        <v>Card</v>
      </c>
      <c r="L585" s="3">
        <f>_xlfn.XLOOKUP(A585,Cleaning!$A:$A,Cleaning!$M:$M,0,0)</f>
        <v>2</v>
      </c>
      <c r="M585" s="5">
        <f>_xlfn.XLOOKUP(A585,Cleaning!$A:$A,Cleaning!$O:$O,0,0)</f>
        <v>1.6300000000000001</v>
      </c>
      <c r="N585" s="12">
        <f>_xlfn.XLOOKUP(A585,Cleaning!$A:$A,Cleaning!$P:$P,0,0)</f>
        <v>3.2600000000000002</v>
      </c>
      <c r="O585">
        <f>_xlfn.XLOOKUP(A585,Cleaning!$A:$A,Cleaning!$R:$R,0,0)</f>
        <v>0</v>
      </c>
      <c r="P585">
        <f>_xlfn.XLOOKUP(A585,Cleaning!$A:$A,Cleaning!$T:$T,0,0)</f>
        <v>0.23</v>
      </c>
      <c r="Q585" s="5">
        <f>_xlfn.XLOOKUP(A585,Cleaning!$A:$A,Cleaning!$V:$V,0,0)</f>
        <v>3.49</v>
      </c>
    </row>
    <row r="586" spans="1:17" x14ac:dyDescent="0.3">
      <c r="A586" s="3">
        <v>120584</v>
      </c>
      <c r="B586">
        <f>_xlfn.XLOOKUP(A586,Cleaning!$A:$A,Cleaning!$B:$B,0,0)</f>
        <v>201</v>
      </c>
      <c r="C586" s="2">
        <f>_xlfn.XLOOKUP(A586,Cleaning!$A:$A,Cleaning!$C:$C,0,0)</f>
        <v>45825</v>
      </c>
      <c r="D586" s="4">
        <f>_xlfn.XLOOKUP(A586,Cleaning!$A:$A,Cleaning!$D:$D,0,0)</f>
        <v>0.43008101851851854</v>
      </c>
      <c r="E586" s="2">
        <f>_xlfn.XLOOKUP(A586,Cleaning!$A:$A,Cleaning!$E:$E,0,0)</f>
        <v>45825</v>
      </c>
      <c r="F586" s="10" t="str">
        <f>_xlfn.XLOOKUP(A586,Cleaning!$A:$A,Cleaning!$F:$F,0,0)</f>
        <v>Tuesday</v>
      </c>
      <c r="G586" t="str">
        <f>_xlfn.XLOOKUP(A586,Cleaning!$A:$A,Cleaning!$G:$G,0,0)</f>
        <v>Morning</v>
      </c>
      <c r="H586" t="str">
        <f>_xlfn.XLOOKUP(A586,Cleaning!$A:$A,Cleaning!$I:$I,0,0)</f>
        <v>Dine-In</v>
      </c>
      <c r="I586" t="str">
        <f>_xlfn.XLOOKUP(A586,Cleaning!$A:$A,Cleaning!$J:$J,0,0)</f>
        <v>Hash Browns</v>
      </c>
      <c r="J586" t="str">
        <f>_xlfn.XLOOKUP(A586,Cleaning!$A:$A,Cleaning!$L:$L,0,0)</f>
        <v>No Modifier</v>
      </c>
      <c r="K586" t="str">
        <f>_xlfn.XLOOKUP(A586,Cleaning!$A:$A,Cleaning!$X:$X,0,0)</f>
        <v>Cash</v>
      </c>
      <c r="L586" s="3">
        <f>_xlfn.XLOOKUP(A586,Cleaning!$A:$A,Cleaning!$M:$M,0,0)</f>
        <v>1</v>
      </c>
      <c r="M586" s="5">
        <f>_xlfn.XLOOKUP(A586,Cleaning!$A:$A,Cleaning!$O:$O,0,0)</f>
        <v>2.0300000000000002</v>
      </c>
      <c r="N586" s="12">
        <f>_xlfn.XLOOKUP(A586,Cleaning!$A:$A,Cleaning!$P:$P,0,0)</f>
        <v>2.0300000000000002</v>
      </c>
      <c r="O586">
        <f>_xlfn.XLOOKUP(A586,Cleaning!$A:$A,Cleaning!$R:$R,0,0)</f>
        <v>0</v>
      </c>
      <c r="P586">
        <f>_xlfn.XLOOKUP(A586,Cleaning!$A:$A,Cleaning!$T:$T,0,0)</f>
        <v>0.13</v>
      </c>
      <c r="Q586" s="5">
        <f>_xlfn.XLOOKUP(A586,Cleaning!$A:$A,Cleaning!$V:$V,0,0)</f>
        <v>2.16</v>
      </c>
    </row>
    <row r="587" spans="1:17" x14ac:dyDescent="0.3">
      <c r="A587" s="3">
        <v>120585</v>
      </c>
      <c r="B587">
        <f>_xlfn.XLOOKUP(A587,Cleaning!$A:$A,Cleaning!$B:$B,0,0)</f>
        <v>402</v>
      </c>
      <c r="C587" s="2">
        <f>_xlfn.XLOOKUP(A587,Cleaning!$A:$A,Cleaning!$C:$C,0,0)</f>
        <v>45819</v>
      </c>
      <c r="D587" s="4">
        <f>_xlfn.XLOOKUP(A587,Cleaning!$A:$A,Cleaning!$D:$D,0,0)</f>
        <v>0.10172453703703704</v>
      </c>
      <c r="E587" s="2">
        <f>_xlfn.XLOOKUP(A587,Cleaning!$A:$A,Cleaning!$E:$E,0,0)</f>
        <v>45819</v>
      </c>
      <c r="F587" s="10" t="str">
        <f>_xlfn.XLOOKUP(A587,Cleaning!$A:$A,Cleaning!$F:$F,0,0)</f>
        <v>Wednesday</v>
      </c>
      <c r="G587" t="str">
        <f>_xlfn.XLOOKUP(A587,Cleaning!$A:$A,Cleaning!$G:$G,0,0)</f>
        <v>Lunch</v>
      </c>
      <c r="H587" t="str">
        <f>_xlfn.XLOOKUP(A587,Cleaning!$A:$A,Cleaning!$I:$I,0,0)</f>
        <v>Dine-In</v>
      </c>
      <c r="I587" t="str">
        <f>_xlfn.XLOOKUP(A587,Cleaning!$A:$A,Cleaning!$J:$J,0,0)</f>
        <v>Soft Drink (Medium)</v>
      </c>
      <c r="J587" t="str">
        <f>_xlfn.XLOOKUP(A587,Cleaning!$A:$A,Cleaning!$L:$L,0,0)</f>
        <v>Light Ice</v>
      </c>
      <c r="K587" t="str">
        <f>_xlfn.XLOOKUP(A587,Cleaning!$A:$A,Cleaning!$X:$X,0,0)</f>
        <v>Cash</v>
      </c>
      <c r="L587" s="3">
        <f>_xlfn.XLOOKUP(A587,Cleaning!$A:$A,Cleaning!$M:$M,0,0)</f>
        <v>1</v>
      </c>
      <c r="M587" s="5">
        <f>_xlfn.XLOOKUP(A587,Cleaning!$A:$A,Cleaning!$O:$O,0,0)</f>
        <v>1.7599999999999998</v>
      </c>
      <c r="N587" s="12">
        <f>_xlfn.XLOOKUP(A587,Cleaning!$A:$A,Cleaning!$P:$P,0,0)</f>
        <v>1.7599999999999998</v>
      </c>
      <c r="O587">
        <f>_xlfn.XLOOKUP(A587,Cleaning!$A:$A,Cleaning!$R:$R,0,0)</f>
        <v>0</v>
      </c>
      <c r="P587">
        <f>_xlfn.XLOOKUP(A587,Cleaning!$A:$A,Cleaning!$T:$T,0,0)</f>
        <v>0.13</v>
      </c>
      <c r="Q587" s="5">
        <f>_xlfn.XLOOKUP(A587,Cleaning!$A:$A,Cleaning!$V:$V,0,0)</f>
        <v>1.89</v>
      </c>
    </row>
    <row r="588" spans="1:17" x14ac:dyDescent="0.3">
      <c r="A588" s="3">
        <v>120586</v>
      </c>
      <c r="B588">
        <f>_xlfn.XLOOKUP(A588,Cleaning!$A:$A,Cleaning!$B:$B,0,0)</f>
        <v>101</v>
      </c>
      <c r="C588" s="2">
        <f>_xlfn.XLOOKUP(A588,Cleaning!$A:$A,Cleaning!$C:$C,0,0)</f>
        <v>45828</v>
      </c>
      <c r="D588" s="4">
        <f>_xlfn.XLOOKUP(A588,Cleaning!$A:$A,Cleaning!$D:$D,0,0)</f>
        <v>0.30951388888888887</v>
      </c>
      <c r="E588" s="2">
        <f>_xlfn.XLOOKUP(A588,Cleaning!$A:$A,Cleaning!$E:$E,0,0)</f>
        <v>45828</v>
      </c>
      <c r="F588" s="10" t="str">
        <f>_xlfn.XLOOKUP(A588,Cleaning!$A:$A,Cleaning!$F:$F,0,0)</f>
        <v>Friday</v>
      </c>
      <c r="G588" t="str">
        <f>_xlfn.XLOOKUP(A588,Cleaning!$A:$A,Cleaning!$G:$G,0,0)</f>
        <v>Dinner</v>
      </c>
      <c r="H588" t="str">
        <f>_xlfn.XLOOKUP(A588,Cleaning!$A:$A,Cleaning!$I:$I,0,0)</f>
        <v>Dine-In</v>
      </c>
      <c r="I588" t="str">
        <f>_xlfn.XLOOKUP(A588,Cleaning!$A:$A,Cleaning!$J:$J,0,0)</f>
        <v>French Fries</v>
      </c>
      <c r="J588" t="str">
        <f>_xlfn.XLOOKUP(A588,Cleaning!$A:$A,Cleaning!$L:$L,0,0)</f>
        <v>Large Size</v>
      </c>
      <c r="K588" t="str">
        <f>_xlfn.XLOOKUP(A588,Cleaning!$A:$A,Cleaning!$X:$X,0,0)</f>
        <v>MobilePay</v>
      </c>
      <c r="L588" s="3">
        <f>_xlfn.XLOOKUP(A588,Cleaning!$A:$A,Cleaning!$M:$M,0,0)</f>
        <v>1</v>
      </c>
      <c r="M588" s="5">
        <f>_xlfn.XLOOKUP(A588,Cleaning!$A:$A,Cleaning!$O:$O,0,0)</f>
        <v>3.11</v>
      </c>
      <c r="N588" s="12">
        <f>_xlfn.XLOOKUP(A588,Cleaning!$A:$A,Cleaning!$P:$P,0,0)</f>
        <v>3.11</v>
      </c>
      <c r="O588">
        <f>_xlfn.XLOOKUP(A588,Cleaning!$A:$A,Cleaning!$R:$R,0,0)</f>
        <v>0</v>
      </c>
      <c r="P588">
        <f>_xlfn.XLOOKUP(A588,Cleaning!$A:$A,Cleaning!$T:$T,0,0)</f>
        <v>0.2</v>
      </c>
      <c r="Q588" s="5">
        <f>_xlfn.XLOOKUP(A588,Cleaning!$A:$A,Cleaning!$V:$V,0,0)</f>
        <v>3.31</v>
      </c>
    </row>
    <row r="589" spans="1:17" x14ac:dyDescent="0.3">
      <c r="A589" s="3">
        <v>120587</v>
      </c>
      <c r="B589">
        <f>_xlfn.XLOOKUP(A589,Cleaning!$A:$A,Cleaning!$B:$B,0,0)</f>
        <v>101</v>
      </c>
      <c r="C589" s="2">
        <f>_xlfn.XLOOKUP(A589,Cleaning!$A:$A,Cleaning!$C:$C,0,0)</f>
        <v>45804</v>
      </c>
      <c r="D589" s="4">
        <f>_xlfn.XLOOKUP(A589,Cleaning!$A:$A,Cleaning!$D:$D,0,0)</f>
        <v>0.43943287037037038</v>
      </c>
      <c r="E589" s="2">
        <f>_xlfn.XLOOKUP(A589,Cleaning!$A:$A,Cleaning!$E:$E,0,0)</f>
        <v>45804</v>
      </c>
      <c r="F589" s="10" t="str">
        <f>_xlfn.XLOOKUP(A589,Cleaning!$A:$A,Cleaning!$F:$F,0,0)</f>
        <v>Tuesday</v>
      </c>
      <c r="G589" t="str">
        <f>_xlfn.XLOOKUP(A589,Cleaning!$A:$A,Cleaning!$G:$G,0,0)</f>
        <v>Breakfast</v>
      </c>
      <c r="H589" t="str">
        <f>_xlfn.XLOOKUP(A589,Cleaning!$A:$A,Cleaning!$I:$I,0,0)</f>
        <v>Drive-Thru</v>
      </c>
      <c r="I589" t="str">
        <f>_xlfn.XLOOKUP(A589,Cleaning!$A:$A,Cleaning!$J:$J,0,0)</f>
        <v>Breakfast Burrito</v>
      </c>
      <c r="J589" t="str">
        <f>_xlfn.XLOOKUP(A589,Cleaning!$A:$A,Cleaning!$L:$L,0,0)</f>
        <v>Cinnamon</v>
      </c>
      <c r="K589" t="str">
        <f>_xlfn.XLOOKUP(A589,Cleaning!$A:$A,Cleaning!$X:$X,0,0)</f>
        <v>Cash</v>
      </c>
      <c r="L589" s="3">
        <f>_xlfn.XLOOKUP(A589,Cleaning!$A:$A,Cleaning!$M:$M,0,0)</f>
        <v>1</v>
      </c>
      <c r="M589" s="5">
        <f ca="1">_xlfn.XLOOKUP(A589,Cleaning!$A:$A,Cleaning!$O:$O,0,0)</f>
        <v>3.78</v>
      </c>
      <c r="N589" s="12">
        <f ca="1">_xlfn.XLOOKUP(A589,Cleaning!$A:$A,Cleaning!$P:$P,0,0)</f>
        <v>3.78</v>
      </c>
      <c r="O589">
        <f ca="1">_xlfn.XLOOKUP(A589,Cleaning!$A:$A,Cleaning!$R:$R,0,0)</f>
        <v>0.15</v>
      </c>
      <c r="P589">
        <f>_xlfn.XLOOKUP(A589,Cleaning!$A:$A,Cleaning!$T:$T,0,0)</f>
        <v>0.25</v>
      </c>
      <c r="Q589" s="5">
        <f>_xlfn.XLOOKUP(A589,Cleaning!$A:$A,Cleaning!$V:$V,0,0)</f>
        <v>3.88</v>
      </c>
    </row>
    <row r="590" spans="1:17" x14ac:dyDescent="0.3">
      <c r="A590" s="3">
        <v>120588</v>
      </c>
      <c r="B590">
        <f>_xlfn.XLOOKUP(A590,Cleaning!$A:$A,Cleaning!$B:$B,0,0)</f>
        <v>201</v>
      </c>
      <c r="C590" s="2">
        <f>_xlfn.XLOOKUP(A590,Cleaning!$A:$A,Cleaning!$C:$C,0,0)</f>
        <v>45878</v>
      </c>
      <c r="D590" s="4">
        <f>_xlfn.XLOOKUP(A590,Cleaning!$A:$A,Cleaning!$D:$D,0,0)</f>
        <v>0.27703703703703703</v>
      </c>
      <c r="E590" s="2">
        <f>_xlfn.XLOOKUP(A590,Cleaning!$A:$A,Cleaning!$E:$E,0,0)</f>
        <v>45878</v>
      </c>
      <c r="F590" s="10" t="str">
        <f>_xlfn.XLOOKUP(A590,Cleaning!$A:$A,Cleaning!$F:$F,0,0)</f>
        <v>Saturday</v>
      </c>
      <c r="G590" t="str">
        <f>_xlfn.XLOOKUP(A590,Cleaning!$A:$A,Cleaning!$G:$G,0,0)</f>
        <v>Breakfast</v>
      </c>
      <c r="H590" t="str">
        <f>_xlfn.XLOOKUP(A590,Cleaning!$A:$A,Cleaning!$I:$I,0,0)</f>
        <v>Dine-In</v>
      </c>
      <c r="I590" t="str">
        <f>_xlfn.XLOOKUP(A590,Cleaning!$A:$A,Cleaning!$J:$J,0,0)</f>
        <v>Hash Browns</v>
      </c>
      <c r="J590" t="str">
        <f>_xlfn.XLOOKUP(A590,Cleaning!$A:$A,Cleaning!$L:$L,0,0)</f>
        <v>Cinnamon</v>
      </c>
      <c r="K590" t="str">
        <f>_xlfn.XLOOKUP(A590,Cleaning!$A:$A,Cleaning!$X:$X,0,0)</f>
        <v>Card</v>
      </c>
      <c r="L590" s="3">
        <f>_xlfn.XLOOKUP(A590,Cleaning!$A:$A,Cleaning!$M:$M,0,0)</f>
        <v>1</v>
      </c>
      <c r="M590" s="5">
        <f>_xlfn.XLOOKUP(A590,Cleaning!$A:$A,Cleaning!$O:$O,0,0)</f>
        <v>2.1599999999999997</v>
      </c>
      <c r="N590" s="12">
        <f>_xlfn.XLOOKUP(A590,Cleaning!$A:$A,Cleaning!$P:$P,0,0)</f>
        <v>2.1599999999999997</v>
      </c>
      <c r="O590">
        <f>_xlfn.XLOOKUP(A590,Cleaning!$A:$A,Cleaning!$R:$R,0,0)</f>
        <v>0</v>
      </c>
      <c r="P590">
        <f>_xlfn.XLOOKUP(A590,Cleaning!$A:$A,Cleaning!$T:$T,0,0)</f>
        <v>0.16</v>
      </c>
      <c r="Q590" s="5">
        <f>_xlfn.XLOOKUP(A590,Cleaning!$A:$A,Cleaning!$V:$V,0,0)</f>
        <v>2.3199999999999998</v>
      </c>
    </row>
    <row r="591" spans="1:17" x14ac:dyDescent="0.3">
      <c r="A591" s="3">
        <v>120589</v>
      </c>
      <c r="B591">
        <f>_xlfn.XLOOKUP(A591,Cleaning!$A:$A,Cleaning!$B:$B,0,0)</f>
        <v>501</v>
      </c>
      <c r="C591" s="2">
        <f>_xlfn.XLOOKUP(A591,Cleaning!$A:$A,Cleaning!$C:$C,0,0)</f>
        <v>45769</v>
      </c>
      <c r="D591" s="4">
        <f>_xlfn.XLOOKUP(A591,Cleaning!$A:$A,Cleaning!$D:$D,0,0)</f>
        <v>0.23549768518518518</v>
      </c>
      <c r="E591" s="2">
        <f>_xlfn.XLOOKUP(A591,Cleaning!$A:$A,Cleaning!$E:$E,0,0)</f>
        <v>45769</v>
      </c>
      <c r="F591" s="10" t="str">
        <f>_xlfn.XLOOKUP(A591,Cleaning!$A:$A,Cleaning!$F:$F,0,0)</f>
        <v>Tuesday</v>
      </c>
      <c r="G591" t="str">
        <f>_xlfn.XLOOKUP(A591,Cleaning!$A:$A,Cleaning!$G:$G,0,0)</f>
        <v>Afternoon</v>
      </c>
      <c r="H591" t="str">
        <f>_xlfn.XLOOKUP(A591,Cleaning!$A:$A,Cleaning!$I:$I,0,0)</f>
        <v>Takeout</v>
      </c>
      <c r="I591" t="str">
        <f>_xlfn.XLOOKUP(A591,Cleaning!$A:$A,Cleaning!$J:$J,0,0)</f>
        <v>Chicken Nuggets (10pc)</v>
      </c>
      <c r="J591" t="str">
        <f>_xlfn.XLOOKUP(A591,Cleaning!$A:$A,Cleaning!$L:$L,0,0)</f>
        <v>No Modifier</v>
      </c>
      <c r="K591" t="str">
        <f>_xlfn.XLOOKUP(A591,Cleaning!$A:$A,Cleaning!$X:$X,0,0)</f>
        <v>Cash</v>
      </c>
      <c r="L591" s="3">
        <f>_xlfn.XLOOKUP(A591,Cleaning!$A:$A,Cleaning!$M:$M,0,0)</f>
        <v>2</v>
      </c>
      <c r="M591" s="5">
        <f>_xlfn.XLOOKUP(A591,Cleaning!$A:$A,Cleaning!$O:$O,0,0)</f>
        <v>4.6999999999999993</v>
      </c>
      <c r="N591" s="12">
        <f>_xlfn.XLOOKUP(A591,Cleaning!$A:$A,Cleaning!$P:$P,0,0)</f>
        <v>9.3999999999999986</v>
      </c>
      <c r="O591">
        <f>_xlfn.XLOOKUP(A591,Cleaning!$A:$A,Cleaning!$R:$R,0,0)</f>
        <v>0</v>
      </c>
      <c r="P591">
        <f>_xlfn.XLOOKUP(A591,Cleaning!$A:$A,Cleaning!$T:$T,0,0)</f>
        <v>0.89</v>
      </c>
      <c r="Q591" s="5">
        <f>_xlfn.XLOOKUP(A591,Cleaning!$A:$A,Cleaning!$V:$V,0,0)</f>
        <v>10.29</v>
      </c>
    </row>
    <row r="592" spans="1:17" x14ac:dyDescent="0.3">
      <c r="A592" s="3">
        <v>120590</v>
      </c>
      <c r="B592">
        <f>_xlfn.XLOOKUP(A592,Cleaning!$A:$A,Cleaning!$B:$B,0,0)</f>
        <v>301</v>
      </c>
      <c r="C592" s="2">
        <f>_xlfn.XLOOKUP(A592,Cleaning!$A:$A,Cleaning!$C:$C,0,0)</f>
        <v>45828</v>
      </c>
      <c r="D592" s="4">
        <f>_xlfn.XLOOKUP(A592,Cleaning!$A:$A,Cleaning!$D:$D,0,0)</f>
        <v>0.1978125</v>
      </c>
      <c r="E592" s="2">
        <f>_xlfn.XLOOKUP(A592,Cleaning!$A:$A,Cleaning!$E:$E,0,0)</f>
        <v>45828</v>
      </c>
      <c r="F592" s="10" t="str">
        <f>_xlfn.XLOOKUP(A592,Cleaning!$A:$A,Cleaning!$F:$F,0,0)</f>
        <v>Friday</v>
      </c>
      <c r="G592" t="str">
        <f>_xlfn.XLOOKUP(A592,Cleaning!$A:$A,Cleaning!$G:$G,0,0)</f>
        <v>Afternoon</v>
      </c>
      <c r="H592" t="str">
        <f>_xlfn.XLOOKUP(A592,Cleaning!$A:$A,Cleaning!$I:$I,0,0)</f>
        <v>Dine-In</v>
      </c>
      <c r="I592" t="str">
        <f>_xlfn.XLOOKUP(A592,Cleaning!$A:$A,Cleaning!$J:$J,0,0)</f>
        <v>Onion Rings</v>
      </c>
      <c r="J592" t="str">
        <f>_xlfn.XLOOKUP(A592,Cleaning!$A:$A,Cleaning!$L:$L,0,0)</f>
        <v>No Modifier</v>
      </c>
      <c r="K592" t="str">
        <f>_xlfn.XLOOKUP(A592,Cleaning!$A:$A,Cleaning!$X:$X,0,0)</f>
        <v>Card</v>
      </c>
      <c r="L592" s="3">
        <f>_xlfn.XLOOKUP(A592,Cleaning!$A:$A,Cleaning!$M:$M,0,0)</f>
        <v>1</v>
      </c>
      <c r="M592" s="5">
        <f>_xlfn.XLOOKUP(A592,Cleaning!$A:$A,Cleaning!$O:$O,0,0)</f>
        <v>3.16</v>
      </c>
      <c r="N592" s="12">
        <f>_xlfn.XLOOKUP(A592,Cleaning!$A:$A,Cleaning!$P:$P,0,0)</f>
        <v>3.16</v>
      </c>
      <c r="O592">
        <f>_xlfn.XLOOKUP(A592,Cleaning!$A:$A,Cleaning!$R:$R,0,0)</f>
        <v>0</v>
      </c>
      <c r="P592">
        <f>_xlfn.XLOOKUP(A592,Cleaning!$A:$A,Cleaning!$T:$T,0,0)</f>
        <v>0.19</v>
      </c>
      <c r="Q592" s="5">
        <f>_xlfn.XLOOKUP(A592,Cleaning!$A:$A,Cleaning!$V:$V,0,0)</f>
        <v>3.35</v>
      </c>
    </row>
    <row r="593" spans="1:17" x14ac:dyDescent="0.3">
      <c r="A593" s="3">
        <v>120591</v>
      </c>
      <c r="B593">
        <f>_xlfn.XLOOKUP(A593,Cleaning!$A:$A,Cleaning!$B:$B,0,0)</f>
        <v>301</v>
      </c>
      <c r="C593" s="2">
        <f>_xlfn.XLOOKUP(A593,Cleaning!$A:$A,Cleaning!$C:$C,0,0)</f>
        <v>45819</v>
      </c>
      <c r="D593" s="4">
        <f>_xlfn.XLOOKUP(A593,Cleaning!$A:$A,Cleaning!$D:$D,0,0)</f>
        <v>5.347222222222222E-2</v>
      </c>
      <c r="E593" s="2">
        <f>_xlfn.XLOOKUP(A593,Cleaning!$A:$A,Cleaning!$E:$E,0,0)</f>
        <v>45819</v>
      </c>
      <c r="F593" s="10" t="str">
        <f>_xlfn.XLOOKUP(A593,Cleaning!$A:$A,Cleaning!$F:$F,0,0)</f>
        <v>Wednesday</v>
      </c>
      <c r="G593" t="str">
        <f>_xlfn.XLOOKUP(A593,Cleaning!$A:$A,Cleaning!$G:$G,0,0)</f>
        <v>Late Night</v>
      </c>
      <c r="H593" t="str">
        <f>_xlfn.XLOOKUP(A593,Cleaning!$A:$A,Cleaning!$I:$I,0,0)</f>
        <v>Drive-Thru</v>
      </c>
      <c r="I593" t="str">
        <f>_xlfn.XLOOKUP(A593,Cleaning!$A:$A,Cleaning!$J:$J,0,0)</f>
        <v>Soft Drink (Large)</v>
      </c>
      <c r="J593" t="str">
        <f>_xlfn.XLOOKUP(A593,Cleaning!$A:$A,Cleaning!$L:$L,0,0)</f>
        <v>No Modifier</v>
      </c>
      <c r="K593" t="str">
        <f>_xlfn.XLOOKUP(A593,Cleaning!$A:$A,Cleaning!$X:$X,0,0)</f>
        <v>Card</v>
      </c>
      <c r="L593" s="3">
        <f>_xlfn.XLOOKUP(A593,Cleaning!$A:$A,Cleaning!$M:$M,0,0)</f>
        <v>3</v>
      </c>
      <c r="M593" s="5">
        <f>_xlfn.XLOOKUP(A593,Cleaning!$A:$A,Cleaning!$O:$O,0,0)</f>
        <v>1.9400000000000002</v>
      </c>
      <c r="N593" s="12">
        <f>_xlfn.XLOOKUP(A593,Cleaning!$A:$A,Cleaning!$P:$P,0,0)</f>
        <v>5.82</v>
      </c>
      <c r="O593">
        <f>_xlfn.XLOOKUP(A593,Cleaning!$A:$A,Cleaning!$R:$R,0,0)</f>
        <v>0</v>
      </c>
      <c r="P593">
        <f>_xlfn.XLOOKUP(A593,Cleaning!$A:$A,Cleaning!$T:$T,0,0)</f>
        <v>0.55000000000000004</v>
      </c>
      <c r="Q593" s="5">
        <f>_xlfn.XLOOKUP(A593,Cleaning!$A:$A,Cleaning!$V:$V,0,0)</f>
        <v>6.37</v>
      </c>
    </row>
    <row r="594" spans="1:17" x14ac:dyDescent="0.3">
      <c r="A594" s="3">
        <v>120592</v>
      </c>
      <c r="B594">
        <f>_xlfn.XLOOKUP(A594,Cleaning!$A:$A,Cleaning!$B:$B,0,0)</f>
        <v>103</v>
      </c>
      <c r="C594" s="2">
        <f>_xlfn.XLOOKUP(A594,Cleaning!$A:$A,Cleaning!$C:$C,0,0)</f>
        <v>45781</v>
      </c>
      <c r="D594" s="4">
        <f>_xlfn.XLOOKUP(A594,Cleaning!$A:$A,Cleaning!$D:$D,0,0)</f>
        <v>0.49959490740740742</v>
      </c>
      <c r="E594" s="2">
        <f>_xlfn.XLOOKUP(A594,Cleaning!$A:$A,Cleaning!$E:$E,0,0)</f>
        <v>45781</v>
      </c>
      <c r="F594" s="10" t="str">
        <f>_xlfn.XLOOKUP(A594,Cleaning!$A:$A,Cleaning!$F:$F,0,0)</f>
        <v>Sunday</v>
      </c>
      <c r="G594" t="str">
        <f>_xlfn.XLOOKUP(A594,Cleaning!$A:$A,Cleaning!$G:$G,0,0)</f>
        <v>Morning</v>
      </c>
      <c r="H594" t="str">
        <f>_xlfn.XLOOKUP(A594,Cleaning!$A:$A,Cleaning!$I:$I,0,0)</f>
        <v>Dine-In</v>
      </c>
      <c r="I594" t="str">
        <f>_xlfn.XLOOKUP(A594,Cleaning!$A:$A,Cleaning!$J:$J,0,0)</f>
        <v>Soft Drink (Small)</v>
      </c>
      <c r="J594" t="str">
        <f>_xlfn.XLOOKUP(A594,Cleaning!$A:$A,Cleaning!$L:$L,0,0)</f>
        <v>Oat Milk</v>
      </c>
      <c r="K594" t="str">
        <f>_xlfn.XLOOKUP(A594,Cleaning!$A:$A,Cleaning!$X:$X,0,0)</f>
        <v>MobilePay</v>
      </c>
      <c r="L594" s="3">
        <f>_xlfn.XLOOKUP(A594,Cleaning!$A:$A,Cleaning!$M:$M,0,0)</f>
        <v>2</v>
      </c>
      <c r="M594" s="5">
        <f>_xlfn.XLOOKUP(A594,Cleaning!$A:$A,Cleaning!$O:$O,0,0)</f>
        <v>2.2800000000000002</v>
      </c>
      <c r="N594" s="12">
        <f>_xlfn.XLOOKUP(A594,Cleaning!$A:$A,Cleaning!$P:$P,0,0)</f>
        <v>4.5600000000000005</v>
      </c>
      <c r="O594">
        <f>_xlfn.XLOOKUP(A594,Cleaning!$A:$A,Cleaning!$R:$R,0,0)</f>
        <v>0</v>
      </c>
      <c r="P594">
        <f>_xlfn.XLOOKUP(A594,Cleaning!$A:$A,Cleaning!$T:$T,0,0)</f>
        <v>0.43</v>
      </c>
      <c r="Q594" s="5">
        <f>_xlfn.XLOOKUP(A594,Cleaning!$A:$A,Cleaning!$V:$V,0,0)</f>
        <v>4.99</v>
      </c>
    </row>
    <row r="595" spans="1:17" x14ac:dyDescent="0.3">
      <c r="A595" s="3">
        <v>120593</v>
      </c>
      <c r="B595">
        <f>_xlfn.XLOOKUP(A595,Cleaning!$A:$A,Cleaning!$B:$B,0,0)</f>
        <v>301</v>
      </c>
      <c r="C595" s="2">
        <f>_xlfn.XLOOKUP(A595,Cleaning!$A:$A,Cleaning!$C:$C,0,0)</f>
        <v>45772</v>
      </c>
      <c r="D595" s="4">
        <f>_xlfn.XLOOKUP(A595,Cleaning!$A:$A,Cleaning!$D:$D,0,0)</f>
        <v>0.16946759259259259</v>
      </c>
      <c r="E595" s="2">
        <f>_xlfn.XLOOKUP(A595,Cleaning!$A:$A,Cleaning!$E:$E,0,0)</f>
        <v>45772</v>
      </c>
      <c r="F595" s="10" t="str">
        <f>_xlfn.XLOOKUP(A595,Cleaning!$A:$A,Cleaning!$F:$F,0,0)</f>
        <v>Friday</v>
      </c>
      <c r="G595" t="str">
        <f>_xlfn.XLOOKUP(A595,Cleaning!$A:$A,Cleaning!$G:$G,0,0)</f>
        <v>Afternoon</v>
      </c>
      <c r="H595" t="str">
        <f>_xlfn.XLOOKUP(A595,Cleaning!$A:$A,Cleaning!$I:$I,0,0)</f>
        <v>Dine-In</v>
      </c>
      <c r="I595" t="str">
        <f>_xlfn.XLOOKUP(A595,Cleaning!$A:$A,Cleaning!$J:$J,0,0)</f>
        <v>French Fries</v>
      </c>
      <c r="J595" t="str">
        <f>_xlfn.XLOOKUP(A595,Cleaning!$A:$A,Cleaning!$L:$L,0,0)</f>
        <v>Extra Sauce</v>
      </c>
      <c r="K595" t="str">
        <f>_xlfn.XLOOKUP(A595,Cleaning!$A:$A,Cleaning!$X:$X,0,0)</f>
        <v>Cash</v>
      </c>
      <c r="L595" s="3">
        <f>_xlfn.XLOOKUP(A595,Cleaning!$A:$A,Cleaning!$M:$M,0,0)</f>
        <v>3</v>
      </c>
      <c r="M595" s="5">
        <f>_xlfn.XLOOKUP(A595,Cleaning!$A:$A,Cleaning!$O:$O,0,0)</f>
        <v>2.98</v>
      </c>
      <c r="N595" s="12">
        <f>_xlfn.XLOOKUP(A595,Cleaning!$A:$A,Cleaning!$P:$P,0,0)</f>
        <v>8.94</v>
      </c>
      <c r="O595">
        <f>_xlfn.XLOOKUP(A595,Cleaning!$A:$A,Cleaning!$R:$R,0,0)</f>
        <v>0</v>
      </c>
      <c r="P595">
        <f>_xlfn.XLOOKUP(A595,Cleaning!$A:$A,Cleaning!$T:$T,0,0)</f>
        <v>0.65</v>
      </c>
      <c r="Q595" s="5">
        <f>_xlfn.XLOOKUP(A595,Cleaning!$A:$A,Cleaning!$V:$V,0,0)</f>
        <v>9.59</v>
      </c>
    </row>
    <row r="596" spans="1:17" x14ac:dyDescent="0.3">
      <c r="A596" s="3">
        <v>120594</v>
      </c>
      <c r="B596">
        <f>_xlfn.XLOOKUP(A596,Cleaning!$A:$A,Cleaning!$B:$B,0,0)</f>
        <v>103</v>
      </c>
      <c r="C596" s="2">
        <f>_xlfn.XLOOKUP(A596,Cleaning!$A:$A,Cleaning!$C:$C,0,0)</f>
        <v>45829</v>
      </c>
      <c r="D596" s="4">
        <f>_xlfn.XLOOKUP(A596,Cleaning!$A:$A,Cleaning!$D:$D,0,0)</f>
        <v>0.41601851851851851</v>
      </c>
      <c r="E596" s="2">
        <f>_xlfn.XLOOKUP(A596,Cleaning!$A:$A,Cleaning!$E:$E,0,0)</f>
        <v>45829</v>
      </c>
      <c r="F596" s="10" t="str">
        <f>_xlfn.XLOOKUP(A596,Cleaning!$A:$A,Cleaning!$F:$F,0,0)</f>
        <v>Saturday</v>
      </c>
      <c r="G596" t="str">
        <f>_xlfn.XLOOKUP(A596,Cleaning!$A:$A,Cleaning!$G:$G,0,0)</f>
        <v>Dinner</v>
      </c>
      <c r="H596" t="str">
        <f>_xlfn.XLOOKUP(A596,Cleaning!$A:$A,Cleaning!$I:$I,0,0)</f>
        <v>Dine-In</v>
      </c>
      <c r="I596" t="str">
        <f>_xlfn.XLOOKUP(A596,Cleaning!$A:$A,Cleaning!$J:$J,0,0)</f>
        <v>Cheeseburger</v>
      </c>
      <c r="J596" t="str">
        <f>_xlfn.XLOOKUP(A596,Cleaning!$A:$A,Cleaning!$L:$L,0,0)</f>
        <v>No Modifier</v>
      </c>
      <c r="K596" t="str">
        <f>_xlfn.XLOOKUP(A596,Cleaning!$A:$A,Cleaning!$X:$X,0,0)</f>
        <v>Card</v>
      </c>
      <c r="L596" s="3">
        <f>_xlfn.XLOOKUP(A596,Cleaning!$A:$A,Cleaning!$M:$M,0,0)</f>
        <v>1</v>
      </c>
      <c r="M596" s="5">
        <f>_xlfn.XLOOKUP(A596,Cleaning!$A:$A,Cleaning!$O:$O,0,0)</f>
        <v>4.84</v>
      </c>
      <c r="N596" s="12">
        <f>_xlfn.XLOOKUP(A596,Cleaning!$A:$A,Cleaning!$P:$P,0,0)</f>
        <v>4.84</v>
      </c>
      <c r="O596">
        <f>_xlfn.XLOOKUP(A596,Cleaning!$A:$A,Cleaning!$R:$R,0,0)</f>
        <v>0</v>
      </c>
      <c r="P596">
        <f>_xlfn.XLOOKUP(A596,Cleaning!$A:$A,Cleaning!$T:$T,0,0)</f>
        <v>0.28999999999999998</v>
      </c>
      <c r="Q596" s="5">
        <f>_xlfn.XLOOKUP(A596,Cleaning!$A:$A,Cleaning!$V:$V,0,0)</f>
        <v>5.13</v>
      </c>
    </row>
    <row r="597" spans="1:17" x14ac:dyDescent="0.3">
      <c r="A597" s="3">
        <v>120595</v>
      </c>
      <c r="B597">
        <f>_xlfn.XLOOKUP(A597,Cleaning!$A:$A,Cleaning!$B:$B,0,0)</f>
        <v>501</v>
      </c>
      <c r="C597" s="2">
        <f>_xlfn.XLOOKUP(A597,Cleaning!$A:$A,Cleaning!$C:$C,0,0)</f>
        <v>45853</v>
      </c>
      <c r="D597" s="4">
        <f>_xlfn.XLOOKUP(A597,Cleaning!$A:$A,Cleaning!$D:$D,0,0)</f>
        <v>6.3518518518518516E-2</v>
      </c>
      <c r="E597" s="2">
        <f>_xlfn.XLOOKUP(A597,Cleaning!$A:$A,Cleaning!$E:$E,0,0)</f>
        <v>45853</v>
      </c>
      <c r="F597" s="10" t="str">
        <f>_xlfn.XLOOKUP(A597,Cleaning!$A:$A,Cleaning!$F:$F,0,0)</f>
        <v>Tuesday</v>
      </c>
      <c r="G597" t="str">
        <f>_xlfn.XLOOKUP(A597,Cleaning!$A:$A,Cleaning!$G:$G,0,0)</f>
        <v>Lunch</v>
      </c>
      <c r="H597" t="str">
        <f>_xlfn.XLOOKUP(A597,Cleaning!$A:$A,Cleaning!$I:$I,0,0)</f>
        <v>Delivery</v>
      </c>
      <c r="I597" t="str">
        <f>_xlfn.XLOOKUP(A597,Cleaning!$A:$A,Cleaning!$J:$J,0,0)</f>
        <v>Double Cheeseburger Combo</v>
      </c>
      <c r="J597" t="str">
        <f>_xlfn.XLOOKUP(A597,Cleaning!$A:$A,Cleaning!$L:$L,0,0)</f>
        <v>No Modifier</v>
      </c>
      <c r="K597" t="str">
        <f>_xlfn.XLOOKUP(A597,Cleaning!$A:$A,Cleaning!$X:$X,0,0)</f>
        <v>Card</v>
      </c>
      <c r="L597" s="3">
        <f>_xlfn.XLOOKUP(A597,Cleaning!$A:$A,Cleaning!$M:$M,0,0)</f>
        <v>1</v>
      </c>
      <c r="M597" s="5">
        <f>_xlfn.XLOOKUP(A597,Cleaning!$A:$A,Cleaning!$O:$O,0,0)</f>
        <v>9.7299999999999986</v>
      </c>
      <c r="N597" s="12">
        <f>_xlfn.XLOOKUP(A597,Cleaning!$A:$A,Cleaning!$P:$P,0,0)</f>
        <v>9.7299999999999986</v>
      </c>
      <c r="O597">
        <f>_xlfn.XLOOKUP(A597,Cleaning!$A:$A,Cleaning!$R:$R,0,0)</f>
        <v>0</v>
      </c>
      <c r="P597">
        <f>_xlfn.XLOOKUP(A597,Cleaning!$A:$A,Cleaning!$T:$T,0,0)</f>
        <v>0.63</v>
      </c>
      <c r="Q597" s="5">
        <f>_xlfn.XLOOKUP(A597,Cleaning!$A:$A,Cleaning!$V:$V,0,0)</f>
        <v>10.36</v>
      </c>
    </row>
    <row r="598" spans="1:17" x14ac:dyDescent="0.3">
      <c r="A598" s="3">
        <v>120596</v>
      </c>
      <c r="B598">
        <f>_xlfn.XLOOKUP(A598,Cleaning!$A:$A,Cleaning!$B:$B,0,0)</f>
        <v>101</v>
      </c>
      <c r="C598" s="2">
        <f>_xlfn.XLOOKUP(A598,Cleaning!$A:$A,Cleaning!$C:$C,0,0)</f>
        <v>45826</v>
      </c>
      <c r="D598" s="4">
        <f>_xlfn.XLOOKUP(A598,Cleaning!$A:$A,Cleaning!$D:$D,0,0)</f>
        <v>0.47304398148148147</v>
      </c>
      <c r="E598" s="2">
        <f>_xlfn.XLOOKUP(A598,Cleaning!$A:$A,Cleaning!$E:$E,0,0)</f>
        <v>45826</v>
      </c>
      <c r="F598" s="10" t="str">
        <f>_xlfn.XLOOKUP(A598,Cleaning!$A:$A,Cleaning!$F:$F,0,0)</f>
        <v>Wednesday</v>
      </c>
      <c r="G598" t="str">
        <f>_xlfn.XLOOKUP(A598,Cleaning!$A:$A,Cleaning!$G:$G,0,0)</f>
        <v>Lunch</v>
      </c>
      <c r="H598" t="str">
        <f>_xlfn.XLOOKUP(A598,Cleaning!$A:$A,Cleaning!$I:$I,0,0)</f>
        <v>Delivery</v>
      </c>
      <c r="I598" t="str">
        <f>_xlfn.XLOOKUP(A598,Cleaning!$A:$A,Cleaning!$J:$J,0,0)</f>
        <v>Spicy Chicken Combo</v>
      </c>
      <c r="J598" t="str">
        <f>_xlfn.XLOOKUP(A598,Cleaning!$A:$A,Cleaning!$L:$L,0,0)</f>
        <v>No Modifier</v>
      </c>
      <c r="K598" t="str">
        <f>_xlfn.XLOOKUP(A598,Cleaning!$A:$A,Cleaning!$X:$X,0,0)</f>
        <v>GiftCard</v>
      </c>
      <c r="L598" s="3">
        <f>_xlfn.XLOOKUP(A598,Cleaning!$A:$A,Cleaning!$M:$M,0,0)</f>
        <v>1</v>
      </c>
      <c r="M598" s="5">
        <f>_xlfn.XLOOKUP(A598,Cleaning!$A:$A,Cleaning!$O:$O,0,0)</f>
        <v>9.16</v>
      </c>
      <c r="N598" s="12">
        <f>_xlfn.XLOOKUP(A598,Cleaning!$A:$A,Cleaning!$P:$P,0,0)</f>
        <v>9.16</v>
      </c>
      <c r="O598">
        <f>_xlfn.XLOOKUP(A598,Cleaning!$A:$A,Cleaning!$R:$R,0,0)</f>
        <v>0</v>
      </c>
      <c r="P598">
        <f>_xlfn.XLOOKUP(A598,Cleaning!$A:$A,Cleaning!$T:$T,0,0)</f>
        <v>0.82</v>
      </c>
      <c r="Q598" s="5">
        <f>_xlfn.XLOOKUP(A598,Cleaning!$A:$A,Cleaning!$V:$V,0,0)</f>
        <v>9.98</v>
      </c>
    </row>
    <row r="599" spans="1:17" x14ac:dyDescent="0.3">
      <c r="A599" s="3">
        <v>120597</v>
      </c>
      <c r="B599">
        <f>_xlfn.XLOOKUP(A599,Cleaning!$A:$A,Cleaning!$B:$B,0,0)</f>
        <v>402</v>
      </c>
      <c r="C599" s="2">
        <f>_xlfn.XLOOKUP(A599,Cleaning!$A:$A,Cleaning!$C:$C,0,0)</f>
        <v>45830</v>
      </c>
      <c r="D599" s="4">
        <f>_xlfn.XLOOKUP(A599,Cleaning!$A:$A,Cleaning!$D:$D,0,0)</f>
        <v>0.4833912037037037</v>
      </c>
      <c r="E599" s="2">
        <f>_xlfn.XLOOKUP(A599,Cleaning!$A:$A,Cleaning!$E:$E,0,0)</f>
        <v>45830</v>
      </c>
      <c r="F599" s="10" t="str">
        <f>_xlfn.XLOOKUP(A599,Cleaning!$A:$A,Cleaning!$F:$F,0,0)</f>
        <v>Sunday</v>
      </c>
      <c r="G599" t="str">
        <f>_xlfn.XLOOKUP(A599,Cleaning!$A:$A,Cleaning!$G:$G,0,0)</f>
        <v>Lunch</v>
      </c>
      <c r="H599" t="str">
        <f>_xlfn.XLOOKUP(A599,Cleaning!$A:$A,Cleaning!$I:$I,0,0)</f>
        <v>Dine-In</v>
      </c>
      <c r="I599" t="str">
        <f>_xlfn.XLOOKUP(A599,Cleaning!$A:$A,Cleaning!$J:$J,0,0)</f>
        <v>Double Cheeseburger</v>
      </c>
      <c r="J599" t="str">
        <f>_xlfn.XLOOKUP(A599,Cleaning!$A:$A,Cleaning!$L:$L,0,0)</f>
        <v>No Modifier</v>
      </c>
      <c r="K599" t="str">
        <f>_xlfn.XLOOKUP(A599,Cleaning!$A:$A,Cleaning!$X:$X,0,0)</f>
        <v>Card</v>
      </c>
      <c r="L599" s="3">
        <f>_xlfn.XLOOKUP(A599,Cleaning!$A:$A,Cleaning!$M:$M,0,0)</f>
        <v>1</v>
      </c>
      <c r="M599" s="5">
        <f>_xlfn.XLOOKUP(A599,Cleaning!$A:$A,Cleaning!$O:$O,0,0)</f>
        <v>5.33</v>
      </c>
      <c r="N599" s="12">
        <f>_xlfn.XLOOKUP(A599,Cleaning!$A:$A,Cleaning!$P:$P,0,0)</f>
        <v>5.33</v>
      </c>
      <c r="O599">
        <f>_xlfn.XLOOKUP(A599,Cleaning!$A:$A,Cleaning!$R:$R,0,0)</f>
        <v>0</v>
      </c>
      <c r="P599">
        <f>_xlfn.XLOOKUP(A599,Cleaning!$A:$A,Cleaning!$T:$T,0,0)</f>
        <v>0.32</v>
      </c>
      <c r="Q599" s="5">
        <f>_xlfn.XLOOKUP(A599,Cleaning!$A:$A,Cleaning!$V:$V,0,0)</f>
        <v>5.65</v>
      </c>
    </row>
    <row r="600" spans="1:17" x14ac:dyDescent="0.3">
      <c r="A600" s="3">
        <v>120598</v>
      </c>
      <c r="B600">
        <f>_xlfn.XLOOKUP(A600,Cleaning!$A:$A,Cleaning!$B:$B,0,0)</f>
        <v>102</v>
      </c>
      <c r="C600" s="2">
        <f>_xlfn.XLOOKUP(A600,Cleaning!$A:$A,Cleaning!$C:$C,0,0)</f>
        <v>45858</v>
      </c>
      <c r="D600" s="4">
        <f>_xlfn.XLOOKUP(A600,Cleaning!$A:$A,Cleaning!$D:$D,0,0)</f>
        <v>0.33650462962962963</v>
      </c>
      <c r="E600" s="2">
        <f>_xlfn.XLOOKUP(A600,Cleaning!$A:$A,Cleaning!$E:$E,0,0)</f>
        <v>45858</v>
      </c>
      <c r="F600" s="10" t="str">
        <f>_xlfn.XLOOKUP(A600,Cleaning!$A:$A,Cleaning!$F:$F,0,0)</f>
        <v>Sunday</v>
      </c>
      <c r="G600" t="str">
        <f>_xlfn.XLOOKUP(A600,Cleaning!$A:$A,Cleaning!$G:$G,0,0)</f>
        <v>Dinner</v>
      </c>
      <c r="H600" t="str">
        <f>_xlfn.XLOOKUP(A600,Cleaning!$A:$A,Cleaning!$I:$I,0,0)</f>
        <v>Delivery</v>
      </c>
      <c r="I600" t="str">
        <f>_xlfn.XLOOKUP(A600,Cleaning!$A:$A,Cleaning!$J:$J,0,0)</f>
        <v>Onion Rings</v>
      </c>
      <c r="J600" t="str">
        <f>_xlfn.XLOOKUP(A600,Cleaning!$A:$A,Cleaning!$L:$L,0,0)</f>
        <v>Extra Sauce</v>
      </c>
      <c r="K600" t="str">
        <f>_xlfn.XLOOKUP(A600,Cleaning!$A:$A,Cleaning!$X:$X,0,0)</f>
        <v>MobilePay</v>
      </c>
      <c r="L600" s="3">
        <f>_xlfn.XLOOKUP(A600,Cleaning!$A:$A,Cleaning!$M:$M,0,0)</f>
        <v>1</v>
      </c>
      <c r="M600" s="5">
        <f>_xlfn.XLOOKUP(A600,Cleaning!$A:$A,Cleaning!$O:$O,0,0)</f>
        <v>3.2600000000000002</v>
      </c>
      <c r="N600" s="12">
        <f>_xlfn.XLOOKUP(A600,Cleaning!$A:$A,Cleaning!$P:$P,0,0)</f>
        <v>3.2600000000000002</v>
      </c>
      <c r="O600">
        <f>_xlfn.XLOOKUP(A600,Cleaning!$A:$A,Cleaning!$R:$R,0,0)</f>
        <v>0</v>
      </c>
      <c r="P600">
        <f>_xlfn.XLOOKUP(A600,Cleaning!$A:$A,Cleaning!$T:$T,0,0)</f>
        <v>0.21</v>
      </c>
      <c r="Q600" s="5">
        <f>_xlfn.XLOOKUP(A600,Cleaning!$A:$A,Cleaning!$V:$V,0,0)</f>
        <v>3.47</v>
      </c>
    </row>
    <row r="601" spans="1:17" x14ac:dyDescent="0.3">
      <c r="A601" s="3">
        <v>120599</v>
      </c>
      <c r="B601">
        <f>_xlfn.XLOOKUP(A601,Cleaning!$A:$A,Cleaning!$B:$B,0,0)</f>
        <v>401</v>
      </c>
      <c r="C601" s="2">
        <f>_xlfn.XLOOKUP(A601,Cleaning!$A:$A,Cleaning!$C:$C,0,0)</f>
        <v>45836</v>
      </c>
      <c r="D601" s="4">
        <f>_xlfn.XLOOKUP(A601,Cleaning!$A:$A,Cleaning!$D:$D,0,0)</f>
        <v>0.42237268518518517</v>
      </c>
      <c r="E601" s="2">
        <f>_xlfn.XLOOKUP(A601,Cleaning!$A:$A,Cleaning!$E:$E,0,0)</f>
        <v>45836</v>
      </c>
      <c r="F601" s="10" t="str">
        <f>_xlfn.XLOOKUP(A601,Cleaning!$A:$A,Cleaning!$F:$F,0,0)</f>
        <v>Saturday</v>
      </c>
      <c r="G601" t="str">
        <f>_xlfn.XLOOKUP(A601,Cleaning!$A:$A,Cleaning!$G:$G,0,0)</f>
        <v>Morning</v>
      </c>
      <c r="H601" t="str">
        <f>_xlfn.XLOOKUP(A601,Cleaning!$A:$A,Cleaning!$I:$I,0,0)</f>
        <v>Takeout</v>
      </c>
      <c r="I601" t="str">
        <f>_xlfn.XLOOKUP(A601,Cleaning!$A:$A,Cleaning!$J:$J,0,0)</f>
        <v>Chicken Nuggets (6pc)</v>
      </c>
      <c r="J601" t="str">
        <f>_xlfn.XLOOKUP(A601,Cleaning!$A:$A,Cleaning!$L:$L,0,0)</f>
        <v>No Modifier</v>
      </c>
      <c r="K601" t="str">
        <f>_xlfn.XLOOKUP(A601,Cleaning!$A:$A,Cleaning!$X:$X,0,0)</f>
        <v>Cash</v>
      </c>
      <c r="L601" s="3">
        <f>_xlfn.XLOOKUP(A601,Cleaning!$A:$A,Cleaning!$M:$M,0,0)</f>
        <v>2</v>
      </c>
      <c r="M601" s="5">
        <f>_xlfn.XLOOKUP(A601,Cleaning!$A:$A,Cleaning!$O:$O,0,0)</f>
        <v>3.83</v>
      </c>
      <c r="N601" s="12">
        <f>_xlfn.XLOOKUP(A601,Cleaning!$A:$A,Cleaning!$P:$P,0,0)</f>
        <v>7.66</v>
      </c>
      <c r="O601">
        <f>_xlfn.XLOOKUP(A601,Cleaning!$A:$A,Cleaning!$R:$R,0,0)</f>
        <v>0</v>
      </c>
      <c r="P601">
        <f>_xlfn.XLOOKUP(A601,Cleaning!$A:$A,Cleaning!$T:$T,0,0)</f>
        <v>0.5</v>
      </c>
      <c r="Q601" s="5">
        <f>_xlfn.XLOOKUP(A601,Cleaning!$A:$A,Cleaning!$V:$V,0,0)</f>
        <v>8.16</v>
      </c>
    </row>
    <row r="602" spans="1:17" x14ac:dyDescent="0.3">
      <c r="A602" s="3">
        <v>120600</v>
      </c>
      <c r="B602">
        <f>_xlfn.XLOOKUP(A602,Cleaning!$A:$A,Cleaning!$B:$B,0,0)</f>
        <v>301</v>
      </c>
      <c r="C602" s="2">
        <f>_xlfn.XLOOKUP(A602,Cleaning!$A:$A,Cleaning!$C:$C,0,0)</f>
        <v>45825</v>
      </c>
      <c r="D602" s="4">
        <f>_xlfn.XLOOKUP(A602,Cleaning!$A:$A,Cleaning!$D:$D,0,0)</f>
        <v>0.45596064814814813</v>
      </c>
      <c r="E602" s="2">
        <f>_xlfn.XLOOKUP(A602,Cleaning!$A:$A,Cleaning!$E:$E,0,0)</f>
        <v>45825</v>
      </c>
      <c r="F602" s="10" t="str">
        <f>_xlfn.XLOOKUP(A602,Cleaning!$A:$A,Cleaning!$F:$F,0,0)</f>
        <v>Tuesday</v>
      </c>
      <c r="G602" t="str">
        <f>_xlfn.XLOOKUP(A602,Cleaning!$A:$A,Cleaning!$G:$G,0,0)</f>
        <v>Late Night</v>
      </c>
      <c r="H602" t="str">
        <f>_xlfn.XLOOKUP(A602,Cleaning!$A:$A,Cleaning!$I:$I,0,0)</f>
        <v>Delivery</v>
      </c>
      <c r="I602" t="str">
        <f>_xlfn.XLOOKUP(A602,Cleaning!$A:$A,Cleaning!$J:$J,0,0)</f>
        <v>Onion Rings</v>
      </c>
      <c r="J602" t="str">
        <f>_xlfn.XLOOKUP(A602,Cleaning!$A:$A,Cleaning!$L:$L,0,0)</f>
        <v>No Modifier</v>
      </c>
      <c r="K602" t="str">
        <f>_xlfn.XLOOKUP(A602,Cleaning!$A:$A,Cleaning!$X:$X,0,0)</f>
        <v>Card</v>
      </c>
      <c r="L602" s="3">
        <f>_xlfn.XLOOKUP(A602,Cleaning!$A:$A,Cleaning!$M:$M,0,0)</f>
        <v>1</v>
      </c>
      <c r="M602" s="5">
        <f>_xlfn.XLOOKUP(A602,Cleaning!$A:$A,Cleaning!$O:$O,0,0)</f>
        <v>3.35</v>
      </c>
      <c r="N602" s="12">
        <f>_xlfn.XLOOKUP(A602,Cleaning!$A:$A,Cleaning!$P:$P,0,0)</f>
        <v>3.35</v>
      </c>
      <c r="O602">
        <f>_xlfn.XLOOKUP(A602,Cleaning!$A:$A,Cleaning!$R:$R,0,0)</f>
        <v>0</v>
      </c>
      <c r="P602">
        <f>_xlfn.XLOOKUP(A602,Cleaning!$A:$A,Cleaning!$T:$T,0,0)</f>
        <v>0.27</v>
      </c>
      <c r="Q602" s="5">
        <f>_xlfn.XLOOKUP(A602,Cleaning!$A:$A,Cleaning!$V:$V,0,0)</f>
        <v>3.62</v>
      </c>
    </row>
    <row r="603" spans="1:17" x14ac:dyDescent="0.3">
      <c r="A603" s="3">
        <v>120601</v>
      </c>
      <c r="B603">
        <f>_xlfn.XLOOKUP(A603,Cleaning!$A:$A,Cleaning!$B:$B,0,0)</f>
        <v>101</v>
      </c>
      <c r="C603" s="2">
        <f>_xlfn.XLOOKUP(A603,Cleaning!$A:$A,Cleaning!$C:$C,0,0)</f>
        <v>45778</v>
      </c>
      <c r="D603" s="4">
        <f>_xlfn.XLOOKUP(A603,Cleaning!$A:$A,Cleaning!$D:$D,0,0)</f>
        <v>0.27405092592592595</v>
      </c>
      <c r="E603" s="2">
        <f>_xlfn.XLOOKUP(A603,Cleaning!$A:$A,Cleaning!$E:$E,0,0)</f>
        <v>45778</v>
      </c>
      <c r="F603" s="10" t="str">
        <f>_xlfn.XLOOKUP(A603,Cleaning!$A:$A,Cleaning!$F:$F,0,0)</f>
        <v>Thursday</v>
      </c>
      <c r="G603" t="str">
        <f>_xlfn.XLOOKUP(A603,Cleaning!$A:$A,Cleaning!$G:$G,0,0)</f>
        <v>Breakfast</v>
      </c>
      <c r="H603" t="str">
        <f>_xlfn.XLOOKUP(A603,Cleaning!$A:$A,Cleaning!$I:$I,0,0)</f>
        <v>Drive-Thru</v>
      </c>
      <c r="I603" t="str">
        <f>_xlfn.XLOOKUP(A603,Cleaning!$A:$A,Cleaning!$J:$J,0,0)</f>
        <v>Coffee</v>
      </c>
      <c r="J603" t="str">
        <f>_xlfn.XLOOKUP(A603,Cleaning!$A:$A,Cleaning!$L:$L,0,0)</f>
        <v>No Ice</v>
      </c>
      <c r="K603" t="str">
        <f>_xlfn.XLOOKUP(A603,Cleaning!$A:$A,Cleaning!$X:$X,0,0)</f>
        <v>Cash</v>
      </c>
      <c r="L603" s="3">
        <f>_xlfn.XLOOKUP(A603,Cleaning!$A:$A,Cleaning!$M:$M,0,0)</f>
        <v>1</v>
      </c>
      <c r="M603" s="5">
        <f>_xlfn.XLOOKUP(A603,Cleaning!$A:$A,Cleaning!$O:$O,0,0)</f>
        <v>1.71</v>
      </c>
      <c r="N603" s="12">
        <f>_xlfn.XLOOKUP(A603,Cleaning!$A:$A,Cleaning!$P:$P,0,0)</f>
        <v>1.71</v>
      </c>
      <c r="O603">
        <f>_xlfn.XLOOKUP(A603,Cleaning!$A:$A,Cleaning!$R:$R,0,0)</f>
        <v>0</v>
      </c>
      <c r="P603">
        <f>_xlfn.XLOOKUP(A603,Cleaning!$A:$A,Cleaning!$T:$T,0,0)</f>
        <v>0.12</v>
      </c>
      <c r="Q603" s="5">
        <f>_xlfn.XLOOKUP(A603,Cleaning!$A:$A,Cleaning!$V:$V,0,0)</f>
        <v>1.83</v>
      </c>
    </row>
    <row r="604" spans="1:17" x14ac:dyDescent="0.3">
      <c r="A604" s="3">
        <v>120602</v>
      </c>
      <c r="B604">
        <f>_xlfn.XLOOKUP(A604,Cleaning!$A:$A,Cleaning!$B:$B,0,0)</f>
        <v>301</v>
      </c>
      <c r="C604" s="2">
        <f>_xlfn.XLOOKUP(A604,Cleaning!$A:$A,Cleaning!$C:$C,0,0)</f>
        <v>45835</v>
      </c>
      <c r="D604" s="4">
        <f>_xlfn.XLOOKUP(A604,Cleaning!$A:$A,Cleaning!$D:$D,0,0)</f>
        <v>0.12364583333333333</v>
      </c>
      <c r="E604" s="2">
        <f>_xlfn.XLOOKUP(A604,Cleaning!$A:$A,Cleaning!$E:$E,0,0)</f>
        <v>45835</v>
      </c>
      <c r="F604" s="10" t="str">
        <f>_xlfn.XLOOKUP(A604,Cleaning!$A:$A,Cleaning!$F:$F,0,0)</f>
        <v>Friday</v>
      </c>
      <c r="G604" t="str">
        <f>_xlfn.XLOOKUP(A604,Cleaning!$A:$A,Cleaning!$G:$G,0,0)</f>
        <v>Lunch</v>
      </c>
      <c r="H604" t="str">
        <f>_xlfn.XLOOKUP(A604,Cleaning!$A:$A,Cleaning!$I:$I,0,0)</f>
        <v>Dine-In</v>
      </c>
      <c r="I604" t="str">
        <f>_xlfn.XLOOKUP(A604,Cleaning!$A:$A,Cleaning!$J:$J,0,0)</f>
        <v>Cheeseburger</v>
      </c>
      <c r="J604" t="str">
        <f>_xlfn.XLOOKUP(A604,Cleaning!$A:$A,Cleaning!$L:$L,0,0)</f>
        <v>No Modifier</v>
      </c>
      <c r="K604" t="str">
        <f>_xlfn.XLOOKUP(A604,Cleaning!$A:$A,Cleaning!$X:$X,0,0)</f>
        <v>Card</v>
      </c>
      <c r="L604" s="3">
        <f>_xlfn.XLOOKUP(A604,Cleaning!$A:$A,Cleaning!$M:$M,0,0)</f>
        <v>1</v>
      </c>
      <c r="M604" s="5">
        <f>_xlfn.XLOOKUP(A604,Cleaning!$A:$A,Cleaning!$O:$O,0,0)</f>
        <v>4.78</v>
      </c>
      <c r="N604" s="12">
        <f>_xlfn.XLOOKUP(A604,Cleaning!$A:$A,Cleaning!$P:$P,0,0)</f>
        <v>4.78</v>
      </c>
      <c r="O604">
        <f>_xlfn.XLOOKUP(A604,Cleaning!$A:$A,Cleaning!$R:$R,0,0)</f>
        <v>0</v>
      </c>
      <c r="P604">
        <f>_xlfn.XLOOKUP(A604,Cleaning!$A:$A,Cleaning!$T:$T,0,0)</f>
        <v>0.45</v>
      </c>
      <c r="Q604" s="5">
        <f>_xlfn.XLOOKUP(A604,Cleaning!$A:$A,Cleaning!$V:$V,0,0)</f>
        <v>5.23</v>
      </c>
    </row>
    <row r="605" spans="1:17" x14ac:dyDescent="0.3">
      <c r="A605" s="3">
        <v>120603</v>
      </c>
      <c r="B605">
        <f>_xlfn.XLOOKUP(A605,Cleaning!$A:$A,Cleaning!$B:$B,0,0)</f>
        <v>102</v>
      </c>
      <c r="C605" s="2">
        <f>_xlfn.XLOOKUP(A605,Cleaning!$A:$A,Cleaning!$C:$C,0,0)</f>
        <v>45822</v>
      </c>
      <c r="D605" s="4">
        <f>_xlfn.XLOOKUP(A605,Cleaning!$A:$A,Cleaning!$D:$D,0,0)</f>
        <v>0.26252314814814814</v>
      </c>
      <c r="E605" s="2">
        <f>_xlfn.XLOOKUP(A605,Cleaning!$A:$A,Cleaning!$E:$E,0,0)</f>
        <v>45822</v>
      </c>
      <c r="F605" s="10" t="str">
        <f>_xlfn.XLOOKUP(A605,Cleaning!$A:$A,Cleaning!$F:$F,0,0)</f>
        <v>Saturday</v>
      </c>
      <c r="G605" t="str">
        <f>_xlfn.XLOOKUP(A605,Cleaning!$A:$A,Cleaning!$G:$G,0,0)</f>
        <v>Breakfast</v>
      </c>
      <c r="H605" t="str">
        <f>_xlfn.XLOOKUP(A605,Cleaning!$A:$A,Cleaning!$I:$I,0,0)</f>
        <v>Takeout</v>
      </c>
      <c r="I605" t="str">
        <f>_xlfn.XLOOKUP(A605,Cleaning!$A:$A,Cleaning!$J:$J,0,0)</f>
        <v>Bottled Water</v>
      </c>
      <c r="J605" t="str">
        <f>_xlfn.XLOOKUP(A605,Cleaning!$A:$A,Cleaning!$L:$L,0,0)</f>
        <v>Light Ice</v>
      </c>
      <c r="K605" t="str">
        <f>_xlfn.XLOOKUP(A605,Cleaning!$A:$A,Cleaning!$X:$X,0,0)</f>
        <v>Cash</v>
      </c>
      <c r="L605" s="3">
        <f>_xlfn.XLOOKUP(A605,Cleaning!$A:$A,Cleaning!$M:$M,0,0)</f>
        <v>1</v>
      </c>
      <c r="M605" s="5">
        <f>_xlfn.XLOOKUP(A605,Cleaning!$A:$A,Cleaning!$O:$O,0,0)</f>
        <v>1.5499999999999998</v>
      </c>
      <c r="N605" s="12">
        <f>_xlfn.XLOOKUP(A605,Cleaning!$A:$A,Cleaning!$P:$P,0,0)</f>
        <v>1.5499999999999998</v>
      </c>
      <c r="O605">
        <f>_xlfn.XLOOKUP(A605,Cleaning!$A:$A,Cleaning!$R:$R,0,0)</f>
        <v>0</v>
      </c>
      <c r="P605">
        <f>_xlfn.XLOOKUP(A605,Cleaning!$A:$A,Cleaning!$T:$T,0,0)</f>
        <v>0.1</v>
      </c>
      <c r="Q605" s="5">
        <f>_xlfn.XLOOKUP(A605,Cleaning!$A:$A,Cleaning!$V:$V,0,0)</f>
        <v>1.65</v>
      </c>
    </row>
    <row r="606" spans="1:17" x14ac:dyDescent="0.3">
      <c r="A606" s="3">
        <v>120604</v>
      </c>
      <c r="B606">
        <f>_xlfn.XLOOKUP(A606,Cleaning!$A:$A,Cleaning!$B:$B,0,0)</f>
        <v>301</v>
      </c>
      <c r="C606" s="2">
        <f>_xlfn.XLOOKUP(A606,Cleaning!$A:$A,Cleaning!$C:$C,0,0)</f>
        <v>45769</v>
      </c>
      <c r="D606" s="4">
        <f>_xlfn.XLOOKUP(A606,Cleaning!$A:$A,Cleaning!$D:$D,0,0)</f>
        <v>0.31163194444444442</v>
      </c>
      <c r="E606" s="2">
        <f>_xlfn.XLOOKUP(A606,Cleaning!$A:$A,Cleaning!$E:$E,0,0)</f>
        <v>45769</v>
      </c>
      <c r="F606" s="10" t="str">
        <f>_xlfn.XLOOKUP(A606,Cleaning!$A:$A,Cleaning!$F:$F,0,0)</f>
        <v>Tuesday</v>
      </c>
      <c r="G606" t="str">
        <f>_xlfn.XLOOKUP(A606,Cleaning!$A:$A,Cleaning!$G:$G,0,0)</f>
        <v>Dinner</v>
      </c>
      <c r="H606" t="str">
        <f>_xlfn.XLOOKUP(A606,Cleaning!$A:$A,Cleaning!$I:$I,0,0)</f>
        <v>Dine-In</v>
      </c>
      <c r="I606" t="str">
        <f>_xlfn.XLOOKUP(A606,Cleaning!$A:$A,Cleaning!$J:$J,0,0)</f>
        <v>Chicken Sandwich Combo</v>
      </c>
      <c r="J606" t="str">
        <f>_xlfn.XLOOKUP(A606,Cleaning!$A:$A,Cleaning!$L:$L,0,0)</f>
        <v>Add Bacon</v>
      </c>
      <c r="K606" t="str">
        <f>_xlfn.XLOOKUP(A606,Cleaning!$A:$A,Cleaning!$X:$X,0,0)</f>
        <v>Card</v>
      </c>
      <c r="L606" s="3">
        <f>_xlfn.XLOOKUP(A606,Cleaning!$A:$A,Cleaning!$M:$M,0,0)</f>
        <v>1</v>
      </c>
      <c r="M606" s="5">
        <f>_xlfn.XLOOKUP(A606,Cleaning!$A:$A,Cleaning!$O:$O,0,0)</f>
        <v>10.199999999999999</v>
      </c>
      <c r="N606" s="12">
        <f>_xlfn.XLOOKUP(A606,Cleaning!$A:$A,Cleaning!$P:$P,0,0)</f>
        <v>10.199999999999999</v>
      </c>
      <c r="O606">
        <f>_xlfn.XLOOKUP(A606,Cleaning!$A:$A,Cleaning!$R:$R,0,0)</f>
        <v>0</v>
      </c>
      <c r="P606">
        <f>_xlfn.XLOOKUP(A606,Cleaning!$A:$A,Cleaning!$T:$T,0,0)</f>
        <v>0.97</v>
      </c>
      <c r="Q606" s="5">
        <f>_xlfn.XLOOKUP(A606,Cleaning!$A:$A,Cleaning!$V:$V,0,0)</f>
        <v>11.17</v>
      </c>
    </row>
    <row r="607" spans="1:17" x14ac:dyDescent="0.3">
      <c r="A607" s="3">
        <v>120605</v>
      </c>
      <c r="B607">
        <f>_xlfn.XLOOKUP(A607,Cleaning!$A:$A,Cleaning!$B:$B,0,0)</f>
        <v>202</v>
      </c>
      <c r="C607" s="2">
        <f>_xlfn.XLOOKUP(A607,Cleaning!$A:$A,Cleaning!$C:$C,0,0)</f>
        <v>45762</v>
      </c>
      <c r="D607" s="4">
        <f>_xlfn.XLOOKUP(A607,Cleaning!$A:$A,Cleaning!$D:$D,0,0)</f>
        <v>0.28718749999999998</v>
      </c>
      <c r="E607" s="2">
        <f>_xlfn.XLOOKUP(A607,Cleaning!$A:$A,Cleaning!$E:$E,0,0)</f>
        <v>45762</v>
      </c>
      <c r="F607" s="10" t="str">
        <f>_xlfn.XLOOKUP(A607,Cleaning!$A:$A,Cleaning!$F:$F,0,0)</f>
        <v>Tuesday</v>
      </c>
      <c r="G607" t="str">
        <f>_xlfn.XLOOKUP(A607,Cleaning!$A:$A,Cleaning!$G:$G,0,0)</f>
        <v>Breakfast</v>
      </c>
      <c r="H607" t="str">
        <f>_xlfn.XLOOKUP(A607,Cleaning!$A:$A,Cleaning!$I:$I,0,0)</f>
        <v>Dine-In</v>
      </c>
      <c r="I607" t="str">
        <f>_xlfn.XLOOKUP(A607,Cleaning!$A:$A,Cleaning!$J:$J,0,0)</f>
        <v>Hash Browns</v>
      </c>
      <c r="J607" t="str">
        <f>_xlfn.XLOOKUP(A607,Cleaning!$A:$A,Cleaning!$L:$L,0,0)</f>
        <v>No Cheese</v>
      </c>
      <c r="K607" t="str">
        <f>_xlfn.XLOOKUP(A607,Cleaning!$A:$A,Cleaning!$X:$X,0,0)</f>
        <v>Cash</v>
      </c>
      <c r="L607" s="3">
        <f>_xlfn.XLOOKUP(A607,Cleaning!$A:$A,Cleaning!$M:$M,0,0)</f>
        <v>1</v>
      </c>
      <c r="M607" s="5">
        <f>_xlfn.XLOOKUP(A607,Cleaning!$A:$A,Cleaning!$O:$O,0,0)</f>
        <v>2.27</v>
      </c>
      <c r="N607" s="12">
        <f>_xlfn.XLOOKUP(A607,Cleaning!$A:$A,Cleaning!$P:$P,0,0)</f>
        <v>2.27</v>
      </c>
      <c r="O607">
        <f>_xlfn.XLOOKUP(A607,Cleaning!$A:$A,Cleaning!$R:$R,0,0)</f>
        <v>0</v>
      </c>
      <c r="P607">
        <f>_xlfn.XLOOKUP(A607,Cleaning!$A:$A,Cleaning!$T:$T,0,0)</f>
        <v>0.2</v>
      </c>
      <c r="Q607" s="5">
        <f>_xlfn.XLOOKUP(A607,Cleaning!$A:$A,Cleaning!$V:$V,0,0)</f>
        <v>2.4700000000000002</v>
      </c>
    </row>
    <row r="608" spans="1:17" x14ac:dyDescent="0.3">
      <c r="A608" s="3">
        <v>120606</v>
      </c>
      <c r="B608">
        <f>_xlfn.XLOOKUP(A608,Cleaning!$A:$A,Cleaning!$B:$B,0,0)</f>
        <v>202</v>
      </c>
      <c r="C608" s="2">
        <f>_xlfn.XLOOKUP(A608,Cleaning!$A:$A,Cleaning!$C:$C,0,0)</f>
        <v>45840</v>
      </c>
      <c r="D608" s="4">
        <f>_xlfn.XLOOKUP(A608,Cleaning!$A:$A,Cleaning!$D:$D,0,0)</f>
        <v>0.1272800925925926</v>
      </c>
      <c r="E608" s="2">
        <f>_xlfn.XLOOKUP(A608,Cleaning!$A:$A,Cleaning!$E:$E,0,0)</f>
        <v>45840</v>
      </c>
      <c r="F608" s="10" t="str">
        <f>_xlfn.XLOOKUP(A608,Cleaning!$A:$A,Cleaning!$F:$F,0,0)</f>
        <v>Wednesday</v>
      </c>
      <c r="G608" t="str">
        <f>_xlfn.XLOOKUP(A608,Cleaning!$A:$A,Cleaning!$G:$G,0,0)</f>
        <v>Afternoon</v>
      </c>
      <c r="H608" t="str">
        <f>_xlfn.XLOOKUP(A608,Cleaning!$A:$A,Cleaning!$I:$I,0,0)</f>
        <v>Drive-Thru</v>
      </c>
      <c r="I608" t="str">
        <f>_xlfn.XLOOKUP(A608,Cleaning!$A:$A,Cleaning!$J:$J,0,0)</f>
        <v>Chicken Nuggets (6pc)</v>
      </c>
      <c r="J608" t="str">
        <f>_xlfn.XLOOKUP(A608,Cleaning!$A:$A,Cleaning!$L:$L,0,0)</f>
        <v>No Modifier</v>
      </c>
      <c r="K608" t="str">
        <f>_xlfn.XLOOKUP(A608,Cleaning!$A:$A,Cleaning!$X:$X,0,0)</f>
        <v>Card</v>
      </c>
      <c r="L608" s="3">
        <f>_xlfn.XLOOKUP(A608,Cleaning!$A:$A,Cleaning!$M:$M,0,0)</f>
        <v>1</v>
      </c>
      <c r="M608" s="5">
        <f>_xlfn.XLOOKUP(A608,Cleaning!$A:$A,Cleaning!$O:$O,0,0)</f>
        <v>3.5500000000000003</v>
      </c>
      <c r="N608" s="12">
        <f>_xlfn.XLOOKUP(A608,Cleaning!$A:$A,Cleaning!$P:$P,0,0)</f>
        <v>3.5500000000000003</v>
      </c>
      <c r="O608">
        <f>_xlfn.XLOOKUP(A608,Cleaning!$A:$A,Cleaning!$R:$R,0,0)</f>
        <v>0</v>
      </c>
      <c r="P608">
        <f>_xlfn.XLOOKUP(A608,Cleaning!$A:$A,Cleaning!$T:$T,0,0)</f>
        <v>0.3</v>
      </c>
      <c r="Q608" s="5">
        <f>_xlfn.XLOOKUP(A608,Cleaning!$A:$A,Cleaning!$V:$V,0,0)</f>
        <v>3.85</v>
      </c>
    </row>
    <row r="609" spans="1:17" x14ac:dyDescent="0.3">
      <c r="A609" s="3">
        <v>120607</v>
      </c>
      <c r="B609">
        <f>_xlfn.XLOOKUP(A609,Cleaning!$A:$A,Cleaning!$B:$B,0,0)</f>
        <v>301</v>
      </c>
      <c r="C609" s="2">
        <f>_xlfn.XLOOKUP(A609,Cleaning!$A:$A,Cleaning!$C:$C,0,0)</f>
        <v>45762</v>
      </c>
      <c r="D609" s="4">
        <f>_xlfn.XLOOKUP(A609,Cleaning!$A:$A,Cleaning!$D:$D,0,0)</f>
        <v>0.37491898148148151</v>
      </c>
      <c r="E609" s="2">
        <f>_xlfn.XLOOKUP(A609,Cleaning!$A:$A,Cleaning!$E:$E,0,0)</f>
        <v>45762</v>
      </c>
      <c r="F609" s="10" t="str">
        <f>_xlfn.XLOOKUP(A609,Cleaning!$A:$A,Cleaning!$F:$F,0,0)</f>
        <v>Tuesday</v>
      </c>
      <c r="G609" t="str">
        <f>_xlfn.XLOOKUP(A609,Cleaning!$A:$A,Cleaning!$G:$G,0,0)</f>
        <v>Dinner</v>
      </c>
      <c r="H609" t="str">
        <f>_xlfn.XLOOKUP(A609,Cleaning!$A:$A,Cleaning!$I:$I,0,0)</f>
        <v>Drive-Thru</v>
      </c>
      <c r="I609" t="str">
        <f>_xlfn.XLOOKUP(A609,Cleaning!$A:$A,Cleaning!$J:$J,0,0)</f>
        <v>Chicken Sandwich Combo</v>
      </c>
      <c r="J609" t="str">
        <f>_xlfn.XLOOKUP(A609,Cleaning!$A:$A,Cleaning!$L:$L,0,0)</f>
        <v>No Sauce</v>
      </c>
      <c r="K609" t="str">
        <f>_xlfn.XLOOKUP(A609,Cleaning!$A:$A,Cleaning!$X:$X,0,0)</f>
        <v>Cash</v>
      </c>
      <c r="L609" s="3">
        <f>_xlfn.XLOOKUP(A609,Cleaning!$A:$A,Cleaning!$M:$M,0,0)</f>
        <v>1</v>
      </c>
      <c r="M609" s="5">
        <f>_xlfn.XLOOKUP(A609,Cleaning!$A:$A,Cleaning!$O:$O,0,0)</f>
        <v>8.370000000000001</v>
      </c>
      <c r="N609" s="12">
        <f>_xlfn.XLOOKUP(A609,Cleaning!$A:$A,Cleaning!$P:$P,0,0)</f>
        <v>8.370000000000001</v>
      </c>
      <c r="O609">
        <f>_xlfn.XLOOKUP(A609,Cleaning!$A:$A,Cleaning!$R:$R,0,0)</f>
        <v>0</v>
      </c>
      <c r="P609">
        <f>_xlfn.XLOOKUP(A609,Cleaning!$A:$A,Cleaning!$T:$T,0,0)</f>
        <v>0.71</v>
      </c>
      <c r="Q609" s="5">
        <f>_xlfn.XLOOKUP(A609,Cleaning!$A:$A,Cleaning!$V:$V,0,0)</f>
        <v>9.08</v>
      </c>
    </row>
    <row r="610" spans="1:17" x14ac:dyDescent="0.3">
      <c r="A610" s="3">
        <v>120608</v>
      </c>
      <c r="B610">
        <f>_xlfn.XLOOKUP(A610,Cleaning!$A:$A,Cleaning!$B:$B,0,0)</f>
        <v>202</v>
      </c>
      <c r="C610" s="2">
        <f>_xlfn.XLOOKUP(A610,Cleaning!$A:$A,Cleaning!$C:$C,0,0)</f>
        <v>45758</v>
      </c>
      <c r="D610" s="4">
        <f>_xlfn.XLOOKUP(A610,Cleaning!$A:$A,Cleaning!$D:$D,0,0)</f>
        <v>0.39416666666666667</v>
      </c>
      <c r="E610" s="2">
        <f>_xlfn.XLOOKUP(A610,Cleaning!$A:$A,Cleaning!$E:$E,0,0)</f>
        <v>45758</v>
      </c>
      <c r="F610" s="10" t="str">
        <f>_xlfn.XLOOKUP(A610,Cleaning!$A:$A,Cleaning!$F:$F,0,0)</f>
        <v>Friday</v>
      </c>
      <c r="G610" t="str">
        <f>_xlfn.XLOOKUP(A610,Cleaning!$A:$A,Cleaning!$G:$G,0,0)</f>
        <v>Dinner</v>
      </c>
      <c r="H610" t="str">
        <f>_xlfn.XLOOKUP(A610,Cleaning!$A:$A,Cleaning!$I:$I,0,0)</f>
        <v>Delivery</v>
      </c>
      <c r="I610" t="str">
        <f>_xlfn.XLOOKUP(A610,Cleaning!$A:$A,Cleaning!$J:$J,0,0)</f>
        <v>Spicy Chicken Sandwich</v>
      </c>
      <c r="J610" t="str">
        <f>_xlfn.XLOOKUP(A610,Cleaning!$A:$A,Cleaning!$L:$L,0,0)</f>
        <v>Extra Patty</v>
      </c>
      <c r="K610" t="str">
        <f>_xlfn.XLOOKUP(A610,Cleaning!$A:$A,Cleaning!$X:$X,0,0)</f>
        <v>MobilePay</v>
      </c>
      <c r="L610" s="3">
        <f>_xlfn.XLOOKUP(A610,Cleaning!$A:$A,Cleaning!$M:$M,0,0)</f>
        <v>1</v>
      </c>
      <c r="M610" s="5">
        <f>_xlfn.XLOOKUP(A610,Cleaning!$A:$A,Cleaning!$O:$O,0,0)</f>
        <v>6.96</v>
      </c>
      <c r="N610" s="12">
        <f>_xlfn.XLOOKUP(A610,Cleaning!$A:$A,Cleaning!$P:$P,0,0)</f>
        <v>6.96</v>
      </c>
      <c r="O610">
        <f>_xlfn.XLOOKUP(A610,Cleaning!$A:$A,Cleaning!$R:$R,0,0)</f>
        <v>0</v>
      </c>
      <c r="P610">
        <f>_xlfn.XLOOKUP(A610,Cleaning!$A:$A,Cleaning!$T:$T,0,0)</f>
        <v>0.49</v>
      </c>
      <c r="Q610" s="5">
        <f>_xlfn.XLOOKUP(A610,Cleaning!$A:$A,Cleaning!$V:$V,0,0)</f>
        <v>7.45</v>
      </c>
    </row>
    <row r="611" spans="1:17" x14ac:dyDescent="0.3">
      <c r="A611" s="3">
        <v>120609</v>
      </c>
      <c r="B611">
        <f>_xlfn.XLOOKUP(A611,Cleaning!$A:$A,Cleaning!$B:$B,0,0)</f>
        <v>403</v>
      </c>
      <c r="C611" s="2">
        <f>_xlfn.XLOOKUP(A611,Cleaning!$A:$A,Cleaning!$C:$C,0,0)</f>
        <v>45805</v>
      </c>
      <c r="D611" s="4">
        <f>_xlfn.XLOOKUP(A611,Cleaning!$A:$A,Cleaning!$D:$D,0,0)</f>
        <v>8.5173611111111117E-2</v>
      </c>
      <c r="E611" s="2">
        <f>_xlfn.XLOOKUP(A611,Cleaning!$A:$A,Cleaning!$E:$E,0,0)</f>
        <v>45805</v>
      </c>
      <c r="F611" s="10" t="str">
        <f>_xlfn.XLOOKUP(A611,Cleaning!$A:$A,Cleaning!$F:$F,0,0)</f>
        <v>Wednesday</v>
      </c>
      <c r="G611" t="str">
        <f>_xlfn.XLOOKUP(A611,Cleaning!$A:$A,Cleaning!$G:$G,0,0)</f>
        <v>Lunch</v>
      </c>
      <c r="H611" t="str">
        <f>_xlfn.XLOOKUP(A611,Cleaning!$A:$A,Cleaning!$I:$I,0,0)</f>
        <v>Unknown</v>
      </c>
      <c r="I611" t="str">
        <f>_xlfn.XLOOKUP(A611,Cleaning!$A:$A,Cleaning!$J:$J,0,0)</f>
        <v>Chicken Sandwich</v>
      </c>
      <c r="J611" t="str">
        <f>_xlfn.XLOOKUP(A611,Cleaning!$A:$A,Cleaning!$L:$L,0,0)</f>
        <v>Spicy</v>
      </c>
      <c r="K611" t="str">
        <f>_xlfn.XLOOKUP(A611,Cleaning!$A:$A,Cleaning!$X:$X,0,0)</f>
        <v>Card</v>
      </c>
      <c r="L611" s="3">
        <f>_xlfn.XLOOKUP(A611,Cleaning!$A:$A,Cleaning!$M:$M,0,0)</f>
        <v>1</v>
      </c>
      <c r="M611" s="5">
        <f ca="1">_xlfn.XLOOKUP(A611,Cleaning!$A:$A,Cleaning!$O:$O,0,0)</f>
        <v>6.09</v>
      </c>
      <c r="N611" s="12">
        <f ca="1">_xlfn.XLOOKUP(A611,Cleaning!$A:$A,Cleaning!$P:$P,0,0)</f>
        <v>6.09</v>
      </c>
      <c r="O611">
        <f ca="1">_xlfn.XLOOKUP(A611,Cleaning!$A:$A,Cleaning!$R:$R,0,0)</f>
        <v>0.15</v>
      </c>
      <c r="P611">
        <f>_xlfn.XLOOKUP(A611,Cleaning!$A:$A,Cleaning!$T:$T,0,0)</f>
        <v>0.48</v>
      </c>
      <c r="Q611" s="5">
        <f>_xlfn.XLOOKUP(A611,Cleaning!$A:$A,Cleaning!$V:$V,0,0)</f>
        <v>6.42</v>
      </c>
    </row>
    <row r="612" spans="1:17" x14ac:dyDescent="0.3">
      <c r="A612" s="3">
        <v>120610</v>
      </c>
      <c r="B612">
        <f>_xlfn.XLOOKUP(A612,Cleaning!$A:$A,Cleaning!$B:$B,0,0)</f>
        <v>101</v>
      </c>
      <c r="C612" s="2">
        <f>_xlfn.XLOOKUP(A612,Cleaning!$A:$A,Cleaning!$C:$C,0,0)</f>
        <v>45817</v>
      </c>
      <c r="D612" s="4">
        <f>_xlfn.XLOOKUP(A612,Cleaning!$A:$A,Cleaning!$D:$D,0,0)</f>
        <v>0.47642361111111109</v>
      </c>
      <c r="E612" s="2">
        <f>_xlfn.XLOOKUP(A612,Cleaning!$A:$A,Cleaning!$E:$E,0,0)</f>
        <v>45817</v>
      </c>
      <c r="F612" s="10" t="str">
        <f>_xlfn.XLOOKUP(A612,Cleaning!$A:$A,Cleaning!$F:$F,0,0)</f>
        <v>Monday</v>
      </c>
      <c r="G612" t="str">
        <f>_xlfn.XLOOKUP(A612,Cleaning!$A:$A,Cleaning!$G:$G,0,0)</f>
        <v>Late Night</v>
      </c>
      <c r="H612" t="str">
        <f>_xlfn.XLOOKUP(A612,Cleaning!$A:$A,Cleaning!$I:$I,0,0)</f>
        <v>Drive-Thru</v>
      </c>
      <c r="I612" t="str">
        <f>_xlfn.XLOOKUP(A612,Cleaning!$A:$A,Cleaning!$J:$J,0,0)</f>
        <v>Bottled Water</v>
      </c>
      <c r="J612" t="str">
        <f>_xlfn.XLOOKUP(A612,Cleaning!$A:$A,Cleaning!$L:$L,0,0)</f>
        <v>No Ice</v>
      </c>
      <c r="K612" t="str">
        <f>_xlfn.XLOOKUP(A612,Cleaning!$A:$A,Cleaning!$X:$X,0,0)</f>
        <v>Card</v>
      </c>
      <c r="L612" s="3">
        <f>_xlfn.XLOOKUP(A612,Cleaning!$A:$A,Cleaning!$M:$M,0,0)</f>
        <v>1</v>
      </c>
      <c r="M612" s="5">
        <f>_xlfn.XLOOKUP(A612,Cleaning!$A:$A,Cleaning!$O:$O,0,0)</f>
        <v>1.49</v>
      </c>
      <c r="N612" s="12">
        <f>_xlfn.XLOOKUP(A612,Cleaning!$A:$A,Cleaning!$P:$P,0,0)</f>
        <v>1.49</v>
      </c>
      <c r="O612">
        <f>_xlfn.XLOOKUP(A612,Cleaning!$A:$A,Cleaning!$R:$R,0,0)</f>
        <v>0</v>
      </c>
      <c r="P612">
        <f>_xlfn.XLOOKUP(A612,Cleaning!$A:$A,Cleaning!$T:$T,0,0)</f>
        <v>0.11</v>
      </c>
      <c r="Q612" s="5">
        <f>_xlfn.XLOOKUP(A612,Cleaning!$A:$A,Cleaning!$V:$V,0,0)</f>
        <v>1.6</v>
      </c>
    </row>
    <row r="613" spans="1:17" x14ac:dyDescent="0.3">
      <c r="A613" s="3">
        <v>120611</v>
      </c>
      <c r="B613">
        <f>_xlfn.XLOOKUP(A613,Cleaning!$A:$A,Cleaning!$B:$B,0,0)</f>
        <v>101</v>
      </c>
      <c r="C613" s="2">
        <f>_xlfn.XLOOKUP(A613,Cleaning!$A:$A,Cleaning!$C:$C,0,0)</f>
        <v>45795</v>
      </c>
      <c r="D613" s="4">
        <f>_xlfn.XLOOKUP(A613,Cleaning!$A:$A,Cleaning!$D:$D,0,0)</f>
        <v>0.42480324074074072</v>
      </c>
      <c r="E613" s="2">
        <f>_xlfn.XLOOKUP(A613,Cleaning!$A:$A,Cleaning!$E:$E,0,0)</f>
        <v>45795</v>
      </c>
      <c r="F613" s="10" t="str">
        <f>_xlfn.XLOOKUP(A613,Cleaning!$A:$A,Cleaning!$F:$F,0,0)</f>
        <v>Sunday</v>
      </c>
      <c r="G613" t="str">
        <f>_xlfn.XLOOKUP(A613,Cleaning!$A:$A,Cleaning!$G:$G,0,0)</f>
        <v>Morning</v>
      </c>
      <c r="H613" t="str">
        <f>_xlfn.XLOOKUP(A613,Cleaning!$A:$A,Cleaning!$I:$I,0,0)</f>
        <v>Takeout</v>
      </c>
      <c r="I613" t="str">
        <f>_xlfn.XLOOKUP(A613,Cleaning!$A:$A,Cleaning!$J:$J,0,0)</f>
        <v>Latte</v>
      </c>
      <c r="J613" t="str">
        <f>_xlfn.XLOOKUP(A613,Cleaning!$A:$A,Cleaning!$L:$L,0,0)</f>
        <v>Light Ice</v>
      </c>
      <c r="K613" t="str">
        <f>_xlfn.XLOOKUP(A613,Cleaning!$A:$A,Cleaning!$X:$X,0,0)</f>
        <v>Card</v>
      </c>
      <c r="L613" s="3">
        <f>_xlfn.XLOOKUP(A613,Cleaning!$A:$A,Cleaning!$M:$M,0,0)</f>
        <v>1</v>
      </c>
      <c r="M613" s="5">
        <f>_xlfn.XLOOKUP(A613,Cleaning!$A:$A,Cleaning!$O:$O,0,0)</f>
        <v>3.2300000000000004</v>
      </c>
      <c r="N613" s="12">
        <f>_xlfn.XLOOKUP(A613,Cleaning!$A:$A,Cleaning!$P:$P,0,0)</f>
        <v>3.2300000000000004</v>
      </c>
      <c r="O613">
        <f>_xlfn.XLOOKUP(A613,Cleaning!$A:$A,Cleaning!$R:$R,0,0)</f>
        <v>0</v>
      </c>
      <c r="P613">
        <f>_xlfn.XLOOKUP(A613,Cleaning!$A:$A,Cleaning!$T:$T,0,0)</f>
        <v>0.24</v>
      </c>
      <c r="Q613" s="5">
        <f>_xlfn.XLOOKUP(A613,Cleaning!$A:$A,Cleaning!$V:$V,0,0)</f>
        <v>3.47</v>
      </c>
    </row>
    <row r="614" spans="1:17" x14ac:dyDescent="0.3">
      <c r="A614" s="3">
        <v>120612</v>
      </c>
      <c r="B614">
        <f>_xlfn.XLOOKUP(A614,Cleaning!$A:$A,Cleaning!$B:$B,0,0)</f>
        <v>101</v>
      </c>
      <c r="C614" s="2">
        <f>_xlfn.XLOOKUP(A614,Cleaning!$A:$A,Cleaning!$C:$C,0,0)</f>
        <v>45834</v>
      </c>
      <c r="D614" s="4">
        <f>_xlfn.XLOOKUP(A614,Cleaning!$A:$A,Cleaning!$D:$D,0,0)</f>
        <v>0.12814814814814815</v>
      </c>
      <c r="E614" s="2">
        <f>_xlfn.XLOOKUP(A614,Cleaning!$A:$A,Cleaning!$E:$E,0,0)</f>
        <v>45834</v>
      </c>
      <c r="F614" s="10" t="str">
        <f>_xlfn.XLOOKUP(A614,Cleaning!$A:$A,Cleaning!$F:$F,0,0)</f>
        <v>Thursday</v>
      </c>
      <c r="G614" t="str">
        <f>_xlfn.XLOOKUP(A614,Cleaning!$A:$A,Cleaning!$G:$G,0,0)</f>
        <v>Afternoon</v>
      </c>
      <c r="H614" t="str">
        <f>_xlfn.XLOOKUP(A614,Cleaning!$A:$A,Cleaning!$I:$I,0,0)</f>
        <v>Takeout</v>
      </c>
      <c r="I614" t="str">
        <f>_xlfn.XLOOKUP(A614,Cleaning!$A:$A,Cleaning!$J:$J,0,0)</f>
        <v>French Fries</v>
      </c>
      <c r="J614" t="str">
        <f>_xlfn.XLOOKUP(A614,Cleaning!$A:$A,Cleaning!$L:$L,0,0)</f>
        <v>No Modifier</v>
      </c>
      <c r="K614" t="str">
        <f>_xlfn.XLOOKUP(A614,Cleaning!$A:$A,Cleaning!$X:$X,0,0)</f>
        <v>Cash</v>
      </c>
      <c r="L614" s="3">
        <f>_xlfn.XLOOKUP(A614,Cleaning!$A:$A,Cleaning!$M:$M,0,0)</f>
        <v>1</v>
      </c>
      <c r="M614" s="5">
        <f>_xlfn.XLOOKUP(A614,Cleaning!$A:$A,Cleaning!$O:$O,0,0)</f>
        <v>2.72</v>
      </c>
      <c r="N614" s="12">
        <f>_xlfn.XLOOKUP(A614,Cleaning!$A:$A,Cleaning!$P:$P,0,0)</f>
        <v>2.72</v>
      </c>
      <c r="O614">
        <f>_xlfn.XLOOKUP(A614,Cleaning!$A:$A,Cleaning!$R:$R,0,0)</f>
        <v>0</v>
      </c>
      <c r="P614">
        <f>_xlfn.XLOOKUP(A614,Cleaning!$A:$A,Cleaning!$T:$T,0,0)</f>
        <v>0.23</v>
      </c>
      <c r="Q614" s="5">
        <f>_xlfn.XLOOKUP(A614,Cleaning!$A:$A,Cleaning!$V:$V,0,0)</f>
        <v>2.95</v>
      </c>
    </row>
    <row r="615" spans="1:17" x14ac:dyDescent="0.3">
      <c r="A615" s="3">
        <v>120613</v>
      </c>
      <c r="B615">
        <f>_xlfn.XLOOKUP(A615,Cleaning!$A:$A,Cleaning!$B:$B,0,0)</f>
        <v>301</v>
      </c>
      <c r="C615" s="2">
        <f>_xlfn.XLOOKUP(A615,Cleaning!$A:$A,Cleaning!$C:$C,0,0)</f>
        <v>45826</v>
      </c>
      <c r="D615" s="4">
        <f>_xlfn.XLOOKUP(A615,Cleaning!$A:$A,Cleaning!$D:$D,0,0)</f>
        <v>6.2708333333333338E-2</v>
      </c>
      <c r="E615" s="2">
        <f>_xlfn.XLOOKUP(A615,Cleaning!$A:$A,Cleaning!$E:$E,0,0)</f>
        <v>45826</v>
      </c>
      <c r="F615" s="10" t="str">
        <f>_xlfn.XLOOKUP(A615,Cleaning!$A:$A,Cleaning!$F:$F,0,0)</f>
        <v>Wednesday</v>
      </c>
      <c r="G615" t="str">
        <f>_xlfn.XLOOKUP(A615,Cleaning!$A:$A,Cleaning!$G:$G,0,0)</f>
        <v>Lunch</v>
      </c>
      <c r="H615" t="str">
        <f>_xlfn.XLOOKUP(A615,Cleaning!$A:$A,Cleaning!$I:$I,0,0)</f>
        <v>Delivery</v>
      </c>
      <c r="I615" t="str">
        <f>_xlfn.XLOOKUP(A615,Cleaning!$A:$A,Cleaning!$J:$J,0,0)</f>
        <v>Cheeseburger</v>
      </c>
      <c r="J615" t="str">
        <f>_xlfn.XLOOKUP(A615,Cleaning!$A:$A,Cleaning!$L:$L,0,0)</f>
        <v>No Modifier</v>
      </c>
      <c r="K615" t="str">
        <f>_xlfn.XLOOKUP(A615,Cleaning!$A:$A,Cleaning!$X:$X,0,0)</f>
        <v>Card</v>
      </c>
      <c r="L615" s="3">
        <f>_xlfn.XLOOKUP(A615,Cleaning!$A:$A,Cleaning!$M:$M,0,0)</f>
        <v>2</v>
      </c>
      <c r="M615" s="5">
        <f>_xlfn.XLOOKUP(A615,Cleaning!$A:$A,Cleaning!$O:$O,0,0)</f>
        <v>4.1100000000000003</v>
      </c>
      <c r="N615" s="12">
        <f>_xlfn.XLOOKUP(A615,Cleaning!$A:$A,Cleaning!$P:$P,0,0)</f>
        <v>8.2200000000000006</v>
      </c>
      <c r="O615">
        <f>_xlfn.XLOOKUP(A615,Cleaning!$A:$A,Cleaning!$R:$R,0,0)</f>
        <v>0.82</v>
      </c>
      <c r="P615">
        <f>_xlfn.XLOOKUP(A615,Cleaning!$A:$A,Cleaning!$T:$T,0,0)</f>
        <v>0.59</v>
      </c>
      <c r="Q615" s="5">
        <f>_xlfn.XLOOKUP(A615,Cleaning!$A:$A,Cleaning!$V:$V,0,0)</f>
        <v>7.99</v>
      </c>
    </row>
    <row r="616" spans="1:17" x14ac:dyDescent="0.3">
      <c r="A616" s="3">
        <v>120614</v>
      </c>
      <c r="B616">
        <f>_xlfn.XLOOKUP(A616,Cleaning!$A:$A,Cleaning!$B:$B,0,0)</f>
        <v>201</v>
      </c>
      <c r="C616" s="2">
        <f>_xlfn.XLOOKUP(A616,Cleaning!$A:$A,Cleaning!$C:$C,0,0)</f>
        <v>45804</v>
      </c>
      <c r="D616" s="4">
        <f>_xlfn.XLOOKUP(A616,Cleaning!$A:$A,Cleaning!$D:$D,0,0)</f>
        <v>0.48803240740740739</v>
      </c>
      <c r="E616" s="2">
        <f>_xlfn.XLOOKUP(A616,Cleaning!$A:$A,Cleaning!$E:$E,0,0)</f>
        <v>45804</v>
      </c>
      <c r="F616" s="10" t="str">
        <f>_xlfn.XLOOKUP(A616,Cleaning!$A:$A,Cleaning!$F:$F,0,0)</f>
        <v>Tuesday</v>
      </c>
      <c r="G616" t="str">
        <f>_xlfn.XLOOKUP(A616,Cleaning!$A:$A,Cleaning!$G:$G,0,0)</f>
        <v>Lunch</v>
      </c>
      <c r="H616" t="str">
        <f>_xlfn.XLOOKUP(A616,Cleaning!$A:$A,Cleaning!$I:$I,0,0)</f>
        <v>Dine-In</v>
      </c>
      <c r="I616" t="str">
        <f>_xlfn.XLOOKUP(A616,Cleaning!$A:$A,Cleaning!$J:$J,0,0)</f>
        <v>Chicken Sandwich Combo</v>
      </c>
      <c r="J616" t="str">
        <f>_xlfn.XLOOKUP(A616,Cleaning!$A:$A,Cleaning!$L:$L,0,0)</f>
        <v>Add Bacon</v>
      </c>
      <c r="K616" t="str">
        <f>_xlfn.XLOOKUP(A616,Cleaning!$A:$A,Cleaning!$X:$X,0,0)</f>
        <v>MobilePay</v>
      </c>
      <c r="L616" s="3">
        <f>_xlfn.XLOOKUP(A616,Cleaning!$A:$A,Cleaning!$M:$M,0,0)</f>
        <v>1</v>
      </c>
      <c r="M616" s="5">
        <f>_xlfn.XLOOKUP(A616,Cleaning!$A:$A,Cleaning!$O:$O,0,0)</f>
        <v>11.209999999999999</v>
      </c>
      <c r="N616" s="12">
        <f>_xlfn.XLOOKUP(A616,Cleaning!$A:$A,Cleaning!$P:$P,0,0)</f>
        <v>11.209999999999999</v>
      </c>
      <c r="O616">
        <f>_xlfn.XLOOKUP(A616,Cleaning!$A:$A,Cleaning!$R:$R,0,0)</f>
        <v>0</v>
      </c>
      <c r="P616">
        <f>_xlfn.XLOOKUP(A616,Cleaning!$A:$A,Cleaning!$T:$T,0,0)</f>
        <v>1.06</v>
      </c>
      <c r="Q616" s="5">
        <f>_xlfn.XLOOKUP(A616,Cleaning!$A:$A,Cleaning!$V:$V,0,0)</f>
        <v>12.27</v>
      </c>
    </row>
    <row r="617" spans="1:17" x14ac:dyDescent="0.3">
      <c r="A617" s="3">
        <v>120615</v>
      </c>
      <c r="B617">
        <f>_xlfn.XLOOKUP(A617,Cleaning!$A:$A,Cleaning!$B:$B,0,0)</f>
        <v>501</v>
      </c>
      <c r="C617" s="2">
        <f>_xlfn.XLOOKUP(A617,Cleaning!$A:$A,Cleaning!$C:$C,0,0)</f>
        <v>45811</v>
      </c>
      <c r="D617" s="4">
        <f>_xlfn.XLOOKUP(A617,Cleaning!$A:$A,Cleaning!$D:$D,0,0)</f>
        <v>9.7418981481481481E-2</v>
      </c>
      <c r="E617" s="2">
        <f>_xlfn.XLOOKUP(A617,Cleaning!$A:$A,Cleaning!$E:$E,0,0)</f>
        <v>45811</v>
      </c>
      <c r="F617" s="10" t="str">
        <f>_xlfn.XLOOKUP(A617,Cleaning!$A:$A,Cleaning!$F:$F,0,0)</f>
        <v>Tuesday</v>
      </c>
      <c r="G617" t="str">
        <f>_xlfn.XLOOKUP(A617,Cleaning!$A:$A,Cleaning!$G:$G,0,0)</f>
        <v>Lunch</v>
      </c>
      <c r="H617" t="str">
        <f>_xlfn.XLOOKUP(A617,Cleaning!$A:$A,Cleaning!$I:$I,0,0)</f>
        <v>Dine-In</v>
      </c>
      <c r="I617" t="str">
        <f>_xlfn.XLOOKUP(A617,Cleaning!$A:$A,Cleaning!$J:$J,0,0)</f>
        <v>Chicken Nuggets (10pc)</v>
      </c>
      <c r="J617" t="str">
        <f>_xlfn.XLOOKUP(A617,Cleaning!$A:$A,Cleaning!$L:$L,0,0)</f>
        <v>No Modifier</v>
      </c>
      <c r="K617" t="str">
        <f>_xlfn.XLOOKUP(A617,Cleaning!$A:$A,Cleaning!$X:$X,0,0)</f>
        <v>Cash</v>
      </c>
      <c r="L617" s="3">
        <f>_xlfn.XLOOKUP(A617,Cleaning!$A:$A,Cleaning!$M:$M,0,0)</f>
        <v>2</v>
      </c>
      <c r="M617" s="5">
        <f>_xlfn.XLOOKUP(A617,Cleaning!$A:$A,Cleaning!$O:$O,0,0)</f>
        <v>5.0299999999999994</v>
      </c>
      <c r="N617" s="12">
        <f>_xlfn.XLOOKUP(A617,Cleaning!$A:$A,Cleaning!$P:$P,0,0)</f>
        <v>10.059999999999999</v>
      </c>
      <c r="O617">
        <f>_xlfn.XLOOKUP(A617,Cleaning!$A:$A,Cleaning!$R:$R,0,0)</f>
        <v>0</v>
      </c>
      <c r="P617">
        <f>_xlfn.XLOOKUP(A617,Cleaning!$A:$A,Cleaning!$T:$T,0,0)</f>
        <v>0.73</v>
      </c>
      <c r="Q617" s="5">
        <f>_xlfn.XLOOKUP(A617,Cleaning!$A:$A,Cleaning!$V:$V,0,0)</f>
        <v>10.79</v>
      </c>
    </row>
    <row r="618" spans="1:17" x14ac:dyDescent="0.3">
      <c r="A618" s="3">
        <v>120616</v>
      </c>
      <c r="B618">
        <f>_xlfn.XLOOKUP(A618,Cleaning!$A:$A,Cleaning!$B:$B,0,0)</f>
        <v>401</v>
      </c>
      <c r="C618" s="2">
        <f>_xlfn.XLOOKUP(A618,Cleaning!$A:$A,Cleaning!$C:$C,0,0)</f>
        <v>45833</v>
      </c>
      <c r="D618" s="4">
        <f>_xlfn.XLOOKUP(A618,Cleaning!$A:$A,Cleaning!$D:$D,0,0)</f>
        <v>0.49887731481481479</v>
      </c>
      <c r="E618" s="2">
        <f>_xlfn.XLOOKUP(A618,Cleaning!$A:$A,Cleaning!$E:$E,0,0)</f>
        <v>45833</v>
      </c>
      <c r="F618" s="10" t="str">
        <f>_xlfn.XLOOKUP(A618,Cleaning!$A:$A,Cleaning!$F:$F,0,0)</f>
        <v>Wednesday</v>
      </c>
      <c r="G618" t="str">
        <f>_xlfn.XLOOKUP(A618,Cleaning!$A:$A,Cleaning!$G:$G,0,0)</f>
        <v>Lunch</v>
      </c>
      <c r="H618" t="str">
        <f>_xlfn.XLOOKUP(A618,Cleaning!$A:$A,Cleaning!$I:$I,0,0)</f>
        <v>Delivery</v>
      </c>
      <c r="I618" t="str">
        <f>_xlfn.XLOOKUP(A618,Cleaning!$A:$A,Cleaning!$J:$J,0,0)</f>
        <v>Cheeseburger Combo</v>
      </c>
      <c r="J618" t="str">
        <f>_xlfn.XLOOKUP(A618,Cleaning!$A:$A,Cleaning!$L:$L,0,0)</f>
        <v>No Modifier</v>
      </c>
      <c r="K618" t="str">
        <f>_xlfn.XLOOKUP(A618,Cleaning!$A:$A,Cleaning!$X:$X,0,0)</f>
        <v>Card</v>
      </c>
      <c r="L618" s="3">
        <f>_xlfn.XLOOKUP(A618,Cleaning!$A:$A,Cleaning!$M:$M,0,0)</f>
        <v>1</v>
      </c>
      <c r="M618" s="5">
        <f>_xlfn.XLOOKUP(A618,Cleaning!$A:$A,Cleaning!$O:$O,0,0)</f>
        <v>8.5400000000000009</v>
      </c>
      <c r="N618" s="12">
        <f>_xlfn.XLOOKUP(A618,Cleaning!$A:$A,Cleaning!$P:$P,0,0)</f>
        <v>8.5400000000000009</v>
      </c>
      <c r="O618">
        <f>_xlfn.XLOOKUP(A618,Cleaning!$A:$A,Cleaning!$R:$R,0,0)</f>
        <v>0</v>
      </c>
      <c r="P618">
        <f>_xlfn.XLOOKUP(A618,Cleaning!$A:$A,Cleaning!$T:$T,0,0)</f>
        <v>0.6</v>
      </c>
      <c r="Q618" s="5">
        <f>_xlfn.XLOOKUP(A618,Cleaning!$A:$A,Cleaning!$V:$V,0,0)</f>
        <v>9.14</v>
      </c>
    </row>
    <row r="619" spans="1:17" x14ac:dyDescent="0.3">
      <c r="A619" s="3">
        <v>120617</v>
      </c>
      <c r="B619">
        <f>_xlfn.XLOOKUP(A619,Cleaning!$A:$A,Cleaning!$B:$B,0,0)</f>
        <v>501</v>
      </c>
      <c r="C619" s="2">
        <f>_xlfn.XLOOKUP(A619,Cleaning!$A:$A,Cleaning!$C:$C,0,0)</f>
        <v>45842</v>
      </c>
      <c r="D619" s="4">
        <f>_xlfn.XLOOKUP(A619,Cleaning!$A:$A,Cleaning!$D:$D,0,0)</f>
        <v>0.47230324074074076</v>
      </c>
      <c r="E619" s="2">
        <f>_xlfn.XLOOKUP(A619,Cleaning!$A:$A,Cleaning!$E:$E,0,0)</f>
        <v>45842</v>
      </c>
      <c r="F619" s="10" t="str">
        <f>_xlfn.XLOOKUP(A619,Cleaning!$A:$A,Cleaning!$F:$F,0,0)</f>
        <v>Friday</v>
      </c>
      <c r="G619" t="str">
        <f>_xlfn.XLOOKUP(A619,Cleaning!$A:$A,Cleaning!$G:$G,0,0)</f>
        <v>Morning</v>
      </c>
      <c r="H619" t="str">
        <f>_xlfn.XLOOKUP(A619,Cleaning!$A:$A,Cleaning!$I:$I,0,0)</f>
        <v>Dine-In</v>
      </c>
      <c r="I619" t="str">
        <f>_xlfn.XLOOKUP(A619,Cleaning!$A:$A,Cleaning!$J:$J,0,0)</f>
        <v>Chicken Nuggets (6pc)</v>
      </c>
      <c r="J619" t="str">
        <f>_xlfn.XLOOKUP(A619,Cleaning!$A:$A,Cleaning!$L:$L,0,0)</f>
        <v>No Modifier</v>
      </c>
      <c r="K619" t="str">
        <f>_xlfn.XLOOKUP(A619,Cleaning!$A:$A,Cleaning!$X:$X,0,0)</f>
        <v>Card</v>
      </c>
      <c r="L619" s="3">
        <f>_xlfn.XLOOKUP(A619,Cleaning!$A:$A,Cleaning!$M:$M,0,0)</f>
        <v>1</v>
      </c>
      <c r="M619" s="5">
        <f>_xlfn.XLOOKUP(A619,Cleaning!$A:$A,Cleaning!$O:$O,0,0)</f>
        <v>3.9200000000000004</v>
      </c>
      <c r="N619" s="12">
        <f>_xlfn.XLOOKUP(A619,Cleaning!$A:$A,Cleaning!$P:$P,0,0)</f>
        <v>3.9200000000000004</v>
      </c>
      <c r="O619">
        <f>_xlfn.XLOOKUP(A619,Cleaning!$A:$A,Cleaning!$R:$R,0,0)</f>
        <v>0</v>
      </c>
      <c r="P619">
        <f>_xlfn.XLOOKUP(A619,Cleaning!$A:$A,Cleaning!$T:$T,0,0)</f>
        <v>0.27</v>
      </c>
      <c r="Q619" s="5">
        <f>_xlfn.XLOOKUP(A619,Cleaning!$A:$A,Cleaning!$V:$V,0,0)</f>
        <v>4.1900000000000004</v>
      </c>
    </row>
    <row r="620" spans="1:17" x14ac:dyDescent="0.3">
      <c r="A620" s="3">
        <v>120618</v>
      </c>
      <c r="B620">
        <f>_xlfn.XLOOKUP(A620,Cleaning!$A:$A,Cleaning!$B:$B,0,0)</f>
        <v>402</v>
      </c>
      <c r="C620" s="2">
        <f>_xlfn.XLOOKUP(A620,Cleaning!$A:$A,Cleaning!$C:$C,0,0)</f>
        <v>45862</v>
      </c>
      <c r="D620" s="4">
        <f>_xlfn.XLOOKUP(A620,Cleaning!$A:$A,Cleaning!$D:$D,0,0)</f>
        <v>0.28711805555555553</v>
      </c>
      <c r="E620" s="2">
        <f>_xlfn.XLOOKUP(A620,Cleaning!$A:$A,Cleaning!$E:$E,0,0)</f>
        <v>45862</v>
      </c>
      <c r="F620" s="10" t="str">
        <f>_xlfn.XLOOKUP(A620,Cleaning!$A:$A,Cleaning!$F:$F,0,0)</f>
        <v>Thursday</v>
      </c>
      <c r="G620" t="str">
        <f>_xlfn.XLOOKUP(A620,Cleaning!$A:$A,Cleaning!$G:$G,0,0)</f>
        <v>Dinner</v>
      </c>
      <c r="H620" t="str">
        <f>_xlfn.XLOOKUP(A620,Cleaning!$A:$A,Cleaning!$I:$I,0,0)</f>
        <v>Dine-In</v>
      </c>
      <c r="I620" t="str">
        <f>_xlfn.XLOOKUP(A620,Cleaning!$A:$A,Cleaning!$J:$J,0,0)</f>
        <v>Cheeseburger</v>
      </c>
      <c r="J620" t="str">
        <f>_xlfn.XLOOKUP(A620,Cleaning!$A:$A,Cleaning!$L:$L,0,0)</f>
        <v>No Modifier</v>
      </c>
      <c r="K620" t="str">
        <f>_xlfn.XLOOKUP(A620,Cleaning!$A:$A,Cleaning!$X:$X,0,0)</f>
        <v>Card</v>
      </c>
      <c r="L620" s="3">
        <f>_xlfn.XLOOKUP(A620,Cleaning!$A:$A,Cleaning!$M:$M,0,0)</f>
        <v>1</v>
      </c>
      <c r="M620" s="5">
        <f>_xlfn.XLOOKUP(A620,Cleaning!$A:$A,Cleaning!$O:$O,0,0)</f>
        <v>4.6499999999999995</v>
      </c>
      <c r="N620" s="12">
        <f>_xlfn.XLOOKUP(A620,Cleaning!$A:$A,Cleaning!$P:$P,0,0)</f>
        <v>4.6499999999999995</v>
      </c>
      <c r="O620">
        <f>_xlfn.XLOOKUP(A620,Cleaning!$A:$A,Cleaning!$R:$R,0,0)</f>
        <v>0</v>
      </c>
      <c r="P620">
        <f>_xlfn.XLOOKUP(A620,Cleaning!$A:$A,Cleaning!$T:$T,0,0)</f>
        <v>0.4</v>
      </c>
      <c r="Q620" s="5">
        <f>_xlfn.XLOOKUP(A620,Cleaning!$A:$A,Cleaning!$V:$V,0,0)</f>
        <v>5.05</v>
      </c>
    </row>
    <row r="621" spans="1:17" x14ac:dyDescent="0.3">
      <c r="A621" s="3">
        <v>120619</v>
      </c>
      <c r="B621">
        <f>_xlfn.XLOOKUP(A621,Cleaning!$A:$A,Cleaning!$B:$B,0,0)</f>
        <v>301</v>
      </c>
      <c r="C621" s="2">
        <f>_xlfn.XLOOKUP(A621,Cleaning!$A:$A,Cleaning!$C:$C,0,0)</f>
        <v>45800</v>
      </c>
      <c r="D621" s="4">
        <f>_xlfn.XLOOKUP(A621,Cleaning!$A:$A,Cleaning!$D:$D,0,0)</f>
        <v>0.1569675925925926</v>
      </c>
      <c r="E621" s="2">
        <f>_xlfn.XLOOKUP(A621,Cleaning!$A:$A,Cleaning!$E:$E,0,0)</f>
        <v>45800</v>
      </c>
      <c r="F621" s="10" t="str">
        <f>_xlfn.XLOOKUP(A621,Cleaning!$A:$A,Cleaning!$F:$F,0,0)</f>
        <v>Friday</v>
      </c>
      <c r="G621" t="str">
        <f>_xlfn.XLOOKUP(A621,Cleaning!$A:$A,Cleaning!$G:$G,0,0)</f>
        <v>Afternoon</v>
      </c>
      <c r="H621" t="str">
        <f>_xlfn.XLOOKUP(A621,Cleaning!$A:$A,Cleaning!$I:$I,0,0)</f>
        <v>Dine-In</v>
      </c>
      <c r="I621" t="str">
        <f>_xlfn.XLOOKUP(A621,Cleaning!$A:$A,Cleaning!$J:$J,0,0)</f>
        <v>Ice Cream Cone</v>
      </c>
      <c r="J621" t="str">
        <f>_xlfn.XLOOKUP(A621,Cleaning!$A:$A,Cleaning!$L:$L,0,0)</f>
        <v>Cinnamon</v>
      </c>
      <c r="K621" t="str">
        <f>_xlfn.XLOOKUP(A621,Cleaning!$A:$A,Cleaning!$X:$X,0,0)</f>
        <v>MobilePay</v>
      </c>
      <c r="L621" s="3">
        <f>_xlfn.XLOOKUP(A621,Cleaning!$A:$A,Cleaning!$M:$M,0,0)</f>
        <v>1</v>
      </c>
      <c r="M621" s="5">
        <f>_xlfn.XLOOKUP(A621,Cleaning!$A:$A,Cleaning!$O:$O,0,0)</f>
        <v>1.77</v>
      </c>
      <c r="N621" s="12">
        <f>_xlfn.XLOOKUP(A621,Cleaning!$A:$A,Cleaning!$P:$P,0,0)</f>
        <v>1.77</v>
      </c>
      <c r="O621">
        <f>_xlfn.XLOOKUP(A621,Cleaning!$A:$A,Cleaning!$R:$R,0,0)</f>
        <v>0</v>
      </c>
      <c r="P621">
        <f>_xlfn.XLOOKUP(A621,Cleaning!$A:$A,Cleaning!$T:$T,0,0)</f>
        <v>0.13</v>
      </c>
      <c r="Q621" s="5">
        <f>_xlfn.XLOOKUP(A621,Cleaning!$A:$A,Cleaning!$V:$V,0,0)</f>
        <v>1.9</v>
      </c>
    </row>
    <row r="622" spans="1:17" x14ac:dyDescent="0.3">
      <c r="A622" s="3">
        <v>120620</v>
      </c>
      <c r="B622">
        <f>_xlfn.XLOOKUP(A622,Cleaning!$A:$A,Cleaning!$B:$B,0,0)</f>
        <v>403</v>
      </c>
      <c r="C622" s="2">
        <f>_xlfn.XLOOKUP(A622,Cleaning!$A:$A,Cleaning!$C:$C,0,0)</f>
        <v>45764</v>
      </c>
      <c r="D622" s="4">
        <f>_xlfn.XLOOKUP(A622,Cleaning!$A:$A,Cleaning!$D:$D,0,0)</f>
        <v>0.23445601851851852</v>
      </c>
      <c r="E622" s="2">
        <f>_xlfn.XLOOKUP(A622,Cleaning!$A:$A,Cleaning!$E:$E,0,0)</f>
        <v>45764</v>
      </c>
      <c r="F622" s="10" t="str">
        <f>_xlfn.XLOOKUP(A622,Cleaning!$A:$A,Cleaning!$F:$F,0,0)</f>
        <v>Thursday</v>
      </c>
      <c r="G622" t="str">
        <f>_xlfn.XLOOKUP(A622,Cleaning!$A:$A,Cleaning!$G:$G,0,0)</f>
        <v>Breakfast</v>
      </c>
      <c r="H622" t="str">
        <f>_xlfn.XLOOKUP(A622,Cleaning!$A:$A,Cleaning!$I:$I,0,0)</f>
        <v>Takeout</v>
      </c>
      <c r="I622" t="str">
        <f>_xlfn.XLOOKUP(A622,Cleaning!$A:$A,Cleaning!$J:$J,0,0)</f>
        <v>Sausage Biscuit</v>
      </c>
      <c r="J622" t="str">
        <f>_xlfn.XLOOKUP(A622,Cleaning!$A:$A,Cleaning!$L:$L,0,0)</f>
        <v>Sausage Patty</v>
      </c>
      <c r="K622" t="str">
        <f>_xlfn.XLOOKUP(A622,Cleaning!$A:$A,Cleaning!$X:$X,0,0)</f>
        <v>Cash</v>
      </c>
      <c r="L622" s="3">
        <f>_xlfn.XLOOKUP(A622,Cleaning!$A:$A,Cleaning!$M:$M,0,0)</f>
        <v>2</v>
      </c>
      <c r="M622" s="5">
        <f>_xlfn.XLOOKUP(A622,Cleaning!$A:$A,Cleaning!$O:$O,0,0)</f>
        <v>4.04</v>
      </c>
      <c r="N622" s="12">
        <f>_xlfn.XLOOKUP(A622,Cleaning!$A:$A,Cleaning!$P:$P,0,0)</f>
        <v>8.08</v>
      </c>
      <c r="O622">
        <f>_xlfn.XLOOKUP(A622,Cleaning!$A:$A,Cleaning!$R:$R,0,0)</f>
        <v>1.21</v>
      </c>
      <c r="P622">
        <f>_xlfn.XLOOKUP(A622,Cleaning!$A:$A,Cleaning!$T:$T,0,0)</f>
        <v>0.62</v>
      </c>
      <c r="Q622" s="5">
        <f>_xlfn.XLOOKUP(A622,Cleaning!$A:$A,Cleaning!$V:$V,0,0)</f>
        <v>7.49</v>
      </c>
    </row>
    <row r="623" spans="1:17" x14ac:dyDescent="0.3">
      <c r="A623" s="3">
        <v>120621</v>
      </c>
      <c r="B623">
        <f>_xlfn.XLOOKUP(A623,Cleaning!$A:$A,Cleaning!$B:$B,0,0)</f>
        <v>401</v>
      </c>
      <c r="C623" s="2">
        <f>_xlfn.XLOOKUP(A623,Cleaning!$A:$A,Cleaning!$C:$C,0,0)</f>
        <v>45829</v>
      </c>
      <c r="D623" s="4">
        <f>_xlfn.XLOOKUP(A623,Cleaning!$A:$A,Cleaning!$D:$D,0,0)</f>
        <v>7.5127314814814813E-2</v>
      </c>
      <c r="E623" s="2">
        <f>_xlfn.XLOOKUP(A623,Cleaning!$A:$A,Cleaning!$E:$E,0,0)</f>
        <v>45829</v>
      </c>
      <c r="F623" s="10" t="str">
        <f>_xlfn.XLOOKUP(A623,Cleaning!$A:$A,Cleaning!$F:$F,0,0)</f>
        <v>Saturday</v>
      </c>
      <c r="G623" t="str">
        <f>_xlfn.XLOOKUP(A623,Cleaning!$A:$A,Cleaning!$G:$G,0,0)</f>
        <v>Lunch</v>
      </c>
      <c r="H623" t="str">
        <f>_xlfn.XLOOKUP(A623,Cleaning!$A:$A,Cleaning!$I:$I,0,0)</f>
        <v>Drive-Thru</v>
      </c>
      <c r="I623" t="str">
        <f>_xlfn.XLOOKUP(A623,Cleaning!$A:$A,Cleaning!$J:$J,0,0)</f>
        <v>Chicken Nuggets (10pc)</v>
      </c>
      <c r="J623" t="str">
        <f>_xlfn.XLOOKUP(A623,Cleaning!$A:$A,Cleaning!$L:$L,0,0)</f>
        <v>No Modifier</v>
      </c>
      <c r="K623" t="str">
        <f>_xlfn.XLOOKUP(A623,Cleaning!$A:$A,Cleaning!$X:$X,0,0)</f>
        <v>Card</v>
      </c>
      <c r="L623" s="3">
        <f>_xlfn.XLOOKUP(A623,Cleaning!$A:$A,Cleaning!$M:$M,0,0)</f>
        <v>2</v>
      </c>
      <c r="M623" s="5">
        <f>_xlfn.XLOOKUP(A623,Cleaning!$A:$A,Cleaning!$O:$O,0,0)</f>
        <v>5.15</v>
      </c>
      <c r="N623" s="12">
        <f>_xlfn.XLOOKUP(A623,Cleaning!$A:$A,Cleaning!$P:$P,0,0)</f>
        <v>10.3</v>
      </c>
      <c r="O623">
        <f>_xlfn.XLOOKUP(A623,Cleaning!$A:$A,Cleaning!$R:$R,0,0)</f>
        <v>0</v>
      </c>
      <c r="P623">
        <f>_xlfn.XLOOKUP(A623,Cleaning!$A:$A,Cleaning!$T:$T,0,0)</f>
        <v>0.77</v>
      </c>
      <c r="Q623" s="5">
        <f>_xlfn.XLOOKUP(A623,Cleaning!$A:$A,Cleaning!$V:$V,0,0)</f>
        <v>11.07</v>
      </c>
    </row>
    <row r="624" spans="1:17" x14ac:dyDescent="0.3">
      <c r="A624" s="3">
        <v>120622</v>
      </c>
      <c r="B624">
        <f>_xlfn.XLOOKUP(A624,Cleaning!$A:$A,Cleaning!$B:$B,0,0)</f>
        <v>202</v>
      </c>
      <c r="C624" s="2">
        <f>_xlfn.XLOOKUP(A624,Cleaning!$A:$A,Cleaning!$C:$C,0,0)</f>
        <v>45850</v>
      </c>
      <c r="D624" s="4">
        <f>_xlfn.XLOOKUP(A624,Cleaning!$A:$A,Cleaning!$D:$D,0,0)</f>
        <v>0.51317129629629632</v>
      </c>
      <c r="E624" s="2">
        <f>_xlfn.XLOOKUP(A624,Cleaning!$A:$A,Cleaning!$E:$E,0,0)</f>
        <v>45850</v>
      </c>
      <c r="F624" s="10" t="str">
        <f>_xlfn.XLOOKUP(A624,Cleaning!$A:$A,Cleaning!$F:$F,0,0)</f>
        <v>Saturday</v>
      </c>
      <c r="G624" t="str">
        <f>_xlfn.XLOOKUP(A624,Cleaning!$A:$A,Cleaning!$G:$G,0,0)</f>
        <v>Lunch</v>
      </c>
      <c r="H624" t="str">
        <f>_xlfn.XLOOKUP(A624,Cleaning!$A:$A,Cleaning!$I:$I,0,0)</f>
        <v>Dine-In</v>
      </c>
      <c r="I624" t="str">
        <f>_xlfn.XLOOKUP(A624,Cleaning!$A:$A,Cleaning!$J:$J,0,0)</f>
        <v>Double Cheeseburger</v>
      </c>
      <c r="J624" t="str">
        <f>_xlfn.XLOOKUP(A624,Cleaning!$A:$A,Cleaning!$L:$L,0,0)</f>
        <v>No Modifier</v>
      </c>
      <c r="K624" t="str">
        <f>_xlfn.XLOOKUP(A624,Cleaning!$A:$A,Cleaning!$X:$X,0,0)</f>
        <v>Cash</v>
      </c>
      <c r="L624" s="3">
        <f>_xlfn.XLOOKUP(A624,Cleaning!$A:$A,Cleaning!$M:$M,0,0)</f>
        <v>1</v>
      </c>
      <c r="M624" s="5">
        <f>_xlfn.XLOOKUP(A624,Cleaning!$A:$A,Cleaning!$O:$O,0,0)</f>
        <v>6.5200000000000005</v>
      </c>
      <c r="N624" s="12">
        <f>_xlfn.XLOOKUP(A624,Cleaning!$A:$A,Cleaning!$P:$P,0,0)</f>
        <v>6.5200000000000005</v>
      </c>
      <c r="O624">
        <f>_xlfn.XLOOKUP(A624,Cleaning!$A:$A,Cleaning!$R:$R,0,0)</f>
        <v>0.65</v>
      </c>
      <c r="P624">
        <f>_xlfn.XLOOKUP(A624,Cleaning!$A:$A,Cleaning!$T:$T,0,0)</f>
        <v>0.35</v>
      </c>
      <c r="Q624" s="5">
        <f>_xlfn.XLOOKUP(A624,Cleaning!$A:$A,Cleaning!$V:$V,0,0)</f>
        <v>6.22</v>
      </c>
    </row>
    <row r="625" spans="1:17" x14ac:dyDescent="0.3">
      <c r="A625" s="3">
        <v>120623</v>
      </c>
      <c r="B625">
        <f>_xlfn.XLOOKUP(A625,Cleaning!$A:$A,Cleaning!$B:$B,0,0)</f>
        <v>402</v>
      </c>
      <c r="C625" s="2">
        <f>_xlfn.XLOOKUP(A625,Cleaning!$A:$A,Cleaning!$C:$C,0,0)</f>
        <v>45875</v>
      </c>
      <c r="D625" s="4">
        <f>_xlfn.XLOOKUP(A625,Cleaning!$A:$A,Cleaning!$D:$D,0,0)</f>
        <v>0.34256944444444443</v>
      </c>
      <c r="E625" s="2">
        <f>_xlfn.XLOOKUP(A625,Cleaning!$A:$A,Cleaning!$E:$E,0,0)</f>
        <v>45875</v>
      </c>
      <c r="F625" s="10" t="str">
        <f>_xlfn.XLOOKUP(A625,Cleaning!$A:$A,Cleaning!$F:$F,0,0)</f>
        <v>Wednesday</v>
      </c>
      <c r="G625" t="str">
        <f>_xlfn.XLOOKUP(A625,Cleaning!$A:$A,Cleaning!$G:$G,0,0)</f>
        <v>Dinner</v>
      </c>
      <c r="H625" t="str">
        <f>_xlfn.XLOOKUP(A625,Cleaning!$A:$A,Cleaning!$I:$I,0,0)</f>
        <v>Drive-Thru</v>
      </c>
      <c r="I625" t="str">
        <f>_xlfn.XLOOKUP(A625,Cleaning!$A:$A,Cleaning!$J:$J,0,0)</f>
        <v>Spicy Chicken Combo</v>
      </c>
      <c r="J625" t="str">
        <f>_xlfn.XLOOKUP(A625,Cleaning!$A:$A,Cleaning!$L:$L,0,0)</f>
        <v>No Modifier</v>
      </c>
      <c r="K625" t="str">
        <f>_xlfn.XLOOKUP(A625,Cleaning!$A:$A,Cleaning!$X:$X,0,0)</f>
        <v>Card</v>
      </c>
      <c r="L625" s="3">
        <f>_xlfn.XLOOKUP(A625,Cleaning!$A:$A,Cleaning!$M:$M,0,0)</f>
        <v>2</v>
      </c>
      <c r="M625" s="5">
        <f>_xlfn.XLOOKUP(A625,Cleaning!$A:$A,Cleaning!$O:$O,0,0)</f>
        <v>9.9600000000000009</v>
      </c>
      <c r="N625" s="12">
        <f>_xlfn.XLOOKUP(A625,Cleaning!$A:$A,Cleaning!$P:$P,0,0)</f>
        <v>19.920000000000002</v>
      </c>
      <c r="O625">
        <f>_xlfn.XLOOKUP(A625,Cleaning!$A:$A,Cleaning!$R:$R,0,0)</f>
        <v>0</v>
      </c>
      <c r="P625">
        <f>_xlfn.XLOOKUP(A625,Cleaning!$A:$A,Cleaning!$T:$T,0,0)</f>
        <v>1.29</v>
      </c>
      <c r="Q625" s="5">
        <f>_xlfn.XLOOKUP(A625,Cleaning!$A:$A,Cleaning!$V:$V,0,0)</f>
        <v>21.21</v>
      </c>
    </row>
    <row r="626" spans="1:17" x14ac:dyDescent="0.3">
      <c r="A626" s="3">
        <v>120624</v>
      </c>
      <c r="B626">
        <f>_xlfn.XLOOKUP(A626,Cleaning!$A:$A,Cleaning!$B:$B,0,0)</f>
        <v>102</v>
      </c>
      <c r="C626" s="2">
        <f>_xlfn.XLOOKUP(A626,Cleaning!$A:$A,Cleaning!$C:$C,0,0)</f>
        <v>45843</v>
      </c>
      <c r="D626" s="4">
        <f>_xlfn.XLOOKUP(A626,Cleaning!$A:$A,Cleaning!$D:$D,0,0)</f>
        <v>0.26586805555555554</v>
      </c>
      <c r="E626" s="2">
        <f>_xlfn.XLOOKUP(A626,Cleaning!$A:$A,Cleaning!$E:$E,0,0)</f>
        <v>45843</v>
      </c>
      <c r="F626" s="10" t="str">
        <f>_xlfn.XLOOKUP(A626,Cleaning!$A:$A,Cleaning!$F:$F,0,0)</f>
        <v>Saturday</v>
      </c>
      <c r="G626" t="str">
        <f>_xlfn.XLOOKUP(A626,Cleaning!$A:$A,Cleaning!$G:$G,0,0)</f>
        <v>Dinner</v>
      </c>
      <c r="H626" t="str">
        <f>_xlfn.XLOOKUP(A626,Cleaning!$A:$A,Cleaning!$I:$I,0,0)</f>
        <v>Dine-In</v>
      </c>
      <c r="I626" t="str">
        <f>_xlfn.XLOOKUP(A626,Cleaning!$A:$A,Cleaning!$J:$J,0,0)</f>
        <v>Spicy Chicken Combo</v>
      </c>
      <c r="J626" t="str">
        <f>_xlfn.XLOOKUP(A626,Cleaning!$A:$A,Cleaning!$L:$L,0,0)</f>
        <v>No Modifier</v>
      </c>
      <c r="K626" t="str">
        <f>_xlfn.XLOOKUP(A626,Cleaning!$A:$A,Cleaning!$X:$X,0,0)</f>
        <v>MobilePay</v>
      </c>
      <c r="L626" s="3">
        <f>_xlfn.XLOOKUP(A626,Cleaning!$A:$A,Cleaning!$M:$M,0,0)</f>
        <v>1</v>
      </c>
      <c r="M626" s="5">
        <f>_xlfn.XLOOKUP(A626,Cleaning!$A:$A,Cleaning!$O:$O,0,0)</f>
        <v>10.09</v>
      </c>
      <c r="N626" s="12">
        <f>_xlfn.XLOOKUP(A626,Cleaning!$A:$A,Cleaning!$P:$P,0,0)</f>
        <v>10.09</v>
      </c>
      <c r="O626">
        <f>_xlfn.XLOOKUP(A626,Cleaning!$A:$A,Cleaning!$R:$R,0,0)</f>
        <v>0</v>
      </c>
      <c r="P626">
        <f>_xlfn.XLOOKUP(A626,Cleaning!$A:$A,Cleaning!$T:$T,0,0)</f>
        <v>0.96</v>
      </c>
      <c r="Q626" s="5">
        <f>_xlfn.XLOOKUP(A626,Cleaning!$A:$A,Cleaning!$V:$V,0,0)</f>
        <v>11.05</v>
      </c>
    </row>
    <row r="627" spans="1:17" x14ac:dyDescent="0.3">
      <c r="A627" s="3">
        <v>120625</v>
      </c>
      <c r="B627">
        <f>_xlfn.XLOOKUP(A627,Cleaning!$A:$A,Cleaning!$B:$B,0,0)</f>
        <v>102</v>
      </c>
      <c r="C627" s="2">
        <f>_xlfn.XLOOKUP(A627,Cleaning!$A:$A,Cleaning!$C:$C,0,0)</f>
        <v>45777</v>
      </c>
      <c r="D627" s="4">
        <f>_xlfn.XLOOKUP(A627,Cleaning!$A:$A,Cleaning!$D:$D,0,0)</f>
        <v>0.34228009259259257</v>
      </c>
      <c r="E627" s="2">
        <f>_xlfn.XLOOKUP(A627,Cleaning!$A:$A,Cleaning!$E:$E,0,0)</f>
        <v>45777</v>
      </c>
      <c r="F627" s="10" t="str">
        <f>_xlfn.XLOOKUP(A627,Cleaning!$A:$A,Cleaning!$F:$F,0,0)</f>
        <v>Wednesday</v>
      </c>
      <c r="G627" t="str">
        <f>_xlfn.XLOOKUP(A627,Cleaning!$A:$A,Cleaning!$G:$G,0,0)</f>
        <v>Dinner</v>
      </c>
      <c r="H627" t="str">
        <f>_xlfn.XLOOKUP(A627,Cleaning!$A:$A,Cleaning!$I:$I,0,0)</f>
        <v>Delivery</v>
      </c>
      <c r="I627" t="str">
        <f>_xlfn.XLOOKUP(A627,Cleaning!$A:$A,Cleaning!$J:$J,0,0)</f>
        <v>Chicken Sandwich Combo</v>
      </c>
      <c r="J627" t="str">
        <f>_xlfn.XLOOKUP(A627,Cleaning!$A:$A,Cleaning!$L:$L,0,0)</f>
        <v>No Pickles</v>
      </c>
      <c r="K627" t="str">
        <f>_xlfn.XLOOKUP(A627,Cleaning!$A:$A,Cleaning!$X:$X,0,0)</f>
        <v>MobilePay</v>
      </c>
      <c r="L627" s="3">
        <f>_xlfn.XLOOKUP(A627,Cleaning!$A:$A,Cleaning!$M:$M,0,0)</f>
        <v>1</v>
      </c>
      <c r="M627" s="5">
        <f>_xlfn.XLOOKUP(A627,Cleaning!$A:$A,Cleaning!$O:$O,0,0)</f>
        <v>8.7299999999999986</v>
      </c>
      <c r="N627" s="12">
        <f>_xlfn.XLOOKUP(A627,Cleaning!$A:$A,Cleaning!$P:$P,0,0)</f>
        <v>8.7299999999999986</v>
      </c>
      <c r="O627">
        <f>_xlfn.XLOOKUP(A627,Cleaning!$A:$A,Cleaning!$R:$R,0,0)</f>
        <v>0</v>
      </c>
      <c r="P627">
        <f>_xlfn.XLOOKUP(A627,Cleaning!$A:$A,Cleaning!$T:$T,0,0)</f>
        <v>0.63</v>
      </c>
      <c r="Q627" s="5">
        <f>_xlfn.XLOOKUP(A627,Cleaning!$A:$A,Cleaning!$V:$V,0,0)</f>
        <v>9.36</v>
      </c>
    </row>
    <row r="628" spans="1:17" x14ac:dyDescent="0.3">
      <c r="A628" s="3">
        <v>120626</v>
      </c>
      <c r="B628">
        <f>_xlfn.XLOOKUP(A628,Cleaning!$A:$A,Cleaning!$B:$B,0,0)</f>
        <v>202</v>
      </c>
      <c r="C628" s="2">
        <f>_xlfn.XLOOKUP(A628,Cleaning!$A:$A,Cleaning!$C:$C,0,0)</f>
        <v>45797</v>
      </c>
      <c r="D628" s="4">
        <f>_xlfn.XLOOKUP(A628,Cleaning!$A:$A,Cleaning!$D:$D,0,0)</f>
        <v>0.231875</v>
      </c>
      <c r="E628" s="2">
        <f>_xlfn.XLOOKUP(A628,Cleaning!$A:$A,Cleaning!$E:$E,0,0)</f>
        <v>45797</v>
      </c>
      <c r="F628" s="10" t="str">
        <f>_xlfn.XLOOKUP(A628,Cleaning!$A:$A,Cleaning!$F:$F,0,0)</f>
        <v>Tuesday</v>
      </c>
      <c r="G628" t="str">
        <f>_xlfn.XLOOKUP(A628,Cleaning!$A:$A,Cleaning!$G:$G,0,0)</f>
        <v>Breakfast</v>
      </c>
      <c r="H628" t="str">
        <f>_xlfn.XLOOKUP(A628,Cleaning!$A:$A,Cleaning!$I:$I,0,0)</f>
        <v>Drive-Thru</v>
      </c>
      <c r="I628" t="str">
        <f>_xlfn.XLOOKUP(A628,Cleaning!$A:$A,Cleaning!$J:$J,0,0)</f>
        <v>Sausage Biscuit</v>
      </c>
      <c r="J628" t="str">
        <f>_xlfn.XLOOKUP(A628,Cleaning!$A:$A,Cleaning!$L:$L,0,0)</f>
        <v>No Cheese</v>
      </c>
      <c r="K628" t="str">
        <f>_xlfn.XLOOKUP(A628,Cleaning!$A:$A,Cleaning!$X:$X,0,0)</f>
        <v>Card</v>
      </c>
      <c r="L628" s="3">
        <f>_xlfn.XLOOKUP(A628,Cleaning!$A:$A,Cleaning!$M:$M,0,0)</f>
        <v>1</v>
      </c>
      <c r="M628" s="5">
        <f>_xlfn.XLOOKUP(A628,Cleaning!$A:$A,Cleaning!$O:$O,0,0)</f>
        <v>2.7899999999999996</v>
      </c>
      <c r="N628" s="12">
        <f>_xlfn.XLOOKUP(A628,Cleaning!$A:$A,Cleaning!$P:$P,0,0)</f>
        <v>2.7899999999999996</v>
      </c>
      <c r="O628">
        <f>_xlfn.XLOOKUP(A628,Cleaning!$A:$A,Cleaning!$R:$R,0,0)</f>
        <v>0.42</v>
      </c>
      <c r="P628">
        <f>_xlfn.XLOOKUP(A628,Cleaning!$A:$A,Cleaning!$T:$T,0,0)</f>
        <v>0.2</v>
      </c>
      <c r="Q628" s="5">
        <f>_xlfn.XLOOKUP(A628,Cleaning!$A:$A,Cleaning!$V:$V,0,0)</f>
        <v>2.57</v>
      </c>
    </row>
    <row r="629" spans="1:17" x14ac:dyDescent="0.3">
      <c r="A629" s="3">
        <v>120627</v>
      </c>
      <c r="B629">
        <f>_xlfn.XLOOKUP(A629,Cleaning!$A:$A,Cleaning!$B:$B,0,0)</f>
        <v>202</v>
      </c>
      <c r="C629" s="2">
        <f>_xlfn.XLOOKUP(A629,Cleaning!$A:$A,Cleaning!$C:$C,0,0)</f>
        <v>45766</v>
      </c>
      <c r="D629" s="4">
        <f>_xlfn.XLOOKUP(A629,Cleaning!$A:$A,Cleaning!$D:$D,0,0)</f>
        <v>0.3628587962962963</v>
      </c>
      <c r="E629" s="2">
        <f>_xlfn.XLOOKUP(A629,Cleaning!$A:$A,Cleaning!$E:$E,0,0)</f>
        <v>45766</v>
      </c>
      <c r="F629" s="10" t="str">
        <f>_xlfn.XLOOKUP(A629,Cleaning!$A:$A,Cleaning!$F:$F,0,0)</f>
        <v>Saturday</v>
      </c>
      <c r="G629" t="str">
        <f>_xlfn.XLOOKUP(A629,Cleaning!$A:$A,Cleaning!$G:$G,0,0)</f>
        <v>Dinner</v>
      </c>
      <c r="H629" t="str">
        <f>_xlfn.XLOOKUP(A629,Cleaning!$A:$A,Cleaning!$I:$I,0,0)</f>
        <v>Takeout</v>
      </c>
      <c r="I629" t="str">
        <f>_xlfn.XLOOKUP(A629,Cleaning!$A:$A,Cleaning!$J:$J,0,0)</f>
        <v>Chicken Sandwich Combo</v>
      </c>
      <c r="J629" t="str">
        <f>_xlfn.XLOOKUP(A629,Cleaning!$A:$A,Cleaning!$L:$L,0,0)</f>
        <v>Gluten-Free Bun</v>
      </c>
      <c r="K629" t="str">
        <f>_xlfn.XLOOKUP(A629,Cleaning!$A:$A,Cleaning!$X:$X,0,0)</f>
        <v>Cash</v>
      </c>
      <c r="L629" s="3">
        <f>_xlfn.XLOOKUP(A629,Cleaning!$A:$A,Cleaning!$M:$M,0,0)</f>
        <v>1</v>
      </c>
      <c r="M629" s="5">
        <f>_xlfn.XLOOKUP(A629,Cleaning!$A:$A,Cleaning!$O:$O,0,0)</f>
        <v>9.93</v>
      </c>
      <c r="N629" s="12">
        <f>_xlfn.XLOOKUP(A629,Cleaning!$A:$A,Cleaning!$P:$P,0,0)</f>
        <v>9.93</v>
      </c>
      <c r="O629">
        <f>_xlfn.XLOOKUP(A629,Cleaning!$A:$A,Cleaning!$R:$R,0,0)</f>
        <v>0</v>
      </c>
      <c r="P629">
        <f>_xlfn.XLOOKUP(A629,Cleaning!$A:$A,Cleaning!$T:$T,0,0)</f>
        <v>0.74</v>
      </c>
      <c r="Q629" s="5">
        <f>_xlfn.XLOOKUP(A629,Cleaning!$A:$A,Cleaning!$V:$V,0,0)</f>
        <v>10.67</v>
      </c>
    </row>
    <row r="630" spans="1:17" x14ac:dyDescent="0.3">
      <c r="A630" s="3">
        <v>120628</v>
      </c>
      <c r="B630">
        <f>_xlfn.XLOOKUP(A630,Cleaning!$A:$A,Cleaning!$B:$B,0,0)</f>
        <v>301</v>
      </c>
      <c r="C630" s="2">
        <f>_xlfn.XLOOKUP(A630,Cleaning!$A:$A,Cleaning!$C:$C,0,0)</f>
        <v>45834</v>
      </c>
      <c r="D630" s="4">
        <f>_xlfn.XLOOKUP(A630,Cleaning!$A:$A,Cleaning!$D:$D,0,0)</f>
        <v>0.22621527777777778</v>
      </c>
      <c r="E630" s="2">
        <f>_xlfn.XLOOKUP(A630,Cleaning!$A:$A,Cleaning!$E:$E,0,0)</f>
        <v>45834</v>
      </c>
      <c r="F630" s="10" t="str">
        <f>_xlfn.XLOOKUP(A630,Cleaning!$A:$A,Cleaning!$F:$F,0,0)</f>
        <v>Thursday</v>
      </c>
      <c r="G630" t="str">
        <f>_xlfn.XLOOKUP(A630,Cleaning!$A:$A,Cleaning!$G:$G,0,0)</f>
        <v>Afternoon</v>
      </c>
      <c r="H630" t="str">
        <f>_xlfn.XLOOKUP(A630,Cleaning!$A:$A,Cleaning!$I:$I,0,0)</f>
        <v>Dine-In</v>
      </c>
      <c r="I630" t="str">
        <f>_xlfn.XLOOKUP(A630,Cleaning!$A:$A,Cleaning!$J:$J,0,0)</f>
        <v>Brownie</v>
      </c>
      <c r="J630" t="str">
        <f>_xlfn.XLOOKUP(A630,Cleaning!$A:$A,Cleaning!$L:$L,0,0)</f>
        <v>Cinnamon</v>
      </c>
      <c r="K630" t="str">
        <f>_xlfn.XLOOKUP(A630,Cleaning!$A:$A,Cleaning!$X:$X,0,0)</f>
        <v>MobilePay</v>
      </c>
      <c r="L630" s="3">
        <f>_xlfn.XLOOKUP(A630,Cleaning!$A:$A,Cleaning!$M:$M,0,0)</f>
        <v>1</v>
      </c>
      <c r="M630" s="5">
        <f>_xlfn.XLOOKUP(A630,Cleaning!$A:$A,Cleaning!$O:$O,0,0)</f>
        <v>2</v>
      </c>
      <c r="N630" s="12">
        <f>_xlfn.XLOOKUP(A630,Cleaning!$A:$A,Cleaning!$P:$P,0,0)</f>
        <v>2</v>
      </c>
      <c r="O630">
        <f>_xlfn.XLOOKUP(A630,Cleaning!$A:$A,Cleaning!$R:$R,0,0)</f>
        <v>0</v>
      </c>
      <c r="P630">
        <f>_xlfn.XLOOKUP(A630,Cleaning!$A:$A,Cleaning!$T:$T,0,0)</f>
        <v>0.15</v>
      </c>
      <c r="Q630" s="5">
        <f>_xlfn.XLOOKUP(A630,Cleaning!$A:$A,Cleaning!$V:$V,0,0)</f>
        <v>2.15</v>
      </c>
    </row>
    <row r="631" spans="1:17" x14ac:dyDescent="0.3">
      <c r="A631" s="3">
        <v>120629</v>
      </c>
      <c r="B631">
        <f>_xlfn.XLOOKUP(A631,Cleaning!$A:$A,Cleaning!$B:$B,0,0)</f>
        <v>301</v>
      </c>
      <c r="C631" s="2">
        <f>_xlfn.XLOOKUP(A631,Cleaning!$A:$A,Cleaning!$C:$C,0,0)</f>
        <v>45838</v>
      </c>
      <c r="D631" s="4">
        <f>_xlfn.XLOOKUP(A631,Cleaning!$A:$A,Cleaning!$D:$D,0,0)</f>
        <v>0.47628472222222223</v>
      </c>
      <c r="E631" s="2">
        <f>_xlfn.XLOOKUP(A631,Cleaning!$A:$A,Cleaning!$E:$E,0,0)</f>
        <v>45838</v>
      </c>
      <c r="F631" s="10" t="str">
        <f>_xlfn.XLOOKUP(A631,Cleaning!$A:$A,Cleaning!$F:$F,0,0)</f>
        <v>Monday</v>
      </c>
      <c r="G631" t="str">
        <f>_xlfn.XLOOKUP(A631,Cleaning!$A:$A,Cleaning!$G:$G,0,0)</f>
        <v>Morning</v>
      </c>
      <c r="H631" t="str">
        <f>_xlfn.XLOOKUP(A631,Cleaning!$A:$A,Cleaning!$I:$I,0,0)</f>
        <v>Takeout</v>
      </c>
      <c r="I631" t="str">
        <f>_xlfn.XLOOKUP(A631,Cleaning!$A:$A,Cleaning!$J:$J,0,0)</f>
        <v>Ice Cream Cone</v>
      </c>
      <c r="J631" t="str">
        <f>_xlfn.XLOOKUP(A631,Cleaning!$A:$A,Cleaning!$L:$L,0,0)</f>
        <v>No Modifier</v>
      </c>
      <c r="K631" t="str">
        <f>_xlfn.XLOOKUP(A631,Cleaning!$A:$A,Cleaning!$X:$X,0,0)</f>
        <v>Card</v>
      </c>
      <c r="L631" s="3">
        <f>_xlfn.XLOOKUP(A631,Cleaning!$A:$A,Cleaning!$M:$M,0,0)</f>
        <v>1</v>
      </c>
      <c r="M631" s="5">
        <f>_xlfn.XLOOKUP(A631,Cleaning!$A:$A,Cleaning!$O:$O,0,0)</f>
        <v>1.7699999999999998</v>
      </c>
      <c r="N631" s="12">
        <f>_xlfn.XLOOKUP(A631,Cleaning!$A:$A,Cleaning!$P:$P,0,0)</f>
        <v>1.7699999999999998</v>
      </c>
      <c r="O631">
        <f>_xlfn.XLOOKUP(A631,Cleaning!$A:$A,Cleaning!$R:$R,0,0)</f>
        <v>0</v>
      </c>
      <c r="P631">
        <f>_xlfn.XLOOKUP(A631,Cleaning!$A:$A,Cleaning!$T:$T,0,0)</f>
        <v>0.11</v>
      </c>
      <c r="Q631" s="5">
        <f>_xlfn.XLOOKUP(A631,Cleaning!$A:$A,Cleaning!$V:$V,0,0)</f>
        <v>1.88</v>
      </c>
    </row>
    <row r="632" spans="1:17" x14ac:dyDescent="0.3">
      <c r="A632" s="3">
        <v>120630</v>
      </c>
      <c r="B632">
        <f>_xlfn.XLOOKUP(A632,Cleaning!$A:$A,Cleaning!$B:$B,0,0)</f>
        <v>102</v>
      </c>
      <c r="C632" s="2">
        <f>_xlfn.XLOOKUP(A632,Cleaning!$A:$A,Cleaning!$C:$C,0,0)</f>
        <v>45800</v>
      </c>
      <c r="D632" s="4">
        <f>_xlfn.XLOOKUP(A632,Cleaning!$A:$A,Cleaning!$D:$D,0,0)</f>
        <v>0.50599537037037035</v>
      </c>
      <c r="E632" s="2">
        <f>_xlfn.XLOOKUP(A632,Cleaning!$A:$A,Cleaning!$E:$E,0,0)</f>
        <v>45800</v>
      </c>
      <c r="F632" s="10" t="str">
        <f>_xlfn.XLOOKUP(A632,Cleaning!$A:$A,Cleaning!$F:$F,0,0)</f>
        <v>Friday</v>
      </c>
      <c r="G632" t="str">
        <f>_xlfn.XLOOKUP(A632,Cleaning!$A:$A,Cleaning!$G:$G,0,0)</f>
        <v>Late Night</v>
      </c>
      <c r="H632" t="str">
        <f>_xlfn.XLOOKUP(A632,Cleaning!$A:$A,Cleaning!$I:$I,0,0)</f>
        <v>Drive-Thru</v>
      </c>
      <c r="I632" t="str">
        <f>_xlfn.XLOOKUP(A632,Cleaning!$A:$A,Cleaning!$J:$J,0,0)</f>
        <v>Cheeseburger</v>
      </c>
      <c r="J632" t="str">
        <f>_xlfn.XLOOKUP(A632,Cleaning!$A:$A,Cleaning!$L:$L,0,0)</f>
        <v>No Modifier</v>
      </c>
      <c r="K632" t="str">
        <f>_xlfn.XLOOKUP(A632,Cleaning!$A:$A,Cleaning!$X:$X,0,0)</f>
        <v>GiftCard</v>
      </c>
      <c r="L632" s="3">
        <f>_xlfn.XLOOKUP(A632,Cleaning!$A:$A,Cleaning!$M:$M,0,0)</f>
        <v>1</v>
      </c>
      <c r="M632" s="5">
        <f>_xlfn.XLOOKUP(A632,Cleaning!$A:$A,Cleaning!$O:$O,0,0)</f>
        <v>3.93</v>
      </c>
      <c r="N632" s="12">
        <f>_xlfn.XLOOKUP(A632,Cleaning!$A:$A,Cleaning!$P:$P,0,0)</f>
        <v>3.93</v>
      </c>
      <c r="O632">
        <f>_xlfn.XLOOKUP(A632,Cleaning!$A:$A,Cleaning!$R:$R,0,0)</f>
        <v>0</v>
      </c>
      <c r="P632">
        <f>_xlfn.XLOOKUP(A632,Cleaning!$A:$A,Cleaning!$T:$T,0,0)</f>
        <v>0.31</v>
      </c>
      <c r="Q632" s="5">
        <f>_xlfn.XLOOKUP(A632,Cleaning!$A:$A,Cleaning!$V:$V,0,0)</f>
        <v>4.24</v>
      </c>
    </row>
    <row r="633" spans="1:17" x14ac:dyDescent="0.3">
      <c r="A633" s="3">
        <v>120631</v>
      </c>
      <c r="B633">
        <f>_xlfn.XLOOKUP(A633,Cleaning!$A:$A,Cleaning!$B:$B,0,0)</f>
        <v>201</v>
      </c>
      <c r="C633" s="2">
        <f>_xlfn.XLOOKUP(A633,Cleaning!$A:$A,Cleaning!$C:$C,0,0)</f>
        <v>45771</v>
      </c>
      <c r="D633" s="4">
        <f>_xlfn.XLOOKUP(A633,Cleaning!$A:$A,Cleaning!$D:$D,0,0)</f>
        <v>8.038194444444445E-2</v>
      </c>
      <c r="E633" s="2">
        <f>_xlfn.XLOOKUP(A633,Cleaning!$A:$A,Cleaning!$E:$E,0,0)</f>
        <v>45771</v>
      </c>
      <c r="F633" s="10" t="str">
        <f>_xlfn.XLOOKUP(A633,Cleaning!$A:$A,Cleaning!$F:$F,0,0)</f>
        <v>Thursday</v>
      </c>
      <c r="G633" t="str">
        <f>_xlfn.XLOOKUP(A633,Cleaning!$A:$A,Cleaning!$G:$G,0,0)</f>
        <v>Late Night</v>
      </c>
      <c r="H633" t="str">
        <f>_xlfn.XLOOKUP(A633,Cleaning!$A:$A,Cleaning!$I:$I,0,0)</f>
        <v>Takeout</v>
      </c>
      <c r="I633" t="str">
        <f>_xlfn.XLOOKUP(A633,Cleaning!$A:$A,Cleaning!$J:$J,0,0)</f>
        <v>Milkshake</v>
      </c>
      <c r="J633" t="str">
        <f>_xlfn.XLOOKUP(A633,Cleaning!$A:$A,Cleaning!$L:$L,0,0)</f>
        <v>No Modifier</v>
      </c>
      <c r="K633" t="str">
        <f>_xlfn.XLOOKUP(A633,Cleaning!$A:$A,Cleaning!$X:$X,0,0)</f>
        <v>MobilePay</v>
      </c>
      <c r="L633" s="3">
        <f>_xlfn.XLOOKUP(A633,Cleaning!$A:$A,Cleaning!$M:$M,0,0)</f>
        <v>1</v>
      </c>
      <c r="M633" s="5">
        <f>_xlfn.XLOOKUP(A633,Cleaning!$A:$A,Cleaning!$O:$O,0,0)</f>
        <v>4.5</v>
      </c>
      <c r="N633" s="12">
        <f>_xlfn.XLOOKUP(A633,Cleaning!$A:$A,Cleaning!$P:$P,0,0)</f>
        <v>4.5</v>
      </c>
      <c r="O633">
        <f>_xlfn.XLOOKUP(A633,Cleaning!$A:$A,Cleaning!$R:$R,0,0)</f>
        <v>0</v>
      </c>
      <c r="P633">
        <f>_xlfn.XLOOKUP(A633,Cleaning!$A:$A,Cleaning!$T:$T,0,0)</f>
        <v>0.27</v>
      </c>
      <c r="Q633" s="5">
        <f>_xlfn.XLOOKUP(A633,Cleaning!$A:$A,Cleaning!$V:$V,0,0)</f>
        <v>4.7699999999999996</v>
      </c>
    </row>
    <row r="634" spans="1:17" x14ac:dyDescent="0.3">
      <c r="A634" s="3">
        <v>120632</v>
      </c>
      <c r="B634">
        <f>_xlfn.XLOOKUP(A634,Cleaning!$A:$A,Cleaning!$B:$B,0,0)</f>
        <v>402</v>
      </c>
      <c r="C634" s="2">
        <f>_xlfn.XLOOKUP(A634,Cleaning!$A:$A,Cleaning!$C:$C,0,0)</f>
        <v>45842</v>
      </c>
      <c r="D634" s="4">
        <f>_xlfn.XLOOKUP(A634,Cleaning!$A:$A,Cleaning!$D:$D,0,0)</f>
        <v>0.29252314814814817</v>
      </c>
      <c r="E634" s="2">
        <f>_xlfn.XLOOKUP(A634,Cleaning!$A:$A,Cleaning!$E:$E,0,0)</f>
        <v>45842</v>
      </c>
      <c r="F634" s="10" t="str">
        <f>_xlfn.XLOOKUP(A634,Cleaning!$A:$A,Cleaning!$F:$F,0,0)</f>
        <v>Friday</v>
      </c>
      <c r="G634" t="str">
        <f>_xlfn.XLOOKUP(A634,Cleaning!$A:$A,Cleaning!$G:$G,0,0)</f>
        <v>Breakfast</v>
      </c>
      <c r="H634" t="str">
        <f>_xlfn.XLOOKUP(A634,Cleaning!$A:$A,Cleaning!$I:$I,0,0)</f>
        <v>Drive-Thru</v>
      </c>
      <c r="I634" t="str">
        <f>_xlfn.XLOOKUP(A634,Cleaning!$A:$A,Cleaning!$J:$J,0,0)</f>
        <v>Egg Muffin</v>
      </c>
      <c r="J634" t="str">
        <f>_xlfn.XLOOKUP(A634,Cleaning!$A:$A,Cleaning!$L:$L,0,0)</f>
        <v>Cinnamon</v>
      </c>
      <c r="K634" t="str">
        <f>_xlfn.XLOOKUP(A634,Cleaning!$A:$A,Cleaning!$X:$X,0,0)</f>
        <v>Cash</v>
      </c>
      <c r="L634" s="3">
        <f>_xlfn.XLOOKUP(A634,Cleaning!$A:$A,Cleaning!$M:$M,0,0)</f>
        <v>1</v>
      </c>
      <c r="M634" s="5">
        <f>_xlfn.XLOOKUP(A634,Cleaning!$A:$A,Cleaning!$O:$O,0,0)</f>
        <v>3.3</v>
      </c>
      <c r="N634" s="12">
        <f>_xlfn.XLOOKUP(A634,Cleaning!$A:$A,Cleaning!$P:$P,0,0)</f>
        <v>3.3</v>
      </c>
      <c r="O634">
        <f>_xlfn.XLOOKUP(A634,Cleaning!$A:$A,Cleaning!$R:$R,0,0)</f>
        <v>0</v>
      </c>
      <c r="P634">
        <f>_xlfn.XLOOKUP(A634,Cleaning!$A:$A,Cleaning!$T:$T,0,0)</f>
        <v>0.25</v>
      </c>
      <c r="Q634" s="5">
        <f>_xlfn.XLOOKUP(A634,Cleaning!$A:$A,Cleaning!$V:$V,0,0)</f>
        <v>3.55</v>
      </c>
    </row>
    <row r="635" spans="1:17" x14ac:dyDescent="0.3">
      <c r="A635" s="3">
        <v>120633</v>
      </c>
      <c r="B635">
        <f>_xlfn.XLOOKUP(A635,Cleaning!$A:$A,Cleaning!$B:$B,0,0)</f>
        <v>101</v>
      </c>
      <c r="C635" s="2">
        <f>_xlfn.XLOOKUP(A635,Cleaning!$A:$A,Cleaning!$C:$C,0,0)</f>
        <v>45772</v>
      </c>
      <c r="D635" s="4">
        <f>_xlfn.XLOOKUP(A635,Cleaning!$A:$A,Cleaning!$D:$D,0,0)</f>
        <v>0.40206018518518516</v>
      </c>
      <c r="E635" s="2">
        <f>_xlfn.XLOOKUP(A635,Cleaning!$A:$A,Cleaning!$E:$E,0,0)</f>
        <v>45772</v>
      </c>
      <c r="F635" s="10" t="str">
        <f>_xlfn.XLOOKUP(A635,Cleaning!$A:$A,Cleaning!$F:$F,0,0)</f>
        <v>Friday</v>
      </c>
      <c r="G635" t="str">
        <f>_xlfn.XLOOKUP(A635,Cleaning!$A:$A,Cleaning!$G:$G,0,0)</f>
        <v>Breakfast</v>
      </c>
      <c r="H635" t="str">
        <f>_xlfn.XLOOKUP(A635,Cleaning!$A:$A,Cleaning!$I:$I,0,0)</f>
        <v>Dine-In</v>
      </c>
      <c r="I635" t="str">
        <f>_xlfn.XLOOKUP(A635,Cleaning!$A:$A,Cleaning!$J:$J,0,0)</f>
        <v>Coffee</v>
      </c>
      <c r="J635" t="str">
        <f>_xlfn.XLOOKUP(A635,Cleaning!$A:$A,Cleaning!$L:$L,0,0)</f>
        <v>No Modifier</v>
      </c>
      <c r="K635" t="str">
        <f>_xlfn.XLOOKUP(A635,Cleaning!$A:$A,Cleaning!$X:$X,0,0)</f>
        <v>Cash</v>
      </c>
      <c r="L635" s="3">
        <f>_xlfn.XLOOKUP(A635,Cleaning!$A:$A,Cleaning!$M:$M,0,0)</f>
        <v>1</v>
      </c>
      <c r="M635" s="5">
        <f>_xlfn.XLOOKUP(A635,Cleaning!$A:$A,Cleaning!$O:$O,0,0)</f>
        <v>1.7999999999999998</v>
      </c>
      <c r="N635" s="12">
        <f>_xlfn.XLOOKUP(A635,Cleaning!$A:$A,Cleaning!$P:$P,0,0)</f>
        <v>1.7999999999999998</v>
      </c>
      <c r="O635">
        <f>_xlfn.XLOOKUP(A635,Cleaning!$A:$A,Cleaning!$R:$R,0,0)</f>
        <v>0</v>
      </c>
      <c r="P635">
        <f>_xlfn.XLOOKUP(A635,Cleaning!$A:$A,Cleaning!$T:$T,0,0)</f>
        <v>0.14000000000000001</v>
      </c>
      <c r="Q635" s="5">
        <f>_xlfn.XLOOKUP(A635,Cleaning!$A:$A,Cleaning!$V:$V,0,0)</f>
        <v>1.94</v>
      </c>
    </row>
    <row r="636" spans="1:17" x14ac:dyDescent="0.3">
      <c r="A636" s="3">
        <v>120634</v>
      </c>
      <c r="B636">
        <f>_xlfn.XLOOKUP(A636,Cleaning!$A:$A,Cleaning!$B:$B,0,0)</f>
        <v>501</v>
      </c>
      <c r="C636" s="2">
        <f>_xlfn.XLOOKUP(A636,Cleaning!$A:$A,Cleaning!$C:$C,0,0)</f>
        <v>45841</v>
      </c>
      <c r="D636" s="4">
        <f>_xlfn.XLOOKUP(A636,Cleaning!$A:$A,Cleaning!$D:$D,0,0)</f>
        <v>8.6967592592592596E-2</v>
      </c>
      <c r="E636" s="2">
        <f>_xlfn.XLOOKUP(A636,Cleaning!$A:$A,Cleaning!$E:$E,0,0)</f>
        <v>45841</v>
      </c>
      <c r="F636" s="10" t="str">
        <f>_xlfn.XLOOKUP(A636,Cleaning!$A:$A,Cleaning!$F:$F,0,0)</f>
        <v>Thursday</v>
      </c>
      <c r="G636" t="str">
        <f>_xlfn.XLOOKUP(A636,Cleaning!$A:$A,Cleaning!$G:$G,0,0)</f>
        <v>Lunch</v>
      </c>
      <c r="H636" t="str">
        <f>_xlfn.XLOOKUP(A636,Cleaning!$A:$A,Cleaning!$I:$I,0,0)</f>
        <v>Drive-Thru</v>
      </c>
      <c r="I636" t="str">
        <f>_xlfn.XLOOKUP(A636,Cleaning!$A:$A,Cleaning!$J:$J,0,0)</f>
        <v>Cheeseburger Combo</v>
      </c>
      <c r="J636" t="str">
        <f>_xlfn.XLOOKUP(A636,Cleaning!$A:$A,Cleaning!$L:$L,0,0)</f>
        <v>No Modifier</v>
      </c>
      <c r="K636" t="str">
        <f>_xlfn.XLOOKUP(A636,Cleaning!$A:$A,Cleaning!$X:$X,0,0)</f>
        <v>Card</v>
      </c>
      <c r="L636" s="3">
        <f>_xlfn.XLOOKUP(A636,Cleaning!$A:$A,Cleaning!$M:$M,0,0)</f>
        <v>1</v>
      </c>
      <c r="M636" s="5">
        <f>_xlfn.XLOOKUP(A636,Cleaning!$A:$A,Cleaning!$O:$O,0,0)</f>
        <v>7.98</v>
      </c>
      <c r="N636" s="12">
        <f>_xlfn.XLOOKUP(A636,Cleaning!$A:$A,Cleaning!$P:$P,0,0)</f>
        <v>7.98</v>
      </c>
      <c r="O636">
        <f>_xlfn.XLOOKUP(A636,Cleaning!$A:$A,Cleaning!$R:$R,0,0)</f>
        <v>0</v>
      </c>
      <c r="P636">
        <f>_xlfn.XLOOKUP(A636,Cleaning!$A:$A,Cleaning!$T:$T,0,0)</f>
        <v>0.48</v>
      </c>
      <c r="Q636" s="5">
        <f>_xlfn.XLOOKUP(A636,Cleaning!$A:$A,Cleaning!$V:$V,0,0)</f>
        <v>8.4600000000000009</v>
      </c>
    </row>
    <row r="637" spans="1:17" x14ac:dyDescent="0.3">
      <c r="A637" s="3">
        <v>120635</v>
      </c>
      <c r="B637">
        <f>_xlfn.XLOOKUP(A637,Cleaning!$A:$A,Cleaning!$B:$B,0,0)</f>
        <v>402</v>
      </c>
      <c r="C637" s="2">
        <f>_xlfn.XLOOKUP(A637,Cleaning!$A:$A,Cleaning!$C:$C,0,0)</f>
        <v>45875</v>
      </c>
      <c r="D637" s="4">
        <f>_xlfn.XLOOKUP(A637,Cleaning!$A:$A,Cleaning!$D:$D,0,0)</f>
        <v>0.49252314814814813</v>
      </c>
      <c r="E637" s="2">
        <f>_xlfn.XLOOKUP(A637,Cleaning!$A:$A,Cleaning!$E:$E,0,0)</f>
        <v>45875</v>
      </c>
      <c r="F637" s="10" t="str">
        <f>_xlfn.XLOOKUP(A637,Cleaning!$A:$A,Cleaning!$F:$F,0,0)</f>
        <v>Wednesday</v>
      </c>
      <c r="G637" t="str">
        <f>_xlfn.XLOOKUP(A637,Cleaning!$A:$A,Cleaning!$G:$G,0,0)</f>
        <v>Morning</v>
      </c>
      <c r="H637" t="str">
        <f>_xlfn.XLOOKUP(A637,Cleaning!$A:$A,Cleaning!$I:$I,0,0)</f>
        <v>Takeout</v>
      </c>
      <c r="I637" t="str">
        <f>_xlfn.XLOOKUP(A637,Cleaning!$A:$A,Cleaning!$J:$J,0,0)</f>
        <v>Coffee</v>
      </c>
      <c r="J637" t="str">
        <f>_xlfn.XLOOKUP(A637,Cleaning!$A:$A,Cleaning!$L:$L,0,0)</f>
        <v>No Modifier</v>
      </c>
      <c r="K637" t="str">
        <f>_xlfn.XLOOKUP(A637,Cleaning!$A:$A,Cleaning!$X:$X,0,0)</f>
        <v>Card</v>
      </c>
      <c r="L637" s="3">
        <f>_xlfn.XLOOKUP(A637,Cleaning!$A:$A,Cleaning!$M:$M,0,0)</f>
        <v>1</v>
      </c>
      <c r="M637" s="5">
        <f>_xlfn.XLOOKUP(A637,Cleaning!$A:$A,Cleaning!$O:$O,0,0)</f>
        <v>1.5599999999999998</v>
      </c>
      <c r="N637" s="12">
        <f>_xlfn.XLOOKUP(A637,Cleaning!$A:$A,Cleaning!$P:$P,0,0)</f>
        <v>1.5599999999999998</v>
      </c>
      <c r="O637">
        <f>_xlfn.XLOOKUP(A637,Cleaning!$A:$A,Cleaning!$R:$R,0,0)</f>
        <v>0</v>
      </c>
      <c r="P637">
        <f>_xlfn.XLOOKUP(A637,Cleaning!$A:$A,Cleaning!$T:$T,0,0)</f>
        <v>0.1</v>
      </c>
      <c r="Q637" s="5">
        <f>_xlfn.XLOOKUP(A637,Cleaning!$A:$A,Cleaning!$V:$V,0,0)</f>
        <v>1.66</v>
      </c>
    </row>
    <row r="638" spans="1:17" x14ac:dyDescent="0.3">
      <c r="A638" s="3">
        <v>120636</v>
      </c>
      <c r="B638">
        <f>_xlfn.XLOOKUP(A638,Cleaning!$A:$A,Cleaning!$B:$B,0,0)</f>
        <v>103</v>
      </c>
      <c r="C638" s="2">
        <f>_xlfn.XLOOKUP(A638,Cleaning!$A:$A,Cleaning!$C:$C,0,0)</f>
        <v>45771</v>
      </c>
      <c r="D638" s="4">
        <f>_xlfn.XLOOKUP(A638,Cleaning!$A:$A,Cleaning!$D:$D,0,0)</f>
        <v>0.10678240740740741</v>
      </c>
      <c r="E638" s="2">
        <f>_xlfn.XLOOKUP(A638,Cleaning!$A:$A,Cleaning!$E:$E,0,0)</f>
        <v>45771</v>
      </c>
      <c r="F638" s="10" t="str">
        <f>_xlfn.XLOOKUP(A638,Cleaning!$A:$A,Cleaning!$F:$F,0,0)</f>
        <v>Thursday</v>
      </c>
      <c r="G638" t="str">
        <f>_xlfn.XLOOKUP(A638,Cleaning!$A:$A,Cleaning!$G:$G,0,0)</f>
        <v>Lunch</v>
      </c>
      <c r="H638" t="str">
        <f>_xlfn.XLOOKUP(A638,Cleaning!$A:$A,Cleaning!$I:$I,0,0)</f>
        <v>Drive-Thru</v>
      </c>
      <c r="I638" t="str">
        <f>_xlfn.XLOOKUP(A638,Cleaning!$A:$A,Cleaning!$J:$J,0,0)</f>
        <v>Cheeseburger</v>
      </c>
      <c r="J638" t="str">
        <f>_xlfn.XLOOKUP(A638,Cleaning!$A:$A,Cleaning!$L:$L,0,0)</f>
        <v>No Modifier</v>
      </c>
      <c r="K638" t="str">
        <f>_xlfn.XLOOKUP(A638,Cleaning!$A:$A,Cleaning!$X:$X,0,0)</f>
        <v>Cash</v>
      </c>
      <c r="L638" s="3">
        <f>_xlfn.XLOOKUP(A638,Cleaning!$A:$A,Cleaning!$M:$M,0,0)</f>
        <v>1</v>
      </c>
      <c r="M638" s="5">
        <f>_xlfn.XLOOKUP(A638,Cleaning!$A:$A,Cleaning!$O:$O,0,0)</f>
        <v>4.76</v>
      </c>
      <c r="N638" s="12">
        <f>_xlfn.XLOOKUP(A638,Cleaning!$A:$A,Cleaning!$P:$P,0,0)</f>
        <v>4.76</v>
      </c>
      <c r="O638">
        <f>_xlfn.XLOOKUP(A638,Cleaning!$A:$A,Cleaning!$R:$R,0,0)</f>
        <v>0</v>
      </c>
      <c r="P638">
        <f>_xlfn.XLOOKUP(A638,Cleaning!$A:$A,Cleaning!$T:$T,0,0)</f>
        <v>0.33</v>
      </c>
      <c r="Q638" s="5">
        <f>_xlfn.XLOOKUP(A638,Cleaning!$A:$A,Cleaning!$V:$V,0,0)</f>
        <v>5.09</v>
      </c>
    </row>
    <row r="639" spans="1:17" x14ac:dyDescent="0.3">
      <c r="A639" s="3">
        <v>120637</v>
      </c>
      <c r="B639">
        <f>_xlfn.XLOOKUP(A639,Cleaning!$A:$A,Cleaning!$B:$B,0,0)</f>
        <v>201</v>
      </c>
      <c r="C639" s="2">
        <f>_xlfn.XLOOKUP(A639,Cleaning!$A:$A,Cleaning!$C:$C,0,0)</f>
        <v>45777</v>
      </c>
      <c r="D639" s="4">
        <f>_xlfn.XLOOKUP(A639,Cleaning!$A:$A,Cleaning!$D:$D,0,0)</f>
        <v>0.3989699074074074</v>
      </c>
      <c r="E639" s="2">
        <f>_xlfn.XLOOKUP(A639,Cleaning!$A:$A,Cleaning!$E:$E,0,0)</f>
        <v>45777</v>
      </c>
      <c r="F639" s="10" t="str">
        <f>_xlfn.XLOOKUP(A639,Cleaning!$A:$A,Cleaning!$F:$F,0,0)</f>
        <v>Wednesday</v>
      </c>
      <c r="G639" t="str">
        <f>_xlfn.XLOOKUP(A639,Cleaning!$A:$A,Cleaning!$G:$G,0,0)</f>
        <v>Dinner</v>
      </c>
      <c r="H639" t="str">
        <f>_xlfn.XLOOKUP(A639,Cleaning!$A:$A,Cleaning!$I:$I,0,0)</f>
        <v>Dine-In</v>
      </c>
      <c r="I639" t="str">
        <f>_xlfn.XLOOKUP(A639,Cleaning!$A:$A,Cleaning!$J:$J,0,0)</f>
        <v>Veggie Burger</v>
      </c>
      <c r="J639" t="str">
        <f>_xlfn.XLOOKUP(A639,Cleaning!$A:$A,Cleaning!$L:$L,0,0)</f>
        <v>Add Jalapenos</v>
      </c>
      <c r="K639" t="str">
        <f>_xlfn.XLOOKUP(A639,Cleaning!$A:$A,Cleaning!$X:$X,0,0)</f>
        <v>Cash</v>
      </c>
      <c r="L639" s="3">
        <f>_xlfn.XLOOKUP(A639,Cleaning!$A:$A,Cleaning!$M:$M,0,0)</f>
        <v>1</v>
      </c>
      <c r="M639" s="5">
        <f>_xlfn.XLOOKUP(A639,Cleaning!$A:$A,Cleaning!$O:$O,0,0)</f>
        <v>5.67</v>
      </c>
      <c r="N639" s="12">
        <f>_xlfn.XLOOKUP(A639,Cleaning!$A:$A,Cleaning!$P:$P,0,0)</f>
        <v>5.67</v>
      </c>
      <c r="O639">
        <f>_xlfn.XLOOKUP(A639,Cleaning!$A:$A,Cleaning!$R:$R,0,0)</f>
        <v>0</v>
      </c>
      <c r="P639">
        <f>_xlfn.XLOOKUP(A639,Cleaning!$A:$A,Cleaning!$T:$T,0,0)</f>
        <v>0.37</v>
      </c>
      <c r="Q639" s="5">
        <f>_xlfn.XLOOKUP(A639,Cleaning!$A:$A,Cleaning!$V:$V,0,0)</f>
        <v>6.04</v>
      </c>
    </row>
    <row r="640" spans="1:17" x14ac:dyDescent="0.3">
      <c r="A640" s="3">
        <v>120638</v>
      </c>
      <c r="B640">
        <f>_xlfn.XLOOKUP(A640,Cleaning!$A:$A,Cleaning!$B:$B,0,0)</f>
        <v>403</v>
      </c>
      <c r="C640" s="2">
        <f>_xlfn.XLOOKUP(A640,Cleaning!$A:$A,Cleaning!$C:$C,0,0)</f>
        <v>45857</v>
      </c>
      <c r="D640" s="4">
        <f>_xlfn.XLOOKUP(A640,Cleaning!$A:$A,Cleaning!$D:$D,0,0)</f>
        <v>0.3117476851851852</v>
      </c>
      <c r="E640" s="2">
        <f>_xlfn.XLOOKUP(A640,Cleaning!$A:$A,Cleaning!$E:$E,0,0)</f>
        <v>45857</v>
      </c>
      <c r="F640" s="10" t="str">
        <f>_xlfn.XLOOKUP(A640,Cleaning!$A:$A,Cleaning!$F:$F,0,0)</f>
        <v>Saturday</v>
      </c>
      <c r="G640" t="str">
        <f>_xlfn.XLOOKUP(A640,Cleaning!$A:$A,Cleaning!$G:$G,0,0)</f>
        <v>Dinner</v>
      </c>
      <c r="H640" t="str">
        <f>_xlfn.XLOOKUP(A640,Cleaning!$A:$A,Cleaning!$I:$I,0,0)</f>
        <v>Drive-Thru</v>
      </c>
      <c r="I640" t="str">
        <f>_xlfn.XLOOKUP(A640,Cleaning!$A:$A,Cleaning!$J:$J,0,0)</f>
        <v>Cheeseburger Combo</v>
      </c>
      <c r="J640" t="str">
        <f>_xlfn.XLOOKUP(A640,Cleaning!$A:$A,Cleaning!$L:$L,0,0)</f>
        <v>No Modifier</v>
      </c>
      <c r="K640" t="str">
        <f>_xlfn.XLOOKUP(A640,Cleaning!$A:$A,Cleaning!$X:$X,0,0)</f>
        <v>Card</v>
      </c>
      <c r="L640" s="3">
        <f>_xlfn.XLOOKUP(A640,Cleaning!$A:$A,Cleaning!$M:$M,0,0)</f>
        <v>1</v>
      </c>
      <c r="M640" s="5">
        <f>_xlfn.XLOOKUP(A640,Cleaning!$A:$A,Cleaning!$O:$O,0,0)</f>
        <v>7.85</v>
      </c>
      <c r="N640" s="12">
        <f>_xlfn.XLOOKUP(A640,Cleaning!$A:$A,Cleaning!$P:$P,0,0)</f>
        <v>7.85</v>
      </c>
      <c r="O640">
        <f>_xlfn.XLOOKUP(A640,Cleaning!$A:$A,Cleaning!$R:$R,0,0)</f>
        <v>0</v>
      </c>
      <c r="P640">
        <f>_xlfn.XLOOKUP(A640,Cleaning!$A:$A,Cleaning!$T:$T,0,0)</f>
        <v>0.75</v>
      </c>
      <c r="Q640" s="5">
        <f>_xlfn.XLOOKUP(A640,Cleaning!$A:$A,Cleaning!$V:$V,0,0)</f>
        <v>8.6</v>
      </c>
    </row>
    <row r="641" spans="1:17" x14ac:dyDescent="0.3">
      <c r="A641" s="3">
        <v>120639</v>
      </c>
      <c r="B641">
        <f>_xlfn.XLOOKUP(A641,Cleaning!$A:$A,Cleaning!$B:$B,0,0)</f>
        <v>202</v>
      </c>
      <c r="C641" s="2">
        <f>_xlfn.XLOOKUP(A641,Cleaning!$A:$A,Cleaning!$C:$C,0,0)</f>
        <v>45800</v>
      </c>
      <c r="D641" s="4">
        <f>_xlfn.XLOOKUP(A641,Cleaning!$A:$A,Cleaning!$D:$D,0,0)</f>
        <v>6.7141203703703703E-2</v>
      </c>
      <c r="E641" s="2">
        <f>_xlfn.XLOOKUP(A641,Cleaning!$A:$A,Cleaning!$E:$E,0,0)</f>
        <v>45800</v>
      </c>
      <c r="F641" s="10" t="str">
        <f>_xlfn.XLOOKUP(A641,Cleaning!$A:$A,Cleaning!$F:$F,0,0)</f>
        <v>Friday</v>
      </c>
      <c r="G641" t="str">
        <f>_xlfn.XLOOKUP(A641,Cleaning!$A:$A,Cleaning!$G:$G,0,0)</f>
        <v>Lunch</v>
      </c>
      <c r="H641" t="str">
        <f>_xlfn.XLOOKUP(A641,Cleaning!$A:$A,Cleaning!$I:$I,0,0)</f>
        <v>Dine-In</v>
      </c>
      <c r="I641" t="str">
        <f>_xlfn.XLOOKUP(A641,Cleaning!$A:$A,Cleaning!$J:$J,0,0)</f>
        <v>Spicy Chicken Combo</v>
      </c>
      <c r="J641" t="str">
        <f>_xlfn.XLOOKUP(A641,Cleaning!$A:$A,Cleaning!$L:$L,0,0)</f>
        <v>No Modifier</v>
      </c>
      <c r="K641" t="str">
        <f>_xlfn.XLOOKUP(A641,Cleaning!$A:$A,Cleaning!$X:$X,0,0)</f>
        <v>Card</v>
      </c>
      <c r="L641" s="3">
        <f>_xlfn.XLOOKUP(A641,Cleaning!$A:$A,Cleaning!$M:$M,0,0)</f>
        <v>2</v>
      </c>
      <c r="M641" s="5">
        <f>_xlfn.XLOOKUP(A641,Cleaning!$A:$A,Cleaning!$O:$O,0,0)</f>
        <v>8.6399999999999988</v>
      </c>
      <c r="N641" s="12">
        <f>_xlfn.XLOOKUP(A641,Cleaning!$A:$A,Cleaning!$P:$P,0,0)</f>
        <v>17.279999999999998</v>
      </c>
      <c r="O641">
        <f>_xlfn.XLOOKUP(A641,Cleaning!$A:$A,Cleaning!$R:$R,0,0)</f>
        <v>0</v>
      </c>
      <c r="P641">
        <f>_xlfn.XLOOKUP(A641,Cleaning!$A:$A,Cleaning!$T:$T,0,0)</f>
        <v>1.3</v>
      </c>
      <c r="Q641" s="5">
        <f>_xlfn.XLOOKUP(A641,Cleaning!$A:$A,Cleaning!$V:$V,0,0)</f>
        <v>18.579999999999998</v>
      </c>
    </row>
    <row r="642" spans="1:17" x14ac:dyDescent="0.3">
      <c r="A642" s="3">
        <v>120640</v>
      </c>
      <c r="B642">
        <f>_xlfn.XLOOKUP(A642,Cleaning!$A:$A,Cleaning!$B:$B,0,0)</f>
        <v>103</v>
      </c>
      <c r="C642" s="2">
        <f>_xlfn.XLOOKUP(A642,Cleaning!$A:$A,Cleaning!$C:$C,0,0)</f>
        <v>45787</v>
      </c>
      <c r="D642" s="4">
        <f>_xlfn.XLOOKUP(A642,Cleaning!$A:$A,Cleaning!$D:$D,0,0)</f>
        <v>0.33356481481481481</v>
      </c>
      <c r="E642" s="2">
        <f>_xlfn.XLOOKUP(A642,Cleaning!$A:$A,Cleaning!$E:$E,0,0)</f>
        <v>45787</v>
      </c>
      <c r="F642" s="10" t="str">
        <f>_xlfn.XLOOKUP(A642,Cleaning!$A:$A,Cleaning!$F:$F,0,0)</f>
        <v>Saturday</v>
      </c>
      <c r="G642" t="str">
        <f>_xlfn.XLOOKUP(A642,Cleaning!$A:$A,Cleaning!$G:$G,0,0)</f>
        <v>Breakfast</v>
      </c>
      <c r="H642" t="str">
        <f>_xlfn.XLOOKUP(A642,Cleaning!$A:$A,Cleaning!$I:$I,0,0)</f>
        <v>Takeout</v>
      </c>
      <c r="I642" t="str">
        <f>_xlfn.XLOOKUP(A642,Cleaning!$A:$A,Cleaning!$J:$J,0,0)</f>
        <v>Egg Muffin</v>
      </c>
      <c r="J642" t="str">
        <f>_xlfn.XLOOKUP(A642,Cleaning!$A:$A,Cleaning!$L:$L,0,0)</f>
        <v>Sausage Patty</v>
      </c>
      <c r="K642" t="str">
        <f>_xlfn.XLOOKUP(A642,Cleaning!$A:$A,Cleaning!$X:$X,0,0)</f>
        <v>Card</v>
      </c>
      <c r="L642" s="3">
        <f>_xlfn.XLOOKUP(A642,Cleaning!$A:$A,Cleaning!$M:$M,0,0)</f>
        <v>1</v>
      </c>
      <c r="M642" s="5">
        <f>_xlfn.XLOOKUP(A642,Cleaning!$A:$A,Cleaning!$O:$O,0,0)</f>
        <v>4.3599999999999994</v>
      </c>
      <c r="N642" s="12">
        <f>_xlfn.XLOOKUP(A642,Cleaning!$A:$A,Cleaning!$P:$P,0,0)</f>
        <v>4.3599999999999994</v>
      </c>
      <c r="O642">
        <f>_xlfn.XLOOKUP(A642,Cleaning!$A:$A,Cleaning!$R:$R,0,0)</f>
        <v>0</v>
      </c>
      <c r="P642">
        <f>_xlfn.XLOOKUP(A642,Cleaning!$A:$A,Cleaning!$T:$T,0,0)</f>
        <v>0.28000000000000003</v>
      </c>
      <c r="Q642" s="5">
        <f>_xlfn.XLOOKUP(A642,Cleaning!$A:$A,Cleaning!$V:$V,0,0)</f>
        <v>4.6399999999999997</v>
      </c>
    </row>
    <row r="643" spans="1:17" x14ac:dyDescent="0.3">
      <c r="A643" s="3">
        <v>120641</v>
      </c>
      <c r="B643">
        <f>_xlfn.XLOOKUP(A643,Cleaning!$A:$A,Cleaning!$B:$B,0,0)</f>
        <v>301</v>
      </c>
      <c r="C643" s="2">
        <f>_xlfn.XLOOKUP(A643,Cleaning!$A:$A,Cleaning!$C:$C,0,0)</f>
        <v>45765</v>
      </c>
      <c r="D643" s="4">
        <f>_xlfn.XLOOKUP(A643,Cleaning!$A:$A,Cleaning!$D:$D,0,0)</f>
        <v>0.14074074074074075</v>
      </c>
      <c r="E643" s="2">
        <f>_xlfn.XLOOKUP(A643,Cleaning!$A:$A,Cleaning!$E:$E,0,0)</f>
        <v>45765</v>
      </c>
      <c r="F643" s="10" t="str">
        <f>_xlfn.XLOOKUP(A643,Cleaning!$A:$A,Cleaning!$F:$F,0,0)</f>
        <v>Friday</v>
      </c>
      <c r="G643" t="str">
        <f>_xlfn.XLOOKUP(A643,Cleaning!$A:$A,Cleaning!$G:$G,0,0)</f>
        <v>Afternoon</v>
      </c>
      <c r="H643" t="str">
        <f>_xlfn.XLOOKUP(A643,Cleaning!$A:$A,Cleaning!$I:$I,0,0)</f>
        <v>Dine-In</v>
      </c>
      <c r="I643" t="str">
        <f>_xlfn.XLOOKUP(A643,Cleaning!$A:$A,Cleaning!$J:$J,0,0)</f>
        <v>French Fries</v>
      </c>
      <c r="J643" t="str">
        <f>_xlfn.XLOOKUP(A643,Cleaning!$A:$A,Cleaning!$L:$L,0,0)</f>
        <v>Extra Sauce</v>
      </c>
      <c r="K643" t="str">
        <f>_xlfn.XLOOKUP(A643,Cleaning!$A:$A,Cleaning!$X:$X,0,0)</f>
        <v>Card</v>
      </c>
      <c r="L643" s="3">
        <f>_xlfn.XLOOKUP(A643,Cleaning!$A:$A,Cleaning!$M:$M,0,0)</f>
        <v>1</v>
      </c>
      <c r="M643" s="5">
        <f>_xlfn.XLOOKUP(A643,Cleaning!$A:$A,Cleaning!$O:$O,0,0)</f>
        <v>3.36</v>
      </c>
      <c r="N643" s="12">
        <f>_xlfn.XLOOKUP(A643,Cleaning!$A:$A,Cleaning!$P:$P,0,0)</f>
        <v>3.36</v>
      </c>
      <c r="O643">
        <f>_xlfn.XLOOKUP(A643,Cleaning!$A:$A,Cleaning!$R:$R,0,0)</f>
        <v>0</v>
      </c>
      <c r="P643">
        <f>_xlfn.XLOOKUP(A643,Cleaning!$A:$A,Cleaning!$T:$T,0,0)</f>
        <v>0.28999999999999998</v>
      </c>
      <c r="Q643" s="5">
        <f>_xlfn.XLOOKUP(A643,Cleaning!$A:$A,Cleaning!$V:$V,0,0)</f>
        <v>3.65</v>
      </c>
    </row>
    <row r="644" spans="1:17" x14ac:dyDescent="0.3">
      <c r="A644" s="3">
        <v>120642</v>
      </c>
      <c r="B644">
        <f>_xlfn.XLOOKUP(A644,Cleaning!$A:$A,Cleaning!$B:$B,0,0)</f>
        <v>102</v>
      </c>
      <c r="C644" s="2">
        <f>_xlfn.XLOOKUP(A644,Cleaning!$A:$A,Cleaning!$C:$C,0,0)</f>
        <v>45843</v>
      </c>
      <c r="D644" s="4">
        <f>_xlfn.XLOOKUP(A644,Cleaning!$A:$A,Cleaning!$D:$D,0,0)</f>
        <v>0.30319444444444443</v>
      </c>
      <c r="E644" s="2">
        <f>_xlfn.XLOOKUP(A644,Cleaning!$A:$A,Cleaning!$E:$E,0,0)</f>
        <v>45843</v>
      </c>
      <c r="F644" s="10" t="str">
        <f>_xlfn.XLOOKUP(A644,Cleaning!$A:$A,Cleaning!$F:$F,0,0)</f>
        <v>Saturday</v>
      </c>
      <c r="G644" t="str">
        <f>_xlfn.XLOOKUP(A644,Cleaning!$A:$A,Cleaning!$G:$G,0,0)</f>
        <v>Dinner</v>
      </c>
      <c r="H644" t="str">
        <f>_xlfn.XLOOKUP(A644,Cleaning!$A:$A,Cleaning!$I:$I,0,0)</f>
        <v>Dine-In</v>
      </c>
      <c r="I644" t="str">
        <f>_xlfn.XLOOKUP(A644,Cleaning!$A:$A,Cleaning!$J:$J,0,0)</f>
        <v>Chicken Sandwich Combo</v>
      </c>
      <c r="J644" t="str">
        <f>_xlfn.XLOOKUP(A644,Cleaning!$A:$A,Cleaning!$L:$L,0,0)</f>
        <v>No Sauce</v>
      </c>
      <c r="K644" t="str">
        <f>_xlfn.XLOOKUP(A644,Cleaning!$A:$A,Cleaning!$X:$X,0,0)</f>
        <v>MobilePay</v>
      </c>
      <c r="L644" s="3">
        <f>_xlfn.XLOOKUP(A644,Cleaning!$A:$A,Cleaning!$M:$M,0,0)</f>
        <v>1</v>
      </c>
      <c r="M644" s="5">
        <f>_xlfn.XLOOKUP(A644,Cleaning!$A:$A,Cleaning!$O:$O,0,0)</f>
        <v>8.86</v>
      </c>
      <c r="N644" s="12">
        <f>_xlfn.XLOOKUP(A644,Cleaning!$A:$A,Cleaning!$P:$P,0,0)</f>
        <v>8.86</v>
      </c>
      <c r="O644">
        <f>_xlfn.XLOOKUP(A644,Cleaning!$A:$A,Cleaning!$R:$R,0,0)</f>
        <v>0</v>
      </c>
      <c r="P644">
        <f>_xlfn.XLOOKUP(A644,Cleaning!$A:$A,Cleaning!$T:$T,0,0)</f>
        <v>0.66</v>
      </c>
      <c r="Q644" s="5">
        <f>_xlfn.XLOOKUP(A644,Cleaning!$A:$A,Cleaning!$V:$V,0,0)</f>
        <v>9.52</v>
      </c>
    </row>
    <row r="645" spans="1:17" x14ac:dyDescent="0.3">
      <c r="A645" s="3">
        <v>120643</v>
      </c>
      <c r="B645">
        <f>_xlfn.XLOOKUP(A645,Cleaning!$A:$A,Cleaning!$B:$B,0,0)</f>
        <v>101</v>
      </c>
      <c r="C645" s="2">
        <f>_xlfn.XLOOKUP(A645,Cleaning!$A:$A,Cleaning!$C:$C,0,0)</f>
        <v>45851</v>
      </c>
      <c r="D645" s="4">
        <f>_xlfn.XLOOKUP(A645,Cleaning!$A:$A,Cleaning!$D:$D,0,0)</f>
        <v>0.2915625</v>
      </c>
      <c r="E645" s="2">
        <f>_xlfn.XLOOKUP(A645,Cleaning!$A:$A,Cleaning!$E:$E,0,0)</f>
        <v>45851</v>
      </c>
      <c r="F645" s="10" t="str">
        <f>_xlfn.XLOOKUP(A645,Cleaning!$A:$A,Cleaning!$F:$F,0,0)</f>
        <v>Sunday</v>
      </c>
      <c r="G645" t="str">
        <f>_xlfn.XLOOKUP(A645,Cleaning!$A:$A,Cleaning!$G:$G,0,0)</f>
        <v>Dinner</v>
      </c>
      <c r="H645" t="str">
        <f>_xlfn.XLOOKUP(A645,Cleaning!$A:$A,Cleaning!$I:$I,0,0)</f>
        <v>Delivery</v>
      </c>
      <c r="I645" t="str">
        <f>_xlfn.XLOOKUP(A645,Cleaning!$A:$A,Cleaning!$J:$J,0,0)</f>
        <v>Cheeseburger Combo</v>
      </c>
      <c r="J645" t="str">
        <f>_xlfn.XLOOKUP(A645,Cleaning!$A:$A,Cleaning!$L:$L,0,0)</f>
        <v>No Modifier</v>
      </c>
      <c r="K645" t="str">
        <f>_xlfn.XLOOKUP(A645,Cleaning!$A:$A,Cleaning!$X:$X,0,0)</f>
        <v>Card</v>
      </c>
      <c r="L645" s="3">
        <f>_xlfn.XLOOKUP(A645,Cleaning!$A:$A,Cleaning!$M:$M,0,0)</f>
        <v>1</v>
      </c>
      <c r="M645" s="5">
        <f>_xlfn.XLOOKUP(A645,Cleaning!$A:$A,Cleaning!$O:$O,0,0)</f>
        <v>7.7399999999999993</v>
      </c>
      <c r="N645" s="12">
        <f>_xlfn.XLOOKUP(A645,Cleaning!$A:$A,Cleaning!$P:$P,0,0)</f>
        <v>7.7399999999999993</v>
      </c>
      <c r="O645">
        <f>_xlfn.XLOOKUP(A645,Cleaning!$A:$A,Cleaning!$R:$R,0,0)</f>
        <v>0</v>
      </c>
      <c r="P645">
        <f>_xlfn.XLOOKUP(A645,Cleaning!$A:$A,Cleaning!$T:$T,0,0)</f>
        <v>0.54</v>
      </c>
      <c r="Q645" s="5">
        <f>_xlfn.XLOOKUP(A645,Cleaning!$A:$A,Cleaning!$V:$V,0,0)</f>
        <v>8.2799999999999994</v>
      </c>
    </row>
    <row r="646" spans="1:17" x14ac:dyDescent="0.3">
      <c r="A646" s="3">
        <v>120644</v>
      </c>
      <c r="B646">
        <f>_xlfn.XLOOKUP(A646,Cleaning!$A:$A,Cleaning!$B:$B,0,0)</f>
        <v>102</v>
      </c>
      <c r="C646" s="2">
        <f>_xlfn.XLOOKUP(A646,Cleaning!$A:$A,Cleaning!$C:$C,0,0)</f>
        <v>45828</v>
      </c>
      <c r="D646" s="4">
        <f>_xlfn.XLOOKUP(A646,Cleaning!$A:$A,Cleaning!$D:$D,0,0)</f>
        <v>0.4926388888888889</v>
      </c>
      <c r="E646" s="2">
        <f>_xlfn.XLOOKUP(A646,Cleaning!$A:$A,Cleaning!$E:$E,0,0)</f>
        <v>45828</v>
      </c>
      <c r="F646" s="10" t="str">
        <f>_xlfn.XLOOKUP(A646,Cleaning!$A:$A,Cleaning!$F:$F,0,0)</f>
        <v>Friday</v>
      </c>
      <c r="G646" t="str">
        <f>_xlfn.XLOOKUP(A646,Cleaning!$A:$A,Cleaning!$G:$G,0,0)</f>
        <v>Morning</v>
      </c>
      <c r="H646" t="str">
        <f>_xlfn.XLOOKUP(A646,Cleaning!$A:$A,Cleaning!$I:$I,0,0)</f>
        <v>Delivery</v>
      </c>
      <c r="I646" t="str">
        <f>_xlfn.XLOOKUP(A646,Cleaning!$A:$A,Cleaning!$J:$J,0,0)</f>
        <v>Side Salad</v>
      </c>
      <c r="J646" t="str">
        <f>_xlfn.XLOOKUP(A646,Cleaning!$A:$A,Cleaning!$L:$L,0,0)</f>
        <v>No Modifier</v>
      </c>
      <c r="K646" t="str">
        <f>_xlfn.XLOOKUP(A646,Cleaning!$A:$A,Cleaning!$X:$X,0,0)</f>
        <v>Card</v>
      </c>
      <c r="L646" s="3">
        <f>_xlfn.XLOOKUP(A646,Cleaning!$A:$A,Cleaning!$M:$M,0,0)</f>
        <v>1</v>
      </c>
      <c r="M646" s="5">
        <f>_xlfn.XLOOKUP(A646,Cleaning!$A:$A,Cleaning!$O:$O,0,0)</f>
        <v>2.79</v>
      </c>
      <c r="N646" s="12">
        <f>_xlfn.XLOOKUP(A646,Cleaning!$A:$A,Cleaning!$P:$P,0,0)</f>
        <v>2.79</v>
      </c>
      <c r="O646">
        <f>_xlfn.XLOOKUP(A646,Cleaning!$A:$A,Cleaning!$R:$R,0,0)</f>
        <v>0</v>
      </c>
      <c r="P646">
        <f>_xlfn.XLOOKUP(A646,Cleaning!$A:$A,Cleaning!$T:$T,0,0)</f>
        <v>0.2</v>
      </c>
      <c r="Q646" s="5">
        <f>_xlfn.XLOOKUP(A646,Cleaning!$A:$A,Cleaning!$V:$V,0,0)</f>
        <v>2.99</v>
      </c>
    </row>
    <row r="647" spans="1:17" x14ac:dyDescent="0.3">
      <c r="A647" s="3">
        <v>120645</v>
      </c>
      <c r="B647">
        <f>_xlfn.XLOOKUP(A647,Cleaning!$A:$A,Cleaning!$B:$B,0,0)</f>
        <v>403</v>
      </c>
      <c r="C647" s="2">
        <f>_xlfn.XLOOKUP(A647,Cleaning!$A:$A,Cleaning!$C:$C,0,0)</f>
        <v>45790</v>
      </c>
      <c r="D647" s="4">
        <f>_xlfn.XLOOKUP(A647,Cleaning!$A:$A,Cleaning!$D:$D,0,0)</f>
        <v>7.1608796296296295E-2</v>
      </c>
      <c r="E647" s="2">
        <f>_xlfn.XLOOKUP(A647,Cleaning!$A:$A,Cleaning!$E:$E,0,0)</f>
        <v>45790</v>
      </c>
      <c r="F647" s="10" t="str">
        <f>_xlfn.XLOOKUP(A647,Cleaning!$A:$A,Cleaning!$F:$F,0,0)</f>
        <v>Tuesday</v>
      </c>
      <c r="G647" t="str">
        <f>_xlfn.XLOOKUP(A647,Cleaning!$A:$A,Cleaning!$G:$G,0,0)</f>
        <v>Lunch</v>
      </c>
      <c r="H647" t="str">
        <f>_xlfn.XLOOKUP(A647,Cleaning!$A:$A,Cleaning!$I:$I,0,0)</f>
        <v>Takeout</v>
      </c>
      <c r="I647" t="str">
        <f>_xlfn.XLOOKUP(A647,Cleaning!$A:$A,Cleaning!$J:$J,0,0)</f>
        <v>Spicy Chicken Sandwich</v>
      </c>
      <c r="J647" t="str">
        <f>_xlfn.XLOOKUP(A647,Cleaning!$A:$A,Cleaning!$L:$L,0,0)</f>
        <v>No Modifier</v>
      </c>
      <c r="K647" t="str">
        <f>_xlfn.XLOOKUP(A647,Cleaning!$A:$A,Cleaning!$X:$X,0,0)</f>
        <v>Card</v>
      </c>
      <c r="L647" s="3">
        <f>_xlfn.XLOOKUP(A647,Cleaning!$A:$A,Cleaning!$M:$M,0,0)</f>
        <v>1</v>
      </c>
      <c r="M647" s="5">
        <f>_xlfn.XLOOKUP(A647,Cleaning!$A:$A,Cleaning!$O:$O,0,0)</f>
        <v>5.54</v>
      </c>
      <c r="N647" s="12">
        <f>_xlfn.XLOOKUP(A647,Cleaning!$A:$A,Cleaning!$P:$P,0,0)</f>
        <v>5.54</v>
      </c>
      <c r="O647">
        <f>_xlfn.XLOOKUP(A647,Cleaning!$A:$A,Cleaning!$R:$R,0,0)</f>
        <v>0</v>
      </c>
      <c r="P647">
        <f>_xlfn.XLOOKUP(A647,Cleaning!$A:$A,Cleaning!$T:$T,0,0)</f>
        <v>0.44</v>
      </c>
      <c r="Q647" s="5">
        <f>_xlfn.XLOOKUP(A647,Cleaning!$A:$A,Cleaning!$V:$V,0,0)</f>
        <v>5.98</v>
      </c>
    </row>
    <row r="648" spans="1:17" x14ac:dyDescent="0.3">
      <c r="A648" s="3">
        <v>120646</v>
      </c>
      <c r="B648">
        <f>_xlfn.XLOOKUP(A648,Cleaning!$A:$A,Cleaning!$B:$B,0,0)</f>
        <v>401</v>
      </c>
      <c r="C648" s="2">
        <f>_xlfn.XLOOKUP(A648,Cleaning!$A:$A,Cleaning!$C:$C,0,0)</f>
        <v>45759</v>
      </c>
      <c r="D648" s="4">
        <f>_xlfn.XLOOKUP(A648,Cleaning!$A:$A,Cleaning!$D:$D,0,0)</f>
        <v>0.46699074074074076</v>
      </c>
      <c r="E648" s="2">
        <f>_xlfn.XLOOKUP(A648,Cleaning!$A:$A,Cleaning!$E:$E,0,0)</f>
        <v>45759</v>
      </c>
      <c r="F648" s="10" t="str">
        <f>_xlfn.XLOOKUP(A648,Cleaning!$A:$A,Cleaning!$F:$F,0,0)</f>
        <v>Saturday</v>
      </c>
      <c r="G648" t="str">
        <f>_xlfn.XLOOKUP(A648,Cleaning!$A:$A,Cleaning!$G:$G,0,0)</f>
        <v>Lunch</v>
      </c>
      <c r="H648" t="str">
        <f>_xlfn.XLOOKUP(A648,Cleaning!$A:$A,Cleaning!$I:$I,0,0)</f>
        <v>Takeout</v>
      </c>
      <c r="I648" t="str">
        <f>_xlfn.XLOOKUP(A648,Cleaning!$A:$A,Cleaning!$J:$J,0,0)</f>
        <v>Chicken Sandwich Combo</v>
      </c>
      <c r="J648" t="str">
        <f>_xlfn.XLOOKUP(A648,Cleaning!$A:$A,Cleaning!$L:$L,0,0)</f>
        <v>No Modifier</v>
      </c>
      <c r="K648" t="str">
        <f>_xlfn.XLOOKUP(A648,Cleaning!$A:$A,Cleaning!$X:$X,0,0)</f>
        <v>Card</v>
      </c>
      <c r="L648" s="3">
        <f>_xlfn.XLOOKUP(A648,Cleaning!$A:$A,Cleaning!$M:$M,0,0)</f>
        <v>2</v>
      </c>
      <c r="M648" s="5">
        <f>_xlfn.XLOOKUP(A648,Cleaning!$A:$A,Cleaning!$O:$O,0,0)</f>
        <v>7.6400000000000006</v>
      </c>
      <c r="N648" s="12">
        <f>_xlfn.XLOOKUP(A648,Cleaning!$A:$A,Cleaning!$P:$P,0,0)</f>
        <v>15.280000000000001</v>
      </c>
      <c r="O648">
        <f>_xlfn.XLOOKUP(A648,Cleaning!$A:$A,Cleaning!$R:$R,0,0)</f>
        <v>0</v>
      </c>
      <c r="P648">
        <f>_xlfn.XLOOKUP(A648,Cleaning!$A:$A,Cleaning!$T:$T,0,0)</f>
        <v>1.45</v>
      </c>
      <c r="Q648" s="5">
        <f>_xlfn.XLOOKUP(A648,Cleaning!$A:$A,Cleaning!$V:$V,0,0)</f>
        <v>16.73</v>
      </c>
    </row>
    <row r="649" spans="1:17" x14ac:dyDescent="0.3">
      <c r="A649" s="3">
        <v>120647</v>
      </c>
      <c r="B649">
        <f>_xlfn.XLOOKUP(A649,Cleaning!$A:$A,Cleaning!$B:$B,0,0)</f>
        <v>101</v>
      </c>
      <c r="C649" s="2">
        <f>_xlfn.XLOOKUP(A649,Cleaning!$A:$A,Cleaning!$C:$C,0,0)</f>
        <v>45788</v>
      </c>
      <c r="D649" s="4">
        <f>_xlfn.XLOOKUP(A649,Cleaning!$A:$A,Cleaning!$D:$D,0,0)</f>
        <v>0.51226851851851851</v>
      </c>
      <c r="E649" s="2">
        <f>_xlfn.XLOOKUP(A649,Cleaning!$A:$A,Cleaning!$E:$E,0,0)</f>
        <v>45788</v>
      </c>
      <c r="F649" s="10" t="str">
        <f>_xlfn.XLOOKUP(A649,Cleaning!$A:$A,Cleaning!$F:$F,0,0)</f>
        <v>Sunday</v>
      </c>
      <c r="G649" t="str">
        <f>_xlfn.XLOOKUP(A649,Cleaning!$A:$A,Cleaning!$G:$G,0,0)</f>
        <v>Late Night</v>
      </c>
      <c r="H649" t="str">
        <f>_xlfn.XLOOKUP(A649,Cleaning!$A:$A,Cleaning!$I:$I,0,0)</f>
        <v>Dine-In</v>
      </c>
      <c r="I649" t="str">
        <f>_xlfn.XLOOKUP(A649,Cleaning!$A:$A,Cleaning!$J:$J,0,0)</f>
        <v>Cheeseburger</v>
      </c>
      <c r="J649" t="str">
        <f>_xlfn.XLOOKUP(A649,Cleaning!$A:$A,Cleaning!$L:$L,0,0)</f>
        <v>No Modifier</v>
      </c>
      <c r="K649" t="str">
        <f>_xlfn.XLOOKUP(A649,Cleaning!$A:$A,Cleaning!$X:$X,0,0)</f>
        <v>Cash</v>
      </c>
      <c r="L649" s="3">
        <f>_xlfn.XLOOKUP(A649,Cleaning!$A:$A,Cleaning!$M:$M,0,0)</f>
        <v>1</v>
      </c>
      <c r="M649" s="5">
        <f>_xlfn.XLOOKUP(A649,Cleaning!$A:$A,Cleaning!$O:$O,0,0)</f>
        <v>4.47</v>
      </c>
      <c r="N649" s="12">
        <f>_xlfn.XLOOKUP(A649,Cleaning!$A:$A,Cleaning!$P:$P,0,0)</f>
        <v>4.47</v>
      </c>
      <c r="O649">
        <f>_xlfn.XLOOKUP(A649,Cleaning!$A:$A,Cleaning!$R:$R,0,0)</f>
        <v>0</v>
      </c>
      <c r="P649">
        <f>_xlfn.XLOOKUP(A649,Cleaning!$A:$A,Cleaning!$T:$T,0,0)</f>
        <v>0.4</v>
      </c>
      <c r="Q649" s="5">
        <f>_xlfn.XLOOKUP(A649,Cleaning!$A:$A,Cleaning!$V:$V,0,0)</f>
        <v>4.87</v>
      </c>
    </row>
    <row r="650" spans="1:17" x14ac:dyDescent="0.3">
      <c r="A650" s="3">
        <v>120648</v>
      </c>
      <c r="B650">
        <f>_xlfn.XLOOKUP(A650,Cleaning!$A:$A,Cleaning!$B:$B,0,0)</f>
        <v>101</v>
      </c>
      <c r="C650" s="2">
        <f>_xlfn.XLOOKUP(A650,Cleaning!$A:$A,Cleaning!$C:$C,0,0)</f>
        <v>45800</v>
      </c>
      <c r="D650" s="4">
        <f>_xlfn.XLOOKUP(A650,Cleaning!$A:$A,Cleaning!$D:$D,0,0)</f>
        <v>0.53179398148148149</v>
      </c>
      <c r="E650" s="2">
        <f>_xlfn.XLOOKUP(A650,Cleaning!$A:$A,Cleaning!$E:$E,0,0)</f>
        <v>45800</v>
      </c>
      <c r="F650" s="10" t="str">
        <f>_xlfn.XLOOKUP(A650,Cleaning!$A:$A,Cleaning!$F:$F,0,0)</f>
        <v>Friday</v>
      </c>
      <c r="G650" t="str">
        <f>_xlfn.XLOOKUP(A650,Cleaning!$A:$A,Cleaning!$G:$G,0,0)</f>
        <v>Lunch</v>
      </c>
      <c r="H650" t="str">
        <f>_xlfn.XLOOKUP(A650,Cleaning!$A:$A,Cleaning!$I:$I,0,0)</f>
        <v>Dine-In</v>
      </c>
      <c r="I650" t="str">
        <f>_xlfn.XLOOKUP(A650,Cleaning!$A:$A,Cleaning!$J:$J,0,0)</f>
        <v>Cheeseburger</v>
      </c>
      <c r="J650" t="str">
        <f>_xlfn.XLOOKUP(A650,Cleaning!$A:$A,Cleaning!$L:$L,0,0)</f>
        <v>No Modifier</v>
      </c>
      <c r="K650" t="str">
        <f>_xlfn.XLOOKUP(A650,Cleaning!$A:$A,Cleaning!$X:$X,0,0)</f>
        <v>MobilePay</v>
      </c>
      <c r="L650" s="3">
        <f>_xlfn.XLOOKUP(A650,Cleaning!$A:$A,Cleaning!$M:$M,0,0)</f>
        <v>1</v>
      </c>
      <c r="M650" s="5">
        <f>_xlfn.XLOOKUP(A650,Cleaning!$A:$A,Cleaning!$O:$O,0,0)</f>
        <v>4.41</v>
      </c>
      <c r="N650" s="12">
        <f>_xlfn.XLOOKUP(A650,Cleaning!$A:$A,Cleaning!$P:$P,0,0)</f>
        <v>4.41</v>
      </c>
      <c r="O650">
        <f>_xlfn.XLOOKUP(A650,Cleaning!$A:$A,Cleaning!$R:$R,0,0)</f>
        <v>0</v>
      </c>
      <c r="P650">
        <f>_xlfn.XLOOKUP(A650,Cleaning!$A:$A,Cleaning!$T:$T,0,0)</f>
        <v>0.26</v>
      </c>
      <c r="Q650" s="5">
        <f>_xlfn.XLOOKUP(A650,Cleaning!$A:$A,Cleaning!$V:$V,0,0)</f>
        <v>4.67</v>
      </c>
    </row>
    <row r="651" spans="1:17" x14ac:dyDescent="0.3">
      <c r="A651" s="3">
        <v>120649</v>
      </c>
      <c r="B651">
        <f>_xlfn.XLOOKUP(A651,Cleaning!$A:$A,Cleaning!$B:$B,0,0)</f>
        <v>101</v>
      </c>
      <c r="C651" s="2">
        <f>_xlfn.XLOOKUP(A651,Cleaning!$A:$A,Cleaning!$C:$C,0,0)</f>
        <v>45792</v>
      </c>
      <c r="D651" s="4">
        <f>_xlfn.XLOOKUP(A651,Cleaning!$A:$A,Cleaning!$D:$D,0,0)</f>
        <v>8.1770833333333334E-2</v>
      </c>
      <c r="E651" s="2">
        <f>_xlfn.XLOOKUP(A651,Cleaning!$A:$A,Cleaning!$E:$E,0,0)</f>
        <v>45792</v>
      </c>
      <c r="F651" s="10" t="str">
        <f>_xlfn.XLOOKUP(A651,Cleaning!$A:$A,Cleaning!$F:$F,0,0)</f>
        <v>Thursday</v>
      </c>
      <c r="G651" t="str">
        <f>_xlfn.XLOOKUP(A651,Cleaning!$A:$A,Cleaning!$G:$G,0,0)</f>
        <v>Lunch</v>
      </c>
      <c r="H651" t="str">
        <f>_xlfn.XLOOKUP(A651,Cleaning!$A:$A,Cleaning!$I:$I,0,0)</f>
        <v>Dine-In</v>
      </c>
      <c r="I651" t="str">
        <f>_xlfn.XLOOKUP(A651,Cleaning!$A:$A,Cleaning!$J:$J,0,0)</f>
        <v>Spicy Chicken Combo</v>
      </c>
      <c r="J651" t="str">
        <f>_xlfn.XLOOKUP(A651,Cleaning!$A:$A,Cleaning!$L:$L,0,0)</f>
        <v>No Modifier</v>
      </c>
      <c r="K651" t="str">
        <f>_xlfn.XLOOKUP(A651,Cleaning!$A:$A,Cleaning!$X:$X,0,0)</f>
        <v>GiftCard</v>
      </c>
      <c r="L651" s="3">
        <f>_xlfn.XLOOKUP(A651,Cleaning!$A:$A,Cleaning!$M:$M,0,0)</f>
        <v>1</v>
      </c>
      <c r="M651" s="5">
        <f>_xlfn.XLOOKUP(A651,Cleaning!$A:$A,Cleaning!$O:$O,0,0)</f>
        <v>9.64</v>
      </c>
      <c r="N651" s="12">
        <f>_xlfn.XLOOKUP(A651,Cleaning!$A:$A,Cleaning!$P:$P,0,0)</f>
        <v>9.64</v>
      </c>
      <c r="O651">
        <f>_xlfn.XLOOKUP(A651,Cleaning!$A:$A,Cleaning!$R:$R,0,0)</f>
        <v>0</v>
      </c>
      <c r="P651">
        <f>_xlfn.XLOOKUP(A651,Cleaning!$A:$A,Cleaning!$T:$T,0,0)</f>
        <v>0.82</v>
      </c>
      <c r="Q651" s="5">
        <f>_xlfn.XLOOKUP(A651,Cleaning!$A:$A,Cleaning!$V:$V,0,0)</f>
        <v>10.46</v>
      </c>
    </row>
    <row r="652" spans="1:17" x14ac:dyDescent="0.3">
      <c r="A652" s="3">
        <v>120650</v>
      </c>
      <c r="B652">
        <f>_xlfn.XLOOKUP(A652,Cleaning!$A:$A,Cleaning!$B:$B,0,0)</f>
        <v>202</v>
      </c>
      <c r="C652" s="2">
        <f>_xlfn.XLOOKUP(A652,Cleaning!$A:$A,Cleaning!$C:$C,0,0)</f>
        <v>45822</v>
      </c>
      <c r="D652" s="4">
        <f>_xlfn.XLOOKUP(A652,Cleaning!$A:$A,Cleaning!$D:$D,0,0)</f>
        <v>0.22057870370370369</v>
      </c>
      <c r="E652" s="2">
        <f>_xlfn.XLOOKUP(A652,Cleaning!$A:$A,Cleaning!$E:$E,0,0)</f>
        <v>45822</v>
      </c>
      <c r="F652" s="10" t="str">
        <f>_xlfn.XLOOKUP(A652,Cleaning!$A:$A,Cleaning!$F:$F,0,0)</f>
        <v>Saturday</v>
      </c>
      <c r="G652" t="str">
        <f>_xlfn.XLOOKUP(A652,Cleaning!$A:$A,Cleaning!$G:$G,0,0)</f>
        <v>Breakfast</v>
      </c>
      <c r="H652" t="str">
        <f>_xlfn.XLOOKUP(A652,Cleaning!$A:$A,Cleaning!$I:$I,0,0)</f>
        <v>Dine-In</v>
      </c>
      <c r="I652" t="str">
        <f>_xlfn.XLOOKUP(A652,Cleaning!$A:$A,Cleaning!$J:$J,0,0)</f>
        <v>Egg Muffin</v>
      </c>
      <c r="J652" t="str">
        <f>_xlfn.XLOOKUP(A652,Cleaning!$A:$A,Cleaning!$L:$L,0,0)</f>
        <v>Extra Egg</v>
      </c>
      <c r="K652" t="str">
        <f>_xlfn.XLOOKUP(A652,Cleaning!$A:$A,Cleaning!$X:$X,0,0)</f>
        <v>Card</v>
      </c>
      <c r="L652" s="3">
        <f>_xlfn.XLOOKUP(A652,Cleaning!$A:$A,Cleaning!$M:$M,0,0)</f>
        <v>1</v>
      </c>
      <c r="M652" s="5">
        <f>_xlfn.XLOOKUP(A652,Cleaning!$A:$A,Cleaning!$O:$O,0,0)</f>
        <v>4.7</v>
      </c>
      <c r="N652" s="12">
        <f>_xlfn.XLOOKUP(A652,Cleaning!$A:$A,Cleaning!$P:$P,0,0)</f>
        <v>4.7</v>
      </c>
      <c r="O652">
        <f>_xlfn.XLOOKUP(A652,Cleaning!$A:$A,Cleaning!$R:$R,0,0)</f>
        <v>0</v>
      </c>
      <c r="P652">
        <f>_xlfn.XLOOKUP(A652,Cleaning!$A:$A,Cleaning!$T:$T,0,0)</f>
        <v>0.31</v>
      </c>
      <c r="Q652" s="5">
        <f>_xlfn.XLOOKUP(A652,Cleaning!$A:$A,Cleaning!$V:$V,0,0)</f>
        <v>5.01</v>
      </c>
    </row>
    <row r="653" spans="1:17" x14ac:dyDescent="0.3">
      <c r="A653" s="3">
        <v>120651</v>
      </c>
      <c r="B653">
        <f>_xlfn.XLOOKUP(A653,Cleaning!$A:$A,Cleaning!$B:$B,0,0)</f>
        <v>102</v>
      </c>
      <c r="C653" s="2">
        <f>_xlfn.XLOOKUP(A653,Cleaning!$A:$A,Cleaning!$C:$C,0,0)</f>
        <v>45855</v>
      </c>
      <c r="D653" s="4">
        <f>_xlfn.XLOOKUP(A653,Cleaning!$A:$A,Cleaning!$D:$D,0,0)</f>
        <v>0.25787037037037036</v>
      </c>
      <c r="E653" s="2">
        <f>_xlfn.XLOOKUP(A653,Cleaning!$A:$A,Cleaning!$E:$E,0,0)</f>
        <v>45855</v>
      </c>
      <c r="F653" s="10" t="str">
        <f>_xlfn.XLOOKUP(A653,Cleaning!$A:$A,Cleaning!$F:$F,0,0)</f>
        <v>Thursday</v>
      </c>
      <c r="G653" t="str">
        <f>_xlfn.XLOOKUP(A653,Cleaning!$A:$A,Cleaning!$G:$G,0,0)</f>
        <v>Dinner</v>
      </c>
      <c r="H653" t="str">
        <f>_xlfn.XLOOKUP(A653,Cleaning!$A:$A,Cleaning!$I:$I,0,0)</f>
        <v>Delivery</v>
      </c>
      <c r="I653" t="str">
        <f>_xlfn.XLOOKUP(A653,Cleaning!$A:$A,Cleaning!$J:$J,0,0)</f>
        <v>Double Cheeseburger Combo</v>
      </c>
      <c r="J653" t="str">
        <f>_xlfn.XLOOKUP(A653,Cleaning!$A:$A,Cleaning!$L:$L,0,0)</f>
        <v>No Modifier</v>
      </c>
      <c r="K653" t="str">
        <f>_xlfn.XLOOKUP(A653,Cleaning!$A:$A,Cleaning!$X:$X,0,0)</f>
        <v>GiftCard</v>
      </c>
      <c r="L653" s="3">
        <f>_xlfn.XLOOKUP(A653,Cleaning!$A:$A,Cleaning!$M:$M,0,0)</f>
        <v>1</v>
      </c>
      <c r="M653" s="5">
        <f>_xlfn.XLOOKUP(A653,Cleaning!$A:$A,Cleaning!$O:$O,0,0)</f>
        <v>10.55</v>
      </c>
      <c r="N653" s="12">
        <f>_xlfn.XLOOKUP(A653,Cleaning!$A:$A,Cleaning!$P:$P,0,0)</f>
        <v>10.55</v>
      </c>
      <c r="O653">
        <f>_xlfn.XLOOKUP(A653,Cleaning!$A:$A,Cleaning!$R:$R,0,0)</f>
        <v>0</v>
      </c>
      <c r="P653">
        <f>_xlfn.XLOOKUP(A653,Cleaning!$A:$A,Cleaning!$T:$T,0,0)</f>
        <v>0.69</v>
      </c>
      <c r="Q653" s="5">
        <f>_xlfn.XLOOKUP(A653,Cleaning!$A:$A,Cleaning!$V:$V,0,0)</f>
        <v>11.24</v>
      </c>
    </row>
    <row r="654" spans="1:17" x14ac:dyDescent="0.3">
      <c r="A654" s="3">
        <v>120652</v>
      </c>
      <c r="B654">
        <f>_xlfn.XLOOKUP(A654,Cleaning!$A:$A,Cleaning!$B:$B,0,0)</f>
        <v>201</v>
      </c>
      <c r="C654" s="2">
        <f>_xlfn.XLOOKUP(A654,Cleaning!$A:$A,Cleaning!$C:$C,0,0)</f>
        <v>45784</v>
      </c>
      <c r="D654" s="4">
        <f>_xlfn.XLOOKUP(A654,Cleaning!$A:$A,Cleaning!$D:$D,0,0)</f>
        <v>0.30489583333333331</v>
      </c>
      <c r="E654" s="2">
        <f>_xlfn.XLOOKUP(A654,Cleaning!$A:$A,Cleaning!$E:$E,0,0)</f>
        <v>45784</v>
      </c>
      <c r="F654" s="10" t="str">
        <f>_xlfn.XLOOKUP(A654,Cleaning!$A:$A,Cleaning!$F:$F,0,0)</f>
        <v>Wednesday</v>
      </c>
      <c r="G654" t="str">
        <f>_xlfn.XLOOKUP(A654,Cleaning!$A:$A,Cleaning!$G:$G,0,0)</f>
        <v>Dinner</v>
      </c>
      <c r="H654" t="str">
        <f>_xlfn.XLOOKUP(A654,Cleaning!$A:$A,Cleaning!$I:$I,0,0)</f>
        <v>Takeout</v>
      </c>
      <c r="I654" t="str">
        <f>_xlfn.XLOOKUP(A654,Cleaning!$A:$A,Cleaning!$J:$J,0,0)</f>
        <v>Spicy Chicken Sandwich</v>
      </c>
      <c r="J654" t="str">
        <f>_xlfn.XLOOKUP(A654,Cleaning!$A:$A,Cleaning!$L:$L,0,0)</f>
        <v>No Modifier</v>
      </c>
      <c r="K654" t="str">
        <f>_xlfn.XLOOKUP(A654,Cleaning!$A:$A,Cleaning!$X:$X,0,0)</f>
        <v>Card</v>
      </c>
      <c r="L654" s="3">
        <f>_xlfn.XLOOKUP(A654,Cleaning!$A:$A,Cleaning!$M:$M,0,0)</f>
        <v>1</v>
      </c>
      <c r="M654" s="5">
        <f>_xlfn.XLOOKUP(A654,Cleaning!$A:$A,Cleaning!$O:$O,0,0)</f>
        <v>5.79</v>
      </c>
      <c r="N654" s="12">
        <f>_xlfn.XLOOKUP(A654,Cleaning!$A:$A,Cleaning!$P:$P,0,0)</f>
        <v>5.79</v>
      </c>
      <c r="O654">
        <f>_xlfn.XLOOKUP(A654,Cleaning!$A:$A,Cleaning!$R:$R,0,0)</f>
        <v>0</v>
      </c>
      <c r="P654">
        <f>_xlfn.XLOOKUP(A654,Cleaning!$A:$A,Cleaning!$T:$T,0,0)</f>
        <v>0.42</v>
      </c>
      <c r="Q654" s="5">
        <f>_xlfn.XLOOKUP(A654,Cleaning!$A:$A,Cleaning!$V:$V,0,0)</f>
        <v>6.21</v>
      </c>
    </row>
    <row r="655" spans="1:17" x14ac:dyDescent="0.3">
      <c r="A655" s="3">
        <v>120653</v>
      </c>
      <c r="B655">
        <f>_xlfn.XLOOKUP(A655,Cleaning!$A:$A,Cleaning!$B:$B,0,0)</f>
        <v>501</v>
      </c>
      <c r="C655" s="2">
        <f>_xlfn.XLOOKUP(A655,Cleaning!$A:$A,Cleaning!$C:$C,0,0)</f>
        <v>45780</v>
      </c>
      <c r="D655" s="4">
        <f>_xlfn.XLOOKUP(A655,Cleaning!$A:$A,Cleaning!$D:$D,0,0)</f>
        <v>0.12060185185185185</v>
      </c>
      <c r="E655" s="2">
        <f>_xlfn.XLOOKUP(A655,Cleaning!$A:$A,Cleaning!$E:$E,0,0)</f>
        <v>45780</v>
      </c>
      <c r="F655" s="10" t="str">
        <f>_xlfn.XLOOKUP(A655,Cleaning!$A:$A,Cleaning!$F:$F,0,0)</f>
        <v>Saturday</v>
      </c>
      <c r="G655" t="str">
        <f>_xlfn.XLOOKUP(A655,Cleaning!$A:$A,Cleaning!$G:$G,0,0)</f>
        <v>Lunch</v>
      </c>
      <c r="H655" t="str">
        <f>_xlfn.XLOOKUP(A655,Cleaning!$A:$A,Cleaning!$I:$I,0,0)</f>
        <v>Delivery</v>
      </c>
      <c r="I655" t="str">
        <f>_xlfn.XLOOKUP(A655,Cleaning!$A:$A,Cleaning!$J:$J,0,0)</f>
        <v>Chicken Nuggets (10pc)</v>
      </c>
      <c r="J655" t="str">
        <f>_xlfn.XLOOKUP(A655,Cleaning!$A:$A,Cleaning!$L:$L,0,0)</f>
        <v>No Modifier</v>
      </c>
      <c r="K655" t="str">
        <f>_xlfn.XLOOKUP(A655,Cleaning!$A:$A,Cleaning!$X:$X,0,0)</f>
        <v>Card</v>
      </c>
      <c r="L655" s="3">
        <f>_xlfn.XLOOKUP(A655,Cleaning!$A:$A,Cleaning!$M:$M,0,0)</f>
        <v>1</v>
      </c>
      <c r="M655" s="5">
        <f>_xlfn.XLOOKUP(A655,Cleaning!$A:$A,Cleaning!$O:$O,0,0)</f>
        <v>4.62</v>
      </c>
      <c r="N655" s="12">
        <f>_xlfn.XLOOKUP(A655,Cleaning!$A:$A,Cleaning!$P:$P,0,0)</f>
        <v>4.62</v>
      </c>
      <c r="O655">
        <f>_xlfn.XLOOKUP(A655,Cleaning!$A:$A,Cleaning!$R:$R,0,0)</f>
        <v>0</v>
      </c>
      <c r="P655">
        <f>_xlfn.XLOOKUP(A655,Cleaning!$A:$A,Cleaning!$T:$T,0,0)</f>
        <v>0.39</v>
      </c>
      <c r="Q655" s="5">
        <f>_xlfn.XLOOKUP(A655,Cleaning!$A:$A,Cleaning!$V:$V,0,0)</f>
        <v>5.01</v>
      </c>
    </row>
    <row r="656" spans="1:17" x14ac:dyDescent="0.3">
      <c r="A656" s="3">
        <v>120654</v>
      </c>
      <c r="B656">
        <f>_xlfn.XLOOKUP(A656,Cleaning!$A:$A,Cleaning!$B:$B,0,0)</f>
        <v>403</v>
      </c>
      <c r="C656" s="2">
        <f>_xlfn.XLOOKUP(A656,Cleaning!$A:$A,Cleaning!$C:$C,0,0)</f>
        <v>45783</v>
      </c>
      <c r="D656" s="4">
        <f>_xlfn.XLOOKUP(A656,Cleaning!$A:$A,Cleaning!$D:$D,0,0)</f>
        <v>4.5509259259259256E-2</v>
      </c>
      <c r="E656" s="2">
        <f>_xlfn.XLOOKUP(A656,Cleaning!$A:$A,Cleaning!$E:$E,0,0)</f>
        <v>45783</v>
      </c>
      <c r="F656" s="10" t="str">
        <f>_xlfn.XLOOKUP(A656,Cleaning!$A:$A,Cleaning!$F:$F,0,0)</f>
        <v>Tuesday</v>
      </c>
      <c r="G656" t="str">
        <f>_xlfn.XLOOKUP(A656,Cleaning!$A:$A,Cleaning!$G:$G,0,0)</f>
        <v>Lunch</v>
      </c>
      <c r="H656" t="str">
        <f>_xlfn.XLOOKUP(A656,Cleaning!$A:$A,Cleaning!$I:$I,0,0)</f>
        <v>Drive-Thru</v>
      </c>
      <c r="I656" t="str">
        <f>_xlfn.XLOOKUP(A656,Cleaning!$A:$A,Cleaning!$J:$J,0,0)</f>
        <v>Cheeseburger Combo</v>
      </c>
      <c r="J656" t="str">
        <f>_xlfn.XLOOKUP(A656,Cleaning!$A:$A,Cleaning!$L:$L,0,0)</f>
        <v>No Modifier</v>
      </c>
      <c r="K656" t="str">
        <f>_xlfn.XLOOKUP(A656,Cleaning!$A:$A,Cleaning!$X:$X,0,0)</f>
        <v>Card</v>
      </c>
      <c r="L656" s="3">
        <f>_xlfn.XLOOKUP(A656,Cleaning!$A:$A,Cleaning!$M:$M,0,0)</f>
        <v>1</v>
      </c>
      <c r="M656" s="5">
        <f>_xlfn.XLOOKUP(A656,Cleaning!$A:$A,Cleaning!$O:$O,0,0)</f>
        <v>9.7800000000000011</v>
      </c>
      <c r="N656" s="12">
        <f>_xlfn.XLOOKUP(A656,Cleaning!$A:$A,Cleaning!$P:$P,0,0)</f>
        <v>9.7800000000000011</v>
      </c>
      <c r="O656">
        <f>_xlfn.XLOOKUP(A656,Cleaning!$A:$A,Cleaning!$R:$R,0,0)</f>
        <v>0</v>
      </c>
      <c r="P656">
        <f>_xlfn.XLOOKUP(A656,Cleaning!$A:$A,Cleaning!$T:$T,0,0)</f>
        <v>0.68</v>
      </c>
      <c r="Q656" s="5">
        <f>_xlfn.XLOOKUP(A656,Cleaning!$A:$A,Cleaning!$V:$V,0,0)</f>
        <v>10.46</v>
      </c>
    </row>
    <row r="657" spans="1:17" x14ac:dyDescent="0.3">
      <c r="A657" s="3">
        <v>120655</v>
      </c>
      <c r="B657">
        <f>_xlfn.XLOOKUP(A657,Cleaning!$A:$A,Cleaning!$B:$B,0,0)</f>
        <v>101</v>
      </c>
      <c r="C657" s="2">
        <f>_xlfn.XLOOKUP(A657,Cleaning!$A:$A,Cleaning!$C:$C,0,0)</f>
        <v>45865</v>
      </c>
      <c r="D657" s="4">
        <f>_xlfn.XLOOKUP(A657,Cleaning!$A:$A,Cleaning!$D:$D,0,0)</f>
        <v>8.0520833333333333E-2</v>
      </c>
      <c r="E657" s="2">
        <f>_xlfn.XLOOKUP(A657,Cleaning!$A:$A,Cleaning!$E:$E,0,0)</f>
        <v>45865</v>
      </c>
      <c r="F657" s="10" t="str">
        <f>_xlfn.XLOOKUP(A657,Cleaning!$A:$A,Cleaning!$F:$F,0,0)</f>
        <v>Sunday</v>
      </c>
      <c r="G657" t="str">
        <f>_xlfn.XLOOKUP(A657,Cleaning!$A:$A,Cleaning!$G:$G,0,0)</f>
        <v>Lunch</v>
      </c>
      <c r="H657" t="str">
        <f>_xlfn.XLOOKUP(A657,Cleaning!$A:$A,Cleaning!$I:$I,0,0)</f>
        <v>Dine-In</v>
      </c>
      <c r="I657" t="str">
        <f>_xlfn.XLOOKUP(A657,Cleaning!$A:$A,Cleaning!$J:$J,0,0)</f>
        <v>Spicy Chicken Sandwich</v>
      </c>
      <c r="J657" t="str">
        <f>_xlfn.XLOOKUP(A657,Cleaning!$A:$A,Cleaning!$L:$L,0,0)</f>
        <v>Extra Cheese</v>
      </c>
      <c r="K657" t="str">
        <f>_xlfn.XLOOKUP(A657,Cleaning!$A:$A,Cleaning!$X:$X,0,0)</f>
        <v>Card</v>
      </c>
      <c r="L657" s="3">
        <f>_xlfn.XLOOKUP(A657,Cleaning!$A:$A,Cleaning!$M:$M,0,0)</f>
        <v>1</v>
      </c>
      <c r="M657" s="5">
        <f>_xlfn.XLOOKUP(A657,Cleaning!$A:$A,Cleaning!$O:$O,0,0)</f>
        <v>6.16</v>
      </c>
      <c r="N657" s="12">
        <f>_xlfn.XLOOKUP(A657,Cleaning!$A:$A,Cleaning!$P:$P,0,0)</f>
        <v>6.16</v>
      </c>
      <c r="O657">
        <f>_xlfn.XLOOKUP(A657,Cleaning!$A:$A,Cleaning!$R:$R,0,0)</f>
        <v>0</v>
      </c>
      <c r="P657">
        <f>_xlfn.XLOOKUP(A657,Cleaning!$A:$A,Cleaning!$T:$T,0,0)</f>
        <v>0.43</v>
      </c>
      <c r="Q657" s="5">
        <f>_xlfn.XLOOKUP(A657,Cleaning!$A:$A,Cleaning!$V:$V,0,0)</f>
        <v>6.59</v>
      </c>
    </row>
    <row r="658" spans="1:17" x14ac:dyDescent="0.3">
      <c r="A658" s="3">
        <v>120656</v>
      </c>
      <c r="B658">
        <f>_xlfn.XLOOKUP(A658,Cleaning!$A:$A,Cleaning!$B:$B,0,0)</f>
        <v>501</v>
      </c>
      <c r="C658" s="2">
        <f>_xlfn.XLOOKUP(A658,Cleaning!$A:$A,Cleaning!$C:$C,0,0)</f>
        <v>45785</v>
      </c>
      <c r="D658" s="4">
        <f>_xlfn.XLOOKUP(A658,Cleaning!$A:$A,Cleaning!$D:$D,0,0)</f>
        <v>0.18811342592592592</v>
      </c>
      <c r="E658" s="2">
        <f>_xlfn.XLOOKUP(A658,Cleaning!$A:$A,Cleaning!$E:$E,0,0)</f>
        <v>45785</v>
      </c>
      <c r="F658" s="10" t="str">
        <f>_xlfn.XLOOKUP(A658,Cleaning!$A:$A,Cleaning!$F:$F,0,0)</f>
        <v>Thursday</v>
      </c>
      <c r="G658" t="str">
        <f>_xlfn.XLOOKUP(A658,Cleaning!$A:$A,Cleaning!$G:$G,0,0)</f>
        <v>Afternoon</v>
      </c>
      <c r="H658" t="str">
        <f>_xlfn.XLOOKUP(A658,Cleaning!$A:$A,Cleaning!$I:$I,0,0)</f>
        <v>Dine-In</v>
      </c>
      <c r="I658" t="str">
        <f>_xlfn.XLOOKUP(A658,Cleaning!$A:$A,Cleaning!$J:$J,0,0)</f>
        <v>Iced Tea</v>
      </c>
      <c r="J658" t="str">
        <f>_xlfn.XLOOKUP(A658,Cleaning!$A:$A,Cleaning!$L:$L,0,0)</f>
        <v>Sugar-Free Syrup</v>
      </c>
      <c r="K658" t="str">
        <f>_xlfn.XLOOKUP(A658,Cleaning!$A:$A,Cleaning!$X:$X,0,0)</f>
        <v>Cash</v>
      </c>
      <c r="L658" s="3">
        <f>_xlfn.XLOOKUP(A658,Cleaning!$A:$A,Cleaning!$M:$M,0,0)</f>
        <v>1</v>
      </c>
      <c r="M658" s="5">
        <f>_xlfn.XLOOKUP(A658,Cleaning!$A:$A,Cleaning!$O:$O,0,0)</f>
        <v>2.19</v>
      </c>
      <c r="N658" s="12">
        <f>_xlfn.XLOOKUP(A658,Cleaning!$A:$A,Cleaning!$P:$P,0,0)</f>
        <v>2.19</v>
      </c>
      <c r="O658">
        <f>_xlfn.XLOOKUP(A658,Cleaning!$A:$A,Cleaning!$R:$R,0,0)</f>
        <v>0</v>
      </c>
      <c r="P658">
        <f>_xlfn.XLOOKUP(A658,Cleaning!$A:$A,Cleaning!$T:$T,0,0)</f>
        <v>0.16</v>
      </c>
      <c r="Q658" s="5">
        <f>_xlfn.XLOOKUP(A658,Cleaning!$A:$A,Cleaning!$V:$V,0,0)</f>
        <v>2.35</v>
      </c>
    </row>
    <row r="659" spans="1:17" x14ac:dyDescent="0.3">
      <c r="A659" s="3">
        <v>120657</v>
      </c>
      <c r="B659">
        <f>_xlfn.XLOOKUP(A659,Cleaning!$A:$A,Cleaning!$B:$B,0,0)</f>
        <v>501</v>
      </c>
      <c r="C659" s="2">
        <f>_xlfn.XLOOKUP(A659,Cleaning!$A:$A,Cleaning!$C:$C,0,0)</f>
        <v>45875</v>
      </c>
      <c r="D659" s="4">
        <f>_xlfn.XLOOKUP(A659,Cleaning!$A:$A,Cleaning!$D:$D,0,0)</f>
        <v>0.52233796296296298</v>
      </c>
      <c r="E659" s="2">
        <f>_xlfn.XLOOKUP(A659,Cleaning!$A:$A,Cleaning!$E:$E,0,0)</f>
        <v>45875</v>
      </c>
      <c r="F659" s="10" t="str">
        <f>_xlfn.XLOOKUP(A659,Cleaning!$A:$A,Cleaning!$F:$F,0,0)</f>
        <v>Wednesday</v>
      </c>
      <c r="G659" t="str">
        <f>_xlfn.XLOOKUP(A659,Cleaning!$A:$A,Cleaning!$G:$G,0,0)</f>
        <v>Lunch</v>
      </c>
      <c r="H659" t="str">
        <f>_xlfn.XLOOKUP(A659,Cleaning!$A:$A,Cleaning!$I:$I,0,0)</f>
        <v>Drive-Thru</v>
      </c>
      <c r="I659" t="str">
        <f>_xlfn.XLOOKUP(A659,Cleaning!$A:$A,Cleaning!$J:$J,0,0)</f>
        <v>Soft Drink (Medium)</v>
      </c>
      <c r="J659" t="str">
        <f>_xlfn.XLOOKUP(A659,Cleaning!$A:$A,Cleaning!$L:$L,0,0)</f>
        <v>No Modifier</v>
      </c>
      <c r="K659" t="str">
        <f>_xlfn.XLOOKUP(A659,Cleaning!$A:$A,Cleaning!$X:$X,0,0)</f>
        <v>MobilePay</v>
      </c>
      <c r="L659" s="3">
        <f>_xlfn.XLOOKUP(A659,Cleaning!$A:$A,Cleaning!$M:$M,0,0)</f>
        <v>3</v>
      </c>
      <c r="M659" s="5">
        <f>_xlfn.XLOOKUP(A659,Cleaning!$A:$A,Cleaning!$O:$O,0,0)</f>
        <v>1.74</v>
      </c>
      <c r="N659" s="12">
        <f>_xlfn.XLOOKUP(A659,Cleaning!$A:$A,Cleaning!$P:$P,0,0)</f>
        <v>5.22</v>
      </c>
      <c r="O659">
        <f>_xlfn.XLOOKUP(A659,Cleaning!$A:$A,Cleaning!$R:$R,0,0)</f>
        <v>0</v>
      </c>
      <c r="P659">
        <f>_xlfn.XLOOKUP(A659,Cleaning!$A:$A,Cleaning!$T:$T,0,0)</f>
        <v>0.37</v>
      </c>
      <c r="Q659" s="5">
        <f>_xlfn.XLOOKUP(A659,Cleaning!$A:$A,Cleaning!$V:$V,0,0)</f>
        <v>5.59</v>
      </c>
    </row>
    <row r="660" spans="1:17" x14ac:dyDescent="0.3">
      <c r="A660" s="3">
        <v>120658</v>
      </c>
      <c r="B660">
        <f>_xlfn.XLOOKUP(A660,Cleaning!$A:$A,Cleaning!$B:$B,0,0)</f>
        <v>103</v>
      </c>
      <c r="C660" s="2">
        <f>_xlfn.XLOOKUP(A660,Cleaning!$A:$A,Cleaning!$C:$C,0,0)</f>
        <v>45820</v>
      </c>
      <c r="D660" s="4">
        <f>_xlfn.XLOOKUP(A660,Cleaning!$A:$A,Cleaning!$D:$D,0,0)</f>
        <v>0.3822800925925926</v>
      </c>
      <c r="E660" s="2">
        <f>_xlfn.XLOOKUP(A660,Cleaning!$A:$A,Cleaning!$E:$E,0,0)</f>
        <v>45820</v>
      </c>
      <c r="F660" s="10" t="str">
        <f>_xlfn.XLOOKUP(A660,Cleaning!$A:$A,Cleaning!$F:$F,0,0)</f>
        <v>Thursday</v>
      </c>
      <c r="G660" t="str">
        <f>_xlfn.XLOOKUP(A660,Cleaning!$A:$A,Cleaning!$G:$G,0,0)</f>
        <v>Dinner</v>
      </c>
      <c r="H660" t="str">
        <f>_xlfn.XLOOKUP(A660,Cleaning!$A:$A,Cleaning!$I:$I,0,0)</f>
        <v>Dine-In</v>
      </c>
      <c r="I660" t="str">
        <f>_xlfn.XLOOKUP(A660,Cleaning!$A:$A,Cleaning!$J:$J,0,0)</f>
        <v>French Fries</v>
      </c>
      <c r="J660" t="str">
        <f>_xlfn.XLOOKUP(A660,Cleaning!$A:$A,Cleaning!$L:$L,0,0)</f>
        <v>No Modifier</v>
      </c>
      <c r="K660" t="str">
        <f>_xlfn.XLOOKUP(A660,Cleaning!$A:$A,Cleaning!$X:$X,0,0)</f>
        <v>Card</v>
      </c>
      <c r="L660" s="3">
        <f>_xlfn.XLOOKUP(A660,Cleaning!$A:$A,Cleaning!$M:$M,0,0)</f>
        <v>1</v>
      </c>
      <c r="M660" s="5">
        <f>_xlfn.XLOOKUP(A660,Cleaning!$A:$A,Cleaning!$O:$O,0,0)</f>
        <v>2.6999999999999997</v>
      </c>
      <c r="N660" s="12">
        <f>_xlfn.XLOOKUP(A660,Cleaning!$A:$A,Cleaning!$P:$P,0,0)</f>
        <v>2.6999999999999997</v>
      </c>
      <c r="O660">
        <f>_xlfn.XLOOKUP(A660,Cleaning!$A:$A,Cleaning!$R:$R,0,0)</f>
        <v>0</v>
      </c>
      <c r="P660">
        <f>_xlfn.XLOOKUP(A660,Cleaning!$A:$A,Cleaning!$T:$T,0,0)</f>
        <v>0.2</v>
      </c>
      <c r="Q660" s="5">
        <f>_xlfn.XLOOKUP(A660,Cleaning!$A:$A,Cleaning!$V:$V,0,0)</f>
        <v>2.9</v>
      </c>
    </row>
    <row r="661" spans="1:17" x14ac:dyDescent="0.3">
      <c r="A661" s="3">
        <v>120659</v>
      </c>
      <c r="B661">
        <f>_xlfn.XLOOKUP(A661,Cleaning!$A:$A,Cleaning!$B:$B,0,0)</f>
        <v>101</v>
      </c>
      <c r="C661" s="2">
        <f>_xlfn.XLOOKUP(A661,Cleaning!$A:$A,Cleaning!$C:$C,0,0)</f>
        <v>45834</v>
      </c>
      <c r="D661" s="4">
        <f>_xlfn.XLOOKUP(A661,Cleaning!$A:$A,Cleaning!$D:$D,0,0)</f>
        <v>0.47957175925925927</v>
      </c>
      <c r="E661" s="2">
        <f>_xlfn.XLOOKUP(A661,Cleaning!$A:$A,Cleaning!$E:$E,0,0)</f>
        <v>45834</v>
      </c>
      <c r="F661" s="10" t="str">
        <f>_xlfn.XLOOKUP(A661,Cleaning!$A:$A,Cleaning!$F:$F,0,0)</f>
        <v>Thursday</v>
      </c>
      <c r="G661" t="str">
        <f>_xlfn.XLOOKUP(A661,Cleaning!$A:$A,Cleaning!$G:$G,0,0)</f>
        <v>Lunch</v>
      </c>
      <c r="H661" t="str">
        <f>_xlfn.XLOOKUP(A661,Cleaning!$A:$A,Cleaning!$I:$I,0,0)</f>
        <v>Delivery</v>
      </c>
      <c r="I661" t="str">
        <f>_xlfn.XLOOKUP(A661,Cleaning!$A:$A,Cleaning!$J:$J,0,0)</f>
        <v>Chicken Nuggets (10pc)</v>
      </c>
      <c r="J661" t="str">
        <f>_xlfn.XLOOKUP(A661,Cleaning!$A:$A,Cleaning!$L:$L,0,0)</f>
        <v>No Modifier</v>
      </c>
      <c r="K661" t="str">
        <f>_xlfn.XLOOKUP(A661,Cleaning!$A:$A,Cleaning!$X:$X,0,0)</f>
        <v>Card</v>
      </c>
      <c r="L661" s="3">
        <f>_xlfn.XLOOKUP(A661,Cleaning!$A:$A,Cleaning!$M:$M,0,0)</f>
        <v>2</v>
      </c>
      <c r="M661" s="5">
        <f>_xlfn.XLOOKUP(A661,Cleaning!$A:$A,Cleaning!$O:$O,0,0)</f>
        <v>4.9399999999999995</v>
      </c>
      <c r="N661" s="12">
        <f>_xlfn.XLOOKUP(A661,Cleaning!$A:$A,Cleaning!$P:$P,0,0)</f>
        <v>9.879999999999999</v>
      </c>
      <c r="O661">
        <f>_xlfn.XLOOKUP(A661,Cleaning!$A:$A,Cleaning!$R:$R,0,0)</f>
        <v>0</v>
      </c>
      <c r="P661">
        <f>_xlfn.XLOOKUP(A661,Cleaning!$A:$A,Cleaning!$T:$T,0,0)</f>
        <v>0.64</v>
      </c>
      <c r="Q661" s="5">
        <f>_xlfn.XLOOKUP(A661,Cleaning!$A:$A,Cleaning!$V:$V,0,0)</f>
        <v>10.52</v>
      </c>
    </row>
    <row r="662" spans="1:17" x14ac:dyDescent="0.3">
      <c r="A662" s="3">
        <v>120660</v>
      </c>
      <c r="B662">
        <f>_xlfn.XLOOKUP(A662,Cleaning!$A:$A,Cleaning!$B:$B,0,0)</f>
        <v>202</v>
      </c>
      <c r="C662" s="2">
        <f>_xlfn.XLOOKUP(A662,Cleaning!$A:$A,Cleaning!$C:$C,0,0)</f>
        <v>45785</v>
      </c>
      <c r="D662" s="4">
        <f>_xlfn.XLOOKUP(A662,Cleaning!$A:$A,Cleaning!$D:$D,0,0)</f>
        <v>0.40167824074074077</v>
      </c>
      <c r="E662" s="2">
        <f>_xlfn.XLOOKUP(A662,Cleaning!$A:$A,Cleaning!$E:$E,0,0)</f>
        <v>45785</v>
      </c>
      <c r="F662" s="10" t="str">
        <f>_xlfn.XLOOKUP(A662,Cleaning!$A:$A,Cleaning!$F:$F,0,0)</f>
        <v>Thursday</v>
      </c>
      <c r="G662" t="str">
        <f>_xlfn.XLOOKUP(A662,Cleaning!$A:$A,Cleaning!$G:$G,0,0)</f>
        <v>Dinner</v>
      </c>
      <c r="H662" t="str">
        <f>_xlfn.XLOOKUP(A662,Cleaning!$A:$A,Cleaning!$I:$I,0,0)</f>
        <v>Takeout</v>
      </c>
      <c r="I662" t="str">
        <f>_xlfn.XLOOKUP(A662,Cleaning!$A:$A,Cleaning!$J:$J,0,0)</f>
        <v>Spicy Chicken Combo</v>
      </c>
      <c r="J662" t="str">
        <f>_xlfn.XLOOKUP(A662,Cleaning!$A:$A,Cleaning!$L:$L,0,0)</f>
        <v>No Modifier</v>
      </c>
      <c r="K662" t="str">
        <f>_xlfn.XLOOKUP(A662,Cleaning!$A:$A,Cleaning!$X:$X,0,0)</f>
        <v>Card</v>
      </c>
      <c r="L662" s="3">
        <f>_xlfn.XLOOKUP(A662,Cleaning!$A:$A,Cleaning!$M:$M,0,0)</f>
        <v>1</v>
      </c>
      <c r="M662" s="5">
        <f>_xlfn.XLOOKUP(A662,Cleaning!$A:$A,Cleaning!$O:$O,0,0)</f>
        <v>9</v>
      </c>
      <c r="N662" s="12">
        <f>_xlfn.XLOOKUP(A662,Cleaning!$A:$A,Cleaning!$P:$P,0,0)</f>
        <v>9</v>
      </c>
      <c r="O662">
        <f>_xlfn.XLOOKUP(A662,Cleaning!$A:$A,Cleaning!$R:$R,0,0)</f>
        <v>0</v>
      </c>
      <c r="P662">
        <f>_xlfn.XLOOKUP(A662,Cleaning!$A:$A,Cleaning!$T:$T,0,0)</f>
        <v>0.63</v>
      </c>
      <c r="Q662" s="5">
        <f>_xlfn.XLOOKUP(A662,Cleaning!$A:$A,Cleaning!$V:$V,0,0)</f>
        <v>9.6300000000000008</v>
      </c>
    </row>
    <row r="663" spans="1:17" x14ac:dyDescent="0.3">
      <c r="A663" s="3">
        <v>120661</v>
      </c>
      <c r="B663">
        <f>_xlfn.XLOOKUP(A663,Cleaning!$A:$A,Cleaning!$B:$B,0,0)</f>
        <v>401</v>
      </c>
      <c r="C663" s="2">
        <f>_xlfn.XLOOKUP(A663,Cleaning!$A:$A,Cleaning!$C:$C,0,0)</f>
        <v>45796</v>
      </c>
      <c r="D663" s="4">
        <f>_xlfn.XLOOKUP(A663,Cleaning!$A:$A,Cleaning!$D:$D,0,0)</f>
        <v>0.29758101851851854</v>
      </c>
      <c r="E663" s="2">
        <f>_xlfn.XLOOKUP(A663,Cleaning!$A:$A,Cleaning!$E:$E,0,0)</f>
        <v>45796</v>
      </c>
      <c r="F663" s="10" t="str">
        <f>_xlfn.XLOOKUP(A663,Cleaning!$A:$A,Cleaning!$F:$F,0,0)</f>
        <v>Monday</v>
      </c>
      <c r="G663" t="str">
        <f>_xlfn.XLOOKUP(A663,Cleaning!$A:$A,Cleaning!$G:$G,0,0)</f>
        <v>Dinner</v>
      </c>
      <c r="H663" t="str">
        <f>_xlfn.XLOOKUP(A663,Cleaning!$A:$A,Cleaning!$I:$I,0,0)</f>
        <v>Dine-In</v>
      </c>
      <c r="I663" t="str">
        <f>_xlfn.XLOOKUP(A663,Cleaning!$A:$A,Cleaning!$J:$J,0,0)</f>
        <v>Cheeseburger Combo</v>
      </c>
      <c r="J663" t="str">
        <f>_xlfn.XLOOKUP(A663,Cleaning!$A:$A,Cleaning!$L:$L,0,0)</f>
        <v>No Modifier</v>
      </c>
      <c r="K663" t="str">
        <f>_xlfn.XLOOKUP(A663,Cleaning!$A:$A,Cleaning!$X:$X,0,0)</f>
        <v>Card</v>
      </c>
      <c r="L663" s="3">
        <f>_xlfn.XLOOKUP(A663,Cleaning!$A:$A,Cleaning!$M:$M,0,0)</f>
        <v>1</v>
      </c>
      <c r="M663" s="5">
        <f>_xlfn.XLOOKUP(A663,Cleaning!$A:$A,Cleaning!$O:$O,0,0)</f>
        <v>8.2200000000000006</v>
      </c>
      <c r="N663" s="12">
        <f>_xlfn.XLOOKUP(A663,Cleaning!$A:$A,Cleaning!$P:$P,0,0)</f>
        <v>8.2200000000000006</v>
      </c>
      <c r="O663">
        <f>_xlfn.XLOOKUP(A663,Cleaning!$A:$A,Cleaning!$R:$R,0,0)</f>
        <v>0</v>
      </c>
      <c r="P663">
        <f>_xlfn.XLOOKUP(A663,Cleaning!$A:$A,Cleaning!$T:$T,0,0)</f>
        <v>0.62</v>
      </c>
      <c r="Q663" s="5">
        <f>_xlfn.XLOOKUP(A663,Cleaning!$A:$A,Cleaning!$V:$V,0,0)</f>
        <v>8.84</v>
      </c>
    </row>
    <row r="664" spans="1:17" x14ac:dyDescent="0.3">
      <c r="A664" s="3">
        <v>120662</v>
      </c>
      <c r="B664">
        <f>_xlfn.XLOOKUP(A664,Cleaning!$A:$A,Cleaning!$B:$B,0,0)</f>
        <v>103</v>
      </c>
      <c r="C664" s="2">
        <f>_xlfn.XLOOKUP(A664,Cleaning!$A:$A,Cleaning!$C:$C,0,0)</f>
        <v>45791</v>
      </c>
      <c r="D664" s="4">
        <f>_xlfn.XLOOKUP(A664,Cleaning!$A:$A,Cleaning!$D:$D,0,0)</f>
        <v>0.41187499999999999</v>
      </c>
      <c r="E664" s="2">
        <f>_xlfn.XLOOKUP(A664,Cleaning!$A:$A,Cleaning!$E:$E,0,0)</f>
        <v>45791</v>
      </c>
      <c r="F664" s="10" t="str">
        <f>_xlfn.XLOOKUP(A664,Cleaning!$A:$A,Cleaning!$F:$F,0,0)</f>
        <v>Wednesday</v>
      </c>
      <c r="G664" t="str">
        <f>_xlfn.XLOOKUP(A664,Cleaning!$A:$A,Cleaning!$G:$G,0,0)</f>
        <v>Breakfast</v>
      </c>
      <c r="H664" t="str">
        <f>_xlfn.XLOOKUP(A664,Cleaning!$A:$A,Cleaning!$I:$I,0,0)</f>
        <v>Takeout</v>
      </c>
      <c r="I664" t="str">
        <f>_xlfn.XLOOKUP(A664,Cleaning!$A:$A,Cleaning!$J:$J,0,0)</f>
        <v>Coffee</v>
      </c>
      <c r="J664" t="str">
        <f>_xlfn.XLOOKUP(A664,Cleaning!$A:$A,Cleaning!$L:$L,0,0)</f>
        <v>No Modifier</v>
      </c>
      <c r="K664" t="str">
        <f>_xlfn.XLOOKUP(A664,Cleaning!$A:$A,Cleaning!$X:$X,0,0)</f>
        <v>Card</v>
      </c>
      <c r="L664" s="3">
        <f>_xlfn.XLOOKUP(A664,Cleaning!$A:$A,Cleaning!$M:$M,0,0)</f>
        <v>2</v>
      </c>
      <c r="M664" s="5">
        <f>_xlfn.XLOOKUP(A664,Cleaning!$A:$A,Cleaning!$O:$O,0,0)</f>
        <v>1.8800000000000001</v>
      </c>
      <c r="N664" s="12">
        <f>_xlfn.XLOOKUP(A664,Cleaning!$A:$A,Cleaning!$P:$P,0,0)</f>
        <v>3.7600000000000002</v>
      </c>
      <c r="O664">
        <f>_xlfn.XLOOKUP(A664,Cleaning!$A:$A,Cleaning!$R:$R,0,0)</f>
        <v>0</v>
      </c>
      <c r="P664">
        <f>_xlfn.XLOOKUP(A664,Cleaning!$A:$A,Cleaning!$T:$T,0,0)</f>
        <v>0.23</v>
      </c>
      <c r="Q664" s="5">
        <f>_xlfn.XLOOKUP(A664,Cleaning!$A:$A,Cleaning!$V:$V,0,0)</f>
        <v>3.99</v>
      </c>
    </row>
    <row r="665" spans="1:17" x14ac:dyDescent="0.3">
      <c r="A665" s="3">
        <v>120663</v>
      </c>
      <c r="B665">
        <f>_xlfn.XLOOKUP(A665,Cleaning!$A:$A,Cleaning!$B:$B,0,0)</f>
        <v>401</v>
      </c>
      <c r="C665" s="2">
        <f>_xlfn.XLOOKUP(A665,Cleaning!$A:$A,Cleaning!$C:$C,0,0)</f>
        <v>45872</v>
      </c>
      <c r="D665" s="4">
        <f>_xlfn.XLOOKUP(A665,Cleaning!$A:$A,Cleaning!$D:$D,0,0)</f>
        <v>6.0601851851851851E-2</v>
      </c>
      <c r="E665" s="2">
        <f>_xlfn.XLOOKUP(A665,Cleaning!$A:$A,Cleaning!$E:$E,0,0)</f>
        <v>45872</v>
      </c>
      <c r="F665" s="10" t="str">
        <f>_xlfn.XLOOKUP(A665,Cleaning!$A:$A,Cleaning!$F:$F,0,0)</f>
        <v>Sunday</v>
      </c>
      <c r="G665" t="str">
        <f>_xlfn.XLOOKUP(A665,Cleaning!$A:$A,Cleaning!$G:$G,0,0)</f>
        <v>Lunch</v>
      </c>
      <c r="H665" t="str">
        <f>_xlfn.XLOOKUP(A665,Cleaning!$A:$A,Cleaning!$I:$I,0,0)</f>
        <v>Drive-Thru</v>
      </c>
      <c r="I665" t="str">
        <f>_xlfn.XLOOKUP(A665,Cleaning!$A:$A,Cleaning!$J:$J,0,0)</f>
        <v>French Fries</v>
      </c>
      <c r="J665" t="str">
        <f>_xlfn.XLOOKUP(A665,Cleaning!$A:$A,Cleaning!$L:$L,0,0)</f>
        <v>No Sauce</v>
      </c>
      <c r="K665" t="str">
        <f>_xlfn.XLOOKUP(A665,Cleaning!$A:$A,Cleaning!$X:$X,0,0)</f>
        <v>Card</v>
      </c>
      <c r="L665" s="3">
        <f>_xlfn.XLOOKUP(A665,Cleaning!$A:$A,Cleaning!$M:$M,0,0)</f>
        <v>2</v>
      </c>
      <c r="M665" s="5">
        <f>_xlfn.XLOOKUP(A665,Cleaning!$A:$A,Cleaning!$O:$O,0,0)</f>
        <v>2.4900000000000002</v>
      </c>
      <c r="N665" s="12">
        <f>_xlfn.XLOOKUP(A665,Cleaning!$A:$A,Cleaning!$P:$P,0,0)</f>
        <v>4.9800000000000004</v>
      </c>
      <c r="O665">
        <f>_xlfn.XLOOKUP(A665,Cleaning!$A:$A,Cleaning!$R:$R,0,0)</f>
        <v>0</v>
      </c>
      <c r="P665">
        <f>_xlfn.XLOOKUP(A665,Cleaning!$A:$A,Cleaning!$T:$T,0,0)</f>
        <v>0.47</v>
      </c>
      <c r="Q665" s="5">
        <f>_xlfn.XLOOKUP(A665,Cleaning!$A:$A,Cleaning!$V:$V,0,0)</f>
        <v>5.45</v>
      </c>
    </row>
    <row r="666" spans="1:17" x14ac:dyDescent="0.3">
      <c r="A666" s="3">
        <v>120664</v>
      </c>
      <c r="B666">
        <f>_xlfn.XLOOKUP(A666,Cleaning!$A:$A,Cleaning!$B:$B,0,0)</f>
        <v>102</v>
      </c>
      <c r="C666" s="2">
        <f>_xlfn.XLOOKUP(A666,Cleaning!$A:$A,Cleaning!$C:$C,0,0)</f>
        <v>45835</v>
      </c>
      <c r="D666" s="4">
        <f>_xlfn.XLOOKUP(A666,Cleaning!$A:$A,Cleaning!$D:$D,0,0)</f>
        <v>0.44254629629629627</v>
      </c>
      <c r="E666" s="2">
        <f>_xlfn.XLOOKUP(A666,Cleaning!$A:$A,Cleaning!$E:$E,0,0)</f>
        <v>45835</v>
      </c>
      <c r="F666" s="10" t="str">
        <f>_xlfn.XLOOKUP(A666,Cleaning!$A:$A,Cleaning!$F:$F,0,0)</f>
        <v>Friday</v>
      </c>
      <c r="G666" t="str">
        <f>_xlfn.XLOOKUP(A666,Cleaning!$A:$A,Cleaning!$G:$G,0,0)</f>
        <v>Breakfast</v>
      </c>
      <c r="H666" t="str">
        <f>_xlfn.XLOOKUP(A666,Cleaning!$A:$A,Cleaning!$I:$I,0,0)</f>
        <v>Dine-In</v>
      </c>
      <c r="I666" t="str">
        <f>_xlfn.XLOOKUP(A666,Cleaning!$A:$A,Cleaning!$J:$J,0,0)</f>
        <v>Coffee</v>
      </c>
      <c r="J666" t="str">
        <f>_xlfn.XLOOKUP(A666,Cleaning!$A:$A,Cleaning!$L:$L,0,0)</f>
        <v>No Ice</v>
      </c>
      <c r="K666" t="str">
        <f>_xlfn.XLOOKUP(A666,Cleaning!$A:$A,Cleaning!$X:$X,0,0)</f>
        <v>MobilePay</v>
      </c>
      <c r="L666" s="3">
        <f>_xlfn.XLOOKUP(A666,Cleaning!$A:$A,Cleaning!$M:$M,0,0)</f>
        <v>1</v>
      </c>
      <c r="M666" s="5">
        <f>_xlfn.XLOOKUP(A666,Cleaning!$A:$A,Cleaning!$O:$O,0,0)</f>
        <v>1.75</v>
      </c>
      <c r="N666" s="12">
        <f>_xlfn.XLOOKUP(A666,Cleaning!$A:$A,Cleaning!$P:$P,0,0)</f>
        <v>1.75</v>
      </c>
      <c r="O666">
        <f>_xlfn.XLOOKUP(A666,Cleaning!$A:$A,Cleaning!$R:$R,0,0)</f>
        <v>0.35</v>
      </c>
      <c r="P666">
        <f>_xlfn.XLOOKUP(A666,Cleaning!$A:$A,Cleaning!$T:$T,0,0)</f>
        <v>0.13</v>
      </c>
      <c r="Q666" s="5">
        <f>_xlfn.XLOOKUP(A666,Cleaning!$A:$A,Cleaning!$V:$V,0,0)</f>
        <v>1.53</v>
      </c>
    </row>
    <row r="667" spans="1:17" x14ac:dyDescent="0.3">
      <c r="A667" s="3">
        <v>120665</v>
      </c>
      <c r="B667">
        <f>_xlfn.XLOOKUP(A667,Cleaning!$A:$A,Cleaning!$B:$B,0,0)</f>
        <v>202</v>
      </c>
      <c r="C667" s="2">
        <f>_xlfn.XLOOKUP(A667,Cleaning!$A:$A,Cleaning!$C:$C,0,0)</f>
        <v>45875</v>
      </c>
      <c r="D667" s="4">
        <f>_xlfn.XLOOKUP(A667,Cleaning!$A:$A,Cleaning!$D:$D,0,0)</f>
        <v>0.34118055555555554</v>
      </c>
      <c r="E667" s="2">
        <f>_xlfn.XLOOKUP(A667,Cleaning!$A:$A,Cleaning!$E:$E,0,0)</f>
        <v>45875</v>
      </c>
      <c r="F667" s="10" t="str">
        <f>_xlfn.XLOOKUP(A667,Cleaning!$A:$A,Cleaning!$F:$F,0,0)</f>
        <v>Wednesday</v>
      </c>
      <c r="G667" t="str">
        <f>_xlfn.XLOOKUP(A667,Cleaning!$A:$A,Cleaning!$G:$G,0,0)</f>
        <v>Dinner</v>
      </c>
      <c r="H667" t="str">
        <f>_xlfn.XLOOKUP(A667,Cleaning!$A:$A,Cleaning!$I:$I,0,0)</f>
        <v>Takeout</v>
      </c>
      <c r="I667" t="str">
        <f>_xlfn.XLOOKUP(A667,Cleaning!$A:$A,Cleaning!$J:$J,0,0)</f>
        <v>Veggie Burger</v>
      </c>
      <c r="J667" t="str">
        <f>_xlfn.XLOOKUP(A667,Cleaning!$A:$A,Cleaning!$L:$L,0,0)</f>
        <v>Spicy</v>
      </c>
      <c r="K667" t="str">
        <f>_xlfn.XLOOKUP(A667,Cleaning!$A:$A,Cleaning!$X:$X,0,0)</f>
        <v>Card</v>
      </c>
      <c r="L667" s="3">
        <f>_xlfn.XLOOKUP(A667,Cleaning!$A:$A,Cleaning!$M:$M,0,0)</f>
        <v>1</v>
      </c>
      <c r="M667" s="5">
        <f>_xlfn.XLOOKUP(A667,Cleaning!$A:$A,Cleaning!$O:$O,0,0)</f>
        <v>5.28</v>
      </c>
      <c r="N667" s="12">
        <f>_xlfn.XLOOKUP(A667,Cleaning!$A:$A,Cleaning!$P:$P,0,0)</f>
        <v>5.28</v>
      </c>
      <c r="O667">
        <f>_xlfn.XLOOKUP(A667,Cleaning!$A:$A,Cleaning!$R:$R,0,0)</f>
        <v>0</v>
      </c>
      <c r="P667">
        <f>_xlfn.XLOOKUP(A667,Cleaning!$A:$A,Cleaning!$T:$T,0,0)</f>
        <v>0.5</v>
      </c>
      <c r="Q667" s="5">
        <f>_xlfn.XLOOKUP(A667,Cleaning!$A:$A,Cleaning!$V:$V,0,0)</f>
        <v>5.78</v>
      </c>
    </row>
    <row r="668" spans="1:17" x14ac:dyDescent="0.3">
      <c r="A668" s="3">
        <v>120666</v>
      </c>
      <c r="B668">
        <f>_xlfn.XLOOKUP(A668,Cleaning!$A:$A,Cleaning!$B:$B,0,0)</f>
        <v>402</v>
      </c>
      <c r="C668" s="2">
        <f>_xlfn.XLOOKUP(A668,Cleaning!$A:$A,Cleaning!$C:$C,0,0)</f>
        <v>45843</v>
      </c>
      <c r="D668" s="4">
        <f>_xlfn.XLOOKUP(A668,Cleaning!$A:$A,Cleaning!$D:$D,0,0)</f>
        <v>6.2314814814814816E-2</v>
      </c>
      <c r="E668" s="2">
        <f>_xlfn.XLOOKUP(A668,Cleaning!$A:$A,Cleaning!$E:$E,0,0)</f>
        <v>45843</v>
      </c>
      <c r="F668" s="10" t="str">
        <f>_xlfn.XLOOKUP(A668,Cleaning!$A:$A,Cleaning!$F:$F,0,0)</f>
        <v>Saturday</v>
      </c>
      <c r="G668" t="str">
        <f>_xlfn.XLOOKUP(A668,Cleaning!$A:$A,Cleaning!$G:$G,0,0)</f>
        <v>Lunch</v>
      </c>
      <c r="H668" t="str">
        <f>_xlfn.XLOOKUP(A668,Cleaning!$A:$A,Cleaning!$I:$I,0,0)</f>
        <v>Delivery</v>
      </c>
      <c r="I668" t="str">
        <f>_xlfn.XLOOKUP(A668,Cleaning!$A:$A,Cleaning!$J:$J,0,0)</f>
        <v>Chicken Nuggets (10pc)</v>
      </c>
      <c r="J668" t="str">
        <f>_xlfn.XLOOKUP(A668,Cleaning!$A:$A,Cleaning!$L:$L,0,0)</f>
        <v>No Modifier</v>
      </c>
      <c r="K668" t="str">
        <f>_xlfn.XLOOKUP(A668,Cleaning!$A:$A,Cleaning!$X:$X,0,0)</f>
        <v>MobilePay</v>
      </c>
      <c r="L668" s="3">
        <f>_xlfn.XLOOKUP(A668,Cleaning!$A:$A,Cleaning!$M:$M,0,0)</f>
        <v>2</v>
      </c>
      <c r="M668" s="5">
        <f>_xlfn.XLOOKUP(A668,Cleaning!$A:$A,Cleaning!$O:$O,0,0)</f>
        <v>4.91</v>
      </c>
      <c r="N668" s="12">
        <f>_xlfn.XLOOKUP(A668,Cleaning!$A:$A,Cleaning!$P:$P,0,0)</f>
        <v>9.82</v>
      </c>
      <c r="O668">
        <f>_xlfn.XLOOKUP(A668,Cleaning!$A:$A,Cleaning!$R:$R,0,0)</f>
        <v>0</v>
      </c>
      <c r="P668">
        <f>_xlfn.XLOOKUP(A668,Cleaning!$A:$A,Cleaning!$T:$T,0,0)</f>
        <v>0.59</v>
      </c>
      <c r="Q668" s="5">
        <f>_xlfn.XLOOKUP(A668,Cleaning!$A:$A,Cleaning!$V:$V,0,0)</f>
        <v>10.41</v>
      </c>
    </row>
    <row r="669" spans="1:17" x14ac:dyDescent="0.3">
      <c r="A669" s="3">
        <v>120667</v>
      </c>
      <c r="B669">
        <f>_xlfn.XLOOKUP(A669,Cleaning!$A:$A,Cleaning!$B:$B,0,0)</f>
        <v>102</v>
      </c>
      <c r="C669" s="2">
        <f>_xlfn.XLOOKUP(A669,Cleaning!$A:$A,Cleaning!$C:$C,0,0)</f>
        <v>45786</v>
      </c>
      <c r="D669" s="4">
        <f>_xlfn.XLOOKUP(A669,Cleaning!$A:$A,Cleaning!$D:$D,0,0)</f>
        <v>0.47359953703703705</v>
      </c>
      <c r="E669" s="2">
        <f>_xlfn.XLOOKUP(A669,Cleaning!$A:$A,Cleaning!$E:$E,0,0)</f>
        <v>45786</v>
      </c>
      <c r="F669" s="10" t="str">
        <f>_xlfn.XLOOKUP(A669,Cleaning!$A:$A,Cleaning!$F:$F,0,0)</f>
        <v>Friday</v>
      </c>
      <c r="G669" t="str">
        <f>_xlfn.XLOOKUP(A669,Cleaning!$A:$A,Cleaning!$G:$G,0,0)</f>
        <v>Lunch</v>
      </c>
      <c r="H669" t="str">
        <f>_xlfn.XLOOKUP(A669,Cleaning!$A:$A,Cleaning!$I:$I,0,0)</f>
        <v>Delivery</v>
      </c>
      <c r="I669" t="str">
        <f>_xlfn.XLOOKUP(A669,Cleaning!$A:$A,Cleaning!$J:$J,0,0)</f>
        <v>Veggie Burger</v>
      </c>
      <c r="J669" t="str">
        <f>_xlfn.XLOOKUP(A669,Cleaning!$A:$A,Cleaning!$L:$L,0,0)</f>
        <v>No Modifier</v>
      </c>
      <c r="K669" t="str">
        <f>_xlfn.XLOOKUP(A669,Cleaning!$A:$A,Cleaning!$X:$X,0,0)</f>
        <v>Card</v>
      </c>
      <c r="L669" s="3">
        <f>_xlfn.XLOOKUP(A669,Cleaning!$A:$A,Cleaning!$M:$M,0,0)</f>
        <v>1</v>
      </c>
      <c r="M669" s="5">
        <f>_xlfn.XLOOKUP(A669,Cleaning!$A:$A,Cleaning!$O:$O,0,0)</f>
        <v>5.7700000000000005</v>
      </c>
      <c r="N669" s="12">
        <f>_xlfn.XLOOKUP(A669,Cleaning!$A:$A,Cleaning!$P:$P,0,0)</f>
        <v>5.7700000000000005</v>
      </c>
      <c r="O669">
        <f>_xlfn.XLOOKUP(A669,Cleaning!$A:$A,Cleaning!$R:$R,0,0)</f>
        <v>0</v>
      </c>
      <c r="P669">
        <f>_xlfn.XLOOKUP(A669,Cleaning!$A:$A,Cleaning!$T:$T,0,0)</f>
        <v>0.38</v>
      </c>
      <c r="Q669" s="5">
        <f>_xlfn.XLOOKUP(A669,Cleaning!$A:$A,Cleaning!$V:$V,0,0)</f>
        <v>6.15</v>
      </c>
    </row>
    <row r="670" spans="1:17" x14ac:dyDescent="0.3">
      <c r="A670" s="3">
        <v>120668</v>
      </c>
      <c r="B670">
        <f>_xlfn.XLOOKUP(A670,Cleaning!$A:$A,Cleaning!$B:$B,0,0)</f>
        <v>202</v>
      </c>
      <c r="C670" s="2">
        <f>_xlfn.XLOOKUP(A670,Cleaning!$A:$A,Cleaning!$C:$C,0,0)</f>
        <v>45809</v>
      </c>
      <c r="D670" s="4">
        <f>_xlfn.XLOOKUP(A670,Cleaning!$A:$A,Cleaning!$D:$D,0,0)</f>
        <v>0.15614583333333334</v>
      </c>
      <c r="E670" s="2">
        <f>_xlfn.XLOOKUP(A670,Cleaning!$A:$A,Cleaning!$E:$E,0,0)</f>
        <v>45809</v>
      </c>
      <c r="F670" s="10" t="str">
        <f>_xlfn.XLOOKUP(A670,Cleaning!$A:$A,Cleaning!$F:$F,0,0)</f>
        <v>Sunday</v>
      </c>
      <c r="G670" t="str">
        <f>_xlfn.XLOOKUP(A670,Cleaning!$A:$A,Cleaning!$G:$G,0,0)</f>
        <v>Afternoon</v>
      </c>
      <c r="H670" t="str">
        <f>_xlfn.XLOOKUP(A670,Cleaning!$A:$A,Cleaning!$I:$I,0,0)</f>
        <v>Dine-In</v>
      </c>
      <c r="I670" t="str">
        <f>_xlfn.XLOOKUP(A670,Cleaning!$A:$A,Cleaning!$J:$J,0,0)</f>
        <v>French Fries</v>
      </c>
      <c r="J670" t="str">
        <f>_xlfn.XLOOKUP(A670,Cleaning!$A:$A,Cleaning!$L:$L,0,0)</f>
        <v>No Sauce</v>
      </c>
      <c r="K670" t="str">
        <f>_xlfn.XLOOKUP(A670,Cleaning!$A:$A,Cleaning!$X:$X,0,0)</f>
        <v>Cash</v>
      </c>
      <c r="L670" s="3">
        <f>_xlfn.XLOOKUP(A670,Cleaning!$A:$A,Cleaning!$M:$M,0,0)</f>
        <v>2</v>
      </c>
      <c r="M670" s="5">
        <f>_xlfn.XLOOKUP(A670,Cleaning!$A:$A,Cleaning!$O:$O,0,0)</f>
        <v>1.8899999999999997</v>
      </c>
      <c r="N670" s="12">
        <f>_xlfn.XLOOKUP(A670,Cleaning!$A:$A,Cleaning!$P:$P,0,0)</f>
        <v>3.7799999999999994</v>
      </c>
      <c r="O670">
        <f>_xlfn.XLOOKUP(A670,Cleaning!$A:$A,Cleaning!$R:$R,0,0)</f>
        <v>0</v>
      </c>
      <c r="P670">
        <f>_xlfn.XLOOKUP(A670,Cleaning!$A:$A,Cleaning!$T:$T,0,0)</f>
        <v>0.28000000000000003</v>
      </c>
      <c r="Q670" s="5">
        <f>_xlfn.XLOOKUP(A670,Cleaning!$A:$A,Cleaning!$V:$V,0,0)</f>
        <v>4.0599999999999996</v>
      </c>
    </row>
    <row r="671" spans="1:17" x14ac:dyDescent="0.3">
      <c r="A671" s="3">
        <v>120669</v>
      </c>
      <c r="B671">
        <f>_xlfn.XLOOKUP(A671,Cleaning!$A:$A,Cleaning!$B:$B,0,0)</f>
        <v>101</v>
      </c>
      <c r="C671" s="2">
        <f>_xlfn.XLOOKUP(A671,Cleaning!$A:$A,Cleaning!$C:$C,0,0)</f>
        <v>45876</v>
      </c>
      <c r="D671" s="4">
        <f>_xlfn.XLOOKUP(A671,Cleaning!$A:$A,Cleaning!$D:$D,0,0)</f>
        <v>0.11259259259259259</v>
      </c>
      <c r="E671" s="2">
        <f>_xlfn.XLOOKUP(A671,Cleaning!$A:$A,Cleaning!$E:$E,0,0)</f>
        <v>45876</v>
      </c>
      <c r="F671" s="10" t="str">
        <f>_xlfn.XLOOKUP(A671,Cleaning!$A:$A,Cleaning!$F:$F,0,0)</f>
        <v>Thursday</v>
      </c>
      <c r="G671" t="str">
        <f>_xlfn.XLOOKUP(A671,Cleaning!$A:$A,Cleaning!$G:$G,0,0)</f>
        <v>Lunch</v>
      </c>
      <c r="H671" t="str">
        <f>_xlfn.XLOOKUP(A671,Cleaning!$A:$A,Cleaning!$I:$I,0,0)</f>
        <v>Dine-In</v>
      </c>
      <c r="I671" t="str">
        <f>_xlfn.XLOOKUP(A671,Cleaning!$A:$A,Cleaning!$J:$J,0,0)</f>
        <v>Double Cheeseburger Combo</v>
      </c>
      <c r="J671" t="str">
        <f>_xlfn.XLOOKUP(A671,Cleaning!$A:$A,Cleaning!$L:$L,0,0)</f>
        <v>No Modifier</v>
      </c>
      <c r="K671" t="str">
        <f>_xlfn.XLOOKUP(A671,Cleaning!$A:$A,Cleaning!$X:$X,0,0)</f>
        <v>Card</v>
      </c>
      <c r="L671" s="3">
        <f>_xlfn.XLOOKUP(A671,Cleaning!$A:$A,Cleaning!$M:$M,0,0)</f>
        <v>1</v>
      </c>
      <c r="M671" s="5">
        <f>_xlfn.XLOOKUP(A671,Cleaning!$A:$A,Cleaning!$O:$O,0,0)</f>
        <v>10.540000000000001</v>
      </c>
      <c r="N671" s="12">
        <f>_xlfn.XLOOKUP(A671,Cleaning!$A:$A,Cleaning!$P:$P,0,0)</f>
        <v>10.540000000000001</v>
      </c>
      <c r="O671">
        <f>_xlfn.XLOOKUP(A671,Cleaning!$A:$A,Cleaning!$R:$R,0,0)</f>
        <v>0</v>
      </c>
      <c r="P671">
        <f>_xlfn.XLOOKUP(A671,Cleaning!$A:$A,Cleaning!$T:$T,0,0)</f>
        <v>0.84</v>
      </c>
      <c r="Q671" s="5">
        <f>_xlfn.XLOOKUP(A671,Cleaning!$A:$A,Cleaning!$V:$V,0,0)</f>
        <v>11.38</v>
      </c>
    </row>
    <row r="672" spans="1:17" x14ac:dyDescent="0.3">
      <c r="A672" s="3">
        <v>120670</v>
      </c>
      <c r="B672">
        <f>_xlfn.XLOOKUP(A672,Cleaning!$A:$A,Cleaning!$B:$B,0,0)</f>
        <v>401</v>
      </c>
      <c r="C672" s="2">
        <f>_xlfn.XLOOKUP(A672,Cleaning!$A:$A,Cleaning!$C:$C,0,0)</f>
        <v>45836</v>
      </c>
      <c r="D672" s="4">
        <f>_xlfn.XLOOKUP(A672,Cleaning!$A:$A,Cleaning!$D:$D,0,0)</f>
        <v>0.22534722222222223</v>
      </c>
      <c r="E672" s="2">
        <f>_xlfn.XLOOKUP(A672,Cleaning!$A:$A,Cleaning!$E:$E,0,0)</f>
        <v>45836</v>
      </c>
      <c r="F672" s="10" t="str">
        <f>_xlfn.XLOOKUP(A672,Cleaning!$A:$A,Cleaning!$F:$F,0,0)</f>
        <v>Saturday</v>
      </c>
      <c r="G672" t="str">
        <f>_xlfn.XLOOKUP(A672,Cleaning!$A:$A,Cleaning!$G:$G,0,0)</f>
        <v>Afternoon</v>
      </c>
      <c r="H672" t="str">
        <f>_xlfn.XLOOKUP(A672,Cleaning!$A:$A,Cleaning!$I:$I,0,0)</f>
        <v>Drive-Thru</v>
      </c>
      <c r="I672" t="str">
        <f>_xlfn.XLOOKUP(A672,Cleaning!$A:$A,Cleaning!$J:$J,0,0)</f>
        <v>Onion Rings</v>
      </c>
      <c r="J672" t="str">
        <f>_xlfn.XLOOKUP(A672,Cleaning!$A:$A,Cleaning!$L:$L,0,0)</f>
        <v>No Modifier</v>
      </c>
      <c r="K672" t="str">
        <f>_xlfn.XLOOKUP(A672,Cleaning!$A:$A,Cleaning!$X:$X,0,0)</f>
        <v>Card</v>
      </c>
      <c r="L672" s="3">
        <f>_xlfn.XLOOKUP(A672,Cleaning!$A:$A,Cleaning!$M:$M,0,0)</f>
        <v>1</v>
      </c>
      <c r="M672" s="5">
        <f>_xlfn.XLOOKUP(A672,Cleaning!$A:$A,Cleaning!$O:$O,0,0)</f>
        <v>3.4899999999999998</v>
      </c>
      <c r="N672" s="12">
        <f>_xlfn.XLOOKUP(A672,Cleaning!$A:$A,Cleaning!$P:$P,0,0)</f>
        <v>3.4899999999999998</v>
      </c>
      <c r="O672">
        <f>_xlfn.XLOOKUP(A672,Cleaning!$A:$A,Cleaning!$R:$R,0,0)</f>
        <v>0</v>
      </c>
      <c r="P672">
        <f>_xlfn.XLOOKUP(A672,Cleaning!$A:$A,Cleaning!$T:$T,0,0)</f>
        <v>0.31</v>
      </c>
      <c r="Q672" s="5">
        <f>_xlfn.XLOOKUP(A672,Cleaning!$A:$A,Cleaning!$V:$V,0,0)</f>
        <v>3.8</v>
      </c>
    </row>
    <row r="673" spans="1:17" x14ac:dyDescent="0.3">
      <c r="A673" s="3">
        <v>120671</v>
      </c>
      <c r="B673">
        <f>_xlfn.XLOOKUP(A673,Cleaning!$A:$A,Cleaning!$B:$B,0,0)</f>
        <v>501</v>
      </c>
      <c r="C673" s="2">
        <f>_xlfn.XLOOKUP(A673,Cleaning!$A:$A,Cleaning!$C:$C,0,0)</f>
        <v>45798</v>
      </c>
      <c r="D673" s="4">
        <f>_xlfn.XLOOKUP(A673,Cleaning!$A:$A,Cleaning!$D:$D,0,0)</f>
        <v>6.6226851851851856E-2</v>
      </c>
      <c r="E673" s="2">
        <f>_xlfn.XLOOKUP(A673,Cleaning!$A:$A,Cleaning!$E:$E,0,0)</f>
        <v>45798</v>
      </c>
      <c r="F673" s="10" t="str">
        <f>_xlfn.XLOOKUP(A673,Cleaning!$A:$A,Cleaning!$F:$F,0,0)</f>
        <v>Wednesday</v>
      </c>
      <c r="G673" t="str">
        <f>_xlfn.XLOOKUP(A673,Cleaning!$A:$A,Cleaning!$G:$G,0,0)</f>
        <v>Late Night</v>
      </c>
      <c r="H673" t="str">
        <f>_xlfn.XLOOKUP(A673,Cleaning!$A:$A,Cleaning!$I:$I,0,0)</f>
        <v>Dine-In</v>
      </c>
      <c r="I673" t="str">
        <f>_xlfn.XLOOKUP(A673,Cleaning!$A:$A,Cleaning!$J:$J,0,0)</f>
        <v>French Fries</v>
      </c>
      <c r="J673" t="str">
        <f>_xlfn.XLOOKUP(A673,Cleaning!$A:$A,Cleaning!$L:$L,0,0)</f>
        <v>No Modifier</v>
      </c>
      <c r="K673" t="str">
        <f>_xlfn.XLOOKUP(A673,Cleaning!$A:$A,Cleaning!$X:$X,0,0)</f>
        <v>Cash</v>
      </c>
      <c r="L673" s="3">
        <f>_xlfn.XLOOKUP(A673,Cleaning!$A:$A,Cleaning!$M:$M,0,0)</f>
        <v>2</v>
      </c>
      <c r="M673" s="5">
        <f>_xlfn.XLOOKUP(A673,Cleaning!$A:$A,Cleaning!$O:$O,0,0)</f>
        <v>2.0499999999999998</v>
      </c>
      <c r="N673" s="12">
        <f>_xlfn.XLOOKUP(A673,Cleaning!$A:$A,Cleaning!$P:$P,0,0)</f>
        <v>4.0999999999999996</v>
      </c>
      <c r="O673">
        <f>_xlfn.XLOOKUP(A673,Cleaning!$A:$A,Cleaning!$R:$R,0,0)</f>
        <v>0</v>
      </c>
      <c r="P673">
        <f>_xlfn.XLOOKUP(A673,Cleaning!$A:$A,Cleaning!$T:$T,0,0)</f>
        <v>0.37</v>
      </c>
      <c r="Q673" s="5">
        <f>_xlfn.XLOOKUP(A673,Cleaning!$A:$A,Cleaning!$V:$V,0,0)</f>
        <v>4.47</v>
      </c>
    </row>
    <row r="674" spans="1:17" x14ac:dyDescent="0.3">
      <c r="A674" s="3">
        <v>120672</v>
      </c>
      <c r="B674">
        <f>_xlfn.XLOOKUP(A674,Cleaning!$A:$A,Cleaning!$B:$B,0,0)</f>
        <v>101</v>
      </c>
      <c r="C674" s="2">
        <f>_xlfn.XLOOKUP(A674,Cleaning!$A:$A,Cleaning!$C:$C,0,0)</f>
        <v>45842</v>
      </c>
      <c r="D674" s="4">
        <f>_xlfn.XLOOKUP(A674,Cleaning!$A:$A,Cleaning!$D:$D,0,0)</f>
        <v>0.38569444444444445</v>
      </c>
      <c r="E674" s="2">
        <f>_xlfn.XLOOKUP(A674,Cleaning!$A:$A,Cleaning!$E:$E,0,0)</f>
        <v>45842</v>
      </c>
      <c r="F674" s="10" t="str">
        <f>_xlfn.XLOOKUP(A674,Cleaning!$A:$A,Cleaning!$F:$F,0,0)</f>
        <v>Friday</v>
      </c>
      <c r="G674" t="str">
        <f>_xlfn.XLOOKUP(A674,Cleaning!$A:$A,Cleaning!$G:$G,0,0)</f>
        <v>Dinner</v>
      </c>
      <c r="H674" t="str">
        <f>_xlfn.XLOOKUP(A674,Cleaning!$A:$A,Cleaning!$I:$I,0,0)</f>
        <v>Drive-Thru</v>
      </c>
      <c r="I674" t="str">
        <f>_xlfn.XLOOKUP(A674,Cleaning!$A:$A,Cleaning!$J:$J,0,0)</f>
        <v>Chicken Sandwich Combo</v>
      </c>
      <c r="J674" t="str">
        <f>_xlfn.XLOOKUP(A674,Cleaning!$A:$A,Cleaning!$L:$L,0,0)</f>
        <v>Extra Cheese</v>
      </c>
      <c r="K674" t="str">
        <f>_xlfn.XLOOKUP(A674,Cleaning!$A:$A,Cleaning!$X:$X,0,0)</f>
        <v>Card</v>
      </c>
      <c r="L674" s="3">
        <f>_xlfn.XLOOKUP(A674,Cleaning!$A:$A,Cleaning!$M:$M,0,0)</f>
        <v>1</v>
      </c>
      <c r="M674" s="5">
        <f>_xlfn.XLOOKUP(A674,Cleaning!$A:$A,Cleaning!$O:$O,0,0)</f>
        <v>9.32</v>
      </c>
      <c r="N674" s="12">
        <f>_xlfn.XLOOKUP(A674,Cleaning!$A:$A,Cleaning!$P:$P,0,0)</f>
        <v>9.32</v>
      </c>
      <c r="O674">
        <f>_xlfn.XLOOKUP(A674,Cleaning!$A:$A,Cleaning!$R:$R,0,0)</f>
        <v>0</v>
      </c>
      <c r="P674">
        <f>_xlfn.XLOOKUP(A674,Cleaning!$A:$A,Cleaning!$T:$T,0,0)</f>
        <v>0.61</v>
      </c>
      <c r="Q674" s="5">
        <f>_xlfn.XLOOKUP(A674,Cleaning!$A:$A,Cleaning!$V:$V,0,0)</f>
        <v>9.93</v>
      </c>
    </row>
    <row r="675" spans="1:17" x14ac:dyDescent="0.3">
      <c r="A675" s="3">
        <v>120673</v>
      </c>
      <c r="B675">
        <f>_xlfn.XLOOKUP(A675,Cleaning!$A:$A,Cleaning!$B:$B,0,0)</f>
        <v>401</v>
      </c>
      <c r="C675" s="2">
        <f>_xlfn.XLOOKUP(A675,Cleaning!$A:$A,Cleaning!$C:$C,0,0)</f>
        <v>45833</v>
      </c>
      <c r="D675" s="4">
        <f>_xlfn.XLOOKUP(A675,Cleaning!$A:$A,Cleaning!$D:$D,0,0)</f>
        <v>0.51871527777777782</v>
      </c>
      <c r="E675" s="2">
        <f>_xlfn.XLOOKUP(A675,Cleaning!$A:$A,Cleaning!$E:$E,0,0)</f>
        <v>45833</v>
      </c>
      <c r="F675" s="10" t="str">
        <f>_xlfn.XLOOKUP(A675,Cleaning!$A:$A,Cleaning!$F:$F,0,0)</f>
        <v>Wednesday</v>
      </c>
      <c r="G675" t="str">
        <f>_xlfn.XLOOKUP(A675,Cleaning!$A:$A,Cleaning!$G:$G,0,0)</f>
        <v>Lunch</v>
      </c>
      <c r="H675" t="str">
        <f>_xlfn.XLOOKUP(A675,Cleaning!$A:$A,Cleaning!$I:$I,0,0)</f>
        <v>Takeout</v>
      </c>
      <c r="I675" t="str">
        <f>_xlfn.XLOOKUP(A675,Cleaning!$A:$A,Cleaning!$J:$J,0,0)</f>
        <v>Veggie Burger</v>
      </c>
      <c r="J675" t="str">
        <f>_xlfn.XLOOKUP(A675,Cleaning!$A:$A,Cleaning!$L:$L,0,0)</f>
        <v>No Modifier</v>
      </c>
      <c r="K675" t="str">
        <f>_xlfn.XLOOKUP(A675,Cleaning!$A:$A,Cleaning!$X:$X,0,0)</f>
        <v>Card</v>
      </c>
      <c r="L675" s="3">
        <f>_xlfn.XLOOKUP(A675,Cleaning!$A:$A,Cleaning!$M:$M,0,0)</f>
        <v>2</v>
      </c>
      <c r="M675" s="5">
        <f>_xlfn.XLOOKUP(A675,Cleaning!$A:$A,Cleaning!$O:$O,0,0)</f>
        <v>5.1099999999999994</v>
      </c>
      <c r="N675" s="12">
        <f>_xlfn.XLOOKUP(A675,Cleaning!$A:$A,Cleaning!$P:$P,0,0)</f>
        <v>10.219999999999999</v>
      </c>
      <c r="O675">
        <f>_xlfn.XLOOKUP(A675,Cleaning!$A:$A,Cleaning!$R:$R,0,0)</f>
        <v>0</v>
      </c>
      <c r="P675">
        <f>_xlfn.XLOOKUP(A675,Cleaning!$A:$A,Cleaning!$T:$T,0,0)</f>
        <v>0.82</v>
      </c>
      <c r="Q675" s="5">
        <f>_xlfn.XLOOKUP(A675,Cleaning!$A:$A,Cleaning!$V:$V,0,0)</f>
        <v>11.04</v>
      </c>
    </row>
    <row r="676" spans="1:17" x14ac:dyDescent="0.3">
      <c r="A676" s="3">
        <v>120674</v>
      </c>
      <c r="B676">
        <f>_xlfn.XLOOKUP(A676,Cleaning!$A:$A,Cleaning!$B:$B,0,0)</f>
        <v>202</v>
      </c>
      <c r="C676" s="2">
        <f>_xlfn.XLOOKUP(A676,Cleaning!$A:$A,Cleaning!$C:$C,0,0)</f>
        <v>45821</v>
      </c>
      <c r="D676" s="4">
        <f>_xlfn.XLOOKUP(A676,Cleaning!$A:$A,Cleaning!$D:$D,0,0)</f>
        <v>0.33327546296296295</v>
      </c>
      <c r="E676" s="2">
        <f>_xlfn.XLOOKUP(A676,Cleaning!$A:$A,Cleaning!$E:$E,0,0)</f>
        <v>45821</v>
      </c>
      <c r="F676" s="10" t="str">
        <f>_xlfn.XLOOKUP(A676,Cleaning!$A:$A,Cleaning!$F:$F,0,0)</f>
        <v>Friday</v>
      </c>
      <c r="G676" t="str">
        <f>_xlfn.XLOOKUP(A676,Cleaning!$A:$A,Cleaning!$G:$G,0,0)</f>
        <v>Dinner</v>
      </c>
      <c r="H676" t="str">
        <f>_xlfn.XLOOKUP(A676,Cleaning!$A:$A,Cleaning!$I:$I,0,0)</f>
        <v>Dine-In</v>
      </c>
      <c r="I676" t="str">
        <f>_xlfn.XLOOKUP(A676,Cleaning!$A:$A,Cleaning!$J:$J,0,0)</f>
        <v>Chicken Sandwich Combo</v>
      </c>
      <c r="J676" t="str">
        <f>_xlfn.XLOOKUP(A676,Cleaning!$A:$A,Cleaning!$L:$L,0,0)</f>
        <v>No Modifier</v>
      </c>
      <c r="K676" t="str">
        <f>_xlfn.XLOOKUP(A676,Cleaning!$A:$A,Cleaning!$X:$X,0,0)</f>
        <v>Card</v>
      </c>
      <c r="L676" s="3">
        <f>_xlfn.XLOOKUP(A676,Cleaning!$A:$A,Cleaning!$M:$M,0,0)</f>
        <v>1</v>
      </c>
      <c r="M676" s="5">
        <f>_xlfn.XLOOKUP(A676,Cleaning!$A:$A,Cleaning!$O:$O,0,0)</f>
        <v>8.2899999999999991</v>
      </c>
      <c r="N676" s="12">
        <f>_xlfn.XLOOKUP(A676,Cleaning!$A:$A,Cleaning!$P:$P,0,0)</f>
        <v>8.2899999999999991</v>
      </c>
      <c r="O676">
        <f>_xlfn.XLOOKUP(A676,Cleaning!$A:$A,Cleaning!$R:$R,0,0)</f>
        <v>0</v>
      </c>
      <c r="P676">
        <f>_xlfn.XLOOKUP(A676,Cleaning!$A:$A,Cleaning!$T:$T,0,0)</f>
        <v>0.54</v>
      </c>
      <c r="Q676" s="5">
        <f>_xlfn.XLOOKUP(A676,Cleaning!$A:$A,Cleaning!$V:$V,0,0)</f>
        <v>8.83</v>
      </c>
    </row>
    <row r="677" spans="1:17" x14ac:dyDescent="0.3">
      <c r="A677" s="3">
        <v>120675</v>
      </c>
      <c r="B677">
        <f>_xlfn.XLOOKUP(A677,Cleaning!$A:$A,Cleaning!$B:$B,0,0)</f>
        <v>501</v>
      </c>
      <c r="C677" s="2">
        <f>_xlfn.XLOOKUP(A677,Cleaning!$A:$A,Cleaning!$C:$C,0,0)</f>
        <v>45800</v>
      </c>
      <c r="D677" s="4">
        <f>_xlfn.XLOOKUP(A677,Cleaning!$A:$A,Cleaning!$D:$D,0,0)</f>
        <v>0.44347222222222221</v>
      </c>
      <c r="E677" s="2">
        <f>_xlfn.XLOOKUP(A677,Cleaning!$A:$A,Cleaning!$E:$E,0,0)</f>
        <v>45800</v>
      </c>
      <c r="F677" s="10" t="str">
        <f>_xlfn.XLOOKUP(A677,Cleaning!$A:$A,Cleaning!$F:$F,0,0)</f>
        <v>Friday</v>
      </c>
      <c r="G677" t="str">
        <f>_xlfn.XLOOKUP(A677,Cleaning!$A:$A,Cleaning!$G:$G,0,0)</f>
        <v>Morning</v>
      </c>
      <c r="H677" t="str">
        <f>_xlfn.XLOOKUP(A677,Cleaning!$A:$A,Cleaning!$I:$I,0,0)</f>
        <v>Delivery</v>
      </c>
      <c r="I677" t="str">
        <f>_xlfn.XLOOKUP(A677,Cleaning!$A:$A,Cleaning!$J:$J,0,0)</f>
        <v>Latte</v>
      </c>
      <c r="J677" t="str">
        <f>_xlfn.XLOOKUP(A677,Cleaning!$A:$A,Cleaning!$L:$L,0,0)</f>
        <v>No Modifier</v>
      </c>
      <c r="K677" t="str">
        <f>_xlfn.XLOOKUP(A677,Cleaning!$A:$A,Cleaning!$X:$X,0,0)</f>
        <v>MobilePay</v>
      </c>
      <c r="L677" s="3">
        <f>_xlfn.XLOOKUP(A677,Cleaning!$A:$A,Cleaning!$M:$M,0,0)</f>
        <v>1</v>
      </c>
      <c r="M677" s="5">
        <f>_xlfn.XLOOKUP(A677,Cleaning!$A:$A,Cleaning!$O:$O,0,0)</f>
        <v>3.05</v>
      </c>
      <c r="N677" s="12">
        <f>_xlfn.XLOOKUP(A677,Cleaning!$A:$A,Cleaning!$P:$P,0,0)</f>
        <v>3.05</v>
      </c>
      <c r="O677">
        <f>_xlfn.XLOOKUP(A677,Cleaning!$A:$A,Cleaning!$R:$R,0,0)</f>
        <v>0</v>
      </c>
      <c r="P677">
        <f>_xlfn.XLOOKUP(A677,Cleaning!$A:$A,Cleaning!$T:$T,0,0)</f>
        <v>0.2</v>
      </c>
      <c r="Q677" s="5">
        <f>_xlfn.XLOOKUP(A677,Cleaning!$A:$A,Cleaning!$V:$V,0,0)</f>
        <v>3.25</v>
      </c>
    </row>
    <row r="678" spans="1:17" x14ac:dyDescent="0.3">
      <c r="A678" s="3">
        <v>120676</v>
      </c>
      <c r="B678">
        <f>_xlfn.XLOOKUP(A678,Cleaning!$A:$A,Cleaning!$B:$B,0,0)</f>
        <v>403</v>
      </c>
      <c r="C678" s="2">
        <f>_xlfn.XLOOKUP(A678,Cleaning!$A:$A,Cleaning!$C:$C,0,0)</f>
        <v>45770</v>
      </c>
      <c r="D678" s="4">
        <f>_xlfn.XLOOKUP(A678,Cleaning!$A:$A,Cleaning!$D:$D,0,0)</f>
        <v>0.31207175925925928</v>
      </c>
      <c r="E678" s="2">
        <f>_xlfn.XLOOKUP(A678,Cleaning!$A:$A,Cleaning!$E:$E,0,0)</f>
        <v>45770</v>
      </c>
      <c r="F678" s="10" t="str">
        <f>_xlfn.XLOOKUP(A678,Cleaning!$A:$A,Cleaning!$F:$F,0,0)</f>
        <v>Wednesday</v>
      </c>
      <c r="G678" t="str">
        <f>_xlfn.XLOOKUP(A678,Cleaning!$A:$A,Cleaning!$G:$G,0,0)</f>
        <v>Dinner</v>
      </c>
      <c r="H678" t="str">
        <f>_xlfn.XLOOKUP(A678,Cleaning!$A:$A,Cleaning!$I:$I,0,0)</f>
        <v>Drive-Thru</v>
      </c>
      <c r="I678" t="str">
        <f>_xlfn.XLOOKUP(A678,Cleaning!$A:$A,Cleaning!$J:$J,0,0)</f>
        <v>Cheeseburger Combo</v>
      </c>
      <c r="J678" t="str">
        <f>_xlfn.XLOOKUP(A678,Cleaning!$A:$A,Cleaning!$L:$L,0,0)</f>
        <v>No Modifier</v>
      </c>
      <c r="K678" t="str">
        <f>_xlfn.XLOOKUP(A678,Cleaning!$A:$A,Cleaning!$X:$X,0,0)</f>
        <v>Card</v>
      </c>
      <c r="L678" s="3">
        <f>_xlfn.XLOOKUP(A678,Cleaning!$A:$A,Cleaning!$M:$M,0,0)</f>
        <v>1</v>
      </c>
      <c r="M678" s="5">
        <f>_xlfn.XLOOKUP(A678,Cleaning!$A:$A,Cleaning!$O:$O,0,0)</f>
        <v>7.93</v>
      </c>
      <c r="N678" s="12">
        <f>_xlfn.XLOOKUP(A678,Cleaning!$A:$A,Cleaning!$P:$P,0,0)</f>
        <v>7.93</v>
      </c>
      <c r="O678">
        <f>_xlfn.XLOOKUP(A678,Cleaning!$A:$A,Cleaning!$R:$R,0,0)</f>
        <v>0</v>
      </c>
      <c r="P678">
        <f>_xlfn.XLOOKUP(A678,Cleaning!$A:$A,Cleaning!$T:$T,0,0)</f>
        <v>0.52</v>
      </c>
      <c r="Q678" s="5">
        <f>_xlfn.XLOOKUP(A678,Cleaning!$A:$A,Cleaning!$V:$V,0,0)</f>
        <v>8.4499999999999993</v>
      </c>
    </row>
    <row r="679" spans="1:17" x14ac:dyDescent="0.3">
      <c r="A679" s="3">
        <v>120677</v>
      </c>
      <c r="B679">
        <f>_xlfn.XLOOKUP(A679,Cleaning!$A:$A,Cleaning!$B:$B,0,0)</f>
        <v>201</v>
      </c>
      <c r="C679" s="2">
        <f>_xlfn.XLOOKUP(A679,Cleaning!$A:$A,Cleaning!$C:$C,0,0)</f>
        <v>45819</v>
      </c>
      <c r="D679" s="4">
        <f>_xlfn.XLOOKUP(A679,Cleaning!$A:$A,Cleaning!$D:$D,0,0)</f>
        <v>0.28585648148148146</v>
      </c>
      <c r="E679" s="2">
        <f>_xlfn.XLOOKUP(A679,Cleaning!$A:$A,Cleaning!$E:$E,0,0)</f>
        <v>45819</v>
      </c>
      <c r="F679" s="10" t="str">
        <f>_xlfn.XLOOKUP(A679,Cleaning!$A:$A,Cleaning!$F:$F,0,0)</f>
        <v>Wednesday</v>
      </c>
      <c r="G679" t="str">
        <f>_xlfn.XLOOKUP(A679,Cleaning!$A:$A,Cleaning!$G:$G,0,0)</f>
        <v>Dinner</v>
      </c>
      <c r="H679" t="str">
        <f>_xlfn.XLOOKUP(A679,Cleaning!$A:$A,Cleaning!$I:$I,0,0)</f>
        <v>Drive-Thru</v>
      </c>
      <c r="I679" t="str">
        <f>_xlfn.XLOOKUP(A679,Cleaning!$A:$A,Cleaning!$J:$J,0,0)</f>
        <v>French Fries</v>
      </c>
      <c r="J679" t="str">
        <f>_xlfn.XLOOKUP(A679,Cleaning!$A:$A,Cleaning!$L:$L,0,0)</f>
        <v>No Modifier</v>
      </c>
      <c r="K679" t="str">
        <f>_xlfn.XLOOKUP(A679,Cleaning!$A:$A,Cleaning!$X:$X,0,0)</f>
        <v>MobilePay</v>
      </c>
      <c r="L679" s="3">
        <f>_xlfn.XLOOKUP(A679,Cleaning!$A:$A,Cleaning!$M:$M,0,0)</f>
        <v>2</v>
      </c>
      <c r="M679" s="5">
        <f>_xlfn.XLOOKUP(A679,Cleaning!$A:$A,Cleaning!$O:$O,0,0)</f>
        <v>3.14</v>
      </c>
      <c r="N679" s="12">
        <f>_xlfn.XLOOKUP(A679,Cleaning!$A:$A,Cleaning!$P:$P,0,0)</f>
        <v>6.28</v>
      </c>
      <c r="O679">
        <f>_xlfn.XLOOKUP(A679,Cleaning!$A:$A,Cleaning!$R:$R,0,0)</f>
        <v>0.31</v>
      </c>
      <c r="P679">
        <f>_xlfn.XLOOKUP(A679,Cleaning!$A:$A,Cleaning!$T:$T,0,0)</f>
        <v>0.51</v>
      </c>
      <c r="Q679" s="5">
        <f>_xlfn.XLOOKUP(A679,Cleaning!$A:$A,Cleaning!$V:$V,0,0)</f>
        <v>6.48</v>
      </c>
    </row>
    <row r="680" spans="1:17" x14ac:dyDescent="0.3">
      <c r="A680" s="3">
        <v>120678</v>
      </c>
      <c r="B680">
        <f>_xlfn.XLOOKUP(A680,Cleaning!$A:$A,Cleaning!$B:$B,0,0)</f>
        <v>202</v>
      </c>
      <c r="C680" s="2">
        <f>_xlfn.XLOOKUP(A680,Cleaning!$A:$A,Cleaning!$C:$C,0,0)</f>
        <v>45810</v>
      </c>
      <c r="D680" s="4">
        <f>_xlfn.XLOOKUP(A680,Cleaning!$A:$A,Cleaning!$D:$D,0,0)</f>
        <v>0.28181712962962963</v>
      </c>
      <c r="E680" s="2">
        <f>_xlfn.XLOOKUP(A680,Cleaning!$A:$A,Cleaning!$E:$E,0,0)</f>
        <v>45810</v>
      </c>
      <c r="F680" s="10" t="str">
        <f>_xlfn.XLOOKUP(A680,Cleaning!$A:$A,Cleaning!$F:$F,0,0)</f>
        <v>Monday</v>
      </c>
      <c r="G680" t="str">
        <f>_xlfn.XLOOKUP(A680,Cleaning!$A:$A,Cleaning!$G:$G,0,0)</f>
        <v>Dinner</v>
      </c>
      <c r="H680" t="str">
        <f>_xlfn.XLOOKUP(A680,Cleaning!$A:$A,Cleaning!$I:$I,0,0)</f>
        <v>Delivery</v>
      </c>
      <c r="I680" t="str">
        <f>_xlfn.XLOOKUP(A680,Cleaning!$A:$A,Cleaning!$J:$J,0,0)</f>
        <v>Spicy Chicken Combo</v>
      </c>
      <c r="J680" t="str">
        <f>_xlfn.XLOOKUP(A680,Cleaning!$A:$A,Cleaning!$L:$L,0,0)</f>
        <v>No Modifier</v>
      </c>
      <c r="K680" t="str">
        <f>_xlfn.XLOOKUP(A680,Cleaning!$A:$A,Cleaning!$X:$X,0,0)</f>
        <v>GiftCard</v>
      </c>
      <c r="L680" s="3">
        <f>_xlfn.XLOOKUP(A680,Cleaning!$A:$A,Cleaning!$M:$M,0,0)</f>
        <v>2</v>
      </c>
      <c r="M680" s="5">
        <f>_xlfn.XLOOKUP(A680,Cleaning!$A:$A,Cleaning!$O:$O,0,0)</f>
        <v>9.76</v>
      </c>
      <c r="N680" s="12">
        <f>_xlfn.XLOOKUP(A680,Cleaning!$A:$A,Cleaning!$P:$P,0,0)</f>
        <v>19.52</v>
      </c>
      <c r="O680">
        <f>_xlfn.XLOOKUP(A680,Cleaning!$A:$A,Cleaning!$R:$R,0,0)</f>
        <v>3.9</v>
      </c>
      <c r="P680">
        <f>_xlfn.XLOOKUP(A680,Cleaning!$A:$A,Cleaning!$T:$T,0,0)</f>
        <v>0.94</v>
      </c>
      <c r="Q680" s="5">
        <f>_xlfn.XLOOKUP(A680,Cleaning!$A:$A,Cleaning!$V:$V,0,0)</f>
        <v>16.559999999999999</v>
      </c>
    </row>
    <row r="681" spans="1:17" x14ac:dyDescent="0.3">
      <c r="A681" s="3">
        <v>120679</v>
      </c>
      <c r="B681">
        <f>_xlfn.XLOOKUP(A681,Cleaning!$A:$A,Cleaning!$B:$B,0,0)</f>
        <v>102</v>
      </c>
      <c r="C681" s="2">
        <f>_xlfn.XLOOKUP(A681,Cleaning!$A:$A,Cleaning!$C:$C,0,0)</f>
        <v>45770</v>
      </c>
      <c r="D681" s="4">
        <f>_xlfn.XLOOKUP(A681,Cleaning!$A:$A,Cleaning!$D:$D,0,0)</f>
        <v>0.32560185185185186</v>
      </c>
      <c r="E681" s="2">
        <f>_xlfn.XLOOKUP(A681,Cleaning!$A:$A,Cleaning!$E:$E,0,0)</f>
        <v>45770</v>
      </c>
      <c r="F681" s="10" t="str">
        <f>_xlfn.XLOOKUP(A681,Cleaning!$A:$A,Cleaning!$F:$F,0,0)</f>
        <v>Wednesday</v>
      </c>
      <c r="G681" t="str">
        <f>_xlfn.XLOOKUP(A681,Cleaning!$A:$A,Cleaning!$G:$G,0,0)</f>
        <v>Breakfast</v>
      </c>
      <c r="H681" t="str">
        <f>_xlfn.XLOOKUP(A681,Cleaning!$A:$A,Cleaning!$I:$I,0,0)</f>
        <v>Drive-Thru</v>
      </c>
      <c r="I681" t="str">
        <f>_xlfn.XLOOKUP(A681,Cleaning!$A:$A,Cleaning!$J:$J,0,0)</f>
        <v>Coffee</v>
      </c>
      <c r="J681" t="str">
        <f>_xlfn.XLOOKUP(A681,Cleaning!$A:$A,Cleaning!$L:$L,0,0)</f>
        <v>Almond Milk</v>
      </c>
      <c r="K681" t="str">
        <f>_xlfn.XLOOKUP(A681,Cleaning!$A:$A,Cleaning!$X:$X,0,0)</f>
        <v>Cash</v>
      </c>
      <c r="L681" s="3">
        <f>_xlfn.XLOOKUP(A681,Cleaning!$A:$A,Cleaning!$M:$M,0,0)</f>
        <v>1</v>
      </c>
      <c r="M681" s="5">
        <f>_xlfn.XLOOKUP(A681,Cleaning!$A:$A,Cleaning!$O:$O,0,0)</f>
        <v>2.84</v>
      </c>
      <c r="N681" s="12">
        <f>_xlfn.XLOOKUP(A681,Cleaning!$A:$A,Cleaning!$P:$P,0,0)</f>
        <v>2.84</v>
      </c>
      <c r="O681">
        <f>_xlfn.XLOOKUP(A681,Cleaning!$A:$A,Cleaning!$R:$R,0,0)</f>
        <v>0</v>
      </c>
      <c r="P681">
        <f>_xlfn.XLOOKUP(A681,Cleaning!$A:$A,Cleaning!$T:$T,0,0)</f>
        <v>0.26</v>
      </c>
      <c r="Q681" s="5">
        <f>_xlfn.XLOOKUP(A681,Cleaning!$A:$A,Cleaning!$V:$V,0,0)</f>
        <v>3.1</v>
      </c>
    </row>
    <row r="682" spans="1:17" x14ac:dyDescent="0.3">
      <c r="A682" s="3">
        <v>120680</v>
      </c>
      <c r="B682">
        <f>_xlfn.XLOOKUP(A682,Cleaning!$A:$A,Cleaning!$B:$B,0,0)</f>
        <v>402</v>
      </c>
      <c r="C682" s="2">
        <f>_xlfn.XLOOKUP(A682,Cleaning!$A:$A,Cleaning!$C:$C,0,0)</f>
        <v>45782</v>
      </c>
      <c r="D682" s="4">
        <f>_xlfn.XLOOKUP(A682,Cleaning!$A:$A,Cleaning!$D:$D,0,0)</f>
        <v>0.34812500000000002</v>
      </c>
      <c r="E682" s="2">
        <f>_xlfn.XLOOKUP(A682,Cleaning!$A:$A,Cleaning!$E:$E,0,0)</f>
        <v>45782</v>
      </c>
      <c r="F682" s="10" t="str">
        <f>_xlfn.XLOOKUP(A682,Cleaning!$A:$A,Cleaning!$F:$F,0,0)</f>
        <v>Monday</v>
      </c>
      <c r="G682" t="str">
        <f>_xlfn.XLOOKUP(A682,Cleaning!$A:$A,Cleaning!$G:$G,0,0)</f>
        <v>Dinner</v>
      </c>
      <c r="H682" t="str">
        <f>_xlfn.XLOOKUP(A682,Cleaning!$A:$A,Cleaning!$I:$I,0,0)</f>
        <v>Delivery</v>
      </c>
      <c r="I682" t="str">
        <f>_xlfn.XLOOKUP(A682,Cleaning!$A:$A,Cleaning!$J:$J,0,0)</f>
        <v>Cheeseburger Combo</v>
      </c>
      <c r="J682" t="str">
        <f>_xlfn.XLOOKUP(A682,Cleaning!$A:$A,Cleaning!$L:$L,0,0)</f>
        <v>No Modifier</v>
      </c>
      <c r="K682" t="str">
        <f>_xlfn.XLOOKUP(A682,Cleaning!$A:$A,Cleaning!$X:$X,0,0)</f>
        <v>Card</v>
      </c>
      <c r="L682" s="3">
        <f>_xlfn.XLOOKUP(A682,Cleaning!$A:$A,Cleaning!$M:$M,0,0)</f>
        <v>1</v>
      </c>
      <c r="M682" s="5">
        <f>_xlfn.XLOOKUP(A682,Cleaning!$A:$A,Cleaning!$O:$O,0,0)</f>
        <v>8.85</v>
      </c>
      <c r="N682" s="12">
        <f>_xlfn.XLOOKUP(A682,Cleaning!$A:$A,Cleaning!$P:$P,0,0)</f>
        <v>8.85</v>
      </c>
      <c r="O682">
        <f>_xlfn.XLOOKUP(A682,Cleaning!$A:$A,Cleaning!$R:$R,0,0)</f>
        <v>0.88</v>
      </c>
      <c r="P682">
        <f>_xlfn.XLOOKUP(A682,Cleaning!$A:$A,Cleaning!$T:$T,0,0)</f>
        <v>0.56000000000000005</v>
      </c>
      <c r="Q682" s="5">
        <f>_xlfn.XLOOKUP(A682,Cleaning!$A:$A,Cleaning!$V:$V,0,0)</f>
        <v>8.5299999999999994</v>
      </c>
    </row>
    <row r="683" spans="1:17" x14ac:dyDescent="0.3">
      <c r="A683" s="3">
        <v>120681</v>
      </c>
      <c r="B683">
        <f>_xlfn.XLOOKUP(A683,Cleaning!$A:$A,Cleaning!$B:$B,0,0)</f>
        <v>202</v>
      </c>
      <c r="C683" s="2">
        <f>_xlfn.XLOOKUP(A683,Cleaning!$A:$A,Cleaning!$C:$C,0,0)</f>
        <v>45858</v>
      </c>
      <c r="D683" s="4">
        <f>_xlfn.XLOOKUP(A683,Cleaning!$A:$A,Cleaning!$D:$D,0,0)</f>
        <v>0.52135416666666667</v>
      </c>
      <c r="E683" s="2">
        <f>_xlfn.XLOOKUP(A683,Cleaning!$A:$A,Cleaning!$E:$E,0,0)</f>
        <v>45858</v>
      </c>
      <c r="F683" s="10" t="str">
        <f>_xlfn.XLOOKUP(A683,Cleaning!$A:$A,Cleaning!$F:$F,0,0)</f>
        <v>Sunday</v>
      </c>
      <c r="G683" t="str">
        <f>_xlfn.XLOOKUP(A683,Cleaning!$A:$A,Cleaning!$G:$G,0,0)</f>
        <v>Late Night</v>
      </c>
      <c r="H683" t="str">
        <f>_xlfn.XLOOKUP(A683,Cleaning!$A:$A,Cleaning!$I:$I,0,0)</f>
        <v>Delivery</v>
      </c>
      <c r="I683" t="str">
        <f>_xlfn.XLOOKUP(A683,Cleaning!$A:$A,Cleaning!$J:$J,0,0)</f>
        <v>Onion Rings</v>
      </c>
      <c r="J683" t="str">
        <f>_xlfn.XLOOKUP(A683,Cleaning!$A:$A,Cleaning!$L:$L,0,0)</f>
        <v>Small Size</v>
      </c>
      <c r="K683" t="str">
        <f>_xlfn.XLOOKUP(A683,Cleaning!$A:$A,Cleaning!$X:$X,0,0)</f>
        <v>Card</v>
      </c>
      <c r="L683" s="3">
        <f>_xlfn.XLOOKUP(A683,Cleaning!$A:$A,Cleaning!$M:$M,0,0)</f>
        <v>1</v>
      </c>
      <c r="M683" s="5">
        <f>_xlfn.XLOOKUP(A683,Cleaning!$A:$A,Cleaning!$O:$O,0,0)</f>
        <v>2.52</v>
      </c>
      <c r="N683" s="12">
        <f>_xlfn.XLOOKUP(A683,Cleaning!$A:$A,Cleaning!$P:$P,0,0)</f>
        <v>2.52</v>
      </c>
      <c r="O683">
        <f>_xlfn.XLOOKUP(A683,Cleaning!$A:$A,Cleaning!$R:$R,0,0)</f>
        <v>0</v>
      </c>
      <c r="P683">
        <f>_xlfn.XLOOKUP(A683,Cleaning!$A:$A,Cleaning!$T:$T,0,0)</f>
        <v>0.19</v>
      </c>
      <c r="Q683" s="5">
        <f>_xlfn.XLOOKUP(A683,Cleaning!$A:$A,Cleaning!$V:$V,0,0)</f>
        <v>2.71</v>
      </c>
    </row>
    <row r="684" spans="1:17" x14ac:dyDescent="0.3">
      <c r="A684" s="3">
        <v>120682</v>
      </c>
      <c r="B684">
        <f>_xlfn.XLOOKUP(A684,Cleaning!$A:$A,Cleaning!$B:$B,0,0)</f>
        <v>202</v>
      </c>
      <c r="C684" s="2">
        <f>_xlfn.XLOOKUP(A684,Cleaning!$A:$A,Cleaning!$C:$C,0,0)</f>
        <v>45813</v>
      </c>
      <c r="D684" s="4">
        <f>_xlfn.XLOOKUP(A684,Cleaning!$A:$A,Cleaning!$D:$D,0,0)</f>
        <v>0.10461805555555556</v>
      </c>
      <c r="E684" s="2">
        <f>_xlfn.XLOOKUP(A684,Cleaning!$A:$A,Cleaning!$E:$E,0,0)</f>
        <v>45813</v>
      </c>
      <c r="F684" s="10" t="str">
        <f>_xlfn.XLOOKUP(A684,Cleaning!$A:$A,Cleaning!$F:$F,0,0)</f>
        <v>Thursday</v>
      </c>
      <c r="G684" t="str">
        <f>_xlfn.XLOOKUP(A684,Cleaning!$A:$A,Cleaning!$G:$G,0,0)</f>
        <v>Lunch</v>
      </c>
      <c r="H684" t="str">
        <f>_xlfn.XLOOKUP(A684,Cleaning!$A:$A,Cleaning!$I:$I,0,0)</f>
        <v>Drive-Thru</v>
      </c>
      <c r="I684" t="str">
        <f>_xlfn.XLOOKUP(A684,Cleaning!$A:$A,Cleaning!$J:$J,0,0)</f>
        <v>Chicken Sandwich Combo</v>
      </c>
      <c r="J684" t="str">
        <f>_xlfn.XLOOKUP(A684,Cleaning!$A:$A,Cleaning!$L:$L,0,0)</f>
        <v>Add Jalapenos</v>
      </c>
      <c r="K684" t="str">
        <f>_xlfn.XLOOKUP(A684,Cleaning!$A:$A,Cleaning!$X:$X,0,0)</f>
        <v>GiftCard</v>
      </c>
      <c r="L684" s="3">
        <f>_xlfn.XLOOKUP(A684,Cleaning!$A:$A,Cleaning!$M:$M,0,0)</f>
        <v>1</v>
      </c>
      <c r="M684" s="5">
        <f>_xlfn.XLOOKUP(A684,Cleaning!$A:$A,Cleaning!$O:$O,0,0)</f>
        <v>9.129999999999999</v>
      </c>
      <c r="N684" s="12">
        <f>_xlfn.XLOOKUP(A684,Cleaning!$A:$A,Cleaning!$P:$P,0,0)</f>
        <v>9.129999999999999</v>
      </c>
      <c r="O684">
        <f>_xlfn.XLOOKUP(A684,Cleaning!$A:$A,Cleaning!$R:$R,0,0)</f>
        <v>0</v>
      </c>
      <c r="P684">
        <f>_xlfn.XLOOKUP(A684,Cleaning!$A:$A,Cleaning!$T:$T,0,0)</f>
        <v>0.82</v>
      </c>
      <c r="Q684" s="5">
        <f>_xlfn.XLOOKUP(A684,Cleaning!$A:$A,Cleaning!$V:$V,0,0)</f>
        <v>9.9499999999999993</v>
      </c>
    </row>
    <row r="685" spans="1:17" x14ac:dyDescent="0.3">
      <c r="A685" s="3">
        <v>120683</v>
      </c>
      <c r="B685">
        <f>_xlfn.XLOOKUP(A685,Cleaning!$A:$A,Cleaning!$B:$B,0,0)</f>
        <v>102</v>
      </c>
      <c r="C685" s="2">
        <f>_xlfn.XLOOKUP(A685,Cleaning!$A:$A,Cleaning!$C:$C,0,0)</f>
        <v>45839</v>
      </c>
      <c r="D685" s="4">
        <f>_xlfn.XLOOKUP(A685,Cleaning!$A:$A,Cleaning!$D:$D,0,0)</f>
        <v>0.50982638888888887</v>
      </c>
      <c r="E685" s="2">
        <f>_xlfn.XLOOKUP(A685,Cleaning!$A:$A,Cleaning!$E:$E,0,0)</f>
        <v>45839</v>
      </c>
      <c r="F685" s="10" t="str">
        <f>_xlfn.XLOOKUP(A685,Cleaning!$A:$A,Cleaning!$F:$F,0,0)</f>
        <v>Tuesday</v>
      </c>
      <c r="G685" t="str">
        <f>_xlfn.XLOOKUP(A685,Cleaning!$A:$A,Cleaning!$G:$G,0,0)</f>
        <v>Lunch</v>
      </c>
      <c r="H685" t="str">
        <f>_xlfn.XLOOKUP(A685,Cleaning!$A:$A,Cleaning!$I:$I,0,0)</f>
        <v>Dine-In</v>
      </c>
      <c r="I685" t="str">
        <f>_xlfn.XLOOKUP(A685,Cleaning!$A:$A,Cleaning!$J:$J,0,0)</f>
        <v>Double Cheeseburger Combo</v>
      </c>
      <c r="J685" t="str">
        <f>_xlfn.XLOOKUP(A685,Cleaning!$A:$A,Cleaning!$L:$L,0,0)</f>
        <v>No Modifier</v>
      </c>
      <c r="K685" t="str">
        <f>_xlfn.XLOOKUP(A685,Cleaning!$A:$A,Cleaning!$X:$X,0,0)</f>
        <v>MobilePay</v>
      </c>
      <c r="L685" s="3">
        <f>_xlfn.XLOOKUP(A685,Cleaning!$A:$A,Cleaning!$M:$M,0,0)</f>
        <v>1</v>
      </c>
      <c r="M685" s="5">
        <f>_xlfn.XLOOKUP(A685,Cleaning!$A:$A,Cleaning!$O:$O,0,0)</f>
        <v>10.23</v>
      </c>
      <c r="N685" s="12">
        <f>_xlfn.XLOOKUP(A685,Cleaning!$A:$A,Cleaning!$P:$P,0,0)</f>
        <v>10.23</v>
      </c>
      <c r="O685">
        <f>_xlfn.XLOOKUP(A685,Cleaning!$A:$A,Cleaning!$R:$R,0,0)</f>
        <v>0</v>
      </c>
      <c r="P685">
        <f>_xlfn.XLOOKUP(A685,Cleaning!$A:$A,Cleaning!$T:$T,0,0)</f>
        <v>0.61</v>
      </c>
      <c r="Q685" s="5">
        <f>_xlfn.XLOOKUP(A685,Cleaning!$A:$A,Cleaning!$V:$V,0,0)</f>
        <v>10.84</v>
      </c>
    </row>
    <row r="686" spans="1:17" x14ac:dyDescent="0.3">
      <c r="A686" s="3">
        <v>120684</v>
      </c>
      <c r="B686">
        <f>_xlfn.XLOOKUP(A686,Cleaning!$A:$A,Cleaning!$B:$B,0,0)</f>
        <v>201</v>
      </c>
      <c r="C686" s="2">
        <f>_xlfn.XLOOKUP(A686,Cleaning!$A:$A,Cleaning!$C:$C,0,0)</f>
        <v>45874</v>
      </c>
      <c r="D686" s="4">
        <f>_xlfn.XLOOKUP(A686,Cleaning!$A:$A,Cleaning!$D:$D,0,0)</f>
        <v>0.11118055555555556</v>
      </c>
      <c r="E686" s="2">
        <f>_xlfn.XLOOKUP(A686,Cleaning!$A:$A,Cleaning!$E:$E,0,0)</f>
        <v>45874</v>
      </c>
      <c r="F686" s="10" t="str">
        <f>_xlfn.XLOOKUP(A686,Cleaning!$A:$A,Cleaning!$F:$F,0,0)</f>
        <v>Tuesday</v>
      </c>
      <c r="G686" t="str">
        <f>_xlfn.XLOOKUP(A686,Cleaning!$A:$A,Cleaning!$G:$G,0,0)</f>
        <v>Lunch</v>
      </c>
      <c r="H686" t="str">
        <f>_xlfn.XLOOKUP(A686,Cleaning!$A:$A,Cleaning!$I:$I,0,0)</f>
        <v>Drive-Thru</v>
      </c>
      <c r="I686" t="str">
        <f>_xlfn.XLOOKUP(A686,Cleaning!$A:$A,Cleaning!$J:$J,0,0)</f>
        <v>Chicken Sandwich</v>
      </c>
      <c r="J686" t="str">
        <f>_xlfn.XLOOKUP(A686,Cleaning!$A:$A,Cleaning!$L:$L,0,0)</f>
        <v>Add Jalapenos</v>
      </c>
      <c r="K686" t="str">
        <f>_xlfn.XLOOKUP(A686,Cleaning!$A:$A,Cleaning!$X:$X,0,0)</f>
        <v>Card</v>
      </c>
      <c r="L686" s="3">
        <f>_xlfn.XLOOKUP(A686,Cleaning!$A:$A,Cleaning!$M:$M,0,0)</f>
        <v>2</v>
      </c>
      <c r="M686" s="5">
        <f>_xlfn.XLOOKUP(A686,Cleaning!$A:$A,Cleaning!$O:$O,0,0)</f>
        <v>5.34</v>
      </c>
      <c r="N686" s="12">
        <f>_xlfn.XLOOKUP(A686,Cleaning!$A:$A,Cleaning!$P:$P,0,0)</f>
        <v>10.68</v>
      </c>
      <c r="O686">
        <f>_xlfn.XLOOKUP(A686,Cleaning!$A:$A,Cleaning!$R:$R,0,0)</f>
        <v>0</v>
      </c>
      <c r="P686">
        <f>_xlfn.XLOOKUP(A686,Cleaning!$A:$A,Cleaning!$T:$T,0,0)</f>
        <v>0.64</v>
      </c>
      <c r="Q686" s="5">
        <f>_xlfn.XLOOKUP(A686,Cleaning!$A:$A,Cleaning!$V:$V,0,0)</f>
        <v>11.32</v>
      </c>
    </row>
    <row r="687" spans="1:17" x14ac:dyDescent="0.3">
      <c r="A687" s="3">
        <v>120685</v>
      </c>
      <c r="B687">
        <f>_xlfn.XLOOKUP(A687,Cleaning!$A:$A,Cleaning!$B:$B,0,0)</f>
        <v>201</v>
      </c>
      <c r="C687" s="2">
        <f>_xlfn.XLOOKUP(A687,Cleaning!$A:$A,Cleaning!$C:$C,0,0)</f>
        <v>45787</v>
      </c>
      <c r="D687" s="4">
        <f>_xlfn.XLOOKUP(A687,Cleaning!$A:$A,Cleaning!$D:$D,0,0)</f>
        <v>0.46599537037037037</v>
      </c>
      <c r="E687" s="2">
        <f>_xlfn.XLOOKUP(A687,Cleaning!$A:$A,Cleaning!$E:$E,0,0)</f>
        <v>45787</v>
      </c>
      <c r="F687" s="10" t="str">
        <f>_xlfn.XLOOKUP(A687,Cleaning!$A:$A,Cleaning!$F:$F,0,0)</f>
        <v>Saturday</v>
      </c>
      <c r="G687" t="str">
        <f>_xlfn.XLOOKUP(A687,Cleaning!$A:$A,Cleaning!$G:$G,0,0)</f>
        <v>Morning</v>
      </c>
      <c r="H687" t="str">
        <f>_xlfn.XLOOKUP(A687,Cleaning!$A:$A,Cleaning!$I:$I,0,0)</f>
        <v>Drive-Thru</v>
      </c>
      <c r="I687" t="str">
        <f>_xlfn.XLOOKUP(A687,Cleaning!$A:$A,Cleaning!$J:$J,0,0)</f>
        <v>Latte</v>
      </c>
      <c r="J687" t="str">
        <f>_xlfn.XLOOKUP(A687,Cleaning!$A:$A,Cleaning!$L:$L,0,0)</f>
        <v>Almond Milk</v>
      </c>
      <c r="K687" t="str">
        <f>_xlfn.XLOOKUP(A687,Cleaning!$A:$A,Cleaning!$X:$X,0,0)</f>
        <v>Card</v>
      </c>
      <c r="L687" s="3">
        <f>_xlfn.XLOOKUP(A687,Cleaning!$A:$A,Cleaning!$M:$M,0,0)</f>
        <v>2</v>
      </c>
      <c r="M687" s="5">
        <f>_xlfn.XLOOKUP(A687,Cleaning!$A:$A,Cleaning!$O:$O,0,0)</f>
        <v>4.1199999999999992</v>
      </c>
      <c r="N687" s="12">
        <f>_xlfn.XLOOKUP(A687,Cleaning!$A:$A,Cleaning!$P:$P,0,0)</f>
        <v>8.2399999999999984</v>
      </c>
      <c r="O687">
        <f>_xlfn.XLOOKUP(A687,Cleaning!$A:$A,Cleaning!$R:$R,0,0)</f>
        <v>0.82</v>
      </c>
      <c r="P687">
        <f>_xlfn.XLOOKUP(A687,Cleaning!$A:$A,Cleaning!$T:$T,0,0)</f>
        <v>0.7</v>
      </c>
      <c r="Q687" s="5">
        <f>_xlfn.XLOOKUP(A687,Cleaning!$A:$A,Cleaning!$V:$V,0,0)</f>
        <v>8.1199999999999992</v>
      </c>
    </row>
    <row r="688" spans="1:17" x14ac:dyDescent="0.3">
      <c r="A688" s="3">
        <v>120686</v>
      </c>
      <c r="B688">
        <f>_xlfn.XLOOKUP(A688,Cleaning!$A:$A,Cleaning!$B:$B,0,0)</f>
        <v>102</v>
      </c>
      <c r="C688" s="2">
        <f>_xlfn.XLOOKUP(A688,Cleaning!$A:$A,Cleaning!$C:$C,0,0)</f>
        <v>45778</v>
      </c>
      <c r="D688" s="4">
        <f>_xlfn.XLOOKUP(A688,Cleaning!$A:$A,Cleaning!$D:$D,0,0)</f>
        <v>0.47280092592592593</v>
      </c>
      <c r="E688" s="2">
        <f>_xlfn.XLOOKUP(A688,Cleaning!$A:$A,Cleaning!$E:$E,0,0)</f>
        <v>45778</v>
      </c>
      <c r="F688" s="10" t="str">
        <f>_xlfn.XLOOKUP(A688,Cleaning!$A:$A,Cleaning!$F:$F,0,0)</f>
        <v>Thursday</v>
      </c>
      <c r="G688" t="str">
        <f>_xlfn.XLOOKUP(A688,Cleaning!$A:$A,Cleaning!$G:$G,0,0)</f>
        <v>Lunch</v>
      </c>
      <c r="H688" t="str">
        <f>_xlfn.XLOOKUP(A688,Cleaning!$A:$A,Cleaning!$I:$I,0,0)</f>
        <v>Delivery</v>
      </c>
      <c r="I688" t="str">
        <f>_xlfn.XLOOKUP(A688,Cleaning!$A:$A,Cleaning!$J:$J,0,0)</f>
        <v>Double Cheeseburger</v>
      </c>
      <c r="J688" t="str">
        <f>_xlfn.XLOOKUP(A688,Cleaning!$A:$A,Cleaning!$L:$L,0,0)</f>
        <v>No Modifier</v>
      </c>
      <c r="K688" t="str">
        <f>_xlfn.XLOOKUP(A688,Cleaning!$A:$A,Cleaning!$X:$X,0,0)</f>
        <v>Card</v>
      </c>
      <c r="L688" s="3">
        <f>_xlfn.XLOOKUP(A688,Cleaning!$A:$A,Cleaning!$M:$M,0,0)</f>
        <v>1</v>
      </c>
      <c r="M688" s="5">
        <f ca="1">_xlfn.XLOOKUP(A688,Cleaning!$A:$A,Cleaning!$O:$O,0,0)</f>
        <v>5.95</v>
      </c>
      <c r="N688" s="12">
        <f ca="1">_xlfn.XLOOKUP(A688,Cleaning!$A:$A,Cleaning!$P:$P,0,0)</f>
        <v>5.95</v>
      </c>
      <c r="O688">
        <f>_xlfn.XLOOKUP(A688,Cleaning!$A:$A,Cleaning!$R:$R,0,0)</f>
        <v>0</v>
      </c>
      <c r="P688">
        <f ca="1">_xlfn.XLOOKUP(A688,Cleaning!$A:$A,Cleaning!$T:$T,0,0)</f>
        <v>9.9999999999999645E-2</v>
      </c>
      <c r="Q688" s="5">
        <f>_xlfn.XLOOKUP(A688,Cleaning!$A:$A,Cleaning!$V:$V,0,0)</f>
        <v>6.05</v>
      </c>
    </row>
    <row r="689" spans="1:17" x14ac:dyDescent="0.3">
      <c r="A689" s="3">
        <v>120687</v>
      </c>
      <c r="B689">
        <f>_xlfn.XLOOKUP(A689,Cleaning!$A:$A,Cleaning!$B:$B,0,0)</f>
        <v>402</v>
      </c>
      <c r="C689" s="2">
        <f>_xlfn.XLOOKUP(A689,Cleaning!$A:$A,Cleaning!$C:$C,0,0)</f>
        <v>45854</v>
      </c>
      <c r="D689" s="4">
        <f>_xlfn.XLOOKUP(A689,Cleaning!$A:$A,Cleaning!$D:$D,0,0)</f>
        <v>0.37518518518518518</v>
      </c>
      <c r="E689" s="2">
        <f>_xlfn.XLOOKUP(A689,Cleaning!$A:$A,Cleaning!$E:$E,0,0)</f>
        <v>45854</v>
      </c>
      <c r="F689" s="10" t="str">
        <f>_xlfn.XLOOKUP(A689,Cleaning!$A:$A,Cleaning!$F:$F,0,0)</f>
        <v>Wednesday</v>
      </c>
      <c r="G689" t="str">
        <f>_xlfn.XLOOKUP(A689,Cleaning!$A:$A,Cleaning!$G:$G,0,0)</f>
        <v>Dinner</v>
      </c>
      <c r="H689" t="str">
        <f>_xlfn.XLOOKUP(A689,Cleaning!$A:$A,Cleaning!$I:$I,0,0)</f>
        <v>Drive-Thru</v>
      </c>
      <c r="I689" t="str">
        <f>_xlfn.XLOOKUP(A689,Cleaning!$A:$A,Cleaning!$J:$J,0,0)</f>
        <v>Cheeseburger Combo</v>
      </c>
      <c r="J689" t="str">
        <f>_xlfn.XLOOKUP(A689,Cleaning!$A:$A,Cleaning!$L:$L,0,0)</f>
        <v>No Modifier</v>
      </c>
      <c r="K689" t="str">
        <f>_xlfn.XLOOKUP(A689,Cleaning!$A:$A,Cleaning!$X:$X,0,0)</f>
        <v>Cash</v>
      </c>
      <c r="L689" s="3">
        <f>_xlfn.XLOOKUP(A689,Cleaning!$A:$A,Cleaning!$M:$M,0,0)</f>
        <v>1</v>
      </c>
      <c r="M689" s="5">
        <f>_xlfn.XLOOKUP(A689,Cleaning!$A:$A,Cleaning!$O:$O,0,0)</f>
        <v>8.3000000000000007</v>
      </c>
      <c r="N689" s="12">
        <f>_xlfn.XLOOKUP(A689,Cleaning!$A:$A,Cleaning!$P:$P,0,0)</f>
        <v>8.3000000000000007</v>
      </c>
      <c r="O689">
        <f>_xlfn.XLOOKUP(A689,Cleaning!$A:$A,Cleaning!$R:$R,0,0)</f>
        <v>0</v>
      </c>
      <c r="P689">
        <f>_xlfn.XLOOKUP(A689,Cleaning!$A:$A,Cleaning!$T:$T,0,0)</f>
        <v>0.62</v>
      </c>
      <c r="Q689" s="5">
        <f>_xlfn.XLOOKUP(A689,Cleaning!$A:$A,Cleaning!$V:$V,0,0)</f>
        <v>8.92</v>
      </c>
    </row>
    <row r="690" spans="1:17" x14ac:dyDescent="0.3">
      <c r="A690" s="3">
        <v>120688</v>
      </c>
      <c r="B690">
        <f>_xlfn.XLOOKUP(A690,Cleaning!$A:$A,Cleaning!$B:$B,0,0)</f>
        <v>402</v>
      </c>
      <c r="C690" s="2">
        <f>_xlfn.XLOOKUP(A690,Cleaning!$A:$A,Cleaning!$C:$C,0,0)</f>
        <v>45782</v>
      </c>
      <c r="D690" s="4">
        <f>_xlfn.XLOOKUP(A690,Cleaning!$A:$A,Cleaning!$D:$D,0,0)</f>
        <v>0.27152777777777776</v>
      </c>
      <c r="E690" s="2">
        <f>_xlfn.XLOOKUP(A690,Cleaning!$A:$A,Cleaning!$E:$E,0,0)</f>
        <v>45782</v>
      </c>
      <c r="F690" s="10" t="str">
        <f>_xlfn.XLOOKUP(A690,Cleaning!$A:$A,Cleaning!$F:$F,0,0)</f>
        <v>Monday</v>
      </c>
      <c r="G690" t="str">
        <f>_xlfn.XLOOKUP(A690,Cleaning!$A:$A,Cleaning!$G:$G,0,0)</f>
        <v>Breakfast</v>
      </c>
      <c r="H690" t="str">
        <f>_xlfn.XLOOKUP(A690,Cleaning!$A:$A,Cleaning!$I:$I,0,0)</f>
        <v>Takeout</v>
      </c>
      <c r="I690" t="str">
        <f>_xlfn.XLOOKUP(A690,Cleaning!$A:$A,Cleaning!$J:$J,0,0)</f>
        <v>Breakfast Burrito</v>
      </c>
      <c r="J690" t="str">
        <f>_xlfn.XLOOKUP(A690,Cleaning!$A:$A,Cleaning!$L:$L,0,0)</f>
        <v>No Modifier</v>
      </c>
      <c r="K690" t="str">
        <f>_xlfn.XLOOKUP(A690,Cleaning!$A:$A,Cleaning!$X:$X,0,0)</f>
        <v>GiftCard</v>
      </c>
      <c r="L690" s="3">
        <f>_xlfn.XLOOKUP(A690,Cleaning!$A:$A,Cleaning!$M:$M,0,0)</f>
        <v>1</v>
      </c>
      <c r="M690" s="5">
        <f>_xlfn.XLOOKUP(A690,Cleaning!$A:$A,Cleaning!$O:$O,0,0)</f>
        <v>3.92</v>
      </c>
      <c r="N690" s="12">
        <f>_xlfn.XLOOKUP(A690,Cleaning!$A:$A,Cleaning!$P:$P,0,0)</f>
        <v>3.92</v>
      </c>
      <c r="O690">
        <f>_xlfn.XLOOKUP(A690,Cleaning!$A:$A,Cleaning!$R:$R,0,0)</f>
        <v>0</v>
      </c>
      <c r="P690">
        <f>_xlfn.XLOOKUP(A690,Cleaning!$A:$A,Cleaning!$T:$T,0,0)</f>
        <v>0.28999999999999998</v>
      </c>
      <c r="Q690" s="5">
        <f>_xlfn.XLOOKUP(A690,Cleaning!$A:$A,Cleaning!$V:$V,0,0)</f>
        <v>4.21</v>
      </c>
    </row>
    <row r="691" spans="1:17" x14ac:dyDescent="0.3">
      <c r="A691" s="3">
        <v>120689</v>
      </c>
      <c r="B691">
        <f>_xlfn.XLOOKUP(A691,Cleaning!$A:$A,Cleaning!$B:$B,0,0)</f>
        <v>201</v>
      </c>
      <c r="C691" s="2">
        <f>_xlfn.XLOOKUP(A691,Cleaning!$A:$A,Cleaning!$C:$C,0,0)</f>
        <v>45781</v>
      </c>
      <c r="D691" s="4">
        <f>_xlfn.XLOOKUP(A691,Cleaning!$A:$A,Cleaning!$D:$D,0,0)</f>
        <v>0.30091435185185184</v>
      </c>
      <c r="E691" s="2">
        <f>_xlfn.XLOOKUP(A691,Cleaning!$A:$A,Cleaning!$E:$E,0,0)</f>
        <v>45781</v>
      </c>
      <c r="F691" s="10" t="str">
        <f>_xlfn.XLOOKUP(A691,Cleaning!$A:$A,Cleaning!$F:$F,0,0)</f>
        <v>Sunday</v>
      </c>
      <c r="G691" t="str">
        <f>_xlfn.XLOOKUP(A691,Cleaning!$A:$A,Cleaning!$G:$G,0,0)</f>
        <v>Dinner</v>
      </c>
      <c r="H691" t="str">
        <f>_xlfn.XLOOKUP(A691,Cleaning!$A:$A,Cleaning!$I:$I,0,0)</f>
        <v>Takeout</v>
      </c>
      <c r="I691" t="str">
        <f>_xlfn.XLOOKUP(A691,Cleaning!$A:$A,Cleaning!$J:$J,0,0)</f>
        <v>Chicken Sandwich Combo</v>
      </c>
      <c r="J691" t="str">
        <f>_xlfn.XLOOKUP(A691,Cleaning!$A:$A,Cleaning!$L:$L,0,0)</f>
        <v>No Modifier</v>
      </c>
      <c r="K691" t="str">
        <f>_xlfn.XLOOKUP(A691,Cleaning!$A:$A,Cleaning!$X:$X,0,0)</f>
        <v>Card</v>
      </c>
      <c r="L691" s="3">
        <f>_xlfn.XLOOKUP(A691,Cleaning!$A:$A,Cleaning!$M:$M,0,0)</f>
        <v>1</v>
      </c>
      <c r="M691" s="5">
        <f>_xlfn.XLOOKUP(A691,Cleaning!$A:$A,Cleaning!$O:$O,0,0)</f>
        <v>9.2099999999999991</v>
      </c>
      <c r="N691" s="12">
        <f>_xlfn.XLOOKUP(A691,Cleaning!$A:$A,Cleaning!$P:$P,0,0)</f>
        <v>9.2099999999999991</v>
      </c>
      <c r="O691">
        <f>_xlfn.XLOOKUP(A691,Cleaning!$A:$A,Cleaning!$R:$R,0,0)</f>
        <v>0</v>
      </c>
      <c r="P691">
        <f>_xlfn.XLOOKUP(A691,Cleaning!$A:$A,Cleaning!$T:$T,0,0)</f>
        <v>0.64</v>
      </c>
      <c r="Q691" s="5">
        <f>_xlfn.XLOOKUP(A691,Cleaning!$A:$A,Cleaning!$V:$V,0,0)</f>
        <v>9.85</v>
      </c>
    </row>
    <row r="692" spans="1:17" x14ac:dyDescent="0.3">
      <c r="A692" s="3">
        <v>120690</v>
      </c>
      <c r="B692">
        <f>_xlfn.XLOOKUP(A692,Cleaning!$A:$A,Cleaning!$B:$B,0,0)</f>
        <v>103</v>
      </c>
      <c r="C692" s="2">
        <f>_xlfn.XLOOKUP(A692,Cleaning!$A:$A,Cleaning!$C:$C,0,0)</f>
        <v>45812</v>
      </c>
      <c r="D692" s="4">
        <f>_xlfn.XLOOKUP(A692,Cleaning!$A:$A,Cleaning!$D:$D,0,0)</f>
        <v>0.11224537037037037</v>
      </c>
      <c r="E692" s="2">
        <f>_xlfn.XLOOKUP(A692,Cleaning!$A:$A,Cleaning!$E:$E,0,0)</f>
        <v>45812</v>
      </c>
      <c r="F692" s="10" t="str">
        <f>_xlfn.XLOOKUP(A692,Cleaning!$A:$A,Cleaning!$F:$F,0,0)</f>
        <v>Wednesday</v>
      </c>
      <c r="G692" t="str">
        <f>_xlfn.XLOOKUP(A692,Cleaning!$A:$A,Cleaning!$G:$G,0,0)</f>
        <v>Lunch</v>
      </c>
      <c r="H692" t="str">
        <f>_xlfn.XLOOKUP(A692,Cleaning!$A:$A,Cleaning!$I:$I,0,0)</f>
        <v>Drive-Thru</v>
      </c>
      <c r="I692" t="str">
        <f>_xlfn.XLOOKUP(A692,Cleaning!$A:$A,Cleaning!$J:$J,0,0)</f>
        <v>Chicken Sandwich</v>
      </c>
      <c r="J692" t="str">
        <f>_xlfn.XLOOKUP(A692,Cleaning!$A:$A,Cleaning!$L:$L,0,0)</f>
        <v>No Modifier</v>
      </c>
      <c r="K692" t="str">
        <f>_xlfn.XLOOKUP(A692,Cleaning!$A:$A,Cleaning!$X:$X,0,0)</f>
        <v>Cash</v>
      </c>
      <c r="L692" s="3">
        <f>_xlfn.XLOOKUP(A692,Cleaning!$A:$A,Cleaning!$M:$M,0,0)</f>
        <v>2</v>
      </c>
      <c r="M692" s="5">
        <f>_xlfn.XLOOKUP(A692,Cleaning!$A:$A,Cleaning!$O:$O,0,0)</f>
        <v>7.26</v>
      </c>
      <c r="N692" s="12">
        <f>_xlfn.XLOOKUP(A692,Cleaning!$A:$A,Cleaning!$P:$P,0,0)</f>
        <v>14.52</v>
      </c>
      <c r="O692">
        <f>_xlfn.XLOOKUP(A692,Cleaning!$A:$A,Cleaning!$R:$R,0,0)</f>
        <v>0</v>
      </c>
      <c r="P692">
        <f>_xlfn.XLOOKUP(A692,Cleaning!$A:$A,Cleaning!$T:$T,0,0)</f>
        <v>1.1599999999999999</v>
      </c>
      <c r="Q692" s="5">
        <f>_xlfn.XLOOKUP(A692,Cleaning!$A:$A,Cleaning!$V:$V,0,0)</f>
        <v>15.68</v>
      </c>
    </row>
    <row r="693" spans="1:17" x14ac:dyDescent="0.3">
      <c r="A693" s="3">
        <v>120691</v>
      </c>
      <c r="B693">
        <f>_xlfn.XLOOKUP(A693,Cleaning!$A:$A,Cleaning!$B:$B,0,0)</f>
        <v>401</v>
      </c>
      <c r="C693" s="2">
        <f>_xlfn.XLOOKUP(A693,Cleaning!$A:$A,Cleaning!$C:$C,0,0)</f>
        <v>45781</v>
      </c>
      <c r="D693" s="4">
        <f>_xlfn.XLOOKUP(A693,Cleaning!$A:$A,Cleaning!$D:$D,0,0)</f>
        <v>0.16722222222222222</v>
      </c>
      <c r="E693" s="2">
        <f>_xlfn.XLOOKUP(A693,Cleaning!$A:$A,Cleaning!$E:$E,0,0)</f>
        <v>45781</v>
      </c>
      <c r="F693" s="10" t="str">
        <f>_xlfn.XLOOKUP(A693,Cleaning!$A:$A,Cleaning!$F:$F,0,0)</f>
        <v>Sunday</v>
      </c>
      <c r="G693" t="str">
        <f>_xlfn.XLOOKUP(A693,Cleaning!$A:$A,Cleaning!$G:$G,0,0)</f>
        <v>Afternoon</v>
      </c>
      <c r="H693" t="str">
        <f>_xlfn.XLOOKUP(A693,Cleaning!$A:$A,Cleaning!$I:$I,0,0)</f>
        <v>Drive-Thru</v>
      </c>
      <c r="I693" t="str">
        <f>_xlfn.XLOOKUP(A693,Cleaning!$A:$A,Cleaning!$J:$J,0,0)</f>
        <v>Onion Rings</v>
      </c>
      <c r="J693" t="str">
        <f>_xlfn.XLOOKUP(A693,Cleaning!$A:$A,Cleaning!$L:$L,0,0)</f>
        <v>Small Size</v>
      </c>
      <c r="K693" t="str">
        <f>_xlfn.XLOOKUP(A693,Cleaning!$A:$A,Cleaning!$X:$X,0,0)</f>
        <v>Card</v>
      </c>
      <c r="L693" s="3">
        <f>_xlfn.XLOOKUP(A693,Cleaning!$A:$A,Cleaning!$M:$M,0,0)</f>
        <v>3</v>
      </c>
      <c r="M693" s="5">
        <f>_xlfn.XLOOKUP(A693,Cleaning!$A:$A,Cleaning!$O:$O,0,0)</f>
        <v>3.17</v>
      </c>
      <c r="N693" s="12">
        <f>_xlfn.XLOOKUP(A693,Cleaning!$A:$A,Cleaning!$P:$P,0,0)</f>
        <v>9.51</v>
      </c>
      <c r="O693">
        <f>_xlfn.XLOOKUP(A693,Cleaning!$A:$A,Cleaning!$R:$R,0,0)</f>
        <v>0</v>
      </c>
      <c r="P693">
        <f>_xlfn.XLOOKUP(A693,Cleaning!$A:$A,Cleaning!$T:$T,0,0)</f>
        <v>0.56999999999999995</v>
      </c>
      <c r="Q693" s="5">
        <f>_xlfn.XLOOKUP(A693,Cleaning!$A:$A,Cleaning!$V:$V,0,0)</f>
        <v>10.08</v>
      </c>
    </row>
    <row r="694" spans="1:17" x14ac:dyDescent="0.3">
      <c r="A694" s="3">
        <v>120692</v>
      </c>
      <c r="B694">
        <f>_xlfn.XLOOKUP(A694,Cleaning!$A:$A,Cleaning!$B:$B,0,0)</f>
        <v>101</v>
      </c>
      <c r="C694" s="2">
        <f>_xlfn.XLOOKUP(A694,Cleaning!$A:$A,Cleaning!$C:$C,0,0)</f>
        <v>45777</v>
      </c>
      <c r="D694" s="4">
        <f>_xlfn.XLOOKUP(A694,Cleaning!$A:$A,Cleaning!$D:$D,0,0)</f>
        <v>9.762731481481482E-2</v>
      </c>
      <c r="E694" s="2">
        <f>_xlfn.XLOOKUP(A694,Cleaning!$A:$A,Cleaning!$E:$E,0,0)</f>
        <v>45777</v>
      </c>
      <c r="F694" s="10" t="str">
        <f>_xlfn.XLOOKUP(A694,Cleaning!$A:$A,Cleaning!$F:$F,0,0)</f>
        <v>Wednesday</v>
      </c>
      <c r="G694" t="str">
        <f>_xlfn.XLOOKUP(A694,Cleaning!$A:$A,Cleaning!$G:$G,0,0)</f>
        <v>Lunch</v>
      </c>
      <c r="H694" t="str">
        <f>_xlfn.XLOOKUP(A694,Cleaning!$A:$A,Cleaning!$I:$I,0,0)</f>
        <v>Takeout</v>
      </c>
      <c r="I694" t="str">
        <f>_xlfn.XLOOKUP(A694,Cleaning!$A:$A,Cleaning!$J:$J,0,0)</f>
        <v>Chicken Sandwich</v>
      </c>
      <c r="J694" t="str">
        <f>_xlfn.XLOOKUP(A694,Cleaning!$A:$A,Cleaning!$L:$L,0,0)</f>
        <v>Gluten-Free Bun</v>
      </c>
      <c r="K694" t="str">
        <f>_xlfn.XLOOKUP(A694,Cleaning!$A:$A,Cleaning!$X:$X,0,0)</f>
        <v>Card</v>
      </c>
      <c r="L694" s="3">
        <f>_xlfn.XLOOKUP(A694,Cleaning!$A:$A,Cleaning!$M:$M,0,0)</f>
        <v>1</v>
      </c>
      <c r="M694" s="5">
        <f>_xlfn.XLOOKUP(A694,Cleaning!$A:$A,Cleaning!$O:$O,0,0)</f>
        <v>5.99</v>
      </c>
      <c r="N694" s="12">
        <f>_xlfn.XLOOKUP(A694,Cleaning!$A:$A,Cleaning!$P:$P,0,0)</f>
        <v>5.99</v>
      </c>
      <c r="O694">
        <f>_xlfn.XLOOKUP(A694,Cleaning!$A:$A,Cleaning!$R:$R,0,0)</f>
        <v>0</v>
      </c>
      <c r="P694">
        <f>_xlfn.XLOOKUP(A694,Cleaning!$A:$A,Cleaning!$T:$T,0,0)</f>
        <v>0.48</v>
      </c>
      <c r="Q694" s="5">
        <f>_xlfn.XLOOKUP(A694,Cleaning!$A:$A,Cleaning!$V:$V,0,0)</f>
        <v>6.47</v>
      </c>
    </row>
    <row r="695" spans="1:17" x14ac:dyDescent="0.3">
      <c r="A695" s="3">
        <v>120693</v>
      </c>
      <c r="B695">
        <f>_xlfn.XLOOKUP(A695,Cleaning!$A:$A,Cleaning!$B:$B,0,0)</f>
        <v>401</v>
      </c>
      <c r="C695" s="2">
        <f>_xlfn.XLOOKUP(A695,Cleaning!$A:$A,Cleaning!$C:$C,0,0)</f>
        <v>45762</v>
      </c>
      <c r="D695" s="4">
        <f>_xlfn.XLOOKUP(A695,Cleaning!$A:$A,Cleaning!$D:$D,0,0)</f>
        <v>0.23003472222222221</v>
      </c>
      <c r="E695" s="2">
        <f>_xlfn.XLOOKUP(A695,Cleaning!$A:$A,Cleaning!$E:$E,0,0)</f>
        <v>45762</v>
      </c>
      <c r="F695" s="10" t="str">
        <f>_xlfn.XLOOKUP(A695,Cleaning!$A:$A,Cleaning!$F:$F,0,0)</f>
        <v>Tuesday</v>
      </c>
      <c r="G695" t="str">
        <f>_xlfn.XLOOKUP(A695,Cleaning!$A:$A,Cleaning!$G:$G,0,0)</f>
        <v>Afternoon</v>
      </c>
      <c r="H695" t="str">
        <f>_xlfn.XLOOKUP(A695,Cleaning!$A:$A,Cleaning!$I:$I,0,0)</f>
        <v>Dine-In</v>
      </c>
      <c r="I695" t="str">
        <f>_xlfn.XLOOKUP(A695,Cleaning!$A:$A,Cleaning!$J:$J,0,0)</f>
        <v>Onion Rings</v>
      </c>
      <c r="J695" t="str">
        <f>_xlfn.XLOOKUP(A695,Cleaning!$A:$A,Cleaning!$L:$L,0,0)</f>
        <v>No Modifier</v>
      </c>
      <c r="K695" t="str">
        <f>_xlfn.XLOOKUP(A695,Cleaning!$A:$A,Cleaning!$X:$X,0,0)</f>
        <v>Cash</v>
      </c>
      <c r="L695" s="3">
        <f>_xlfn.XLOOKUP(A695,Cleaning!$A:$A,Cleaning!$M:$M,0,0)</f>
        <v>1</v>
      </c>
      <c r="M695" s="5">
        <f>_xlfn.XLOOKUP(A695,Cleaning!$A:$A,Cleaning!$O:$O,0,0)</f>
        <v>3.3099999999999996</v>
      </c>
      <c r="N695" s="12">
        <f>_xlfn.XLOOKUP(A695,Cleaning!$A:$A,Cleaning!$P:$P,0,0)</f>
        <v>3.3099999999999996</v>
      </c>
      <c r="O695">
        <f>_xlfn.XLOOKUP(A695,Cleaning!$A:$A,Cleaning!$R:$R,0,0)</f>
        <v>0</v>
      </c>
      <c r="P695">
        <f>_xlfn.XLOOKUP(A695,Cleaning!$A:$A,Cleaning!$T:$T,0,0)</f>
        <v>0.26</v>
      </c>
      <c r="Q695" s="5">
        <f>_xlfn.XLOOKUP(A695,Cleaning!$A:$A,Cleaning!$V:$V,0,0)</f>
        <v>3.57</v>
      </c>
    </row>
    <row r="696" spans="1:17" x14ac:dyDescent="0.3">
      <c r="A696" s="3">
        <v>120694</v>
      </c>
      <c r="B696">
        <f>_xlfn.XLOOKUP(A696,Cleaning!$A:$A,Cleaning!$B:$B,0,0)</f>
        <v>401</v>
      </c>
      <c r="C696" s="2">
        <f>_xlfn.XLOOKUP(A696,Cleaning!$A:$A,Cleaning!$C:$C,0,0)</f>
        <v>45767</v>
      </c>
      <c r="D696" s="4">
        <f>_xlfn.XLOOKUP(A696,Cleaning!$A:$A,Cleaning!$D:$D,0,0)</f>
        <v>0.3175810185185185</v>
      </c>
      <c r="E696" s="2">
        <f>_xlfn.XLOOKUP(A696,Cleaning!$A:$A,Cleaning!$E:$E,0,0)</f>
        <v>45767</v>
      </c>
      <c r="F696" s="10" t="str">
        <f>_xlfn.XLOOKUP(A696,Cleaning!$A:$A,Cleaning!$F:$F,0,0)</f>
        <v>Sunday</v>
      </c>
      <c r="G696" t="str">
        <f>_xlfn.XLOOKUP(A696,Cleaning!$A:$A,Cleaning!$G:$G,0,0)</f>
        <v>Dinner</v>
      </c>
      <c r="H696" t="str">
        <f>_xlfn.XLOOKUP(A696,Cleaning!$A:$A,Cleaning!$I:$I,0,0)</f>
        <v>Delivery</v>
      </c>
      <c r="I696" t="str">
        <f>_xlfn.XLOOKUP(A696,Cleaning!$A:$A,Cleaning!$J:$J,0,0)</f>
        <v>Cheeseburger Combo</v>
      </c>
      <c r="J696" t="str">
        <f>_xlfn.XLOOKUP(A696,Cleaning!$A:$A,Cleaning!$L:$L,0,0)</f>
        <v>No Modifier</v>
      </c>
      <c r="K696" t="str">
        <f>_xlfn.XLOOKUP(A696,Cleaning!$A:$A,Cleaning!$X:$X,0,0)</f>
        <v>Card</v>
      </c>
      <c r="L696" s="3">
        <f>_xlfn.XLOOKUP(A696,Cleaning!$A:$A,Cleaning!$M:$M,0,0)</f>
        <v>1</v>
      </c>
      <c r="M696" s="5">
        <f>_xlfn.XLOOKUP(A696,Cleaning!$A:$A,Cleaning!$O:$O,0,0)</f>
        <v>8.7900000000000009</v>
      </c>
      <c r="N696" s="12">
        <f>_xlfn.XLOOKUP(A696,Cleaning!$A:$A,Cleaning!$P:$P,0,0)</f>
        <v>8.7900000000000009</v>
      </c>
      <c r="O696">
        <f>_xlfn.XLOOKUP(A696,Cleaning!$A:$A,Cleaning!$R:$R,0,0)</f>
        <v>0</v>
      </c>
      <c r="P696">
        <f>_xlfn.XLOOKUP(A696,Cleaning!$A:$A,Cleaning!$T:$T,0,0)</f>
        <v>0.84</v>
      </c>
      <c r="Q696" s="5">
        <f>_xlfn.XLOOKUP(A696,Cleaning!$A:$A,Cleaning!$V:$V,0,0)</f>
        <v>9.6300000000000008</v>
      </c>
    </row>
    <row r="697" spans="1:17" x14ac:dyDescent="0.3">
      <c r="A697" s="3">
        <v>120695</v>
      </c>
      <c r="B697">
        <f>_xlfn.XLOOKUP(A697,Cleaning!$A:$A,Cleaning!$B:$B,0,0)</f>
        <v>301</v>
      </c>
      <c r="C697" s="2">
        <f>_xlfn.XLOOKUP(A697,Cleaning!$A:$A,Cleaning!$C:$C,0,0)</f>
        <v>45832</v>
      </c>
      <c r="D697" s="4">
        <f>_xlfn.XLOOKUP(A697,Cleaning!$A:$A,Cleaning!$D:$D,0,0)</f>
        <v>7.4953703703703703E-2</v>
      </c>
      <c r="E697" s="2">
        <f>_xlfn.XLOOKUP(A697,Cleaning!$A:$A,Cleaning!$E:$E,0,0)</f>
        <v>45832</v>
      </c>
      <c r="F697" s="10" t="str">
        <f>_xlfn.XLOOKUP(A697,Cleaning!$A:$A,Cleaning!$F:$F,0,0)</f>
        <v>Tuesday</v>
      </c>
      <c r="G697" t="str">
        <f>_xlfn.XLOOKUP(A697,Cleaning!$A:$A,Cleaning!$G:$G,0,0)</f>
        <v>Late Night</v>
      </c>
      <c r="H697" t="str">
        <f>_xlfn.XLOOKUP(A697,Cleaning!$A:$A,Cleaning!$I:$I,0,0)</f>
        <v>Takeout</v>
      </c>
      <c r="I697" t="str">
        <f>_xlfn.XLOOKUP(A697,Cleaning!$A:$A,Cleaning!$J:$J,0,0)</f>
        <v>Chicken Sandwich</v>
      </c>
      <c r="J697" t="str">
        <f>_xlfn.XLOOKUP(A697,Cleaning!$A:$A,Cleaning!$L:$L,0,0)</f>
        <v>Add Bacon</v>
      </c>
      <c r="K697" t="str">
        <f>_xlfn.XLOOKUP(A697,Cleaning!$A:$A,Cleaning!$X:$X,0,0)</f>
        <v>Card</v>
      </c>
      <c r="L697" s="3">
        <f>_xlfn.XLOOKUP(A697,Cleaning!$A:$A,Cleaning!$M:$M,0,0)</f>
        <v>1</v>
      </c>
      <c r="M697" s="5">
        <f>_xlfn.XLOOKUP(A697,Cleaning!$A:$A,Cleaning!$O:$O,0,0)</f>
        <v>6.28</v>
      </c>
      <c r="N697" s="12">
        <f>_xlfn.XLOOKUP(A697,Cleaning!$A:$A,Cleaning!$P:$P,0,0)</f>
        <v>6.28</v>
      </c>
      <c r="O697">
        <f>_xlfn.XLOOKUP(A697,Cleaning!$A:$A,Cleaning!$R:$R,0,0)</f>
        <v>0</v>
      </c>
      <c r="P697">
        <f>_xlfn.XLOOKUP(A697,Cleaning!$A:$A,Cleaning!$T:$T,0,0)</f>
        <v>0.47</v>
      </c>
      <c r="Q697" s="5">
        <f>_xlfn.XLOOKUP(A697,Cleaning!$A:$A,Cleaning!$V:$V,0,0)</f>
        <v>6.75</v>
      </c>
    </row>
    <row r="698" spans="1:17" x14ac:dyDescent="0.3">
      <c r="A698" s="3">
        <v>120696</v>
      </c>
      <c r="B698">
        <f>_xlfn.XLOOKUP(A698,Cleaning!$A:$A,Cleaning!$B:$B,0,0)</f>
        <v>402</v>
      </c>
      <c r="C698" s="2">
        <f>_xlfn.XLOOKUP(A698,Cleaning!$A:$A,Cleaning!$C:$C,0,0)</f>
        <v>45772</v>
      </c>
      <c r="D698" s="4">
        <f>_xlfn.XLOOKUP(A698,Cleaning!$A:$A,Cleaning!$D:$D,0,0)</f>
        <v>0.29064814814814816</v>
      </c>
      <c r="E698" s="2">
        <f>_xlfn.XLOOKUP(A698,Cleaning!$A:$A,Cleaning!$E:$E,0,0)</f>
        <v>45772</v>
      </c>
      <c r="F698" s="10" t="str">
        <f>_xlfn.XLOOKUP(A698,Cleaning!$A:$A,Cleaning!$F:$F,0,0)</f>
        <v>Friday</v>
      </c>
      <c r="G698" t="str">
        <f>_xlfn.XLOOKUP(A698,Cleaning!$A:$A,Cleaning!$G:$G,0,0)</f>
        <v>Dinner</v>
      </c>
      <c r="H698" t="str">
        <f>_xlfn.XLOOKUP(A698,Cleaning!$A:$A,Cleaning!$I:$I,0,0)</f>
        <v>Takeout</v>
      </c>
      <c r="I698" t="str">
        <f>_xlfn.XLOOKUP(A698,Cleaning!$A:$A,Cleaning!$J:$J,0,0)</f>
        <v>Soft Drink (Large)</v>
      </c>
      <c r="J698" t="str">
        <f>_xlfn.XLOOKUP(A698,Cleaning!$A:$A,Cleaning!$L:$L,0,0)</f>
        <v>Extra Ice</v>
      </c>
      <c r="K698" t="str">
        <f>_xlfn.XLOOKUP(A698,Cleaning!$A:$A,Cleaning!$X:$X,0,0)</f>
        <v>Cash</v>
      </c>
      <c r="L698" s="3">
        <f>_xlfn.XLOOKUP(A698,Cleaning!$A:$A,Cleaning!$M:$M,0,0)</f>
        <v>2</v>
      </c>
      <c r="M698" s="5">
        <f>_xlfn.XLOOKUP(A698,Cleaning!$A:$A,Cleaning!$O:$O,0,0)</f>
        <v>2.02</v>
      </c>
      <c r="N698" s="12">
        <f>_xlfn.XLOOKUP(A698,Cleaning!$A:$A,Cleaning!$P:$P,0,0)</f>
        <v>4.04</v>
      </c>
      <c r="O698">
        <f>_xlfn.XLOOKUP(A698,Cleaning!$A:$A,Cleaning!$R:$R,0,0)</f>
        <v>0</v>
      </c>
      <c r="P698">
        <f>_xlfn.XLOOKUP(A698,Cleaning!$A:$A,Cleaning!$T:$T,0,0)</f>
        <v>0.32</v>
      </c>
      <c r="Q698" s="5">
        <f>_xlfn.XLOOKUP(A698,Cleaning!$A:$A,Cleaning!$V:$V,0,0)</f>
        <v>4.3600000000000003</v>
      </c>
    </row>
    <row r="699" spans="1:17" x14ac:dyDescent="0.3">
      <c r="A699" s="3">
        <v>120697</v>
      </c>
      <c r="B699">
        <f>_xlfn.XLOOKUP(A699,Cleaning!$A:$A,Cleaning!$B:$B,0,0)</f>
        <v>403</v>
      </c>
      <c r="C699" s="2">
        <f>_xlfn.XLOOKUP(A699,Cleaning!$A:$A,Cleaning!$C:$C,0,0)</f>
        <v>45813</v>
      </c>
      <c r="D699" s="4">
        <f>_xlfn.XLOOKUP(A699,Cleaning!$A:$A,Cleaning!$D:$D,0,0)</f>
        <v>0.23401620370370371</v>
      </c>
      <c r="E699" s="2">
        <f>_xlfn.XLOOKUP(A699,Cleaning!$A:$A,Cleaning!$E:$E,0,0)</f>
        <v>45813</v>
      </c>
      <c r="F699" s="10" t="str">
        <f>_xlfn.XLOOKUP(A699,Cleaning!$A:$A,Cleaning!$F:$F,0,0)</f>
        <v>Thursday</v>
      </c>
      <c r="G699" t="str">
        <f>_xlfn.XLOOKUP(A699,Cleaning!$A:$A,Cleaning!$G:$G,0,0)</f>
        <v>Breakfast</v>
      </c>
      <c r="H699" t="str">
        <f>_xlfn.XLOOKUP(A699,Cleaning!$A:$A,Cleaning!$I:$I,0,0)</f>
        <v>Takeout</v>
      </c>
      <c r="I699" t="str">
        <f>_xlfn.XLOOKUP(A699,Cleaning!$A:$A,Cleaning!$J:$J,0,0)</f>
        <v>Hash Browns</v>
      </c>
      <c r="J699" t="str">
        <f>_xlfn.XLOOKUP(A699,Cleaning!$A:$A,Cleaning!$L:$L,0,0)</f>
        <v>No Modifier</v>
      </c>
      <c r="K699" t="str">
        <f>_xlfn.XLOOKUP(A699,Cleaning!$A:$A,Cleaning!$X:$X,0,0)</f>
        <v>Cash</v>
      </c>
      <c r="L699" s="3">
        <f>_xlfn.XLOOKUP(A699,Cleaning!$A:$A,Cleaning!$M:$M,0,0)</f>
        <v>1</v>
      </c>
      <c r="M699" s="5">
        <f>_xlfn.XLOOKUP(A699,Cleaning!$A:$A,Cleaning!$O:$O,0,0)</f>
        <v>1.6400000000000001</v>
      </c>
      <c r="N699" s="12">
        <f>_xlfn.XLOOKUP(A699,Cleaning!$A:$A,Cleaning!$P:$P,0,0)</f>
        <v>1.6400000000000001</v>
      </c>
      <c r="O699">
        <f>_xlfn.XLOOKUP(A699,Cleaning!$A:$A,Cleaning!$R:$R,0,0)</f>
        <v>0</v>
      </c>
      <c r="P699">
        <f>_xlfn.XLOOKUP(A699,Cleaning!$A:$A,Cleaning!$T:$T,0,0)</f>
        <v>0.15</v>
      </c>
      <c r="Q699" s="5">
        <f>_xlfn.XLOOKUP(A699,Cleaning!$A:$A,Cleaning!$V:$V,0,0)</f>
        <v>1.79</v>
      </c>
    </row>
    <row r="700" spans="1:17" x14ac:dyDescent="0.3">
      <c r="A700" s="3">
        <v>120698</v>
      </c>
      <c r="B700">
        <f>_xlfn.XLOOKUP(A700,Cleaning!$A:$A,Cleaning!$B:$B,0,0)</f>
        <v>501</v>
      </c>
      <c r="C700" s="2">
        <f>_xlfn.XLOOKUP(A700,Cleaning!$A:$A,Cleaning!$C:$C,0,0)</f>
        <v>45811</v>
      </c>
      <c r="D700" s="4">
        <f>_xlfn.XLOOKUP(A700,Cleaning!$A:$A,Cleaning!$D:$D,0,0)</f>
        <v>0.1222337962962963</v>
      </c>
      <c r="E700" s="2">
        <f>_xlfn.XLOOKUP(A700,Cleaning!$A:$A,Cleaning!$E:$E,0,0)</f>
        <v>45811</v>
      </c>
      <c r="F700" s="10" t="str">
        <f>_xlfn.XLOOKUP(A700,Cleaning!$A:$A,Cleaning!$F:$F,0,0)</f>
        <v>Tuesday</v>
      </c>
      <c r="G700" t="str">
        <f>_xlfn.XLOOKUP(A700,Cleaning!$A:$A,Cleaning!$G:$G,0,0)</f>
        <v>Lunch</v>
      </c>
      <c r="H700" t="str">
        <f>_xlfn.XLOOKUP(A700,Cleaning!$A:$A,Cleaning!$I:$I,0,0)</f>
        <v>Takeout</v>
      </c>
      <c r="I700" t="str">
        <f>_xlfn.XLOOKUP(A700,Cleaning!$A:$A,Cleaning!$J:$J,0,0)</f>
        <v>Chicken Sandwich Combo</v>
      </c>
      <c r="J700" t="str">
        <f>_xlfn.XLOOKUP(A700,Cleaning!$A:$A,Cleaning!$L:$L,0,0)</f>
        <v>No Pickles</v>
      </c>
      <c r="K700" t="str">
        <f>_xlfn.XLOOKUP(A700,Cleaning!$A:$A,Cleaning!$X:$X,0,0)</f>
        <v>Card</v>
      </c>
      <c r="L700" s="3">
        <f>_xlfn.XLOOKUP(A700,Cleaning!$A:$A,Cleaning!$M:$M,0,0)</f>
        <v>1</v>
      </c>
      <c r="M700" s="5">
        <f>_xlfn.XLOOKUP(A700,Cleaning!$A:$A,Cleaning!$O:$O,0,0)</f>
        <v>9.4499999999999993</v>
      </c>
      <c r="N700" s="12">
        <f>_xlfn.XLOOKUP(A700,Cleaning!$A:$A,Cleaning!$P:$P,0,0)</f>
        <v>9.4499999999999993</v>
      </c>
      <c r="O700">
        <f>_xlfn.XLOOKUP(A700,Cleaning!$A:$A,Cleaning!$R:$R,0,0)</f>
        <v>0</v>
      </c>
      <c r="P700">
        <f>_xlfn.XLOOKUP(A700,Cleaning!$A:$A,Cleaning!$T:$T,0,0)</f>
        <v>0.71</v>
      </c>
      <c r="Q700" s="5">
        <f>_xlfn.XLOOKUP(A700,Cleaning!$A:$A,Cleaning!$V:$V,0,0)</f>
        <v>10.16</v>
      </c>
    </row>
    <row r="701" spans="1:17" x14ac:dyDescent="0.3">
      <c r="A701" s="3">
        <v>120699</v>
      </c>
      <c r="B701">
        <f>_xlfn.XLOOKUP(A701,Cleaning!$A:$A,Cleaning!$B:$B,0,0)</f>
        <v>201</v>
      </c>
      <c r="C701" s="2">
        <f>_xlfn.XLOOKUP(A701,Cleaning!$A:$A,Cleaning!$C:$C,0,0)</f>
        <v>45805</v>
      </c>
      <c r="D701" s="4">
        <f>_xlfn.XLOOKUP(A701,Cleaning!$A:$A,Cleaning!$D:$D,0,0)</f>
        <v>0.37356481481481479</v>
      </c>
      <c r="E701" s="2">
        <f>_xlfn.XLOOKUP(A701,Cleaning!$A:$A,Cleaning!$E:$E,0,0)</f>
        <v>45805</v>
      </c>
      <c r="F701" s="10" t="str">
        <f>_xlfn.XLOOKUP(A701,Cleaning!$A:$A,Cleaning!$F:$F,0,0)</f>
        <v>Wednesday</v>
      </c>
      <c r="G701" t="str">
        <f>_xlfn.XLOOKUP(A701,Cleaning!$A:$A,Cleaning!$G:$G,0,0)</f>
        <v>Dinner</v>
      </c>
      <c r="H701" t="str">
        <f>_xlfn.XLOOKUP(A701,Cleaning!$A:$A,Cleaning!$I:$I,0,0)</f>
        <v>Delivery</v>
      </c>
      <c r="I701" t="str">
        <f>_xlfn.XLOOKUP(A701,Cleaning!$A:$A,Cleaning!$J:$J,0,0)</f>
        <v>Chicken Sandwich</v>
      </c>
      <c r="J701" t="str">
        <f>_xlfn.XLOOKUP(A701,Cleaning!$A:$A,Cleaning!$L:$L,0,0)</f>
        <v>No Modifier</v>
      </c>
      <c r="K701" t="str">
        <f>_xlfn.XLOOKUP(A701,Cleaning!$A:$A,Cleaning!$X:$X,0,0)</f>
        <v>Card</v>
      </c>
      <c r="L701" s="3">
        <f>_xlfn.XLOOKUP(A701,Cleaning!$A:$A,Cleaning!$M:$M,0,0)</f>
        <v>1</v>
      </c>
      <c r="M701" s="5">
        <f>_xlfn.XLOOKUP(A701,Cleaning!$A:$A,Cleaning!$O:$O,0,0)</f>
        <v>5.32</v>
      </c>
      <c r="N701" s="12">
        <f>_xlfn.XLOOKUP(A701,Cleaning!$A:$A,Cleaning!$P:$P,0,0)</f>
        <v>5.32</v>
      </c>
      <c r="O701">
        <f>_xlfn.XLOOKUP(A701,Cleaning!$A:$A,Cleaning!$R:$R,0,0)</f>
        <v>0</v>
      </c>
      <c r="P701">
        <f>_xlfn.XLOOKUP(A701,Cleaning!$A:$A,Cleaning!$T:$T,0,0)</f>
        <v>0.51</v>
      </c>
      <c r="Q701" s="5">
        <f>_xlfn.XLOOKUP(A701,Cleaning!$A:$A,Cleaning!$V:$V,0,0)</f>
        <v>5.83</v>
      </c>
    </row>
    <row r="702" spans="1:17" x14ac:dyDescent="0.3">
      <c r="A702" s="3">
        <v>120700</v>
      </c>
      <c r="B702">
        <f>_xlfn.XLOOKUP(A702,Cleaning!$A:$A,Cleaning!$B:$B,0,0)</f>
        <v>301</v>
      </c>
      <c r="C702" s="2">
        <f>_xlfn.XLOOKUP(A702,Cleaning!$A:$A,Cleaning!$C:$C,0,0)</f>
        <v>45760</v>
      </c>
      <c r="D702" s="4">
        <f>_xlfn.XLOOKUP(A702,Cleaning!$A:$A,Cleaning!$D:$D,0,0)</f>
        <v>0.32098379629629631</v>
      </c>
      <c r="E702" s="2">
        <f>_xlfn.XLOOKUP(A702,Cleaning!$A:$A,Cleaning!$E:$E,0,0)</f>
        <v>45760</v>
      </c>
      <c r="F702" s="10" t="str">
        <f>_xlfn.XLOOKUP(A702,Cleaning!$A:$A,Cleaning!$F:$F,0,0)</f>
        <v>Sunday</v>
      </c>
      <c r="G702" t="str">
        <f>_xlfn.XLOOKUP(A702,Cleaning!$A:$A,Cleaning!$G:$G,0,0)</f>
        <v>Dinner</v>
      </c>
      <c r="H702" t="str">
        <f>_xlfn.XLOOKUP(A702,Cleaning!$A:$A,Cleaning!$I:$I,0,0)</f>
        <v>Dine-In</v>
      </c>
      <c r="I702" t="str">
        <f>_xlfn.XLOOKUP(A702,Cleaning!$A:$A,Cleaning!$J:$J,0,0)</f>
        <v>Soft Drink (Large)</v>
      </c>
      <c r="J702" t="str">
        <f>_xlfn.XLOOKUP(A702,Cleaning!$A:$A,Cleaning!$L:$L,0,0)</f>
        <v>No Modifier</v>
      </c>
      <c r="K702" t="str">
        <f>_xlfn.XLOOKUP(A702,Cleaning!$A:$A,Cleaning!$X:$X,0,0)</f>
        <v>Card</v>
      </c>
      <c r="L702" s="3">
        <f>_xlfn.XLOOKUP(A702,Cleaning!$A:$A,Cleaning!$M:$M,0,0)</f>
        <v>3</v>
      </c>
      <c r="M702" s="5">
        <f>_xlfn.XLOOKUP(A702,Cleaning!$A:$A,Cleaning!$O:$O,0,0)</f>
        <v>1.9400000000000002</v>
      </c>
      <c r="N702" s="12">
        <f>_xlfn.XLOOKUP(A702,Cleaning!$A:$A,Cleaning!$P:$P,0,0)</f>
        <v>5.82</v>
      </c>
      <c r="O702">
        <f>_xlfn.XLOOKUP(A702,Cleaning!$A:$A,Cleaning!$R:$R,0,0)</f>
        <v>0</v>
      </c>
      <c r="P702">
        <f>_xlfn.XLOOKUP(A702,Cleaning!$A:$A,Cleaning!$T:$T,0,0)</f>
        <v>0.35</v>
      </c>
      <c r="Q702" s="5">
        <f>_xlfn.XLOOKUP(A702,Cleaning!$A:$A,Cleaning!$V:$V,0,0)</f>
        <v>6.17</v>
      </c>
    </row>
    <row r="703" spans="1:17" x14ac:dyDescent="0.3">
      <c r="A703" s="3">
        <v>120701</v>
      </c>
      <c r="B703">
        <f>_xlfn.XLOOKUP(A703,Cleaning!$A:$A,Cleaning!$B:$B,0,0)</f>
        <v>402</v>
      </c>
      <c r="C703" s="2">
        <f>_xlfn.XLOOKUP(A703,Cleaning!$A:$A,Cleaning!$C:$C,0,0)</f>
        <v>45769</v>
      </c>
      <c r="D703" s="4">
        <f>_xlfn.XLOOKUP(A703,Cleaning!$A:$A,Cleaning!$D:$D,0,0)</f>
        <v>0.30836805555555558</v>
      </c>
      <c r="E703" s="2">
        <f>_xlfn.XLOOKUP(A703,Cleaning!$A:$A,Cleaning!$E:$E,0,0)</f>
        <v>45769</v>
      </c>
      <c r="F703" s="10" t="str">
        <f>_xlfn.XLOOKUP(A703,Cleaning!$A:$A,Cleaning!$F:$F,0,0)</f>
        <v>Tuesday</v>
      </c>
      <c r="G703" t="str">
        <f>_xlfn.XLOOKUP(A703,Cleaning!$A:$A,Cleaning!$G:$G,0,0)</f>
        <v>Dinner</v>
      </c>
      <c r="H703" t="str">
        <f>_xlfn.XLOOKUP(A703,Cleaning!$A:$A,Cleaning!$I:$I,0,0)</f>
        <v>Takeout</v>
      </c>
      <c r="I703" t="str">
        <f>_xlfn.XLOOKUP(A703,Cleaning!$A:$A,Cleaning!$J:$J,0,0)</f>
        <v>Chicken Sandwich</v>
      </c>
      <c r="J703" t="str">
        <f>_xlfn.XLOOKUP(A703,Cleaning!$A:$A,Cleaning!$L:$L,0,0)</f>
        <v>No Modifier</v>
      </c>
      <c r="K703" t="str">
        <f>_xlfn.XLOOKUP(A703,Cleaning!$A:$A,Cleaning!$X:$X,0,0)</f>
        <v>Card</v>
      </c>
      <c r="L703" s="3">
        <f>_xlfn.XLOOKUP(A703,Cleaning!$A:$A,Cleaning!$M:$M,0,0)</f>
        <v>1</v>
      </c>
      <c r="M703" s="5">
        <f>_xlfn.XLOOKUP(A703,Cleaning!$A:$A,Cleaning!$O:$O,0,0)</f>
        <v>6.2700000000000005</v>
      </c>
      <c r="N703" s="12">
        <f>_xlfn.XLOOKUP(A703,Cleaning!$A:$A,Cleaning!$P:$P,0,0)</f>
        <v>6.2700000000000005</v>
      </c>
      <c r="O703">
        <f>_xlfn.XLOOKUP(A703,Cleaning!$A:$A,Cleaning!$R:$R,0,0)</f>
        <v>0</v>
      </c>
      <c r="P703">
        <f>_xlfn.XLOOKUP(A703,Cleaning!$A:$A,Cleaning!$T:$T,0,0)</f>
        <v>0.6</v>
      </c>
      <c r="Q703" s="5">
        <f>_xlfn.XLOOKUP(A703,Cleaning!$A:$A,Cleaning!$V:$V,0,0)</f>
        <v>6.87</v>
      </c>
    </row>
    <row r="704" spans="1:17" x14ac:dyDescent="0.3">
      <c r="A704" s="3">
        <v>120702</v>
      </c>
      <c r="B704">
        <f>_xlfn.XLOOKUP(A704,Cleaning!$A:$A,Cleaning!$B:$B,0,0)</f>
        <v>301</v>
      </c>
      <c r="C704" s="2">
        <f>_xlfn.XLOOKUP(A704,Cleaning!$A:$A,Cleaning!$C:$C,0,0)</f>
        <v>45852</v>
      </c>
      <c r="D704" s="4">
        <f>_xlfn.XLOOKUP(A704,Cleaning!$A:$A,Cleaning!$D:$D,0,0)</f>
        <v>0.49412037037037038</v>
      </c>
      <c r="E704" s="2">
        <f>_xlfn.XLOOKUP(A704,Cleaning!$A:$A,Cleaning!$E:$E,0,0)</f>
        <v>45852</v>
      </c>
      <c r="F704" s="10" t="str">
        <f>_xlfn.XLOOKUP(A704,Cleaning!$A:$A,Cleaning!$F:$F,0,0)</f>
        <v>Monday</v>
      </c>
      <c r="G704" t="str">
        <f>_xlfn.XLOOKUP(A704,Cleaning!$A:$A,Cleaning!$G:$G,0,0)</f>
        <v>Lunch</v>
      </c>
      <c r="H704" t="str">
        <f>_xlfn.XLOOKUP(A704,Cleaning!$A:$A,Cleaning!$I:$I,0,0)</f>
        <v>Takeout</v>
      </c>
      <c r="I704" t="str">
        <f>_xlfn.XLOOKUP(A704,Cleaning!$A:$A,Cleaning!$J:$J,0,0)</f>
        <v>Double Cheeseburger</v>
      </c>
      <c r="J704" t="str">
        <f>_xlfn.XLOOKUP(A704,Cleaning!$A:$A,Cleaning!$L:$L,0,0)</f>
        <v>No Modifier</v>
      </c>
      <c r="K704" t="str">
        <f>_xlfn.XLOOKUP(A704,Cleaning!$A:$A,Cleaning!$X:$X,0,0)</f>
        <v>Card</v>
      </c>
      <c r="L704" s="3">
        <f>_xlfn.XLOOKUP(A704,Cleaning!$A:$A,Cleaning!$M:$M,0,0)</f>
        <v>1</v>
      </c>
      <c r="M704" s="5">
        <f>_xlfn.XLOOKUP(A704,Cleaning!$A:$A,Cleaning!$O:$O,0,0)</f>
        <v>5.45</v>
      </c>
      <c r="N704" s="12">
        <f>_xlfn.XLOOKUP(A704,Cleaning!$A:$A,Cleaning!$P:$P,0,0)</f>
        <v>5.45</v>
      </c>
      <c r="O704">
        <f>_xlfn.XLOOKUP(A704,Cleaning!$A:$A,Cleaning!$R:$R,0,0)</f>
        <v>0</v>
      </c>
      <c r="P704">
        <f>_xlfn.XLOOKUP(A704,Cleaning!$A:$A,Cleaning!$T:$T,0,0)</f>
        <v>0.46</v>
      </c>
      <c r="Q704" s="5">
        <f>_xlfn.XLOOKUP(A704,Cleaning!$A:$A,Cleaning!$V:$V,0,0)</f>
        <v>5.91</v>
      </c>
    </row>
    <row r="705" spans="1:17" x14ac:dyDescent="0.3">
      <c r="A705" s="3">
        <v>120703</v>
      </c>
      <c r="B705">
        <f>_xlfn.XLOOKUP(A705,Cleaning!$A:$A,Cleaning!$B:$B,0,0)</f>
        <v>202</v>
      </c>
      <c r="C705" s="2">
        <f>_xlfn.XLOOKUP(A705,Cleaning!$A:$A,Cleaning!$C:$C,0,0)</f>
        <v>45789</v>
      </c>
      <c r="D705" s="4">
        <f>_xlfn.XLOOKUP(A705,Cleaning!$A:$A,Cleaning!$D:$D,0,0)</f>
        <v>0.4456134259259259</v>
      </c>
      <c r="E705" s="2">
        <f>_xlfn.XLOOKUP(A705,Cleaning!$A:$A,Cleaning!$E:$E,0,0)</f>
        <v>45789</v>
      </c>
      <c r="F705" s="10" t="str">
        <f>_xlfn.XLOOKUP(A705,Cleaning!$A:$A,Cleaning!$F:$F,0,0)</f>
        <v>Monday</v>
      </c>
      <c r="G705" t="str">
        <f>_xlfn.XLOOKUP(A705,Cleaning!$A:$A,Cleaning!$G:$G,0,0)</f>
        <v>Morning</v>
      </c>
      <c r="H705" t="str">
        <f>_xlfn.XLOOKUP(A705,Cleaning!$A:$A,Cleaning!$I:$I,0,0)</f>
        <v>Drive-Thru</v>
      </c>
      <c r="I705" t="str">
        <f>_xlfn.XLOOKUP(A705,Cleaning!$A:$A,Cleaning!$J:$J,0,0)</f>
        <v>Coffee</v>
      </c>
      <c r="J705" t="str">
        <f>_xlfn.XLOOKUP(A705,Cleaning!$A:$A,Cleaning!$L:$L,0,0)</f>
        <v>Almond Milk</v>
      </c>
      <c r="K705" t="str">
        <f>_xlfn.XLOOKUP(A705,Cleaning!$A:$A,Cleaning!$X:$X,0,0)</f>
        <v>MobilePay</v>
      </c>
      <c r="L705" s="3">
        <f>_xlfn.XLOOKUP(A705,Cleaning!$A:$A,Cleaning!$M:$M,0,0)</f>
        <v>1</v>
      </c>
      <c r="M705" s="5">
        <f ca="1">_xlfn.XLOOKUP(A705,Cleaning!$A:$A,Cleaning!$O:$O,0,0)</f>
        <v>1.3299999999999998</v>
      </c>
      <c r="N705" s="12">
        <f ca="1">_xlfn.XLOOKUP(A705,Cleaning!$A:$A,Cleaning!$P:$P,0,0)</f>
        <v>1.3299999999999998</v>
      </c>
      <c r="O705">
        <f>_xlfn.XLOOKUP(A705,Cleaning!$A:$A,Cleaning!$R:$R,0,0)</f>
        <v>0</v>
      </c>
      <c r="P705">
        <f ca="1">_xlfn.XLOOKUP(A705,Cleaning!$A:$A,Cleaning!$T:$T,0,0)</f>
        <v>0.10000000000000009</v>
      </c>
      <c r="Q705" s="5">
        <f ca="1">_xlfn.XLOOKUP(A705,Cleaning!$A:$A,Cleaning!$V:$V,0,0)</f>
        <v>1.43</v>
      </c>
    </row>
    <row r="706" spans="1:17" x14ac:dyDescent="0.3">
      <c r="A706" s="3">
        <v>120704</v>
      </c>
      <c r="B706">
        <f>_xlfn.XLOOKUP(A706,Cleaning!$A:$A,Cleaning!$B:$B,0,0)</f>
        <v>101</v>
      </c>
      <c r="C706" s="2">
        <f>_xlfn.XLOOKUP(A706,Cleaning!$A:$A,Cleaning!$C:$C,0,0)</f>
        <v>45776</v>
      </c>
      <c r="D706" s="4">
        <f>_xlfn.XLOOKUP(A706,Cleaning!$A:$A,Cleaning!$D:$D,0,0)</f>
        <v>0.28873842592592591</v>
      </c>
      <c r="E706" s="2">
        <f>_xlfn.XLOOKUP(A706,Cleaning!$A:$A,Cleaning!$E:$E,0,0)</f>
        <v>45776</v>
      </c>
      <c r="F706" s="10" t="str">
        <f>_xlfn.XLOOKUP(A706,Cleaning!$A:$A,Cleaning!$F:$F,0,0)</f>
        <v>Tuesday</v>
      </c>
      <c r="G706" t="str">
        <f>_xlfn.XLOOKUP(A706,Cleaning!$A:$A,Cleaning!$G:$G,0,0)</f>
        <v>Breakfast</v>
      </c>
      <c r="H706" t="str">
        <f>_xlfn.XLOOKUP(A706,Cleaning!$A:$A,Cleaning!$I:$I,0,0)</f>
        <v>Drive-Thru</v>
      </c>
      <c r="I706" t="str">
        <f>_xlfn.XLOOKUP(A706,Cleaning!$A:$A,Cleaning!$J:$J,0,0)</f>
        <v>Sausage Biscuit</v>
      </c>
      <c r="J706" t="str">
        <f>_xlfn.XLOOKUP(A706,Cleaning!$A:$A,Cleaning!$L:$L,0,0)</f>
        <v>No Modifier</v>
      </c>
      <c r="K706" t="str">
        <f>_xlfn.XLOOKUP(A706,Cleaning!$A:$A,Cleaning!$X:$X,0,0)</f>
        <v>Card</v>
      </c>
      <c r="L706" s="3">
        <f>_xlfn.XLOOKUP(A706,Cleaning!$A:$A,Cleaning!$M:$M,0,0)</f>
        <v>1</v>
      </c>
      <c r="M706" s="5">
        <f>_xlfn.XLOOKUP(A706,Cleaning!$A:$A,Cleaning!$O:$O,0,0)</f>
        <v>2.65</v>
      </c>
      <c r="N706" s="12">
        <f>_xlfn.XLOOKUP(A706,Cleaning!$A:$A,Cleaning!$P:$P,0,0)</f>
        <v>2.65</v>
      </c>
      <c r="O706">
        <f>_xlfn.XLOOKUP(A706,Cleaning!$A:$A,Cleaning!$R:$R,0,0)</f>
        <v>0</v>
      </c>
      <c r="P706">
        <f>_xlfn.XLOOKUP(A706,Cleaning!$A:$A,Cleaning!$T:$T,0,0)</f>
        <v>0.19</v>
      </c>
      <c r="Q706" s="5">
        <f>_xlfn.XLOOKUP(A706,Cleaning!$A:$A,Cleaning!$V:$V,0,0)</f>
        <v>2.84</v>
      </c>
    </row>
    <row r="707" spans="1:17" x14ac:dyDescent="0.3">
      <c r="A707" s="3">
        <v>120705</v>
      </c>
      <c r="B707">
        <f>_xlfn.XLOOKUP(A707,Cleaning!$A:$A,Cleaning!$B:$B,0,0)</f>
        <v>103</v>
      </c>
      <c r="C707" s="2">
        <f>_xlfn.XLOOKUP(A707,Cleaning!$A:$A,Cleaning!$C:$C,0,0)</f>
        <v>45852</v>
      </c>
      <c r="D707" s="4">
        <f>_xlfn.XLOOKUP(A707,Cleaning!$A:$A,Cleaning!$D:$D,0,0)</f>
        <v>0.30949074074074073</v>
      </c>
      <c r="E707" s="2">
        <f>_xlfn.XLOOKUP(A707,Cleaning!$A:$A,Cleaning!$E:$E,0,0)</f>
        <v>45852</v>
      </c>
      <c r="F707" s="10" t="str">
        <f>_xlfn.XLOOKUP(A707,Cleaning!$A:$A,Cleaning!$F:$F,0,0)</f>
        <v>Monday</v>
      </c>
      <c r="G707" t="str">
        <f>_xlfn.XLOOKUP(A707,Cleaning!$A:$A,Cleaning!$G:$G,0,0)</f>
        <v>Breakfast</v>
      </c>
      <c r="H707" t="str">
        <f>_xlfn.XLOOKUP(A707,Cleaning!$A:$A,Cleaning!$I:$I,0,0)</f>
        <v>Takeout</v>
      </c>
      <c r="I707" t="str">
        <f>_xlfn.XLOOKUP(A707,Cleaning!$A:$A,Cleaning!$J:$J,0,0)</f>
        <v>Pancake Platter</v>
      </c>
      <c r="J707" t="str">
        <f>_xlfn.XLOOKUP(A707,Cleaning!$A:$A,Cleaning!$L:$L,0,0)</f>
        <v>No Modifier</v>
      </c>
      <c r="K707" t="str">
        <f>_xlfn.XLOOKUP(A707,Cleaning!$A:$A,Cleaning!$X:$X,0,0)</f>
        <v>MobilePay</v>
      </c>
      <c r="L707" s="3">
        <f>_xlfn.XLOOKUP(A707,Cleaning!$A:$A,Cleaning!$M:$M,0,0)</f>
        <v>1</v>
      </c>
      <c r="M707" s="5">
        <f>_xlfn.XLOOKUP(A707,Cleaning!$A:$A,Cleaning!$O:$O,0,0)</f>
        <v>5.19</v>
      </c>
      <c r="N707" s="12">
        <f>_xlfn.XLOOKUP(A707,Cleaning!$A:$A,Cleaning!$P:$P,0,0)</f>
        <v>5.19</v>
      </c>
      <c r="O707">
        <f>_xlfn.XLOOKUP(A707,Cleaning!$A:$A,Cleaning!$R:$R,0,0)</f>
        <v>1.04</v>
      </c>
      <c r="P707">
        <f>_xlfn.XLOOKUP(A707,Cleaning!$A:$A,Cleaning!$T:$T,0,0)</f>
        <v>0.25</v>
      </c>
      <c r="Q707" s="5">
        <f>_xlfn.XLOOKUP(A707,Cleaning!$A:$A,Cleaning!$V:$V,0,0)</f>
        <v>4.4000000000000004</v>
      </c>
    </row>
    <row r="708" spans="1:17" x14ac:dyDescent="0.3">
      <c r="A708" s="3">
        <v>120706</v>
      </c>
      <c r="B708">
        <f>_xlfn.XLOOKUP(A708,Cleaning!$A:$A,Cleaning!$B:$B,0,0)</f>
        <v>403</v>
      </c>
      <c r="C708" s="2">
        <f>_xlfn.XLOOKUP(A708,Cleaning!$A:$A,Cleaning!$C:$C,0,0)</f>
        <v>45866</v>
      </c>
      <c r="D708" s="4">
        <f>_xlfn.XLOOKUP(A708,Cleaning!$A:$A,Cleaning!$D:$D,0,0)</f>
        <v>0.22427083333333334</v>
      </c>
      <c r="E708" s="2">
        <f>_xlfn.XLOOKUP(A708,Cleaning!$A:$A,Cleaning!$E:$E,0,0)</f>
        <v>45866</v>
      </c>
      <c r="F708" s="10" t="str">
        <f>_xlfn.XLOOKUP(A708,Cleaning!$A:$A,Cleaning!$F:$F,0,0)</f>
        <v>Monday</v>
      </c>
      <c r="G708" t="str">
        <f>_xlfn.XLOOKUP(A708,Cleaning!$A:$A,Cleaning!$G:$G,0,0)</f>
        <v>Breakfast</v>
      </c>
      <c r="H708" t="str">
        <f>_xlfn.XLOOKUP(A708,Cleaning!$A:$A,Cleaning!$I:$I,0,0)</f>
        <v>Dine-In</v>
      </c>
      <c r="I708" t="str">
        <f>_xlfn.XLOOKUP(A708,Cleaning!$A:$A,Cleaning!$J:$J,0,0)</f>
        <v>Egg Muffin</v>
      </c>
      <c r="J708" t="str">
        <f>_xlfn.XLOOKUP(A708,Cleaning!$A:$A,Cleaning!$L:$L,0,0)</f>
        <v>Cinnamon</v>
      </c>
      <c r="K708" t="str">
        <f>_xlfn.XLOOKUP(A708,Cleaning!$A:$A,Cleaning!$X:$X,0,0)</f>
        <v>Card</v>
      </c>
      <c r="L708" s="3">
        <f>_xlfn.XLOOKUP(A708,Cleaning!$A:$A,Cleaning!$M:$M,0,0)</f>
        <v>3</v>
      </c>
      <c r="M708" s="5">
        <f ca="1">_xlfn.XLOOKUP(A708,Cleaning!$A:$A,Cleaning!$O:$O,0,0)</f>
        <v>3.0700000000000003</v>
      </c>
      <c r="N708" s="12">
        <f ca="1">_xlfn.XLOOKUP(A708,Cleaning!$A:$A,Cleaning!$P:$P,0,0)</f>
        <v>9.2100000000000009</v>
      </c>
      <c r="O708">
        <f ca="1">_xlfn.XLOOKUP(A708,Cleaning!$A:$A,Cleaning!$R:$R,0,0)</f>
        <v>0.15</v>
      </c>
      <c r="P708">
        <f>_xlfn.XLOOKUP(A708,Cleaning!$A:$A,Cleaning!$T:$T,0,0)</f>
        <v>0.86</v>
      </c>
      <c r="Q708" s="5">
        <f>_xlfn.XLOOKUP(A708,Cleaning!$A:$A,Cleaning!$V:$V,0,0)</f>
        <v>9.92</v>
      </c>
    </row>
    <row r="709" spans="1:17" x14ac:dyDescent="0.3">
      <c r="A709" s="3">
        <v>120707</v>
      </c>
      <c r="B709">
        <f>_xlfn.XLOOKUP(A709,Cleaning!$A:$A,Cleaning!$B:$B,0,0)</f>
        <v>202</v>
      </c>
      <c r="C709" s="2">
        <f>_xlfn.XLOOKUP(A709,Cleaning!$A:$A,Cleaning!$C:$C,0,0)</f>
        <v>45794</v>
      </c>
      <c r="D709" s="4">
        <f>_xlfn.XLOOKUP(A709,Cleaning!$A:$A,Cleaning!$D:$D,0,0)</f>
        <v>0.39142361111111112</v>
      </c>
      <c r="E709" s="2">
        <f>_xlfn.XLOOKUP(A709,Cleaning!$A:$A,Cleaning!$E:$E,0,0)</f>
        <v>45794</v>
      </c>
      <c r="F709" s="10" t="str">
        <f>_xlfn.XLOOKUP(A709,Cleaning!$A:$A,Cleaning!$F:$F,0,0)</f>
        <v>Saturday</v>
      </c>
      <c r="G709" t="str">
        <f>_xlfn.XLOOKUP(A709,Cleaning!$A:$A,Cleaning!$G:$G,0,0)</f>
        <v>Breakfast</v>
      </c>
      <c r="H709" t="str">
        <f>_xlfn.XLOOKUP(A709,Cleaning!$A:$A,Cleaning!$I:$I,0,0)</f>
        <v>Drive-Thru</v>
      </c>
      <c r="I709" t="str">
        <f>_xlfn.XLOOKUP(A709,Cleaning!$A:$A,Cleaning!$J:$J,0,0)</f>
        <v>Breakfast Burrito</v>
      </c>
      <c r="J709" t="str">
        <f>_xlfn.XLOOKUP(A709,Cleaning!$A:$A,Cleaning!$L:$L,0,0)</f>
        <v>No Cheese</v>
      </c>
      <c r="K709" t="str">
        <f>_xlfn.XLOOKUP(A709,Cleaning!$A:$A,Cleaning!$X:$X,0,0)</f>
        <v>Card</v>
      </c>
      <c r="L709" s="3">
        <f>_xlfn.XLOOKUP(A709,Cleaning!$A:$A,Cleaning!$M:$M,0,0)</f>
        <v>1</v>
      </c>
      <c r="M709" s="5">
        <f>_xlfn.XLOOKUP(A709,Cleaning!$A:$A,Cleaning!$O:$O,0,0)</f>
        <v>4.18</v>
      </c>
      <c r="N709" s="12">
        <f>_xlfn.XLOOKUP(A709,Cleaning!$A:$A,Cleaning!$P:$P,0,0)</f>
        <v>4.18</v>
      </c>
      <c r="O709">
        <f>_xlfn.XLOOKUP(A709,Cleaning!$A:$A,Cleaning!$R:$R,0,0)</f>
        <v>0</v>
      </c>
      <c r="P709">
        <f>_xlfn.XLOOKUP(A709,Cleaning!$A:$A,Cleaning!$T:$T,0,0)</f>
        <v>0.28999999999999998</v>
      </c>
      <c r="Q709" s="5">
        <f>_xlfn.XLOOKUP(A709,Cleaning!$A:$A,Cleaning!$V:$V,0,0)</f>
        <v>4.47</v>
      </c>
    </row>
    <row r="710" spans="1:17" x14ac:dyDescent="0.3">
      <c r="A710" s="3">
        <v>120708</v>
      </c>
      <c r="B710">
        <f>_xlfn.XLOOKUP(A710,Cleaning!$A:$A,Cleaning!$B:$B,0,0)</f>
        <v>102</v>
      </c>
      <c r="C710" s="2">
        <f>_xlfn.XLOOKUP(A710,Cleaning!$A:$A,Cleaning!$C:$C,0,0)</f>
        <v>45846</v>
      </c>
      <c r="D710" s="4">
        <f>_xlfn.XLOOKUP(A710,Cleaning!$A:$A,Cleaning!$D:$D,0,0)</f>
        <v>0.4490972222222222</v>
      </c>
      <c r="E710" s="2">
        <f>_xlfn.XLOOKUP(A710,Cleaning!$A:$A,Cleaning!$E:$E,0,0)</f>
        <v>45846</v>
      </c>
      <c r="F710" s="10" t="str">
        <f>_xlfn.XLOOKUP(A710,Cleaning!$A:$A,Cleaning!$F:$F,0,0)</f>
        <v>Tuesday</v>
      </c>
      <c r="G710" t="str">
        <f>_xlfn.XLOOKUP(A710,Cleaning!$A:$A,Cleaning!$G:$G,0,0)</f>
        <v>Morning</v>
      </c>
      <c r="H710" t="str">
        <f>_xlfn.XLOOKUP(A710,Cleaning!$A:$A,Cleaning!$I:$I,0,0)</f>
        <v>Takeout</v>
      </c>
      <c r="I710" t="str">
        <f>_xlfn.XLOOKUP(A710,Cleaning!$A:$A,Cleaning!$J:$J,0,0)</f>
        <v>Soft Drink (Small)</v>
      </c>
      <c r="J710" t="str">
        <f>_xlfn.XLOOKUP(A710,Cleaning!$A:$A,Cleaning!$L:$L,0,0)</f>
        <v>Oat Milk</v>
      </c>
      <c r="K710" t="str">
        <f>_xlfn.XLOOKUP(A710,Cleaning!$A:$A,Cleaning!$X:$X,0,0)</f>
        <v>Cash</v>
      </c>
      <c r="L710" s="3">
        <f>_xlfn.XLOOKUP(A710,Cleaning!$A:$A,Cleaning!$M:$M,0,0)</f>
        <v>1</v>
      </c>
      <c r="M710" s="5">
        <f>_xlfn.XLOOKUP(A710,Cleaning!$A:$A,Cleaning!$O:$O,0,0)</f>
        <v>2.0699999999999998</v>
      </c>
      <c r="N710" s="12">
        <f>_xlfn.XLOOKUP(A710,Cleaning!$A:$A,Cleaning!$P:$P,0,0)</f>
        <v>2.0699999999999998</v>
      </c>
      <c r="O710">
        <f>_xlfn.XLOOKUP(A710,Cleaning!$A:$A,Cleaning!$R:$R,0,0)</f>
        <v>0</v>
      </c>
      <c r="P710">
        <f>_xlfn.XLOOKUP(A710,Cleaning!$A:$A,Cleaning!$T:$T,0,0)</f>
        <v>0.14000000000000001</v>
      </c>
      <c r="Q710" s="5">
        <f>_xlfn.XLOOKUP(A710,Cleaning!$A:$A,Cleaning!$V:$V,0,0)</f>
        <v>2.21</v>
      </c>
    </row>
    <row r="711" spans="1:17" x14ac:dyDescent="0.3">
      <c r="A711" s="3">
        <v>120709</v>
      </c>
      <c r="B711">
        <f>_xlfn.XLOOKUP(A711,Cleaning!$A:$A,Cleaning!$B:$B,0,0)</f>
        <v>401</v>
      </c>
      <c r="C711" s="2">
        <f>_xlfn.XLOOKUP(A711,Cleaning!$A:$A,Cleaning!$C:$C,0,0)</f>
        <v>45777</v>
      </c>
      <c r="D711" s="4">
        <f>_xlfn.XLOOKUP(A711,Cleaning!$A:$A,Cleaning!$D:$D,0,0)</f>
        <v>0.13263888888888889</v>
      </c>
      <c r="E711" s="2">
        <f>_xlfn.XLOOKUP(A711,Cleaning!$A:$A,Cleaning!$E:$E,0,0)</f>
        <v>45777</v>
      </c>
      <c r="F711" s="10" t="str">
        <f>_xlfn.XLOOKUP(A711,Cleaning!$A:$A,Cleaning!$F:$F,0,0)</f>
        <v>Wednesday</v>
      </c>
      <c r="G711" t="str">
        <f>_xlfn.XLOOKUP(A711,Cleaning!$A:$A,Cleaning!$G:$G,0,0)</f>
        <v>Afternoon</v>
      </c>
      <c r="H711" t="str">
        <f>_xlfn.XLOOKUP(A711,Cleaning!$A:$A,Cleaning!$I:$I,0,0)</f>
        <v>Dine-In</v>
      </c>
      <c r="I711" t="str">
        <f>_xlfn.XLOOKUP(A711,Cleaning!$A:$A,Cleaning!$J:$J,0,0)</f>
        <v>Side Salad</v>
      </c>
      <c r="J711" t="str">
        <f>_xlfn.XLOOKUP(A711,Cleaning!$A:$A,Cleaning!$L:$L,0,0)</f>
        <v>No Modifier</v>
      </c>
      <c r="K711" t="str">
        <f>_xlfn.XLOOKUP(A711,Cleaning!$A:$A,Cleaning!$X:$X,0,0)</f>
        <v>Card</v>
      </c>
      <c r="L711" s="3">
        <f>_xlfn.XLOOKUP(A711,Cleaning!$A:$A,Cleaning!$M:$M,0,0)</f>
        <v>1</v>
      </c>
      <c r="M711" s="5">
        <f>_xlfn.XLOOKUP(A711,Cleaning!$A:$A,Cleaning!$O:$O,0,0)</f>
        <v>3.21</v>
      </c>
      <c r="N711" s="12">
        <f>_xlfn.XLOOKUP(A711,Cleaning!$A:$A,Cleaning!$P:$P,0,0)</f>
        <v>3.21</v>
      </c>
      <c r="O711">
        <f>_xlfn.XLOOKUP(A711,Cleaning!$A:$A,Cleaning!$R:$R,0,0)</f>
        <v>0</v>
      </c>
      <c r="P711">
        <f>_xlfn.XLOOKUP(A711,Cleaning!$A:$A,Cleaning!$T:$T,0,0)</f>
        <v>0.28999999999999998</v>
      </c>
      <c r="Q711" s="5">
        <f>_xlfn.XLOOKUP(A711,Cleaning!$A:$A,Cleaning!$V:$V,0,0)</f>
        <v>3.5</v>
      </c>
    </row>
    <row r="712" spans="1:17" x14ac:dyDescent="0.3">
      <c r="A712" s="3">
        <v>120710</v>
      </c>
      <c r="B712">
        <f>_xlfn.XLOOKUP(A712,Cleaning!$A:$A,Cleaning!$B:$B,0,0)</f>
        <v>201</v>
      </c>
      <c r="C712" s="2">
        <f>_xlfn.XLOOKUP(A712,Cleaning!$A:$A,Cleaning!$C:$C,0,0)</f>
        <v>45845</v>
      </c>
      <c r="D712" s="4">
        <f>_xlfn.XLOOKUP(A712,Cleaning!$A:$A,Cleaning!$D:$D,0,0)</f>
        <v>8.8738425925925929E-2</v>
      </c>
      <c r="E712" s="2">
        <f>_xlfn.XLOOKUP(A712,Cleaning!$A:$A,Cleaning!$E:$E,0,0)</f>
        <v>45845</v>
      </c>
      <c r="F712" s="10" t="str">
        <f>_xlfn.XLOOKUP(A712,Cleaning!$A:$A,Cleaning!$F:$F,0,0)</f>
        <v>Monday</v>
      </c>
      <c r="G712" t="str">
        <f>_xlfn.XLOOKUP(A712,Cleaning!$A:$A,Cleaning!$G:$G,0,0)</f>
        <v>Lunch</v>
      </c>
      <c r="H712" t="str">
        <f>_xlfn.XLOOKUP(A712,Cleaning!$A:$A,Cleaning!$I:$I,0,0)</f>
        <v>Dine-In</v>
      </c>
      <c r="I712" t="str">
        <f>_xlfn.XLOOKUP(A712,Cleaning!$A:$A,Cleaning!$J:$J,0,0)</f>
        <v>Chicken Nuggets (10pc)</v>
      </c>
      <c r="J712" t="str">
        <f>_xlfn.XLOOKUP(A712,Cleaning!$A:$A,Cleaning!$L:$L,0,0)</f>
        <v>No Modifier</v>
      </c>
      <c r="K712" t="str">
        <f>_xlfn.XLOOKUP(A712,Cleaning!$A:$A,Cleaning!$X:$X,0,0)</f>
        <v>MobilePay</v>
      </c>
      <c r="L712" s="3">
        <f>_xlfn.XLOOKUP(A712,Cleaning!$A:$A,Cleaning!$M:$M,0,0)</f>
        <v>2</v>
      </c>
      <c r="M712" s="5">
        <f>_xlfn.XLOOKUP(A712,Cleaning!$A:$A,Cleaning!$O:$O,0,0)</f>
        <v>5.0599999999999996</v>
      </c>
      <c r="N712" s="12">
        <f>_xlfn.XLOOKUP(A712,Cleaning!$A:$A,Cleaning!$P:$P,0,0)</f>
        <v>10.119999999999999</v>
      </c>
      <c r="O712">
        <f>_xlfn.XLOOKUP(A712,Cleaning!$A:$A,Cleaning!$R:$R,0,0)</f>
        <v>0</v>
      </c>
      <c r="P712">
        <f>_xlfn.XLOOKUP(A712,Cleaning!$A:$A,Cleaning!$T:$T,0,0)</f>
        <v>0.91</v>
      </c>
      <c r="Q712" s="5">
        <f>_xlfn.XLOOKUP(A712,Cleaning!$A:$A,Cleaning!$V:$V,0,0)</f>
        <v>11.03</v>
      </c>
    </row>
    <row r="713" spans="1:17" x14ac:dyDescent="0.3">
      <c r="A713" s="3">
        <v>120711</v>
      </c>
      <c r="B713">
        <f>_xlfn.XLOOKUP(A713,Cleaning!$A:$A,Cleaning!$B:$B,0,0)</f>
        <v>202</v>
      </c>
      <c r="C713" s="2">
        <f>_xlfn.XLOOKUP(A713,Cleaning!$A:$A,Cleaning!$C:$C,0,0)</f>
        <v>45832</v>
      </c>
      <c r="D713" s="4">
        <f>_xlfn.XLOOKUP(A713,Cleaning!$A:$A,Cleaning!$D:$D,0,0)</f>
        <v>0.36181712962962964</v>
      </c>
      <c r="E713" s="2">
        <f>_xlfn.XLOOKUP(A713,Cleaning!$A:$A,Cleaning!$E:$E,0,0)</f>
        <v>45832</v>
      </c>
      <c r="F713" s="10" t="str">
        <f>_xlfn.XLOOKUP(A713,Cleaning!$A:$A,Cleaning!$F:$F,0,0)</f>
        <v>Tuesday</v>
      </c>
      <c r="G713" t="str">
        <f>_xlfn.XLOOKUP(A713,Cleaning!$A:$A,Cleaning!$G:$G,0,0)</f>
        <v>Breakfast</v>
      </c>
      <c r="H713" t="str">
        <f>_xlfn.XLOOKUP(A713,Cleaning!$A:$A,Cleaning!$I:$I,0,0)</f>
        <v>Drive-Thru</v>
      </c>
      <c r="I713" t="str">
        <f>_xlfn.XLOOKUP(A713,Cleaning!$A:$A,Cleaning!$J:$J,0,0)</f>
        <v>Hash Browns</v>
      </c>
      <c r="J713" t="str">
        <f>_xlfn.XLOOKUP(A713,Cleaning!$A:$A,Cleaning!$L:$L,0,0)</f>
        <v>Extra Egg</v>
      </c>
      <c r="K713" t="str">
        <f>_xlfn.XLOOKUP(A713,Cleaning!$A:$A,Cleaning!$X:$X,0,0)</f>
        <v>Card</v>
      </c>
      <c r="L713" s="3">
        <f>_xlfn.XLOOKUP(A713,Cleaning!$A:$A,Cleaning!$M:$M,0,0)</f>
        <v>1</v>
      </c>
      <c r="M713" s="5">
        <f>_xlfn.XLOOKUP(A713,Cleaning!$A:$A,Cleaning!$O:$O,0,0)</f>
        <v>2.8699999999999997</v>
      </c>
      <c r="N713" s="12">
        <f>_xlfn.XLOOKUP(A713,Cleaning!$A:$A,Cleaning!$P:$P,0,0)</f>
        <v>2.8699999999999997</v>
      </c>
      <c r="O713">
        <f>_xlfn.XLOOKUP(A713,Cleaning!$A:$A,Cleaning!$R:$R,0,0)</f>
        <v>0</v>
      </c>
      <c r="P713">
        <f>_xlfn.XLOOKUP(A713,Cleaning!$A:$A,Cleaning!$T:$T,0,0)</f>
        <v>0.2</v>
      </c>
      <c r="Q713" s="5">
        <f>_xlfn.XLOOKUP(A713,Cleaning!$A:$A,Cleaning!$V:$V,0,0)</f>
        <v>3.07</v>
      </c>
    </row>
    <row r="714" spans="1:17" x14ac:dyDescent="0.3">
      <c r="A714" s="3">
        <v>120712</v>
      </c>
      <c r="B714">
        <f>_xlfn.XLOOKUP(A714,Cleaning!$A:$A,Cleaning!$B:$B,0,0)</f>
        <v>403</v>
      </c>
      <c r="C714" s="2">
        <f>_xlfn.XLOOKUP(A714,Cleaning!$A:$A,Cleaning!$C:$C,0,0)</f>
        <v>45774</v>
      </c>
      <c r="D714" s="4">
        <f>_xlfn.XLOOKUP(A714,Cleaning!$A:$A,Cleaning!$D:$D,0,0)</f>
        <v>0.42353009259259261</v>
      </c>
      <c r="E714" s="2">
        <f>_xlfn.XLOOKUP(A714,Cleaning!$A:$A,Cleaning!$E:$E,0,0)</f>
        <v>45774</v>
      </c>
      <c r="F714" s="10" t="str">
        <f>_xlfn.XLOOKUP(A714,Cleaning!$A:$A,Cleaning!$F:$F,0,0)</f>
        <v>Sunday</v>
      </c>
      <c r="G714" t="str">
        <f>_xlfn.XLOOKUP(A714,Cleaning!$A:$A,Cleaning!$G:$G,0,0)</f>
        <v>Morning</v>
      </c>
      <c r="H714" t="str">
        <f>_xlfn.XLOOKUP(A714,Cleaning!$A:$A,Cleaning!$I:$I,0,0)</f>
        <v>Delivery</v>
      </c>
      <c r="I714" t="str">
        <f>_xlfn.XLOOKUP(A714,Cleaning!$A:$A,Cleaning!$J:$J,0,0)</f>
        <v>Coffee</v>
      </c>
      <c r="J714" t="str">
        <f>_xlfn.XLOOKUP(A714,Cleaning!$A:$A,Cleaning!$L:$L,0,0)</f>
        <v>Oat Milk</v>
      </c>
      <c r="K714" t="str">
        <f>_xlfn.XLOOKUP(A714,Cleaning!$A:$A,Cleaning!$X:$X,0,0)</f>
        <v>MobilePay</v>
      </c>
      <c r="L714" s="3">
        <f>_xlfn.XLOOKUP(A714,Cleaning!$A:$A,Cleaning!$M:$M,0,0)</f>
        <v>1</v>
      </c>
      <c r="M714" s="5">
        <f>_xlfn.XLOOKUP(A714,Cleaning!$A:$A,Cleaning!$O:$O,0,0)</f>
        <v>2.4800000000000004</v>
      </c>
      <c r="N714" s="12">
        <f>_xlfn.XLOOKUP(A714,Cleaning!$A:$A,Cleaning!$P:$P,0,0)</f>
        <v>2.4800000000000004</v>
      </c>
      <c r="O714">
        <f>_xlfn.XLOOKUP(A714,Cleaning!$A:$A,Cleaning!$R:$R,0,0)</f>
        <v>0</v>
      </c>
      <c r="P714">
        <f>_xlfn.XLOOKUP(A714,Cleaning!$A:$A,Cleaning!$T:$T,0,0)</f>
        <v>0.24</v>
      </c>
      <c r="Q714" s="5">
        <f>_xlfn.XLOOKUP(A714,Cleaning!$A:$A,Cleaning!$V:$V,0,0)</f>
        <v>2.72</v>
      </c>
    </row>
    <row r="715" spans="1:17" x14ac:dyDescent="0.3">
      <c r="A715" s="3">
        <v>120713</v>
      </c>
      <c r="B715">
        <f>_xlfn.XLOOKUP(A715,Cleaning!$A:$A,Cleaning!$B:$B,0,0)</f>
        <v>403</v>
      </c>
      <c r="C715" s="2">
        <f>_xlfn.XLOOKUP(A715,Cleaning!$A:$A,Cleaning!$C:$C,0,0)</f>
        <v>45858</v>
      </c>
      <c r="D715" s="4">
        <f>_xlfn.XLOOKUP(A715,Cleaning!$A:$A,Cleaning!$D:$D,0,0)</f>
        <v>0.23831018518518518</v>
      </c>
      <c r="E715" s="2">
        <f>_xlfn.XLOOKUP(A715,Cleaning!$A:$A,Cleaning!$E:$E,0,0)</f>
        <v>45858</v>
      </c>
      <c r="F715" s="10" t="str">
        <f>_xlfn.XLOOKUP(A715,Cleaning!$A:$A,Cleaning!$F:$F,0,0)</f>
        <v>Sunday</v>
      </c>
      <c r="G715" t="str">
        <f>_xlfn.XLOOKUP(A715,Cleaning!$A:$A,Cleaning!$G:$G,0,0)</f>
        <v>Breakfast</v>
      </c>
      <c r="H715" t="str">
        <f>_xlfn.XLOOKUP(A715,Cleaning!$A:$A,Cleaning!$I:$I,0,0)</f>
        <v>Drive-Thru</v>
      </c>
      <c r="I715" t="str">
        <f>_xlfn.XLOOKUP(A715,Cleaning!$A:$A,Cleaning!$J:$J,0,0)</f>
        <v>Hash Browns</v>
      </c>
      <c r="J715" t="str">
        <f>_xlfn.XLOOKUP(A715,Cleaning!$A:$A,Cleaning!$L:$L,0,0)</f>
        <v>No Cheese</v>
      </c>
      <c r="K715" t="str">
        <f>_xlfn.XLOOKUP(A715,Cleaning!$A:$A,Cleaning!$X:$X,0,0)</f>
        <v>MobilePay</v>
      </c>
      <c r="L715" s="3">
        <f>_xlfn.XLOOKUP(A715,Cleaning!$A:$A,Cleaning!$M:$M,0,0)</f>
        <v>1</v>
      </c>
      <c r="M715" s="5">
        <f>_xlfn.XLOOKUP(A715,Cleaning!$A:$A,Cleaning!$O:$O,0,0)</f>
        <v>1.9700000000000002</v>
      </c>
      <c r="N715" s="12">
        <f>_xlfn.XLOOKUP(A715,Cleaning!$A:$A,Cleaning!$P:$P,0,0)</f>
        <v>1.9700000000000002</v>
      </c>
      <c r="O715">
        <f>_xlfn.XLOOKUP(A715,Cleaning!$A:$A,Cleaning!$R:$R,0,0)</f>
        <v>0</v>
      </c>
      <c r="P715">
        <f>_xlfn.XLOOKUP(A715,Cleaning!$A:$A,Cleaning!$T:$T,0,0)</f>
        <v>0.17</v>
      </c>
      <c r="Q715" s="5">
        <f>_xlfn.XLOOKUP(A715,Cleaning!$A:$A,Cleaning!$V:$V,0,0)</f>
        <v>2.14</v>
      </c>
    </row>
    <row r="716" spans="1:17" x14ac:dyDescent="0.3">
      <c r="A716" s="3">
        <v>120714</v>
      </c>
      <c r="B716">
        <f>_xlfn.XLOOKUP(A716,Cleaning!$A:$A,Cleaning!$B:$B,0,0)</f>
        <v>403</v>
      </c>
      <c r="C716" s="2">
        <f>_xlfn.XLOOKUP(A716,Cleaning!$A:$A,Cleaning!$C:$C,0,0)</f>
        <v>45764</v>
      </c>
      <c r="D716" s="4">
        <f>_xlfn.XLOOKUP(A716,Cleaning!$A:$A,Cleaning!$D:$D,0,0)</f>
        <v>6.2037037037037036E-2</v>
      </c>
      <c r="E716" s="2">
        <f>_xlfn.XLOOKUP(A716,Cleaning!$A:$A,Cleaning!$E:$E,0,0)</f>
        <v>45764</v>
      </c>
      <c r="F716" s="10" t="str">
        <f>_xlfn.XLOOKUP(A716,Cleaning!$A:$A,Cleaning!$F:$F,0,0)</f>
        <v>Thursday</v>
      </c>
      <c r="G716" t="str">
        <f>_xlfn.XLOOKUP(A716,Cleaning!$A:$A,Cleaning!$G:$G,0,0)</f>
        <v>Late Night</v>
      </c>
      <c r="H716" t="str">
        <f>_xlfn.XLOOKUP(A716,Cleaning!$A:$A,Cleaning!$I:$I,0,0)</f>
        <v>Takeout</v>
      </c>
      <c r="I716" t="str">
        <f>_xlfn.XLOOKUP(A716,Cleaning!$A:$A,Cleaning!$J:$J,0,0)</f>
        <v>Cheeseburger</v>
      </c>
      <c r="J716" t="str">
        <f>_xlfn.XLOOKUP(A716,Cleaning!$A:$A,Cleaning!$L:$L,0,0)</f>
        <v>No Modifier</v>
      </c>
      <c r="K716" t="str">
        <f>_xlfn.XLOOKUP(A716,Cleaning!$A:$A,Cleaning!$X:$X,0,0)</f>
        <v>MobilePay</v>
      </c>
      <c r="L716" s="3">
        <f>_xlfn.XLOOKUP(A716,Cleaning!$A:$A,Cleaning!$M:$M,0,0)</f>
        <v>1</v>
      </c>
      <c r="M716" s="5">
        <f>_xlfn.XLOOKUP(A716,Cleaning!$A:$A,Cleaning!$O:$O,0,0)</f>
        <v>4.4799999999999995</v>
      </c>
      <c r="N716" s="12">
        <f>_xlfn.XLOOKUP(A716,Cleaning!$A:$A,Cleaning!$P:$P,0,0)</f>
        <v>4.4799999999999995</v>
      </c>
      <c r="O716">
        <f>_xlfn.XLOOKUP(A716,Cleaning!$A:$A,Cleaning!$R:$R,0,0)</f>
        <v>0</v>
      </c>
      <c r="P716">
        <f>_xlfn.XLOOKUP(A716,Cleaning!$A:$A,Cleaning!$T:$T,0,0)</f>
        <v>0.28999999999999998</v>
      </c>
      <c r="Q716" s="5">
        <f>_xlfn.XLOOKUP(A716,Cleaning!$A:$A,Cleaning!$V:$V,0,0)</f>
        <v>4.7699999999999996</v>
      </c>
    </row>
    <row r="717" spans="1:17" x14ac:dyDescent="0.3">
      <c r="A717" s="3">
        <v>120715</v>
      </c>
      <c r="B717">
        <f>_xlfn.XLOOKUP(A717,Cleaning!$A:$A,Cleaning!$B:$B,0,0)</f>
        <v>201</v>
      </c>
      <c r="C717" s="2">
        <f>_xlfn.XLOOKUP(A717,Cleaning!$A:$A,Cleaning!$C:$C,0,0)</f>
        <v>45858</v>
      </c>
      <c r="D717" s="4">
        <f>_xlfn.XLOOKUP(A717,Cleaning!$A:$A,Cleaning!$D:$D,0,0)</f>
        <v>0.10112268518518519</v>
      </c>
      <c r="E717" s="2">
        <f>_xlfn.XLOOKUP(A717,Cleaning!$A:$A,Cleaning!$E:$E,0,0)</f>
        <v>45858</v>
      </c>
      <c r="F717" s="10" t="str">
        <f>_xlfn.XLOOKUP(A717,Cleaning!$A:$A,Cleaning!$F:$F,0,0)</f>
        <v>Sunday</v>
      </c>
      <c r="G717" t="str">
        <f>_xlfn.XLOOKUP(A717,Cleaning!$A:$A,Cleaning!$G:$G,0,0)</f>
        <v>Lunch</v>
      </c>
      <c r="H717" t="str">
        <f>_xlfn.XLOOKUP(A717,Cleaning!$A:$A,Cleaning!$I:$I,0,0)</f>
        <v>Dine-In</v>
      </c>
      <c r="I717" t="str">
        <f>_xlfn.XLOOKUP(A717,Cleaning!$A:$A,Cleaning!$J:$J,0,0)</f>
        <v>Cheeseburger</v>
      </c>
      <c r="J717" t="str">
        <f>_xlfn.XLOOKUP(A717,Cleaning!$A:$A,Cleaning!$L:$L,0,0)</f>
        <v>No Modifier</v>
      </c>
      <c r="K717" t="str">
        <f>_xlfn.XLOOKUP(A717,Cleaning!$A:$A,Cleaning!$X:$X,0,0)</f>
        <v>MobilePay</v>
      </c>
      <c r="L717" s="3">
        <f>_xlfn.XLOOKUP(A717,Cleaning!$A:$A,Cleaning!$M:$M,0,0)</f>
        <v>1</v>
      </c>
      <c r="M717" s="5">
        <f>_xlfn.XLOOKUP(A717,Cleaning!$A:$A,Cleaning!$O:$O,0,0)</f>
        <v>4.8599999999999994</v>
      </c>
      <c r="N717" s="12">
        <f>_xlfn.XLOOKUP(A717,Cleaning!$A:$A,Cleaning!$P:$P,0,0)</f>
        <v>4.8599999999999994</v>
      </c>
      <c r="O717">
        <f>_xlfn.XLOOKUP(A717,Cleaning!$A:$A,Cleaning!$R:$R,0,0)</f>
        <v>0</v>
      </c>
      <c r="P717">
        <f>_xlfn.XLOOKUP(A717,Cleaning!$A:$A,Cleaning!$T:$T,0,0)</f>
        <v>0.32</v>
      </c>
      <c r="Q717" s="5">
        <f>_xlfn.XLOOKUP(A717,Cleaning!$A:$A,Cleaning!$V:$V,0,0)</f>
        <v>5.18</v>
      </c>
    </row>
    <row r="718" spans="1:17" x14ac:dyDescent="0.3">
      <c r="A718" s="3">
        <v>120716</v>
      </c>
      <c r="B718">
        <f>_xlfn.XLOOKUP(A718,Cleaning!$A:$A,Cleaning!$B:$B,0,0)</f>
        <v>202</v>
      </c>
      <c r="C718" s="2">
        <f>_xlfn.XLOOKUP(A718,Cleaning!$A:$A,Cleaning!$C:$C,0,0)</f>
        <v>45877</v>
      </c>
      <c r="D718" s="4">
        <f>_xlfn.XLOOKUP(A718,Cleaning!$A:$A,Cleaning!$D:$D,0,0)</f>
        <v>0.2731365740740741</v>
      </c>
      <c r="E718" s="2">
        <f>_xlfn.XLOOKUP(A718,Cleaning!$A:$A,Cleaning!$E:$E,0,0)</f>
        <v>45877</v>
      </c>
      <c r="F718" s="10" t="str">
        <f>_xlfn.XLOOKUP(A718,Cleaning!$A:$A,Cleaning!$F:$F,0,0)</f>
        <v>Friday</v>
      </c>
      <c r="G718" t="str">
        <f>_xlfn.XLOOKUP(A718,Cleaning!$A:$A,Cleaning!$G:$G,0,0)</f>
        <v>Dinner</v>
      </c>
      <c r="H718" t="str">
        <f>_xlfn.XLOOKUP(A718,Cleaning!$A:$A,Cleaning!$I:$I,0,0)</f>
        <v>Takeout</v>
      </c>
      <c r="I718" t="str">
        <f>_xlfn.XLOOKUP(A718,Cleaning!$A:$A,Cleaning!$J:$J,0,0)</f>
        <v>Chicken Sandwich Combo</v>
      </c>
      <c r="J718" t="str">
        <f>_xlfn.XLOOKUP(A718,Cleaning!$A:$A,Cleaning!$L:$L,0,0)</f>
        <v>No Modifier</v>
      </c>
      <c r="K718" t="str">
        <f>_xlfn.XLOOKUP(A718,Cleaning!$A:$A,Cleaning!$X:$X,0,0)</f>
        <v>Cash</v>
      </c>
      <c r="L718" s="3">
        <f>_xlfn.XLOOKUP(A718,Cleaning!$A:$A,Cleaning!$M:$M,0,0)</f>
        <v>1</v>
      </c>
      <c r="M718" s="5">
        <f>_xlfn.XLOOKUP(A718,Cleaning!$A:$A,Cleaning!$O:$O,0,0)</f>
        <v>9.0500000000000007</v>
      </c>
      <c r="N718" s="12">
        <f>_xlfn.XLOOKUP(A718,Cleaning!$A:$A,Cleaning!$P:$P,0,0)</f>
        <v>9.0500000000000007</v>
      </c>
      <c r="O718">
        <f>_xlfn.XLOOKUP(A718,Cleaning!$A:$A,Cleaning!$R:$R,0,0)</f>
        <v>0</v>
      </c>
      <c r="P718">
        <f>_xlfn.XLOOKUP(A718,Cleaning!$A:$A,Cleaning!$T:$T,0,0)</f>
        <v>0.86</v>
      </c>
      <c r="Q718" s="5">
        <f>_xlfn.XLOOKUP(A718,Cleaning!$A:$A,Cleaning!$V:$V,0,0)</f>
        <v>9.91</v>
      </c>
    </row>
    <row r="719" spans="1:17" x14ac:dyDescent="0.3">
      <c r="A719" s="3">
        <v>120717</v>
      </c>
      <c r="B719">
        <f>_xlfn.XLOOKUP(A719,Cleaning!$A:$A,Cleaning!$B:$B,0,0)</f>
        <v>301</v>
      </c>
      <c r="C719" s="2">
        <f>_xlfn.XLOOKUP(A719,Cleaning!$A:$A,Cleaning!$C:$C,0,0)</f>
        <v>45873</v>
      </c>
      <c r="D719" s="4">
        <f>_xlfn.XLOOKUP(A719,Cleaning!$A:$A,Cleaning!$D:$D,0,0)</f>
        <v>0.41246527777777775</v>
      </c>
      <c r="E719" s="2">
        <f>_xlfn.XLOOKUP(A719,Cleaning!$A:$A,Cleaning!$E:$E,0,0)</f>
        <v>45873</v>
      </c>
      <c r="F719" s="10" t="str">
        <f>_xlfn.XLOOKUP(A719,Cleaning!$A:$A,Cleaning!$F:$F,0,0)</f>
        <v>Monday</v>
      </c>
      <c r="G719" t="str">
        <f>_xlfn.XLOOKUP(A719,Cleaning!$A:$A,Cleaning!$G:$G,0,0)</f>
        <v>Dinner</v>
      </c>
      <c r="H719" t="str">
        <f>_xlfn.XLOOKUP(A719,Cleaning!$A:$A,Cleaning!$I:$I,0,0)</f>
        <v>Dine-In</v>
      </c>
      <c r="I719" t="str">
        <f>_xlfn.XLOOKUP(A719,Cleaning!$A:$A,Cleaning!$J:$J,0,0)</f>
        <v>Cheeseburger Combo</v>
      </c>
      <c r="J719" t="str">
        <f>_xlfn.XLOOKUP(A719,Cleaning!$A:$A,Cleaning!$L:$L,0,0)</f>
        <v>No Modifier</v>
      </c>
      <c r="K719" t="str">
        <f>_xlfn.XLOOKUP(A719,Cleaning!$A:$A,Cleaning!$X:$X,0,0)</f>
        <v>Cash</v>
      </c>
      <c r="L719" s="3">
        <f>_xlfn.XLOOKUP(A719,Cleaning!$A:$A,Cleaning!$M:$M,0,0)</f>
        <v>1</v>
      </c>
      <c r="M719" s="5">
        <f>_xlfn.XLOOKUP(A719,Cleaning!$A:$A,Cleaning!$O:$O,0,0)</f>
        <v>8.57</v>
      </c>
      <c r="N719" s="12">
        <f>_xlfn.XLOOKUP(A719,Cleaning!$A:$A,Cleaning!$P:$P,0,0)</f>
        <v>8.57</v>
      </c>
      <c r="O719">
        <f>_xlfn.XLOOKUP(A719,Cleaning!$A:$A,Cleaning!$R:$R,0,0)</f>
        <v>0</v>
      </c>
      <c r="P719">
        <f>_xlfn.XLOOKUP(A719,Cleaning!$A:$A,Cleaning!$T:$T,0,0)</f>
        <v>0.77</v>
      </c>
      <c r="Q719" s="5">
        <f>_xlfn.XLOOKUP(A719,Cleaning!$A:$A,Cleaning!$V:$V,0,0)</f>
        <v>9.34</v>
      </c>
    </row>
    <row r="720" spans="1:17" x14ac:dyDescent="0.3">
      <c r="A720" s="3">
        <v>120718</v>
      </c>
      <c r="B720">
        <f>_xlfn.XLOOKUP(A720,Cleaning!$A:$A,Cleaning!$B:$B,0,0)</f>
        <v>501</v>
      </c>
      <c r="C720" s="2">
        <f>_xlfn.XLOOKUP(A720,Cleaning!$A:$A,Cleaning!$C:$C,0,0)</f>
        <v>45848</v>
      </c>
      <c r="D720" s="4">
        <f>_xlfn.XLOOKUP(A720,Cleaning!$A:$A,Cleaning!$D:$D,0,0)</f>
        <v>0.4123148148148148</v>
      </c>
      <c r="E720" s="2">
        <f>_xlfn.XLOOKUP(A720,Cleaning!$A:$A,Cleaning!$E:$E,0,0)</f>
        <v>45848</v>
      </c>
      <c r="F720" s="10" t="str">
        <f>_xlfn.XLOOKUP(A720,Cleaning!$A:$A,Cleaning!$F:$F,0,0)</f>
        <v>Thursday</v>
      </c>
      <c r="G720" t="str">
        <f>_xlfn.XLOOKUP(A720,Cleaning!$A:$A,Cleaning!$G:$G,0,0)</f>
        <v>Dinner</v>
      </c>
      <c r="H720" t="str">
        <f>_xlfn.XLOOKUP(A720,Cleaning!$A:$A,Cleaning!$I:$I,0,0)</f>
        <v>Drive-Thru</v>
      </c>
      <c r="I720" t="str">
        <f>_xlfn.XLOOKUP(A720,Cleaning!$A:$A,Cleaning!$J:$J,0,0)</f>
        <v>Chicken Sandwich Combo</v>
      </c>
      <c r="J720" t="str">
        <f>_xlfn.XLOOKUP(A720,Cleaning!$A:$A,Cleaning!$L:$L,0,0)</f>
        <v>Gluten-Free Bun</v>
      </c>
      <c r="K720" t="str">
        <f>_xlfn.XLOOKUP(A720,Cleaning!$A:$A,Cleaning!$X:$X,0,0)</f>
        <v>Card</v>
      </c>
      <c r="L720" s="3">
        <f>_xlfn.XLOOKUP(A720,Cleaning!$A:$A,Cleaning!$M:$M,0,0)</f>
        <v>2</v>
      </c>
      <c r="M720" s="5">
        <f>_xlfn.XLOOKUP(A720,Cleaning!$A:$A,Cleaning!$O:$O,0,0)</f>
        <v>9.81</v>
      </c>
      <c r="N720" s="12">
        <f>_xlfn.XLOOKUP(A720,Cleaning!$A:$A,Cleaning!$P:$P,0,0)</f>
        <v>19.62</v>
      </c>
      <c r="O720">
        <f>_xlfn.XLOOKUP(A720,Cleaning!$A:$A,Cleaning!$R:$R,0,0)</f>
        <v>0</v>
      </c>
      <c r="P720">
        <f>_xlfn.XLOOKUP(A720,Cleaning!$A:$A,Cleaning!$T:$T,0,0)</f>
        <v>1.47</v>
      </c>
      <c r="Q720" s="5">
        <f>_xlfn.XLOOKUP(A720,Cleaning!$A:$A,Cleaning!$V:$V,0,0)</f>
        <v>21.09</v>
      </c>
    </row>
    <row r="721" spans="1:17" x14ac:dyDescent="0.3">
      <c r="A721" s="3">
        <v>120719</v>
      </c>
      <c r="B721">
        <f>_xlfn.XLOOKUP(A721,Cleaning!$A:$A,Cleaning!$B:$B,0,0)</f>
        <v>101</v>
      </c>
      <c r="C721" s="2">
        <f>_xlfn.XLOOKUP(A721,Cleaning!$A:$A,Cleaning!$C:$C,0,0)</f>
        <v>45775</v>
      </c>
      <c r="D721" s="4">
        <f>_xlfn.XLOOKUP(A721,Cleaning!$A:$A,Cleaning!$D:$D,0,0)</f>
        <v>0.34417824074074072</v>
      </c>
      <c r="E721" s="2">
        <f>_xlfn.XLOOKUP(A721,Cleaning!$A:$A,Cleaning!$E:$E,0,0)</f>
        <v>45775</v>
      </c>
      <c r="F721" s="10" t="str">
        <f>_xlfn.XLOOKUP(A721,Cleaning!$A:$A,Cleaning!$F:$F,0,0)</f>
        <v>Monday</v>
      </c>
      <c r="G721" t="str">
        <f>_xlfn.XLOOKUP(A721,Cleaning!$A:$A,Cleaning!$G:$G,0,0)</f>
        <v>Breakfast</v>
      </c>
      <c r="H721" t="str">
        <f>_xlfn.XLOOKUP(A721,Cleaning!$A:$A,Cleaning!$I:$I,0,0)</f>
        <v>Takeout</v>
      </c>
      <c r="I721" t="str">
        <f>_xlfn.XLOOKUP(A721,Cleaning!$A:$A,Cleaning!$J:$J,0,0)</f>
        <v>Pancake Platter</v>
      </c>
      <c r="J721" t="str">
        <f>_xlfn.XLOOKUP(A721,Cleaning!$A:$A,Cleaning!$L:$L,0,0)</f>
        <v>No Modifier</v>
      </c>
      <c r="K721" t="str">
        <f>_xlfn.XLOOKUP(A721,Cleaning!$A:$A,Cleaning!$X:$X,0,0)</f>
        <v>Cash</v>
      </c>
      <c r="L721" s="3">
        <f>_xlfn.XLOOKUP(A721,Cleaning!$A:$A,Cleaning!$M:$M,0,0)</f>
        <v>1</v>
      </c>
      <c r="M721" s="5">
        <f>_xlfn.XLOOKUP(A721,Cleaning!$A:$A,Cleaning!$O:$O,0,0)</f>
        <v>4.9700000000000006</v>
      </c>
      <c r="N721" s="12">
        <f>_xlfn.XLOOKUP(A721,Cleaning!$A:$A,Cleaning!$P:$P,0,0)</f>
        <v>4.9700000000000006</v>
      </c>
      <c r="O721">
        <f>_xlfn.XLOOKUP(A721,Cleaning!$A:$A,Cleaning!$R:$R,0,0)</f>
        <v>0</v>
      </c>
      <c r="P721">
        <f>_xlfn.XLOOKUP(A721,Cleaning!$A:$A,Cleaning!$T:$T,0,0)</f>
        <v>0.47</v>
      </c>
      <c r="Q721" s="5">
        <f>_xlfn.XLOOKUP(A721,Cleaning!$A:$A,Cleaning!$V:$V,0,0)</f>
        <v>5.44</v>
      </c>
    </row>
    <row r="722" spans="1:17" x14ac:dyDescent="0.3">
      <c r="A722" s="3">
        <v>120720</v>
      </c>
      <c r="B722">
        <f>_xlfn.XLOOKUP(A722,Cleaning!$A:$A,Cleaning!$B:$B,0,0)</f>
        <v>101</v>
      </c>
      <c r="C722" s="2">
        <f>_xlfn.XLOOKUP(A722,Cleaning!$A:$A,Cleaning!$C:$C,0,0)</f>
        <v>45803</v>
      </c>
      <c r="D722" s="4">
        <f>_xlfn.XLOOKUP(A722,Cleaning!$A:$A,Cleaning!$D:$D,0,0)</f>
        <v>0.21291666666666667</v>
      </c>
      <c r="E722" s="2">
        <f>_xlfn.XLOOKUP(A722,Cleaning!$A:$A,Cleaning!$E:$E,0,0)</f>
        <v>45803</v>
      </c>
      <c r="F722" s="10" t="str">
        <f>_xlfn.XLOOKUP(A722,Cleaning!$A:$A,Cleaning!$F:$F,0,0)</f>
        <v>Monday</v>
      </c>
      <c r="G722" t="str">
        <f>_xlfn.XLOOKUP(A722,Cleaning!$A:$A,Cleaning!$G:$G,0,0)</f>
        <v>Afternoon</v>
      </c>
      <c r="H722" t="str">
        <f>_xlfn.XLOOKUP(A722,Cleaning!$A:$A,Cleaning!$I:$I,0,0)</f>
        <v>Dine-In</v>
      </c>
      <c r="I722" t="str">
        <f>_xlfn.XLOOKUP(A722,Cleaning!$A:$A,Cleaning!$J:$J,0,0)</f>
        <v>French Fries</v>
      </c>
      <c r="J722" t="str">
        <f>_xlfn.XLOOKUP(A722,Cleaning!$A:$A,Cleaning!$L:$L,0,0)</f>
        <v>Extra Sauce</v>
      </c>
      <c r="K722" t="str">
        <f>_xlfn.XLOOKUP(A722,Cleaning!$A:$A,Cleaning!$X:$X,0,0)</f>
        <v>GiftCard</v>
      </c>
      <c r="L722" s="3">
        <f>_xlfn.XLOOKUP(A722,Cleaning!$A:$A,Cleaning!$M:$M,0,0)</f>
        <v>2</v>
      </c>
      <c r="M722" s="5">
        <f>_xlfn.XLOOKUP(A722,Cleaning!$A:$A,Cleaning!$O:$O,0,0)</f>
        <v>2.98</v>
      </c>
      <c r="N722" s="12">
        <f>_xlfn.XLOOKUP(A722,Cleaning!$A:$A,Cleaning!$P:$P,0,0)</f>
        <v>5.96</v>
      </c>
      <c r="O722">
        <f>_xlfn.XLOOKUP(A722,Cleaning!$A:$A,Cleaning!$R:$R,0,0)</f>
        <v>0</v>
      </c>
      <c r="P722">
        <f>_xlfn.XLOOKUP(A722,Cleaning!$A:$A,Cleaning!$T:$T,0,0)</f>
        <v>0.36</v>
      </c>
      <c r="Q722" s="5">
        <f>_xlfn.XLOOKUP(A722,Cleaning!$A:$A,Cleaning!$V:$V,0,0)</f>
        <v>6.32</v>
      </c>
    </row>
    <row r="723" spans="1:17" x14ac:dyDescent="0.3">
      <c r="A723" s="3">
        <v>120721</v>
      </c>
      <c r="B723">
        <f>_xlfn.XLOOKUP(A723,Cleaning!$A:$A,Cleaning!$B:$B,0,0)</f>
        <v>401</v>
      </c>
      <c r="C723" s="2">
        <f>_xlfn.XLOOKUP(A723,Cleaning!$A:$A,Cleaning!$C:$C,0,0)</f>
        <v>45798</v>
      </c>
      <c r="D723" s="4">
        <f>_xlfn.XLOOKUP(A723,Cleaning!$A:$A,Cleaning!$D:$D,0,0)</f>
        <v>0.40483796296296298</v>
      </c>
      <c r="E723" s="2">
        <f>_xlfn.XLOOKUP(A723,Cleaning!$A:$A,Cleaning!$E:$E,0,0)</f>
        <v>45798</v>
      </c>
      <c r="F723" s="10" t="str">
        <f>_xlfn.XLOOKUP(A723,Cleaning!$A:$A,Cleaning!$F:$F,0,0)</f>
        <v>Wednesday</v>
      </c>
      <c r="G723" t="str">
        <f>_xlfn.XLOOKUP(A723,Cleaning!$A:$A,Cleaning!$G:$G,0,0)</f>
        <v>Dinner</v>
      </c>
      <c r="H723" t="str">
        <f>_xlfn.XLOOKUP(A723,Cleaning!$A:$A,Cleaning!$I:$I,0,0)</f>
        <v>Dine-In</v>
      </c>
      <c r="I723" t="str">
        <f>_xlfn.XLOOKUP(A723,Cleaning!$A:$A,Cleaning!$J:$J,0,0)</f>
        <v>Cheeseburger</v>
      </c>
      <c r="J723" t="str">
        <f>_xlfn.XLOOKUP(A723,Cleaning!$A:$A,Cleaning!$L:$L,0,0)</f>
        <v>No Modifier</v>
      </c>
      <c r="K723" t="str">
        <f>_xlfn.XLOOKUP(A723,Cleaning!$A:$A,Cleaning!$X:$X,0,0)</f>
        <v>Cash</v>
      </c>
      <c r="L723" s="3">
        <f>_xlfn.XLOOKUP(A723,Cleaning!$A:$A,Cleaning!$M:$M,0,0)</f>
        <v>1</v>
      </c>
      <c r="M723" s="5">
        <f>_xlfn.XLOOKUP(A723,Cleaning!$A:$A,Cleaning!$O:$O,0,0)</f>
        <v>3.92</v>
      </c>
      <c r="N723" s="12">
        <f>_xlfn.XLOOKUP(A723,Cleaning!$A:$A,Cleaning!$P:$P,0,0)</f>
        <v>3.92</v>
      </c>
      <c r="O723">
        <f>_xlfn.XLOOKUP(A723,Cleaning!$A:$A,Cleaning!$R:$R,0,0)</f>
        <v>0</v>
      </c>
      <c r="P723">
        <f>_xlfn.XLOOKUP(A723,Cleaning!$A:$A,Cleaning!$T:$T,0,0)</f>
        <v>0.24</v>
      </c>
      <c r="Q723" s="5">
        <f>_xlfn.XLOOKUP(A723,Cleaning!$A:$A,Cleaning!$V:$V,0,0)</f>
        <v>4.16</v>
      </c>
    </row>
    <row r="724" spans="1:17" x14ac:dyDescent="0.3">
      <c r="A724" s="3">
        <v>120722</v>
      </c>
      <c r="B724">
        <f>_xlfn.XLOOKUP(A724,Cleaning!$A:$A,Cleaning!$B:$B,0,0)</f>
        <v>201</v>
      </c>
      <c r="C724" s="2">
        <f>_xlfn.XLOOKUP(A724,Cleaning!$A:$A,Cleaning!$C:$C,0,0)</f>
        <v>45778</v>
      </c>
      <c r="D724" s="4">
        <f>_xlfn.XLOOKUP(A724,Cleaning!$A:$A,Cleaning!$D:$D,0,0)</f>
        <v>0.43089120370370371</v>
      </c>
      <c r="E724" s="2">
        <f>_xlfn.XLOOKUP(A724,Cleaning!$A:$A,Cleaning!$E:$E,0,0)</f>
        <v>45778</v>
      </c>
      <c r="F724" s="10" t="str">
        <f>_xlfn.XLOOKUP(A724,Cleaning!$A:$A,Cleaning!$F:$F,0,0)</f>
        <v>Thursday</v>
      </c>
      <c r="G724" t="str">
        <f>_xlfn.XLOOKUP(A724,Cleaning!$A:$A,Cleaning!$G:$G,0,0)</f>
        <v>Morning</v>
      </c>
      <c r="H724" t="str">
        <f>_xlfn.XLOOKUP(A724,Cleaning!$A:$A,Cleaning!$I:$I,0,0)</f>
        <v>Delivery</v>
      </c>
      <c r="I724" t="str">
        <f>_xlfn.XLOOKUP(A724,Cleaning!$A:$A,Cleaning!$J:$J,0,0)</f>
        <v>Egg Muffin</v>
      </c>
      <c r="J724" t="str">
        <f>_xlfn.XLOOKUP(A724,Cleaning!$A:$A,Cleaning!$L:$L,0,0)</f>
        <v>No Modifier</v>
      </c>
      <c r="K724" t="str">
        <f>_xlfn.XLOOKUP(A724,Cleaning!$A:$A,Cleaning!$X:$X,0,0)</f>
        <v>Card</v>
      </c>
      <c r="L724" s="3">
        <f>_xlfn.XLOOKUP(A724,Cleaning!$A:$A,Cleaning!$M:$M,0,0)</f>
        <v>1</v>
      </c>
      <c r="M724" s="5">
        <f>_xlfn.XLOOKUP(A724,Cleaning!$A:$A,Cleaning!$O:$O,0,0)</f>
        <v>2.9</v>
      </c>
      <c r="N724" s="12">
        <f>_xlfn.XLOOKUP(A724,Cleaning!$A:$A,Cleaning!$P:$P,0,0)</f>
        <v>2.9</v>
      </c>
      <c r="O724">
        <f>_xlfn.XLOOKUP(A724,Cleaning!$A:$A,Cleaning!$R:$R,0,0)</f>
        <v>0</v>
      </c>
      <c r="P724">
        <f>_xlfn.XLOOKUP(A724,Cleaning!$A:$A,Cleaning!$T:$T,0,0)</f>
        <v>0.23</v>
      </c>
      <c r="Q724" s="5">
        <f>_xlfn.XLOOKUP(A724,Cleaning!$A:$A,Cleaning!$V:$V,0,0)</f>
        <v>3.13</v>
      </c>
    </row>
    <row r="725" spans="1:17" x14ac:dyDescent="0.3">
      <c r="A725" s="3">
        <v>120723</v>
      </c>
      <c r="B725">
        <f>_xlfn.XLOOKUP(A725,Cleaning!$A:$A,Cleaning!$B:$B,0,0)</f>
        <v>102</v>
      </c>
      <c r="C725" s="2">
        <f>_xlfn.XLOOKUP(A725,Cleaning!$A:$A,Cleaning!$C:$C,0,0)</f>
        <v>45800</v>
      </c>
      <c r="D725" s="4">
        <f>_xlfn.XLOOKUP(A725,Cleaning!$A:$A,Cleaning!$D:$D,0,0)</f>
        <v>0.51450231481481479</v>
      </c>
      <c r="E725" s="2">
        <f>_xlfn.XLOOKUP(A725,Cleaning!$A:$A,Cleaning!$E:$E,0,0)</f>
        <v>45800</v>
      </c>
      <c r="F725" s="10" t="str">
        <f>_xlfn.XLOOKUP(A725,Cleaning!$A:$A,Cleaning!$F:$F,0,0)</f>
        <v>Friday</v>
      </c>
      <c r="G725" t="str">
        <f>_xlfn.XLOOKUP(A725,Cleaning!$A:$A,Cleaning!$G:$G,0,0)</f>
        <v>Lunch</v>
      </c>
      <c r="H725" t="str">
        <f>_xlfn.XLOOKUP(A725,Cleaning!$A:$A,Cleaning!$I:$I,0,0)</f>
        <v>Dine-In</v>
      </c>
      <c r="I725" t="str">
        <f>_xlfn.XLOOKUP(A725,Cleaning!$A:$A,Cleaning!$J:$J,0,0)</f>
        <v>Cheeseburger</v>
      </c>
      <c r="J725" t="str">
        <f>_xlfn.XLOOKUP(A725,Cleaning!$A:$A,Cleaning!$L:$L,0,0)</f>
        <v>No Modifier</v>
      </c>
      <c r="K725" t="str">
        <f>_xlfn.XLOOKUP(A725,Cleaning!$A:$A,Cleaning!$X:$X,0,0)</f>
        <v>MobilePay</v>
      </c>
      <c r="L725" s="3">
        <f>_xlfn.XLOOKUP(A725,Cleaning!$A:$A,Cleaning!$M:$M,0,0)</f>
        <v>1</v>
      </c>
      <c r="M725" s="5">
        <f>_xlfn.XLOOKUP(A725,Cleaning!$A:$A,Cleaning!$O:$O,0,0)</f>
        <v>4.7399999999999993</v>
      </c>
      <c r="N725" s="12">
        <f>_xlfn.XLOOKUP(A725,Cleaning!$A:$A,Cleaning!$P:$P,0,0)</f>
        <v>4.7399999999999993</v>
      </c>
      <c r="O725">
        <f>_xlfn.XLOOKUP(A725,Cleaning!$A:$A,Cleaning!$R:$R,0,0)</f>
        <v>0</v>
      </c>
      <c r="P725">
        <f>_xlfn.XLOOKUP(A725,Cleaning!$A:$A,Cleaning!$T:$T,0,0)</f>
        <v>0.4</v>
      </c>
      <c r="Q725" s="5">
        <f>_xlfn.XLOOKUP(A725,Cleaning!$A:$A,Cleaning!$V:$V,0,0)</f>
        <v>5.14</v>
      </c>
    </row>
    <row r="726" spans="1:17" x14ac:dyDescent="0.3">
      <c r="A726" s="3">
        <v>120724</v>
      </c>
      <c r="B726">
        <f>_xlfn.XLOOKUP(A726,Cleaning!$A:$A,Cleaning!$B:$B,0,0)</f>
        <v>301</v>
      </c>
      <c r="C726" s="2">
        <f>_xlfn.XLOOKUP(A726,Cleaning!$A:$A,Cleaning!$C:$C,0,0)</f>
        <v>45857</v>
      </c>
      <c r="D726" s="4">
        <f>_xlfn.XLOOKUP(A726,Cleaning!$A:$A,Cleaning!$D:$D,0,0)</f>
        <v>0.33410879629629631</v>
      </c>
      <c r="E726" s="2">
        <f>_xlfn.XLOOKUP(A726,Cleaning!$A:$A,Cleaning!$E:$E,0,0)</f>
        <v>45857</v>
      </c>
      <c r="F726" s="10" t="str">
        <f>_xlfn.XLOOKUP(A726,Cleaning!$A:$A,Cleaning!$F:$F,0,0)</f>
        <v>Saturday</v>
      </c>
      <c r="G726" t="str">
        <f>_xlfn.XLOOKUP(A726,Cleaning!$A:$A,Cleaning!$G:$G,0,0)</f>
        <v>Dinner</v>
      </c>
      <c r="H726" t="str">
        <f>_xlfn.XLOOKUP(A726,Cleaning!$A:$A,Cleaning!$I:$I,0,0)</f>
        <v>Dine-In</v>
      </c>
      <c r="I726" t="str">
        <f>_xlfn.XLOOKUP(A726,Cleaning!$A:$A,Cleaning!$J:$J,0,0)</f>
        <v>Cheeseburger Combo</v>
      </c>
      <c r="J726" t="str">
        <f>_xlfn.XLOOKUP(A726,Cleaning!$A:$A,Cleaning!$L:$L,0,0)</f>
        <v>No Modifier</v>
      </c>
      <c r="K726" t="str">
        <f>_xlfn.XLOOKUP(A726,Cleaning!$A:$A,Cleaning!$X:$X,0,0)</f>
        <v>Card</v>
      </c>
      <c r="L726" s="3">
        <f>_xlfn.XLOOKUP(A726,Cleaning!$A:$A,Cleaning!$M:$M,0,0)</f>
        <v>1</v>
      </c>
      <c r="M726" s="5">
        <f>_xlfn.XLOOKUP(A726,Cleaning!$A:$A,Cleaning!$O:$O,0,0)</f>
        <v>8.58</v>
      </c>
      <c r="N726" s="12">
        <f>_xlfn.XLOOKUP(A726,Cleaning!$A:$A,Cleaning!$P:$P,0,0)</f>
        <v>8.58</v>
      </c>
      <c r="O726">
        <f>_xlfn.XLOOKUP(A726,Cleaning!$A:$A,Cleaning!$R:$R,0,0)</f>
        <v>0</v>
      </c>
      <c r="P726">
        <f>_xlfn.XLOOKUP(A726,Cleaning!$A:$A,Cleaning!$T:$T,0,0)</f>
        <v>0.6</v>
      </c>
      <c r="Q726" s="5">
        <f>_xlfn.XLOOKUP(A726,Cleaning!$A:$A,Cleaning!$V:$V,0,0)</f>
        <v>9.18</v>
      </c>
    </row>
    <row r="727" spans="1:17" x14ac:dyDescent="0.3">
      <c r="A727" s="3">
        <v>120725</v>
      </c>
      <c r="B727">
        <f>_xlfn.XLOOKUP(A727,Cleaning!$A:$A,Cleaning!$B:$B,0,0)</f>
        <v>401</v>
      </c>
      <c r="C727" s="2">
        <f>_xlfn.XLOOKUP(A727,Cleaning!$A:$A,Cleaning!$C:$C,0,0)</f>
        <v>45860</v>
      </c>
      <c r="D727" s="4">
        <f>_xlfn.XLOOKUP(A727,Cleaning!$A:$A,Cleaning!$D:$D,0,0)</f>
        <v>0.35719907407407409</v>
      </c>
      <c r="E727" s="2">
        <f>_xlfn.XLOOKUP(A727,Cleaning!$A:$A,Cleaning!$E:$E,0,0)</f>
        <v>45860</v>
      </c>
      <c r="F727" s="10" t="str">
        <f>_xlfn.XLOOKUP(A727,Cleaning!$A:$A,Cleaning!$F:$F,0,0)</f>
        <v>Tuesday</v>
      </c>
      <c r="G727" t="str">
        <f>_xlfn.XLOOKUP(A727,Cleaning!$A:$A,Cleaning!$G:$G,0,0)</f>
        <v>Dinner</v>
      </c>
      <c r="H727" t="str">
        <f>_xlfn.XLOOKUP(A727,Cleaning!$A:$A,Cleaning!$I:$I,0,0)</f>
        <v>Takeout</v>
      </c>
      <c r="I727" t="str">
        <f>_xlfn.XLOOKUP(A727,Cleaning!$A:$A,Cleaning!$J:$J,0,0)</f>
        <v>Double Cheeseburger</v>
      </c>
      <c r="J727" t="str">
        <f>_xlfn.XLOOKUP(A727,Cleaning!$A:$A,Cleaning!$L:$L,0,0)</f>
        <v>No Modifier</v>
      </c>
      <c r="K727" t="str">
        <f>_xlfn.XLOOKUP(A727,Cleaning!$A:$A,Cleaning!$X:$X,0,0)</f>
        <v>MobilePay</v>
      </c>
      <c r="L727" s="3">
        <f>_xlfn.XLOOKUP(A727,Cleaning!$A:$A,Cleaning!$M:$M,0,0)</f>
        <v>1</v>
      </c>
      <c r="M727" s="5">
        <f>_xlfn.XLOOKUP(A727,Cleaning!$A:$A,Cleaning!$O:$O,0,0)</f>
        <v>5.66</v>
      </c>
      <c r="N727" s="12">
        <f>_xlfn.XLOOKUP(A727,Cleaning!$A:$A,Cleaning!$P:$P,0,0)</f>
        <v>5.66</v>
      </c>
      <c r="O727">
        <f>_xlfn.XLOOKUP(A727,Cleaning!$A:$A,Cleaning!$R:$R,0,0)</f>
        <v>0</v>
      </c>
      <c r="P727">
        <f>_xlfn.XLOOKUP(A727,Cleaning!$A:$A,Cleaning!$T:$T,0,0)</f>
        <v>0.42</v>
      </c>
      <c r="Q727" s="5">
        <f>_xlfn.XLOOKUP(A727,Cleaning!$A:$A,Cleaning!$V:$V,0,0)</f>
        <v>6.08</v>
      </c>
    </row>
    <row r="728" spans="1:17" x14ac:dyDescent="0.3">
      <c r="A728" s="3">
        <v>120726</v>
      </c>
      <c r="B728">
        <f>_xlfn.XLOOKUP(A728,Cleaning!$A:$A,Cleaning!$B:$B,0,0)</f>
        <v>201</v>
      </c>
      <c r="C728" s="2">
        <f>_xlfn.XLOOKUP(A728,Cleaning!$A:$A,Cleaning!$C:$C,0,0)</f>
        <v>45793</v>
      </c>
      <c r="D728" s="4">
        <f>_xlfn.XLOOKUP(A728,Cleaning!$A:$A,Cleaning!$D:$D,0,0)</f>
        <v>4.2719907407407408E-2</v>
      </c>
      <c r="E728" s="2">
        <f>_xlfn.XLOOKUP(A728,Cleaning!$A:$A,Cleaning!$E:$E,0,0)</f>
        <v>45793</v>
      </c>
      <c r="F728" s="10" t="str">
        <f>_xlfn.XLOOKUP(A728,Cleaning!$A:$A,Cleaning!$F:$F,0,0)</f>
        <v>Friday</v>
      </c>
      <c r="G728" t="str">
        <f>_xlfn.XLOOKUP(A728,Cleaning!$A:$A,Cleaning!$G:$G,0,0)</f>
        <v>Lunch</v>
      </c>
      <c r="H728" t="str">
        <f>_xlfn.XLOOKUP(A728,Cleaning!$A:$A,Cleaning!$I:$I,0,0)</f>
        <v>Dine-In</v>
      </c>
      <c r="I728" t="str">
        <f>_xlfn.XLOOKUP(A728,Cleaning!$A:$A,Cleaning!$J:$J,0,0)</f>
        <v>Chicken Sandwich</v>
      </c>
      <c r="J728" t="str">
        <f>_xlfn.XLOOKUP(A728,Cleaning!$A:$A,Cleaning!$L:$L,0,0)</f>
        <v>Extra Patty</v>
      </c>
      <c r="K728" t="str">
        <f>_xlfn.XLOOKUP(A728,Cleaning!$A:$A,Cleaning!$X:$X,0,0)</f>
        <v>Cash</v>
      </c>
      <c r="L728" s="3">
        <f>_xlfn.XLOOKUP(A728,Cleaning!$A:$A,Cleaning!$M:$M,0,0)</f>
        <v>1</v>
      </c>
      <c r="M728" s="5">
        <f>_xlfn.XLOOKUP(A728,Cleaning!$A:$A,Cleaning!$O:$O,0,0)</f>
        <v>7.3999999999999995</v>
      </c>
      <c r="N728" s="12">
        <f>_xlfn.XLOOKUP(A728,Cleaning!$A:$A,Cleaning!$P:$P,0,0)</f>
        <v>7.3999999999999995</v>
      </c>
      <c r="O728">
        <f>_xlfn.XLOOKUP(A728,Cleaning!$A:$A,Cleaning!$R:$R,0,0)</f>
        <v>0</v>
      </c>
      <c r="P728">
        <f>_xlfn.XLOOKUP(A728,Cleaning!$A:$A,Cleaning!$T:$T,0,0)</f>
        <v>0.44</v>
      </c>
      <c r="Q728" s="5">
        <f>_xlfn.XLOOKUP(A728,Cleaning!$A:$A,Cleaning!$V:$V,0,0)</f>
        <v>7.84</v>
      </c>
    </row>
    <row r="729" spans="1:17" x14ac:dyDescent="0.3">
      <c r="A729" s="3">
        <v>120727</v>
      </c>
      <c r="B729">
        <f>_xlfn.XLOOKUP(A729,Cleaning!$A:$A,Cleaning!$B:$B,0,0)</f>
        <v>403</v>
      </c>
      <c r="C729" s="2">
        <f>_xlfn.XLOOKUP(A729,Cleaning!$A:$A,Cleaning!$C:$C,0,0)</f>
        <v>45806</v>
      </c>
      <c r="D729" s="4">
        <f>_xlfn.XLOOKUP(A729,Cleaning!$A:$A,Cleaning!$D:$D,0,0)</f>
        <v>0.51818287037037036</v>
      </c>
      <c r="E729" s="2">
        <f>_xlfn.XLOOKUP(A729,Cleaning!$A:$A,Cleaning!$E:$E,0,0)</f>
        <v>45806</v>
      </c>
      <c r="F729" s="10" t="str">
        <f>_xlfn.XLOOKUP(A729,Cleaning!$A:$A,Cleaning!$F:$F,0,0)</f>
        <v>Thursday</v>
      </c>
      <c r="G729" t="str">
        <f>_xlfn.XLOOKUP(A729,Cleaning!$A:$A,Cleaning!$G:$G,0,0)</f>
        <v>Lunch</v>
      </c>
      <c r="H729" t="str">
        <f>_xlfn.XLOOKUP(A729,Cleaning!$A:$A,Cleaning!$I:$I,0,0)</f>
        <v>Drive-Thru</v>
      </c>
      <c r="I729" t="str">
        <f>_xlfn.XLOOKUP(A729,Cleaning!$A:$A,Cleaning!$J:$J,0,0)</f>
        <v>Chicken Sandwich Combo</v>
      </c>
      <c r="J729" t="str">
        <f>_xlfn.XLOOKUP(A729,Cleaning!$A:$A,Cleaning!$L:$L,0,0)</f>
        <v>Extra Sauce</v>
      </c>
      <c r="K729" t="str">
        <f>_xlfn.XLOOKUP(A729,Cleaning!$A:$A,Cleaning!$X:$X,0,0)</f>
        <v>Card</v>
      </c>
      <c r="L729" s="3">
        <f>_xlfn.XLOOKUP(A729,Cleaning!$A:$A,Cleaning!$M:$M,0,0)</f>
        <v>1</v>
      </c>
      <c r="M729" s="5">
        <f>_xlfn.XLOOKUP(A729,Cleaning!$A:$A,Cleaning!$O:$O,0,0)</f>
        <v>9.41</v>
      </c>
      <c r="N729" s="12">
        <f>_xlfn.XLOOKUP(A729,Cleaning!$A:$A,Cleaning!$P:$P,0,0)</f>
        <v>9.41</v>
      </c>
      <c r="O729">
        <f>_xlfn.XLOOKUP(A729,Cleaning!$A:$A,Cleaning!$R:$R,0,0)</f>
        <v>0</v>
      </c>
      <c r="P729">
        <f>_xlfn.XLOOKUP(A729,Cleaning!$A:$A,Cleaning!$T:$T,0,0)</f>
        <v>0.75</v>
      </c>
      <c r="Q729" s="5">
        <f>_xlfn.XLOOKUP(A729,Cleaning!$A:$A,Cleaning!$V:$V,0,0)</f>
        <v>10.16</v>
      </c>
    </row>
    <row r="730" spans="1:17" x14ac:dyDescent="0.3">
      <c r="A730" s="3">
        <v>120728</v>
      </c>
      <c r="B730">
        <f>_xlfn.XLOOKUP(A730,Cleaning!$A:$A,Cleaning!$B:$B,0,0)</f>
        <v>301</v>
      </c>
      <c r="C730" s="2">
        <f>_xlfn.XLOOKUP(A730,Cleaning!$A:$A,Cleaning!$C:$C,0,0)</f>
        <v>45869</v>
      </c>
      <c r="D730" s="4">
        <f>_xlfn.XLOOKUP(A730,Cleaning!$A:$A,Cleaning!$D:$D,0,0)</f>
        <v>0.51452546296296298</v>
      </c>
      <c r="E730" s="2">
        <f>_xlfn.XLOOKUP(A730,Cleaning!$A:$A,Cleaning!$E:$E,0,0)</f>
        <v>45869</v>
      </c>
      <c r="F730" s="10" t="str">
        <f>_xlfn.XLOOKUP(A730,Cleaning!$A:$A,Cleaning!$F:$F,0,0)</f>
        <v>Thursday</v>
      </c>
      <c r="G730" t="str">
        <f>_xlfn.XLOOKUP(A730,Cleaning!$A:$A,Cleaning!$G:$G,0,0)</f>
        <v>Lunch</v>
      </c>
      <c r="H730" t="str">
        <f>_xlfn.XLOOKUP(A730,Cleaning!$A:$A,Cleaning!$I:$I,0,0)</f>
        <v>Drive-Thru</v>
      </c>
      <c r="I730" t="str">
        <f>_xlfn.XLOOKUP(A730,Cleaning!$A:$A,Cleaning!$J:$J,0,0)</f>
        <v>Double Cheeseburger Combo</v>
      </c>
      <c r="J730" t="str">
        <f>_xlfn.XLOOKUP(A730,Cleaning!$A:$A,Cleaning!$L:$L,0,0)</f>
        <v>No Modifier</v>
      </c>
      <c r="K730" t="str">
        <f>_xlfn.XLOOKUP(A730,Cleaning!$A:$A,Cleaning!$X:$X,0,0)</f>
        <v>Cash</v>
      </c>
      <c r="L730" s="3">
        <f>_xlfn.XLOOKUP(A730,Cleaning!$A:$A,Cleaning!$M:$M,0,0)</f>
        <v>1</v>
      </c>
      <c r="M730" s="5">
        <f>_xlfn.XLOOKUP(A730,Cleaning!$A:$A,Cleaning!$O:$O,0,0)</f>
        <v>9.7200000000000006</v>
      </c>
      <c r="N730" s="12">
        <f>_xlfn.XLOOKUP(A730,Cleaning!$A:$A,Cleaning!$P:$P,0,0)</f>
        <v>9.7200000000000006</v>
      </c>
      <c r="O730">
        <f>_xlfn.XLOOKUP(A730,Cleaning!$A:$A,Cleaning!$R:$R,0,0)</f>
        <v>0</v>
      </c>
      <c r="P730">
        <f>_xlfn.XLOOKUP(A730,Cleaning!$A:$A,Cleaning!$T:$T,0,0)</f>
        <v>0.92</v>
      </c>
      <c r="Q730" s="5">
        <f>_xlfn.XLOOKUP(A730,Cleaning!$A:$A,Cleaning!$V:$V,0,0)</f>
        <v>10.64</v>
      </c>
    </row>
    <row r="731" spans="1:17" x14ac:dyDescent="0.3">
      <c r="A731" s="3">
        <v>120729</v>
      </c>
      <c r="B731">
        <f>_xlfn.XLOOKUP(A731,Cleaning!$A:$A,Cleaning!$B:$B,0,0)</f>
        <v>301</v>
      </c>
      <c r="C731" s="2">
        <f>_xlfn.XLOOKUP(A731,Cleaning!$A:$A,Cleaning!$C:$C,0,0)</f>
        <v>45796</v>
      </c>
      <c r="D731" s="4">
        <f>_xlfn.XLOOKUP(A731,Cleaning!$A:$A,Cleaning!$D:$D,0,0)</f>
        <v>0.31200231481481483</v>
      </c>
      <c r="E731" s="2">
        <f>_xlfn.XLOOKUP(A731,Cleaning!$A:$A,Cleaning!$E:$E,0,0)</f>
        <v>45796</v>
      </c>
      <c r="F731" s="10" t="str">
        <f>_xlfn.XLOOKUP(A731,Cleaning!$A:$A,Cleaning!$F:$F,0,0)</f>
        <v>Monday</v>
      </c>
      <c r="G731" t="str">
        <f>_xlfn.XLOOKUP(A731,Cleaning!$A:$A,Cleaning!$G:$G,0,0)</f>
        <v>Dinner</v>
      </c>
      <c r="H731" t="str">
        <f>_xlfn.XLOOKUP(A731,Cleaning!$A:$A,Cleaning!$I:$I,0,0)</f>
        <v>Delivery</v>
      </c>
      <c r="I731" t="str">
        <f>_xlfn.XLOOKUP(A731,Cleaning!$A:$A,Cleaning!$J:$J,0,0)</f>
        <v>Chicken Sandwich Combo</v>
      </c>
      <c r="J731" t="str">
        <f>_xlfn.XLOOKUP(A731,Cleaning!$A:$A,Cleaning!$L:$L,0,0)</f>
        <v>Extra Sauce</v>
      </c>
      <c r="K731" t="str">
        <f>_xlfn.XLOOKUP(A731,Cleaning!$A:$A,Cleaning!$X:$X,0,0)</f>
        <v>Card</v>
      </c>
      <c r="L731" s="3">
        <f>_xlfn.XLOOKUP(A731,Cleaning!$A:$A,Cleaning!$M:$M,0,0)</f>
        <v>1</v>
      </c>
      <c r="M731" s="5">
        <f>_xlfn.XLOOKUP(A731,Cleaning!$A:$A,Cleaning!$O:$O,0,0)</f>
        <v>8.8500000000000014</v>
      </c>
      <c r="N731" s="12">
        <f>_xlfn.XLOOKUP(A731,Cleaning!$A:$A,Cleaning!$P:$P,0,0)</f>
        <v>8.8500000000000014</v>
      </c>
      <c r="O731">
        <f>_xlfn.XLOOKUP(A731,Cleaning!$A:$A,Cleaning!$R:$R,0,0)</f>
        <v>0</v>
      </c>
      <c r="P731">
        <f>_xlfn.XLOOKUP(A731,Cleaning!$A:$A,Cleaning!$T:$T,0,0)</f>
        <v>0.53</v>
      </c>
      <c r="Q731" s="5">
        <f>_xlfn.XLOOKUP(A731,Cleaning!$A:$A,Cleaning!$V:$V,0,0)</f>
        <v>9.3800000000000008</v>
      </c>
    </row>
    <row r="732" spans="1:17" x14ac:dyDescent="0.3">
      <c r="A732" s="3">
        <v>120730</v>
      </c>
      <c r="B732">
        <f>_xlfn.XLOOKUP(A732,Cleaning!$A:$A,Cleaning!$B:$B,0,0)</f>
        <v>103</v>
      </c>
      <c r="C732" s="2">
        <f>_xlfn.XLOOKUP(A732,Cleaning!$A:$A,Cleaning!$C:$C,0,0)</f>
        <v>45833</v>
      </c>
      <c r="D732" s="4">
        <f>_xlfn.XLOOKUP(A732,Cleaning!$A:$A,Cleaning!$D:$D,0,0)</f>
        <v>0.24047453703703703</v>
      </c>
      <c r="E732" s="2">
        <f>_xlfn.XLOOKUP(A732,Cleaning!$A:$A,Cleaning!$E:$E,0,0)</f>
        <v>45833</v>
      </c>
      <c r="F732" s="10" t="str">
        <f>_xlfn.XLOOKUP(A732,Cleaning!$A:$A,Cleaning!$F:$F,0,0)</f>
        <v>Wednesday</v>
      </c>
      <c r="G732" t="str">
        <f>_xlfn.XLOOKUP(A732,Cleaning!$A:$A,Cleaning!$G:$G,0,0)</f>
        <v>Breakfast</v>
      </c>
      <c r="H732" t="str">
        <f>_xlfn.XLOOKUP(A732,Cleaning!$A:$A,Cleaning!$I:$I,0,0)</f>
        <v>Drive-Thru</v>
      </c>
      <c r="I732" t="str">
        <f>_xlfn.XLOOKUP(A732,Cleaning!$A:$A,Cleaning!$J:$J,0,0)</f>
        <v>Coffee</v>
      </c>
      <c r="J732" t="str">
        <f>_xlfn.XLOOKUP(A732,Cleaning!$A:$A,Cleaning!$L:$L,0,0)</f>
        <v>Sugar-Free Syrup</v>
      </c>
      <c r="K732" t="str">
        <f>_xlfn.XLOOKUP(A732,Cleaning!$A:$A,Cleaning!$X:$X,0,0)</f>
        <v>MobilePay</v>
      </c>
      <c r="L732" s="3">
        <f>_xlfn.XLOOKUP(A732,Cleaning!$A:$A,Cleaning!$M:$M,0,0)</f>
        <v>1</v>
      </c>
      <c r="M732" s="5">
        <f>_xlfn.XLOOKUP(A732,Cleaning!$A:$A,Cleaning!$O:$O,0,0)</f>
        <v>2.23</v>
      </c>
      <c r="N732" s="12">
        <f>_xlfn.XLOOKUP(A732,Cleaning!$A:$A,Cleaning!$P:$P,0,0)</f>
        <v>2.23</v>
      </c>
      <c r="O732">
        <f>_xlfn.XLOOKUP(A732,Cleaning!$A:$A,Cleaning!$R:$R,0,0)</f>
        <v>0</v>
      </c>
      <c r="P732">
        <f>_xlfn.XLOOKUP(A732,Cleaning!$A:$A,Cleaning!$T:$T,0,0)</f>
        <v>0.16</v>
      </c>
      <c r="Q732" s="5">
        <f>_xlfn.XLOOKUP(A732,Cleaning!$A:$A,Cleaning!$V:$V,0,0)</f>
        <v>2.39</v>
      </c>
    </row>
    <row r="733" spans="1:17" x14ac:dyDescent="0.3">
      <c r="A733" s="3">
        <v>120731</v>
      </c>
      <c r="B733">
        <f>_xlfn.XLOOKUP(A733,Cleaning!$A:$A,Cleaning!$B:$B,0,0)</f>
        <v>301</v>
      </c>
      <c r="C733" s="2">
        <f>_xlfn.XLOOKUP(A733,Cleaning!$A:$A,Cleaning!$C:$C,0,0)</f>
        <v>45776</v>
      </c>
      <c r="D733" s="4">
        <f>_xlfn.XLOOKUP(A733,Cleaning!$A:$A,Cleaning!$D:$D,0,0)</f>
        <v>0.46515046296296297</v>
      </c>
      <c r="E733" s="2">
        <f>_xlfn.XLOOKUP(A733,Cleaning!$A:$A,Cleaning!$E:$E,0,0)</f>
        <v>45776</v>
      </c>
      <c r="F733" s="10" t="str">
        <f>_xlfn.XLOOKUP(A733,Cleaning!$A:$A,Cleaning!$F:$F,0,0)</f>
        <v>Tuesday</v>
      </c>
      <c r="G733" t="str">
        <f>_xlfn.XLOOKUP(A733,Cleaning!$A:$A,Cleaning!$G:$G,0,0)</f>
        <v>Morning</v>
      </c>
      <c r="H733" t="str">
        <f>_xlfn.XLOOKUP(A733,Cleaning!$A:$A,Cleaning!$I:$I,0,0)</f>
        <v>Takeout</v>
      </c>
      <c r="I733" t="str">
        <f>_xlfn.XLOOKUP(A733,Cleaning!$A:$A,Cleaning!$J:$J,0,0)</f>
        <v>Latte</v>
      </c>
      <c r="J733" t="str">
        <f>_xlfn.XLOOKUP(A733,Cleaning!$A:$A,Cleaning!$L:$L,0,0)</f>
        <v>No Modifier</v>
      </c>
      <c r="K733" t="str">
        <f>_xlfn.XLOOKUP(A733,Cleaning!$A:$A,Cleaning!$X:$X,0,0)</f>
        <v>Cash</v>
      </c>
      <c r="L733" s="3">
        <f>_xlfn.XLOOKUP(A733,Cleaning!$A:$A,Cleaning!$M:$M,0,0)</f>
        <v>1</v>
      </c>
      <c r="M733" s="5">
        <f>_xlfn.XLOOKUP(A733,Cleaning!$A:$A,Cleaning!$O:$O,0,0)</f>
        <v>3</v>
      </c>
      <c r="N733" s="12">
        <f>_xlfn.XLOOKUP(A733,Cleaning!$A:$A,Cleaning!$P:$P,0,0)</f>
        <v>3</v>
      </c>
      <c r="O733">
        <f>_xlfn.XLOOKUP(A733,Cleaning!$A:$A,Cleaning!$R:$R,0,0)</f>
        <v>0</v>
      </c>
      <c r="P733">
        <f>_xlfn.XLOOKUP(A733,Cleaning!$A:$A,Cleaning!$T:$T,0,0)</f>
        <v>0.24</v>
      </c>
      <c r="Q733" s="5">
        <f>_xlfn.XLOOKUP(A733,Cleaning!$A:$A,Cleaning!$V:$V,0,0)</f>
        <v>3.24</v>
      </c>
    </row>
    <row r="734" spans="1:17" x14ac:dyDescent="0.3">
      <c r="A734" s="3">
        <v>120732</v>
      </c>
      <c r="B734">
        <f>_xlfn.XLOOKUP(A734,Cleaning!$A:$A,Cleaning!$B:$B,0,0)</f>
        <v>103</v>
      </c>
      <c r="C734" s="2">
        <f>_xlfn.XLOOKUP(A734,Cleaning!$A:$A,Cleaning!$C:$C,0,0)</f>
        <v>45847</v>
      </c>
      <c r="D734" s="4">
        <f>_xlfn.XLOOKUP(A734,Cleaning!$A:$A,Cleaning!$D:$D,0,0)</f>
        <v>0.32859953703703704</v>
      </c>
      <c r="E734" s="2">
        <f>_xlfn.XLOOKUP(A734,Cleaning!$A:$A,Cleaning!$E:$E,0,0)</f>
        <v>45847</v>
      </c>
      <c r="F734" s="10" t="str">
        <f>_xlfn.XLOOKUP(A734,Cleaning!$A:$A,Cleaning!$F:$F,0,0)</f>
        <v>Wednesday</v>
      </c>
      <c r="G734" t="str">
        <f>_xlfn.XLOOKUP(A734,Cleaning!$A:$A,Cleaning!$G:$G,0,0)</f>
        <v>Dinner</v>
      </c>
      <c r="H734" t="str">
        <f>_xlfn.XLOOKUP(A734,Cleaning!$A:$A,Cleaning!$I:$I,0,0)</f>
        <v>Dine-In</v>
      </c>
      <c r="I734" t="str">
        <f>_xlfn.XLOOKUP(A734,Cleaning!$A:$A,Cleaning!$J:$J,0,0)</f>
        <v>Spicy Chicken Combo</v>
      </c>
      <c r="J734" t="str">
        <f>_xlfn.XLOOKUP(A734,Cleaning!$A:$A,Cleaning!$L:$L,0,0)</f>
        <v>No Modifier</v>
      </c>
      <c r="K734" t="str">
        <f>_xlfn.XLOOKUP(A734,Cleaning!$A:$A,Cleaning!$X:$X,0,0)</f>
        <v>MobilePay</v>
      </c>
      <c r="L734" s="3">
        <f>_xlfn.XLOOKUP(A734,Cleaning!$A:$A,Cleaning!$M:$M,0,0)</f>
        <v>1</v>
      </c>
      <c r="M734" s="5">
        <f>_xlfn.XLOOKUP(A734,Cleaning!$A:$A,Cleaning!$O:$O,0,0)</f>
        <v>9.49</v>
      </c>
      <c r="N734" s="12">
        <f>_xlfn.XLOOKUP(A734,Cleaning!$A:$A,Cleaning!$P:$P,0,0)</f>
        <v>9.49</v>
      </c>
      <c r="O734">
        <f>_xlfn.XLOOKUP(A734,Cleaning!$A:$A,Cleaning!$R:$R,0,0)</f>
        <v>0</v>
      </c>
      <c r="P734">
        <f>_xlfn.XLOOKUP(A734,Cleaning!$A:$A,Cleaning!$T:$T,0,0)</f>
        <v>0.81</v>
      </c>
      <c r="Q734" s="5">
        <f>_xlfn.XLOOKUP(A734,Cleaning!$A:$A,Cleaning!$V:$V,0,0)</f>
        <v>10.3</v>
      </c>
    </row>
    <row r="735" spans="1:17" x14ac:dyDescent="0.3">
      <c r="A735" s="3">
        <v>120733</v>
      </c>
      <c r="B735">
        <f>_xlfn.XLOOKUP(A735,Cleaning!$A:$A,Cleaning!$B:$B,0,0)</f>
        <v>202</v>
      </c>
      <c r="C735" s="2">
        <f>_xlfn.XLOOKUP(A735,Cleaning!$A:$A,Cleaning!$C:$C,0,0)</f>
        <v>45788</v>
      </c>
      <c r="D735" s="4">
        <f>_xlfn.XLOOKUP(A735,Cleaning!$A:$A,Cleaning!$D:$D,0,0)</f>
        <v>0.12240740740740741</v>
      </c>
      <c r="E735" s="2">
        <f>_xlfn.XLOOKUP(A735,Cleaning!$A:$A,Cleaning!$E:$E,0,0)</f>
        <v>45788</v>
      </c>
      <c r="F735" s="10" t="str">
        <f>_xlfn.XLOOKUP(A735,Cleaning!$A:$A,Cleaning!$F:$F,0,0)</f>
        <v>Sunday</v>
      </c>
      <c r="G735" t="str">
        <f>_xlfn.XLOOKUP(A735,Cleaning!$A:$A,Cleaning!$G:$G,0,0)</f>
        <v>Lunch</v>
      </c>
      <c r="H735" t="str">
        <f>_xlfn.XLOOKUP(A735,Cleaning!$A:$A,Cleaning!$I:$I,0,0)</f>
        <v>Takeout</v>
      </c>
      <c r="I735" t="str">
        <f>_xlfn.XLOOKUP(A735,Cleaning!$A:$A,Cleaning!$J:$J,0,0)</f>
        <v>Veggie Burger</v>
      </c>
      <c r="J735" t="str">
        <f>_xlfn.XLOOKUP(A735,Cleaning!$A:$A,Cleaning!$L:$L,0,0)</f>
        <v>No Modifier</v>
      </c>
      <c r="K735" t="str">
        <f>_xlfn.XLOOKUP(A735,Cleaning!$A:$A,Cleaning!$X:$X,0,0)</f>
        <v>Card</v>
      </c>
      <c r="L735" s="3">
        <f>_xlfn.XLOOKUP(A735,Cleaning!$A:$A,Cleaning!$M:$M,0,0)</f>
        <v>3</v>
      </c>
      <c r="M735" s="5">
        <f>_xlfn.XLOOKUP(A735,Cleaning!$A:$A,Cleaning!$O:$O,0,0)</f>
        <v>4.6399999999999997</v>
      </c>
      <c r="N735" s="12">
        <f>_xlfn.XLOOKUP(A735,Cleaning!$A:$A,Cleaning!$P:$P,0,0)</f>
        <v>13.919999999999998</v>
      </c>
      <c r="O735">
        <f>_xlfn.XLOOKUP(A735,Cleaning!$A:$A,Cleaning!$R:$R,0,0)</f>
        <v>0</v>
      </c>
      <c r="P735">
        <f>_xlfn.XLOOKUP(A735,Cleaning!$A:$A,Cleaning!$T:$T,0,0)</f>
        <v>1.1100000000000001</v>
      </c>
      <c r="Q735" s="5">
        <f>_xlfn.XLOOKUP(A735,Cleaning!$A:$A,Cleaning!$V:$V,0,0)</f>
        <v>15.03</v>
      </c>
    </row>
    <row r="736" spans="1:17" x14ac:dyDescent="0.3">
      <c r="A736" s="3">
        <v>120734</v>
      </c>
      <c r="B736">
        <f>_xlfn.XLOOKUP(A736,Cleaning!$A:$A,Cleaning!$B:$B,0,0)</f>
        <v>403</v>
      </c>
      <c r="C736" s="2">
        <f>_xlfn.XLOOKUP(A736,Cleaning!$A:$A,Cleaning!$C:$C,0,0)</f>
        <v>45831</v>
      </c>
      <c r="D736" s="4">
        <f>_xlfn.XLOOKUP(A736,Cleaning!$A:$A,Cleaning!$D:$D,0,0)</f>
        <v>0.21527777777777779</v>
      </c>
      <c r="E736" s="2">
        <f>_xlfn.XLOOKUP(A736,Cleaning!$A:$A,Cleaning!$E:$E,0,0)</f>
        <v>45831</v>
      </c>
      <c r="F736" s="10" t="str">
        <f>_xlfn.XLOOKUP(A736,Cleaning!$A:$A,Cleaning!$F:$F,0,0)</f>
        <v>Monday</v>
      </c>
      <c r="G736" t="str">
        <f>_xlfn.XLOOKUP(A736,Cleaning!$A:$A,Cleaning!$G:$G,0,0)</f>
        <v>Breakfast</v>
      </c>
      <c r="H736" t="str">
        <f>_xlfn.XLOOKUP(A736,Cleaning!$A:$A,Cleaning!$I:$I,0,0)</f>
        <v>Drive-Thru</v>
      </c>
      <c r="I736" t="str">
        <f>_xlfn.XLOOKUP(A736,Cleaning!$A:$A,Cleaning!$J:$J,0,0)</f>
        <v>Egg Muffin</v>
      </c>
      <c r="J736" t="str">
        <f>_xlfn.XLOOKUP(A736,Cleaning!$A:$A,Cleaning!$L:$L,0,0)</f>
        <v>Extra Egg</v>
      </c>
      <c r="K736" t="str">
        <f>_xlfn.XLOOKUP(A736,Cleaning!$A:$A,Cleaning!$X:$X,0,0)</f>
        <v>Card</v>
      </c>
      <c r="L736" s="3">
        <f>_xlfn.XLOOKUP(A736,Cleaning!$A:$A,Cleaning!$M:$M,0,0)</f>
        <v>1</v>
      </c>
      <c r="M736" s="5">
        <f>_xlfn.XLOOKUP(A736,Cleaning!$A:$A,Cleaning!$O:$O,0,0)</f>
        <v>4.5</v>
      </c>
      <c r="N736" s="12">
        <f>_xlfn.XLOOKUP(A736,Cleaning!$A:$A,Cleaning!$P:$P,0,0)</f>
        <v>4.5</v>
      </c>
      <c r="O736">
        <f>_xlfn.XLOOKUP(A736,Cleaning!$A:$A,Cleaning!$R:$R,0,0)</f>
        <v>0</v>
      </c>
      <c r="P736">
        <f>_xlfn.XLOOKUP(A736,Cleaning!$A:$A,Cleaning!$T:$T,0,0)</f>
        <v>0.36</v>
      </c>
      <c r="Q736" s="5">
        <f>_xlfn.XLOOKUP(A736,Cleaning!$A:$A,Cleaning!$V:$V,0,0)</f>
        <v>4.8600000000000003</v>
      </c>
    </row>
    <row r="737" spans="1:17" x14ac:dyDescent="0.3">
      <c r="A737" s="3">
        <v>120735</v>
      </c>
      <c r="B737">
        <f>_xlfn.XLOOKUP(A737,Cleaning!$A:$A,Cleaning!$B:$B,0,0)</f>
        <v>201</v>
      </c>
      <c r="C737" s="2">
        <f>_xlfn.XLOOKUP(A737,Cleaning!$A:$A,Cleaning!$C:$C,0,0)</f>
        <v>45866</v>
      </c>
      <c r="D737" s="4">
        <f>_xlfn.XLOOKUP(A737,Cleaning!$A:$A,Cleaning!$D:$D,0,0)</f>
        <v>0.48498842592592595</v>
      </c>
      <c r="E737" s="2">
        <f>_xlfn.XLOOKUP(A737,Cleaning!$A:$A,Cleaning!$E:$E,0,0)</f>
        <v>45866</v>
      </c>
      <c r="F737" s="10" t="str">
        <f>_xlfn.XLOOKUP(A737,Cleaning!$A:$A,Cleaning!$F:$F,0,0)</f>
        <v>Monday</v>
      </c>
      <c r="G737" t="str">
        <f>_xlfn.XLOOKUP(A737,Cleaning!$A:$A,Cleaning!$G:$G,0,0)</f>
        <v>Late Night</v>
      </c>
      <c r="H737" t="str">
        <f>_xlfn.XLOOKUP(A737,Cleaning!$A:$A,Cleaning!$I:$I,0,0)</f>
        <v>Drive-Thru</v>
      </c>
      <c r="I737" t="str">
        <f>_xlfn.XLOOKUP(A737,Cleaning!$A:$A,Cleaning!$J:$J,0,0)</f>
        <v>Onion Rings</v>
      </c>
      <c r="J737" t="str">
        <f>_xlfn.XLOOKUP(A737,Cleaning!$A:$A,Cleaning!$L:$L,0,0)</f>
        <v>No Modifier</v>
      </c>
      <c r="K737" t="str">
        <f>_xlfn.XLOOKUP(A737,Cleaning!$A:$A,Cleaning!$X:$X,0,0)</f>
        <v>MobilePay</v>
      </c>
      <c r="L737" s="3">
        <f>_xlfn.XLOOKUP(A737,Cleaning!$A:$A,Cleaning!$M:$M,0,0)</f>
        <v>1</v>
      </c>
      <c r="M737" s="5">
        <f>_xlfn.XLOOKUP(A737,Cleaning!$A:$A,Cleaning!$O:$O,0,0)</f>
        <v>2.97</v>
      </c>
      <c r="N737" s="12">
        <f>_xlfn.XLOOKUP(A737,Cleaning!$A:$A,Cleaning!$P:$P,0,0)</f>
        <v>2.97</v>
      </c>
      <c r="O737">
        <f>_xlfn.XLOOKUP(A737,Cleaning!$A:$A,Cleaning!$R:$R,0,0)</f>
        <v>0</v>
      </c>
      <c r="P737">
        <f>_xlfn.XLOOKUP(A737,Cleaning!$A:$A,Cleaning!$T:$T,0,0)</f>
        <v>0.27</v>
      </c>
      <c r="Q737" s="5">
        <f>_xlfn.XLOOKUP(A737,Cleaning!$A:$A,Cleaning!$V:$V,0,0)</f>
        <v>3.24</v>
      </c>
    </row>
    <row r="738" spans="1:17" x14ac:dyDescent="0.3">
      <c r="A738" s="3">
        <v>120736</v>
      </c>
      <c r="B738">
        <f>_xlfn.XLOOKUP(A738,Cleaning!$A:$A,Cleaning!$B:$B,0,0)</f>
        <v>202</v>
      </c>
      <c r="C738" s="2">
        <f>_xlfn.XLOOKUP(A738,Cleaning!$A:$A,Cleaning!$C:$C,0,0)</f>
        <v>45865</v>
      </c>
      <c r="D738" s="4">
        <f>_xlfn.XLOOKUP(A738,Cleaning!$A:$A,Cleaning!$D:$D,0,0)</f>
        <v>0.36332175925925925</v>
      </c>
      <c r="E738" s="2">
        <f>_xlfn.XLOOKUP(A738,Cleaning!$A:$A,Cleaning!$E:$E,0,0)</f>
        <v>45865</v>
      </c>
      <c r="F738" s="10" t="str">
        <f>_xlfn.XLOOKUP(A738,Cleaning!$A:$A,Cleaning!$F:$F,0,0)</f>
        <v>Sunday</v>
      </c>
      <c r="G738" t="str">
        <f>_xlfn.XLOOKUP(A738,Cleaning!$A:$A,Cleaning!$G:$G,0,0)</f>
        <v>Dinner</v>
      </c>
      <c r="H738" t="str">
        <f>_xlfn.XLOOKUP(A738,Cleaning!$A:$A,Cleaning!$I:$I,0,0)</f>
        <v>Delivery</v>
      </c>
      <c r="I738" t="str">
        <f>_xlfn.XLOOKUP(A738,Cleaning!$A:$A,Cleaning!$J:$J,0,0)</f>
        <v>Double Cheeseburger</v>
      </c>
      <c r="J738" t="str">
        <f>_xlfn.XLOOKUP(A738,Cleaning!$A:$A,Cleaning!$L:$L,0,0)</f>
        <v>No Modifier</v>
      </c>
      <c r="K738" t="str">
        <f>_xlfn.XLOOKUP(A738,Cleaning!$A:$A,Cleaning!$X:$X,0,0)</f>
        <v>Card</v>
      </c>
      <c r="L738" s="3">
        <f>_xlfn.XLOOKUP(A738,Cleaning!$A:$A,Cleaning!$M:$M,0,0)</f>
        <v>1</v>
      </c>
      <c r="M738" s="5">
        <f>_xlfn.XLOOKUP(A738,Cleaning!$A:$A,Cleaning!$O:$O,0,0)</f>
        <v>5.8500000000000005</v>
      </c>
      <c r="N738" s="12">
        <f>_xlfn.XLOOKUP(A738,Cleaning!$A:$A,Cleaning!$P:$P,0,0)</f>
        <v>5.8500000000000005</v>
      </c>
      <c r="O738">
        <f>_xlfn.XLOOKUP(A738,Cleaning!$A:$A,Cleaning!$R:$R,0,0)</f>
        <v>0</v>
      </c>
      <c r="P738">
        <f>_xlfn.XLOOKUP(A738,Cleaning!$A:$A,Cleaning!$T:$T,0,0)</f>
        <v>0.47</v>
      </c>
      <c r="Q738" s="5">
        <f>_xlfn.XLOOKUP(A738,Cleaning!$A:$A,Cleaning!$V:$V,0,0)</f>
        <v>6.32</v>
      </c>
    </row>
    <row r="739" spans="1:17" x14ac:dyDescent="0.3">
      <c r="A739" s="3">
        <v>120737</v>
      </c>
      <c r="B739">
        <f>_xlfn.XLOOKUP(A739,Cleaning!$A:$A,Cleaning!$B:$B,0,0)</f>
        <v>102</v>
      </c>
      <c r="C739" s="2">
        <f>_xlfn.XLOOKUP(A739,Cleaning!$A:$A,Cleaning!$C:$C,0,0)</f>
        <v>45870</v>
      </c>
      <c r="D739" s="4">
        <f>_xlfn.XLOOKUP(A739,Cleaning!$A:$A,Cleaning!$D:$D,0,0)</f>
        <v>0.17734953703703704</v>
      </c>
      <c r="E739" s="2">
        <f>_xlfn.XLOOKUP(A739,Cleaning!$A:$A,Cleaning!$E:$E,0,0)</f>
        <v>45870</v>
      </c>
      <c r="F739" s="10" t="str">
        <f>_xlfn.XLOOKUP(A739,Cleaning!$A:$A,Cleaning!$F:$F,0,0)</f>
        <v>Friday</v>
      </c>
      <c r="G739" t="str">
        <f>_xlfn.XLOOKUP(A739,Cleaning!$A:$A,Cleaning!$G:$G,0,0)</f>
        <v>Afternoon</v>
      </c>
      <c r="H739" t="str">
        <f>_xlfn.XLOOKUP(A739,Cleaning!$A:$A,Cleaning!$I:$I,0,0)</f>
        <v>Dine-In</v>
      </c>
      <c r="I739" t="str">
        <f>_xlfn.XLOOKUP(A739,Cleaning!$A:$A,Cleaning!$J:$J,0,0)</f>
        <v>Soft Drink (Medium)</v>
      </c>
      <c r="J739" t="str">
        <f>_xlfn.XLOOKUP(A739,Cleaning!$A:$A,Cleaning!$L:$L,0,0)</f>
        <v>No Ice</v>
      </c>
      <c r="K739" t="str">
        <f>_xlfn.XLOOKUP(A739,Cleaning!$A:$A,Cleaning!$X:$X,0,0)</f>
        <v>GiftCard</v>
      </c>
      <c r="L739" s="3">
        <f>_xlfn.XLOOKUP(A739,Cleaning!$A:$A,Cleaning!$M:$M,0,0)</f>
        <v>1</v>
      </c>
      <c r="M739" s="5">
        <f>_xlfn.XLOOKUP(A739,Cleaning!$A:$A,Cleaning!$O:$O,0,0)</f>
        <v>1.82</v>
      </c>
      <c r="N739" s="12">
        <f>_xlfn.XLOOKUP(A739,Cleaning!$A:$A,Cleaning!$P:$P,0,0)</f>
        <v>1.82</v>
      </c>
      <c r="O739">
        <f>_xlfn.XLOOKUP(A739,Cleaning!$A:$A,Cleaning!$R:$R,0,0)</f>
        <v>0</v>
      </c>
      <c r="P739">
        <f>_xlfn.XLOOKUP(A739,Cleaning!$A:$A,Cleaning!$T:$T,0,0)</f>
        <v>0.16</v>
      </c>
      <c r="Q739" s="5">
        <f>_xlfn.XLOOKUP(A739,Cleaning!$A:$A,Cleaning!$V:$V,0,0)</f>
        <v>1.98</v>
      </c>
    </row>
    <row r="740" spans="1:17" x14ac:dyDescent="0.3">
      <c r="A740" s="3">
        <v>120738</v>
      </c>
      <c r="B740">
        <f>_xlfn.XLOOKUP(A740,Cleaning!$A:$A,Cleaning!$B:$B,0,0)</f>
        <v>403</v>
      </c>
      <c r="C740" s="2">
        <f>_xlfn.XLOOKUP(A740,Cleaning!$A:$A,Cleaning!$C:$C,0,0)</f>
        <v>45795</v>
      </c>
      <c r="D740" s="4">
        <f>_xlfn.XLOOKUP(A740,Cleaning!$A:$A,Cleaning!$D:$D,0,0)</f>
        <v>0.33232638888888888</v>
      </c>
      <c r="E740" s="2">
        <f>_xlfn.XLOOKUP(A740,Cleaning!$A:$A,Cleaning!$E:$E,0,0)</f>
        <v>45795</v>
      </c>
      <c r="F740" s="10" t="str">
        <f>_xlfn.XLOOKUP(A740,Cleaning!$A:$A,Cleaning!$F:$F,0,0)</f>
        <v>Sunday</v>
      </c>
      <c r="G740" t="str">
        <f>_xlfn.XLOOKUP(A740,Cleaning!$A:$A,Cleaning!$G:$G,0,0)</f>
        <v>Breakfast</v>
      </c>
      <c r="H740" t="str">
        <f>_xlfn.XLOOKUP(A740,Cleaning!$A:$A,Cleaning!$I:$I,0,0)</f>
        <v>Drive-Thru</v>
      </c>
      <c r="I740" t="str">
        <f>_xlfn.XLOOKUP(A740,Cleaning!$A:$A,Cleaning!$J:$J,0,0)</f>
        <v>Breakfast Burrito</v>
      </c>
      <c r="J740" t="str">
        <f>_xlfn.XLOOKUP(A740,Cleaning!$A:$A,Cleaning!$L:$L,0,0)</f>
        <v>No Cheese</v>
      </c>
      <c r="K740" t="str">
        <f>_xlfn.XLOOKUP(A740,Cleaning!$A:$A,Cleaning!$X:$X,0,0)</f>
        <v>Cash</v>
      </c>
      <c r="L740" s="3">
        <f>_xlfn.XLOOKUP(A740,Cleaning!$A:$A,Cleaning!$M:$M,0,0)</f>
        <v>1</v>
      </c>
      <c r="M740" s="5">
        <f>_xlfn.XLOOKUP(A740,Cleaning!$A:$A,Cleaning!$O:$O,0,0)</f>
        <v>4.16</v>
      </c>
      <c r="N740" s="12">
        <f>_xlfn.XLOOKUP(A740,Cleaning!$A:$A,Cleaning!$P:$P,0,0)</f>
        <v>4.16</v>
      </c>
      <c r="O740">
        <f>_xlfn.XLOOKUP(A740,Cleaning!$A:$A,Cleaning!$R:$R,0,0)</f>
        <v>0</v>
      </c>
      <c r="P740">
        <f>_xlfn.XLOOKUP(A740,Cleaning!$A:$A,Cleaning!$T:$T,0,0)</f>
        <v>0.3</v>
      </c>
      <c r="Q740" s="5">
        <f>_xlfn.XLOOKUP(A740,Cleaning!$A:$A,Cleaning!$V:$V,0,0)</f>
        <v>4.46</v>
      </c>
    </row>
    <row r="741" spans="1:17" x14ac:dyDescent="0.3">
      <c r="A741" s="3">
        <v>120739</v>
      </c>
      <c r="B741">
        <f>_xlfn.XLOOKUP(A741,Cleaning!$A:$A,Cleaning!$B:$B,0,0)</f>
        <v>402</v>
      </c>
      <c r="C741" s="2">
        <f>_xlfn.XLOOKUP(A741,Cleaning!$A:$A,Cleaning!$C:$C,0,0)</f>
        <v>45807</v>
      </c>
      <c r="D741" s="4">
        <f>_xlfn.XLOOKUP(A741,Cleaning!$A:$A,Cleaning!$D:$D,0,0)</f>
        <v>0.36069444444444443</v>
      </c>
      <c r="E741" s="2">
        <f>_xlfn.XLOOKUP(A741,Cleaning!$A:$A,Cleaning!$E:$E,0,0)</f>
        <v>45807</v>
      </c>
      <c r="F741" s="10" t="str">
        <f>_xlfn.XLOOKUP(A741,Cleaning!$A:$A,Cleaning!$F:$F,0,0)</f>
        <v>Friday</v>
      </c>
      <c r="G741" t="str">
        <f>_xlfn.XLOOKUP(A741,Cleaning!$A:$A,Cleaning!$G:$G,0,0)</f>
        <v>Breakfast</v>
      </c>
      <c r="H741" t="str">
        <f>_xlfn.XLOOKUP(A741,Cleaning!$A:$A,Cleaning!$I:$I,0,0)</f>
        <v>Takeout</v>
      </c>
      <c r="I741" t="str">
        <f>_xlfn.XLOOKUP(A741,Cleaning!$A:$A,Cleaning!$J:$J,0,0)</f>
        <v>Coffee</v>
      </c>
      <c r="J741" t="str">
        <f>_xlfn.XLOOKUP(A741,Cleaning!$A:$A,Cleaning!$L:$L,0,0)</f>
        <v>Almond Milk</v>
      </c>
      <c r="K741" t="str">
        <f>_xlfn.XLOOKUP(A741,Cleaning!$A:$A,Cleaning!$X:$X,0,0)</f>
        <v>GiftCard</v>
      </c>
      <c r="L741" s="3">
        <f>_xlfn.XLOOKUP(A741,Cleaning!$A:$A,Cleaning!$M:$M,0,0)</f>
        <v>1</v>
      </c>
      <c r="M741" s="5">
        <f>_xlfn.XLOOKUP(A741,Cleaning!$A:$A,Cleaning!$O:$O,0,0)</f>
        <v>2.79</v>
      </c>
      <c r="N741" s="12">
        <f>_xlfn.XLOOKUP(A741,Cleaning!$A:$A,Cleaning!$P:$P,0,0)</f>
        <v>2.79</v>
      </c>
      <c r="O741">
        <f>_xlfn.XLOOKUP(A741,Cleaning!$A:$A,Cleaning!$R:$R,0,0)</f>
        <v>0</v>
      </c>
      <c r="P741">
        <f>_xlfn.XLOOKUP(A741,Cleaning!$A:$A,Cleaning!$T:$T,0,0)</f>
        <v>0.2</v>
      </c>
      <c r="Q741" s="5">
        <f>_xlfn.XLOOKUP(A741,Cleaning!$A:$A,Cleaning!$V:$V,0,0)</f>
        <v>2.99</v>
      </c>
    </row>
    <row r="742" spans="1:17" x14ac:dyDescent="0.3">
      <c r="A742" s="3">
        <v>120740</v>
      </c>
      <c r="B742">
        <f>_xlfn.XLOOKUP(A742,Cleaning!$A:$A,Cleaning!$B:$B,0,0)</f>
        <v>301</v>
      </c>
      <c r="C742" s="2">
        <f>_xlfn.XLOOKUP(A742,Cleaning!$A:$A,Cleaning!$C:$C,0,0)</f>
        <v>45810</v>
      </c>
      <c r="D742" s="4">
        <f>_xlfn.XLOOKUP(A742,Cleaning!$A:$A,Cleaning!$D:$D,0,0)</f>
        <v>0.25230324074074073</v>
      </c>
      <c r="E742" s="2">
        <f>_xlfn.XLOOKUP(A742,Cleaning!$A:$A,Cleaning!$E:$E,0,0)</f>
        <v>45810</v>
      </c>
      <c r="F742" s="10" t="str">
        <f>_xlfn.XLOOKUP(A742,Cleaning!$A:$A,Cleaning!$F:$F,0,0)</f>
        <v>Monday</v>
      </c>
      <c r="G742" t="str">
        <f>_xlfn.XLOOKUP(A742,Cleaning!$A:$A,Cleaning!$G:$G,0,0)</f>
        <v>Dinner</v>
      </c>
      <c r="H742" t="str">
        <f>_xlfn.XLOOKUP(A742,Cleaning!$A:$A,Cleaning!$I:$I,0,0)</f>
        <v>Takeout</v>
      </c>
      <c r="I742" t="str">
        <f>_xlfn.XLOOKUP(A742,Cleaning!$A:$A,Cleaning!$J:$J,0,0)</f>
        <v>Chicken Sandwich Combo</v>
      </c>
      <c r="J742" t="str">
        <f>_xlfn.XLOOKUP(A742,Cleaning!$A:$A,Cleaning!$L:$L,0,0)</f>
        <v>Extra Sauce</v>
      </c>
      <c r="K742" t="str">
        <f>_xlfn.XLOOKUP(A742,Cleaning!$A:$A,Cleaning!$X:$X,0,0)</f>
        <v>Card</v>
      </c>
      <c r="L742" s="3">
        <f>_xlfn.XLOOKUP(A742,Cleaning!$A:$A,Cleaning!$M:$M,0,0)</f>
        <v>1</v>
      </c>
      <c r="M742" s="5">
        <f>_xlfn.XLOOKUP(A742,Cleaning!$A:$A,Cleaning!$O:$O,0,0)</f>
        <v>8.32</v>
      </c>
      <c r="N742" s="12">
        <f>_xlfn.XLOOKUP(A742,Cleaning!$A:$A,Cleaning!$P:$P,0,0)</f>
        <v>8.32</v>
      </c>
      <c r="O742">
        <f>_xlfn.XLOOKUP(A742,Cleaning!$A:$A,Cleaning!$R:$R,0,0)</f>
        <v>0</v>
      </c>
      <c r="P742">
        <f>_xlfn.XLOOKUP(A742,Cleaning!$A:$A,Cleaning!$T:$T,0,0)</f>
        <v>0.57999999999999996</v>
      </c>
      <c r="Q742" s="5">
        <f>_xlfn.XLOOKUP(A742,Cleaning!$A:$A,Cleaning!$V:$V,0,0)</f>
        <v>8.9</v>
      </c>
    </row>
    <row r="743" spans="1:17" x14ac:dyDescent="0.3">
      <c r="A743" s="3">
        <v>120741</v>
      </c>
      <c r="B743">
        <f>_xlfn.XLOOKUP(A743,Cleaning!$A:$A,Cleaning!$B:$B,0,0)</f>
        <v>103</v>
      </c>
      <c r="C743" s="2">
        <f>_xlfn.XLOOKUP(A743,Cleaning!$A:$A,Cleaning!$C:$C,0,0)</f>
        <v>45787</v>
      </c>
      <c r="D743" s="4">
        <f>_xlfn.XLOOKUP(A743,Cleaning!$A:$A,Cleaning!$D:$D,0,0)</f>
        <v>0.33663194444444444</v>
      </c>
      <c r="E743" s="2">
        <f>_xlfn.XLOOKUP(A743,Cleaning!$A:$A,Cleaning!$E:$E,0,0)</f>
        <v>45787</v>
      </c>
      <c r="F743" s="10" t="str">
        <f>_xlfn.XLOOKUP(A743,Cleaning!$A:$A,Cleaning!$F:$F,0,0)</f>
        <v>Saturday</v>
      </c>
      <c r="G743" t="str">
        <f>_xlfn.XLOOKUP(A743,Cleaning!$A:$A,Cleaning!$G:$G,0,0)</f>
        <v>Dinner</v>
      </c>
      <c r="H743" t="str">
        <f>_xlfn.XLOOKUP(A743,Cleaning!$A:$A,Cleaning!$I:$I,0,0)</f>
        <v>Dine-In</v>
      </c>
      <c r="I743" t="str">
        <f>_xlfn.XLOOKUP(A743,Cleaning!$A:$A,Cleaning!$J:$J,0,0)</f>
        <v>Chicken Sandwich Combo</v>
      </c>
      <c r="J743" t="str">
        <f>_xlfn.XLOOKUP(A743,Cleaning!$A:$A,Cleaning!$L:$L,0,0)</f>
        <v>No Modifier</v>
      </c>
      <c r="K743" t="str">
        <f>_xlfn.XLOOKUP(A743,Cleaning!$A:$A,Cleaning!$X:$X,0,0)</f>
        <v>Card</v>
      </c>
      <c r="L743" s="3">
        <f>_xlfn.XLOOKUP(A743,Cleaning!$A:$A,Cleaning!$M:$M,0,0)</f>
        <v>2</v>
      </c>
      <c r="M743" s="5">
        <f>_xlfn.XLOOKUP(A743,Cleaning!$A:$A,Cleaning!$O:$O,0,0)</f>
        <v>8.35</v>
      </c>
      <c r="N743" s="12">
        <f>_xlfn.XLOOKUP(A743,Cleaning!$A:$A,Cleaning!$P:$P,0,0)</f>
        <v>16.7</v>
      </c>
      <c r="O743">
        <f>_xlfn.XLOOKUP(A743,Cleaning!$A:$A,Cleaning!$R:$R,0,0)</f>
        <v>0</v>
      </c>
      <c r="P743">
        <f>_xlfn.XLOOKUP(A743,Cleaning!$A:$A,Cleaning!$T:$T,0,0)</f>
        <v>1.0900000000000001</v>
      </c>
      <c r="Q743" s="5">
        <f>_xlfn.XLOOKUP(A743,Cleaning!$A:$A,Cleaning!$V:$V,0,0)</f>
        <v>17.79</v>
      </c>
    </row>
    <row r="744" spans="1:17" x14ac:dyDescent="0.3">
      <c r="A744" s="3">
        <v>120742</v>
      </c>
      <c r="B744">
        <f>_xlfn.XLOOKUP(A744,Cleaning!$A:$A,Cleaning!$B:$B,0,0)</f>
        <v>103</v>
      </c>
      <c r="C744" s="2">
        <f>_xlfn.XLOOKUP(A744,Cleaning!$A:$A,Cleaning!$C:$C,0,0)</f>
        <v>45773</v>
      </c>
      <c r="D744" s="4">
        <f>_xlfn.XLOOKUP(A744,Cleaning!$A:$A,Cleaning!$D:$D,0,0)</f>
        <v>0.47497685185185184</v>
      </c>
      <c r="E744" s="2">
        <f>_xlfn.XLOOKUP(A744,Cleaning!$A:$A,Cleaning!$E:$E,0,0)</f>
        <v>45773</v>
      </c>
      <c r="F744" s="10" t="str">
        <f>_xlfn.XLOOKUP(A744,Cleaning!$A:$A,Cleaning!$F:$F,0,0)</f>
        <v>Saturday</v>
      </c>
      <c r="G744" t="str">
        <f>_xlfn.XLOOKUP(A744,Cleaning!$A:$A,Cleaning!$G:$G,0,0)</f>
        <v>Late Night</v>
      </c>
      <c r="H744" t="str">
        <f>_xlfn.XLOOKUP(A744,Cleaning!$A:$A,Cleaning!$I:$I,0,0)</f>
        <v>Drive-Thru</v>
      </c>
      <c r="I744" t="str">
        <f>_xlfn.XLOOKUP(A744,Cleaning!$A:$A,Cleaning!$J:$J,0,0)</f>
        <v>Double Cheeseburger</v>
      </c>
      <c r="J744" t="str">
        <f>_xlfn.XLOOKUP(A744,Cleaning!$A:$A,Cleaning!$L:$L,0,0)</f>
        <v>No Modifier</v>
      </c>
      <c r="K744" t="str">
        <f>_xlfn.XLOOKUP(A744,Cleaning!$A:$A,Cleaning!$X:$X,0,0)</f>
        <v>Card</v>
      </c>
      <c r="L744" s="3">
        <f>_xlfn.XLOOKUP(A744,Cleaning!$A:$A,Cleaning!$M:$M,0,0)</f>
        <v>1</v>
      </c>
      <c r="M744" s="5">
        <f>_xlfn.XLOOKUP(A744,Cleaning!$A:$A,Cleaning!$O:$O,0,0)</f>
        <v>5.48</v>
      </c>
      <c r="N744" s="12">
        <f>_xlfn.XLOOKUP(A744,Cleaning!$A:$A,Cleaning!$P:$P,0,0)</f>
        <v>5.48</v>
      </c>
      <c r="O744">
        <f>_xlfn.XLOOKUP(A744,Cleaning!$A:$A,Cleaning!$R:$R,0,0)</f>
        <v>0</v>
      </c>
      <c r="P744">
        <f>_xlfn.XLOOKUP(A744,Cleaning!$A:$A,Cleaning!$T:$T,0,0)</f>
        <v>0.47</v>
      </c>
      <c r="Q744" s="5">
        <f>_xlfn.XLOOKUP(A744,Cleaning!$A:$A,Cleaning!$V:$V,0,0)</f>
        <v>5.95</v>
      </c>
    </row>
    <row r="745" spans="1:17" x14ac:dyDescent="0.3">
      <c r="A745" s="3">
        <v>120743</v>
      </c>
      <c r="B745">
        <f>_xlfn.XLOOKUP(A745,Cleaning!$A:$A,Cleaning!$B:$B,0,0)</f>
        <v>202</v>
      </c>
      <c r="C745" s="2">
        <f>_xlfn.XLOOKUP(A745,Cleaning!$A:$A,Cleaning!$C:$C,0,0)</f>
        <v>45877</v>
      </c>
      <c r="D745" s="4">
        <f>_xlfn.XLOOKUP(A745,Cleaning!$A:$A,Cleaning!$D:$D,0,0)</f>
        <v>0.11974537037037038</v>
      </c>
      <c r="E745" s="2">
        <f>_xlfn.XLOOKUP(A745,Cleaning!$A:$A,Cleaning!$E:$E,0,0)</f>
        <v>45877</v>
      </c>
      <c r="F745" s="10" t="str">
        <f>_xlfn.XLOOKUP(A745,Cleaning!$A:$A,Cleaning!$F:$F,0,0)</f>
        <v>Friday</v>
      </c>
      <c r="G745" t="str">
        <f>_xlfn.XLOOKUP(A745,Cleaning!$A:$A,Cleaning!$G:$G,0,0)</f>
        <v>Lunch</v>
      </c>
      <c r="H745" t="str">
        <f>_xlfn.XLOOKUP(A745,Cleaning!$A:$A,Cleaning!$I:$I,0,0)</f>
        <v>Takeout</v>
      </c>
      <c r="I745" t="str">
        <f>_xlfn.XLOOKUP(A745,Cleaning!$A:$A,Cleaning!$J:$J,0,0)</f>
        <v>Chicken Sandwich</v>
      </c>
      <c r="J745" t="str">
        <f>_xlfn.XLOOKUP(A745,Cleaning!$A:$A,Cleaning!$L:$L,0,0)</f>
        <v>No Modifier</v>
      </c>
      <c r="K745" t="str">
        <f>_xlfn.XLOOKUP(A745,Cleaning!$A:$A,Cleaning!$X:$X,0,0)</f>
        <v>MobilePay</v>
      </c>
      <c r="L745" s="3">
        <f>_xlfn.XLOOKUP(A745,Cleaning!$A:$A,Cleaning!$M:$M,0,0)</f>
        <v>1</v>
      </c>
      <c r="M745" s="5">
        <f>_xlfn.XLOOKUP(A745,Cleaning!$A:$A,Cleaning!$O:$O,0,0)</f>
        <v>6.4</v>
      </c>
      <c r="N745" s="12">
        <f>_xlfn.XLOOKUP(A745,Cleaning!$A:$A,Cleaning!$P:$P,0,0)</f>
        <v>6.4</v>
      </c>
      <c r="O745">
        <f>_xlfn.XLOOKUP(A745,Cleaning!$A:$A,Cleaning!$R:$R,0,0)</f>
        <v>0</v>
      </c>
      <c r="P745">
        <f>_xlfn.XLOOKUP(A745,Cleaning!$A:$A,Cleaning!$T:$T,0,0)</f>
        <v>0.54</v>
      </c>
      <c r="Q745" s="5">
        <f>_xlfn.XLOOKUP(A745,Cleaning!$A:$A,Cleaning!$V:$V,0,0)</f>
        <v>6.94</v>
      </c>
    </row>
    <row r="746" spans="1:17" x14ac:dyDescent="0.3">
      <c r="A746" s="3">
        <v>120744</v>
      </c>
      <c r="B746">
        <f>_xlfn.XLOOKUP(A746,Cleaning!$A:$A,Cleaning!$B:$B,0,0)</f>
        <v>102</v>
      </c>
      <c r="C746" s="2">
        <f>_xlfn.XLOOKUP(A746,Cleaning!$A:$A,Cleaning!$C:$C,0,0)</f>
        <v>45763</v>
      </c>
      <c r="D746" s="4">
        <f>_xlfn.XLOOKUP(A746,Cleaning!$A:$A,Cleaning!$D:$D,0,0)</f>
        <v>0.3362384259259259</v>
      </c>
      <c r="E746" s="2">
        <f>_xlfn.XLOOKUP(A746,Cleaning!$A:$A,Cleaning!$E:$E,0,0)</f>
        <v>45763</v>
      </c>
      <c r="F746" s="10" t="str">
        <f>_xlfn.XLOOKUP(A746,Cleaning!$A:$A,Cleaning!$F:$F,0,0)</f>
        <v>Wednesday</v>
      </c>
      <c r="G746" t="str">
        <f>_xlfn.XLOOKUP(A746,Cleaning!$A:$A,Cleaning!$G:$G,0,0)</f>
        <v>Breakfast</v>
      </c>
      <c r="H746" t="str">
        <f>_xlfn.XLOOKUP(A746,Cleaning!$A:$A,Cleaning!$I:$I,0,0)</f>
        <v>Delivery</v>
      </c>
      <c r="I746" t="str">
        <f>_xlfn.XLOOKUP(A746,Cleaning!$A:$A,Cleaning!$J:$J,0,0)</f>
        <v>Coffee</v>
      </c>
      <c r="J746" t="str">
        <f>_xlfn.XLOOKUP(A746,Cleaning!$A:$A,Cleaning!$L:$L,0,0)</f>
        <v>Almond Milk</v>
      </c>
      <c r="K746" t="str">
        <f>_xlfn.XLOOKUP(A746,Cleaning!$A:$A,Cleaning!$X:$X,0,0)</f>
        <v>Card</v>
      </c>
      <c r="L746" s="3">
        <f>_xlfn.XLOOKUP(A746,Cleaning!$A:$A,Cleaning!$M:$M,0,0)</f>
        <v>2</v>
      </c>
      <c r="M746" s="5">
        <f>_xlfn.XLOOKUP(A746,Cleaning!$A:$A,Cleaning!$O:$O,0,0)</f>
        <v>2.69</v>
      </c>
      <c r="N746" s="12">
        <f>_xlfn.XLOOKUP(A746,Cleaning!$A:$A,Cleaning!$P:$P,0,0)</f>
        <v>5.38</v>
      </c>
      <c r="O746">
        <f>_xlfn.XLOOKUP(A746,Cleaning!$A:$A,Cleaning!$R:$R,0,0)</f>
        <v>0</v>
      </c>
      <c r="P746">
        <f>_xlfn.XLOOKUP(A746,Cleaning!$A:$A,Cleaning!$T:$T,0,0)</f>
        <v>0.51</v>
      </c>
      <c r="Q746" s="5">
        <f>_xlfn.XLOOKUP(A746,Cleaning!$A:$A,Cleaning!$V:$V,0,0)</f>
        <v>5.89</v>
      </c>
    </row>
    <row r="747" spans="1:17" x14ac:dyDescent="0.3">
      <c r="A747" s="3">
        <v>120745</v>
      </c>
      <c r="B747">
        <f>_xlfn.XLOOKUP(A747,Cleaning!$A:$A,Cleaning!$B:$B,0,0)</f>
        <v>201</v>
      </c>
      <c r="C747" s="2">
        <f>_xlfn.XLOOKUP(A747,Cleaning!$A:$A,Cleaning!$C:$C,0,0)</f>
        <v>45807</v>
      </c>
      <c r="D747" s="4">
        <f>_xlfn.XLOOKUP(A747,Cleaning!$A:$A,Cleaning!$D:$D,0,0)</f>
        <v>5.0092592592592591E-2</v>
      </c>
      <c r="E747" s="2">
        <f>_xlfn.XLOOKUP(A747,Cleaning!$A:$A,Cleaning!$E:$E,0,0)</f>
        <v>45807</v>
      </c>
      <c r="F747" s="10" t="str">
        <f>_xlfn.XLOOKUP(A747,Cleaning!$A:$A,Cleaning!$F:$F,0,0)</f>
        <v>Friday</v>
      </c>
      <c r="G747" t="str">
        <f>_xlfn.XLOOKUP(A747,Cleaning!$A:$A,Cleaning!$G:$G,0,0)</f>
        <v>Late Night</v>
      </c>
      <c r="H747" t="str">
        <f>_xlfn.XLOOKUP(A747,Cleaning!$A:$A,Cleaning!$I:$I,0,0)</f>
        <v>Drive-Thru</v>
      </c>
      <c r="I747" t="str">
        <f>_xlfn.XLOOKUP(A747,Cleaning!$A:$A,Cleaning!$J:$J,0,0)</f>
        <v>French Fries</v>
      </c>
      <c r="J747" t="str">
        <f>_xlfn.XLOOKUP(A747,Cleaning!$A:$A,Cleaning!$L:$L,0,0)</f>
        <v>No Modifier</v>
      </c>
      <c r="K747" t="str">
        <f>_xlfn.XLOOKUP(A747,Cleaning!$A:$A,Cleaning!$X:$X,0,0)</f>
        <v>Card</v>
      </c>
      <c r="L747" s="3">
        <f>_xlfn.XLOOKUP(A747,Cleaning!$A:$A,Cleaning!$M:$M,0,0)</f>
        <v>1</v>
      </c>
      <c r="M747" s="5">
        <f>_xlfn.XLOOKUP(A747,Cleaning!$A:$A,Cleaning!$O:$O,0,0)</f>
        <v>2.4299999999999997</v>
      </c>
      <c r="N747" s="12">
        <f>_xlfn.XLOOKUP(A747,Cleaning!$A:$A,Cleaning!$P:$P,0,0)</f>
        <v>2.4299999999999997</v>
      </c>
      <c r="O747">
        <f>_xlfn.XLOOKUP(A747,Cleaning!$A:$A,Cleaning!$R:$R,0,0)</f>
        <v>0</v>
      </c>
      <c r="P747">
        <f>_xlfn.XLOOKUP(A747,Cleaning!$A:$A,Cleaning!$T:$T,0,0)</f>
        <v>0.16</v>
      </c>
      <c r="Q747" s="5">
        <f>_xlfn.XLOOKUP(A747,Cleaning!$A:$A,Cleaning!$V:$V,0,0)</f>
        <v>2.59</v>
      </c>
    </row>
    <row r="748" spans="1:17" x14ac:dyDescent="0.3">
      <c r="A748" s="3">
        <v>120746</v>
      </c>
      <c r="B748">
        <f>_xlfn.XLOOKUP(A748,Cleaning!$A:$A,Cleaning!$B:$B,0,0)</f>
        <v>103</v>
      </c>
      <c r="C748" s="2">
        <f>_xlfn.XLOOKUP(A748,Cleaning!$A:$A,Cleaning!$C:$C,0,0)</f>
        <v>45780</v>
      </c>
      <c r="D748" s="4">
        <f>_xlfn.XLOOKUP(A748,Cleaning!$A:$A,Cleaning!$D:$D,0,0)</f>
        <v>0.48818287037037039</v>
      </c>
      <c r="E748" s="2">
        <f>_xlfn.XLOOKUP(A748,Cleaning!$A:$A,Cleaning!$E:$E,0,0)</f>
        <v>45780</v>
      </c>
      <c r="F748" s="10" t="str">
        <f>_xlfn.XLOOKUP(A748,Cleaning!$A:$A,Cleaning!$F:$F,0,0)</f>
        <v>Saturday</v>
      </c>
      <c r="G748" t="str">
        <f>_xlfn.XLOOKUP(A748,Cleaning!$A:$A,Cleaning!$G:$G,0,0)</f>
        <v>Lunch</v>
      </c>
      <c r="H748" t="str">
        <f>_xlfn.XLOOKUP(A748,Cleaning!$A:$A,Cleaning!$I:$I,0,0)</f>
        <v>Takeout</v>
      </c>
      <c r="I748" t="str">
        <f>_xlfn.XLOOKUP(A748,Cleaning!$A:$A,Cleaning!$J:$J,0,0)</f>
        <v>Double Cheeseburger Combo</v>
      </c>
      <c r="J748" t="str">
        <f>_xlfn.XLOOKUP(A748,Cleaning!$A:$A,Cleaning!$L:$L,0,0)</f>
        <v>No Modifier</v>
      </c>
      <c r="K748" t="str">
        <f>_xlfn.XLOOKUP(A748,Cleaning!$A:$A,Cleaning!$X:$X,0,0)</f>
        <v>GiftCard</v>
      </c>
      <c r="L748" s="3">
        <f>_xlfn.XLOOKUP(A748,Cleaning!$A:$A,Cleaning!$M:$M,0,0)</f>
        <v>1</v>
      </c>
      <c r="M748" s="5">
        <f>_xlfn.XLOOKUP(A748,Cleaning!$A:$A,Cleaning!$O:$O,0,0)</f>
        <v>10.08</v>
      </c>
      <c r="N748" s="12">
        <f>_xlfn.XLOOKUP(A748,Cleaning!$A:$A,Cleaning!$P:$P,0,0)</f>
        <v>10.08</v>
      </c>
      <c r="O748">
        <f>_xlfn.XLOOKUP(A748,Cleaning!$A:$A,Cleaning!$R:$R,0,0)</f>
        <v>1.01</v>
      </c>
      <c r="P748">
        <f>_xlfn.XLOOKUP(A748,Cleaning!$A:$A,Cleaning!$T:$T,0,0)</f>
        <v>0.73</v>
      </c>
      <c r="Q748" s="5">
        <f>_xlfn.XLOOKUP(A748,Cleaning!$A:$A,Cleaning!$V:$V,0,0)</f>
        <v>9.8000000000000007</v>
      </c>
    </row>
    <row r="749" spans="1:17" x14ac:dyDescent="0.3">
      <c r="A749" s="3">
        <v>120747</v>
      </c>
      <c r="B749">
        <f>_xlfn.XLOOKUP(A749,Cleaning!$A:$A,Cleaning!$B:$B,0,0)</f>
        <v>101</v>
      </c>
      <c r="C749" s="2">
        <f>_xlfn.XLOOKUP(A749,Cleaning!$A:$A,Cleaning!$C:$C,0,0)</f>
        <v>45859</v>
      </c>
      <c r="D749" s="4">
        <f>_xlfn.XLOOKUP(A749,Cleaning!$A:$A,Cleaning!$D:$D,0,0)</f>
        <v>6.3935185185185192E-2</v>
      </c>
      <c r="E749" s="2">
        <f>_xlfn.XLOOKUP(A749,Cleaning!$A:$A,Cleaning!$E:$E,0,0)</f>
        <v>45859</v>
      </c>
      <c r="F749" s="10" t="str">
        <f>_xlfn.XLOOKUP(A749,Cleaning!$A:$A,Cleaning!$F:$F,0,0)</f>
        <v>Monday</v>
      </c>
      <c r="G749" t="str">
        <f>_xlfn.XLOOKUP(A749,Cleaning!$A:$A,Cleaning!$G:$G,0,0)</f>
        <v>Lunch</v>
      </c>
      <c r="H749" t="str">
        <f>_xlfn.XLOOKUP(A749,Cleaning!$A:$A,Cleaning!$I:$I,0,0)</f>
        <v>Dine-In</v>
      </c>
      <c r="I749" t="str">
        <f>_xlfn.XLOOKUP(A749,Cleaning!$A:$A,Cleaning!$J:$J,0,0)</f>
        <v>Spicy Chicken Sandwich</v>
      </c>
      <c r="J749" t="str">
        <f>_xlfn.XLOOKUP(A749,Cleaning!$A:$A,Cleaning!$L:$L,0,0)</f>
        <v>No Pickles</v>
      </c>
      <c r="K749" t="str">
        <f>_xlfn.XLOOKUP(A749,Cleaning!$A:$A,Cleaning!$X:$X,0,0)</f>
        <v>Cash</v>
      </c>
      <c r="L749" s="3">
        <f>_xlfn.XLOOKUP(A749,Cleaning!$A:$A,Cleaning!$M:$M,0,0)</f>
        <v>2</v>
      </c>
      <c r="M749" s="5">
        <f>_xlfn.XLOOKUP(A749,Cleaning!$A:$A,Cleaning!$O:$O,0,0)</f>
        <v>5.35</v>
      </c>
      <c r="N749" s="12">
        <f>_xlfn.XLOOKUP(A749,Cleaning!$A:$A,Cleaning!$P:$P,0,0)</f>
        <v>10.7</v>
      </c>
      <c r="O749">
        <f>_xlfn.XLOOKUP(A749,Cleaning!$A:$A,Cleaning!$R:$R,0,0)</f>
        <v>1.07</v>
      </c>
      <c r="P749">
        <f>_xlfn.XLOOKUP(A749,Cleaning!$A:$A,Cleaning!$T:$T,0,0)</f>
        <v>0.91</v>
      </c>
      <c r="Q749" s="5">
        <f>_xlfn.XLOOKUP(A749,Cleaning!$A:$A,Cleaning!$V:$V,0,0)</f>
        <v>10.54</v>
      </c>
    </row>
    <row r="750" spans="1:17" x14ac:dyDescent="0.3">
      <c r="A750" s="3">
        <v>120748</v>
      </c>
      <c r="B750">
        <f>_xlfn.XLOOKUP(A750,Cleaning!$A:$A,Cleaning!$B:$B,0,0)</f>
        <v>102</v>
      </c>
      <c r="C750" s="2">
        <f>_xlfn.XLOOKUP(A750,Cleaning!$A:$A,Cleaning!$C:$C,0,0)</f>
        <v>45810</v>
      </c>
      <c r="D750" s="4">
        <f>_xlfn.XLOOKUP(A750,Cleaning!$A:$A,Cleaning!$D:$D,0,0)</f>
        <v>0.48594907407407406</v>
      </c>
      <c r="E750" s="2">
        <f>_xlfn.XLOOKUP(A750,Cleaning!$A:$A,Cleaning!$E:$E,0,0)</f>
        <v>45810</v>
      </c>
      <c r="F750" s="10" t="str">
        <f>_xlfn.XLOOKUP(A750,Cleaning!$A:$A,Cleaning!$F:$F,0,0)</f>
        <v>Monday</v>
      </c>
      <c r="G750" t="str">
        <f>_xlfn.XLOOKUP(A750,Cleaning!$A:$A,Cleaning!$G:$G,0,0)</f>
        <v>Lunch</v>
      </c>
      <c r="H750" t="str">
        <f>_xlfn.XLOOKUP(A750,Cleaning!$A:$A,Cleaning!$I:$I,0,0)</f>
        <v>Dine-In</v>
      </c>
      <c r="I750" t="str">
        <f>_xlfn.XLOOKUP(A750,Cleaning!$A:$A,Cleaning!$J:$J,0,0)</f>
        <v>Veggie Burger</v>
      </c>
      <c r="J750" t="str">
        <f>_xlfn.XLOOKUP(A750,Cleaning!$A:$A,Cleaning!$L:$L,0,0)</f>
        <v>No Modifier</v>
      </c>
      <c r="K750" t="str">
        <f>_xlfn.XLOOKUP(A750,Cleaning!$A:$A,Cleaning!$X:$X,0,0)</f>
        <v>MobilePay</v>
      </c>
      <c r="L750" s="3">
        <f>_xlfn.XLOOKUP(A750,Cleaning!$A:$A,Cleaning!$M:$M,0,0)</f>
        <v>1</v>
      </c>
      <c r="M750" s="5">
        <f>_xlfn.XLOOKUP(A750,Cleaning!$A:$A,Cleaning!$O:$O,0,0)</f>
        <v>5.03</v>
      </c>
      <c r="N750" s="12">
        <f>_xlfn.XLOOKUP(A750,Cleaning!$A:$A,Cleaning!$P:$P,0,0)</f>
        <v>5.03</v>
      </c>
      <c r="O750">
        <f>_xlfn.XLOOKUP(A750,Cleaning!$A:$A,Cleaning!$R:$R,0,0)</f>
        <v>0</v>
      </c>
      <c r="P750">
        <f>_xlfn.XLOOKUP(A750,Cleaning!$A:$A,Cleaning!$T:$T,0,0)</f>
        <v>0.43</v>
      </c>
      <c r="Q750" s="5">
        <f>_xlfn.XLOOKUP(A750,Cleaning!$A:$A,Cleaning!$V:$V,0,0)</f>
        <v>5.46</v>
      </c>
    </row>
    <row r="751" spans="1:17" x14ac:dyDescent="0.3">
      <c r="A751" s="3">
        <v>120749</v>
      </c>
      <c r="B751">
        <f>_xlfn.XLOOKUP(A751,Cleaning!$A:$A,Cleaning!$B:$B,0,0)</f>
        <v>101</v>
      </c>
      <c r="C751" s="2">
        <f>_xlfn.XLOOKUP(A751,Cleaning!$A:$A,Cleaning!$C:$C,0,0)</f>
        <v>45869</v>
      </c>
      <c r="D751" s="4">
        <f>_xlfn.XLOOKUP(A751,Cleaning!$A:$A,Cleaning!$D:$D,0,0)</f>
        <v>0.15407407407407409</v>
      </c>
      <c r="E751" s="2">
        <f>_xlfn.XLOOKUP(A751,Cleaning!$A:$A,Cleaning!$E:$E,0,0)</f>
        <v>45869</v>
      </c>
      <c r="F751" s="10" t="str">
        <f>_xlfn.XLOOKUP(A751,Cleaning!$A:$A,Cleaning!$F:$F,0,0)</f>
        <v>Thursday</v>
      </c>
      <c r="G751" t="str">
        <f>_xlfn.XLOOKUP(A751,Cleaning!$A:$A,Cleaning!$G:$G,0,0)</f>
        <v>Afternoon</v>
      </c>
      <c r="H751" t="str">
        <f>_xlfn.XLOOKUP(A751,Cleaning!$A:$A,Cleaning!$I:$I,0,0)</f>
        <v>Drive-Thru</v>
      </c>
      <c r="I751" t="str">
        <f>_xlfn.XLOOKUP(A751,Cleaning!$A:$A,Cleaning!$J:$J,0,0)</f>
        <v>Milkshake</v>
      </c>
      <c r="J751" t="str">
        <f>_xlfn.XLOOKUP(A751,Cleaning!$A:$A,Cleaning!$L:$L,0,0)</f>
        <v>No Modifier</v>
      </c>
      <c r="K751" t="str">
        <f>_xlfn.XLOOKUP(A751,Cleaning!$A:$A,Cleaning!$X:$X,0,0)</f>
        <v>MobilePay</v>
      </c>
      <c r="L751" s="3">
        <f>_xlfn.XLOOKUP(A751,Cleaning!$A:$A,Cleaning!$M:$M,0,0)</f>
        <v>1</v>
      </c>
      <c r="M751" s="5">
        <f>_xlfn.XLOOKUP(A751,Cleaning!$A:$A,Cleaning!$O:$O,0,0)</f>
        <v>3.5199999999999996</v>
      </c>
      <c r="N751" s="12">
        <f>_xlfn.XLOOKUP(A751,Cleaning!$A:$A,Cleaning!$P:$P,0,0)</f>
        <v>3.5199999999999996</v>
      </c>
      <c r="O751">
        <f>_xlfn.XLOOKUP(A751,Cleaning!$A:$A,Cleaning!$R:$R,0,0)</f>
        <v>0</v>
      </c>
      <c r="P751">
        <f>_xlfn.XLOOKUP(A751,Cleaning!$A:$A,Cleaning!$T:$T,0,0)</f>
        <v>0.26</v>
      </c>
      <c r="Q751" s="5">
        <f>_xlfn.XLOOKUP(A751,Cleaning!$A:$A,Cleaning!$V:$V,0,0)</f>
        <v>3.78</v>
      </c>
    </row>
    <row r="752" spans="1:17" x14ac:dyDescent="0.3">
      <c r="A752" s="3">
        <v>120750</v>
      </c>
      <c r="B752">
        <f>_xlfn.XLOOKUP(A752,Cleaning!$A:$A,Cleaning!$B:$B,0,0)</f>
        <v>103</v>
      </c>
      <c r="C752" s="2">
        <f>_xlfn.XLOOKUP(A752,Cleaning!$A:$A,Cleaning!$C:$C,0,0)</f>
        <v>45766</v>
      </c>
      <c r="D752" s="4">
        <f>_xlfn.XLOOKUP(A752,Cleaning!$A:$A,Cleaning!$D:$D,0,0)</f>
        <v>5.1493055555555556E-2</v>
      </c>
      <c r="E752" s="2">
        <f>_xlfn.XLOOKUP(A752,Cleaning!$A:$A,Cleaning!$E:$E,0,0)</f>
        <v>45766</v>
      </c>
      <c r="F752" s="10" t="str">
        <f>_xlfn.XLOOKUP(A752,Cleaning!$A:$A,Cleaning!$F:$F,0,0)</f>
        <v>Saturday</v>
      </c>
      <c r="G752" t="str">
        <f>_xlfn.XLOOKUP(A752,Cleaning!$A:$A,Cleaning!$G:$G,0,0)</f>
        <v>Lunch</v>
      </c>
      <c r="H752" t="str">
        <f>_xlfn.XLOOKUP(A752,Cleaning!$A:$A,Cleaning!$I:$I,0,0)</f>
        <v>Dine-In</v>
      </c>
      <c r="I752" t="str">
        <f>_xlfn.XLOOKUP(A752,Cleaning!$A:$A,Cleaning!$J:$J,0,0)</f>
        <v>Soft Drink (Medium)</v>
      </c>
      <c r="J752" t="str">
        <f>_xlfn.XLOOKUP(A752,Cleaning!$A:$A,Cleaning!$L:$L,0,0)</f>
        <v>Extra Ice</v>
      </c>
      <c r="K752" t="str">
        <f>_xlfn.XLOOKUP(A752,Cleaning!$A:$A,Cleaning!$X:$X,0,0)</f>
        <v>Cash</v>
      </c>
      <c r="L752" s="3">
        <f>_xlfn.XLOOKUP(A752,Cleaning!$A:$A,Cleaning!$M:$M,0,0)</f>
        <v>2</v>
      </c>
      <c r="M752" s="5">
        <f>_xlfn.XLOOKUP(A752,Cleaning!$A:$A,Cleaning!$O:$O,0,0)</f>
        <v>1.66</v>
      </c>
      <c r="N752" s="12">
        <f>_xlfn.XLOOKUP(A752,Cleaning!$A:$A,Cleaning!$P:$P,0,0)</f>
        <v>3.32</v>
      </c>
      <c r="O752">
        <f>_xlfn.XLOOKUP(A752,Cleaning!$A:$A,Cleaning!$R:$R,0,0)</f>
        <v>0</v>
      </c>
      <c r="P752">
        <f>_xlfn.XLOOKUP(A752,Cleaning!$A:$A,Cleaning!$T:$T,0,0)</f>
        <v>0.2</v>
      </c>
      <c r="Q752" s="5">
        <f>_xlfn.XLOOKUP(A752,Cleaning!$A:$A,Cleaning!$V:$V,0,0)</f>
        <v>3.52</v>
      </c>
    </row>
    <row r="753" spans="1:17" x14ac:dyDescent="0.3">
      <c r="A753" s="3">
        <v>120751</v>
      </c>
      <c r="B753">
        <f>_xlfn.XLOOKUP(A753,Cleaning!$A:$A,Cleaning!$B:$B,0,0)</f>
        <v>201</v>
      </c>
      <c r="C753" s="2">
        <f>_xlfn.XLOOKUP(A753,Cleaning!$A:$A,Cleaning!$C:$C,0,0)</f>
        <v>45862</v>
      </c>
      <c r="D753" s="4">
        <f>_xlfn.XLOOKUP(A753,Cleaning!$A:$A,Cleaning!$D:$D,0,0)</f>
        <v>0.50931712962962961</v>
      </c>
      <c r="E753" s="2">
        <f>_xlfn.XLOOKUP(A753,Cleaning!$A:$A,Cleaning!$E:$E,0,0)</f>
        <v>45862</v>
      </c>
      <c r="F753" s="10" t="str">
        <f>_xlfn.XLOOKUP(A753,Cleaning!$A:$A,Cleaning!$F:$F,0,0)</f>
        <v>Thursday</v>
      </c>
      <c r="G753" t="str">
        <f>_xlfn.XLOOKUP(A753,Cleaning!$A:$A,Cleaning!$G:$G,0,0)</f>
        <v>Late Night</v>
      </c>
      <c r="H753" t="str">
        <f>_xlfn.XLOOKUP(A753,Cleaning!$A:$A,Cleaning!$I:$I,0,0)</f>
        <v>Delivery</v>
      </c>
      <c r="I753" t="str">
        <f>_xlfn.XLOOKUP(A753,Cleaning!$A:$A,Cleaning!$J:$J,0,0)</f>
        <v>Onion Rings</v>
      </c>
      <c r="J753" t="str">
        <f>_xlfn.XLOOKUP(A753,Cleaning!$A:$A,Cleaning!$L:$L,0,0)</f>
        <v>No Modifier</v>
      </c>
      <c r="K753" t="str">
        <f>_xlfn.XLOOKUP(A753,Cleaning!$A:$A,Cleaning!$X:$X,0,0)</f>
        <v>Card</v>
      </c>
      <c r="L753" s="3">
        <f>_xlfn.XLOOKUP(A753,Cleaning!$A:$A,Cleaning!$M:$M,0,0)</f>
        <v>1</v>
      </c>
      <c r="M753" s="5">
        <f>_xlfn.XLOOKUP(A753,Cleaning!$A:$A,Cleaning!$O:$O,0,0)</f>
        <v>3.01</v>
      </c>
      <c r="N753" s="12">
        <f>_xlfn.XLOOKUP(A753,Cleaning!$A:$A,Cleaning!$P:$P,0,0)</f>
        <v>3.01</v>
      </c>
      <c r="O753">
        <f>_xlfn.XLOOKUP(A753,Cleaning!$A:$A,Cleaning!$R:$R,0,0)</f>
        <v>0</v>
      </c>
      <c r="P753">
        <f>_xlfn.XLOOKUP(A753,Cleaning!$A:$A,Cleaning!$T:$T,0,0)</f>
        <v>0.26</v>
      </c>
      <c r="Q753" s="5">
        <f>_xlfn.XLOOKUP(A753,Cleaning!$A:$A,Cleaning!$V:$V,0,0)</f>
        <v>3.27</v>
      </c>
    </row>
    <row r="754" spans="1:17" x14ac:dyDescent="0.3">
      <c r="A754" s="3">
        <v>120752</v>
      </c>
      <c r="B754">
        <f>_xlfn.XLOOKUP(A754,Cleaning!$A:$A,Cleaning!$B:$B,0,0)</f>
        <v>501</v>
      </c>
      <c r="C754" s="2">
        <f>_xlfn.XLOOKUP(A754,Cleaning!$A:$A,Cleaning!$C:$C,0,0)</f>
        <v>45819</v>
      </c>
      <c r="D754" s="4">
        <f>_xlfn.XLOOKUP(A754,Cleaning!$A:$A,Cleaning!$D:$D,0,0)</f>
        <v>9.9780092592592587E-2</v>
      </c>
      <c r="E754" s="2">
        <f>_xlfn.XLOOKUP(A754,Cleaning!$A:$A,Cleaning!$E:$E,0,0)</f>
        <v>45819</v>
      </c>
      <c r="F754" s="10" t="str">
        <f>_xlfn.XLOOKUP(A754,Cleaning!$A:$A,Cleaning!$F:$F,0,0)</f>
        <v>Wednesday</v>
      </c>
      <c r="G754" t="str">
        <f>_xlfn.XLOOKUP(A754,Cleaning!$A:$A,Cleaning!$G:$G,0,0)</f>
        <v>Lunch</v>
      </c>
      <c r="H754" t="str">
        <f>_xlfn.XLOOKUP(A754,Cleaning!$A:$A,Cleaning!$I:$I,0,0)</f>
        <v>Dine-In</v>
      </c>
      <c r="I754" t="str">
        <f>_xlfn.XLOOKUP(A754,Cleaning!$A:$A,Cleaning!$J:$J,0,0)</f>
        <v>Cheeseburger Combo</v>
      </c>
      <c r="J754" t="str">
        <f>_xlfn.XLOOKUP(A754,Cleaning!$A:$A,Cleaning!$L:$L,0,0)</f>
        <v>No Modifier</v>
      </c>
      <c r="K754" t="str">
        <f>_xlfn.XLOOKUP(A754,Cleaning!$A:$A,Cleaning!$X:$X,0,0)</f>
        <v>Card</v>
      </c>
      <c r="L754" s="3">
        <f>_xlfn.XLOOKUP(A754,Cleaning!$A:$A,Cleaning!$M:$M,0,0)</f>
        <v>1</v>
      </c>
      <c r="M754" s="5">
        <f>_xlfn.XLOOKUP(A754,Cleaning!$A:$A,Cleaning!$O:$O,0,0)</f>
        <v>8</v>
      </c>
      <c r="N754" s="12">
        <f>_xlfn.XLOOKUP(A754,Cleaning!$A:$A,Cleaning!$P:$P,0,0)</f>
        <v>8</v>
      </c>
      <c r="O754">
        <f>_xlfn.XLOOKUP(A754,Cleaning!$A:$A,Cleaning!$R:$R,0,0)</f>
        <v>0</v>
      </c>
      <c r="P754">
        <f>_xlfn.XLOOKUP(A754,Cleaning!$A:$A,Cleaning!$T:$T,0,0)</f>
        <v>0.68</v>
      </c>
      <c r="Q754" s="5">
        <f>_xlfn.XLOOKUP(A754,Cleaning!$A:$A,Cleaning!$V:$V,0,0)</f>
        <v>8.68</v>
      </c>
    </row>
    <row r="755" spans="1:17" x14ac:dyDescent="0.3">
      <c r="A755" s="3">
        <v>120753</v>
      </c>
      <c r="B755">
        <f>_xlfn.XLOOKUP(A755,Cleaning!$A:$A,Cleaning!$B:$B,0,0)</f>
        <v>403</v>
      </c>
      <c r="C755" s="2">
        <f>_xlfn.XLOOKUP(A755,Cleaning!$A:$A,Cleaning!$C:$C,0,0)</f>
        <v>45758</v>
      </c>
      <c r="D755" s="4">
        <f>_xlfn.XLOOKUP(A755,Cleaning!$A:$A,Cleaning!$D:$D,0,0)</f>
        <v>8.4537037037037036E-2</v>
      </c>
      <c r="E755" s="2">
        <f>_xlfn.XLOOKUP(A755,Cleaning!$A:$A,Cleaning!$E:$E,0,0)</f>
        <v>45758</v>
      </c>
      <c r="F755" s="10" t="str">
        <f>_xlfn.XLOOKUP(A755,Cleaning!$A:$A,Cleaning!$F:$F,0,0)</f>
        <v>Friday</v>
      </c>
      <c r="G755" t="str">
        <f>_xlfn.XLOOKUP(A755,Cleaning!$A:$A,Cleaning!$G:$G,0,0)</f>
        <v>Lunch</v>
      </c>
      <c r="H755" t="str">
        <f>_xlfn.XLOOKUP(A755,Cleaning!$A:$A,Cleaning!$I:$I,0,0)</f>
        <v>Dine-In</v>
      </c>
      <c r="I755" t="str">
        <f>_xlfn.XLOOKUP(A755,Cleaning!$A:$A,Cleaning!$J:$J,0,0)</f>
        <v>Chicken Sandwich</v>
      </c>
      <c r="J755" t="str">
        <f>_xlfn.XLOOKUP(A755,Cleaning!$A:$A,Cleaning!$L:$L,0,0)</f>
        <v>No Modifier</v>
      </c>
      <c r="K755" t="str">
        <f>_xlfn.XLOOKUP(A755,Cleaning!$A:$A,Cleaning!$X:$X,0,0)</f>
        <v>Cash</v>
      </c>
      <c r="L755" s="3">
        <f>_xlfn.XLOOKUP(A755,Cleaning!$A:$A,Cleaning!$M:$M,0,0)</f>
        <v>1</v>
      </c>
      <c r="M755" s="5">
        <f>_xlfn.XLOOKUP(A755,Cleaning!$A:$A,Cleaning!$O:$O,0,0)</f>
        <v>5.78</v>
      </c>
      <c r="N755" s="12">
        <f>_xlfn.XLOOKUP(A755,Cleaning!$A:$A,Cleaning!$P:$P,0,0)</f>
        <v>5.78</v>
      </c>
      <c r="O755">
        <f>_xlfn.XLOOKUP(A755,Cleaning!$A:$A,Cleaning!$R:$R,0,0)</f>
        <v>0</v>
      </c>
      <c r="P755">
        <f>_xlfn.XLOOKUP(A755,Cleaning!$A:$A,Cleaning!$T:$T,0,0)</f>
        <v>0.42</v>
      </c>
      <c r="Q755" s="5">
        <f>_xlfn.XLOOKUP(A755,Cleaning!$A:$A,Cleaning!$V:$V,0,0)</f>
        <v>6.2</v>
      </c>
    </row>
    <row r="756" spans="1:17" x14ac:dyDescent="0.3">
      <c r="A756" s="3">
        <v>120754</v>
      </c>
      <c r="B756">
        <f>_xlfn.XLOOKUP(A756,Cleaning!$A:$A,Cleaning!$B:$B,0,0)</f>
        <v>402</v>
      </c>
      <c r="C756" s="2">
        <f>_xlfn.XLOOKUP(A756,Cleaning!$A:$A,Cleaning!$C:$C,0,0)</f>
        <v>45759</v>
      </c>
      <c r="D756" s="4">
        <f>_xlfn.XLOOKUP(A756,Cleaning!$A:$A,Cleaning!$D:$D,0,0)</f>
        <v>0.48826388888888889</v>
      </c>
      <c r="E756" s="2">
        <f>_xlfn.XLOOKUP(A756,Cleaning!$A:$A,Cleaning!$E:$E,0,0)</f>
        <v>45759</v>
      </c>
      <c r="F756" s="10" t="str">
        <f>_xlfn.XLOOKUP(A756,Cleaning!$A:$A,Cleaning!$F:$F,0,0)</f>
        <v>Saturday</v>
      </c>
      <c r="G756" t="str">
        <f>_xlfn.XLOOKUP(A756,Cleaning!$A:$A,Cleaning!$G:$G,0,0)</f>
        <v>Lunch</v>
      </c>
      <c r="H756" t="str">
        <f>_xlfn.XLOOKUP(A756,Cleaning!$A:$A,Cleaning!$I:$I,0,0)</f>
        <v>Drive-Thru</v>
      </c>
      <c r="I756" t="str">
        <f>_xlfn.XLOOKUP(A756,Cleaning!$A:$A,Cleaning!$J:$J,0,0)</f>
        <v>Cheeseburger</v>
      </c>
      <c r="J756" t="str">
        <f>_xlfn.XLOOKUP(A756,Cleaning!$A:$A,Cleaning!$L:$L,0,0)</f>
        <v>No Modifier</v>
      </c>
      <c r="K756" t="str">
        <f>_xlfn.XLOOKUP(A756,Cleaning!$A:$A,Cleaning!$X:$X,0,0)</f>
        <v>Card</v>
      </c>
      <c r="L756" s="3">
        <f>_xlfn.XLOOKUP(A756,Cleaning!$A:$A,Cleaning!$M:$M,0,0)</f>
        <v>1</v>
      </c>
      <c r="M756" s="5">
        <f>_xlfn.XLOOKUP(A756,Cleaning!$A:$A,Cleaning!$O:$O,0,0)</f>
        <v>4.17</v>
      </c>
      <c r="N756" s="12">
        <f>_xlfn.XLOOKUP(A756,Cleaning!$A:$A,Cleaning!$P:$P,0,0)</f>
        <v>4.17</v>
      </c>
      <c r="O756">
        <f>_xlfn.XLOOKUP(A756,Cleaning!$A:$A,Cleaning!$R:$R,0,0)</f>
        <v>0</v>
      </c>
      <c r="P756">
        <f>_xlfn.XLOOKUP(A756,Cleaning!$A:$A,Cleaning!$T:$T,0,0)</f>
        <v>0.33</v>
      </c>
      <c r="Q756" s="5">
        <f>_xlfn.XLOOKUP(A756,Cleaning!$A:$A,Cleaning!$V:$V,0,0)</f>
        <v>4.5</v>
      </c>
    </row>
    <row r="757" spans="1:17" x14ac:dyDescent="0.3">
      <c r="A757" s="3">
        <v>120755</v>
      </c>
      <c r="B757">
        <f>_xlfn.XLOOKUP(A757,Cleaning!$A:$A,Cleaning!$B:$B,0,0)</f>
        <v>102</v>
      </c>
      <c r="C757" s="2">
        <f>_xlfn.XLOOKUP(A757,Cleaning!$A:$A,Cleaning!$C:$C,0,0)</f>
        <v>45762</v>
      </c>
      <c r="D757" s="4">
        <f>_xlfn.XLOOKUP(A757,Cleaning!$A:$A,Cleaning!$D:$D,0,0)</f>
        <v>6.8020833333333336E-2</v>
      </c>
      <c r="E757" s="2">
        <f>_xlfn.XLOOKUP(A757,Cleaning!$A:$A,Cleaning!$E:$E,0,0)</f>
        <v>45762</v>
      </c>
      <c r="F757" s="10" t="str">
        <f>_xlfn.XLOOKUP(A757,Cleaning!$A:$A,Cleaning!$F:$F,0,0)</f>
        <v>Tuesday</v>
      </c>
      <c r="G757" t="str">
        <f>_xlfn.XLOOKUP(A757,Cleaning!$A:$A,Cleaning!$G:$G,0,0)</f>
        <v>Lunch</v>
      </c>
      <c r="H757" t="str">
        <f>_xlfn.XLOOKUP(A757,Cleaning!$A:$A,Cleaning!$I:$I,0,0)</f>
        <v>Drive-Thru</v>
      </c>
      <c r="I757" t="str">
        <f>_xlfn.XLOOKUP(A757,Cleaning!$A:$A,Cleaning!$J:$J,0,0)</f>
        <v>Spicy Chicken Combo</v>
      </c>
      <c r="J757" t="str">
        <f>_xlfn.XLOOKUP(A757,Cleaning!$A:$A,Cleaning!$L:$L,0,0)</f>
        <v>No Modifier</v>
      </c>
      <c r="K757" t="str">
        <f>_xlfn.XLOOKUP(A757,Cleaning!$A:$A,Cleaning!$X:$X,0,0)</f>
        <v>Card</v>
      </c>
      <c r="L757" s="3">
        <f>_xlfn.XLOOKUP(A757,Cleaning!$A:$A,Cleaning!$M:$M,0,0)</f>
        <v>1</v>
      </c>
      <c r="M757" s="5">
        <f>_xlfn.XLOOKUP(A757,Cleaning!$A:$A,Cleaning!$O:$O,0,0)</f>
        <v>10.61</v>
      </c>
      <c r="N757" s="12">
        <f>_xlfn.XLOOKUP(A757,Cleaning!$A:$A,Cleaning!$P:$P,0,0)</f>
        <v>10.61</v>
      </c>
      <c r="O757">
        <f>_xlfn.XLOOKUP(A757,Cleaning!$A:$A,Cleaning!$R:$R,0,0)</f>
        <v>0</v>
      </c>
      <c r="P757">
        <f>_xlfn.XLOOKUP(A757,Cleaning!$A:$A,Cleaning!$T:$T,0,0)</f>
        <v>0.74</v>
      </c>
      <c r="Q757" s="5">
        <f>_xlfn.XLOOKUP(A757,Cleaning!$A:$A,Cleaning!$V:$V,0,0)</f>
        <v>11.35</v>
      </c>
    </row>
    <row r="758" spans="1:17" x14ac:dyDescent="0.3">
      <c r="A758" s="3">
        <v>120756</v>
      </c>
      <c r="B758">
        <f>_xlfn.XLOOKUP(A758,Cleaning!$A:$A,Cleaning!$B:$B,0,0)</f>
        <v>402</v>
      </c>
      <c r="C758" s="2">
        <f>_xlfn.XLOOKUP(A758,Cleaning!$A:$A,Cleaning!$C:$C,0,0)</f>
        <v>45843</v>
      </c>
      <c r="D758" s="4">
        <f>_xlfn.XLOOKUP(A758,Cleaning!$A:$A,Cleaning!$D:$D,0,0)</f>
        <v>0.24649305555555556</v>
      </c>
      <c r="E758" s="2">
        <f>_xlfn.XLOOKUP(A758,Cleaning!$A:$A,Cleaning!$E:$E,0,0)</f>
        <v>45843</v>
      </c>
      <c r="F758" s="10" t="str">
        <f>_xlfn.XLOOKUP(A758,Cleaning!$A:$A,Cleaning!$F:$F,0,0)</f>
        <v>Saturday</v>
      </c>
      <c r="G758" t="str">
        <f>_xlfn.XLOOKUP(A758,Cleaning!$A:$A,Cleaning!$G:$G,0,0)</f>
        <v>Afternoon</v>
      </c>
      <c r="H758" t="str">
        <f>_xlfn.XLOOKUP(A758,Cleaning!$A:$A,Cleaning!$I:$I,0,0)</f>
        <v>Dine-In</v>
      </c>
      <c r="I758" t="str">
        <f>_xlfn.XLOOKUP(A758,Cleaning!$A:$A,Cleaning!$J:$J,0,0)</f>
        <v>Ice Cream Cone</v>
      </c>
      <c r="J758" t="str">
        <f>_xlfn.XLOOKUP(A758,Cleaning!$A:$A,Cleaning!$L:$L,0,0)</f>
        <v>Caramel Topping</v>
      </c>
      <c r="K758" t="str">
        <f>_xlfn.XLOOKUP(A758,Cleaning!$A:$A,Cleaning!$X:$X,0,0)</f>
        <v>Card</v>
      </c>
      <c r="L758" s="3">
        <f>_xlfn.XLOOKUP(A758,Cleaning!$A:$A,Cleaning!$M:$M,0,0)</f>
        <v>1</v>
      </c>
      <c r="M758" s="5">
        <f>_xlfn.XLOOKUP(A758,Cleaning!$A:$A,Cleaning!$O:$O,0,0)</f>
        <v>2.2000000000000002</v>
      </c>
      <c r="N758" s="12">
        <f>_xlfn.XLOOKUP(A758,Cleaning!$A:$A,Cleaning!$P:$P,0,0)</f>
        <v>2.2000000000000002</v>
      </c>
      <c r="O758">
        <f>_xlfn.XLOOKUP(A758,Cleaning!$A:$A,Cleaning!$R:$R,0,0)</f>
        <v>0</v>
      </c>
      <c r="P758">
        <f>_xlfn.XLOOKUP(A758,Cleaning!$A:$A,Cleaning!$T:$T,0,0)</f>
        <v>0.19</v>
      </c>
      <c r="Q758" s="5">
        <f>_xlfn.XLOOKUP(A758,Cleaning!$A:$A,Cleaning!$V:$V,0,0)</f>
        <v>2.39</v>
      </c>
    </row>
    <row r="759" spans="1:17" x14ac:dyDescent="0.3">
      <c r="A759" s="3">
        <v>120757</v>
      </c>
      <c r="B759">
        <f>_xlfn.XLOOKUP(A759,Cleaning!$A:$A,Cleaning!$B:$B,0,0)</f>
        <v>301</v>
      </c>
      <c r="C759" s="2">
        <f>_xlfn.XLOOKUP(A759,Cleaning!$A:$A,Cleaning!$C:$C,0,0)</f>
        <v>45804</v>
      </c>
      <c r="D759" s="4">
        <f>_xlfn.XLOOKUP(A759,Cleaning!$A:$A,Cleaning!$D:$D,0,0)</f>
        <v>0.31177083333333333</v>
      </c>
      <c r="E759" s="2">
        <f>_xlfn.XLOOKUP(A759,Cleaning!$A:$A,Cleaning!$E:$E,0,0)</f>
        <v>45804</v>
      </c>
      <c r="F759" s="10" t="str">
        <f>_xlfn.XLOOKUP(A759,Cleaning!$A:$A,Cleaning!$F:$F,0,0)</f>
        <v>Tuesday</v>
      </c>
      <c r="G759" t="str">
        <f>_xlfn.XLOOKUP(A759,Cleaning!$A:$A,Cleaning!$G:$G,0,0)</f>
        <v>Dinner</v>
      </c>
      <c r="H759" t="str">
        <f>_xlfn.XLOOKUP(A759,Cleaning!$A:$A,Cleaning!$I:$I,0,0)</f>
        <v>Dine-In</v>
      </c>
      <c r="I759" t="str">
        <f>_xlfn.XLOOKUP(A759,Cleaning!$A:$A,Cleaning!$J:$J,0,0)</f>
        <v>Spicy Chicken Combo</v>
      </c>
      <c r="J759" t="str">
        <f>_xlfn.XLOOKUP(A759,Cleaning!$A:$A,Cleaning!$L:$L,0,0)</f>
        <v>No Modifier</v>
      </c>
      <c r="K759" t="str">
        <f>_xlfn.XLOOKUP(A759,Cleaning!$A:$A,Cleaning!$X:$X,0,0)</f>
        <v>Card</v>
      </c>
      <c r="L759" s="3">
        <f>_xlfn.XLOOKUP(A759,Cleaning!$A:$A,Cleaning!$M:$M,0,0)</f>
        <v>1</v>
      </c>
      <c r="M759" s="5">
        <f>_xlfn.XLOOKUP(A759,Cleaning!$A:$A,Cleaning!$O:$O,0,0)</f>
        <v>9.3800000000000008</v>
      </c>
      <c r="N759" s="12">
        <f>_xlfn.XLOOKUP(A759,Cleaning!$A:$A,Cleaning!$P:$P,0,0)</f>
        <v>9.3800000000000008</v>
      </c>
      <c r="O759">
        <f>_xlfn.XLOOKUP(A759,Cleaning!$A:$A,Cleaning!$R:$R,0,0)</f>
        <v>1.41</v>
      </c>
      <c r="P759">
        <f>_xlfn.XLOOKUP(A759,Cleaning!$A:$A,Cleaning!$T:$T,0,0)</f>
        <v>0.52</v>
      </c>
      <c r="Q759" s="5">
        <f>_xlfn.XLOOKUP(A759,Cleaning!$A:$A,Cleaning!$V:$V,0,0)</f>
        <v>8.49</v>
      </c>
    </row>
    <row r="760" spans="1:17" x14ac:dyDescent="0.3">
      <c r="A760" s="3">
        <v>120758</v>
      </c>
      <c r="B760">
        <f>_xlfn.XLOOKUP(A760,Cleaning!$A:$A,Cleaning!$B:$B,0,0)</f>
        <v>201</v>
      </c>
      <c r="C760" s="2">
        <f>_xlfn.XLOOKUP(A760,Cleaning!$A:$A,Cleaning!$C:$C,0,0)</f>
        <v>45837</v>
      </c>
      <c r="D760" s="4">
        <f>_xlfn.XLOOKUP(A760,Cleaning!$A:$A,Cleaning!$D:$D,0,0)</f>
        <v>0.53182870370370372</v>
      </c>
      <c r="E760" s="2">
        <f>_xlfn.XLOOKUP(A760,Cleaning!$A:$A,Cleaning!$E:$E,0,0)</f>
        <v>45837</v>
      </c>
      <c r="F760" s="10" t="str">
        <f>_xlfn.XLOOKUP(A760,Cleaning!$A:$A,Cleaning!$F:$F,0,0)</f>
        <v>Sunday</v>
      </c>
      <c r="G760" t="str">
        <f>_xlfn.XLOOKUP(A760,Cleaning!$A:$A,Cleaning!$G:$G,0,0)</f>
        <v>Late Night</v>
      </c>
      <c r="H760" t="str">
        <f>_xlfn.XLOOKUP(A760,Cleaning!$A:$A,Cleaning!$I:$I,0,0)</f>
        <v>Drive-Thru</v>
      </c>
      <c r="I760" t="str">
        <f>_xlfn.XLOOKUP(A760,Cleaning!$A:$A,Cleaning!$J:$J,0,0)</f>
        <v>French Fries</v>
      </c>
      <c r="J760" t="str">
        <f>_xlfn.XLOOKUP(A760,Cleaning!$A:$A,Cleaning!$L:$L,0,0)</f>
        <v>Large Size</v>
      </c>
      <c r="K760" t="str">
        <f>_xlfn.XLOOKUP(A760,Cleaning!$A:$A,Cleaning!$X:$X,0,0)</f>
        <v>Card</v>
      </c>
      <c r="L760" s="3">
        <f>_xlfn.XLOOKUP(A760,Cleaning!$A:$A,Cleaning!$M:$M,0,0)</f>
        <v>1</v>
      </c>
      <c r="M760" s="5">
        <f>_xlfn.XLOOKUP(A760,Cleaning!$A:$A,Cleaning!$O:$O,0,0)</f>
        <v>3</v>
      </c>
      <c r="N760" s="12">
        <f>_xlfn.XLOOKUP(A760,Cleaning!$A:$A,Cleaning!$P:$P,0,0)</f>
        <v>3</v>
      </c>
      <c r="O760">
        <f>_xlfn.XLOOKUP(A760,Cleaning!$A:$A,Cleaning!$R:$R,0,0)</f>
        <v>0</v>
      </c>
      <c r="P760">
        <f>_xlfn.XLOOKUP(A760,Cleaning!$A:$A,Cleaning!$T:$T,0,0)</f>
        <v>0.21</v>
      </c>
      <c r="Q760" s="5">
        <f>_xlfn.XLOOKUP(A760,Cleaning!$A:$A,Cleaning!$V:$V,0,0)</f>
        <v>3.21</v>
      </c>
    </row>
    <row r="761" spans="1:17" x14ac:dyDescent="0.3">
      <c r="A761" s="3">
        <v>120759</v>
      </c>
      <c r="B761">
        <f>_xlfn.XLOOKUP(A761,Cleaning!$A:$A,Cleaning!$B:$B,0,0)</f>
        <v>101</v>
      </c>
      <c r="C761" s="2">
        <f>_xlfn.XLOOKUP(A761,Cleaning!$A:$A,Cleaning!$C:$C,0,0)</f>
        <v>45763</v>
      </c>
      <c r="D761" s="4">
        <f>_xlfn.XLOOKUP(A761,Cleaning!$A:$A,Cleaning!$D:$D,0,0)</f>
        <v>0.50255787037037036</v>
      </c>
      <c r="E761" s="2">
        <f>_xlfn.XLOOKUP(A761,Cleaning!$A:$A,Cleaning!$E:$E,0,0)</f>
        <v>45763</v>
      </c>
      <c r="F761" s="10" t="str">
        <f>_xlfn.XLOOKUP(A761,Cleaning!$A:$A,Cleaning!$F:$F,0,0)</f>
        <v>Wednesday</v>
      </c>
      <c r="G761" t="str">
        <f>_xlfn.XLOOKUP(A761,Cleaning!$A:$A,Cleaning!$G:$G,0,0)</f>
        <v>Lunch</v>
      </c>
      <c r="H761" t="str">
        <f>_xlfn.XLOOKUP(A761,Cleaning!$A:$A,Cleaning!$I:$I,0,0)</f>
        <v>Dine-In</v>
      </c>
      <c r="I761" t="str">
        <f>_xlfn.XLOOKUP(A761,Cleaning!$A:$A,Cleaning!$J:$J,0,0)</f>
        <v>Cheeseburger Combo</v>
      </c>
      <c r="J761" t="str">
        <f>_xlfn.XLOOKUP(A761,Cleaning!$A:$A,Cleaning!$L:$L,0,0)</f>
        <v>No Modifier</v>
      </c>
      <c r="K761" t="str">
        <f>_xlfn.XLOOKUP(A761,Cleaning!$A:$A,Cleaning!$X:$X,0,0)</f>
        <v>Card</v>
      </c>
      <c r="L761" s="3">
        <f>_xlfn.XLOOKUP(A761,Cleaning!$A:$A,Cleaning!$M:$M,0,0)</f>
        <v>1</v>
      </c>
      <c r="M761" s="5">
        <f>_xlfn.XLOOKUP(A761,Cleaning!$A:$A,Cleaning!$O:$O,0,0)</f>
        <v>8.84</v>
      </c>
      <c r="N761" s="12">
        <f>_xlfn.XLOOKUP(A761,Cleaning!$A:$A,Cleaning!$P:$P,0,0)</f>
        <v>8.84</v>
      </c>
      <c r="O761">
        <f>_xlfn.XLOOKUP(A761,Cleaning!$A:$A,Cleaning!$R:$R,0,0)</f>
        <v>0</v>
      </c>
      <c r="P761">
        <f>_xlfn.XLOOKUP(A761,Cleaning!$A:$A,Cleaning!$T:$T,0,0)</f>
        <v>0.8</v>
      </c>
      <c r="Q761" s="5">
        <f>_xlfn.XLOOKUP(A761,Cleaning!$A:$A,Cleaning!$V:$V,0,0)</f>
        <v>9.64</v>
      </c>
    </row>
    <row r="762" spans="1:17" x14ac:dyDescent="0.3">
      <c r="A762" s="3">
        <v>120760</v>
      </c>
      <c r="B762">
        <f>_xlfn.XLOOKUP(A762,Cleaning!$A:$A,Cleaning!$B:$B,0,0)</f>
        <v>101</v>
      </c>
      <c r="C762" s="2">
        <f>_xlfn.XLOOKUP(A762,Cleaning!$A:$A,Cleaning!$C:$C,0,0)</f>
        <v>45876</v>
      </c>
      <c r="D762" s="4">
        <f>_xlfn.XLOOKUP(A762,Cleaning!$A:$A,Cleaning!$D:$D,0,0)</f>
        <v>0.35013888888888889</v>
      </c>
      <c r="E762" s="2">
        <f>_xlfn.XLOOKUP(A762,Cleaning!$A:$A,Cleaning!$E:$E,0,0)</f>
        <v>45876</v>
      </c>
      <c r="F762" s="10" t="str">
        <f>_xlfn.XLOOKUP(A762,Cleaning!$A:$A,Cleaning!$F:$F,0,0)</f>
        <v>Thursday</v>
      </c>
      <c r="G762" t="str">
        <f>_xlfn.XLOOKUP(A762,Cleaning!$A:$A,Cleaning!$G:$G,0,0)</f>
        <v>Dinner</v>
      </c>
      <c r="H762" t="str">
        <f>_xlfn.XLOOKUP(A762,Cleaning!$A:$A,Cleaning!$I:$I,0,0)</f>
        <v>Drive-Thru</v>
      </c>
      <c r="I762" t="str">
        <f>_xlfn.XLOOKUP(A762,Cleaning!$A:$A,Cleaning!$J:$J,0,0)</f>
        <v>Cheeseburger</v>
      </c>
      <c r="J762" t="str">
        <f>_xlfn.XLOOKUP(A762,Cleaning!$A:$A,Cleaning!$L:$L,0,0)</f>
        <v>No Modifier</v>
      </c>
      <c r="K762" t="str">
        <f>_xlfn.XLOOKUP(A762,Cleaning!$A:$A,Cleaning!$X:$X,0,0)</f>
        <v>Card</v>
      </c>
      <c r="L762" s="3">
        <f>_xlfn.XLOOKUP(A762,Cleaning!$A:$A,Cleaning!$M:$M,0,0)</f>
        <v>1</v>
      </c>
      <c r="M762" s="5">
        <f>_xlfn.XLOOKUP(A762,Cleaning!$A:$A,Cleaning!$O:$O,0,0)</f>
        <v>4.3</v>
      </c>
      <c r="N762" s="12">
        <f>_xlfn.XLOOKUP(A762,Cleaning!$A:$A,Cleaning!$P:$P,0,0)</f>
        <v>4.3</v>
      </c>
      <c r="O762">
        <f>_xlfn.XLOOKUP(A762,Cleaning!$A:$A,Cleaning!$R:$R,0,0)</f>
        <v>0</v>
      </c>
      <c r="P762">
        <f>_xlfn.XLOOKUP(A762,Cleaning!$A:$A,Cleaning!$T:$T,0,0)</f>
        <v>0.41</v>
      </c>
      <c r="Q762" s="5">
        <f>_xlfn.XLOOKUP(A762,Cleaning!$A:$A,Cleaning!$V:$V,0,0)</f>
        <v>4.71</v>
      </c>
    </row>
    <row r="763" spans="1:17" x14ac:dyDescent="0.3">
      <c r="A763" s="3">
        <v>120761</v>
      </c>
      <c r="B763">
        <f>_xlfn.XLOOKUP(A763,Cleaning!$A:$A,Cleaning!$B:$B,0,0)</f>
        <v>202</v>
      </c>
      <c r="C763" s="2">
        <f>_xlfn.XLOOKUP(A763,Cleaning!$A:$A,Cleaning!$C:$C,0,0)</f>
        <v>45816</v>
      </c>
      <c r="D763" s="4">
        <f>_xlfn.XLOOKUP(A763,Cleaning!$A:$A,Cleaning!$D:$D,0,0)</f>
        <v>5.3530092592592594E-2</v>
      </c>
      <c r="E763" s="2">
        <f>_xlfn.XLOOKUP(A763,Cleaning!$A:$A,Cleaning!$E:$E,0,0)</f>
        <v>45816</v>
      </c>
      <c r="F763" s="10" t="str">
        <f>_xlfn.XLOOKUP(A763,Cleaning!$A:$A,Cleaning!$F:$F,0,0)</f>
        <v>Sunday</v>
      </c>
      <c r="G763" t="str">
        <f>_xlfn.XLOOKUP(A763,Cleaning!$A:$A,Cleaning!$G:$G,0,0)</f>
        <v>Lunch</v>
      </c>
      <c r="H763" t="str">
        <f>_xlfn.XLOOKUP(A763,Cleaning!$A:$A,Cleaning!$I:$I,0,0)</f>
        <v>Drive-Thru</v>
      </c>
      <c r="I763" t="str">
        <f>_xlfn.XLOOKUP(A763,Cleaning!$A:$A,Cleaning!$J:$J,0,0)</f>
        <v>Cheeseburger</v>
      </c>
      <c r="J763" t="str">
        <f>_xlfn.XLOOKUP(A763,Cleaning!$A:$A,Cleaning!$L:$L,0,0)</f>
        <v>No Modifier</v>
      </c>
      <c r="K763" t="str">
        <f>_xlfn.XLOOKUP(A763,Cleaning!$A:$A,Cleaning!$X:$X,0,0)</f>
        <v>MobilePay</v>
      </c>
      <c r="L763" s="3">
        <f>_xlfn.XLOOKUP(A763,Cleaning!$A:$A,Cleaning!$M:$M,0,0)</f>
        <v>1</v>
      </c>
      <c r="M763" s="5">
        <f>_xlfn.XLOOKUP(A763,Cleaning!$A:$A,Cleaning!$O:$O,0,0)</f>
        <v>4.53</v>
      </c>
      <c r="N763" s="12">
        <f>_xlfn.XLOOKUP(A763,Cleaning!$A:$A,Cleaning!$P:$P,0,0)</f>
        <v>4.53</v>
      </c>
      <c r="O763">
        <f>_xlfn.XLOOKUP(A763,Cleaning!$A:$A,Cleaning!$R:$R,0,0)</f>
        <v>0</v>
      </c>
      <c r="P763">
        <f>_xlfn.XLOOKUP(A763,Cleaning!$A:$A,Cleaning!$T:$T,0,0)</f>
        <v>0.28999999999999998</v>
      </c>
      <c r="Q763" s="5">
        <f>_xlfn.XLOOKUP(A763,Cleaning!$A:$A,Cleaning!$V:$V,0,0)</f>
        <v>4.82</v>
      </c>
    </row>
    <row r="764" spans="1:17" x14ac:dyDescent="0.3">
      <c r="A764" s="3">
        <v>120762</v>
      </c>
      <c r="B764">
        <f>_xlfn.XLOOKUP(A764,Cleaning!$A:$A,Cleaning!$B:$B,0,0)</f>
        <v>102</v>
      </c>
      <c r="C764" s="2">
        <f>_xlfn.XLOOKUP(A764,Cleaning!$A:$A,Cleaning!$C:$C,0,0)</f>
        <v>45776</v>
      </c>
      <c r="D764" s="4">
        <f>_xlfn.XLOOKUP(A764,Cleaning!$A:$A,Cleaning!$D:$D,0,0)</f>
        <v>0.28408564814814813</v>
      </c>
      <c r="E764" s="2">
        <f>_xlfn.XLOOKUP(A764,Cleaning!$A:$A,Cleaning!$E:$E,0,0)</f>
        <v>45776</v>
      </c>
      <c r="F764" s="10" t="str">
        <f>_xlfn.XLOOKUP(A764,Cleaning!$A:$A,Cleaning!$F:$F,0,0)</f>
        <v>Tuesday</v>
      </c>
      <c r="G764" t="str">
        <f>_xlfn.XLOOKUP(A764,Cleaning!$A:$A,Cleaning!$G:$G,0,0)</f>
        <v>Breakfast</v>
      </c>
      <c r="H764" t="str">
        <f>_xlfn.XLOOKUP(A764,Cleaning!$A:$A,Cleaning!$I:$I,0,0)</f>
        <v>Drive-Thru</v>
      </c>
      <c r="I764" t="str">
        <f>_xlfn.XLOOKUP(A764,Cleaning!$A:$A,Cleaning!$J:$J,0,0)</f>
        <v>Egg Muffin</v>
      </c>
      <c r="J764" t="str">
        <f>_xlfn.XLOOKUP(A764,Cleaning!$A:$A,Cleaning!$L:$L,0,0)</f>
        <v>Extra Egg</v>
      </c>
      <c r="K764" t="str">
        <f>_xlfn.XLOOKUP(A764,Cleaning!$A:$A,Cleaning!$X:$X,0,0)</f>
        <v>Card</v>
      </c>
      <c r="L764" s="3">
        <f>_xlfn.XLOOKUP(A764,Cleaning!$A:$A,Cleaning!$M:$M,0,0)</f>
        <v>1</v>
      </c>
      <c r="M764" s="5">
        <f>_xlfn.XLOOKUP(A764,Cleaning!$A:$A,Cleaning!$O:$O,0,0)</f>
        <v>4.88</v>
      </c>
      <c r="N764" s="12">
        <f>_xlfn.XLOOKUP(A764,Cleaning!$A:$A,Cleaning!$P:$P,0,0)</f>
        <v>4.88</v>
      </c>
      <c r="O764">
        <f>_xlfn.XLOOKUP(A764,Cleaning!$A:$A,Cleaning!$R:$R,0,0)</f>
        <v>0</v>
      </c>
      <c r="P764">
        <f>_xlfn.XLOOKUP(A764,Cleaning!$A:$A,Cleaning!$T:$T,0,0)</f>
        <v>0.44</v>
      </c>
      <c r="Q764" s="5">
        <f>_xlfn.XLOOKUP(A764,Cleaning!$A:$A,Cleaning!$V:$V,0,0)</f>
        <v>5.32</v>
      </c>
    </row>
    <row r="765" spans="1:17" x14ac:dyDescent="0.3">
      <c r="A765" s="3">
        <v>120763</v>
      </c>
      <c r="B765">
        <f>_xlfn.XLOOKUP(A765,Cleaning!$A:$A,Cleaning!$B:$B,0,0)</f>
        <v>103</v>
      </c>
      <c r="C765" s="2">
        <f>_xlfn.XLOOKUP(A765,Cleaning!$A:$A,Cleaning!$C:$C,0,0)</f>
        <v>45783</v>
      </c>
      <c r="D765" s="4">
        <f>_xlfn.XLOOKUP(A765,Cleaning!$A:$A,Cleaning!$D:$D,0,0)</f>
        <v>0.42436342592592591</v>
      </c>
      <c r="E765" s="2">
        <f>_xlfn.XLOOKUP(A765,Cleaning!$A:$A,Cleaning!$E:$E,0,0)</f>
        <v>45783</v>
      </c>
      <c r="F765" s="10" t="str">
        <f>_xlfn.XLOOKUP(A765,Cleaning!$A:$A,Cleaning!$F:$F,0,0)</f>
        <v>Tuesday</v>
      </c>
      <c r="G765" t="str">
        <f>_xlfn.XLOOKUP(A765,Cleaning!$A:$A,Cleaning!$G:$G,0,0)</f>
        <v>Morning</v>
      </c>
      <c r="H765" t="str">
        <f>_xlfn.XLOOKUP(A765,Cleaning!$A:$A,Cleaning!$I:$I,0,0)</f>
        <v>Delivery</v>
      </c>
      <c r="I765" t="str">
        <f>_xlfn.XLOOKUP(A765,Cleaning!$A:$A,Cleaning!$J:$J,0,0)</f>
        <v>Bottled Water</v>
      </c>
      <c r="J765" t="str">
        <f>_xlfn.XLOOKUP(A765,Cleaning!$A:$A,Cleaning!$L:$L,0,0)</f>
        <v>Light Ice</v>
      </c>
      <c r="K765" t="str">
        <f>_xlfn.XLOOKUP(A765,Cleaning!$A:$A,Cleaning!$X:$X,0,0)</f>
        <v>Card</v>
      </c>
      <c r="L765" s="3">
        <f>_xlfn.XLOOKUP(A765,Cleaning!$A:$A,Cleaning!$M:$M,0,0)</f>
        <v>1</v>
      </c>
      <c r="M765" s="5">
        <f>_xlfn.XLOOKUP(A765,Cleaning!$A:$A,Cleaning!$O:$O,0,0)</f>
        <v>1.4300000000000002</v>
      </c>
      <c r="N765" s="12">
        <f>_xlfn.XLOOKUP(A765,Cleaning!$A:$A,Cleaning!$P:$P,0,0)</f>
        <v>1.4300000000000002</v>
      </c>
      <c r="O765">
        <f>_xlfn.XLOOKUP(A765,Cleaning!$A:$A,Cleaning!$R:$R,0,0)</f>
        <v>0.21</v>
      </c>
      <c r="P765">
        <f>_xlfn.XLOOKUP(A765,Cleaning!$A:$A,Cleaning!$T:$T,0,0)</f>
        <v>0.12</v>
      </c>
      <c r="Q765" s="5">
        <f>_xlfn.XLOOKUP(A765,Cleaning!$A:$A,Cleaning!$V:$V,0,0)</f>
        <v>1.34</v>
      </c>
    </row>
    <row r="766" spans="1:17" x14ac:dyDescent="0.3">
      <c r="A766" s="3">
        <v>120764</v>
      </c>
      <c r="B766">
        <f>_xlfn.XLOOKUP(A766,Cleaning!$A:$A,Cleaning!$B:$B,0,0)</f>
        <v>402</v>
      </c>
      <c r="C766" s="2">
        <f>_xlfn.XLOOKUP(A766,Cleaning!$A:$A,Cleaning!$C:$C,0,0)</f>
        <v>45792</v>
      </c>
      <c r="D766" s="4">
        <f>_xlfn.XLOOKUP(A766,Cleaning!$A:$A,Cleaning!$D:$D,0,0)</f>
        <v>0.47790509259259262</v>
      </c>
      <c r="E766" s="2">
        <f>_xlfn.XLOOKUP(A766,Cleaning!$A:$A,Cleaning!$E:$E,0,0)</f>
        <v>45792</v>
      </c>
      <c r="F766" s="10" t="str">
        <f>_xlfn.XLOOKUP(A766,Cleaning!$A:$A,Cleaning!$F:$F,0,0)</f>
        <v>Thursday</v>
      </c>
      <c r="G766" t="str">
        <f>_xlfn.XLOOKUP(A766,Cleaning!$A:$A,Cleaning!$G:$G,0,0)</f>
        <v>Lunch</v>
      </c>
      <c r="H766" t="str">
        <f>_xlfn.XLOOKUP(A766,Cleaning!$A:$A,Cleaning!$I:$I,0,0)</f>
        <v>Takeout</v>
      </c>
      <c r="I766" t="str">
        <f>_xlfn.XLOOKUP(A766,Cleaning!$A:$A,Cleaning!$J:$J,0,0)</f>
        <v>Soft Drink (Medium)</v>
      </c>
      <c r="J766" t="str">
        <f>_xlfn.XLOOKUP(A766,Cleaning!$A:$A,Cleaning!$L:$L,0,0)</f>
        <v>No Modifier</v>
      </c>
      <c r="K766" t="str">
        <f>_xlfn.XLOOKUP(A766,Cleaning!$A:$A,Cleaning!$X:$X,0,0)</f>
        <v>Card</v>
      </c>
      <c r="L766" s="3">
        <f>_xlfn.XLOOKUP(A766,Cleaning!$A:$A,Cleaning!$M:$M,0,0)</f>
        <v>2</v>
      </c>
      <c r="M766" s="5">
        <f>_xlfn.XLOOKUP(A766,Cleaning!$A:$A,Cleaning!$O:$O,0,0)</f>
        <v>1.84</v>
      </c>
      <c r="N766" s="12">
        <f>_xlfn.XLOOKUP(A766,Cleaning!$A:$A,Cleaning!$P:$P,0,0)</f>
        <v>3.68</v>
      </c>
      <c r="O766">
        <f>_xlfn.XLOOKUP(A766,Cleaning!$A:$A,Cleaning!$R:$R,0,0)</f>
        <v>0</v>
      </c>
      <c r="P766">
        <f>_xlfn.XLOOKUP(A766,Cleaning!$A:$A,Cleaning!$T:$T,0,0)</f>
        <v>0.27</v>
      </c>
      <c r="Q766" s="5">
        <f>_xlfn.XLOOKUP(A766,Cleaning!$A:$A,Cleaning!$V:$V,0,0)</f>
        <v>3.95</v>
      </c>
    </row>
    <row r="767" spans="1:17" x14ac:dyDescent="0.3">
      <c r="A767" s="3">
        <v>120765</v>
      </c>
      <c r="B767">
        <f>_xlfn.XLOOKUP(A767,Cleaning!$A:$A,Cleaning!$B:$B,0,0)</f>
        <v>201</v>
      </c>
      <c r="C767" s="2">
        <f>_xlfn.XLOOKUP(A767,Cleaning!$A:$A,Cleaning!$C:$C,0,0)</f>
        <v>45797</v>
      </c>
      <c r="D767" s="4">
        <f>_xlfn.XLOOKUP(A767,Cleaning!$A:$A,Cleaning!$D:$D,0,0)</f>
        <v>0.38793981481481482</v>
      </c>
      <c r="E767" s="2">
        <f>_xlfn.XLOOKUP(A767,Cleaning!$A:$A,Cleaning!$E:$E,0,0)</f>
        <v>45797</v>
      </c>
      <c r="F767" s="10" t="str">
        <f>_xlfn.XLOOKUP(A767,Cleaning!$A:$A,Cleaning!$F:$F,0,0)</f>
        <v>Tuesday</v>
      </c>
      <c r="G767" t="str">
        <f>_xlfn.XLOOKUP(A767,Cleaning!$A:$A,Cleaning!$G:$G,0,0)</f>
        <v>Breakfast</v>
      </c>
      <c r="H767" t="str">
        <f>_xlfn.XLOOKUP(A767,Cleaning!$A:$A,Cleaning!$I:$I,0,0)</f>
        <v>Takeout</v>
      </c>
      <c r="I767" t="str">
        <f>_xlfn.XLOOKUP(A767,Cleaning!$A:$A,Cleaning!$J:$J,0,0)</f>
        <v>Hash Browns</v>
      </c>
      <c r="J767" t="str">
        <f>_xlfn.XLOOKUP(A767,Cleaning!$A:$A,Cleaning!$L:$L,0,0)</f>
        <v>No Modifier</v>
      </c>
      <c r="K767" t="str">
        <f>_xlfn.XLOOKUP(A767,Cleaning!$A:$A,Cleaning!$X:$X,0,0)</f>
        <v>Cash</v>
      </c>
      <c r="L767" s="3">
        <f>_xlfn.XLOOKUP(A767,Cleaning!$A:$A,Cleaning!$M:$M,0,0)</f>
        <v>1</v>
      </c>
      <c r="M767" s="5">
        <f>_xlfn.XLOOKUP(A767,Cleaning!$A:$A,Cleaning!$O:$O,0,0)</f>
        <v>1.75</v>
      </c>
      <c r="N767" s="12">
        <f>_xlfn.XLOOKUP(A767,Cleaning!$A:$A,Cleaning!$P:$P,0,0)</f>
        <v>1.75</v>
      </c>
      <c r="O767">
        <f>_xlfn.XLOOKUP(A767,Cleaning!$A:$A,Cleaning!$R:$R,0,0)</f>
        <v>0</v>
      </c>
      <c r="P767">
        <f>_xlfn.XLOOKUP(A767,Cleaning!$A:$A,Cleaning!$T:$T,0,0)</f>
        <v>0.1</v>
      </c>
      <c r="Q767" s="5">
        <f>_xlfn.XLOOKUP(A767,Cleaning!$A:$A,Cleaning!$V:$V,0,0)</f>
        <v>1.85</v>
      </c>
    </row>
    <row r="768" spans="1:17" x14ac:dyDescent="0.3">
      <c r="A768" s="3">
        <v>120766</v>
      </c>
      <c r="B768">
        <f>_xlfn.XLOOKUP(A768,Cleaning!$A:$A,Cleaning!$B:$B,0,0)</f>
        <v>102</v>
      </c>
      <c r="C768" s="2">
        <f>_xlfn.XLOOKUP(A768,Cleaning!$A:$A,Cleaning!$C:$C,0,0)</f>
        <v>45763</v>
      </c>
      <c r="D768" s="4">
        <f>_xlfn.XLOOKUP(A768,Cleaning!$A:$A,Cleaning!$D:$D,0,0)</f>
        <v>0.48597222222222225</v>
      </c>
      <c r="E768" s="2">
        <f>_xlfn.XLOOKUP(A768,Cleaning!$A:$A,Cleaning!$E:$E,0,0)</f>
        <v>45763</v>
      </c>
      <c r="F768" s="10" t="str">
        <f>_xlfn.XLOOKUP(A768,Cleaning!$A:$A,Cleaning!$F:$F,0,0)</f>
        <v>Wednesday</v>
      </c>
      <c r="G768" t="str">
        <f>_xlfn.XLOOKUP(A768,Cleaning!$A:$A,Cleaning!$G:$G,0,0)</f>
        <v>Lunch</v>
      </c>
      <c r="H768" t="str">
        <f>_xlfn.XLOOKUP(A768,Cleaning!$A:$A,Cleaning!$I:$I,0,0)</f>
        <v>Drive-Thru</v>
      </c>
      <c r="I768" t="str">
        <f>_xlfn.XLOOKUP(A768,Cleaning!$A:$A,Cleaning!$J:$J,0,0)</f>
        <v>Double Cheeseburger Combo</v>
      </c>
      <c r="J768" t="str">
        <f>_xlfn.XLOOKUP(A768,Cleaning!$A:$A,Cleaning!$L:$L,0,0)</f>
        <v>No Modifier</v>
      </c>
      <c r="K768" t="str">
        <f>_xlfn.XLOOKUP(A768,Cleaning!$A:$A,Cleaning!$X:$X,0,0)</f>
        <v>Card</v>
      </c>
      <c r="L768" s="3">
        <f>_xlfn.XLOOKUP(A768,Cleaning!$A:$A,Cleaning!$M:$M,0,0)</f>
        <v>1</v>
      </c>
      <c r="M768" s="5">
        <f>_xlfn.XLOOKUP(A768,Cleaning!$A:$A,Cleaning!$O:$O,0,0)</f>
        <v>9.9699999999999989</v>
      </c>
      <c r="N768" s="12">
        <f>_xlfn.XLOOKUP(A768,Cleaning!$A:$A,Cleaning!$P:$P,0,0)</f>
        <v>9.9699999999999989</v>
      </c>
      <c r="O768">
        <f>_xlfn.XLOOKUP(A768,Cleaning!$A:$A,Cleaning!$R:$R,0,0)</f>
        <v>0</v>
      </c>
      <c r="P768">
        <f>_xlfn.XLOOKUP(A768,Cleaning!$A:$A,Cleaning!$T:$T,0,0)</f>
        <v>0.65</v>
      </c>
      <c r="Q768" s="5">
        <f>_xlfn.XLOOKUP(A768,Cleaning!$A:$A,Cleaning!$V:$V,0,0)</f>
        <v>10.62</v>
      </c>
    </row>
    <row r="769" spans="1:17" x14ac:dyDescent="0.3">
      <c r="A769" s="3">
        <v>120767</v>
      </c>
      <c r="B769">
        <f>_xlfn.XLOOKUP(A769,Cleaning!$A:$A,Cleaning!$B:$B,0,0)</f>
        <v>102</v>
      </c>
      <c r="C769" s="2">
        <f>_xlfn.XLOOKUP(A769,Cleaning!$A:$A,Cleaning!$C:$C,0,0)</f>
        <v>45785</v>
      </c>
      <c r="D769" s="4">
        <f>_xlfn.XLOOKUP(A769,Cleaning!$A:$A,Cleaning!$D:$D,0,0)</f>
        <v>0.18636574074074075</v>
      </c>
      <c r="E769" s="2">
        <f>_xlfn.XLOOKUP(A769,Cleaning!$A:$A,Cleaning!$E:$E,0,0)</f>
        <v>45785</v>
      </c>
      <c r="F769" s="10" t="str">
        <f>_xlfn.XLOOKUP(A769,Cleaning!$A:$A,Cleaning!$F:$F,0,0)</f>
        <v>Thursday</v>
      </c>
      <c r="G769" t="str">
        <f>_xlfn.XLOOKUP(A769,Cleaning!$A:$A,Cleaning!$G:$G,0,0)</f>
        <v>Afternoon</v>
      </c>
      <c r="H769" t="str">
        <f>_xlfn.XLOOKUP(A769,Cleaning!$A:$A,Cleaning!$I:$I,0,0)</f>
        <v>Delivery</v>
      </c>
      <c r="I769" t="str">
        <f>_xlfn.XLOOKUP(A769,Cleaning!$A:$A,Cleaning!$J:$J,0,0)</f>
        <v>Soft Drink (Medium)</v>
      </c>
      <c r="J769" t="str">
        <f>_xlfn.XLOOKUP(A769,Cleaning!$A:$A,Cleaning!$L:$L,0,0)</f>
        <v>Extra Ice</v>
      </c>
      <c r="K769" t="str">
        <f>_xlfn.XLOOKUP(A769,Cleaning!$A:$A,Cleaning!$X:$X,0,0)</f>
        <v>Card</v>
      </c>
      <c r="L769" s="3">
        <f>_xlfn.XLOOKUP(A769,Cleaning!$A:$A,Cleaning!$M:$M,0,0)</f>
        <v>1</v>
      </c>
      <c r="M769" s="5">
        <f>_xlfn.XLOOKUP(A769,Cleaning!$A:$A,Cleaning!$O:$O,0,0)</f>
        <v>1.8899999999999997</v>
      </c>
      <c r="N769" s="12">
        <f>_xlfn.XLOOKUP(A769,Cleaning!$A:$A,Cleaning!$P:$P,0,0)</f>
        <v>1.8899999999999997</v>
      </c>
      <c r="O769">
        <f>_xlfn.XLOOKUP(A769,Cleaning!$A:$A,Cleaning!$R:$R,0,0)</f>
        <v>0</v>
      </c>
      <c r="P769">
        <f>_xlfn.XLOOKUP(A769,Cleaning!$A:$A,Cleaning!$T:$T,0,0)</f>
        <v>0.14000000000000001</v>
      </c>
      <c r="Q769" s="5">
        <f>_xlfn.XLOOKUP(A769,Cleaning!$A:$A,Cleaning!$V:$V,0,0)</f>
        <v>2.0299999999999998</v>
      </c>
    </row>
    <row r="770" spans="1:17" x14ac:dyDescent="0.3">
      <c r="A770" s="3">
        <v>120768</v>
      </c>
      <c r="B770">
        <f>_xlfn.XLOOKUP(A770,Cleaning!$A:$A,Cleaning!$B:$B,0,0)</f>
        <v>401</v>
      </c>
      <c r="C770" s="2">
        <f>_xlfn.XLOOKUP(A770,Cleaning!$A:$A,Cleaning!$C:$C,0,0)</f>
        <v>45763</v>
      </c>
      <c r="D770" s="4">
        <f>_xlfn.XLOOKUP(A770,Cleaning!$A:$A,Cleaning!$D:$D,0,0)</f>
        <v>0.10288194444444444</v>
      </c>
      <c r="E770" s="2">
        <f>_xlfn.XLOOKUP(A770,Cleaning!$A:$A,Cleaning!$E:$E,0,0)</f>
        <v>45763</v>
      </c>
      <c r="F770" s="10" t="str">
        <f>_xlfn.XLOOKUP(A770,Cleaning!$A:$A,Cleaning!$F:$F,0,0)</f>
        <v>Wednesday</v>
      </c>
      <c r="G770" t="str">
        <f>_xlfn.XLOOKUP(A770,Cleaning!$A:$A,Cleaning!$G:$G,0,0)</f>
        <v>Lunch</v>
      </c>
      <c r="H770" t="str">
        <f>_xlfn.XLOOKUP(A770,Cleaning!$A:$A,Cleaning!$I:$I,0,0)</f>
        <v>Dine-In</v>
      </c>
      <c r="I770" t="str">
        <f>_xlfn.XLOOKUP(A770,Cleaning!$A:$A,Cleaning!$J:$J,0,0)</f>
        <v>Cheeseburger Combo</v>
      </c>
      <c r="J770" t="str">
        <f>_xlfn.XLOOKUP(A770,Cleaning!$A:$A,Cleaning!$L:$L,0,0)</f>
        <v>No Modifier</v>
      </c>
      <c r="K770" t="str">
        <f>_xlfn.XLOOKUP(A770,Cleaning!$A:$A,Cleaning!$X:$X,0,0)</f>
        <v>Card</v>
      </c>
      <c r="L770" s="3">
        <f>_xlfn.XLOOKUP(A770,Cleaning!$A:$A,Cleaning!$M:$M,0,0)</f>
        <v>1</v>
      </c>
      <c r="M770" s="5">
        <f>_xlfn.XLOOKUP(A770,Cleaning!$A:$A,Cleaning!$O:$O,0,0)</f>
        <v>8.18</v>
      </c>
      <c r="N770" s="12">
        <f>_xlfn.XLOOKUP(A770,Cleaning!$A:$A,Cleaning!$P:$P,0,0)</f>
        <v>8.18</v>
      </c>
      <c r="O770">
        <f>_xlfn.XLOOKUP(A770,Cleaning!$A:$A,Cleaning!$R:$R,0,0)</f>
        <v>0</v>
      </c>
      <c r="P770">
        <f>_xlfn.XLOOKUP(A770,Cleaning!$A:$A,Cleaning!$T:$T,0,0)</f>
        <v>0.56999999999999995</v>
      </c>
      <c r="Q770" s="5">
        <f>_xlfn.XLOOKUP(A770,Cleaning!$A:$A,Cleaning!$V:$V,0,0)</f>
        <v>8.75</v>
      </c>
    </row>
    <row r="771" spans="1:17" x14ac:dyDescent="0.3">
      <c r="A771" s="3">
        <v>120769</v>
      </c>
      <c r="B771">
        <f>_xlfn.XLOOKUP(A771,Cleaning!$A:$A,Cleaning!$B:$B,0,0)</f>
        <v>501</v>
      </c>
      <c r="C771" s="2">
        <f>_xlfn.XLOOKUP(A771,Cleaning!$A:$A,Cleaning!$C:$C,0,0)</f>
        <v>45851</v>
      </c>
      <c r="D771" s="4">
        <f>_xlfn.XLOOKUP(A771,Cleaning!$A:$A,Cleaning!$D:$D,0,0)</f>
        <v>0.41765046296296299</v>
      </c>
      <c r="E771" s="2">
        <f>_xlfn.XLOOKUP(A771,Cleaning!$A:$A,Cleaning!$E:$E,0,0)</f>
        <v>45851</v>
      </c>
      <c r="F771" s="10" t="str">
        <f>_xlfn.XLOOKUP(A771,Cleaning!$A:$A,Cleaning!$F:$F,0,0)</f>
        <v>Sunday</v>
      </c>
      <c r="G771" t="str">
        <f>_xlfn.XLOOKUP(A771,Cleaning!$A:$A,Cleaning!$G:$G,0,0)</f>
        <v>Late Night</v>
      </c>
      <c r="H771" t="str">
        <f>_xlfn.XLOOKUP(A771,Cleaning!$A:$A,Cleaning!$I:$I,0,0)</f>
        <v>Delivery</v>
      </c>
      <c r="I771" t="str">
        <f>_xlfn.XLOOKUP(A771,Cleaning!$A:$A,Cleaning!$J:$J,0,0)</f>
        <v>Double Cheeseburger</v>
      </c>
      <c r="J771" t="str">
        <f>_xlfn.XLOOKUP(A771,Cleaning!$A:$A,Cleaning!$L:$L,0,0)</f>
        <v>No Modifier</v>
      </c>
      <c r="K771" t="str">
        <f>_xlfn.XLOOKUP(A771,Cleaning!$A:$A,Cleaning!$X:$X,0,0)</f>
        <v>Card</v>
      </c>
      <c r="L771" s="3">
        <f>_xlfn.XLOOKUP(A771,Cleaning!$A:$A,Cleaning!$M:$M,0,0)</f>
        <v>1</v>
      </c>
      <c r="M771" s="5">
        <f>_xlfn.XLOOKUP(A771,Cleaning!$A:$A,Cleaning!$O:$O,0,0)</f>
        <v>6.5</v>
      </c>
      <c r="N771" s="12">
        <f>_xlfn.XLOOKUP(A771,Cleaning!$A:$A,Cleaning!$P:$P,0,0)</f>
        <v>6.5</v>
      </c>
      <c r="O771">
        <f>_xlfn.XLOOKUP(A771,Cleaning!$A:$A,Cleaning!$R:$R,0,0)</f>
        <v>0</v>
      </c>
      <c r="P771">
        <f>_xlfn.XLOOKUP(A771,Cleaning!$A:$A,Cleaning!$T:$T,0,0)</f>
        <v>0.62</v>
      </c>
      <c r="Q771" s="5">
        <f>_xlfn.XLOOKUP(A771,Cleaning!$A:$A,Cleaning!$V:$V,0,0)</f>
        <v>7.12</v>
      </c>
    </row>
    <row r="772" spans="1:17" x14ac:dyDescent="0.3">
      <c r="A772" s="3">
        <v>120770</v>
      </c>
      <c r="B772">
        <f>_xlfn.XLOOKUP(A772,Cleaning!$A:$A,Cleaning!$B:$B,0,0)</f>
        <v>103</v>
      </c>
      <c r="C772" s="2">
        <f>_xlfn.XLOOKUP(A772,Cleaning!$A:$A,Cleaning!$C:$C,0,0)</f>
        <v>45793</v>
      </c>
      <c r="D772" s="4">
        <f>_xlfn.XLOOKUP(A772,Cleaning!$A:$A,Cleaning!$D:$D,0,0)</f>
        <v>0.47368055555555555</v>
      </c>
      <c r="E772" s="2">
        <f>_xlfn.XLOOKUP(A772,Cleaning!$A:$A,Cleaning!$E:$E,0,0)</f>
        <v>45793</v>
      </c>
      <c r="F772" s="10" t="str">
        <f>_xlfn.XLOOKUP(A772,Cleaning!$A:$A,Cleaning!$F:$F,0,0)</f>
        <v>Friday</v>
      </c>
      <c r="G772" t="str">
        <f>_xlfn.XLOOKUP(A772,Cleaning!$A:$A,Cleaning!$G:$G,0,0)</f>
        <v>Lunch</v>
      </c>
      <c r="H772" t="str">
        <f>_xlfn.XLOOKUP(A772,Cleaning!$A:$A,Cleaning!$I:$I,0,0)</f>
        <v>Dine-In</v>
      </c>
      <c r="I772" t="str">
        <f>_xlfn.XLOOKUP(A772,Cleaning!$A:$A,Cleaning!$J:$J,0,0)</f>
        <v>Cheeseburger Combo</v>
      </c>
      <c r="J772" t="str">
        <f>_xlfn.XLOOKUP(A772,Cleaning!$A:$A,Cleaning!$L:$L,0,0)</f>
        <v>No Modifier</v>
      </c>
      <c r="K772" t="str">
        <f>_xlfn.XLOOKUP(A772,Cleaning!$A:$A,Cleaning!$X:$X,0,0)</f>
        <v>Card</v>
      </c>
      <c r="L772" s="3">
        <f>_xlfn.XLOOKUP(A772,Cleaning!$A:$A,Cleaning!$M:$M,0,0)</f>
        <v>1</v>
      </c>
      <c r="M772" s="5">
        <f>_xlfn.XLOOKUP(A772,Cleaning!$A:$A,Cleaning!$O:$O,0,0)</f>
        <v>8.84</v>
      </c>
      <c r="N772" s="12">
        <f>_xlfn.XLOOKUP(A772,Cleaning!$A:$A,Cleaning!$P:$P,0,0)</f>
        <v>8.84</v>
      </c>
      <c r="O772">
        <f>_xlfn.XLOOKUP(A772,Cleaning!$A:$A,Cleaning!$R:$R,0,0)</f>
        <v>0</v>
      </c>
      <c r="P772">
        <f>_xlfn.XLOOKUP(A772,Cleaning!$A:$A,Cleaning!$T:$T,0,0)</f>
        <v>0.64</v>
      </c>
      <c r="Q772" s="5">
        <f>_xlfn.XLOOKUP(A772,Cleaning!$A:$A,Cleaning!$V:$V,0,0)</f>
        <v>9.48</v>
      </c>
    </row>
    <row r="773" spans="1:17" x14ac:dyDescent="0.3">
      <c r="A773" s="3">
        <v>120771</v>
      </c>
      <c r="B773">
        <f>_xlfn.XLOOKUP(A773,Cleaning!$A:$A,Cleaning!$B:$B,0,0)</f>
        <v>501</v>
      </c>
      <c r="C773" s="2">
        <f>_xlfn.XLOOKUP(A773,Cleaning!$A:$A,Cleaning!$C:$C,0,0)</f>
        <v>45863</v>
      </c>
      <c r="D773" s="4">
        <f>_xlfn.XLOOKUP(A773,Cleaning!$A:$A,Cleaning!$D:$D,0,0)</f>
        <v>0.52312499999999995</v>
      </c>
      <c r="E773" s="2">
        <f>_xlfn.XLOOKUP(A773,Cleaning!$A:$A,Cleaning!$E:$E,0,0)</f>
        <v>45863</v>
      </c>
      <c r="F773" s="10" t="str">
        <f>_xlfn.XLOOKUP(A773,Cleaning!$A:$A,Cleaning!$F:$F,0,0)</f>
        <v>Friday</v>
      </c>
      <c r="G773" t="str">
        <f>_xlfn.XLOOKUP(A773,Cleaning!$A:$A,Cleaning!$G:$G,0,0)</f>
        <v>Lunch</v>
      </c>
      <c r="H773" t="str">
        <f>_xlfn.XLOOKUP(A773,Cleaning!$A:$A,Cleaning!$I:$I,0,0)</f>
        <v>Dine-In</v>
      </c>
      <c r="I773" t="str">
        <f>_xlfn.XLOOKUP(A773,Cleaning!$A:$A,Cleaning!$J:$J,0,0)</f>
        <v>Spicy Chicken Combo</v>
      </c>
      <c r="J773" t="str">
        <f>_xlfn.XLOOKUP(A773,Cleaning!$A:$A,Cleaning!$L:$L,0,0)</f>
        <v>No Modifier</v>
      </c>
      <c r="K773" t="str">
        <f>_xlfn.XLOOKUP(A773,Cleaning!$A:$A,Cleaning!$X:$X,0,0)</f>
        <v>Card</v>
      </c>
      <c r="L773" s="3">
        <f>_xlfn.XLOOKUP(A773,Cleaning!$A:$A,Cleaning!$M:$M,0,0)</f>
        <v>1</v>
      </c>
      <c r="M773" s="5">
        <f>_xlfn.XLOOKUP(A773,Cleaning!$A:$A,Cleaning!$O:$O,0,0)</f>
        <v>9.0100000000000016</v>
      </c>
      <c r="N773" s="12">
        <f>_xlfn.XLOOKUP(A773,Cleaning!$A:$A,Cleaning!$P:$P,0,0)</f>
        <v>9.0100000000000016</v>
      </c>
      <c r="O773">
        <f>_xlfn.XLOOKUP(A773,Cleaning!$A:$A,Cleaning!$R:$R,0,0)</f>
        <v>0</v>
      </c>
      <c r="P773">
        <f>_xlfn.XLOOKUP(A773,Cleaning!$A:$A,Cleaning!$T:$T,0,0)</f>
        <v>0.54</v>
      </c>
      <c r="Q773" s="5">
        <f>_xlfn.XLOOKUP(A773,Cleaning!$A:$A,Cleaning!$V:$V,0,0)</f>
        <v>9.5500000000000007</v>
      </c>
    </row>
    <row r="774" spans="1:17" x14ac:dyDescent="0.3">
      <c r="A774" s="3">
        <v>120772</v>
      </c>
      <c r="B774">
        <f>_xlfn.XLOOKUP(A774,Cleaning!$A:$A,Cleaning!$B:$B,0,0)</f>
        <v>301</v>
      </c>
      <c r="C774" s="2">
        <f>_xlfn.XLOOKUP(A774,Cleaning!$A:$A,Cleaning!$C:$C,0,0)</f>
        <v>45763</v>
      </c>
      <c r="D774" s="4">
        <f>_xlfn.XLOOKUP(A774,Cleaning!$A:$A,Cleaning!$D:$D,0,0)</f>
        <v>0.20158564814814814</v>
      </c>
      <c r="E774" s="2">
        <f>_xlfn.XLOOKUP(A774,Cleaning!$A:$A,Cleaning!$E:$E,0,0)</f>
        <v>45763</v>
      </c>
      <c r="F774" s="10" t="str">
        <f>_xlfn.XLOOKUP(A774,Cleaning!$A:$A,Cleaning!$F:$F,0,0)</f>
        <v>Wednesday</v>
      </c>
      <c r="G774" t="str">
        <f>_xlfn.XLOOKUP(A774,Cleaning!$A:$A,Cleaning!$G:$G,0,0)</f>
        <v>Afternoon</v>
      </c>
      <c r="H774" t="str">
        <f>_xlfn.XLOOKUP(A774,Cleaning!$A:$A,Cleaning!$I:$I,0,0)</f>
        <v>Takeout</v>
      </c>
      <c r="I774" t="str">
        <f>_xlfn.XLOOKUP(A774,Cleaning!$A:$A,Cleaning!$J:$J,0,0)</f>
        <v>French Fries</v>
      </c>
      <c r="J774" t="str">
        <f>_xlfn.XLOOKUP(A774,Cleaning!$A:$A,Cleaning!$L:$L,0,0)</f>
        <v>No Modifier</v>
      </c>
      <c r="K774" t="str">
        <f>_xlfn.XLOOKUP(A774,Cleaning!$A:$A,Cleaning!$X:$X,0,0)</f>
        <v>Cash</v>
      </c>
      <c r="L774" s="3">
        <f>_xlfn.XLOOKUP(A774,Cleaning!$A:$A,Cleaning!$M:$M,0,0)</f>
        <v>1</v>
      </c>
      <c r="M774" s="5">
        <f>_xlfn.XLOOKUP(A774,Cleaning!$A:$A,Cleaning!$O:$O,0,0)</f>
        <v>2.82</v>
      </c>
      <c r="N774" s="12">
        <f>_xlfn.XLOOKUP(A774,Cleaning!$A:$A,Cleaning!$P:$P,0,0)</f>
        <v>2.82</v>
      </c>
      <c r="O774">
        <f>_xlfn.XLOOKUP(A774,Cleaning!$A:$A,Cleaning!$R:$R,0,0)</f>
        <v>0</v>
      </c>
      <c r="P774">
        <f>_xlfn.XLOOKUP(A774,Cleaning!$A:$A,Cleaning!$T:$T,0,0)</f>
        <v>0.2</v>
      </c>
      <c r="Q774" s="5">
        <f>_xlfn.XLOOKUP(A774,Cleaning!$A:$A,Cleaning!$V:$V,0,0)</f>
        <v>3.02</v>
      </c>
    </row>
    <row r="775" spans="1:17" x14ac:dyDescent="0.3">
      <c r="A775" s="3">
        <v>120773</v>
      </c>
      <c r="B775">
        <f>_xlfn.XLOOKUP(A775,Cleaning!$A:$A,Cleaning!$B:$B,0,0)</f>
        <v>101</v>
      </c>
      <c r="C775" s="2">
        <f>_xlfn.XLOOKUP(A775,Cleaning!$A:$A,Cleaning!$C:$C,0,0)</f>
        <v>45766</v>
      </c>
      <c r="D775" s="4">
        <f>_xlfn.XLOOKUP(A775,Cleaning!$A:$A,Cleaning!$D:$D,0,0)</f>
        <v>0.47555555555555556</v>
      </c>
      <c r="E775" s="2">
        <f>_xlfn.XLOOKUP(A775,Cleaning!$A:$A,Cleaning!$E:$E,0,0)</f>
        <v>45766</v>
      </c>
      <c r="F775" s="10" t="str">
        <f>_xlfn.XLOOKUP(A775,Cleaning!$A:$A,Cleaning!$F:$F,0,0)</f>
        <v>Saturday</v>
      </c>
      <c r="G775" t="str">
        <f>_xlfn.XLOOKUP(A775,Cleaning!$A:$A,Cleaning!$G:$G,0,0)</f>
        <v>Lunch</v>
      </c>
      <c r="H775" t="str">
        <f>_xlfn.XLOOKUP(A775,Cleaning!$A:$A,Cleaning!$I:$I,0,0)</f>
        <v>Dine-In</v>
      </c>
      <c r="I775" t="str">
        <f>_xlfn.XLOOKUP(A775,Cleaning!$A:$A,Cleaning!$J:$J,0,0)</f>
        <v>Cheeseburger Combo</v>
      </c>
      <c r="J775" t="str">
        <f>_xlfn.XLOOKUP(A775,Cleaning!$A:$A,Cleaning!$L:$L,0,0)</f>
        <v>No Modifier</v>
      </c>
      <c r="K775" t="str">
        <f>_xlfn.XLOOKUP(A775,Cleaning!$A:$A,Cleaning!$X:$X,0,0)</f>
        <v>Card</v>
      </c>
      <c r="L775" s="3">
        <f>_xlfn.XLOOKUP(A775,Cleaning!$A:$A,Cleaning!$M:$M,0,0)</f>
        <v>2</v>
      </c>
      <c r="M775" s="5">
        <f>_xlfn.XLOOKUP(A775,Cleaning!$A:$A,Cleaning!$O:$O,0,0)</f>
        <v>8.9799999999999986</v>
      </c>
      <c r="N775" s="12">
        <f>_xlfn.XLOOKUP(A775,Cleaning!$A:$A,Cleaning!$P:$P,0,0)</f>
        <v>17.959999999999997</v>
      </c>
      <c r="O775">
        <f>_xlfn.XLOOKUP(A775,Cleaning!$A:$A,Cleaning!$R:$R,0,0)</f>
        <v>0</v>
      </c>
      <c r="P775">
        <f>_xlfn.XLOOKUP(A775,Cleaning!$A:$A,Cleaning!$T:$T,0,0)</f>
        <v>1.35</v>
      </c>
      <c r="Q775" s="5">
        <f>_xlfn.XLOOKUP(A775,Cleaning!$A:$A,Cleaning!$V:$V,0,0)</f>
        <v>19.309999999999999</v>
      </c>
    </row>
    <row r="776" spans="1:17" x14ac:dyDescent="0.3">
      <c r="A776" s="3">
        <v>120774</v>
      </c>
      <c r="B776">
        <f>_xlfn.XLOOKUP(A776,Cleaning!$A:$A,Cleaning!$B:$B,0,0)</f>
        <v>301</v>
      </c>
      <c r="C776" s="2">
        <f>_xlfn.XLOOKUP(A776,Cleaning!$A:$A,Cleaning!$C:$C,0,0)</f>
        <v>45871</v>
      </c>
      <c r="D776" s="4">
        <f>_xlfn.XLOOKUP(A776,Cleaning!$A:$A,Cleaning!$D:$D,0,0)</f>
        <v>0.38557870370370373</v>
      </c>
      <c r="E776" s="2">
        <f>_xlfn.XLOOKUP(A776,Cleaning!$A:$A,Cleaning!$E:$E,0,0)</f>
        <v>45871</v>
      </c>
      <c r="F776" s="10" t="str">
        <f>_xlfn.XLOOKUP(A776,Cleaning!$A:$A,Cleaning!$F:$F,0,0)</f>
        <v>Saturday</v>
      </c>
      <c r="G776" t="str">
        <f>_xlfn.XLOOKUP(A776,Cleaning!$A:$A,Cleaning!$G:$G,0,0)</f>
        <v>Dinner</v>
      </c>
      <c r="H776" t="str">
        <f>_xlfn.XLOOKUP(A776,Cleaning!$A:$A,Cleaning!$I:$I,0,0)</f>
        <v>Delivery</v>
      </c>
      <c r="I776" t="str">
        <f>_xlfn.XLOOKUP(A776,Cleaning!$A:$A,Cleaning!$J:$J,0,0)</f>
        <v>Double Cheeseburger Combo</v>
      </c>
      <c r="J776" t="str">
        <f>_xlfn.XLOOKUP(A776,Cleaning!$A:$A,Cleaning!$L:$L,0,0)</f>
        <v>No Modifier</v>
      </c>
      <c r="K776" t="str">
        <f>_xlfn.XLOOKUP(A776,Cleaning!$A:$A,Cleaning!$X:$X,0,0)</f>
        <v>Card</v>
      </c>
      <c r="L776" s="3">
        <f>_xlfn.XLOOKUP(A776,Cleaning!$A:$A,Cleaning!$M:$M,0,0)</f>
        <v>1</v>
      </c>
      <c r="M776" s="5">
        <f>_xlfn.XLOOKUP(A776,Cleaning!$A:$A,Cleaning!$O:$O,0,0)</f>
        <v>10.299999999999999</v>
      </c>
      <c r="N776" s="12">
        <f>_xlfn.XLOOKUP(A776,Cleaning!$A:$A,Cleaning!$P:$P,0,0)</f>
        <v>10.299999999999999</v>
      </c>
      <c r="O776">
        <f>_xlfn.XLOOKUP(A776,Cleaning!$A:$A,Cleaning!$R:$R,0,0)</f>
        <v>0</v>
      </c>
      <c r="P776">
        <f>_xlfn.XLOOKUP(A776,Cleaning!$A:$A,Cleaning!$T:$T,0,0)</f>
        <v>0.82</v>
      </c>
      <c r="Q776" s="5">
        <f>_xlfn.XLOOKUP(A776,Cleaning!$A:$A,Cleaning!$V:$V,0,0)</f>
        <v>11.12</v>
      </c>
    </row>
    <row r="777" spans="1:17" x14ac:dyDescent="0.3">
      <c r="A777" s="3">
        <v>120775</v>
      </c>
      <c r="B777">
        <f>_xlfn.XLOOKUP(A777,Cleaning!$A:$A,Cleaning!$B:$B,0,0)</f>
        <v>201</v>
      </c>
      <c r="C777" s="2">
        <f>_xlfn.XLOOKUP(A777,Cleaning!$A:$A,Cleaning!$C:$C,0,0)</f>
        <v>45802</v>
      </c>
      <c r="D777" s="4">
        <f>_xlfn.XLOOKUP(A777,Cleaning!$A:$A,Cleaning!$D:$D,0,0)</f>
        <v>0.42969907407407409</v>
      </c>
      <c r="E777" s="2">
        <f>_xlfn.XLOOKUP(A777,Cleaning!$A:$A,Cleaning!$E:$E,0,0)</f>
        <v>45802</v>
      </c>
      <c r="F777" s="10" t="str">
        <f>_xlfn.XLOOKUP(A777,Cleaning!$A:$A,Cleaning!$F:$F,0,0)</f>
        <v>Sunday</v>
      </c>
      <c r="G777" t="str">
        <f>_xlfn.XLOOKUP(A777,Cleaning!$A:$A,Cleaning!$G:$G,0,0)</f>
        <v>Late Night</v>
      </c>
      <c r="H777" t="str">
        <f>_xlfn.XLOOKUP(A777,Cleaning!$A:$A,Cleaning!$I:$I,0,0)</f>
        <v>Dine-In</v>
      </c>
      <c r="I777" t="str">
        <f>_xlfn.XLOOKUP(A777,Cleaning!$A:$A,Cleaning!$J:$J,0,0)</f>
        <v>French Fries</v>
      </c>
      <c r="J777" t="str">
        <f>_xlfn.XLOOKUP(A777,Cleaning!$A:$A,Cleaning!$L:$L,0,0)</f>
        <v>Small Size</v>
      </c>
      <c r="K777" t="str">
        <f>_xlfn.XLOOKUP(A777,Cleaning!$A:$A,Cleaning!$X:$X,0,0)</f>
        <v>MobilePay</v>
      </c>
      <c r="L777" s="3">
        <f>_xlfn.XLOOKUP(A777,Cleaning!$A:$A,Cleaning!$M:$M,0,0)</f>
        <v>2</v>
      </c>
      <c r="M777" s="5">
        <f>_xlfn.XLOOKUP(A777,Cleaning!$A:$A,Cleaning!$O:$O,0,0)</f>
        <v>1.9000000000000001</v>
      </c>
      <c r="N777" s="12">
        <f>_xlfn.XLOOKUP(A777,Cleaning!$A:$A,Cleaning!$P:$P,0,0)</f>
        <v>3.8000000000000003</v>
      </c>
      <c r="O777">
        <f>_xlfn.XLOOKUP(A777,Cleaning!$A:$A,Cleaning!$R:$R,0,0)</f>
        <v>0</v>
      </c>
      <c r="P777">
        <f>_xlfn.XLOOKUP(A777,Cleaning!$A:$A,Cleaning!$T:$T,0,0)</f>
        <v>0.23</v>
      </c>
      <c r="Q777" s="5">
        <f>_xlfn.XLOOKUP(A777,Cleaning!$A:$A,Cleaning!$V:$V,0,0)</f>
        <v>4.03</v>
      </c>
    </row>
    <row r="778" spans="1:17" x14ac:dyDescent="0.3">
      <c r="A778" s="3">
        <v>120776</v>
      </c>
      <c r="B778">
        <f>_xlfn.XLOOKUP(A778,Cleaning!$A:$A,Cleaning!$B:$B,0,0)</f>
        <v>401</v>
      </c>
      <c r="C778" s="2">
        <f>_xlfn.XLOOKUP(A778,Cleaning!$A:$A,Cleaning!$C:$C,0,0)</f>
        <v>45819</v>
      </c>
      <c r="D778" s="4">
        <f>_xlfn.XLOOKUP(A778,Cleaning!$A:$A,Cleaning!$D:$D,0,0)</f>
        <v>0.26990740740740743</v>
      </c>
      <c r="E778" s="2">
        <f>_xlfn.XLOOKUP(A778,Cleaning!$A:$A,Cleaning!$E:$E,0,0)</f>
        <v>45819</v>
      </c>
      <c r="F778" s="10" t="str">
        <f>_xlfn.XLOOKUP(A778,Cleaning!$A:$A,Cleaning!$F:$F,0,0)</f>
        <v>Wednesday</v>
      </c>
      <c r="G778" t="str">
        <f>_xlfn.XLOOKUP(A778,Cleaning!$A:$A,Cleaning!$G:$G,0,0)</f>
        <v>Breakfast</v>
      </c>
      <c r="H778" t="str">
        <f>_xlfn.XLOOKUP(A778,Cleaning!$A:$A,Cleaning!$I:$I,0,0)</f>
        <v>Takeout</v>
      </c>
      <c r="I778" t="str">
        <f>_xlfn.XLOOKUP(A778,Cleaning!$A:$A,Cleaning!$J:$J,0,0)</f>
        <v>Breakfast Burrito</v>
      </c>
      <c r="J778" t="str">
        <f>_xlfn.XLOOKUP(A778,Cleaning!$A:$A,Cleaning!$L:$L,0,0)</f>
        <v>No Modifier</v>
      </c>
      <c r="K778" t="str">
        <f>_xlfn.XLOOKUP(A778,Cleaning!$A:$A,Cleaning!$X:$X,0,0)</f>
        <v>Card</v>
      </c>
      <c r="L778" s="3">
        <f>_xlfn.XLOOKUP(A778,Cleaning!$A:$A,Cleaning!$M:$M,0,0)</f>
        <v>2</v>
      </c>
      <c r="M778" s="5">
        <f>_xlfn.XLOOKUP(A778,Cleaning!$A:$A,Cleaning!$O:$O,0,0)</f>
        <v>3.5599999999999996</v>
      </c>
      <c r="N778" s="12">
        <f>_xlfn.XLOOKUP(A778,Cleaning!$A:$A,Cleaning!$P:$P,0,0)</f>
        <v>7.1199999999999992</v>
      </c>
      <c r="O778">
        <f>_xlfn.XLOOKUP(A778,Cleaning!$A:$A,Cleaning!$R:$R,0,0)</f>
        <v>0</v>
      </c>
      <c r="P778">
        <f>_xlfn.XLOOKUP(A778,Cleaning!$A:$A,Cleaning!$T:$T,0,0)</f>
        <v>0.52</v>
      </c>
      <c r="Q778" s="5">
        <f>_xlfn.XLOOKUP(A778,Cleaning!$A:$A,Cleaning!$V:$V,0,0)</f>
        <v>7.64</v>
      </c>
    </row>
    <row r="779" spans="1:17" x14ac:dyDescent="0.3">
      <c r="A779" s="3">
        <v>120777</v>
      </c>
      <c r="B779">
        <f>_xlfn.XLOOKUP(A779,Cleaning!$A:$A,Cleaning!$B:$B,0,0)</f>
        <v>102</v>
      </c>
      <c r="C779" s="2">
        <f>_xlfn.XLOOKUP(A779,Cleaning!$A:$A,Cleaning!$C:$C,0,0)</f>
        <v>45837</v>
      </c>
      <c r="D779" s="4">
        <f>_xlfn.XLOOKUP(A779,Cleaning!$A:$A,Cleaning!$D:$D,0,0)</f>
        <v>0.39609953703703704</v>
      </c>
      <c r="E779" s="2">
        <f>_xlfn.XLOOKUP(A779,Cleaning!$A:$A,Cleaning!$E:$E,0,0)</f>
        <v>45837</v>
      </c>
      <c r="F779" s="10" t="str">
        <f>_xlfn.XLOOKUP(A779,Cleaning!$A:$A,Cleaning!$F:$F,0,0)</f>
        <v>Sunday</v>
      </c>
      <c r="G779" t="str">
        <f>_xlfn.XLOOKUP(A779,Cleaning!$A:$A,Cleaning!$G:$G,0,0)</f>
        <v>Breakfast</v>
      </c>
      <c r="H779" t="str">
        <f>_xlfn.XLOOKUP(A779,Cleaning!$A:$A,Cleaning!$I:$I,0,0)</f>
        <v>Dine-In</v>
      </c>
      <c r="I779" t="str">
        <f>_xlfn.XLOOKUP(A779,Cleaning!$A:$A,Cleaning!$J:$J,0,0)</f>
        <v>Sausage Biscuit</v>
      </c>
      <c r="J779" t="str">
        <f>_xlfn.XLOOKUP(A779,Cleaning!$A:$A,Cleaning!$L:$L,0,0)</f>
        <v>No Modifier</v>
      </c>
      <c r="K779" t="str">
        <f>_xlfn.XLOOKUP(A779,Cleaning!$A:$A,Cleaning!$X:$X,0,0)</f>
        <v>MobilePay</v>
      </c>
      <c r="L779" s="3">
        <f>_xlfn.XLOOKUP(A779,Cleaning!$A:$A,Cleaning!$M:$M,0,0)</f>
        <v>1</v>
      </c>
      <c r="M779" s="5">
        <f>_xlfn.XLOOKUP(A779,Cleaning!$A:$A,Cleaning!$O:$O,0,0)</f>
        <v>2.98</v>
      </c>
      <c r="N779" s="12">
        <f>_xlfn.XLOOKUP(A779,Cleaning!$A:$A,Cleaning!$P:$P,0,0)</f>
        <v>2.98</v>
      </c>
      <c r="O779">
        <f>_xlfn.XLOOKUP(A779,Cleaning!$A:$A,Cleaning!$R:$R,0,0)</f>
        <v>0</v>
      </c>
      <c r="P779">
        <f>_xlfn.XLOOKUP(A779,Cleaning!$A:$A,Cleaning!$T:$T,0,0)</f>
        <v>0.21</v>
      </c>
      <c r="Q779" s="5">
        <f>_xlfn.XLOOKUP(A779,Cleaning!$A:$A,Cleaning!$V:$V,0,0)</f>
        <v>3.19</v>
      </c>
    </row>
    <row r="780" spans="1:17" x14ac:dyDescent="0.3">
      <c r="A780" s="3">
        <v>120778</v>
      </c>
      <c r="B780">
        <f>_xlfn.XLOOKUP(A780,Cleaning!$A:$A,Cleaning!$B:$B,0,0)</f>
        <v>501</v>
      </c>
      <c r="C780" s="2">
        <f>_xlfn.XLOOKUP(A780,Cleaning!$A:$A,Cleaning!$C:$C,0,0)</f>
        <v>45813</v>
      </c>
      <c r="D780" s="4">
        <f>_xlfn.XLOOKUP(A780,Cleaning!$A:$A,Cleaning!$D:$D,0,0)</f>
        <v>0.24079861111111112</v>
      </c>
      <c r="E780" s="2">
        <f>_xlfn.XLOOKUP(A780,Cleaning!$A:$A,Cleaning!$E:$E,0,0)</f>
        <v>45813</v>
      </c>
      <c r="F780" s="10" t="str">
        <f>_xlfn.XLOOKUP(A780,Cleaning!$A:$A,Cleaning!$F:$F,0,0)</f>
        <v>Thursday</v>
      </c>
      <c r="G780" t="str">
        <f>_xlfn.XLOOKUP(A780,Cleaning!$A:$A,Cleaning!$G:$G,0,0)</f>
        <v>Breakfast</v>
      </c>
      <c r="H780" t="str">
        <f>_xlfn.XLOOKUP(A780,Cleaning!$A:$A,Cleaning!$I:$I,0,0)</f>
        <v>Drive-Thru</v>
      </c>
      <c r="I780" t="str">
        <f>_xlfn.XLOOKUP(A780,Cleaning!$A:$A,Cleaning!$J:$J,0,0)</f>
        <v>Soft Drink (Small)</v>
      </c>
      <c r="J780" t="str">
        <f>_xlfn.XLOOKUP(A780,Cleaning!$A:$A,Cleaning!$L:$L,0,0)</f>
        <v>No Modifier</v>
      </c>
      <c r="K780" t="str">
        <f>_xlfn.XLOOKUP(A780,Cleaning!$A:$A,Cleaning!$X:$X,0,0)</f>
        <v>Card</v>
      </c>
      <c r="L780" s="3">
        <f>_xlfn.XLOOKUP(A780,Cleaning!$A:$A,Cleaning!$M:$M,0,0)</f>
        <v>1</v>
      </c>
      <c r="M780" s="5">
        <f>_xlfn.XLOOKUP(A780,Cleaning!$A:$A,Cleaning!$O:$O,0,0)</f>
        <v>1.5299999999999998</v>
      </c>
      <c r="N780" s="12">
        <f>_xlfn.XLOOKUP(A780,Cleaning!$A:$A,Cleaning!$P:$P,0,0)</f>
        <v>1.5299999999999998</v>
      </c>
      <c r="O780">
        <f>_xlfn.XLOOKUP(A780,Cleaning!$A:$A,Cleaning!$R:$R,0,0)</f>
        <v>0</v>
      </c>
      <c r="P780">
        <f>_xlfn.XLOOKUP(A780,Cleaning!$A:$A,Cleaning!$T:$T,0,0)</f>
        <v>0.11</v>
      </c>
      <c r="Q780" s="5">
        <f>_xlfn.XLOOKUP(A780,Cleaning!$A:$A,Cleaning!$V:$V,0,0)</f>
        <v>1.64</v>
      </c>
    </row>
    <row r="781" spans="1:17" x14ac:dyDescent="0.3">
      <c r="A781" s="3">
        <v>120779</v>
      </c>
      <c r="B781">
        <f>_xlfn.XLOOKUP(A781,Cleaning!$A:$A,Cleaning!$B:$B,0,0)</f>
        <v>102</v>
      </c>
      <c r="C781" s="2">
        <f>_xlfn.XLOOKUP(A781,Cleaning!$A:$A,Cleaning!$C:$C,0,0)</f>
        <v>45809</v>
      </c>
      <c r="D781" s="4">
        <f>_xlfn.XLOOKUP(A781,Cleaning!$A:$A,Cleaning!$D:$D,0,0)</f>
        <v>0.48155092592592591</v>
      </c>
      <c r="E781" s="2">
        <f>_xlfn.XLOOKUP(A781,Cleaning!$A:$A,Cleaning!$E:$E,0,0)</f>
        <v>45809</v>
      </c>
      <c r="F781" s="10" t="str">
        <f>_xlfn.XLOOKUP(A781,Cleaning!$A:$A,Cleaning!$F:$F,0,0)</f>
        <v>Sunday</v>
      </c>
      <c r="G781" t="str">
        <f>_xlfn.XLOOKUP(A781,Cleaning!$A:$A,Cleaning!$G:$G,0,0)</f>
        <v>Lunch</v>
      </c>
      <c r="H781" t="str">
        <f>_xlfn.XLOOKUP(A781,Cleaning!$A:$A,Cleaning!$I:$I,0,0)</f>
        <v>Delivery</v>
      </c>
      <c r="I781" t="str">
        <f>_xlfn.XLOOKUP(A781,Cleaning!$A:$A,Cleaning!$J:$J,0,0)</f>
        <v>Double Cheeseburger</v>
      </c>
      <c r="J781" t="str">
        <f>_xlfn.XLOOKUP(A781,Cleaning!$A:$A,Cleaning!$L:$L,0,0)</f>
        <v>No Modifier</v>
      </c>
      <c r="K781" t="str">
        <f>_xlfn.XLOOKUP(A781,Cleaning!$A:$A,Cleaning!$X:$X,0,0)</f>
        <v>Card</v>
      </c>
      <c r="L781" s="3">
        <f>_xlfn.XLOOKUP(A781,Cleaning!$A:$A,Cleaning!$M:$M,0,0)</f>
        <v>1</v>
      </c>
      <c r="M781" s="5">
        <f>_xlfn.XLOOKUP(A781,Cleaning!$A:$A,Cleaning!$O:$O,0,0)</f>
        <v>6</v>
      </c>
      <c r="N781" s="12">
        <f>_xlfn.XLOOKUP(A781,Cleaning!$A:$A,Cleaning!$P:$P,0,0)</f>
        <v>6</v>
      </c>
      <c r="O781">
        <f>_xlfn.XLOOKUP(A781,Cleaning!$A:$A,Cleaning!$R:$R,0,0)</f>
        <v>0</v>
      </c>
      <c r="P781">
        <f>_xlfn.XLOOKUP(A781,Cleaning!$A:$A,Cleaning!$T:$T,0,0)</f>
        <v>0.39</v>
      </c>
      <c r="Q781" s="5">
        <f>_xlfn.XLOOKUP(A781,Cleaning!$A:$A,Cleaning!$V:$V,0,0)</f>
        <v>6.39</v>
      </c>
    </row>
    <row r="782" spans="1:17" x14ac:dyDescent="0.3">
      <c r="A782" s="3">
        <v>120780</v>
      </c>
      <c r="B782">
        <f>_xlfn.XLOOKUP(A782,Cleaning!$A:$A,Cleaning!$B:$B,0,0)</f>
        <v>101</v>
      </c>
      <c r="C782" s="2">
        <f>_xlfn.XLOOKUP(A782,Cleaning!$A:$A,Cleaning!$C:$C,0,0)</f>
        <v>45771</v>
      </c>
      <c r="D782" s="4">
        <f>_xlfn.XLOOKUP(A782,Cleaning!$A:$A,Cleaning!$D:$D,0,0)</f>
        <v>0.42673611111111109</v>
      </c>
      <c r="E782" s="2">
        <f>_xlfn.XLOOKUP(A782,Cleaning!$A:$A,Cleaning!$E:$E,0,0)</f>
        <v>45771</v>
      </c>
      <c r="F782" s="10" t="str">
        <f>_xlfn.XLOOKUP(A782,Cleaning!$A:$A,Cleaning!$F:$F,0,0)</f>
        <v>Thursday</v>
      </c>
      <c r="G782" t="str">
        <f>_xlfn.XLOOKUP(A782,Cleaning!$A:$A,Cleaning!$G:$G,0,0)</f>
        <v>Breakfast</v>
      </c>
      <c r="H782" t="str">
        <f>_xlfn.XLOOKUP(A782,Cleaning!$A:$A,Cleaning!$I:$I,0,0)</f>
        <v>Dine-In</v>
      </c>
      <c r="I782" t="str">
        <f>_xlfn.XLOOKUP(A782,Cleaning!$A:$A,Cleaning!$J:$J,0,0)</f>
        <v>Hash Browns</v>
      </c>
      <c r="J782" t="str">
        <f>_xlfn.XLOOKUP(A782,Cleaning!$A:$A,Cleaning!$L:$L,0,0)</f>
        <v>No Modifier</v>
      </c>
      <c r="K782" t="str">
        <f>_xlfn.XLOOKUP(A782,Cleaning!$A:$A,Cleaning!$X:$X,0,0)</f>
        <v>Card</v>
      </c>
      <c r="L782" s="3">
        <f>_xlfn.XLOOKUP(A782,Cleaning!$A:$A,Cleaning!$M:$M,0,0)</f>
        <v>2</v>
      </c>
      <c r="M782" s="5">
        <f>_xlfn.XLOOKUP(A782,Cleaning!$A:$A,Cleaning!$O:$O,0,0)</f>
        <v>1.93</v>
      </c>
      <c r="N782" s="12">
        <f>_xlfn.XLOOKUP(A782,Cleaning!$A:$A,Cleaning!$P:$P,0,0)</f>
        <v>3.86</v>
      </c>
      <c r="O782">
        <f>_xlfn.XLOOKUP(A782,Cleaning!$A:$A,Cleaning!$R:$R,0,0)</f>
        <v>0</v>
      </c>
      <c r="P782">
        <f>_xlfn.XLOOKUP(A782,Cleaning!$A:$A,Cleaning!$T:$T,0,0)</f>
        <v>0.31</v>
      </c>
      <c r="Q782" s="5">
        <f>_xlfn.XLOOKUP(A782,Cleaning!$A:$A,Cleaning!$V:$V,0,0)</f>
        <v>4.17</v>
      </c>
    </row>
    <row r="783" spans="1:17" x14ac:dyDescent="0.3">
      <c r="A783" s="3">
        <v>120781</v>
      </c>
      <c r="B783">
        <f>_xlfn.XLOOKUP(A783,Cleaning!$A:$A,Cleaning!$B:$B,0,0)</f>
        <v>101</v>
      </c>
      <c r="C783" s="2">
        <f>_xlfn.XLOOKUP(A783,Cleaning!$A:$A,Cleaning!$C:$C,0,0)</f>
        <v>45789</v>
      </c>
      <c r="D783" s="4">
        <f>_xlfn.XLOOKUP(A783,Cleaning!$A:$A,Cleaning!$D:$D,0,0)</f>
        <v>0.19101851851851853</v>
      </c>
      <c r="E783" s="2">
        <f>_xlfn.XLOOKUP(A783,Cleaning!$A:$A,Cleaning!$E:$E,0,0)</f>
        <v>45789</v>
      </c>
      <c r="F783" s="10" t="str">
        <f>_xlfn.XLOOKUP(A783,Cleaning!$A:$A,Cleaning!$F:$F,0,0)</f>
        <v>Monday</v>
      </c>
      <c r="G783" t="str">
        <f>_xlfn.XLOOKUP(A783,Cleaning!$A:$A,Cleaning!$G:$G,0,0)</f>
        <v>Afternoon</v>
      </c>
      <c r="H783" t="str">
        <f>_xlfn.XLOOKUP(A783,Cleaning!$A:$A,Cleaning!$I:$I,0,0)</f>
        <v>Dine-In</v>
      </c>
      <c r="I783" t="str">
        <f>_xlfn.XLOOKUP(A783,Cleaning!$A:$A,Cleaning!$J:$J,0,0)</f>
        <v>French Fries</v>
      </c>
      <c r="J783" t="str">
        <f>_xlfn.XLOOKUP(A783,Cleaning!$A:$A,Cleaning!$L:$L,0,0)</f>
        <v>Large Size</v>
      </c>
      <c r="K783" t="str">
        <f>_xlfn.XLOOKUP(A783,Cleaning!$A:$A,Cleaning!$X:$X,0,0)</f>
        <v>Cash</v>
      </c>
      <c r="L783" s="3">
        <f>_xlfn.XLOOKUP(A783,Cleaning!$A:$A,Cleaning!$M:$M,0,0)</f>
        <v>1</v>
      </c>
      <c r="M783" s="5">
        <f>_xlfn.XLOOKUP(A783,Cleaning!$A:$A,Cleaning!$O:$O,0,0)</f>
        <v>2.8600000000000003</v>
      </c>
      <c r="N783" s="12">
        <f>_xlfn.XLOOKUP(A783,Cleaning!$A:$A,Cleaning!$P:$P,0,0)</f>
        <v>2.8600000000000003</v>
      </c>
      <c r="O783">
        <f>_xlfn.XLOOKUP(A783,Cleaning!$A:$A,Cleaning!$R:$R,0,0)</f>
        <v>0.43</v>
      </c>
      <c r="P783">
        <f>_xlfn.XLOOKUP(A783,Cleaning!$A:$A,Cleaning!$T:$T,0,0)</f>
        <v>0.23</v>
      </c>
      <c r="Q783" s="5">
        <f>_xlfn.XLOOKUP(A783,Cleaning!$A:$A,Cleaning!$V:$V,0,0)</f>
        <v>2.66</v>
      </c>
    </row>
    <row r="784" spans="1:17" x14ac:dyDescent="0.3">
      <c r="A784" s="3">
        <v>120782</v>
      </c>
      <c r="B784">
        <f>_xlfn.XLOOKUP(A784,Cleaning!$A:$A,Cleaning!$B:$B,0,0)</f>
        <v>501</v>
      </c>
      <c r="C784" s="2">
        <f>_xlfn.XLOOKUP(A784,Cleaning!$A:$A,Cleaning!$C:$C,0,0)</f>
        <v>45807</v>
      </c>
      <c r="D784" s="4">
        <f>_xlfn.XLOOKUP(A784,Cleaning!$A:$A,Cleaning!$D:$D,0,0)</f>
        <v>6.4166666666666664E-2</v>
      </c>
      <c r="E784" s="2">
        <f>_xlfn.XLOOKUP(A784,Cleaning!$A:$A,Cleaning!$E:$E,0,0)</f>
        <v>45807</v>
      </c>
      <c r="F784" s="10" t="str">
        <f>_xlfn.XLOOKUP(A784,Cleaning!$A:$A,Cleaning!$F:$F,0,0)</f>
        <v>Friday</v>
      </c>
      <c r="G784" t="str">
        <f>_xlfn.XLOOKUP(A784,Cleaning!$A:$A,Cleaning!$G:$G,0,0)</f>
        <v>Lunch</v>
      </c>
      <c r="H784" t="str">
        <f>_xlfn.XLOOKUP(A784,Cleaning!$A:$A,Cleaning!$I:$I,0,0)</f>
        <v>Dine-In</v>
      </c>
      <c r="I784" t="str">
        <f>_xlfn.XLOOKUP(A784,Cleaning!$A:$A,Cleaning!$J:$J,0,0)</f>
        <v>Chicken Sandwich Combo</v>
      </c>
      <c r="J784" t="str">
        <f>_xlfn.XLOOKUP(A784,Cleaning!$A:$A,Cleaning!$L:$L,0,0)</f>
        <v>No Modifier</v>
      </c>
      <c r="K784" t="str">
        <f>_xlfn.XLOOKUP(A784,Cleaning!$A:$A,Cleaning!$X:$X,0,0)</f>
        <v>Card</v>
      </c>
      <c r="L784" s="3">
        <f>_xlfn.XLOOKUP(A784,Cleaning!$A:$A,Cleaning!$M:$M,0,0)</f>
        <v>1</v>
      </c>
      <c r="M784" s="5">
        <f>_xlfn.XLOOKUP(A784,Cleaning!$A:$A,Cleaning!$O:$O,0,0)</f>
        <v>9.18</v>
      </c>
      <c r="N784" s="12">
        <f>_xlfn.XLOOKUP(A784,Cleaning!$A:$A,Cleaning!$P:$P,0,0)</f>
        <v>9.18</v>
      </c>
      <c r="O784">
        <f>_xlfn.XLOOKUP(A784,Cleaning!$A:$A,Cleaning!$R:$R,0,0)</f>
        <v>0</v>
      </c>
      <c r="P784">
        <f>_xlfn.XLOOKUP(A784,Cleaning!$A:$A,Cleaning!$T:$T,0,0)</f>
        <v>0.6</v>
      </c>
      <c r="Q784" s="5">
        <f>_xlfn.XLOOKUP(A784,Cleaning!$A:$A,Cleaning!$V:$V,0,0)</f>
        <v>9.7799999999999994</v>
      </c>
    </row>
    <row r="785" spans="1:17" x14ac:dyDescent="0.3">
      <c r="A785" s="3">
        <v>120783</v>
      </c>
      <c r="B785">
        <f>_xlfn.XLOOKUP(A785,Cleaning!$A:$A,Cleaning!$B:$B,0,0)</f>
        <v>401</v>
      </c>
      <c r="C785" s="2">
        <f>_xlfn.XLOOKUP(A785,Cleaning!$A:$A,Cleaning!$C:$C,0,0)</f>
        <v>45864</v>
      </c>
      <c r="D785" s="4">
        <f>_xlfn.XLOOKUP(A785,Cleaning!$A:$A,Cleaning!$D:$D,0,0)</f>
        <v>0.43392361111111111</v>
      </c>
      <c r="E785" s="2">
        <f>_xlfn.XLOOKUP(A785,Cleaning!$A:$A,Cleaning!$E:$E,0,0)</f>
        <v>45864</v>
      </c>
      <c r="F785" s="10" t="str">
        <f>_xlfn.XLOOKUP(A785,Cleaning!$A:$A,Cleaning!$F:$F,0,0)</f>
        <v>Saturday</v>
      </c>
      <c r="G785" t="str">
        <f>_xlfn.XLOOKUP(A785,Cleaning!$A:$A,Cleaning!$G:$G,0,0)</f>
        <v>Morning</v>
      </c>
      <c r="H785" t="str">
        <f>_xlfn.XLOOKUP(A785,Cleaning!$A:$A,Cleaning!$I:$I,0,0)</f>
        <v>Dine-In</v>
      </c>
      <c r="I785" t="str">
        <f>_xlfn.XLOOKUP(A785,Cleaning!$A:$A,Cleaning!$J:$J,0,0)</f>
        <v>Coffee</v>
      </c>
      <c r="J785" t="str">
        <f>_xlfn.XLOOKUP(A785,Cleaning!$A:$A,Cleaning!$L:$L,0,0)</f>
        <v>Almond Milk</v>
      </c>
      <c r="K785" t="str">
        <f>_xlfn.XLOOKUP(A785,Cleaning!$A:$A,Cleaning!$X:$X,0,0)</f>
        <v>MobilePay</v>
      </c>
      <c r="L785" s="3">
        <f>_xlfn.XLOOKUP(A785,Cleaning!$A:$A,Cleaning!$M:$M,0,0)</f>
        <v>1</v>
      </c>
      <c r="M785" s="5">
        <f>_xlfn.XLOOKUP(A785,Cleaning!$A:$A,Cleaning!$O:$O,0,0)</f>
        <v>2.71</v>
      </c>
      <c r="N785" s="12">
        <f>_xlfn.XLOOKUP(A785,Cleaning!$A:$A,Cleaning!$P:$P,0,0)</f>
        <v>2.71</v>
      </c>
      <c r="O785">
        <f>_xlfn.XLOOKUP(A785,Cleaning!$A:$A,Cleaning!$R:$R,0,0)</f>
        <v>0</v>
      </c>
      <c r="P785">
        <f>_xlfn.XLOOKUP(A785,Cleaning!$A:$A,Cleaning!$T:$T,0,0)</f>
        <v>0.2</v>
      </c>
      <c r="Q785" s="5">
        <f>_xlfn.XLOOKUP(A785,Cleaning!$A:$A,Cleaning!$V:$V,0,0)</f>
        <v>2.91</v>
      </c>
    </row>
    <row r="786" spans="1:17" x14ac:dyDescent="0.3">
      <c r="A786" s="3">
        <v>120784</v>
      </c>
      <c r="B786">
        <f>_xlfn.XLOOKUP(A786,Cleaning!$A:$A,Cleaning!$B:$B,0,0)</f>
        <v>501</v>
      </c>
      <c r="C786" s="2">
        <f>_xlfn.XLOOKUP(A786,Cleaning!$A:$A,Cleaning!$C:$C,0,0)</f>
        <v>45771</v>
      </c>
      <c r="D786" s="4">
        <f>_xlfn.XLOOKUP(A786,Cleaning!$A:$A,Cleaning!$D:$D,0,0)</f>
        <v>0.34273148148148147</v>
      </c>
      <c r="E786" s="2">
        <f>_xlfn.XLOOKUP(A786,Cleaning!$A:$A,Cleaning!$E:$E,0,0)</f>
        <v>45771</v>
      </c>
      <c r="F786" s="10" t="str">
        <f>_xlfn.XLOOKUP(A786,Cleaning!$A:$A,Cleaning!$F:$F,0,0)</f>
        <v>Thursday</v>
      </c>
      <c r="G786" t="str">
        <f>_xlfn.XLOOKUP(A786,Cleaning!$A:$A,Cleaning!$G:$G,0,0)</f>
        <v>Dinner</v>
      </c>
      <c r="H786" t="str">
        <f>_xlfn.XLOOKUP(A786,Cleaning!$A:$A,Cleaning!$I:$I,0,0)</f>
        <v>Dine-In</v>
      </c>
      <c r="I786" t="str">
        <f>_xlfn.XLOOKUP(A786,Cleaning!$A:$A,Cleaning!$J:$J,0,0)</f>
        <v>Double Cheeseburger Combo</v>
      </c>
      <c r="J786" t="str">
        <f>_xlfn.XLOOKUP(A786,Cleaning!$A:$A,Cleaning!$L:$L,0,0)</f>
        <v>No Modifier</v>
      </c>
      <c r="K786" t="str">
        <f>_xlfn.XLOOKUP(A786,Cleaning!$A:$A,Cleaning!$X:$X,0,0)</f>
        <v>Card</v>
      </c>
      <c r="L786" s="3">
        <f>_xlfn.XLOOKUP(A786,Cleaning!$A:$A,Cleaning!$M:$M,0,0)</f>
        <v>1</v>
      </c>
      <c r="M786" s="5">
        <f>_xlfn.XLOOKUP(A786,Cleaning!$A:$A,Cleaning!$O:$O,0,0)</f>
        <v>10.270000000000001</v>
      </c>
      <c r="N786" s="12">
        <f>_xlfn.XLOOKUP(A786,Cleaning!$A:$A,Cleaning!$P:$P,0,0)</f>
        <v>10.270000000000001</v>
      </c>
      <c r="O786">
        <f>_xlfn.XLOOKUP(A786,Cleaning!$A:$A,Cleaning!$R:$R,0,0)</f>
        <v>0</v>
      </c>
      <c r="P786">
        <f>_xlfn.XLOOKUP(A786,Cleaning!$A:$A,Cleaning!$T:$T,0,0)</f>
        <v>0.87</v>
      </c>
      <c r="Q786" s="5">
        <f>_xlfn.XLOOKUP(A786,Cleaning!$A:$A,Cleaning!$V:$V,0,0)</f>
        <v>11.14</v>
      </c>
    </row>
    <row r="787" spans="1:17" x14ac:dyDescent="0.3">
      <c r="A787" s="3">
        <v>120785</v>
      </c>
      <c r="B787">
        <f>_xlfn.XLOOKUP(A787,Cleaning!$A:$A,Cleaning!$B:$B,0,0)</f>
        <v>402</v>
      </c>
      <c r="C787" s="2">
        <f>_xlfn.XLOOKUP(A787,Cleaning!$A:$A,Cleaning!$C:$C,0,0)</f>
        <v>45842</v>
      </c>
      <c r="D787" s="4">
        <f>_xlfn.XLOOKUP(A787,Cleaning!$A:$A,Cleaning!$D:$D,0,0)</f>
        <v>0.24600694444444443</v>
      </c>
      <c r="E787" s="2">
        <f>_xlfn.XLOOKUP(A787,Cleaning!$A:$A,Cleaning!$E:$E,0,0)</f>
        <v>45842</v>
      </c>
      <c r="F787" s="10" t="str">
        <f>_xlfn.XLOOKUP(A787,Cleaning!$A:$A,Cleaning!$F:$F,0,0)</f>
        <v>Friday</v>
      </c>
      <c r="G787" t="str">
        <f>_xlfn.XLOOKUP(A787,Cleaning!$A:$A,Cleaning!$G:$G,0,0)</f>
        <v>Afternoon</v>
      </c>
      <c r="H787" t="str">
        <f>_xlfn.XLOOKUP(A787,Cleaning!$A:$A,Cleaning!$I:$I,0,0)</f>
        <v>Dine-In</v>
      </c>
      <c r="I787" t="str">
        <f>_xlfn.XLOOKUP(A787,Cleaning!$A:$A,Cleaning!$J:$J,0,0)</f>
        <v>Chicken Nuggets (6pc)</v>
      </c>
      <c r="J787" t="str">
        <f>_xlfn.XLOOKUP(A787,Cleaning!$A:$A,Cleaning!$L:$L,0,0)</f>
        <v>No Modifier</v>
      </c>
      <c r="K787" t="str">
        <f>_xlfn.XLOOKUP(A787,Cleaning!$A:$A,Cleaning!$X:$X,0,0)</f>
        <v>Card</v>
      </c>
      <c r="L787" s="3">
        <f>_xlfn.XLOOKUP(A787,Cleaning!$A:$A,Cleaning!$M:$M,0,0)</f>
        <v>1</v>
      </c>
      <c r="M787" s="5">
        <f>_xlfn.XLOOKUP(A787,Cleaning!$A:$A,Cleaning!$O:$O,0,0)</f>
        <v>4.01</v>
      </c>
      <c r="N787" s="12">
        <f>_xlfn.XLOOKUP(A787,Cleaning!$A:$A,Cleaning!$P:$P,0,0)</f>
        <v>4.01</v>
      </c>
      <c r="O787">
        <f>_xlfn.XLOOKUP(A787,Cleaning!$A:$A,Cleaning!$R:$R,0,0)</f>
        <v>0.6</v>
      </c>
      <c r="P787">
        <f>_xlfn.XLOOKUP(A787,Cleaning!$A:$A,Cleaning!$T:$T,0,0)</f>
        <v>0.2</v>
      </c>
      <c r="Q787" s="5">
        <f>_xlfn.XLOOKUP(A787,Cleaning!$A:$A,Cleaning!$V:$V,0,0)</f>
        <v>3.61</v>
      </c>
    </row>
    <row r="788" spans="1:17" x14ac:dyDescent="0.3">
      <c r="A788" s="3">
        <v>120786</v>
      </c>
      <c r="B788">
        <f>_xlfn.XLOOKUP(A788,Cleaning!$A:$A,Cleaning!$B:$B,0,0)</f>
        <v>201</v>
      </c>
      <c r="C788" s="2">
        <f>_xlfn.XLOOKUP(A788,Cleaning!$A:$A,Cleaning!$C:$C,0,0)</f>
        <v>45824</v>
      </c>
      <c r="D788" s="4">
        <f>_xlfn.XLOOKUP(A788,Cleaning!$A:$A,Cleaning!$D:$D,0,0)</f>
        <v>0.24748842592592593</v>
      </c>
      <c r="E788" s="2">
        <f>_xlfn.XLOOKUP(A788,Cleaning!$A:$A,Cleaning!$E:$E,0,0)</f>
        <v>45824</v>
      </c>
      <c r="F788" s="10" t="str">
        <f>_xlfn.XLOOKUP(A788,Cleaning!$A:$A,Cleaning!$F:$F,0,0)</f>
        <v>Monday</v>
      </c>
      <c r="G788" t="str">
        <f>_xlfn.XLOOKUP(A788,Cleaning!$A:$A,Cleaning!$G:$G,0,0)</f>
        <v>Afternoon</v>
      </c>
      <c r="H788" t="str">
        <f>_xlfn.XLOOKUP(A788,Cleaning!$A:$A,Cleaning!$I:$I,0,0)</f>
        <v>Dine-In</v>
      </c>
      <c r="I788" t="str">
        <f>_xlfn.XLOOKUP(A788,Cleaning!$A:$A,Cleaning!$J:$J,0,0)</f>
        <v>Chicken Nuggets (6pc)</v>
      </c>
      <c r="J788" t="str">
        <f>_xlfn.XLOOKUP(A788,Cleaning!$A:$A,Cleaning!$L:$L,0,0)</f>
        <v>No Modifier</v>
      </c>
      <c r="K788" t="str">
        <f>_xlfn.XLOOKUP(A788,Cleaning!$A:$A,Cleaning!$X:$X,0,0)</f>
        <v>Card</v>
      </c>
      <c r="L788" s="3">
        <f>_xlfn.XLOOKUP(A788,Cleaning!$A:$A,Cleaning!$M:$M,0,0)</f>
        <v>2</v>
      </c>
      <c r="M788" s="5">
        <f>_xlfn.XLOOKUP(A788,Cleaning!$A:$A,Cleaning!$O:$O,0,0)</f>
        <v>3.95</v>
      </c>
      <c r="N788" s="12">
        <f>_xlfn.XLOOKUP(A788,Cleaning!$A:$A,Cleaning!$P:$P,0,0)</f>
        <v>7.9</v>
      </c>
      <c r="O788">
        <f>_xlfn.XLOOKUP(A788,Cleaning!$A:$A,Cleaning!$R:$R,0,0)</f>
        <v>0</v>
      </c>
      <c r="P788">
        <f>_xlfn.XLOOKUP(A788,Cleaning!$A:$A,Cleaning!$T:$T,0,0)</f>
        <v>0.59</v>
      </c>
      <c r="Q788" s="5">
        <f>_xlfn.XLOOKUP(A788,Cleaning!$A:$A,Cleaning!$V:$V,0,0)</f>
        <v>8.49</v>
      </c>
    </row>
    <row r="789" spans="1:17" x14ac:dyDescent="0.3">
      <c r="A789" s="3">
        <v>120787</v>
      </c>
      <c r="B789">
        <f>_xlfn.XLOOKUP(A789,Cleaning!$A:$A,Cleaning!$B:$B,0,0)</f>
        <v>101</v>
      </c>
      <c r="C789" s="2">
        <f>_xlfn.XLOOKUP(A789,Cleaning!$A:$A,Cleaning!$C:$C,0,0)</f>
        <v>45759</v>
      </c>
      <c r="D789" s="4">
        <f>_xlfn.XLOOKUP(A789,Cleaning!$A:$A,Cleaning!$D:$D,0,0)</f>
        <v>0.38263888888888886</v>
      </c>
      <c r="E789" s="2">
        <f>_xlfn.XLOOKUP(A789,Cleaning!$A:$A,Cleaning!$E:$E,0,0)</f>
        <v>45759</v>
      </c>
      <c r="F789" s="10" t="str">
        <f>_xlfn.XLOOKUP(A789,Cleaning!$A:$A,Cleaning!$F:$F,0,0)</f>
        <v>Saturday</v>
      </c>
      <c r="G789" t="str">
        <f>_xlfn.XLOOKUP(A789,Cleaning!$A:$A,Cleaning!$G:$G,0,0)</f>
        <v>Dinner</v>
      </c>
      <c r="H789" t="str">
        <f>_xlfn.XLOOKUP(A789,Cleaning!$A:$A,Cleaning!$I:$I,0,0)</f>
        <v>Dine-In</v>
      </c>
      <c r="I789" t="str">
        <f>_xlfn.XLOOKUP(A789,Cleaning!$A:$A,Cleaning!$J:$J,0,0)</f>
        <v>Cheeseburger Combo</v>
      </c>
      <c r="J789" t="str">
        <f>_xlfn.XLOOKUP(A789,Cleaning!$A:$A,Cleaning!$L:$L,0,0)</f>
        <v>No Modifier</v>
      </c>
      <c r="K789" t="str">
        <f>_xlfn.XLOOKUP(A789,Cleaning!$A:$A,Cleaning!$X:$X,0,0)</f>
        <v>Cash</v>
      </c>
      <c r="L789" s="3">
        <f>_xlfn.XLOOKUP(A789,Cleaning!$A:$A,Cleaning!$M:$M,0,0)</f>
        <v>1</v>
      </c>
      <c r="M789" s="5">
        <f>_xlfn.XLOOKUP(A789,Cleaning!$A:$A,Cleaning!$O:$O,0,0)</f>
        <v>8.7200000000000006</v>
      </c>
      <c r="N789" s="12">
        <f>_xlfn.XLOOKUP(A789,Cleaning!$A:$A,Cleaning!$P:$P,0,0)</f>
        <v>8.7200000000000006</v>
      </c>
      <c r="O789">
        <f>_xlfn.XLOOKUP(A789,Cleaning!$A:$A,Cleaning!$R:$R,0,0)</f>
        <v>0</v>
      </c>
      <c r="P789">
        <f>_xlfn.XLOOKUP(A789,Cleaning!$A:$A,Cleaning!$T:$T,0,0)</f>
        <v>0.52</v>
      </c>
      <c r="Q789" s="5">
        <f>_xlfn.XLOOKUP(A789,Cleaning!$A:$A,Cleaning!$V:$V,0,0)</f>
        <v>9.24</v>
      </c>
    </row>
    <row r="790" spans="1:17" x14ac:dyDescent="0.3">
      <c r="A790" s="3">
        <v>120788</v>
      </c>
      <c r="B790">
        <f>_xlfn.XLOOKUP(A790,Cleaning!$A:$A,Cleaning!$B:$B,0,0)</f>
        <v>401</v>
      </c>
      <c r="C790" s="2">
        <f>_xlfn.XLOOKUP(A790,Cleaning!$A:$A,Cleaning!$C:$C,0,0)</f>
        <v>45815</v>
      </c>
      <c r="D790" s="4">
        <f>_xlfn.XLOOKUP(A790,Cleaning!$A:$A,Cleaning!$D:$D,0,0)</f>
        <v>0.37047453703703703</v>
      </c>
      <c r="E790" s="2">
        <f>_xlfn.XLOOKUP(A790,Cleaning!$A:$A,Cleaning!$E:$E,0,0)</f>
        <v>45815</v>
      </c>
      <c r="F790" s="10" t="str">
        <f>_xlfn.XLOOKUP(A790,Cleaning!$A:$A,Cleaning!$F:$F,0,0)</f>
        <v>Saturday</v>
      </c>
      <c r="G790" t="str">
        <f>_xlfn.XLOOKUP(A790,Cleaning!$A:$A,Cleaning!$G:$G,0,0)</f>
        <v>Breakfast</v>
      </c>
      <c r="H790" t="str">
        <f>_xlfn.XLOOKUP(A790,Cleaning!$A:$A,Cleaning!$I:$I,0,0)</f>
        <v>Takeout</v>
      </c>
      <c r="I790" t="str">
        <f>_xlfn.XLOOKUP(A790,Cleaning!$A:$A,Cleaning!$J:$J,0,0)</f>
        <v>Breakfast Burrito</v>
      </c>
      <c r="J790" t="str">
        <f>_xlfn.XLOOKUP(A790,Cleaning!$A:$A,Cleaning!$L:$L,0,0)</f>
        <v>No Modifier</v>
      </c>
      <c r="K790" t="str">
        <f>_xlfn.XLOOKUP(A790,Cleaning!$A:$A,Cleaning!$X:$X,0,0)</f>
        <v>GiftCard</v>
      </c>
      <c r="L790" s="3">
        <f>_xlfn.XLOOKUP(A790,Cleaning!$A:$A,Cleaning!$M:$M,0,0)</f>
        <v>1</v>
      </c>
      <c r="M790" s="5">
        <f>_xlfn.XLOOKUP(A790,Cleaning!$A:$A,Cleaning!$O:$O,0,0)</f>
        <v>3.7199999999999998</v>
      </c>
      <c r="N790" s="12">
        <f>_xlfn.XLOOKUP(A790,Cleaning!$A:$A,Cleaning!$P:$P,0,0)</f>
        <v>3.7199999999999998</v>
      </c>
      <c r="O790">
        <f>_xlfn.XLOOKUP(A790,Cleaning!$A:$A,Cleaning!$R:$R,0,0)</f>
        <v>0</v>
      </c>
      <c r="P790">
        <f>_xlfn.XLOOKUP(A790,Cleaning!$A:$A,Cleaning!$T:$T,0,0)</f>
        <v>0.28000000000000003</v>
      </c>
      <c r="Q790" s="5">
        <f>_xlfn.XLOOKUP(A790,Cleaning!$A:$A,Cleaning!$V:$V,0,0)</f>
        <v>4</v>
      </c>
    </row>
    <row r="791" spans="1:17" x14ac:dyDescent="0.3">
      <c r="A791" s="3">
        <v>120789</v>
      </c>
      <c r="B791">
        <f>_xlfn.XLOOKUP(A791,Cleaning!$A:$A,Cleaning!$B:$B,0,0)</f>
        <v>201</v>
      </c>
      <c r="C791" s="2">
        <f>_xlfn.XLOOKUP(A791,Cleaning!$A:$A,Cleaning!$C:$C,0,0)</f>
        <v>45821</v>
      </c>
      <c r="D791" s="4">
        <f>_xlfn.XLOOKUP(A791,Cleaning!$A:$A,Cleaning!$D:$D,0,0)</f>
        <v>0.44516203703703705</v>
      </c>
      <c r="E791" s="2">
        <f>_xlfn.XLOOKUP(A791,Cleaning!$A:$A,Cleaning!$E:$E,0,0)</f>
        <v>45821</v>
      </c>
      <c r="F791" s="10" t="str">
        <f>_xlfn.XLOOKUP(A791,Cleaning!$A:$A,Cleaning!$F:$F,0,0)</f>
        <v>Friday</v>
      </c>
      <c r="G791" t="str">
        <f>_xlfn.XLOOKUP(A791,Cleaning!$A:$A,Cleaning!$G:$G,0,0)</f>
        <v>Morning</v>
      </c>
      <c r="H791" t="str">
        <f>_xlfn.XLOOKUP(A791,Cleaning!$A:$A,Cleaning!$I:$I,0,0)</f>
        <v>Drive-Thru</v>
      </c>
      <c r="I791" t="str">
        <f>_xlfn.XLOOKUP(A791,Cleaning!$A:$A,Cleaning!$J:$J,0,0)</f>
        <v>Bottled Water</v>
      </c>
      <c r="J791" t="str">
        <f>_xlfn.XLOOKUP(A791,Cleaning!$A:$A,Cleaning!$L:$L,0,0)</f>
        <v>Sugar-Free Syrup</v>
      </c>
      <c r="K791" t="str">
        <f>_xlfn.XLOOKUP(A791,Cleaning!$A:$A,Cleaning!$X:$X,0,0)</f>
        <v>Cash</v>
      </c>
      <c r="L791" s="3">
        <f>_xlfn.XLOOKUP(A791,Cleaning!$A:$A,Cleaning!$M:$M,0,0)</f>
        <v>1</v>
      </c>
      <c r="M791" s="5">
        <f>_xlfn.XLOOKUP(A791,Cleaning!$A:$A,Cleaning!$O:$O,0,0)</f>
        <v>1.5999999999999999</v>
      </c>
      <c r="N791" s="12">
        <f>_xlfn.XLOOKUP(A791,Cleaning!$A:$A,Cleaning!$P:$P,0,0)</f>
        <v>1.5999999999999999</v>
      </c>
      <c r="O791">
        <f>_xlfn.XLOOKUP(A791,Cleaning!$A:$A,Cleaning!$R:$R,0,0)</f>
        <v>0</v>
      </c>
      <c r="P791">
        <f>_xlfn.XLOOKUP(A791,Cleaning!$A:$A,Cleaning!$T:$T,0,0)</f>
        <v>0.1</v>
      </c>
      <c r="Q791" s="5">
        <f>_xlfn.XLOOKUP(A791,Cleaning!$A:$A,Cleaning!$V:$V,0,0)</f>
        <v>1.7</v>
      </c>
    </row>
    <row r="792" spans="1:17" x14ac:dyDescent="0.3">
      <c r="A792" s="3">
        <v>120790</v>
      </c>
      <c r="B792">
        <f>_xlfn.XLOOKUP(A792,Cleaning!$A:$A,Cleaning!$B:$B,0,0)</f>
        <v>301</v>
      </c>
      <c r="C792" s="2">
        <f>_xlfn.XLOOKUP(A792,Cleaning!$A:$A,Cleaning!$C:$C,0,0)</f>
        <v>45831</v>
      </c>
      <c r="D792" s="4">
        <f>_xlfn.XLOOKUP(A792,Cleaning!$A:$A,Cleaning!$D:$D,0,0)</f>
        <v>0.23303240740740741</v>
      </c>
      <c r="E792" s="2">
        <f>_xlfn.XLOOKUP(A792,Cleaning!$A:$A,Cleaning!$E:$E,0,0)</f>
        <v>45831</v>
      </c>
      <c r="F792" s="10" t="str">
        <f>_xlfn.XLOOKUP(A792,Cleaning!$A:$A,Cleaning!$F:$F,0,0)</f>
        <v>Monday</v>
      </c>
      <c r="G792" t="str">
        <f>_xlfn.XLOOKUP(A792,Cleaning!$A:$A,Cleaning!$G:$G,0,0)</f>
        <v>Afternoon</v>
      </c>
      <c r="H792" t="str">
        <f>_xlfn.XLOOKUP(A792,Cleaning!$A:$A,Cleaning!$I:$I,0,0)</f>
        <v>Dine-In</v>
      </c>
      <c r="I792" t="str">
        <f>_xlfn.XLOOKUP(A792,Cleaning!$A:$A,Cleaning!$J:$J,0,0)</f>
        <v>Onion Rings</v>
      </c>
      <c r="J792" t="str">
        <f>_xlfn.XLOOKUP(A792,Cleaning!$A:$A,Cleaning!$L:$L,0,0)</f>
        <v>No Modifier</v>
      </c>
      <c r="K792" t="str">
        <f>_xlfn.XLOOKUP(A792,Cleaning!$A:$A,Cleaning!$X:$X,0,0)</f>
        <v>Cash</v>
      </c>
      <c r="L792" s="3">
        <f>_xlfn.XLOOKUP(A792,Cleaning!$A:$A,Cleaning!$M:$M,0,0)</f>
        <v>1</v>
      </c>
      <c r="M792" s="5">
        <f>_xlfn.XLOOKUP(A792,Cleaning!$A:$A,Cleaning!$O:$O,0,0)</f>
        <v>3.26</v>
      </c>
      <c r="N792" s="12">
        <f>_xlfn.XLOOKUP(A792,Cleaning!$A:$A,Cleaning!$P:$P,0,0)</f>
        <v>3.26</v>
      </c>
      <c r="O792">
        <f>_xlfn.XLOOKUP(A792,Cleaning!$A:$A,Cleaning!$R:$R,0,0)</f>
        <v>0</v>
      </c>
      <c r="P792">
        <f>_xlfn.XLOOKUP(A792,Cleaning!$A:$A,Cleaning!$T:$T,0,0)</f>
        <v>0.26</v>
      </c>
      <c r="Q792" s="5">
        <f>_xlfn.XLOOKUP(A792,Cleaning!$A:$A,Cleaning!$V:$V,0,0)</f>
        <v>3.52</v>
      </c>
    </row>
    <row r="793" spans="1:17" x14ac:dyDescent="0.3">
      <c r="A793" s="3">
        <v>120791</v>
      </c>
      <c r="B793">
        <f>_xlfn.XLOOKUP(A793,Cleaning!$A:$A,Cleaning!$B:$B,0,0)</f>
        <v>401</v>
      </c>
      <c r="C793" s="2">
        <f>_xlfn.XLOOKUP(A793,Cleaning!$A:$A,Cleaning!$C:$C,0,0)</f>
        <v>45823</v>
      </c>
      <c r="D793" s="4">
        <f>_xlfn.XLOOKUP(A793,Cleaning!$A:$A,Cleaning!$D:$D,0,0)</f>
        <v>0.4849074074074074</v>
      </c>
      <c r="E793" s="2">
        <f>_xlfn.XLOOKUP(A793,Cleaning!$A:$A,Cleaning!$E:$E,0,0)</f>
        <v>45823</v>
      </c>
      <c r="F793" s="10" t="str">
        <f>_xlfn.XLOOKUP(A793,Cleaning!$A:$A,Cleaning!$F:$F,0,0)</f>
        <v>Sunday</v>
      </c>
      <c r="G793" t="str">
        <f>_xlfn.XLOOKUP(A793,Cleaning!$A:$A,Cleaning!$G:$G,0,0)</f>
        <v>Lunch</v>
      </c>
      <c r="H793" t="str">
        <f>_xlfn.XLOOKUP(A793,Cleaning!$A:$A,Cleaning!$I:$I,0,0)</f>
        <v>Drive-Thru</v>
      </c>
      <c r="I793" t="str">
        <f>_xlfn.XLOOKUP(A793,Cleaning!$A:$A,Cleaning!$J:$J,0,0)</f>
        <v>Spicy Chicken Sandwich</v>
      </c>
      <c r="J793" t="str">
        <f>_xlfn.XLOOKUP(A793,Cleaning!$A:$A,Cleaning!$L:$L,0,0)</f>
        <v>Add Jalapenos</v>
      </c>
      <c r="K793" t="str">
        <f>_xlfn.XLOOKUP(A793,Cleaning!$A:$A,Cleaning!$X:$X,0,0)</f>
        <v>Card</v>
      </c>
      <c r="L793" s="3">
        <f>_xlfn.XLOOKUP(A793,Cleaning!$A:$A,Cleaning!$M:$M,0,0)</f>
        <v>2</v>
      </c>
      <c r="M793" s="5">
        <f>_xlfn.XLOOKUP(A793,Cleaning!$A:$A,Cleaning!$O:$O,0,0)</f>
        <v>6.12</v>
      </c>
      <c r="N793" s="12">
        <f>_xlfn.XLOOKUP(A793,Cleaning!$A:$A,Cleaning!$P:$P,0,0)</f>
        <v>12.24</v>
      </c>
      <c r="O793">
        <f>_xlfn.XLOOKUP(A793,Cleaning!$A:$A,Cleaning!$R:$R,0,0)</f>
        <v>0</v>
      </c>
      <c r="P793">
        <f>_xlfn.XLOOKUP(A793,Cleaning!$A:$A,Cleaning!$T:$T,0,0)</f>
        <v>0.73</v>
      </c>
      <c r="Q793" s="5">
        <f>_xlfn.XLOOKUP(A793,Cleaning!$A:$A,Cleaning!$V:$V,0,0)</f>
        <v>12.97</v>
      </c>
    </row>
    <row r="794" spans="1:17" x14ac:dyDescent="0.3">
      <c r="A794" s="3">
        <v>120792</v>
      </c>
      <c r="B794">
        <f>_xlfn.XLOOKUP(A794,Cleaning!$A:$A,Cleaning!$B:$B,0,0)</f>
        <v>103</v>
      </c>
      <c r="C794" s="2">
        <f>_xlfn.XLOOKUP(A794,Cleaning!$A:$A,Cleaning!$C:$C,0,0)</f>
        <v>45805</v>
      </c>
      <c r="D794" s="4">
        <f>_xlfn.XLOOKUP(A794,Cleaning!$A:$A,Cleaning!$D:$D,0,0)</f>
        <v>0.3283564814814815</v>
      </c>
      <c r="E794" s="2">
        <f>_xlfn.XLOOKUP(A794,Cleaning!$A:$A,Cleaning!$E:$E,0,0)</f>
        <v>45805</v>
      </c>
      <c r="F794" s="10" t="str">
        <f>_xlfn.XLOOKUP(A794,Cleaning!$A:$A,Cleaning!$F:$F,0,0)</f>
        <v>Wednesday</v>
      </c>
      <c r="G794" t="str">
        <f>_xlfn.XLOOKUP(A794,Cleaning!$A:$A,Cleaning!$G:$G,0,0)</f>
        <v>Dinner</v>
      </c>
      <c r="H794" t="str">
        <f>_xlfn.XLOOKUP(A794,Cleaning!$A:$A,Cleaning!$I:$I,0,0)</f>
        <v>Dine-In</v>
      </c>
      <c r="I794" t="str">
        <f>_xlfn.XLOOKUP(A794,Cleaning!$A:$A,Cleaning!$J:$J,0,0)</f>
        <v>Double Cheeseburger</v>
      </c>
      <c r="J794" t="str">
        <f>_xlfn.XLOOKUP(A794,Cleaning!$A:$A,Cleaning!$L:$L,0,0)</f>
        <v>No Modifier</v>
      </c>
      <c r="K794" t="str">
        <f>_xlfn.XLOOKUP(A794,Cleaning!$A:$A,Cleaning!$X:$X,0,0)</f>
        <v>Cash</v>
      </c>
      <c r="L794" s="3">
        <f>_xlfn.XLOOKUP(A794,Cleaning!$A:$A,Cleaning!$M:$M,0,0)</f>
        <v>1</v>
      </c>
      <c r="M794" s="5">
        <f>_xlfn.XLOOKUP(A794,Cleaning!$A:$A,Cleaning!$O:$O,0,0)</f>
        <v>5.8500000000000005</v>
      </c>
      <c r="N794" s="12">
        <f>_xlfn.XLOOKUP(A794,Cleaning!$A:$A,Cleaning!$P:$P,0,0)</f>
        <v>5.8500000000000005</v>
      </c>
      <c r="O794">
        <f>_xlfn.XLOOKUP(A794,Cleaning!$A:$A,Cleaning!$R:$R,0,0)</f>
        <v>0</v>
      </c>
      <c r="P794">
        <f>_xlfn.XLOOKUP(A794,Cleaning!$A:$A,Cleaning!$T:$T,0,0)</f>
        <v>0.35</v>
      </c>
      <c r="Q794" s="5">
        <f>_xlfn.XLOOKUP(A794,Cleaning!$A:$A,Cleaning!$V:$V,0,0)</f>
        <v>6.2</v>
      </c>
    </row>
    <row r="795" spans="1:17" x14ac:dyDescent="0.3">
      <c r="A795" s="3">
        <v>120793</v>
      </c>
      <c r="B795">
        <f>_xlfn.XLOOKUP(A795,Cleaning!$A:$A,Cleaning!$B:$B,0,0)</f>
        <v>201</v>
      </c>
      <c r="C795" s="2">
        <f>_xlfn.XLOOKUP(A795,Cleaning!$A:$A,Cleaning!$C:$C,0,0)</f>
        <v>45778</v>
      </c>
      <c r="D795" s="4">
        <f>_xlfn.XLOOKUP(A795,Cleaning!$A:$A,Cleaning!$D:$D,0,0)</f>
        <v>0.18827546296296296</v>
      </c>
      <c r="E795" s="2">
        <f>_xlfn.XLOOKUP(A795,Cleaning!$A:$A,Cleaning!$E:$E,0,0)</f>
        <v>45778</v>
      </c>
      <c r="F795" s="10" t="str">
        <f>_xlfn.XLOOKUP(A795,Cleaning!$A:$A,Cleaning!$F:$F,0,0)</f>
        <v>Thursday</v>
      </c>
      <c r="G795" t="str">
        <f>_xlfn.XLOOKUP(A795,Cleaning!$A:$A,Cleaning!$G:$G,0,0)</f>
        <v>Afternoon</v>
      </c>
      <c r="H795" t="str">
        <f>_xlfn.XLOOKUP(A795,Cleaning!$A:$A,Cleaning!$I:$I,0,0)</f>
        <v>Takeout</v>
      </c>
      <c r="I795" t="str">
        <f>_xlfn.XLOOKUP(A795,Cleaning!$A:$A,Cleaning!$J:$J,0,0)</f>
        <v>Onion Rings</v>
      </c>
      <c r="J795" t="str">
        <f>_xlfn.XLOOKUP(A795,Cleaning!$A:$A,Cleaning!$L:$L,0,0)</f>
        <v>Extra Sauce</v>
      </c>
      <c r="K795" t="str">
        <f>_xlfn.XLOOKUP(A795,Cleaning!$A:$A,Cleaning!$X:$X,0,0)</f>
        <v>MobilePay</v>
      </c>
      <c r="L795" s="3">
        <f>_xlfn.XLOOKUP(A795,Cleaning!$A:$A,Cleaning!$M:$M,0,0)</f>
        <v>1</v>
      </c>
      <c r="M795" s="5">
        <f>_xlfn.XLOOKUP(A795,Cleaning!$A:$A,Cleaning!$O:$O,0,0)</f>
        <v>3.0300000000000002</v>
      </c>
      <c r="N795" s="12">
        <f>_xlfn.XLOOKUP(A795,Cleaning!$A:$A,Cleaning!$P:$P,0,0)</f>
        <v>3.0300000000000002</v>
      </c>
      <c r="O795">
        <f>_xlfn.XLOOKUP(A795,Cleaning!$A:$A,Cleaning!$R:$R,0,0)</f>
        <v>0</v>
      </c>
      <c r="P795">
        <f>_xlfn.XLOOKUP(A795,Cleaning!$A:$A,Cleaning!$T:$T,0,0)</f>
        <v>0.26</v>
      </c>
      <c r="Q795" s="5">
        <f>_xlfn.XLOOKUP(A795,Cleaning!$A:$A,Cleaning!$V:$V,0,0)</f>
        <v>3.29</v>
      </c>
    </row>
    <row r="796" spans="1:17" x14ac:dyDescent="0.3">
      <c r="A796" s="3">
        <v>120794</v>
      </c>
      <c r="B796">
        <f>_xlfn.XLOOKUP(A796,Cleaning!$A:$A,Cleaning!$B:$B,0,0)</f>
        <v>201</v>
      </c>
      <c r="C796" s="2">
        <f>_xlfn.XLOOKUP(A796,Cleaning!$A:$A,Cleaning!$C:$C,0,0)</f>
        <v>45764</v>
      </c>
      <c r="D796" s="4">
        <f>_xlfn.XLOOKUP(A796,Cleaning!$A:$A,Cleaning!$D:$D,0,0)</f>
        <v>0.27163194444444444</v>
      </c>
      <c r="E796" s="2">
        <f>_xlfn.XLOOKUP(A796,Cleaning!$A:$A,Cleaning!$E:$E,0,0)</f>
        <v>45764</v>
      </c>
      <c r="F796" s="10" t="str">
        <f>_xlfn.XLOOKUP(A796,Cleaning!$A:$A,Cleaning!$F:$F,0,0)</f>
        <v>Thursday</v>
      </c>
      <c r="G796" t="str">
        <f>_xlfn.XLOOKUP(A796,Cleaning!$A:$A,Cleaning!$G:$G,0,0)</f>
        <v>Dinner</v>
      </c>
      <c r="H796" t="str">
        <f>_xlfn.XLOOKUP(A796,Cleaning!$A:$A,Cleaning!$I:$I,0,0)</f>
        <v>Drive-Thru</v>
      </c>
      <c r="I796" t="str">
        <f>_xlfn.XLOOKUP(A796,Cleaning!$A:$A,Cleaning!$J:$J,0,0)</f>
        <v>Spicy Chicken Sandwich</v>
      </c>
      <c r="J796" t="str">
        <f>_xlfn.XLOOKUP(A796,Cleaning!$A:$A,Cleaning!$L:$L,0,0)</f>
        <v>Gluten-Free Bun</v>
      </c>
      <c r="K796" t="str">
        <f>_xlfn.XLOOKUP(A796,Cleaning!$A:$A,Cleaning!$X:$X,0,0)</f>
        <v>Cash</v>
      </c>
      <c r="L796" s="3">
        <f>_xlfn.XLOOKUP(A796,Cleaning!$A:$A,Cleaning!$M:$M,0,0)</f>
        <v>2</v>
      </c>
      <c r="M796" s="5">
        <f>_xlfn.XLOOKUP(A796,Cleaning!$A:$A,Cleaning!$O:$O,0,0)</f>
        <v>6.2299999999999995</v>
      </c>
      <c r="N796" s="12">
        <f>_xlfn.XLOOKUP(A796,Cleaning!$A:$A,Cleaning!$P:$P,0,0)</f>
        <v>12.459999999999999</v>
      </c>
      <c r="O796">
        <f>_xlfn.XLOOKUP(A796,Cleaning!$A:$A,Cleaning!$R:$R,0,0)</f>
        <v>0</v>
      </c>
      <c r="P796">
        <f>_xlfn.XLOOKUP(A796,Cleaning!$A:$A,Cleaning!$T:$T,0,0)</f>
        <v>0.81</v>
      </c>
      <c r="Q796" s="5">
        <f>_xlfn.XLOOKUP(A796,Cleaning!$A:$A,Cleaning!$V:$V,0,0)</f>
        <v>13.27</v>
      </c>
    </row>
    <row r="797" spans="1:17" x14ac:dyDescent="0.3">
      <c r="A797" s="3">
        <v>120795</v>
      </c>
      <c r="B797">
        <f>_xlfn.XLOOKUP(A797,Cleaning!$A:$A,Cleaning!$B:$B,0,0)</f>
        <v>102</v>
      </c>
      <c r="C797" s="2">
        <f>_xlfn.XLOOKUP(A797,Cleaning!$A:$A,Cleaning!$C:$C,0,0)</f>
        <v>45821</v>
      </c>
      <c r="D797" s="4">
        <f>_xlfn.XLOOKUP(A797,Cleaning!$A:$A,Cleaning!$D:$D,0,0)</f>
        <v>0.22733796296296296</v>
      </c>
      <c r="E797" s="2">
        <f>_xlfn.XLOOKUP(A797,Cleaning!$A:$A,Cleaning!$E:$E,0,0)</f>
        <v>45821</v>
      </c>
      <c r="F797" s="10" t="str">
        <f>_xlfn.XLOOKUP(A797,Cleaning!$A:$A,Cleaning!$F:$F,0,0)</f>
        <v>Friday</v>
      </c>
      <c r="G797" t="str">
        <f>_xlfn.XLOOKUP(A797,Cleaning!$A:$A,Cleaning!$G:$G,0,0)</f>
        <v>Breakfast</v>
      </c>
      <c r="H797" t="str">
        <f>_xlfn.XLOOKUP(A797,Cleaning!$A:$A,Cleaning!$I:$I,0,0)</f>
        <v>Drive-Thru</v>
      </c>
      <c r="I797" t="str">
        <f>_xlfn.XLOOKUP(A797,Cleaning!$A:$A,Cleaning!$J:$J,0,0)</f>
        <v>Breakfast Burrito</v>
      </c>
      <c r="J797" t="str">
        <f>_xlfn.XLOOKUP(A797,Cleaning!$A:$A,Cleaning!$L:$L,0,0)</f>
        <v>No Modifier</v>
      </c>
      <c r="K797" t="str">
        <f>_xlfn.XLOOKUP(A797,Cleaning!$A:$A,Cleaning!$X:$X,0,0)</f>
        <v>Card</v>
      </c>
      <c r="L797" s="3">
        <f>_xlfn.XLOOKUP(A797,Cleaning!$A:$A,Cleaning!$M:$M,0,0)</f>
        <v>1</v>
      </c>
      <c r="M797" s="5">
        <f>_xlfn.XLOOKUP(A797,Cleaning!$A:$A,Cleaning!$O:$O,0,0)</f>
        <v>4</v>
      </c>
      <c r="N797" s="12">
        <f>_xlfn.XLOOKUP(A797,Cleaning!$A:$A,Cleaning!$P:$P,0,0)</f>
        <v>4</v>
      </c>
      <c r="O797">
        <f>_xlfn.XLOOKUP(A797,Cleaning!$A:$A,Cleaning!$R:$R,0,0)</f>
        <v>0</v>
      </c>
      <c r="P797">
        <f>_xlfn.XLOOKUP(A797,Cleaning!$A:$A,Cleaning!$T:$T,0,0)</f>
        <v>0.36</v>
      </c>
      <c r="Q797" s="5">
        <f>_xlfn.XLOOKUP(A797,Cleaning!$A:$A,Cleaning!$V:$V,0,0)</f>
        <v>4.3600000000000003</v>
      </c>
    </row>
    <row r="798" spans="1:17" x14ac:dyDescent="0.3">
      <c r="A798" s="3">
        <v>120796</v>
      </c>
      <c r="B798">
        <f>_xlfn.XLOOKUP(A798,Cleaning!$A:$A,Cleaning!$B:$B,0,0)</f>
        <v>301</v>
      </c>
      <c r="C798" s="2">
        <f>_xlfn.XLOOKUP(A798,Cleaning!$A:$A,Cleaning!$C:$C,0,0)</f>
        <v>45789</v>
      </c>
      <c r="D798" s="4">
        <f>_xlfn.XLOOKUP(A798,Cleaning!$A:$A,Cleaning!$D:$D,0,0)</f>
        <v>0.37211805555555555</v>
      </c>
      <c r="E798" s="2">
        <f>_xlfn.XLOOKUP(A798,Cleaning!$A:$A,Cleaning!$E:$E,0,0)</f>
        <v>45789</v>
      </c>
      <c r="F798" s="10" t="str">
        <f>_xlfn.XLOOKUP(A798,Cleaning!$A:$A,Cleaning!$F:$F,0,0)</f>
        <v>Monday</v>
      </c>
      <c r="G798" t="str">
        <f>_xlfn.XLOOKUP(A798,Cleaning!$A:$A,Cleaning!$G:$G,0,0)</f>
        <v>Breakfast</v>
      </c>
      <c r="H798" t="str">
        <f>_xlfn.XLOOKUP(A798,Cleaning!$A:$A,Cleaning!$I:$I,0,0)</f>
        <v>Takeout</v>
      </c>
      <c r="I798" t="str">
        <f>_xlfn.XLOOKUP(A798,Cleaning!$A:$A,Cleaning!$J:$J,0,0)</f>
        <v>Egg Muffin</v>
      </c>
      <c r="J798" t="str">
        <f>_xlfn.XLOOKUP(A798,Cleaning!$A:$A,Cleaning!$L:$L,0,0)</f>
        <v>Sausage Patty</v>
      </c>
      <c r="K798" t="str">
        <f>_xlfn.XLOOKUP(A798,Cleaning!$A:$A,Cleaning!$X:$X,0,0)</f>
        <v>Cash</v>
      </c>
      <c r="L798" s="3">
        <f>_xlfn.XLOOKUP(A798,Cleaning!$A:$A,Cleaning!$M:$M,0,0)</f>
        <v>2</v>
      </c>
      <c r="M798" s="5">
        <f>_xlfn.XLOOKUP(A798,Cleaning!$A:$A,Cleaning!$O:$O,0,0)</f>
        <v>4.4300000000000006</v>
      </c>
      <c r="N798" s="12">
        <f>_xlfn.XLOOKUP(A798,Cleaning!$A:$A,Cleaning!$P:$P,0,0)</f>
        <v>8.8600000000000012</v>
      </c>
      <c r="O798">
        <f>_xlfn.XLOOKUP(A798,Cleaning!$A:$A,Cleaning!$R:$R,0,0)</f>
        <v>0</v>
      </c>
      <c r="P798">
        <f>_xlfn.XLOOKUP(A798,Cleaning!$A:$A,Cleaning!$T:$T,0,0)</f>
        <v>0.53</v>
      </c>
      <c r="Q798" s="5">
        <f>_xlfn.XLOOKUP(A798,Cleaning!$A:$A,Cleaning!$V:$V,0,0)</f>
        <v>9.39</v>
      </c>
    </row>
    <row r="799" spans="1:17" x14ac:dyDescent="0.3">
      <c r="A799" s="3">
        <v>120797</v>
      </c>
      <c r="B799">
        <f>_xlfn.XLOOKUP(A799,Cleaning!$A:$A,Cleaning!$B:$B,0,0)</f>
        <v>102</v>
      </c>
      <c r="C799" s="2">
        <f>_xlfn.XLOOKUP(A799,Cleaning!$A:$A,Cleaning!$C:$C,0,0)</f>
        <v>45786</v>
      </c>
      <c r="D799" s="4">
        <f>_xlfn.XLOOKUP(A799,Cleaning!$A:$A,Cleaning!$D:$D,0,0)</f>
        <v>0.44512731481481482</v>
      </c>
      <c r="E799" s="2">
        <f>_xlfn.XLOOKUP(A799,Cleaning!$A:$A,Cleaning!$E:$E,0,0)</f>
        <v>45786</v>
      </c>
      <c r="F799" s="10" t="str">
        <f>_xlfn.XLOOKUP(A799,Cleaning!$A:$A,Cleaning!$F:$F,0,0)</f>
        <v>Friday</v>
      </c>
      <c r="G799" t="str">
        <f>_xlfn.XLOOKUP(A799,Cleaning!$A:$A,Cleaning!$G:$G,0,0)</f>
        <v>Breakfast</v>
      </c>
      <c r="H799" t="str">
        <f>_xlfn.XLOOKUP(A799,Cleaning!$A:$A,Cleaning!$I:$I,0,0)</f>
        <v>Dine-In</v>
      </c>
      <c r="I799" t="str">
        <f>_xlfn.XLOOKUP(A799,Cleaning!$A:$A,Cleaning!$J:$J,0,0)</f>
        <v>Sausage Biscuit</v>
      </c>
      <c r="J799" t="str">
        <f>_xlfn.XLOOKUP(A799,Cleaning!$A:$A,Cleaning!$L:$L,0,0)</f>
        <v>Cinnamon</v>
      </c>
      <c r="K799" t="str">
        <f>_xlfn.XLOOKUP(A799,Cleaning!$A:$A,Cleaning!$X:$X,0,0)</f>
        <v>Card</v>
      </c>
      <c r="L799" s="3">
        <f>_xlfn.XLOOKUP(A799,Cleaning!$A:$A,Cleaning!$M:$M,0,0)</f>
        <v>1</v>
      </c>
      <c r="M799" s="5">
        <f>_xlfn.XLOOKUP(A799,Cleaning!$A:$A,Cleaning!$O:$O,0,0)</f>
        <v>3.31</v>
      </c>
      <c r="N799" s="12">
        <f>_xlfn.XLOOKUP(A799,Cleaning!$A:$A,Cleaning!$P:$P,0,0)</f>
        <v>3.31</v>
      </c>
      <c r="O799">
        <f>_xlfn.XLOOKUP(A799,Cleaning!$A:$A,Cleaning!$R:$R,0,0)</f>
        <v>0</v>
      </c>
      <c r="P799">
        <f>_xlfn.XLOOKUP(A799,Cleaning!$A:$A,Cleaning!$T:$T,0,0)</f>
        <v>0.3</v>
      </c>
      <c r="Q799" s="5">
        <f>_xlfn.XLOOKUP(A799,Cleaning!$A:$A,Cleaning!$V:$V,0,0)</f>
        <v>3.61</v>
      </c>
    </row>
    <row r="800" spans="1:17" x14ac:dyDescent="0.3">
      <c r="A800" s="3">
        <v>120798</v>
      </c>
      <c r="B800">
        <f>_xlfn.XLOOKUP(A800,Cleaning!$A:$A,Cleaning!$B:$B,0,0)</f>
        <v>101</v>
      </c>
      <c r="C800" s="2">
        <f>_xlfn.XLOOKUP(A800,Cleaning!$A:$A,Cleaning!$C:$C,0,0)</f>
        <v>45822</v>
      </c>
      <c r="D800" s="4">
        <f>_xlfn.XLOOKUP(A800,Cleaning!$A:$A,Cleaning!$D:$D,0,0)</f>
        <v>0.27234953703703701</v>
      </c>
      <c r="E800" s="2">
        <f>_xlfn.XLOOKUP(A800,Cleaning!$A:$A,Cleaning!$E:$E,0,0)</f>
        <v>45822</v>
      </c>
      <c r="F800" s="10" t="str">
        <f>_xlfn.XLOOKUP(A800,Cleaning!$A:$A,Cleaning!$F:$F,0,0)</f>
        <v>Saturday</v>
      </c>
      <c r="G800" t="str">
        <f>_xlfn.XLOOKUP(A800,Cleaning!$A:$A,Cleaning!$G:$G,0,0)</f>
        <v>Dinner</v>
      </c>
      <c r="H800" t="str">
        <f>_xlfn.XLOOKUP(A800,Cleaning!$A:$A,Cleaning!$I:$I,0,0)</f>
        <v>Takeout</v>
      </c>
      <c r="I800" t="str">
        <f>_xlfn.XLOOKUP(A800,Cleaning!$A:$A,Cleaning!$J:$J,0,0)</f>
        <v>Cheeseburger Combo</v>
      </c>
      <c r="J800" t="str">
        <f>_xlfn.XLOOKUP(A800,Cleaning!$A:$A,Cleaning!$L:$L,0,0)</f>
        <v>No Modifier</v>
      </c>
      <c r="K800" t="str">
        <f>_xlfn.XLOOKUP(A800,Cleaning!$A:$A,Cleaning!$X:$X,0,0)</f>
        <v>Cash</v>
      </c>
      <c r="L800" s="3">
        <f>_xlfn.XLOOKUP(A800,Cleaning!$A:$A,Cleaning!$M:$M,0,0)</f>
        <v>1</v>
      </c>
      <c r="M800" s="5">
        <f>_xlfn.XLOOKUP(A800,Cleaning!$A:$A,Cleaning!$O:$O,0,0)</f>
        <v>8.5</v>
      </c>
      <c r="N800" s="12">
        <f>_xlfn.XLOOKUP(A800,Cleaning!$A:$A,Cleaning!$P:$P,0,0)</f>
        <v>8.5</v>
      </c>
      <c r="O800">
        <f>_xlfn.XLOOKUP(A800,Cleaning!$A:$A,Cleaning!$R:$R,0,0)</f>
        <v>0.43</v>
      </c>
      <c r="P800">
        <f>_xlfn.XLOOKUP(A800,Cleaning!$A:$A,Cleaning!$T:$T,0,0)</f>
        <v>0.77</v>
      </c>
      <c r="Q800" s="5">
        <f>_xlfn.XLOOKUP(A800,Cleaning!$A:$A,Cleaning!$V:$V,0,0)</f>
        <v>8.84</v>
      </c>
    </row>
    <row r="801" spans="1:17" x14ac:dyDescent="0.3">
      <c r="A801" s="3">
        <v>120799</v>
      </c>
      <c r="B801">
        <f>_xlfn.XLOOKUP(A801,Cleaning!$A:$A,Cleaning!$B:$B,0,0)</f>
        <v>301</v>
      </c>
      <c r="C801" s="2">
        <f>_xlfn.XLOOKUP(A801,Cleaning!$A:$A,Cleaning!$C:$C,0,0)</f>
        <v>45791</v>
      </c>
      <c r="D801" s="4">
        <f>_xlfn.XLOOKUP(A801,Cleaning!$A:$A,Cleaning!$D:$D,0,0)</f>
        <v>0.5368518518518518</v>
      </c>
      <c r="E801" s="2">
        <f>_xlfn.XLOOKUP(A801,Cleaning!$A:$A,Cleaning!$E:$E,0,0)</f>
        <v>45791</v>
      </c>
      <c r="F801" s="10" t="str">
        <f>_xlfn.XLOOKUP(A801,Cleaning!$A:$A,Cleaning!$F:$F,0,0)</f>
        <v>Wednesday</v>
      </c>
      <c r="G801" t="str">
        <f>_xlfn.XLOOKUP(A801,Cleaning!$A:$A,Cleaning!$G:$G,0,0)</f>
        <v>Lunch</v>
      </c>
      <c r="H801" t="str">
        <f>_xlfn.XLOOKUP(A801,Cleaning!$A:$A,Cleaning!$I:$I,0,0)</f>
        <v>Dine-In</v>
      </c>
      <c r="I801" t="str">
        <f>_xlfn.XLOOKUP(A801,Cleaning!$A:$A,Cleaning!$J:$J,0,0)</f>
        <v>Cheeseburger</v>
      </c>
      <c r="J801" t="str">
        <f>_xlfn.XLOOKUP(A801,Cleaning!$A:$A,Cleaning!$L:$L,0,0)</f>
        <v>No Modifier</v>
      </c>
      <c r="K801" t="str">
        <f>_xlfn.XLOOKUP(A801,Cleaning!$A:$A,Cleaning!$X:$X,0,0)</f>
        <v>Card</v>
      </c>
      <c r="L801" s="3">
        <f>_xlfn.XLOOKUP(A801,Cleaning!$A:$A,Cleaning!$M:$M,0,0)</f>
        <v>1</v>
      </c>
      <c r="M801" s="5">
        <f>_xlfn.XLOOKUP(A801,Cleaning!$A:$A,Cleaning!$O:$O,0,0)</f>
        <v>4.5</v>
      </c>
      <c r="N801" s="12">
        <f>_xlfn.XLOOKUP(A801,Cleaning!$A:$A,Cleaning!$P:$P,0,0)</f>
        <v>4.5</v>
      </c>
      <c r="O801">
        <f>_xlfn.XLOOKUP(A801,Cleaning!$A:$A,Cleaning!$R:$R,0,0)</f>
        <v>0</v>
      </c>
      <c r="P801">
        <f>_xlfn.XLOOKUP(A801,Cleaning!$A:$A,Cleaning!$T:$T,0,0)</f>
        <v>0.38</v>
      </c>
      <c r="Q801" s="5">
        <f>_xlfn.XLOOKUP(A801,Cleaning!$A:$A,Cleaning!$V:$V,0,0)</f>
        <v>4.88</v>
      </c>
    </row>
    <row r="802" spans="1:17" x14ac:dyDescent="0.3">
      <c r="A802" s="3">
        <v>120800</v>
      </c>
      <c r="B802">
        <f>_xlfn.XLOOKUP(A802,Cleaning!$A:$A,Cleaning!$B:$B,0,0)</f>
        <v>201</v>
      </c>
      <c r="C802" s="2">
        <f>_xlfn.XLOOKUP(A802,Cleaning!$A:$A,Cleaning!$C:$C,0,0)</f>
        <v>45775</v>
      </c>
      <c r="D802" s="4">
        <f>_xlfn.XLOOKUP(A802,Cleaning!$A:$A,Cleaning!$D:$D,0,0)</f>
        <v>0.25428240740740743</v>
      </c>
      <c r="E802" s="2">
        <f>_xlfn.XLOOKUP(A802,Cleaning!$A:$A,Cleaning!$E:$E,0,0)</f>
        <v>45775</v>
      </c>
      <c r="F802" s="10" t="str">
        <f>_xlfn.XLOOKUP(A802,Cleaning!$A:$A,Cleaning!$F:$F,0,0)</f>
        <v>Monday</v>
      </c>
      <c r="G802" t="str">
        <f>_xlfn.XLOOKUP(A802,Cleaning!$A:$A,Cleaning!$G:$G,0,0)</f>
        <v>Dinner</v>
      </c>
      <c r="H802" t="str">
        <f>_xlfn.XLOOKUP(A802,Cleaning!$A:$A,Cleaning!$I:$I,0,0)</f>
        <v>Dine-In</v>
      </c>
      <c r="I802" t="str">
        <f>_xlfn.XLOOKUP(A802,Cleaning!$A:$A,Cleaning!$J:$J,0,0)</f>
        <v>Onion Rings</v>
      </c>
      <c r="J802" t="str">
        <f>_xlfn.XLOOKUP(A802,Cleaning!$A:$A,Cleaning!$L:$L,0,0)</f>
        <v>No Modifier</v>
      </c>
      <c r="K802" t="str">
        <f>_xlfn.XLOOKUP(A802,Cleaning!$A:$A,Cleaning!$X:$X,0,0)</f>
        <v>Cash</v>
      </c>
      <c r="L802" s="3">
        <f>_xlfn.XLOOKUP(A802,Cleaning!$A:$A,Cleaning!$M:$M,0,0)</f>
        <v>1</v>
      </c>
      <c r="M802" s="5">
        <f>_xlfn.XLOOKUP(A802,Cleaning!$A:$A,Cleaning!$O:$O,0,0)</f>
        <v>3.66</v>
      </c>
      <c r="N802" s="12">
        <f>_xlfn.XLOOKUP(A802,Cleaning!$A:$A,Cleaning!$P:$P,0,0)</f>
        <v>3.66</v>
      </c>
      <c r="O802">
        <f>_xlfn.XLOOKUP(A802,Cleaning!$A:$A,Cleaning!$R:$R,0,0)</f>
        <v>0</v>
      </c>
      <c r="P802">
        <f>_xlfn.XLOOKUP(A802,Cleaning!$A:$A,Cleaning!$T:$T,0,0)</f>
        <v>0.31</v>
      </c>
      <c r="Q802" s="5">
        <f>_xlfn.XLOOKUP(A802,Cleaning!$A:$A,Cleaning!$V:$V,0,0)</f>
        <v>3.97</v>
      </c>
    </row>
    <row r="803" spans="1:17" x14ac:dyDescent="0.3">
      <c r="A803" s="3">
        <v>120801</v>
      </c>
      <c r="B803">
        <f>_xlfn.XLOOKUP(A803,Cleaning!$A:$A,Cleaning!$B:$B,0,0)</f>
        <v>402</v>
      </c>
      <c r="C803" s="2">
        <f>_xlfn.XLOOKUP(A803,Cleaning!$A:$A,Cleaning!$C:$C,0,0)</f>
        <v>45823</v>
      </c>
      <c r="D803" s="4">
        <f>_xlfn.XLOOKUP(A803,Cleaning!$A:$A,Cleaning!$D:$D,0,0)</f>
        <v>0.40586805555555555</v>
      </c>
      <c r="E803" s="2">
        <f>_xlfn.XLOOKUP(A803,Cleaning!$A:$A,Cleaning!$E:$E,0,0)</f>
        <v>45823</v>
      </c>
      <c r="F803" s="10" t="str">
        <f>_xlfn.XLOOKUP(A803,Cleaning!$A:$A,Cleaning!$F:$F,0,0)</f>
        <v>Sunday</v>
      </c>
      <c r="G803" t="str">
        <f>_xlfn.XLOOKUP(A803,Cleaning!$A:$A,Cleaning!$G:$G,0,0)</f>
        <v>Breakfast</v>
      </c>
      <c r="H803" t="str">
        <f>_xlfn.XLOOKUP(A803,Cleaning!$A:$A,Cleaning!$I:$I,0,0)</f>
        <v>Dine-In</v>
      </c>
      <c r="I803" t="str">
        <f>_xlfn.XLOOKUP(A803,Cleaning!$A:$A,Cleaning!$J:$J,0,0)</f>
        <v>Latte</v>
      </c>
      <c r="J803" t="str">
        <f>_xlfn.XLOOKUP(A803,Cleaning!$A:$A,Cleaning!$L:$L,0,0)</f>
        <v>No Modifier</v>
      </c>
      <c r="K803" t="str">
        <f>_xlfn.XLOOKUP(A803,Cleaning!$A:$A,Cleaning!$X:$X,0,0)</f>
        <v>Card</v>
      </c>
      <c r="L803" s="3">
        <f>_xlfn.XLOOKUP(A803,Cleaning!$A:$A,Cleaning!$M:$M,0,0)</f>
        <v>1</v>
      </c>
      <c r="M803" s="5">
        <f>_xlfn.XLOOKUP(A803,Cleaning!$A:$A,Cleaning!$O:$O,0,0)</f>
        <v>3.41</v>
      </c>
      <c r="N803" s="12">
        <f>_xlfn.XLOOKUP(A803,Cleaning!$A:$A,Cleaning!$P:$P,0,0)</f>
        <v>3.41</v>
      </c>
      <c r="O803">
        <f>_xlfn.XLOOKUP(A803,Cleaning!$A:$A,Cleaning!$R:$R,0,0)</f>
        <v>0</v>
      </c>
      <c r="P803">
        <f>_xlfn.XLOOKUP(A803,Cleaning!$A:$A,Cleaning!$T:$T,0,0)</f>
        <v>0.24</v>
      </c>
      <c r="Q803" s="5">
        <f>_xlfn.XLOOKUP(A803,Cleaning!$A:$A,Cleaning!$V:$V,0,0)</f>
        <v>3.65</v>
      </c>
    </row>
    <row r="804" spans="1:17" x14ac:dyDescent="0.3">
      <c r="A804" s="3">
        <v>120802</v>
      </c>
      <c r="B804">
        <f>_xlfn.XLOOKUP(A804,Cleaning!$A:$A,Cleaning!$B:$B,0,0)</f>
        <v>403</v>
      </c>
      <c r="C804" s="2">
        <f>_xlfn.XLOOKUP(A804,Cleaning!$A:$A,Cleaning!$C:$C,0,0)</f>
        <v>45845</v>
      </c>
      <c r="D804" s="4">
        <f>_xlfn.XLOOKUP(A804,Cleaning!$A:$A,Cleaning!$D:$D,0,0)</f>
        <v>8.6689814814814817E-2</v>
      </c>
      <c r="E804" s="2">
        <f>_xlfn.XLOOKUP(A804,Cleaning!$A:$A,Cleaning!$E:$E,0,0)</f>
        <v>45845</v>
      </c>
      <c r="F804" s="10" t="str">
        <f>_xlfn.XLOOKUP(A804,Cleaning!$A:$A,Cleaning!$F:$F,0,0)</f>
        <v>Monday</v>
      </c>
      <c r="G804" t="str">
        <f>_xlfn.XLOOKUP(A804,Cleaning!$A:$A,Cleaning!$G:$G,0,0)</f>
        <v>Lunch</v>
      </c>
      <c r="H804" t="str">
        <f>_xlfn.XLOOKUP(A804,Cleaning!$A:$A,Cleaning!$I:$I,0,0)</f>
        <v>Delivery</v>
      </c>
      <c r="I804" t="str">
        <f>_xlfn.XLOOKUP(A804,Cleaning!$A:$A,Cleaning!$J:$J,0,0)</f>
        <v>Double Cheeseburger</v>
      </c>
      <c r="J804" t="str">
        <f>_xlfn.XLOOKUP(A804,Cleaning!$A:$A,Cleaning!$L:$L,0,0)</f>
        <v>No Modifier</v>
      </c>
      <c r="K804" t="str">
        <f>_xlfn.XLOOKUP(A804,Cleaning!$A:$A,Cleaning!$X:$X,0,0)</f>
        <v>Card</v>
      </c>
      <c r="L804" s="3">
        <f>_xlfn.XLOOKUP(A804,Cleaning!$A:$A,Cleaning!$M:$M,0,0)</f>
        <v>1</v>
      </c>
      <c r="M804" s="5">
        <f>_xlfn.XLOOKUP(A804,Cleaning!$A:$A,Cleaning!$O:$O,0,0)</f>
        <v>5.7799999999999994</v>
      </c>
      <c r="N804" s="12">
        <f>_xlfn.XLOOKUP(A804,Cleaning!$A:$A,Cleaning!$P:$P,0,0)</f>
        <v>5.7799999999999994</v>
      </c>
      <c r="O804">
        <f>_xlfn.XLOOKUP(A804,Cleaning!$A:$A,Cleaning!$R:$R,0,0)</f>
        <v>0</v>
      </c>
      <c r="P804">
        <f>_xlfn.XLOOKUP(A804,Cleaning!$A:$A,Cleaning!$T:$T,0,0)</f>
        <v>0.49</v>
      </c>
      <c r="Q804" s="5">
        <f>_xlfn.XLOOKUP(A804,Cleaning!$A:$A,Cleaning!$V:$V,0,0)</f>
        <v>6.27</v>
      </c>
    </row>
    <row r="805" spans="1:17" x14ac:dyDescent="0.3">
      <c r="A805" s="3">
        <v>120803</v>
      </c>
      <c r="B805">
        <f>_xlfn.XLOOKUP(A805,Cleaning!$A:$A,Cleaning!$B:$B,0,0)</f>
        <v>501</v>
      </c>
      <c r="C805" s="2">
        <f>_xlfn.XLOOKUP(A805,Cleaning!$A:$A,Cleaning!$C:$C,0,0)</f>
        <v>45840</v>
      </c>
      <c r="D805" s="4">
        <f>_xlfn.XLOOKUP(A805,Cleaning!$A:$A,Cleaning!$D:$D,0,0)</f>
        <v>0.5145601851851852</v>
      </c>
      <c r="E805" s="2">
        <f>_xlfn.XLOOKUP(A805,Cleaning!$A:$A,Cleaning!$E:$E,0,0)</f>
        <v>45840</v>
      </c>
      <c r="F805" s="10" t="str">
        <f>_xlfn.XLOOKUP(A805,Cleaning!$A:$A,Cleaning!$F:$F,0,0)</f>
        <v>Wednesday</v>
      </c>
      <c r="G805" t="str">
        <f>_xlfn.XLOOKUP(A805,Cleaning!$A:$A,Cleaning!$G:$G,0,0)</f>
        <v>Lunch</v>
      </c>
      <c r="H805" t="str">
        <f>_xlfn.XLOOKUP(A805,Cleaning!$A:$A,Cleaning!$I:$I,0,0)</f>
        <v>Dine-In</v>
      </c>
      <c r="I805" t="str">
        <f>_xlfn.XLOOKUP(A805,Cleaning!$A:$A,Cleaning!$J:$J,0,0)</f>
        <v>Chicken Sandwich</v>
      </c>
      <c r="J805" t="str">
        <f>_xlfn.XLOOKUP(A805,Cleaning!$A:$A,Cleaning!$L:$L,0,0)</f>
        <v>Extra Patty</v>
      </c>
      <c r="K805" t="str">
        <f>_xlfn.XLOOKUP(A805,Cleaning!$A:$A,Cleaning!$X:$X,0,0)</f>
        <v>Card</v>
      </c>
      <c r="L805" s="3">
        <f>_xlfn.XLOOKUP(A805,Cleaning!$A:$A,Cleaning!$M:$M,0,0)</f>
        <v>1</v>
      </c>
      <c r="M805" s="5">
        <f>_xlfn.XLOOKUP(A805,Cleaning!$A:$A,Cleaning!$O:$O,0,0)</f>
        <v>7.2200000000000006</v>
      </c>
      <c r="N805" s="12">
        <f>_xlfn.XLOOKUP(A805,Cleaning!$A:$A,Cleaning!$P:$P,0,0)</f>
        <v>7.2200000000000006</v>
      </c>
      <c r="O805">
        <f>_xlfn.XLOOKUP(A805,Cleaning!$A:$A,Cleaning!$R:$R,0,0)</f>
        <v>1.44</v>
      </c>
      <c r="P805">
        <f>_xlfn.XLOOKUP(A805,Cleaning!$A:$A,Cleaning!$T:$T,0,0)</f>
        <v>0.55000000000000004</v>
      </c>
      <c r="Q805" s="5">
        <f>_xlfn.XLOOKUP(A805,Cleaning!$A:$A,Cleaning!$V:$V,0,0)</f>
        <v>6.33</v>
      </c>
    </row>
    <row r="806" spans="1:17" x14ac:dyDescent="0.3">
      <c r="A806" s="3">
        <v>120804</v>
      </c>
      <c r="B806">
        <f>_xlfn.XLOOKUP(A806,Cleaning!$A:$A,Cleaning!$B:$B,0,0)</f>
        <v>403</v>
      </c>
      <c r="C806" s="2">
        <f>_xlfn.XLOOKUP(A806,Cleaning!$A:$A,Cleaning!$C:$C,0,0)</f>
        <v>45781</v>
      </c>
      <c r="D806" s="4">
        <f>_xlfn.XLOOKUP(A806,Cleaning!$A:$A,Cleaning!$D:$D,0,0)</f>
        <v>0.22953703703703704</v>
      </c>
      <c r="E806" s="2">
        <f>_xlfn.XLOOKUP(A806,Cleaning!$A:$A,Cleaning!$E:$E,0,0)</f>
        <v>45781</v>
      </c>
      <c r="F806" s="10" t="str">
        <f>_xlfn.XLOOKUP(A806,Cleaning!$A:$A,Cleaning!$F:$F,0,0)</f>
        <v>Sunday</v>
      </c>
      <c r="G806" t="str">
        <f>_xlfn.XLOOKUP(A806,Cleaning!$A:$A,Cleaning!$G:$G,0,0)</f>
        <v>Breakfast</v>
      </c>
      <c r="H806" t="str">
        <f>_xlfn.XLOOKUP(A806,Cleaning!$A:$A,Cleaning!$I:$I,0,0)</f>
        <v>Drive-Thru</v>
      </c>
      <c r="I806" t="str">
        <f>_xlfn.XLOOKUP(A806,Cleaning!$A:$A,Cleaning!$J:$J,0,0)</f>
        <v>Egg Muffin</v>
      </c>
      <c r="J806" t="str">
        <f>_xlfn.XLOOKUP(A806,Cleaning!$A:$A,Cleaning!$L:$L,0,0)</f>
        <v>Cinnamon</v>
      </c>
      <c r="K806" t="str">
        <f>_xlfn.XLOOKUP(A806,Cleaning!$A:$A,Cleaning!$X:$X,0,0)</f>
        <v>Card</v>
      </c>
      <c r="L806" s="3">
        <f>_xlfn.XLOOKUP(A806,Cleaning!$A:$A,Cleaning!$M:$M,0,0)</f>
        <v>2</v>
      </c>
      <c r="M806" s="5">
        <f>_xlfn.XLOOKUP(A806,Cleaning!$A:$A,Cleaning!$O:$O,0,0)</f>
        <v>3.23</v>
      </c>
      <c r="N806" s="12">
        <f>_xlfn.XLOOKUP(A806,Cleaning!$A:$A,Cleaning!$P:$P,0,0)</f>
        <v>6.46</v>
      </c>
      <c r="O806">
        <f>_xlfn.XLOOKUP(A806,Cleaning!$A:$A,Cleaning!$R:$R,0,0)</f>
        <v>0</v>
      </c>
      <c r="P806">
        <f>_xlfn.XLOOKUP(A806,Cleaning!$A:$A,Cleaning!$T:$T,0,0)</f>
        <v>0.47</v>
      </c>
      <c r="Q806" s="5">
        <f>_xlfn.XLOOKUP(A806,Cleaning!$A:$A,Cleaning!$V:$V,0,0)</f>
        <v>6.93</v>
      </c>
    </row>
    <row r="807" spans="1:17" x14ac:dyDescent="0.3">
      <c r="A807" s="3">
        <v>120805</v>
      </c>
      <c r="B807">
        <f>_xlfn.XLOOKUP(A807,Cleaning!$A:$A,Cleaning!$B:$B,0,0)</f>
        <v>401</v>
      </c>
      <c r="C807" s="2">
        <f>_xlfn.XLOOKUP(A807,Cleaning!$A:$A,Cleaning!$C:$C,0,0)</f>
        <v>45793</v>
      </c>
      <c r="D807" s="4">
        <f>_xlfn.XLOOKUP(A807,Cleaning!$A:$A,Cleaning!$D:$D,0,0)</f>
        <v>0.4579050925925926</v>
      </c>
      <c r="E807" s="2">
        <f>_xlfn.XLOOKUP(A807,Cleaning!$A:$A,Cleaning!$E:$E,0,0)</f>
        <v>45793</v>
      </c>
      <c r="F807" s="10" t="str">
        <f>_xlfn.XLOOKUP(A807,Cleaning!$A:$A,Cleaning!$F:$F,0,0)</f>
        <v>Friday</v>
      </c>
      <c r="G807" t="str">
        <f>_xlfn.XLOOKUP(A807,Cleaning!$A:$A,Cleaning!$G:$G,0,0)</f>
        <v>Breakfast</v>
      </c>
      <c r="H807" t="str">
        <f>_xlfn.XLOOKUP(A807,Cleaning!$A:$A,Cleaning!$I:$I,0,0)</f>
        <v>Takeout</v>
      </c>
      <c r="I807" t="str">
        <f>_xlfn.XLOOKUP(A807,Cleaning!$A:$A,Cleaning!$J:$J,0,0)</f>
        <v>Latte</v>
      </c>
      <c r="J807" t="str">
        <f>_xlfn.XLOOKUP(A807,Cleaning!$A:$A,Cleaning!$L:$L,0,0)</f>
        <v>Light Ice</v>
      </c>
      <c r="K807" t="str">
        <f>_xlfn.XLOOKUP(A807,Cleaning!$A:$A,Cleaning!$X:$X,0,0)</f>
        <v>Cash</v>
      </c>
      <c r="L807" s="3">
        <f>_xlfn.XLOOKUP(A807,Cleaning!$A:$A,Cleaning!$M:$M,0,0)</f>
        <v>1</v>
      </c>
      <c r="M807" s="5">
        <f>_xlfn.XLOOKUP(A807,Cleaning!$A:$A,Cleaning!$O:$O,0,0)</f>
        <v>3.16</v>
      </c>
      <c r="N807" s="12">
        <f>_xlfn.XLOOKUP(A807,Cleaning!$A:$A,Cleaning!$P:$P,0,0)</f>
        <v>3.16</v>
      </c>
      <c r="O807">
        <f>_xlfn.XLOOKUP(A807,Cleaning!$A:$A,Cleaning!$R:$R,0,0)</f>
        <v>0</v>
      </c>
      <c r="P807">
        <f>_xlfn.XLOOKUP(A807,Cleaning!$A:$A,Cleaning!$T:$T,0,0)</f>
        <v>0.3</v>
      </c>
      <c r="Q807" s="5">
        <f>_xlfn.XLOOKUP(A807,Cleaning!$A:$A,Cleaning!$V:$V,0,0)</f>
        <v>3.46</v>
      </c>
    </row>
    <row r="808" spans="1:17" x14ac:dyDescent="0.3">
      <c r="A808" s="3">
        <v>120806</v>
      </c>
      <c r="B808">
        <f>_xlfn.XLOOKUP(A808,Cleaning!$A:$A,Cleaning!$B:$B,0,0)</f>
        <v>202</v>
      </c>
      <c r="C808" s="2">
        <f>_xlfn.XLOOKUP(A808,Cleaning!$A:$A,Cleaning!$C:$C,0,0)</f>
        <v>45869</v>
      </c>
      <c r="D808" s="4">
        <f>_xlfn.XLOOKUP(A808,Cleaning!$A:$A,Cleaning!$D:$D,0,0)</f>
        <v>0.1097337962962963</v>
      </c>
      <c r="E808" s="2">
        <f>_xlfn.XLOOKUP(A808,Cleaning!$A:$A,Cleaning!$E:$E,0,0)</f>
        <v>45869</v>
      </c>
      <c r="F808" s="10" t="str">
        <f>_xlfn.XLOOKUP(A808,Cleaning!$A:$A,Cleaning!$F:$F,0,0)</f>
        <v>Thursday</v>
      </c>
      <c r="G808" t="str">
        <f>_xlfn.XLOOKUP(A808,Cleaning!$A:$A,Cleaning!$G:$G,0,0)</f>
        <v>Lunch</v>
      </c>
      <c r="H808" t="str">
        <f>_xlfn.XLOOKUP(A808,Cleaning!$A:$A,Cleaning!$I:$I,0,0)</f>
        <v>Takeout</v>
      </c>
      <c r="I808" t="str">
        <f>_xlfn.XLOOKUP(A808,Cleaning!$A:$A,Cleaning!$J:$J,0,0)</f>
        <v>Spicy Chicken Combo</v>
      </c>
      <c r="J808" t="str">
        <f>_xlfn.XLOOKUP(A808,Cleaning!$A:$A,Cleaning!$L:$L,0,0)</f>
        <v>No Modifier</v>
      </c>
      <c r="K808" t="str">
        <f>_xlfn.XLOOKUP(A808,Cleaning!$A:$A,Cleaning!$X:$X,0,0)</f>
        <v>Cash</v>
      </c>
      <c r="L808" s="3">
        <f>_xlfn.XLOOKUP(A808,Cleaning!$A:$A,Cleaning!$M:$M,0,0)</f>
        <v>1</v>
      </c>
      <c r="M808" s="5">
        <f>_xlfn.XLOOKUP(A808,Cleaning!$A:$A,Cleaning!$O:$O,0,0)</f>
        <v>9.4</v>
      </c>
      <c r="N808" s="12">
        <f>_xlfn.XLOOKUP(A808,Cleaning!$A:$A,Cleaning!$P:$P,0,0)</f>
        <v>9.4</v>
      </c>
      <c r="O808">
        <f>_xlfn.XLOOKUP(A808,Cleaning!$A:$A,Cleaning!$R:$R,0,0)</f>
        <v>1.41</v>
      </c>
      <c r="P808">
        <f>_xlfn.XLOOKUP(A808,Cleaning!$A:$A,Cleaning!$T:$T,0,0)</f>
        <v>0.68</v>
      </c>
      <c r="Q808" s="5">
        <f>_xlfn.XLOOKUP(A808,Cleaning!$A:$A,Cleaning!$V:$V,0,0)</f>
        <v>8.67</v>
      </c>
    </row>
    <row r="809" spans="1:17" x14ac:dyDescent="0.3">
      <c r="A809" s="3">
        <v>120807</v>
      </c>
      <c r="B809">
        <f>_xlfn.XLOOKUP(A809,Cleaning!$A:$A,Cleaning!$B:$B,0,0)</f>
        <v>501</v>
      </c>
      <c r="C809" s="2">
        <f>_xlfn.XLOOKUP(A809,Cleaning!$A:$A,Cleaning!$C:$C,0,0)</f>
        <v>45839</v>
      </c>
      <c r="D809" s="4">
        <f>_xlfn.XLOOKUP(A809,Cleaning!$A:$A,Cleaning!$D:$D,0,0)</f>
        <v>0.10591435185185186</v>
      </c>
      <c r="E809" s="2">
        <f>_xlfn.XLOOKUP(A809,Cleaning!$A:$A,Cleaning!$E:$E,0,0)</f>
        <v>45839</v>
      </c>
      <c r="F809" s="10" t="str">
        <f>_xlfn.XLOOKUP(A809,Cleaning!$A:$A,Cleaning!$F:$F,0,0)</f>
        <v>Tuesday</v>
      </c>
      <c r="G809" t="str">
        <f>_xlfn.XLOOKUP(A809,Cleaning!$A:$A,Cleaning!$G:$G,0,0)</f>
        <v>Lunch</v>
      </c>
      <c r="H809" t="str">
        <f>_xlfn.XLOOKUP(A809,Cleaning!$A:$A,Cleaning!$I:$I,0,0)</f>
        <v>Takeout</v>
      </c>
      <c r="I809" t="str">
        <f>_xlfn.XLOOKUP(A809,Cleaning!$A:$A,Cleaning!$J:$J,0,0)</f>
        <v>Spicy Chicken Combo</v>
      </c>
      <c r="J809" t="str">
        <f>_xlfn.XLOOKUP(A809,Cleaning!$A:$A,Cleaning!$L:$L,0,0)</f>
        <v>No Modifier</v>
      </c>
      <c r="K809" t="str">
        <f>_xlfn.XLOOKUP(A809,Cleaning!$A:$A,Cleaning!$X:$X,0,0)</f>
        <v>MobilePay</v>
      </c>
      <c r="L809" s="3">
        <f>_xlfn.XLOOKUP(A809,Cleaning!$A:$A,Cleaning!$M:$M,0,0)</f>
        <v>2</v>
      </c>
      <c r="M809" s="5">
        <f>_xlfn.XLOOKUP(A809,Cleaning!$A:$A,Cleaning!$O:$O,0,0)</f>
        <v>9.0500000000000007</v>
      </c>
      <c r="N809" s="12">
        <f>_xlfn.XLOOKUP(A809,Cleaning!$A:$A,Cleaning!$P:$P,0,0)</f>
        <v>18.100000000000001</v>
      </c>
      <c r="O809">
        <f>_xlfn.XLOOKUP(A809,Cleaning!$A:$A,Cleaning!$R:$R,0,0)</f>
        <v>0</v>
      </c>
      <c r="P809">
        <f>_xlfn.XLOOKUP(A809,Cleaning!$A:$A,Cleaning!$T:$T,0,0)</f>
        <v>1.27</v>
      </c>
      <c r="Q809" s="5">
        <f>_xlfn.XLOOKUP(A809,Cleaning!$A:$A,Cleaning!$V:$V,0,0)</f>
        <v>19.37</v>
      </c>
    </row>
    <row r="810" spans="1:17" x14ac:dyDescent="0.3">
      <c r="A810" s="3">
        <v>120808</v>
      </c>
      <c r="B810">
        <f>_xlfn.XLOOKUP(A810,Cleaning!$A:$A,Cleaning!$B:$B,0,0)</f>
        <v>102</v>
      </c>
      <c r="C810" s="2">
        <f>_xlfn.XLOOKUP(A810,Cleaning!$A:$A,Cleaning!$C:$C,0,0)</f>
        <v>45844</v>
      </c>
      <c r="D810" s="4">
        <f>_xlfn.XLOOKUP(A810,Cleaning!$A:$A,Cleaning!$D:$D,0,0)</f>
        <v>0.4967361111111111</v>
      </c>
      <c r="E810" s="2">
        <f>_xlfn.XLOOKUP(A810,Cleaning!$A:$A,Cleaning!$E:$E,0,0)</f>
        <v>45844</v>
      </c>
      <c r="F810" s="10" t="str">
        <f>_xlfn.XLOOKUP(A810,Cleaning!$A:$A,Cleaning!$F:$F,0,0)</f>
        <v>Sunday</v>
      </c>
      <c r="G810" t="str">
        <f>_xlfn.XLOOKUP(A810,Cleaning!$A:$A,Cleaning!$G:$G,0,0)</f>
        <v>Morning</v>
      </c>
      <c r="H810" t="str">
        <f>_xlfn.XLOOKUP(A810,Cleaning!$A:$A,Cleaning!$I:$I,0,0)</f>
        <v>Takeout</v>
      </c>
      <c r="I810" t="str">
        <f>_xlfn.XLOOKUP(A810,Cleaning!$A:$A,Cleaning!$J:$J,0,0)</f>
        <v>Chicken Nuggets (6pc)</v>
      </c>
      <c r="J810" t="str">
        <f>_xlfn.XLOOKUP(A810,Cleaning!$A:$A,Cleaning!$L:$L,0,0)</f>
        <v>No Modifier</v>
      </c>
      <c r="K810" t="str">
        <f>_xlfn.XLOOKUP(A810,Cleaning!$A:$A,Cleaning!$X:$X,0,0)</f>
        <v>Card</v>
      </c>
      <c r="L810" s="3">
        <f>_xlfn.XLOOKUP(A810,Cleaning!$A:$A,Cleaning!$M:$M,0,0)</f>
        <v>1</v>
      </c>
      <c r="M810" s="5">
        <f>_xlfn.XLOOKUP(A810,Cleaning!$A:$A,Cleaning!$O:$O,0,0)</f>
        <v>4.05</v>
      </c>
      <c r="N810" s="12">
        <f>_xlfn.XLOOKUP(A810,Cleaning!$A:$A,Cleaning!$P:$P,0,0)</f>
        <v>4.05</v>
      </c>
      <c r="O810">
        <f>_xlfn.XLOOKUP(A810,Cleaning!$A:$A,Cleaning!$R:$R,0,0)</f>
        <v>0</v>
      </c>
      <c r="P810">
        <f>_xlfn.XLOOKUP(A810,Cleaning!$A:$A,Cleaning!$T:$T,0,0)</f>
        <v>0.3</v>
      </c>
      <c r="Q810" s="5">
        <f>_xlfn.XLOOKUP(A810,Cleaning!$A:$A,Cleaning!$V:$V,0,0)</f>
        <v>4.3499999999999996</v>
      </c>
    </row>
    <row r="811" spans="1:17" x14ac:dyDescent="0.3">
      <c r="A811" s="3">
        <v>120809</v>
      </c>
      <c r="B811">
        <f>_xlfn.XLOOKUP(A811,Cleaning!$A:$A,Cleaning!$B:$B,0,0)</f>
        <v>201</v>
      </c>
      <c r="C811" s="2">
        <f>_xlfn.XLOOKUP(A811,Cleaning!$A:$A,Cleaning!$C:$C,0,0)</f>
        <v>45765</v>
      </c>
      <c r="D811" s="4">
        <f>_xlfn.XLOOKUP(A811,Cleaning!$A:$A,Cleaning!$D:$D,0,0)</f>
        <v>0.32765046296296296</v>
      </c>
      <c r="E811" s="2">
        <f>_xlfn.XLOOKUP(A811,Cleaning!$A:$A,Cleaning!$E:$E,0,0)</f>
        <v>45765</v>
      </c>
      <c r="F811" s="10" t="str">
        <f>_xlfn.XLOOKUP(A811,Cleaning!$A:$A,Cleaning!$F:$F,0,0)</f>
        <v>Friday</v>
      </c>
      <c r="G811" t="str">
        <f>_xlfn.XLOOKUP(A811,Cleaning!$A:$A,Cleaning!$G:$G,0,0)</f>
        <v>Dinner</v>
      </c>
      <c r="H811" t="str">
        <f>_xlfn.XLOOKUP(A811,Cleaning!$A:$A,Cleaning!$I:$I,0,0)</f>
        <v>Delivery</v>
      </c>
      <c r="I811" t="str">
        <f>_xlfn.XLOOKUP(A811,Cleaning!$A:$A,Cleaning!$J:$J,0,0)</f>
        <v>Spicy Chicken Combo</v>
      </c>
      <c r="J811" t="str">
        <f>_xlfn.XLOOKUP(A811,Cleaning!$A:$A,Cleaning!$L:$L,0,0)</f>
        <v>No Modifier</v>
      </c>
      <c r="K811" t="str">
        <f>_xlfn.XLOOKUP(A811,Cleaning!$A:$A,Cleaning!$X:$X,0,0)</f>
        <v>Card</v>
      </c>
      <c r="L811" s="3">
        <f>_xlfn.XLOOKUP(A811,Cleaning!$A:$A,Cleaning!$M:$M,0,0)</f>
        <v>1</v>
      </c>
      <c r="M811" s="5">
        <f>_xlfn.XLOOKUP(A811,Cleaning!$A:$A,Cleaning!$O:$O,0,0)</f>
        <v>8.84</v>
      </c>
      <c r="N811" s="12">
        <f>_xlfn.XLOOKUP(A811,Cleaning!$A:$A,Cleaning!$P:$P,0,0)</f>
        <v>8.84</v>
      </c>
      <c r="O811">
        <f>_xlfn.XLOOKUP(A811,Cleaning!$A:$A,Cleaning!$R:$R,0,0)</f>
        <v>0</v>
      </c>
      <c r="P811">
        <f>_xlfn.XLOOKUP(A811,Cleaning!$A:$A,Cleaning!$T:$T,0,0)</f>
        <v>0.8</v>
      </c>
      <c r="Q811" s="5">
        <f>_xlfn.XLOOKUP(A811,Cleaning!$A:$A,Cleaning!$V:$V,0,0)</f>
        <v>9.64</v>
      </c>
    </row>
    <row r="812" spans="1:17" x14ac:dyDescent="0.3">
      <c r="A812" s="3">
        <v>120810</v>
      </c>
      <c r="B812">
        <f>_xlfn.XLOOKUP(A812,Cleaning!$A:$A,Cleaning!$B:$B,0,0)</f>
        <v>201</v>
      </c>
      <c r="C812" s="2">
        <f>_xlfn.XLOOKUP(A812,Cleaning!$A:$A,Cleaning!$C:$C,0,0)</f>
        <v>45797</v>
      </c>
      <c r="D812" s="4">
        <f>_xlfn.XLOOKUP(A812,Cleaning!$A:$A,Cleaning!$D:$D,0,0)</f>
        <v>0.17495370370370369</v>
      </c>
      <c r="E812" s="2">
        <f>_xlfn.XLOOKUP(A812,Cleaning!$A:$A,Cleaning!$E:$E,0,0)</f>
        <v>45797</v>
      </c>
      <c r="F812" s="10" t="str">
        <f>_xlfn.XLOOKUP(A812,Cleaning!$A:$A,Cleaning!$F:$F,0,0)</f>
        <v>Tuesday</v>
      </c>
      <c r="G812" t="str">
        <f>_xlfn.XLOOKUP(A812,Cleaning!$A:$A,Cleaning!$G:$G,0,0)</f>
        <v>Afternoon</v>
      </c>
      <c r="H812" t="str">
        <f>_xlfn.XLOOKUP(A812,Cleaning!$A:$A,Cleaning!$I:$I,0,0)</f>
        <v>Takeout</v>
      </c>
      <c r="I812" t="str">
        <f>_xlfn.XLOOKUP(A812,Cleaning!$A:$A,Cleaning!$J:$J,0,0)</f>
        <v>French Fries</v>
      </c>
      <c r="J812" t="str">
        <f>_xlfn.XLOOKUP(A812,Cleaning!$A:$A,Cleaning!$L:$L,0,0)</f>
        <v>No Modifier</v>
      </c>
      <c r="K812" t="str">
        <f>_xlfn.XLOOKUP(A812,Cleaning!$A:$A,Cleaning!$X:$X,0,0)</f>
        <v>Card</v>
      </c>
      <c r="L812" s="3">
        <f>_xlfn.XLOOKUP(A812,Cleaning!$A:$A,Cleaning!$M:$M,0,0)</f>
        <v>3</v>
      </c>
      <c r="M812" s="5">
        <f>_xlfn.XLOOKUP(A812,Cleaning!$A:$A,Cleaning!$O:$O,0,0)</f>
        <v>2.5900000000000003</v>
      </c>
      <c r="N812" s="12">
        <f>_xlfn.XLOOKUP(A812,Cleaning!$A:$A,Cleaning!$P:$P,0,0)</f>
        <v>7.7700000000000014</v>
      </c>
      <c r="O812">
        <f>_xlfn.XLOOKUP(A812,Cleaning!$A:$A,Cleaning!$R:$R,0,0)</f>
        <v>0</v>
      </c>
      <c r="P812">
        <f>_xlfn.XLOOKUP(A812,Cleaning!$A:$A,Cleaning!$T:$T,0,0)</f>
        <v>0.62</v>
      </c>
      <c r="Q812" s="5">
        <f>_xlfn.XLOOKUP(A812,Cleaning!$A:$A,Cleaning!$V:$V,0,0)</f>
        <v>8.39</v>
      </c>
    </row>
    <row r="813" spans="1:17" x14ac:dyDescent="0.3">
      <c r="A813" s="3">
        <v>120811</v>
      </c>
      <c r="B813">
        <f>_xlfn.XLOOKUP(A813,Cleaning!$A:$A,Cleaning!$B:$B,0,0)</f>
        <v>401</v>
      </c>
      <c r="C813" s="2">
        <f>_xlfn.XLOOKUP(A813,Cleaning!$A:$A,Cleaning!$C:$C,0,0)</f>
        <v>45854</v>
      </c>
      <c r="D813" s="4">
        <f>_xlfn.XLOOKUP(A813,Cleaning!$A:$A,Cleaning!$D:$D,0,0)</f>
        <v>0.33299768518518519</v>
      </c>
      <c r="E813" s="2">
        <f>_xlfn.XLOOKUP(A813,Cleaning!$A:$A,Cleaning!$E:$E,0,0)</f>
        <v>45854</v>
      </c>
      <c r="F813" s="10" t="str">
        <f>_xlfn.XLOOKUP(A813,Cleaning!$A:$A,Cleaning!$F:$F,0,0)</f>
        <v>Wednesday</v>
      </c>
      <c r="G813" t="str">
        <f>_xlfn.XLOOKUP(A813,Cleaning!$A:$A,Cleaning!$G:$G,0,0)</f>
        <v>Breakfast</v>
      </c>
      <c r="H813" t="str">
        <f>_xlfn.XLOOKUP(A813,Cleaning!$A:$A,Cleaning!$I:$I,0,0)</f>
        <v>Takeout</v>
      </c>
      <c r="I813" t="str">
        <f>_xlfn.XLOOKUP(A813,Cleaning!$A:$A,Cleaning!$J:$J,0,0)</f>
        <v>Breakfast Burrito</v>
      </c>
      <c r="J813" t="str">
        <f>_xlfn.XLOOKUP(A813,Cleaning!$A:$A,Cleaning!$L:$L,0,0)</f>
        <v>No Modifier</v>
      </c>
      <c r="K813" t="str">
        <f>_xlfn.XLOOKUP(A813,Cleaning!$A:$A,Cleaning!$X:$X,0,0)</f>
        <v>GiftCard</v>
      </c>
      <c r="L813" s="3">
        <f>_xlfn.XLOOKUP(A813,Cleaning!$A:$A,Cleaning!$M:$M,0,0)</f>
        <v>1</v>
      </c>
      <c r="M813" s="5">
        <f>_xlfn.XLOOKUP(A813,Cleaning!$A:$A,Cleaning!$O:$O,0,0)</f>
        <v>3.63</v>
      </c>
      <c r="N813" s="12">
        <f>_xlfn.XLOOKUP(A813,Cleaning!$A:$A,Cleaning!$P:$P,0,0)</f>
        <v>3.63</v>
      </c>
      <c r="O813">
        <f>_xlfn.XLOOKUP(A813,Cleaning!$A:$A,Cleaning!$R:$R,0,0)</f>
        <v>0</v>
      </c>
      <c r="P813">
        <f>_xlfn.XLOOKUP(A813,Cleaning!$A:$A,Cleaning!$T:$T,0,0)</f>
        <v>0.22</v>
      </c>
      <c r="Q813" s="5">
        <f>_xlfn.XLOOKUP(A813,Cleaning!$A:$A,Cleaning!$V:$V,0,0)</f>
        <v>3.85</v>
      </c>
    </row>
    <row r="814" spans="1:17" x14ac:dyDescent="0.3">
      <c r="A814" s="3">
        <v>120812</v>
      </c>
      <c r="B814">
        <f>_xlfn.XLOOKUP(A814,Cleaning!$A:$A,Cleaning!$B:$B,0,0)</f>
        <v>301</v>
      </c>
      <c r="C814" s="2">
        <f>_xlfn.XLOOKUP(A814,Cleaning!$A:$A,Cleaning!$C:$C,0,0)</f>
        <v>45855</v>
      </c>
      <c r="D814" s="4">
        <f>_xlfn.XLOOKUP(A814,Cleaning!$A:$A,Cleaning!$D:$D,0,0)</f>
        <v>0.22486111111111112</v>
      </c>
      <c r="E814" s="2">
        <f>_xlfn.XLOOKUP(A814,Cleaning!$A:$A,Cleaning!$E:$E,0,0)</f>
        <v>45855</v>
      </c>
      <c r="F814" s="10" t="str">
        <f>_xlfn.XLOOKUP(A814,Cleaning!$A:$A,Cleaning!$F:$F,0,0)</f>
        <v>Thursday</v>
      </c>
      <c r="G814" t="str">
        <f>_xlfn.XLOOKUP(A814,Cleaning!$A:$A,Cleaning!$G:$G,0,0)</f>
        <v>Breakfast</v>
      </c>
      <c r="H814" t="str">
        <f>_xlfn.XLOOKUP(A814,Cleaning!$A:$A,Cleaning!$I:$I,0,0)</f>
        <v>Drive-Thru</v>
      </c>
      <c r="I814" t="str">
        <f>_xlfn.XLOOKUP(A814,Cleaning!$A:$A,Cleaning!$J:$J,0,0)</f>
        <v>Latte</v>
      </c>
      <c r="J814" t="str">
        <f>_xlfn.XLOOKUP(A814,Cleaning!$A:$A,Cleaning!$L:$L,0,0)</f>
        <v>No Modifier</v>
      </c>
      <c r="K814" t="str">
        <f>_xlfn.XLOOKUP(A814,Cleaning!$A:$A,Cleaning!$X:$X,0,0)</f>
        <v>Card</v>
      </c>
      <c r="L814" s="3">
        <f>_xlfn.XLOOKUP(A814,Cleaning!$A:$A,Cleaning!$M:$M,0,0)</f>
        <v>1</v>
      </c>
      <c r="M814" s="5">
        <f>_xlfn.XLOOKUP(A814,Cleaning!$A:$A,Cleaning!$O:$O,0,0)</f>
        <v>3.6</v>
      </c>
      <c r="N814" s="12">
        <f>_xlfn.XLOOKUP(A814,Cleaning!$A:$A,Cleaning!$P:$P,0,0)</f>
        <v>3.6</v>
      </c>
      <c r="O814">
        <f>_xlfn.XLOOKUP(A814,Cleaning!$A:$A,Cleaning!$R:$R,0,0)</f>
        <v>0</v>
      </c>
      <c r="P814">
        <f>_xlfn.XLOOKUP(A814,Cleaning!$A:$A,Cleaning!$T:$T,0,0)</f>
        <v>0.23</v>
      </c>
      <c r="Q814" s="5">
        <f>_xlfn.XLOOKUP(A814,Cleaning!$A:$A,Cleaning!$V:$V,0,0)</f>
        <v>3.83</v>
      </c>
    </row>
    <row r="815" spans="1:17" x14ac:dyDescent="0.3">
      <c r="A815" s="3">
        <v>120813</v>
      </c>
      <c r="B815">
        <f>_xlfn.XLOOKUP(A815,Cleaning!$A:$A,Cleaning!$B:$B,0,0)</f>
        <v>101</v>
      </c>
      <c r="C815" s="2">
        <f>_xlfn.XLOOKUP(A815,Cleaning!$A:$A,Cleaning!$C:$C,0,0)</f>
        <v>45799</v>
      </c>
      <c r="D815" s="4">
        <f>_xlfn.XLOOKUP(A815,Cleaning!$A:$A,Cleaning!$D:$D,0,0)</f>
        <v>0.42868055555555556</v>
      </c>
      <c r="E815" s="2">
        <f>_xlfn.XLOOKUP(A815,Cleaning!$A:$A,Cleaning!$E:$E,0,0)</f>
        <v>45799</v>
      </c>
      <c r="F815" s="10" t="str">
        <f>_xlfn.XLOOKUP(A815,Cleaning!$A:$A,Cleaning!$F:$F,0,0)</f>
        <v>Thursday</v>
      </c>
      <c r="G815" t="str">
        <f>_xlfn.XLOOKUP(A815,Cleaning!$A:$A,Cleaning!$G:$G,0,0)</f>
        <v>Breakfast</v>
      </c>
      <c r="H815" t="str">
        <f>_xlfn.XLOOKUP(A815,Cleaning!$A:$A,Cleaning!$I:$I,0,0)</f>
        <v>Takeout</v>
      </c>
      <c r="I815" t="str">
        <f>_xlfn.XLOOKUP(A815,Cleaning!$A:$A,Cleaning!$J:$J,0,0)</f>
        <v>Pancake Platter</v>
      </c>
      <c r="J815" t="str">
        <f>_xlfn.XLOOKUP(A815,Cleaning!$A:$A,Cleaning!$L:$L,0,0)</f>
        <v>No Modifier</v>
      </c>
      <c r="K815" t="str">
        <f>_xlfn.XLOOKUP(A815,Cleaning!$A:$A,Cleaning!$X:$X,0,0)</f>
        <v>Card</v>
      </c>
      <c r="L815" s="3">
        <f>_xlfn.XLOOKUP(A815,Cleaning!$A:$A,Cleaning!$M:$M,0,0)</f>
        <v>2</v>
      </c>
      <c r="M815" s="5">
        <f>_xlfn.XLOOKUP(A815,Cleaning!$A:$A,Cleaning!$O:$O,0,0)</f>
        <v>6.26</v>
      </c>
      <c r="N815" s="12">
        <f>_xlfn.XLOOKUP(A815,Cleaning!$A:$A,Cleaning!$P:$P,0,0)</f>
        <v>12.52</v>
      </c>
      <c r="O815">
        <f>_xlfn.XLOOKUP(A815,Cleaning!$A:$A,Cleaning!$R:$R,0,0)</f>
        <v>0</v>
      </c>
      <c r="P815">
        <f>_xlfn.XLOOKUP(A815,Cleaning!$A:$A,Cleaning!$T:$T,0,0)</f>
        <v>0.91</v>
      </c>
      <c r="Q815" s="5">
        <f>_xlfn.XLOOKUP(A815,Cleaning!$A:$A,Cleaning!$V:$V,0,0)</f>
        <v>13.43</v>
      </c>
    </row>
    <row r="816" spans="1:17" x14ac:dyDescent="0.3">
      <c r="A816" s="3">
        <v>120814</v>
      </c>
      <c r="B816">
        <f>_xlfn.XLOOKUP(A816,Cleaning!$A:$A,Cleaning!$B:$B,0,0)</f>
        <v>401</v>
      </c>
      <c r="C816" s="2">
        <f>_xlfn.XLOOKUP(A816,Cleaning!$A:$A,Cleaning!$C:$C,0,0)</f>
        <v>45800</v>
      </c>
      <c r="D816" s="4">
        <f>_xlfn.XLOOKUP(A816,Cleaning!$A:$A,Cleaning!$D:$D,0,0)</f>
        <v>0.42366898148148147</v>
      </c>
      <c r="E816" s="2">
        <f>_xlfn.XLOOKUP(A816,Cleaning!$A:$A,Cleaning!$E:$E,0,0)</f>
        <v>45800</v>
      </c>
      <c r="F816" s="10" t="str">
        <f>_xlfn.XLOOKUP(A816,Cleaning!$A:$A,Cleaning!$F:$F,0,0)</f>
        <v>Friday</v>
      </c>
      <c r="G816" t="str">
        <f>_xlfn.XLOOKUP(A816,Cleaning!$A:$A,Cleaning!$G:$G,0,0)</f>
        <v>Morning</v>
      </c>
      <c r="H816" t="str">
        <f>_xlfn.XLOOKUP(A816,Cleaning!$A:$A,Cleaning!$I:$I,0,0)</f>
        <v>Takeout</v>
      </c>
      <c r="I816" t="str">
        <f>_xlfn.XLOOKUP(A816,Cleaning!$A:$A,Cleaning!$J:$J,0,0)</f>
        <v>Chicken Nuggets (6pc)</v>
      </c>
      <c r="J816" t="str">
        <f>_xlfn.XLOOKUP(A816,Cleaning!$A:$A,Cleaning!$L:$L,0,0)</f>
        <v>No Modifier</v>
      </c>
      <c r="K816" t="str">
        <f>_xlfn.XLOOKUP(A816,Cleaning!$A:$A,Cleaning!$X:$X,0,0)</f>
        <v>Cash</v>
      </c>
      <c r="L816" s="3">
        <f>_xlfn.XLOOKUP(A816,Cleaning!$A:$A,Cleaning!$M:$M,0,0)</f>
        <v>1</v>
      </c>
      <c r="M816" s="5">
        <f>_xlfn.XLOOKUP(A816,Cleaning!$A:$A,Cleaning!$O:$O,0,0)</f>
        <v>4</v>
      </c>
      <c r="N816" s="12">
        <f>_xlfn.XLOOKUP(A816,Cleaning!$A:$A,Cleaning!$P:$P,0,0)</f>
        <v>4</v>
      </c>
      <c r="O816">
        <f>_xlfn.XLOOKUP(A816,Cleaning!$A:$A,Cleaning!$R:$R,0,0)</f>
        <v>0</v>
      </c>
      <c r="P816">
        <f>_xlfn.XLOOKUP(A816,Cleaning!$A:$A,Cleaning!$T:$T,0,0)</f>
        <v>0.34</v>
      </c>
      <c r="Q816" s="5">
        <f>_xlfn.XLOOKUP(A816,Cleaning!$A:$A,Cleaning!$V:$V,0,0)</f>
        <v>4.34</v>
      </c>
    </row>
    <row r="817" spans="1:17" x14ac:dyDescent="0.3">
      <c r="A817" s="3">
        <v>120815</v>
      </c>
      <c r="B817">
        <f>_xlfn.XLOOKUP(A817,Cleaning!$A:$A,Cleaning!$B:$B,0,0)</f>
        <v>102</v>
      </c>
      <c r="C817" s="2">
        <f>_xlfn.XLOOKUP(A817,Cleaning!$A:$A,Cleaning!$C:$C,0,0)</f>
        <v>45793</v>
      </c>
      <c r="D817" s="4">
        <f>_xlfn.XLOOKUP(A817,Cleaning!$A:$A,Cleaning!$D:$D,0,0)</f>
        <v>0.31084490740740739</v>
      </c>
      <c r="E817" s="2">
        <f>_xlfn.XLOOKUP(A817,Cleaning!$A:$A,Cleaning!$E:$E,0,0)</f>
        <v>45793</v>
      </c>
      <c r="F817" s="10" t="str">
        <f>_xlfn.XLOOKUP(A817,Cleaning!$A:$A,Cleaning!$F:$F,0,0)</f>
        <v>Friday</v>
      </c>
      <c r="G817" t="str">
        <f>_xlfn.XLOOKUP(A817,Cleaning!$A:$A,Cleaning!$G:$G,0,0)</f>
        <v>Breakfast</v>
      </c>
      <c r="H817" t="str">
        <f>_xlfn.XLOOKUP(A817,Cleaning!$A:$A,Cleaning!$I:$I,0,0)</f>
        <v>Drive-Thru</v>
      </c>
      <c r="I817" t="str">
        <f>_xlfn.XLOOKUP(A817,Cleaning!$A:$A,Cleaning!$J:$J,0,0)</f>
        <v>Breakfast Burrito</v>
      </c>
      <c r="J817" t="str">
        <f>_xlfn.XLOOKUP(A817,Cleaning!$A:$A,Cleaning!$L:$L,0,0)</f>
        <v>No Modifier</v>
      </c>
      <c r="K817" t="str">
        <f>_xlfn.XLOOKUP(A817,Cleaning!$A:$A,Cleaning!$X:$X,0,0)</f>
        <v>Cash</v>
      </c>
      <c r="L817" s="3">
        <f>_xlfn.XLOOKUP(A817,Cleaning!$A:$A,Cleaning!$M:$M,0,0)</f>
        <v>2</v>
      </c>
      <c r="M817" s="5">
        <f>_xlfn.XLOOKUP(A817,Cleaning!$A:$A,Cleaning!$O:$O,0,0)</f>
        <v>3.3699999999999997</v>
      </c>
      <c r="N817" s="12">
        <f>_xlfn.XLOOKUP(A817,Cleaning!$A:$A,Cleaning!$P:$P,0,0)</f>
        <v>6.7399999999999993</v>
      </c>
      <c r="O817">
        <f>_xlfn.XLOOKUP(A817,Cleaning!$A:$A,Cleaning!$R:$R,0,0)</f>
        <v>0</v>
      </c>
      <c r="P817">
        <f>_xlfn.XLOOKUP(A817,Cleaning!$A:$A,Cleaning!$T:$T,0,0)</f>
        <v>0.61</v>
      </c>
      <c r="Q817" s="5">
        <f>_xlfn.XLOOKUP(A817,Cleaning!$A:$A,Cleaning!$V:$V,0,0)</f>
        <v>7.35</v>
      </c>
    </row>
    <row r="818" spans="1:17" x14ac:dyDescent="0.3">
      <c r="A818" s="3">
        <v>120816</v>
      </c>
      <c r="B818">
        <f>_xlfn.XLOOKUP(A818,Cleaning!$A:$A,Cleaning!$B:$B,0,0)</f>
        <v>403</v>
      </c>
      <c r="C818" s="2">
        <f>_xlfn.XLOOKUP(A818,Cleaning!$A:$A,Cleaning!$C:$C,0,0)</f>
        <v>45852</v>
      </c>
      <c r="D818" s="4">
        <f>_xlfn.XLOOKUP(A818,Cleaning!$A:$A,Cleaning!$D:$D,0,0)</f>
        <v>0.39432870370370371</v>
      </c>
      <c r="E818" s="2">
        <f>_xlfn.XLOOKUP(A818,Cleaning!$A:$A,Cleaning!$E:$E,0,0)</f>
        <v>45852</v>
      </c>
      <c r="F818" s="10" t="str">
        <f>_xlfn.XLOOKUP(A818,Cleaning!$A:$A,Cleaning!$F:$F,0,0)</f>
        <v>Monday</v>
      </c>
      <c r="G818" t="str">
        <f>_xlfn.XLOOKUP(A818,Cleaning!$A:$A,Cleaning!$G:$G,0,0)</f>
        <v>Dinner</v>
      </c>
      <c r="H818" t="str">
        <f>_xlfn.XLOOKUP(A818,Cleaning!$A:$A,Cleaning!$I:$I,0,0)</f>
        <v>Drive-Thru</v>
      </c>
      <c r="I818" t="str">
        <f>_xlfn.XLOOKUP(A818,Cleaning!$A:$A,Cleaning!$J:$J,0,0)</f>
        <v>Cheeseburger</v>
      </c>
      <c r="J818" t="str">
        <f>_xlfn.XLOOKUP(A818,Cleaning!$A:$A,Cleaning!$L:$L,0,0)</f>
        <v>No Modifier</v>
      </c>
      <c r="K818" t="str">
        <f>_xlfn.XLOOKUP(A818,Cleaning!$A:$A,Cleaning!$X:$X,0,0)</f>
        <v>Card</v>
      </c>
      <c r="L818" s="3">
        <f>_xlfn.XLOOKUP(A818,Cleaning!$A:$A,Cleaning!$M:$M,0,0)</f>
        <v>1</v>
      </c>
      <c r="M818" s="5">
        <f>_xlfn.XLOOKUP(A818,Cleaning!$A:$A,Cleaning!$O:$O,0,0)</f>
        <v>4.58</v>
      </c>
      <c r="N818" s="12">
        <f>_xlfn.XLOOKUP(A818,Cleaning!$A:$A,Cleaning!$P:$P,0,0)</f>
        <v>4.58</v>
      </c>
      <c r="O818">
        <f>_xlfn.XLOOKUP(A818,Cleaning!$A:$A,Cleaning!$R:$R,0,0)</f>
        <v>0</v>
      </c>
      <c r="P818">
        <f>_xlfn.XLOOKUP(A818,Cleaning!$A:$A,Cleaning!$T:$T,0,0)</f>
        <v>0.33</v>
      </c>
      <c r="Q818" s="5">
        <f>_xlfn.XLOOKUP(A818,Cleaning!$A:$A,Cleaning!$V:$V,0,0)</f>
        <v>4.91</v>
      </c>
    </row>
    <row r="819" spans="1:17" x14ac:dyDescent="0.3">
      <c r="A819" s="3">
        <v>120817</v>
      </c>
      <c r="B819">
        <f>_xlfn.XLOOKUP(A819,Cleaning!$A:$A,Cleaning!$B:$B,0,0)</f>
        <v>401</v>
      </c>
      <c r="C819" s="2">
        <f>_xlfn.XLOOKUP(A819,Cleaning!$A:$A,Cleaning!$C:$C,0,0)</f>
        <v>45838</v>
      </c>
      <c r="D819" s="4">
        <f>_xlfn.XLOOKUP(A819,Cleaning!$A:$A,Cleaning!$D:$D,0,0)</f>
        <v>0.47589120370370369</v>
      </c>
      <c r="E819" s="2">
        <f>_xlfn.XLOOKUP(A819,Cleaning!$A:$A,Cleaning!$E:$E,0,0)</f>
        <v>45838</v>
      </c>
      <c r="F819" s="10" t="str">
        <f>_xlfn.XLOOKUP(A819,Cleaning!$A:$A,Cleaning!$F:$F,0,0)</f>
        <v>Monday</v>
      </c>
      <c r="G819" t="str">
        <f>_xlfn.XLOOKUP(A819,Cleaning!$A:$A,Cleaning!$G:$G,0,0)</f>
        <v>Morning</v>
      </c>
      <c r="H819" t="str">
        <f>_xlfn.XLOOKUP(A819,Cleaning!$A:$A,Cleaning!$I:$I,0,0)</f>
        <v>Dine-In</v>
      </c>
      <c r="I819" t="str">
        <f>_xlfn.XLOOKUP(A819,Cleaning!$A:$A,Cleaning!$J:$J,0,0)</f>
        <v>Coffee</v>
      </c>
      <c r="J819" t="str">
        <f>_xlfn.XLOOKUP(A819,Cleaning!$A:$A,Cleaning!$L:$L,0,0)</f>
        <v>Sugar-Free Syrup</v>
      </c>
      <c r="K819" t="str">
        <f>_xlfn.XLOOKUP(A819,Cleaning!$A:$A,Cleaning!$X:$X,0,0)</f>
        <v>Card</v>
      </c>
      <c r="L819" s="3">
        <f>_xlfn.XLOOKUP(A819,Cleaning!$A:$A,Cleaning!$M:$M,0,0)</f>
        <v>2</v>
      </c>
      <c r="M819" s="5">
        <f>_xlfn.XLOOKUP(A819,Cleaning!$A:$A,Cleaning!$O:$O,0,0)</f>
        <v>2.37</v>
      </c>
      <c r="N819" s="12">
        <f>_xlfn.XLOOKUP(A819,Cleaning!$A:$A,Cleaning!$P:$P,0,0)</f>
        <v>4.74</v>
      </c>
      <c r="O819">
        <f>_xlfn.XLOOKUP(A819,Cleaning!$A:$A,Cleaning!$R:$R,0,0)</f>
        <v>0</v>
      </c>
      <c r="P819">
        <f>_xlfn.XLOOKUP(A819,Cleaning!$A:$A,Cleaning!$T:$T,0,0)</f>
        <v>0.34</v>
      </c>
      <c r="Q819" s="5">
        <f>_xlfn.XLOOKUP(A819,Cleaning!$A:$A,Cleaning!$V:$V,0,0)</f>
        <v>5.08</v>
      </c>
    </row>
    <row r="820" spans="1:17" x14ac:dyDescent="0.3">
      <c r="A820" s="3">
        <v>120818</v>
      </c>
      <c r="B820">
        <f>_xlfn.XLOOKUP(A820,Cleaning!$A:$A,Cleaning!$B:$B,0,0)</f>
        <v>301</v>
      </c>
      <c r="C820" s="2">
        <f>_xlfn.XLOOKUP(A820,Cleaning!$A:$A,Cleaning!$C:$C,0,0)</f>
        <v>45816</v>
      </c>
      <c r="D820" s="4">
        <f>_xlfn.XLOOKUP(A820,Cleaning!$A:$A,Cleaning!$D:$D,0,0)</f>
        <v>0.11560185185185186</v>
      </c>
      <c r="E820" s="2">
        <f>_xlfn.XLOOKUP(A820,Cleaning!$A:$A,Cleaning!$E:$E,0,0)</f>
        <v>45816</v>
      </c>
      <c r="F820" s="10" t="str">
        <f>_xlfn.XLOOKUP(A820,Cleaning!$A:$A,Cleaning!$F:$F,0,0)</f>
        <v>Sunday</v>
      </c>
      <c r="G820" t="str">
        <f>_xlfn.XLOOKUP(A820,Cleaning!$A:$A,Cleaning!$G:$G,0,0)</f>
        <v>Lunch</v>
      </c>
      <c r="H820" t="str">
        <f>_xlfn.XLOOKUP(A820,Cleaning!$A:$A,Cleaning!$I:$I,0,0)</f>
        <v>Drive-Thru</v>
      </c>
      <c r="I820" t="str">
        <f>_xlfn.XLOOKUP(A820,Cleaning!$A:$A,Cleaning!$J:$J,0,0)</f>
        <v>Chicken Sandwich</v>
      </c>
      <c r="J820" t="str">
        <f>_xlfn.XLOOKUP(A820,Cleaning!$A:$A,Cleaning!$L:$L,0,0)</f>
        <v>No Modifier</v>
      </c>
      <c r="K820" t="str">
        <f>_xlfn.XLOOKUP(A820,Cleaning!$A:$A,Cleaning!$X:$X,0,0)</f>
        <v>Card</v>
      </c>
      <c r="L820" s="3">
        <f>_xlfn.XLOOKUP(A820,Cleaning!$A:$A,Cleaning!$M:$M,0,0)</f>
        <v>1</v>
      </c>
      <c r="M820" s="5">
        <f>_xlfn.XLOOKUP(A820,Cleaning!$A:$A,Cleaning!$O:$O,0,0)</f>
        <v>5.42</v>
      </c>
      <c r="N820" s="12">
        <f>_xlfn.XLOOKUP(A820,Cleaning!$A:$A,Cleaning!$P:$P,0,0)</f>
        <v>5.42</v>
      </c>
      <c r="O820">
        <f>_xlfn.XLOOKUP(A820,Cleaning!$A:$A,Cleaning!$R:$R,0,0)</f>
        <v>0</v>
      </c>
      <c r="P820">
        <f>_xlfn.XLOOKUP(A820,Cleaning!$A:$A,Cleaning!$T:$T,0,0)</f>
        <v>0.49</v>
      </c>
      <c r="Q820" s="5">
        <f>_xlfn.XLOOKUP(A820,Cleaning!$A:$A,Cleaning!$V:$V,0,0)</f>
        <v>5.91</v>
      </c>
    </row>
    <row r="821" spans="1:17" x14ac:dyDescent="0.3">
      <c r="A821" s="3">
        <v>120819</v>
      </c>
      <c r="B821">
        <f>_xlfn.XLOOKUP(A821,Cleaning!$A:$A,Cleaning!$B:$B,0,0)</f>
        <v>201</v>
      </c>
      <c r="C821" s="2">
        <f>_xlfn.XLOOKUP(A821,Cleaning!$A:$A,Cleaning!$C:$C,0,0)</f>
        <v>45830</v>
      </c>
      <c r="D821" s="4">
        <f>_xlfn.XLOOKUP(A821,Cleaning!$A:$A,Cleaning!$D:$D,0,0)</f>
        <v>0.33597222222222223</v>
      </c>
      <c r="E821" s="2">
        <f>_xlfn.XLOOKUP(A821,Cleaning!$A:$A,Cleaning!$E:$E,0,0)</f>
        <v>45830</v>
      </c>
      <c r="F821" s="10" t="str">
        <f>_xlfn.XLOOKUP(A821,Cleaning!$A:$A,Cleaning!$F:$F,0,0)</f>
        <v>Sunday</v>
      </c>
      <c r="G821" t="str">
        <f>_xlfn.XLOOKUP(A821,Cleaning!$A:$A,Cleaning!$G:$G,0,0)</f>
        <v>Dinner</v>
      </c>
      <c r="H821" t="str">
        <f>_xlfn.XLOOKUP(A821,Cleaning!$A:$A,Cleaning!$I:$I,0,0)</f>
        <v>Dine-In</v>
      </c>
      <c r="I821" t="str">
        <f>_xlfn.XLOOKUP(A821,Cleaning!$A:$A,Cleaning!$J:$J,0,0)</f>
        <v>Chicken Sandwich</v>
      </c>
      <c r="J821" t="str">
        <f>_xlfn.XLOOKUP(A821,Cleaning!$A:$A,Cleaning!$L:$L,0,0)</f>
        <v>No Modifier</v>
      </c>
      <c r="K821" t="str">
        <f>_xlfn.XLOOKUP(A821,Cleaning!$A:$A,Cleaning!$X:$X,0,0)</f>
        <v>Cash</v>
      </c>
      <c r="L821" s="3">
        <f>_xlfn.XLOOKUP(A821,Cleaning!$A:$A,Cleaning!$M:$M,0,0)</f>
        <v>1</v>
      </c>
      <c r="M821" s="5">
        <f>_xlfn.XLOOKUP(A821,Cleaning!$A:$A,Cleaning!$O:$O,0,0)</f>
        <v>6.18</v>
      </c>
      <c r="N821" s="12">
        <f>_xlfn.XLOOKUP(A821,Cleaning!$A:$A,Cleaning!$P:$P,0,0)</f>
        <v>6.18</v>
      </c>
      <c r="O821">
        <f>_xlfn.XLOOKUP(A821,Cleaning!$A:$A,Cleaning!$R:$R,0,0)</f>
        <v>0.93</v>
      </c>
      <c r="P821">
        <f>_xlfn.XLOOKUP(A821,Cleaning!$A:$A,Cleaning!$T:$T,0,0)</f>
        <v>0.47</v>
      </c>
      <c r="Q821" s="5">
        <f>_xlfn.XLOOKUP(A821,Cleaning!$A:$A,Cleaning!$V:$V,0,0)</f>
        <v>5.72</v>
      </c>
    </row>
    <row r="822" spans="1:17" x14ac:dyDescent="0.3">
      <c r="A822" s="3">
        <v>120820</v>
      </c>
      <c r="B822">
        <f>_xlfn.XLOOKUP(A822,Cleaning!$A:$A,Cleaning!$B:$B,0,0)</f>
        <v>401</v>
      </c>
      <c r="C822" s="2">
        <f>_xlfn.XLOOKUP(A822,Cleaning!$A:$A,Cleaning!$C:$C,0,0)</f>
        <v>45812</v>
      </c>
      <c r="D822" s="4">
        <f>_xlfn.XLOOKUP(A822,Cleaning!$A:$A,Cleaning!$D:$D,0,0)</f>
        <v>0.46869212962962964</v>
      </c>
      <c r="E822" s="2">
        <f>_xlfn.XLOOKUP(A822,Cleaning!$A:$A,Cleaning!$E:$E,0,0)</f>
        <v>45812</v>
      </c>
      <c r="F822" s="10" t="str">
        <f>_xlfn.XLOOKUP(A822,Cleaning!$A:$A,Cleaning!$F:$F,0,0)</f>
        <v>Wednesday</v>
      </c>
      <c r="G822" t="str">
        <f>_xlfn.XLOOKUP(A822,Cleaning!$A:$A,Cleaning!$G:$G,0,0)</f>
        <v>Lunch</v>
      </c>
      <c r="H822" t="str">
        <f>_xlfn.XLOOKUP(A822,Cleaning!$A:$A,Cleaning!$I:$I,0,0)</f>
        <v>Dine-In</v>
      </c>
      <c r="I822" t="str">
        <f>_xlfn.XLOOKUP(A822,Cleaning!$A:$A,Cleaning!$J:$J,0,0)</f>
        <v>Spicy Chicken Combo</v>
      </c>
      <c r="J822" t="str">
        <f>_xlfn.XLOOKUP(A822,Cleaning!$A:$A,Cleaning!$L:$L,0,0)</f>
        <v>No Modifier</v>
      </c>
      <c r="K822" t="str">
        <f>_xlfn.XLOOKUP(A822,Cleaning!$A:$A,Cleaning!$X:$X,0,0)</f>
        <v>Card</v>
      </c>
      <c r="L822" s="3">
        <f>_xlfn.XLOOKUP(A822,Cleaning!$A:$A,Cleaning!$M:$M,0,0)</f>
        <v>2</v>
      </c>
      <c r="M822" s="5">
        <f>_xlfn.XLOOKUP(A822,Cleaning!$A:$A,Cleaning!$O:$O,0,0)</f>
        <v>9.0299999999999994</v>
      </c>
      <c r="N822" s="12">
        <f>_xlfn.XLOOKUP(A822,Cleaning!$A:$A,Cleaning!$P:$P,0,0)</f>
        <v>18.059999999999999</v>
      </c>
      <c r="O822">
        <f>_xlfn.XLOOKUP(A822,Cleaning!$A:$A,Cleaning!$R:$R,0,0)</f>
        <v>0</v>
      </c>
      <c r="P822">
        <f>_xlfn.XLOOKUP(A822,Cleaning!$A:$A,Cleaning!$T:$T,0,0)</f>
        <v>1.26</v>
      </c>
      <c r="Q822" s="5">
        <f>_xlfn.XLOOKUP(A822,Cleaning!$A:$A,Cleaning!$V:$V,0,0)</f>
        <v>19.32</v>
      </c>
    </row>
    <row r="823" spans="1:17" x14ac:dyDescent="0.3">
      <c r="A823" s="3">
        <v>120821</v>
      </c>
      <c r="B823">
        <f>_xlfn.XLOOKUP(A823,Cleaning!$A:$A,Cleaning!$B:$B,0,0)</f>
        <v>201</v>
      </c>
      <c r="C823" s="2">
        <f>_xlfn.XLOOKUP(A823,Cleaning!$A:$A,Cleaning!$C:$C,0,0)</f>
        <v>45869</v>
      </c>
      <c r="D823" s="4">
        <f>_xlfn.XLOOKUP(A823,Cleaning!$A:$A,Cleaning!$D:$D,0,0)</f>
        <v>0.15909722222222222</v>
      </c>
      <c r="E823" s="2">
        <f>_xlfn.XLOOKUP(A823,Cleaning!$A:$A,Cleaning!$E:$E,0,0)</f>
        <v>45869</v>
      </c>
      <c r="F823" s="10" t="str">
        <f>_xlfn.XLOOKUP(A823,Cleaning!$A:$A,Cleaning!$F:$F,0,0)</f>
        <v>Thursday</v>
      </c>
      <c r="G823" t="str">
        <f>_xlfn.XLOOKUP(A823,Cleaning!$A:$A,Cleaning!$G:$G,0,0)</f>
        <v>Afternoon</v>
      </c>
      <c r="H823" t="str">
        <f>_xlfn.XLOOKUP(A823,Cleaning!$A:$A,Cleaning!$I:$I,0,0)</f>
        <v>Dine-In</v>
      </c>
      <c r="I823" t="str">
        <f>_xlfn.XLOOKUP(A823,Cleaning!$A:$A,Cleaning!$J:$J,0,0)</f>
        <v>Soft Drink (Medium)</v>
      </c>
      <c r="J823" t="str">
        <f>_xlfn.XLOOKUP(A823,Cleaning!$A:$A,Cleaning!$L:$L,0,0)</f>
        <v>Oat Milk</v>
      </c>
      <c r="K823" t="str">
        <f>_xlfn.XLOOKUP(A823,Cleaning!$A:$A,Cleaning!$X:$X,0,0)</f>
        <v>MobilePay</v>
      </c>
      <c r="L823" s="3">
        <f>_xlfn.XLOOKUP(A823,Cleaning!$A:$A,Cleaning!$M:$M,0,0)</f>
        <v>2</v>
      </c>
      <c r="M823" s="5">
        <f>_xlfn.XLOOKUP(A823,Cleaning!$A:$A,Cleaning!$O:$O,0,0)</f>
        <v>2.56</v>
      </c>
      <c r="N823" s="12">
        <f>_xlfn.XLOOKUP(A823,Cleaning!$A:$A,Cleaning!$P:$P,0,0)</f>
        <v>5.12</v>
      </c>
      <c r="O823">
        <f>_xlfn.XLOOKUP(A823,Cleaning!$A:$A,Cleaning!$R:$R,0,0)</f>
        <v>0</v>
      </c>
      <c r="P823">
        <f>_xlfn.XLOOKUP(A823,Cleaning!$A:$A,Cleaning!$T:$T,0,0)</f>
        <v>0.36</v>
      </c>
      <c r="Q823" s="5">
        <f>_xlfn.XLOOKUP(A823,Cleaning!$A:$A,Cleaning!$V:$V,0,0)</f>
        <v>5.48</v>
      </c>
    </row>
    <row r="824" spans="1:17" x14ac:dyDescent="0.3">
      <c r="A824" s="3">
        <v>120822</v>
      </c>
      <c r="B824">
        <f>_xlfn.XLOOKUP(A824,Cleaning!$A:$A,Cleaning!$B:$B,0,0)</f>
        <v>202</v>
      </c>
      <c r="C824" s="2">
        <f>_xlfn.XLOOKUP(A824,Cleaning!$A:$A,Cleaning!$C:$C,0,0)</f>
        <v>45876</v>
      </c>
      <c r="D824" s="4">
        <f>_xlfn.XLOOKUP(A824,Cleaning!$A:$A,Cleaning!$D:$D,0,0)</f>
        <v>0.47578703703703706</v>
      </c>
      <c r="E824" s="2">
        <f>_xlfn.XLOOKUP(A824,Cleaning!$A:$A,Cleaning!$E:$E,0,0)</f>
        <v>45876</v>
      </c>
      <c r="F824" s="10" t="str">
        <f>_xlfn.XLOOKUP(A824,Cleaning!$A:$A,Cleaning!$F:$F,0,0)</f>
        <v>Thursday</v>
      </c>
      <c r="G824" t="str">
        <f>_xlfn.XLOOKUP(A824,Cleaning!$A:$A,Cleaning!$G:$G,0,0)</f>
        <v>Lunch</v>
      </c>
      <c r="H824" t="str">
        <f>_xlfn.XLOOKUP(A824,Cleaning!$A:$A,Cleaning!$I:$I,0,0)</f>
        <v>Dine-In</v>
      </c>
      <c r="I824" t="str">
        <f>_xlfn.XLOOKUP(A824,Cleaning!$A:$A,Cleaning!$J:$J,0,0)</f>
        <v>French Fries</v>
      </c>
      <c r="J824" t="str">
        <f>_xlfn.XLOOKUP(A824,Cleaning!$A:$A,Cleaning!$L:$L,0,0)</f>
        <v>No Modifier</v>
      </c>
      <c r="K824" t="str">
        <f>_xlfn.XLOOKUP(A824,Cleaning!$A:$A,Cleaning!$X:$X,0,0)</f>
        <v>Card</v>
      </c>
      <c r="L824" s="3">
        <f>_xlfn.XLOOKUP(A824,Cleaning!$A:$A,Cleaning!$M:$M,0,0)</f>
        <v>1</v>
      </c>
      <c r="M824" s="5">
        <f>_xlfn.XLOOKUP(A824,Cleaning!$A:$A,Cleaning!$O:$O,0,0)</f>
        <v>3.29</v>
      </c>
      <c r="N824" s="12">
        <f>_xlfn.XLOOKUP(A824,Cleaning!$A:$A,Cleaning!$P:$P,0,0)</f>
        <v>3.29</v>
      </c>
      <c r="O824">
        <f>_xlfn.XLOOKUP(A824,Cleaning!$A:$A,Cleaning!$R:$R,0,0)</f>
        <v>0</v>
      </c>
      <c r="P824">
        <f>_xlfn.XLOOKUP(A824,Cleaning!$A:$A,Cleaning!$T:$T,0,0)</f>
        <v>0.25</v>
      </c>
      <c r="Q824" s="5">
        <f>_xlfn.XLOOKUP(A824,Cleaning!$A:$A,Cleaning!$V:$V,0,0)</f>
        <v>3.54</v>
      </c>
    </row>
    <row r="825" spans="1:17" x14ac:dyDescent="0.3">
      <c r="A825" s="3">
        <v>120823</v>
      </c>
      <c r="B825">
        <f>_xlfn.XLOOKUP(A825,Cleaning!$A:$A,Cleaning!$B:$B,0,0)</f>
        <v>501</v>
      </c>
      <c r="C825" s="2">
        <f>_xlfn.XLOOKUP(A825,Cleaning!$A:$A,Cleaning!$C:$C,0,0)</f>
        <v>45870</v>
      </c>
      <c r="D825" s="4">
        <f>_xlfn.XLOOKUP(A825,Cleaning!$A:$A,Cleaning!$D:$D,0,0)</f>
        <v>0.38055555555555554</v>
      </c>
      <c r="E825" s="2">
        <f>_xlfn.XLOOKUP(A825,Cleaning!$A:$A,Cleaning!$E:$E,0,0)</f>
        <v>45870</v>
      </c>
      <c r="F825" s="10" t="str">
        <f>_xlfn.XLOOKUP(A825,Cleaning!$A:$A,Cleaning!$F:$F,0,0)</f>
        <v>Friday</v>
      </c>
      <c r="G825" t="str">
        <f>_xlfn.XLOOKUP(A825,Cleaning!$A:$A,Cleaning!$G:$G,0,0)</f>
        <v>Dinner</v>
      </c>
      <c r="H825" t="str">
        <f>_xlfn.XLOOKUP(A825,Cleaning!$A:$A,Cleaning!$I:$I,0,0)</f>
        <v>Dine-In</v>
      </c>
      <c r="I825" t="str">
        <f>_xlfn.XLOOKUP(A825,Cleaning!$A:$A,Cleaning!$J:$J,0,0)</f>
        <v>Cheeseburger Combo</v>
      </c>
      <c r="J825" t="str">
        <f>_xlfn.XLOOKUP(A825,Cleaning!$A:$A,Cleaning!$L:$L,0,0)</f>
        <v>No Modifier</v>
      </c>
      <c r="K825" t="str">
        <f>_xlfn.XLOOKUP(A825,Cleaning!$A:$A,Cleaning!$X:$X,0,0)</f>
        <v>Card</v>
      </c>
      <c r="L825" s="3">
        <f>_xlfn.XLOOKUP(A825,Cleaning!$A:$A,Cleaning!$M:$M,0,0)</f>
        <v>1</v>
      </c>
      <c r="M825" s="5">
        <f>_xlfn.XLOOKUP(A825,Cleaning!$A:$A,Cleaning!$O:$O,0,0)</f>
        <v>8.3099999999999987</v>
      </c>
      <c r="N825" s="12">
        <f>_xlfn.XLOOKUP(A825,Cleaning!$A:$A,Cleaning!$P:$P,0,0)</f>
        <v>8.3099999999999987</v>
      </c>
      <c r="O825">
        <f>_xlfn.XLOOKUP(A825,Cleaning!$A:$A,Cleaning!$R:$R,0,0)</f>
        <v>0</v>
      </c>
      <c r="P825">
        <f>_xlfn.XLOOKUP(A825,Cleaning!$A:$A,Cleaning!$T:$T,0,0)</f>
        <v>0.79</v>
      </c>
      <c r="Q825" s="5">
        <f>_xlfn.XLOOKUP(A825,Cleaning!$A:$A,Cleaning!$V:$V,0,0)</f>
        <v>9.1</v>
      </c>
    </row>
    <row r="826" spans="1:17" x14ac:dyDescent="0.3">
      <c r="A826" s="3">
        <v>120824</v>
      </c>
      <c r="B826">
        <f>_xlfn.XLOOKUP(A826,Cleaning!$A:$A,Cleaning!$B:$B,0,0)</f>
        <v>401</v>
      </c>
      <c r="C826" s="2">
        <f>_xlfn.XLOOKUP(A826,Cleaning!$A:$A,Cleaning!$C:$C,0,0)</f>
        <v>45811</v>
      </c>
      <c r="D826" s="4">
        <f>_xlfn.XLOOKUP(A826,Cleaning!$A:$A,Cleaning!$D:$D,0,0)</f>
        <v>0.38231481481481483</v>
      </c>
      <c r="E826" s="2">
        <f>_xlfn.XLOOKUP(A826,Cleaning!$A:$A,Cleaning!$E:$E,0,0)</f>
        <v>45811</v>
      </c>
      <c r="F826" s="10" t="str">
        <f>_xlfn.XLOOKUP(A826,Cleaning!$A:$A,Cleaning!$F:$F,0,0)</f>
        <v>Tuesday</v>
      </c>
      <c r="G826" t="str">
        <f>_xlfn.XLOOKUP(A826,Cleaning!$A:$A,Cleaning!$G:$G,0,0)</f>
        <v>Dinner</v>
      </c>
      <c r="H826" t="str">
        <f>_xlfn.XLOOKUP(A826,Cleaning!$A:$A,Cleaning!$I:$I,0,0)</f>
        <v>Drive-Thru</v>
      </c>
      <c r="I826" t="str">
        <f>_xlfn.XLOOKUP(A826,Cleaning!$A:$A,Cleaning!$J:$J,0,0)</f>
        <v>Cheeseburger</v>
      </c>
      <c r="J826" t="str">
        <f>_xlfn.XLOOKUP(A826,Cleaning!$A:$A,Cleaning!$L:$L,0,0)</f>
        <v>No Modifier</v>
      </c>
      <c r="K826" t="str">
        <f>_xlfn.XLOOKUP(A826,Cleaning!$A:$A,Cleaning!$X:$X,0,0)</f>
        <v>Card</v>
      </c>
      <c r="L826" s="3">
        <f>_xlfn.XLOOKUP(A826,Cleaning!$A:$A,Cleaning!$M:$M,0,0)</f>
        <v>3</v>
      </c>
      <c r="M826" s="5">
        <f>_xlfn.XLOOKUP(A826,Cleaning!$A:$A,Cleaning!$O:$O,0,0)</f>
        <v>4.34</v>
      </c>
      <c r="N826" s="12">
        <f>_xlfn.XLOOKUP(A826,Cleaning!$A:$A,Cleaning!$P:$P,0,0)</f>
        <v>13.02</v>
      </c>
      <c r="O826">
        <f>_xlfn.XLOOKUP(A826,Cleaning!$A:$A,Cleaning!$R:$R,0,0)</f>
        <v>0</v>
      </c>
      <c r="P826">
        <f>_xlfn.XLOOKUP(A826,Cleaning!$A:$A,Cleaning!$T:$T,0,0)</f>
        <v>0.85</v>
      </c>
      <c r="Q826" s="5">
        <f>_xlfn.XLOOKUP(A826,Cleaning!$A:$A,Cleaning!$V:$V,0,0)</f>
        <v>13.87</v>
      </c>
    </row>
    <row r="827" spans="1:17" x14ac:dyDescent="0.3">
      <c r="A827" s="3">
        <v>120825</v>
      </c>
      <c r="B827">
        <f>_xlfn.XLOOKUP(A827,Cleaning!$A:$A,Cleaning!$B:$B,0,0)</f>
        <v>201</v>
      </c>
      <c r="C827" s="2">
        <f>_xlfn.XLOOKUP(A827,Cleaning!$A:$A,Cleaning!$C:$C,0,0)</f>
        <v>45851</v>
      </c>
      <c r="D827" s="4">
        <f>_xlfn.XLOOKUP(A827,Cleaning!$A:$A,Cleaning!$D:$D,0,0)</f>
        <v>0.40949074074074077</v>
      </c>
      <c r="E827" s="2">
        <f>_xlfn.XLOOKUP(A827,Cleaning!$A:$A,Cleaning!$E:$E,0,0)</f>
        <v>45851</v>
      </c>
      <c r="F827" s="10" t="str">
        <f>_xlfn.XLOOKUP(A827,Cleaning!$A:$A,Cleaning!$F:$F,0,0)</f>
        <v>Sunday</v>
      </c>
      <c r="G827" t="str">
        <f>_xlfn.XLOOKUP(A827,Cleaning!$A:$A,Cleaning!$G:$G,0,0)</f>
        <v>Dinner</v>
      </c>
      <c r="H827" t="str">
        <f>_xlfn.XLOOKUP(A827,Cleaning!$A:$A,Cleaning!$I:$I,0,0)</f>
        <v>Drive-Thru</v>
      </c>
      <c r="I827" t="str">
        <f>_xlfn.XLOOKUP(A827,Cleaning!$A:$A,Cleaning!$J:$J,0,0)</f>
        <v>Chicken Sandwich Combo</v>
      </c>
      <c r="J827" t="str">
        <f>_xlfn.XLOOKUP(A827,Cleaning!$A:$A,Cleaning!$L:$L,0,0)</f>
        <v>No Modifier</v>
      </c>
      <c r="K827" t="str">
        <f>_xlfn.XLOOKUP(A827,Cleaning!$A:$A,Cleaning!$X:$X,0,0)</f>
        <v>Card</v>
      </c>
      <c r="L827" s="3">
        <f>_xlfn.XLOOKUP(A827,Cleaning!$A:$A,Cleaning!$M:$M,0,0)</f>
        <v>1</v>
      </c>
      <c r="M827" s="5">
        <f>_xlfn.XLOOKUP(A827,Cleaning!$A:$A,Cleaning!$O:$O,0,0)</f>
        <v>9.7200000000000006</v>
      </c>
      <c r="N827" s="12">
        <f>_xlfn.XLOOKUP(A827,Cleaning!$A:$A,Cleaning!$P:$P,0,0)</f>
        <v>9.7200000000000006</v>
      </c>
      <c r="O827">
        <f>_xlfn.XLOOKUP(A827,Cleaning!$A:$A,Cleaning!$R:$R,0,0)</f>
        <v>0</v>
      </c>
      <c r="P827">
        <f>_xlfn.XLOOKUP(A827,Cleaning!$A:$A,Cleaning!$T:$T,0,0)</f>
        <v>0.7</v>
      </c>
      <c r="Q827" s="5">
        <f>_xlfn.XLOOKUP(A827,Cleaning!$A:$A,Cleaning!$V:$V,0,0)</f>
        <v>10.42</v>
      </c>
    </row>
    <row r="828" spans="1:17" x14ac:dyDescent="0.3">
      <c r="A828" s="3">
        <v>120826</v>
      </c>
      <c r="B828">
        <f>_xlfn.XLOOKUP(A828,Cleaning!$A:$A,Cleaning!$B:$B,0,0)</f>
        <v>402</v>
      </c>
      <c r="C828" s="2">
        <f>_xlfn.XLOOKUP(A828,Cleaning!$A:$A,Cleaning!$C:$C,0,0)</f>
        <v>45852</v>
      </c>
      <c r="D828" s="4">
        <f>_xlfn.XLOOKUP(A828,Cleaning!$A:$A,Cleaning!$D:$D,0,0)</f>
        <v>8.9189814814814819E-2</v>
      </c>
      <c r="E828" s="2">
        <f>_xlfn.XLOOKUP(A828,Cleaning!$A:$A,Cleaning!$E:$E,0,0)</f>
        <v>45852</v>
      </c>
      <c r="F828" s="10" t="str">
        <f>_xlfn.XLOOKUP(A828,Cleaning!$A:$A,Cleaning!$F:$F,0,0)</f>
        <v>Monday</v>
      </c>
      <c r="G828" t="str">
        <f>_xlfn.XLOOKUP(A828,Cleaning!$A:$A,Cleaning!$G:$G,0,0)</f>
        <v>Lunch</v>
      </c>
      <c r="H828" t="str">
        <f>_xlfn.XLOOKUP(A828,Cleaning!$A:$A,Cleaning!$I:$I,0,0)</f>
        <v>Drive-Thru</v>
      </c>
      <c r="I828" t="str">
        <f>_xlfn.XLOOKUP(A828,Cleaning!$A:$A,Cleaning!$J:$J,0,0)</f>
        <v>Double Cheeseburger</v>
      </c>
      <c r="J828" t="str">
        <f>_xlfn.XLOOKUP(A828,Cleaning!$A:$A,Cleaning!$L:$L,0,0)</f>
        <v>No Modifier</v>
      </c>
      <c r="K828" t="str">
        <f>_xlfn.XLOOKUP(A828,Cleaning!$A:$A,Cleaning!$X:$X,0,0)</f>
        <v>Card</v>
      </c>
      <c r="L828" s="3">
        <f>_xlfn.XLOOKUP(A828,Cleaning!$A:$A,Cleaning!$M:$M,0,0)</f>
        <v>1</v>
      </c>
      <c r="M828" s="5">
        <f>_xlfn.XLOOKUP(A828,Cleaning!$A:$A,Cleaning!$O:$O,0,0)</f>
        <v>6.4</v>
      </c>
      <c r="N828" s="12">
        <f>_xlfn.XLOOKUP(A828,Cleaning!$A:$A,Cleaning!$P:$P,0,0)</f>
        <v>6.4</v>
      </c>
      <c r="O828">
        <f>_xlfn.XLOOKUP(A828,Cleaning!$A:$A,Cleaning!$R:$R,0,0)</f>
        <v>0</v>
      </c>
      <c r="P828">
        <f>_xlfn.XLOOKUP(A828,Cleaning!$A:$A,Cleaning!$T:$T,0,0)</f>
        <v>0.51</v>
      </c>
      <c r="Q828" s="5">
        <f>_xlfn.XLOOKUP(A828,Cleaning!$A:$A,Cleaning!$V:$V,0,0)</f>
        <v>6.91</v>
      </c>
    </row>
    <row r="829" spans="1:17" x14ac:dyDescent="0.3">
      <c r="A829" s="3">
        <v>120827</v>
      </c>
      <c r="B829">
        <f>_xlfn.XLOOKUP(A829,Cleaning!$A:$A,Cleaning!$B:$B,0,0)</f>
        <v>301</v>
      </c>
      <c r="C829" s="2">
        <f>_xlfn.XLOOKUP(A829,Cleaning!$A:$A,Cleaning!$C:$C,0,0)</f>
        <v>45808</v>
      </c>
      <c r="D829" s="4">
        <f>_xlfn.XLOOKUP(A829,Cleaning!$A:$A,Cleaning!$D:$D,0,0)</f>
        <v>0.37707175925925923</v>
      </c>
      <c r="E829" s="2">
        <f>_xlfn.XLOOKUP(A829,Cleaning!$A:$A,Cleaning!$E:$E,0,0)</f>
        <v>45808</v>
      </c>
      <c r="F829" s="10" t="str">
        <f>_xlfn.XLOOKUP(A829,Cleaning!$A:$A,Cleaning!$F:$F,0,0)</f>
        <v>Saturday</v>
      </c>
      <c r="G829" t="str">
        <f>_xlfn.XLOOKUP(A829,Cleaning!$A:$A,Cleaning!$G:$G,0,0)</f>
        <v>Dinner</v>
      </c>
      <c r="H829" t="str">
        <f>_xlfn.XLOOKUP(A829,Cleaning!$A:$A,Cleaning!$I:$I,0,0)</f>
        <v>Drive-Thru</v>
      </c>
      <c r="I829" t="str">
        <f>_xlfn.XLOOKUP(A829,Cleaning!$A:$A,Cleaning!$J:$J,0,0)</f>
        <v>Cheeseburger</v>
      </c>
      <c r="J829" t="str">
        <f>_xlfn.XLOOKUP(A829,Cleaning!$A:$A,Cleaning!$L:$L,0,0)</f>
        <v>No Modifier</v>
      </c>
      <c r="K829" t="str">
        <f>_xlfn.XLOOKUP(A829,Cleaning!$A:$A,Cleaning!$X:$X,0,0)</f>
        <v>Cash</v>
      </c>
      <c r="L829" s="3">
        <f>_xlfn.XLOOKUP(A829,Cleaning!$A:$A,Cleaning!$M:$M,0,0)</f>
        <v>1</v>
      </c>
      <c r="M829" s="5">
        <f>_xlfn.XLOOKUP(A829,Cleaning!$A:$A,Cleaning!$O:$O,0,0)</f>
        <v>4.32</v>
      </c>
      <c r="N829" s="12">
        <f>_xlfn.XLOOKUP(A829,Cleaning!$A:$A,Cleaning!$P:$P,0,0)</f>
        <v>4.32</v>
      </c>
      <c r="O829">
        <f>_xlfn.XLOOKUP(A829,Cleaning!$A:$A,Cleaning!$R:$R,0,0)</f>
        <v>0</v>
      </c>
      <c r="P829">
        <f>_xlfn.XLOOKUP(A829,Cleaning!$A:$A,Cleaning!$T:$T,0,0)</f>
        <v>0.26</v>
      </c>
      <c r="Q829" s="5">
        <f>_xlfn.XLOOKUP(A829,Cleaning!$A:$A,Cleaning!$V:$V,0,0)</f>
        <v>4.58</v>
      </c>
    </row>
    <row r="830" spans="1:17" x14ac:dyDescent="0.3">
      <c r="A830" s="3">
        <v>120828</v>
      </c>
      <c r="B830">
        <f>_xlfn.XLOOKUP(A830,Cleaning!$A:$A,Cleaning!$B:$B,0,0)</f>
        <v>201</v>
      </c>
      <c r="C830" s="2">
        <f>_xlfn.XLOOKUP(A830,Cleaning!$A:$A,Cleaning!$C:$C,0,0)</f>
        <v>45831</v>
      </c>
      <c r="D830" s="4">
        <f>_xlfn.XLOOKUP(A830,Cleaning!$A:$A,Cleaning!$D:$D,0,0)</f>
        <v>0.14473379629629629</v>
      </c>
      <c r="E830" s="2">
        <f>_xlfn.XLOOKUP(A830,Cleaning!$A:$A,Cleaning!$E:$E,0,0)</f>
        <v>45831</v>
      </c>
      <c r="F830" s="10" t="str">
        <f>_xlfn.XLOOKUP(A830,Cleaning!$A:$A,Cleaning!$F:$F,0,0)</f>
        <v>Monday</v>
      </c>
      <c r="G830" t="str">
        <f>_xlfn.XLOOKUP(A830,Cleaning!$A:$A,Cleaning!$G:$G,0,0)</f>
        <v>Afternoon</v>
      </c>
      <c r="H830" t="str">
        <f>_xlfn.XLOOKUP(A830,Cleaning!$A:$A,Cleaning!$I:$I,0,0)</f>
        <v>Takeout</v>
      </c>
      <c r="I830" t="str">
        <f>_xlfn.XLOOKUP(A830,Cleaning!$A:$A,Cleaning!$J:$J,0,0)</f>
        <v>Onion Rings</v>
      </c>
      <c r="J830" t="str">
        <f>_xlfn.XLOOKUP(A830,Cleaning!$A:$A,Cleaning!$L:$L,0,0)</f>
        <v>No Modifier</v>
      </c>
      <c r="K830" t="str">
        <f>_xlfn.XLOOKUP(A830,Cleaning!$A:$A,Cleaning!$X:$X,0,0)</f>
        <v>Cash</v>
      </c>
      <c r="L830" s="3">
        <f>_xlfn.XLOOKUP(A830,Cleaning!$A:$A,Cleaning!$M:$M,0,0)</f>
        <v>1</v>
      </c>
      <c r="M830" s="5">
        <f>_xlfn.XLOOKUP(A830,Cleaning!$A:$A,Cleaning!$O:$O,0,0)</f>
        <v>3.02</v>
      </c>
      <c r="N830" s="12">
        <f>_xlfn.XLOOKUP(A830,Cleaning!$A:$A,Cleaning!$P:$P,0,0)</f>
        <v>3.02</v>
      </c>
      <c r="O830">
        <f>_xlfn.XLOOKUP(A830,Cleaning!$A:$A,Cleaning!$R:$R,0,0)</f>
        <v>0</v>
      </c>
      <c r="P830">
        <f>_xlfn.XLOOKUP(A830,Cleaning!$A:$A,Cleaning!$T:$T,0,0)</f>
        <v>0.2</v>
      </c>
      <c r="Q830" s="5">
        <f>_xlfn.XLOOKUP(A830,Cleaning!$A:$A,Cleaning!$V:$V,0,0)</f>
        <v>3.22</v>
      </c>
    </row>
    <row r="831" spans="1:17" x14ac:dyDescent="0.3">
      <c r="A831" s="3">
        <v>120829</v>
      </c>
      <c r="B831">
        <f>_xlfn.XLOOKUP(A831,Cleaning!$A:$A,Cleaning!$B:$B,0,0)</f>
        <v>403</v>
      </c>
      <c r="C831" s="2">
        <f>_xlfn.XLOOKUP(A831,Cleaning!$A:$A,Cleaning!$C:$C,0,0)</f>
        <v>45806</v>
      </c>
      <c r="D831" s="4">
        <f>_xlfn.XLOOKUP(A831,Cleaning!$A:$A,Cleaning!$D:$D,0,0)</f>
        <v>0.25693287037037038</v>
      </c>
      <c r="E831" s="2">
        <f>_xlfn.XLOOKUP(A831,Cleaning!$A:$A,Cleaning!$E:$E,0,0)</f>
        <v>45806</v>
      </c>
      <c r="F831" s="10" t="str">
        <f>_xlfn.XLOOKUP(A831,Cleaning!$A:$A,Cleaning!$F:$F,0,0)</f>
        <v>Thursday</v>
      </c>
      <c r="G831" t="str">
        <f>_xlfn.XLOOKUP(A831,Cleaning!$A:$A,Cleaning!$G:$G,0,0)</f>
        <v>Dinner</v>
      </c>
      <c r="H831" t="str">
        <f>_xlfn.XLOOKUP(A831,Cleaning!$A:$A,Cleaning!$I:$I,0,0)</f>
        <v>Drive-Thru</v>
      </c>
      <c r="I831" t="str">
        <f>_xlfn.XLOOKUP(A831,Cleaning!$A:$A,Cleaning!$J:$J,0,0)</f>
        <v>Spicy Chicken Combo</v>
      </c>
      <c r="J831" t="str">
        <f>_xlfn.XLOOKUP(A831,Cleaning!$A:$A,Cleaning!$L:$L,0,0)</f>
        <v>No Modifier</v>
      </c>
      <c r="K831" t="str">
        <f>_xlfn.XLOOKUP(A831,Cleaning!$A:$A,Cleaning!$X:$X,0,0)</f>
        <v>Card</v>
      </c>
      <c r="L831" s="3">
        <f>_xlfn.XLOOKUP(A831,Cleaning!$A:$A,Cleaning!$M:$M,0,0)</f>
        <v>1</v>
      </c>
      <c r="M831" s="5">
        <f>_xlfn.XLOOKUP(A831,Cleaning!$A:$A,Cleaning!$O:$O,0,0)</f>
        <v>9.15</v>
      </c>
      <c r="N831" s="12">
        <f>_xlfn.XLOOKUP(A831,Cleaning!$A:$A,Cleaning!$P:$P,0,0)</f>
        <v>9.15</v>
      </c>
      <c r="O831">
        <f>_xlfn.XLOOKUP(A831,Cleaning!$A:$A,Cleaning!$R:$R,0,0)</f>
        <v>0</v>
      </c>
      <c r="P831">
        <f>_xlfn.XLOOKUP(A831,Cleaning!$A:$A,Cleaning!$T:$T,0,0)</f>
        <v>0.66</v>
      </c>
      <c r="Q831" s="5">
        <f>_xlfn.XLOOKUP(A831,Cleaning!$A:$A,Cleaning!$V:$V,0,0)</f>
        <v>9.81</v>
      </c>
    </row>
    <row r="832" spans="1:17" x14ac:dyDescent="0.3">
      <c r="A832" s="3">
        <v>120830</v>
      </c>
      <c r="B832">
        <f>_xlfn.XLOOKUP(A832,Cleaning!$A:$A,Cleaning!$B:$B,0,0)</f>
        <v>103</v>
      </c>
      <c r="C832" s="2">
        <f>_xlfn.XLOOKUP(A832,Cleaning!$A:$A,Cleaning!$C:$C,0,0)</f>
        <v>45806</v>
      </c>
      <c r="D832" s="4">
        <f>_xlfn.XLOOKUP(A832,Cleaning!$A:$A,Cleaning!$D:$D,0,0)</f>
        <v>0.43531249999999999</v>
      </c>
      <c r="E832" s="2">
        <f>_xlfn.XLOOKUP(A832,Cleaning!$A:$A,Cleaning!$E:$E,0,0)</f>
        <v>45806</v>
      </c>
      <c r="F832" s="10" t="str">
        <f>_xlfn.XLOOKUP(A832,Cleaning!$A:$A,Cleaning!$F:$F,0,0)</f>
        <v>Thursday</v>
      </c>
      <c r="G832" t="str">
        <f>_xlfn.XLOOKUP(A832,Cleaning!$A:$A,Cleaning!$G:$G,0,0)</f>
        <v>Morning</v>
      </c>
      <c r="H832" t="str">
        <f>_xlfn.XLOOKUP(A832,Cleaning!$A:$A,Cleaning!$I:$I,0,0)</f>
        <v>Drive-Thru</v>
      </c>
      <c r="I832" t="str">
        <f>_xlfn.XLOOKUP(A832,Cleaning!$A:$A,Cleaning!$J:$J,0,0)</f>
        <v>Soft Drink (Medium)</v>
      </c>
      <c r="J832" t="str">
        <f>_xlfn.XLOOKUP(A832,Cleaning!$A:$A,Cleaning!$L:$L,0,0)</f>
        <v>No Modifier</v>
      </c>
      <c r="K832" t="str">
        <f>_xlfn.XLOOKUP(A832,Cleaning!$A:$A,Cleaning!$X:$X,0,0)</f>
        <v>Card</v>
      </c>
      <c r="L832" s="3">
        <f>_xlfn.XLOOKUP(A832,Cleaning!$A:$A,Cleaning!$M:$M,0,0)</f>
        <v>3</v>
      </c>
      <c r="M832" s="5">
        <f>_xlfn.XLOOKUP(A832,Cleaning!$A:$A,Cleaning!$O:$O,0,0)</f>
        <v>1.6300000000000001</v>
      </c>
      <c r="N832" s="12">
        <f>_xlfn.XLOOKUP(A832,Cleaning!$A:$A,Cleaning!$P:$P,0,0)</f>
        <v>4.8900000000000006</v>
      </c>
      <c r="O832">
        <f>_xlfn.XLOOKUP(A832,Cleaning!$A:$A,Cleaning!$R:$R,0,0)</f>
        <v>0.24</v>
      </c>
      <c r="P832">
        <f>_xlfn.XLOOKUP(A832,Cleaning!$A:$A,Cleaning!$T:$T,0,0)</f>
        <v>0.33</v>
      </c>
      <c r="Q832" s="5">
        <f>_xlfn.XLOOKUP(A832,Cleaning!$A:$A,Cleaning!$V:$V,0,0)</f>
        <v>4.9800000000000004</v>
      </c>
    </row>
    <row r="833" spans="1:17" x14ac:dyDescent="0.3">
      <c r="A833" s="3">
        <v>120831</v>
      </c>
      <c r="B833">
        <f>_xlfn.XLOOKUP(A833,Cleaning!$A:$A,Cleaning!$B:$B,0,0)</f>
        <v>103</v>
      </c>
      <c r="C833" s="2">
        <f>_xlfn.XLOOKUP(A833,Cleaning!$A:$A,Cleaning!$C:$C,0,0)</f>
        <v>45815</v>
      </c>
      <c r="D833" s="4">
        <f>_xlfn.XLOOKUP(A833,Cleaning!$A:$A,Cleaning!$D:$D,0,0)</f>
        <v>0.25395833333333334</v>
      </c>
      <c r="E833" s="2">
        <f>_xlfn.XLOOKUP(A833,Cleaning!$A:$A,Cleaning!$E:$E,0,0)</f>
        <v>45815</v>
      </c>
      <c r="F833" s="10" t="str">
        <f>_xlfn.XLOOKUP(A833,Cleaning!$A:$A,Cleaning!$F:$F,0,0)</f>
        <v>Saturday</v>
      </c>
      <c r="G833" t="str">
        <f>_xlfn.XLOOKUP(A833,Cleaning!$A:$A,Cleaning!$G:$G,0,0)</f>
        <v>Dinner</v>
      </c>
      <c r="H833" t="str">
        <f>_xlfn.XLOOKUP(A833,Cleaning!$A:$A,Cleaning!$I:$I,0,0)</f>
        <v>Takeout</v>
      </c>
      <c r="I833" t="str">
        <f>_xlfn.XLOOKUP(A833,Cleaning!$A:$A,Cleaning!$J:$J,0,0)</f>
        <v>Chicken Sandwich Combo</v>
      </c>
      <c r="J833" t="str">
        <f>_xlfn.XLOOKUP(A833,Cleaning!$A:$A,Cleaning!$L:$L,0,0)</f>
        <v>Extra Patty</v>
      </c>
      <c r="K833" t="str">
        <f>_xlfn.XLOOKUP(A833,Cleaning!$A:$A,Cleaning!$X:$X,0,0)</f>
        <v>MobilePay</v>
      </c>
      <c r="L833" s="3">
        <f>_xlfn.XLOOKUP(A833,Cleaning!$A:$A,Cleaning!$M:$M,0,0)</f>
        <v>2</v>
      </c>
      <c r="M833" s="5">
        <f>_xlfn.XLOOKUP(A833,Cleaning!$A:$A,Cleaning!$O:$O,0,0)</f>
        <v>10.53</v>
      </c>
      <c r="N833" s="12">
        <f>_xlfn.XLOOKUP(A833,Cleaning!$A:$A,Cleaning!$P:$P,0,0)</f>
        <v>21.06</v>
      </c>
      <c r="O833">
        <f>_xlfn.XLOOKUP(A833,Cleaning!$A:$A,Cleaning!$R:$R,0,0)</f>
        <v>0</v>
      </c>
      <c r="P833">
        <f>_xlfn.XLOOKUP(A833,Cleaning!$A:$A,Cleaning!$T:$T,0,0)</f>
        <v>2</v>
      </c>
      <c r="Q833" s="5">
        <f>_xlfn.XLOOKUP(A833,Cleaning!$A:$A,Cleaning!$V:$V,0,0)</f>
        <v>23.06</v>
      </c>
    </row>
    <row r="834" spans="1:17" x14ac:dyDescent="0.3">
      <c r="A834" s="3">
        <v>120832</v>
      </c>
      <c r="B834">
        <f>_xlfn.XLOOKUP(A834,Cleaning!$A:$A,Cleaning!$B:$B,0,0)</f>
        <v>103</v>
      </c>
      <c r="C834" s="2">
        <f>_xlfn.XLOOKUP(A834,Cleaning!$A:$A,Cleaning!$C:$C,0,0)</f>
        <v>45772</v>
      </c>
      <c r="D834" s="4">
        <f>_xlfn.XLOOKUP(A834,Cleaning!$A:$A,Cleaning!$D:$D,0,0)</f>
        <v>0.23440972222222223</v>
      </c>
      <c r="E834" s="2">
        <f>_xlfn.XLOOKUP(A834,Cleaning!$A:$A,Cleaning!$E:$E,0,0)</f>
        <v>45772</v>
      </c>
      <c r="F834" s="10" t="str">
        <f>_xlfn.XLOOKUP(A834,Cleaning!$A:$A,Cleaning!$F:$F,0,0)</f>
        <v>Friday</v>
      </c>
      <c r="G834" t="str">
        <f>_xlfn.XLOOKUP(A834,Cleaning!$A:$A,Cleaning!$G:$G,0,0)</f>
        <v>Afternoon</v>
      </c>
      <c r="H834" t="str">
        <f>_xlfn.XLOOKUP(A834,Cleaning!$A:$A,Cleaning!$I:$I,0,0)</f>
        <v>Delivery</v>
      </c>
      <c r="I834" t="str">
        <f>_xlfn.XLOOKUP(A834,Cleaning!$A:$A,Cleaning!$J:$J,0,0)</f>
        <v>Bottled Water</v>
      </c>
      <c r="J834" t="str">
        <f>_xlfn.XLOOKUP(A834,Cleaning!$A:$A,Cleaning!$L:$L,0,0)</f>
        <v>No Modifier</v>
      </c>
      <c r="K834" t="str">
        <f>_xlfn.XLOOKUP(A834,Cleaning!$A:$A,Cleaning!$X:$X,0,0)</f>
        <v>MobilePay</v>
      </c>
      <c r="L834" s="3">
        <f>_xlfn.XLOOKUP(A834,Cleaning!$A:$A,Cleaning!$M:$M,0,0)</f>
        <v>1</v>
      </c>
      <c r="M834" s="5">
        <f>_xlfn.XLOOKUP(A834,Cleaning!$A:$A,Cleaning!$O:$O,0,0)</f>
        <v>1.3599999999999999</v>
      </c>
      <c r="N834" s="12">
        <f>_xlfn.XLOOKUP(A834,Cleaning!$A:$A,Cleaning!$P:$P,0,0)</f>
        <v>1.3599999999999999</v>
      </c>
      <c r="O834">
        <f>_xlfn.XLOOKUP(A834,Cleaning!$A:$A,Cleaning!$R:$R,0,0)</f>
        <v>0</v>
      </c>
      <c r="P834">
        <f>_xlfn.XLOOKUP(A834,Cleaning!$A:$A,Cleaning!$T:$T,0,0)</f>
        <v>0.1</v>
      </c>
      <c r="Q834" s="5">
        <f>_xlfn.XLOOKUP(A834,Cleaning!$A:$A,Cleaning!$V:$V,0,0)</f>
        <v>1.46</v>
      </c>
    </row>
    <row r="835" spans="1:17" x14ac:dyDescent="0.3">
      <c r="A835" s="3">
        <v>120833</v>
      </c>
      <c r="B835">
        <f>_xlfn.XLOOKUP(A835,Cleaning!$A:$A,Cleaning!$B:$B,0,0)</f>
        <v>501</v>
      </c>
      <c r="C835" s="2">
        <f>_xlfn.XLOOKUP(A835,Cleaning!$A:$A,Cleaning!$C:$C,0,0)</f>
        <v>45768</v>
      </c>
      <c r="D835" s="4">
        <f>_xlfn.XLOOKUP(A835,Cleaning!$A:$A,Cleaning!$D:$D,0,0)</f>
        <v>4.6435185185185184E-2</v>
      </c>
      <c r="E835" s="2">
        <f>_xlfn.XLOOKUP(A835,Cleaning!$A:$A,Cleaning!$E:$E,0,0)</f>
        <v>45768</v>
      </c>
      <c r="F835" s="10" t="str">
        <f>_xlfn.XLOOKUP(A835,Cleaning!$A:$A,Cleaning!$F:$F,0,0)</f>
        <v>Monday</v>
      </c>
      <c r="G835" t="str">
        <f>_xlfn.XLOOKUP(A835,Cleaning!$A:$A,Cleaning!$G:$G,0,0)</f>
        <v>Lunch</v>
      </c>
      <c r="H835" t="str">
        <f>_xlfn.XLOOKUP(A835,Cleaning!$A:$A,Cleaning!$I:$I,0,0)</f>
        <v>Dine-In</v>
      </c>
      <c r="I835" t="str">
        <f>_xlfn.XLOOKUP(A835,Cleaning!$A:$A,Cleaning!$J:$J,0,0)</f>
        <v>Double Cheeseburger Combo</v>
      </c>
      <c r="J835" t="str">
        <f>_xlfn.XLOOKUP(A835,Cleaning!$A:$A,Cleaning!$L:$L,0,0)</f>
        <v>No Modifier</v>
      </c>
      <c r="K835" t="str">
        <f>_xlfn.XLOOKUP(A835,Cleaning!$A:$A,Cleaning!$X:$X,0,0)</f>
        <v>Card</v>
      </c>
      <c r="L835" s="3">
        <f>_xlfn.XLOOKUP(A835,Cleaning!$A:$A,Cleaning!$M:$M,0,0)</f>
        <v>1</v>
      </c>
      <c r="M835" s="5">
        <f>_xlfn.XLOOKUP(A835,Cleaning!$A:$A,Cleaning!$O:$O,0,0)</f>
        <v>9.6100000000000012</v>
      </c>
      <c r="N835" s="12">
        <f>_xlfn.XLOOKUP(A835,Cleaning!$A:$A,Cleaning!$P:$P,0,0)</f>
        <v>9.6100000000000012</v>
      </c>
      <c r="O835">
        <f>_xlfn.XLOOKUP(A835,Cleaning!$A:$A,Cleaning!$R:$R,0,0)</f>
        <v>0</v>
      </c>
      <c r="P835">
        <f>_xlfn.XLOOKUP(A835,Cleaning!$A:$A,Cleaning!$T:$T,0,0)</f>
        <v>0.62</v>
      </c>
      <c r="Q835" s="5">
        <f>_xlfn.XLOOKUP(A835,Cleaning!$A:$A,Cleaning!$V:$V,0,0)</f>
        <v>10.23</v>
      </c>
    </row>
    <row r="836" spans="1:17" x14ac:dyDescent="0.3">
      <c r="A836" s="3">
        <v>120834</v>
      </c>
      <c r="B836">
        <f>_xlfn.XLOOKUP(A836,Cleaning!$A:$A,Cleaning!$B:$B,0,0)</f>
        <v>202</v>
      </c>
      <c r="C836" s="2">
        <f>_xlfn.XLOOKUP(A836,Cleaning!$A:$A,Cleaning!$C:$C,0,0)</f>
        <v>45858</v>
      </c>
      <c r="D836" s="4">
        <f>_xlfn.XLOOKUP(A836,Cleaning!$A:$A,Cleaning!$D:$D,0,0)</f>
        <v>0.39651620370370372</v>
      </c>
      <c r="E836" s="2">
        <f>_xlfn.XLOOKUP(A836,Cleaning!$A:$A,Cleaning!$E:$E,0,0)</f>
        <v>45858</v>
      </c>
      <c r="F836" s="10" t="str">
        <f>_xlfn.XLOOKUP(A836,Cleaning!$A:$A,Cleaning!$F:$F,0,0)</f>
        <v>Sunday</v>
      </c>
      <c r="G836" t="str">
        <f>_xlfn.XLOOKUP(A836,Cleaning!$A:$A,Cleaning!$G:$G,0,0)</f>
        <v>Breakfast</v>
      </c>
      <c r="H836" t="str">
        <f>_xlfn.XLOOKUP(A836,Cleaning!$A:$A,Cleaning!$I:$I,0,0)</f>
        <v>Drive-Thru</v>
      </c>
      <c r="I836" t="str">
        <f>_xlfn.XLOOKUP(A836,Cleaning!$A:$A,Cleaning!$J:$J,0,0)</f>
        <v>Soft Drink (Small)</v>
      </c>
      <c r="J836" t="str">
        <f>_xlfn.XLOOKUP(A836,Cleaning!$A:$A,Cleaning!$L:$L,0,0)</f>
        <v>No Modifier</v>
      </c>
      <c r="K836" t="str">
        <f>_xlfn.XLOOKUP(A836,Cleaning!$A:$A,Cleaning!$X:$X,0,0)</f>
        <v>Cash</v>
      </c>
      <c r="L836" s="3">
        <f>_xlfn.XLOOKUP(A836,Cleaning!$A:$A,Cleaning!$M:$M,0,0)</f>
        <v>1</v>
      </c>
      <c r="M836" s="5">
        <f>_xlfn.XLOOKUP(A836,Cleaning!$A:$A,Cleaning!$O:$O,0,0)</f>
        <v>1.54</v>
      </c>
      <c r="N836" s="12">
        <f>_xlfn.XLOOKUP(A836,Cleaning!$A:$A,Cleaning!$P:$P,0,0)</f>
        <v>1.54</v>
      </c>
      <c r="O836">
        <f>_xlfn.XLOOKUP(A836,Cleaning!$A:$A,Cleaning!$R:$R,0,0)</f>
        <v>0</v>
      </c>
      <c r="P836">
        <f>_xlfn.XLOOKUP(A836,Cleaning!$A:$A,Cleaning!$T:$T,0,0)</f>
        <v>0.13</v>
      </c>
      <c r="Q836" s="5">
        <f>_xlfn.XLOOKUP(A836,Cleaning!$A:$A,Cleaning!$V:$V,0,0)</f>
        <v>1.67</v>
      </c>
    </row>
    <row r="837" spans="1:17" x14ac:dyDescent="0.3">
      <c r="A837" s="3">
        <v>120835</v>
      </c>
      <c r="B837">
        <f>_xlfn.XLOOKUP(A837,Cleaning!$A:$A,Cleaning!$B:$B,0,0)</f>
        <v>402</v>
      </c>
      <c r="C837" s="2">
        <f>_xlfn.XLOOKUP(A837,Cleaning!$A:$A,Cleaning!$C:$C,0,0)</f>
        <v>45828</v>
      </c>
      <c r="D837" s="4">
        <f>_xlfn.XLOOKUP(A837,Cleaning!$A:$A,Cleaning!$D:$D,0,0)</f>
        <v>0.30934027777777778</v>
      </c>
      <c r="E837" s="2">
        <f>_xlfn.XLOOKUP(A837,Cleaning!$A:$A,Cleaning!$E:$E,0,0)</f>
        <v>45828</v>
      </c>
      <c r="F837" s="10" t="str">
        <f>_xlfn.XLOOKUP(A837,Cleaning!$A:$A,Cleaning!$F:$F,0,0)</f>
        <v>Friday</v>
      </c>
      <c r="G837" t="str">
        <f>_xlfn.XLOOKUP(A837,Cleaning!$A:$A,Cleaning!$G:$G,0,0)</f>
        <v>Dinner</v>
      </c>
      <c r="H837" t="str">
        <f>_xlfn.XLOOKUP(A837,Cleaning!$A:$A,Cleaning!$I:$I,0,0)</f>
        <v>Drive-Thru</v>
      </c>
      <c r="I837" t="str">
        <f>_xlfn.XLOOKUP(A837,Cleaning!$A:$A,Cleaning!$J:$J,0,0)</f>
        <v>Chicken Sandwich Combo</v>
      </c>
      <c r="J837" t="str">
        <f>_xlfn.XLOOKUP(A837,Cleaning!$A:$A,Cleaning!$L:$L,0,0)</f>
        <v>No Modifier</v>
      </c>
      <c r="K837" t="str">
        <f>_xlfn.XLOOKUP(A837,Cleaning!$A:$A,Cleaning!$X:$X,0,0)</f>
        <v>Card</v>
      </c>
      <c r="L837" s="3">
        <f>_xlfn.XLOOKUP(A837,Cleaning!$A:$A,Cleaning!$M:$M,0,0)</f>
        <v>1</v>
      </c>
      <c r="M837" s="5">
        <f>_xlfn.XLOOKUP(A837,Cleaning!$A:$A,Cleaning!$O:$O,0,0)</f>
        <v>9.1100000000000012</v>
      </c>
      <c r="N837" s="12">
        <f>_xlfn.XLOOKUP(A837,Cleaning!$A:$A,Cleaning!$P:$P,0,0)</f>
        <v>9.1100000000000012</v>
      </c>
      <c r="O837">
        <f>_xlfn.XLOOKUP(A837,Cleaning!$A:$A,Cleaning!$R:$R,0,0)</f>
        <v>0</v>
      </c>
      <c r="P837">
        <f>_xlfn.XLOOKUP(A837,Cleaning!$A:$A,Cleaning!$T:$T,0,0)</f>
        <v>0.77</v>
      </c>
      <c r="Q837" s="5">
        <f>_xlfn.XLOOKUP(A837,Cleaning!$A:$A,Cleaning!$V:$V,0,0)</f>
        <v>9.8800000000000008</v>
      </c>
    </row>
    <row r="838" spans="1:17" x14ac:dyDescent="0.3">
      <c r="A838" s="3">
        <v>120836</v>
      </c>
      <c r="B838">
        <f>_xlfn.XLOOKUP(A838,Cleaning!$A:$A,Cleaning!$B:$B,0,0)</f>
        <v>401</v>
      </c>
      <c r="C838" s="2">
        <f>_xlfn.XLOOKUP(A838,Cleaning!$A:$A,Cleaning!$C:$C,0,0)</f>
        <v>45867</v>
      </c>
      <c r="D838" s="4">
        <f>_xlfn.XLOOKUP(A838,Cleaning!$A:$A,Cleaning!$D:$D,0,0)</f>
        <v>0.50208333333333333</v>
      </c>
      <c r="E838" s="2">
        <f>_xlfn.XLOOKUP(A838,Cleaning!$A:$A,Cleaning!$E:$E,0,0)</f>
        <v>45867</v>
      </c>
      <c r="F838" s="10" t="str">
        <f>_xlfn.XLOOKUP(A838,Cleaning!$A:$A,Cleaning!$F:$F,0,0)</f>
        <v>Tuesday</v>
      </c>
      <c r="G838" t="str">
        <f>_xlfn.XLOOKUP(A838,Cleaning!$A:$A,Cleaning!$G:$G,0,0)</f>
        <v>Lunch</v>
      </c>
      <c r="H838" t="str">
        <f>_xlfn.XLOOKUP(A838,Cleaning!$A:$A,Cleaning!$I:$I,0,0)</f>
        <v>Takeout</v>
      </c>
      <c r="I838" t="str">
        <f>_xlfn.XLOOKUP(A838,Cleaning!$A:$A,Cleaning!$J:$J,0,0)</f>
        <v>Spicy Chicken Sandwich</v>
      </c>
      <c r="J838" t="str">
        <f>_xlfn.XLOOKUP(A838,Cleaning!$A:$A,Cleaning!$L:$L,0,0)</f>
        <v>No Sauce</v>
      </c>
      <c r="K838" t="str">
        <f>_xlfn.XLOOKUP(A838,Cleaning!$A:$A,Cleaning!$X:$X,0,0)</f>
        <v>Card</v>
      </c>
      <c r="L838" s="3">
        <f>_xlfn.XLOOKUP(A838,Cleaning!$A:$A,Cleaning!$M:$M,0,0)</f>
        <v>1</v>
      </c>
      <c r="M838" s="5">
        <f>_xlfn.XLOOKUP(A838,Cleaning!$A:$A,Cleaning!$O:$O,0,0)</f>
        <v>6.23</v>
      </c>
      <c r="N838" s="12">
        <f>_xlfn.XLOOKUP(A838,Cleaning!$A:$A,Cleaning!$P:$P,0,0)</f>
        <v>6.23</v>
      </c>
      <c r="O838">
        <f>_xlfn.XLOOKUP(A838,Cleaning!$A:$A,Cleaning!$R:$R,0,0)</f>
        <v>0.62</v>
      </c>
      <c r="P838">
        <f>_xlfn.XLOOKUP(A838,Cleaning!$A:$A,Cleaning!$T:$T,0,0)</f>
        <v>0.42</v>
      </c>
      <c r="Q838" s="5">
        <f>_xlfn.XLOOKUP(A838,Cleaning!$A:$A,Cleaning!$V:$V,0,0)</f>
        <v>6.03</v>
      </c>
    </row>
    <row r="839" spans="1:17" x14ac:dyDescent="0.3">
      <c r="A839" s="3">
        <v>120837</v>
      </c>
      <c r="B839">
        <f>_xlfn.XLOOKUP(A839,Cleaning!$A:$A,Cleaning!$B:$B,0,0)</f>
        <v>201</v>
      </c>
      <c r="C839" s="2">
        <f>_xlfn.XLOOKUP(A839,Cleaning!$A:$A,Cleaning!$C:$C,0,0)</f>
        <v>45764</v>
      </c>
      <c r="D839" s="4">
        <f>_xlfn.XLOOKUP(A839,Cleaning!$A:$A,Cleaning!$D:$D,0,0)</f>
        <v>0.41146990740740741</v>
      </c>
      <c r="E839" s="2">
        <f>_xlfn.XLOOKUP(A839,Cleaning!$A:$A,Cleaning!$E:$E,0,0)</f>
        <v>45764</v>
      </c>
      <c r="F839" s="10" t="str">
        <f>_xlfn.XLOOKUP(A839,Cleaning!$A:$A,Cleaning!$F:$F,0,0)</f>
        <v>Thursday</v>
      </c>
      <c r="G839" t="str">
        <f>_xlfn.XLOOKUP(A839,Cleaning!$A:$A,Cleaning!$G:$G,0,0)</f>
        <v>Dinner</v>
      </c>
      <c r="H839" t="str">
        <f>_xlfn.XLOOKUP(A839,Cleaning!$A:$A,Cleaning!$I:$I,0,0)</f>
        <v>Dine-In</v>
      </c>
      <c r="I839" t="str">
        <f>_xlfn.XLOOKUP(A839,Cleaning!$A:$A,Cleaning!$J:$J,0,0)</f>
        <v>Chicken Sandwich Combo</v>
      </c>
      <c r="J839" t="str">
        <f>_xlfn.XLOOKUP(A839,Cleaning!$A:$A,Cleaning!$L:$L,0,0)</f>
        <v>Spicy</v>
      </c>
      <c r="K839" t="str">
        <f>_xlfn.XLOOKUP(A839,Cleaning!$A:$A,Cleaning!$X:$X,0,0)</f>
        <v>Cash</v>
      </c>
      <c r="L839" s="3">
        <f>_xlfn.XLOOKUP(A839,Cleaning!$A:$A,Cleaning!$M:$M,0,0)</f>
        <v>1</v>
      </c>
      <c r="M839" s="5">
        <f>_xlfn.XLOOKUP(A839,Cleaning!$A:$A,Cleaning!$O:$O,0,0)</f>
        <v>8.49</v>
      </c>
      <c r="N839" s="12">
        <f>_xlfn.XLOOKUP(A839,Cleaning!$A:$A,Cleaning!$P:$P,0,0)</f>
        <v>8.49</v>
      </c>
      <c r="O839">
        <f>_xlfn.XLOOKUP(A839,Cleaning!$A:$A,Cleaning!$R:$R,0,0)</f>
        <v>1.27</v>
      </c>
      <c r="P839">
        <f>_xlfn.XLOOKUP(A839,Cleaning!$A:$A,Cleaning!$T:$T,0,0)</f>
        <v>0.51</v>
      </c>
      <c r="Q839" s="5">
        <f>_xlfn.XLOOKUP(A839,Cleaning!$A:$A,Cleaning!$V:$V,0,0)</f>
        <v>7.73</v>
      </c>
    </row>
    <row r="840" spans="1:17" x14ac:dyDescent="0.3">
      <c r="A840" s="3">
        <v>120838</v>
      </c>
      <c r="B840">
        <f>_xlfn.XLOOKUP(A840,Cleaning!$A:$A,Cleaning!$B:$B,0,0)</f>
        <v>101</v>
      </c>
      <c r="C840" s="2">
        <f>_xlfn.XLOOKUP(A840,Cleaning!$A:$A,Cleaning!$C:$C,0,0)</f>
        <v>45835</v>
      </c>
      <c r="D840" s="4">
        <f>_xlfn.XLOOKUP(A840,Cleaning!$A:$A,Cleaning!$D:$D,0,0)</f>
        <v>0.53090277777777772</v>
      </c>
      <c r="E840" s="2">
        <f>_xlfn.XLOOKUP(A840,Cleaning!$A:$A,Cleaning!$E:$E,0,0)</f>
        <v>45835</v>
      </c>
      <c r="F840" s="10" t="str">
        <f>_xlfn.XLOOKUP(A840,Cleaning!$A:$A,Cleaning!$F:$F,0,0)</f>
        <v>Friday</v>
      </c>
      <c r="G840" t="str">
        <f>_xlfn.XLOOKUP(A840,Cleaning!$A:$A,Cleaning!$G:$G,0,0)</f>
        <v>Lunch</v>
      </c>
      <c r="H840" t="str">
        <f>_xlfn.XLOOKUP(A840,Cleaning!$A:$A,Cleaning!$I:$I,0,0)</f>
        <v>Drive-Thru</v>
      </c>
      <c r="I840" t="str">
        <f>_xlfn.XLOOKUP(A840,Cleaning!$A:$A,Cleaning!$J:$J,0,0)</f>
        <v>Cheeseburger Combo</v>
      </c>
      <c r="J840" t="str">
        <f>_xlfn.XLOOKUP(A840,Cleaning!$A:$A,Cleaning!$L:$L,0,0)</f>
        <v>No Modifier</v>
      </c>
      <c r="K840" t="str">
        <f>_xlfn.XLOOKUP(A840,Cleaning!$A:$A,Cleaning!$X:$X,0,0)</f>
        <v>Card</v>
      </c>
      <c r="L840" s="3">
        <f>_xlfn.XLOOKUP(A840,Cleaning!$A:$A,Cleaning!$M:$M,0,0)</f>
        <v>1</v>
      </c>
      <c r="M840" s="5">
        <f>_xlfn.XLOOKUP(A840,Cleaning!$A:$A,Cleaning!$O:$O,0,0)</f>
        <v>8.98</v>
      </c>
      <c r="N840" s="12">
        <f>_xlfn.XLOOKUP(A840,Cleaning!$A:$A,Cleaning!$P:$P,0,0)</f>
        <v>8.98</v>
      </c>
      <c r="O840">
        <f>_xlfn.XLOOKUP(A840,Cleaning!$A:$A,Cleaning!$R:$R,0,0)</f>
        <v>0</v>
      </c>
      <c r="P840">
        <f>_xlfn.XLOOKUP(A840,Cleaning!$A:$A,Cleaning!$T:$T,0,0)</f>
        <v>0.65</v>
      </c>
      <c r="Q840" s="5">
        <f>_xlfn.XLOOKUP(A840,Cleaning!$A:$A,Cleaning!$V:$V,0,0)</f>
        <v>9.6300000000000008</v>
      </c>
    </row>
    <row r="841" spans="1:17" x14ac:dyDescent="0.3">
      <c r="A841" s="3">
        <v>120839</v>
      </c>
      <c r="B841">
        <f>_xlfn.XLOOKUP(A841,Cleaning!$A:$A,Cleaning!$B:$B,0,0)</f>
        <v>103</v>
      </c>
      <c r="C841" s="2">
        <f>_xlfn.XLOOKUP(A841,Cleaning!$A:$A,Cleaning!$C:$C,0,0)</f>
        <v>45871</v>
      </c>
      <c r="D841" s="4">
        <f>_xlfn.XLOOKUP(A841,Cleaning!$A:$A,Cleaning!$D:$D,0,0)</f>
        <v>0.41396990740740741</v>
      </c>
      <c r="E841" s="2">
        <f>_xlfn.XLOOKUP(A841,Cleaning!$A:$A,Cleaning!$E:$E,0,0)</f>
        <v>45871</v>
      </c>
      <c r="F841" s="10" t="str">
        <f>_xlfn.XLOOKUP(A841,Cleaning!$A:$A,Cleaning!$F:$F,0,0)</f>
        <v>Saturday</v>
      </c>
      <c r="G841" t="str">
        <f>_xlfn.XLOOKUP(A841,Cleaning!$A:$A,Cleaning!$G:$G,0,0)</f>
        <v>Breakfast</v>
      </c>
      <c r="H841" t="str">
        <f>_xlfn.XLOOKUP(A841,Cleaning!$A:$A,Cleaning!$I:$I,0,0)</f>
        <v>Dine-In</v>
      </c>
      <c r="I841" t="str">
        <f>_xlfn.XLOOKUP(A841,Cleaning!$A:$A,Cleaning!$J:$J,0,0)</f>
        <v>Egg Muffin</v>
      </c>
      <c r="J841" t="str">
        <f>_xlfn.XLOOKUP(A841,Cleaning!$A:$A,Cleaning!$L:$L,0,0)</f>
        <v>Sausage Patty</v>
      </c>
      <c r="K841" t="str">
        <f>_xlfn.XLOOKUP(A841,Cleaning!$A:$A,Cleaning!$X:$X,0,0)</f>
        <v>GiftCard</v>
      </c>
      <c r="L841" s="3">
        <f>_xlfn.XLOOKUP(A841,Cleaning!$A:$A,Cleaning!$M:$M,0,0)</f>
        <v>1</v>
      </c>
      <c r="M841" s="5">
        <f>_xlfn.XLOOKUP(A841,Cleaning!$A:$A,Cleaning!$O:$O,0,0)</f>
        <v>4.3899999999999997</v>
      </c>
      <c r="N841" s="12">
        <f>_xlfn.XLOOKUP(A841,Cleaning!$A:$A,Cleaning!$P:$P,0,0)</f>
        <v>4.3899999999999997</v>
      </c>
      <c r="O841">
        <f>_xlfn.XLOOKUP(A841,Cleaning!$A:$A,Cleaning!$R:$R,0,0)</f>
        <v>0</v>
      </c>
      <c r="P841">
        <f>_xlfn.XLOOKUP(A841,Cleaning!$A:$A,Cleaning!$T:$T,0,0)</f>
        <v>0.32</v>
      </c>
      <c r="Q841" s="5">
        <f>_xlfn.XLOOKUP(A841,Cleaning!$A:$A,Cleaning!$V:$V,0,0)</f>
        <v>4.71</v>
      </c>
    </row>
    <row r="842" spans="1:17" x14ac:dyDescent="0.3">
      <c r="A842" s="3">
        <v>120840</v>
      </c>
      <c r="B842">
        <f>_xlfn.XLOOKUP(A842,Cleaning!$A:$A,Cleaning!$B:$B,0,0)</f>
        <v>403</v>
      </c>
      <c r="C842" s="2">
        <f>_xlfn.XLOOKUP(A842,Cleaning!$A:$A,Cleaning!$C:$C,0,0)</f>
        <v>45840</v>
      </c>
      <c r="D842" s="4">
        <f>_xlfn.XLOOKUP(A842,Cleaning!$A:$A,Cleaning!$D:$D,0,0)</f>
        <v>0.33159722222222221</v>
      </c>
      <c r="E842" s="2">
        <f>_xlfn.XLOOKUP(A842,Cleaning!$A:$A,Cleaning!$E:$E,0,0)</f>
        <v>45840</v>
      </c>
      <c r="F842" s="10" t="str">
        <f>_xlfn.XLOOKUP(A842,Cleaning!$A:$A,Cleaning!$F:$F,0,0)</f>
        <v>Wednesday</v>
      </c>
      <c r="G842" t="str">
        <f>_xlfn.XLOOKUP(A842,Cleaning!$A:$A,Cleaning!$G:$G,0,0)</f>
        <v>Dinner</v>
      </c>
      <c r="H842" t="str">
        <f>_xlfn.XLOOKUP(A842,Cleaning!$A:$A,Cleaning!$I:$I,0,0)</f>
        <v>Delivery</v>
      </c>
      <c r="I842" t="str">
        <f>_xlfn.XLOOKUP(A842,Cleaning!$A:$A,Cleaning!$J:$J,0,0)</f>
        <v>Cheeseburger Combo</v>
      </c>
      <c r="J842" t="str">
        <f>_xlfn.XLOOKUP(A842,Cleaning!$A:$A,Cleaning!$L:$L,0,0)</f>
        <v>No Modifier</v>
      </c>
      <c r="K842" t="str">
        <f>_xlfn.XLOOKUP(A842,Cleaning!$A:$A,Cleaning!$X:$X,0,0)</f>
        <v>Card</v>
      </c>
      <c r="L842" s="3">
        <f>_xlfn.XLOOKUP(A842,Cleaning!$A:$A,Cleaning!$M:$M,0,0)</f>
        <v>1</v>
      </c>
      <c r="M842" s="5">
        <f>_xlfn.XLOOKUP(A842,Cleaning!$A:$A,Cleaning!$O:$O,0,0)</f>
        <v>8.4699999999999989</v>
      </c>
      <c r="N842" s="12">
        <f>_xlfn.XLOOKUP(A842,Cleaning!$A:$A,Cleaning!$P:$P,0,0)</f>
        <v>8.4699999999999989</v>
      </c>
      <c r="O842">
        <f>_xlfn.XLOOKUP(A842,Cleaning!$A:$A,Cleaning!$R:$R,0,0)</f>
        <v>0</v>
      </c>
      <c r="P842">
        <f>_xlfn.XLOOKUP(A842,Cleaning!$A:$A,Cleaning!$T:$T,0,0)</f>
        <v>0.64</v>
      </c>
      <c r="Q842" s="5">
        <f>_xlfn.XLOOKUP(A842,Cleaning!$A:$A,Cleaning!$V:$V,0,0)</f>
        <v>9.11</v>
      </c>
    </row>
    <row r="843" spans="1:17" x14ac:dyDescent="0.3">
      <c r="A843" s="3">
        <v>120841</v>
      </c>
      <c r="B843">
        <f>_xlfn.XLOOKUP(A843,Cleaning!$A:$A,Cleaning!$B:$B,0,0)</f>
        <v>301</v>
      </c>
      <c r="C843" s="2">
        <f>_xlfn.XLOOKUP(A843,Cleaning!$A:$A,Cleaning!$C:$C,0,0)</f>
        <v>45774</v>
      </c>
      <c r="D843" s="4">
        <f>_xlfn.XLOOKUP(A843,Cleaning!$A:$A,Cleaning!$D:$D,0,0)</f>
        <v>7.4826388888888887E-2</v>
      </c>
      <c r="E843" s="2">
        <f>_xlfn.XLOOKUP(A843,Cleaning!$A:$A,Cleaning!$E:$E,0,0)</f>
        <v>45774</v>
      </c>
      <c r="F843" s="10" t="str">
        <f>_xlfn.XLOOKUP(A843,Cleaning!$A:$A,Cleaning!$F:$F,0,0)</f>
        <v>Sunday</v>
      </c>
      <c r="G843" t="str">
        <f>_xlfn.XLOOKUP(A843,Cleaning!$A:$A,Cleaning!$G:$G,0,0)</f>
        <v>Lunch</v>
      </c>
      <c r="H843" t="str">
        <f>_xlfn.XLOOKUP(A843,Cleaning!$A:$A,Cleaning!$I:$I,0,0)</f>
        <v>Takeout</v>
      </c>
      <c r="I843" t="str">
        <f>_xlfn.XLOOKUP(A843,Cleaning!$A:$A,Cleaning!$J:$J,0,0)</f>
        <v>Chicken Nuggets (10pc)</v>
      </c>
      <c r="J843" t="str">
        <f>_xlfn.XLOOKUP(A843,Cleaning!$A:$A,Cleaning!$L:$L,0,0)</f>
        <v>No Modifier</v>
      </c>
      <c r="K843" t="str">
        <f>_xlfn.XLOOKUP(A843,Cleaning!$A:$A,Cleaning!$X:$X,0,0)</f>
        <v>Card</v>
      </c>
      <c r="L843" s="3">
        <f>_xlfn.XLOOKUP(A843,Cleaning!$A:$A,Cleaning!$M:$M,0,0)</f>
        <v>2</v>
      </c>
      <c r="M843" s="5">
        <f>_xlfn.XLOOKUP(A843,Cleaning!$A:$A,Cleaning!$O:$O,0,0)</f>
        <v>5.2100000000000009</v>
      </c>
      <c r="N843" s="12">
        <f>_xlfn.XLOOKUP(A843,Cleaning!$A:$A,Cleaning!$P:$P,0,0)</f>
        <v>10.420000000000002</v>
      </c>
      <c r="O843">
        <f>_xlfn.XLOOKUP(A843,Cleaning!$A:$A,Cleaning!$R:$R,0,0)</f>
        <v>1.04</v>
      </c>
      <c r="P843">
        <f>_xlfn.XLOOKUP(A843,Cleaning!$A:$A,Cleaning!$T:$T,0,0)</f>
        <v>0.7</v>
      </c>
      <c r="Q843" s="5">
        <f>_xlfn.XLOOKUP(A843,Cleaning!$A:$A,Cleaning!$V:$V,0,0)</f>
        <v>10.08</v>
      </c>
    </row>
    <row r="844" spans="1:17" x14ac:dyDescent="0.3">
      <c r="A844" s="3">
        <v>120842</v>
      </c>
      <c r="B844">
        <f>_xlfn.XLOOKUP(A844,Cleaning!$A:$A,Cleaning!$B:$B,0,0)</f>
        <v>201</v>
      </c>
      <c r="C844" s="2">
        <f>_xlfn.XLOOKUP(A844,Cleaning!$A:$A,Cleaning!$C:$C,0,0)</f>
        <v>45815</v>
      </c>
      <c r="D844" s="4">
        <f>_xlfn.XLOOKUP(A844,Cleaning!$A:$A,Cleaning!$D:$D,0,0)</f>
        <v>8.2083333333333328E-2</v>
      </c>
      <c r="E844" s="2">
        <f>_xlfn.XLOOKUP(A844,Cleaning!$A:$A,Cleaning!$E:$E,0,0)</f>
        <v>45815</v>
      </c>
      <c r="F844" s="10" t="str">
        <f>_xlfn.XLOOKUP(A844,Cleaning!$A:$A,Cleaning!$F:$F,0,0)</f>
        <v>Saturday</v>
      </c>
      <c r="G844" t="str">
        <f>_xlfn.XLOOKUP(A844,Cleaning!$A:$A,Cleaning!$G:$G,0,0)</f>
        <v>Lunch</v>
      </c>
      <c r="H844" t="str">
        <f>_xlfn.XLOOKUP(A844,Cleaning!$A:$A,Cleaning!$I:$I,0,0)</f>
        <v>Drive-Thru</v>
      </c>
      <c r="I844" t="str">
        <f>_xlfn.XLOOKUP(A844,Cleaning!$A:$A,Cleaning!$J:$J,0,0)</f>
        <v>Double Cheeseburger Combo</v>
      </c>
      <c r="J844" t="str">
        <f>_xlfn.XLOOKUP(A844,Cleaning!$A:$A,Cleaning!$L:$L,0,0)</f>
        <v>No Modifier</v>
      </c>
      <c r="K844" t="str">
        <f>_xlfn.XLOOKUP(A844,Cleaning!$A:$A,Cleaning!$X:$X,0,0)</f>
        <v>Card</v>
      </c>
      <c r="L844" s="3">
        <f>_xlfn.XLOOKUP(A844,Cleaning!$A:$A,Cleaning!$M:$M,0,0)</f>
        <v>1</v>
      </c>
      <c r="M844" s="5">
        <f>_xlfn.XLOOKUP(A844,Cleaning!$A:$A,Cleaning!$O:$O,0,0)</f>
        <v>9.43</v>
      </c>
      <c r="N844" s="12">
        <f>_xlfn.XLOOKUP(A844,Cleaning!$A:$A,Cleaning!$P:$P,0,0)</f>
        <v>9.43</v>
      </c>
      <c r="O844">
        <f>_xlfn.XLOOKUP(A844,Cleaning!$A:$A,Cleaning!$R:$R,0,0)</f>
        <v>0</v>
      </c>
      <c r="P844">
        <f>_xlfn.XLOOKUP(A844,Cleaning!$A:$A,Cleaning!$T:$T,0,0)</f>
        <v>0.75</v>
      </c>
      <c r="Q844" s="5">
        <f>_xlfn.XLOOKUP(A844,Cleaning!$A:$A,Cleaning!$V:$V,0,0)</f>
        <v>10.18</v>
      </c>
    </row>
    <row r="845" spans="1:17" x14ac:dyDescent="0.3">
      <c r="A845" s="3">
        <v>120843</v>
      </c>
      <c r="B845">
        <f>_xlfn.XLOOKUP(A845,Cleaning!$A:$A,Cleaning!$B:$B,0,0)</f>
        <v>103</v>
      </c>
      <c r="C845" s="2">
        <f>_xlfn.XLOOKUP(A845,Cleaning!$A:$A,Cleaning!$C:$C,0,0)</f>
        <v>45794</v>
      </c>
      <c r="D845" s="4">
        <f>_xlfn.XLOOKUP(A845,Cleaning!$A:$A,Cleaning!$D:$D,0,0)</f>
        <v>6.4872685185185186E-2</v>
      </c>
      <c r="E845" s="2">
        <f>_xlfn.XLOOKUP(A845,Cleaning!$A:$A,Cleaning!$E:$E,0,0)</f>
        <v>45794</v>
      </c>
      <c r="F845" s="10" t="str">
        <f>_xlfn.XLOOKUP(A845,Cleaning!$A:$A,Cleaning!$F:$F,0,0)</f>
        <v>Saturday</v>
      </c>
      <c r="G845" t="str">
        <f>_xlfn.XLOOKUP(A845,Cleaning!$A:$A,Cleaning!$G:$G,0,0)</f>
        <v>Lunch</v>
      </c>
      <c r="H845" t="str">
        <f>_xlfn.XLOOKUP(A845,Cleaning!$A:$A,Cleaning!$I:$I,0,0)</f>
        <v>Drive-Thru</v>
      </c>
      <c r="I845" t="str">
        <f>_xlfn.XLOOKUP(A845,Cleaning!$A:$A,Cleaning!$J:$J,0,0)</f>
        <v>Chicken Sandwich Combo</v>
      </c>
      <c r="J845" t="str">
        <f>_xlfn.XLOOKUP(A845,Cleaning!$A:$A,Cleaning!$L:$L,0,0)</f>
        <v>Extra Sauce</v>
      </c>
      <c r="K845" t="str">
        <f>_xlfn.XLOOKUP(A845,Cleaning!$A:$A,Cleaning!$X:$X,0,0)</f>
        <v>GiftCard</v>
      </c>
      <c r="L845" s="3">
        <f>_xlfn.XLOOKUP(A845,Cleaning!$A:$A,Cleaning!$M:$M,0,0)</f>
        <v>1</v>
      </c>
      <c r="M845" s="5">
        <f>_xlfn.XLOOKUP(A845,Cleaning!$A:$A,Cleaning!$O:$O,0,0)</f>
        <v>9.43</v>
      </c>
      <c r="N845" s="12">
        <f>_xlfn.XLOOKUP(A845,Cleaning!$A:$A,Cleaning!$P:$P,0,0)</f>
        <v>9.43</v>
      </c>
      <c r="O845">
        <f>_xlfn.XLOOKUP(A845,Cleaning!$A:$A,Cleaning!$R:$R,0,0)</f>
        <v>0</v>
      </c>
      <c r="P845">
        <f>_xlfn.XLOOKUP(A845,Cleaning!$A:$A,Cleaning!$T:$T,0,0)</f>
        <v>0.56999999999999995</v>
      </c>
      <c r="Q845" s="5">
        <f>_xlfn.XLOOKUP(A845,Cleaning!$A:$A,Cleaning!$V:$V,0,0)</f>
        <v>10</v>
      </c>
    </row>
    <row r="846" spans="1:17" x14ac:dyDescent="0.3">
      <c r="A846" s="3">
        <v>120844</v>
      </c>
      <c r="B846">
        <f>_xlfn.XLOOKUP(A846,Cleaning!$A:$A,Cleaning!$B:$B,0,0)</f>
        <v>101</v>
      </c>
      <c r="C846" s="2">
        <f>_xlfn.XLOOKUP(A846,Cleaning!$A:$A,Cleaning!$C:$C,0,0)</f>
        <v>45876</v>
      </c>
      <c r="D846" s="4">
        <f>_xlfn.XLOOKUP(A846,Cleaning!$A:$A,Cleaning!$D:$D,0,0)</f>
        <v>0.10949074074074074</v>
      </c>
      <c r="E846" s="2">
        <f>_xlfn.XLOOKUP(A846,Cleaning!$A:$A,Cleaning!$E:$E,0,0)</f>
        <v>45876</v>
      </c>
      <c r="F846" s="10" t="str">
        <f>_xlfn.XLOOKUP(A846,Cleaning!$A:$A,Cleaning!$F:$F,0,0)</f>
        <v>Thursday</v>
      </c>
      <c r="G846" t="str">
        <f>_xlfn.XLOOKUP(A846,Cleaning!$A:$A,Cleaning!$G:$G,0,0)</f>
        <v>Lunch</v>
      </c>
      <c r="H846" t="str">
        <f>_xlfn.XLOOKUP(A846,Cleaning!$A:$A,Cleaning!$I:$I,0,0)</f>
        <v>Drive-Thru</v>
      </c>
      <c r="I846" t="str">
        <f>_xlfn.XLOOKUP(A846,Cleaning!$A:$A,Cleaning!$J:$J,0,0)</f>
        <v>French Fries</v>
      </c>
      <c r="J846" t="str">
        <f>_xlfn.XLOOKUP(A846,Cleaning!$A:$A,Cleaning!$L:$L,0,0)</f>
        <v>Extra Sauce</v>
      </c>
      <c r="K846" t="str">
        <f>_xlfn.XLOOKUP(A846,Cleaning!$A:$A,Cleaning!$X:$X,0,0)</f>
        <v>Card</v>
      </c>
      <c r="L846" s="3">
        <f>_xlfn.XLOOKUP(A846,Cleaning!$A:$A,Cleaning!$M:$M,0,0)</f>
        <v>3</v>
      </c>
      <c r="M846" s="5">
        <f>_xlfn.XLOOKUP(A846,Cleaning!$A:$A,Cleaning!$O:$O,0,0)</f>
        <v>2.94</v>
      </c>
      <c r="N846" s="12">
        <f>_xlfn.XLOOKUP(A846,Cleaning!$A:$A,Cleaning!$P:$P,0,0)</f>
        <v>8.82</v>
      </c>
      <c r="O846">
        <f>_xlfn.XLOOKUP(A846,Cleaning!$A:$A,Cleaning!$R:$R,0,0)</f>
        <v>0</v>
      </c>
      <c r="P846">
        <f>_xlfn.XLOOKUP(A846,Cleaning!$A:$A,Cleaning!$T:$T,0,0)</f>
        <v>0.64</v>
      </c>
      <c r="Q846" s="5">
        <f>_xlfn.XLOOKUP(A846,Cleaning!$A:$A,Cleaning!$V:$V,0,0)</f>
        <v>9.4600000000000009</v>
      </c>
    </row>
    <row r="847" spans="1:17" x14ac:dyDescent="0.3">
      <c r="A847" s="3">
        <v>120845</v>
      </c>
      <c r="B847">
        <f>_xlfn.XLOOKUP(A847,Cleaning!$A:$A,Cleaning!$B:$B,0,0)</f>
        <v>101</v>
      </c>
      <c r="C847" s="2">
        <f>_xlfn.XLOOKUP(A847,Cleaning!$A:$A,Cleaning!$C:$C,0,0)</f>
        <v>45793</v>
      </c>
      <c r="D847" s="4">
        <f>_xlfn.XLOOKUP(A847,Cleaning!$A:$A,Cleaning!$D:$D,0,0)</f>
        <v>0.35087962962962965</v>
      </c>
      <c r="E847" s="2">
        <f>_xlfn.XLOOKUP(A847,Cleaning!$A:$A,Cleaning!$E:$E,0,0)</f>
        <v>45793</v>
      </c>
      <c r="F847" s="10" t="str">
        <f>_xlfn.XLOOKUP(A847,Cleaning!$A:$A,Cleaning!$F:$F,0,0)</f>
        <v>Friday</v>
      </c>
      <c r="G847" t="str">
        <f>_xlfn.XLOOKUP(A847,Cleaning!$A:$A,Cleaning!$G:$G,0,0)</f>
        <v>Dinner</v>
      </c>
      <c r="H847" t="str">
        <f>_xlfn.XLOOKUP(A847,Cleaning!$A:$A,Cleaning!$I:$I,0,0)</f>
        <v>Dine-In</v>
      </c>
      <c r="I847" t="str">
        <f>_xlfn.XLOOKUP(A847,Cleaning!$A:$A,Cleaning!$J:$J,0,0)</f>
        <v>Chicken Sandwich</v>
      </c>
      <c r="J847" t="str">
        <f>_xlfn.XLOOKUP(A847,Cleaning!$A:$A,Cleaning!$L:$L,0,0)</f>
        <v>Add Bacon</v>
      </c>
      <c r="K847" t="str">
        <f>_xlfn.XLOOKUP(A847,Cleaning!$A:$A,Cleaning!$X:$X,0,0)</f>
        <v>Card</v>
      </c>
      <c r="L847" s="3">
        <f>_xlfn.XLOOKUP(A847,Cleaning!$A:$A,Cleaning!$M:$M,0,0)</f>
        <v>1</v>
      </c>
      <c r="M847" s="5">
        <f>_xlfn.XLOOKUP(A847,Cleaning!$A:$A,Cleaning!$O:$O,0,0)</f>
        <v>6.57</v>
      </c>
      <c r="N847" s="12">
        <f>_xlfn.XLOOKUP(A847,Cleaning!$A:$A,Cleaning!$P:$P,0,0)</f>
        <v>6.57</v>
      </c>
      <c r="O847">
        <f>_xlfn.XLOOKUP(A847,Cleaning!$A:$A,Cleaning!$R:$R,0,0)</f>
        <v>0</v>
      </c>
      <c r="P847">
        <f>_xlfn.XLOOKUP(A847,Cleaning!$A:$A,Cleaning!$T:$T,0,0)</f>
        <v>0.43</v>
      </c>
      <c r="Q847" s="5">
        <f>_xlfn.XLOOKUP(A847,Cleaning!$A:$A,Cleaning!$V:$V,0,0)</f>
        <v>7</v>
      </c>
    </row>
    <row r="848" spans="1:17" x14ac:dyDescent="0.3">
      <c r="A848" s="3">
        <v>120846</v>
      </c>
      <c r="B848">
        <f>_xlfn.XLOOKUP(A848,Cleaning!$A:$A,Cleaning!$B:$B,0,0)</f>
        <v>403</v>
      </c>
      <c r="C848" s="2">
        <f>_xlfn.XLOOKUP(A848,Cleaning!$A:$A,Cleaning!$C:$C,0,0)</f>
        <v>45785</v>
      </c>
      <c r="D848" s="4">
        <f>_xlfn.XLOOKUP(A848,Cleaning!$A:$A,Cleaning!$D:$D,0,0)</f>
        <v>0.36780092592592595</v>
      </c>
      <c r="E848" s="2">
        <f>_xlfn.XLOOKUP(A848,Cleaning!$A:$A,Cleaning!$E:$E,0,0)</f>
        <v>45785</v>
      </c>
      <c r="F848" s="10" t="str">
        <f>_xlfn.XLOOKUP(A848,Cleaning!$A:$A,Cleaning!$F:$F,0,0)</f>
        <v>Thursday</v>
      </c>
      <c r="G848" t="str">
        <f>_xlfn.XLOOKUP(A848,Cleaning!$A:$A,Cleaning!$G:$G,0,0)</f>
        <v>Dinner</v>
      </c>
      <c r="H848" t="str">
        <f>_xlfn.XLOOKUP(A848,Cleaning!$A:$A,Cleaning!$I:$I,0,0)</f>
        <v>Delivery</v>
      </c>
      <c r="I848" t="str">
        <f>_xlfn.XLOOKUP(A848,Cleaning!$A:$A,Cleaning!$J:$J,0,0)</f>
        <v>Chicken Sandwich Combo</v>
      </c>
      <c r="J848" t="str">
        <f>_xlfn.XLOOKUP(A848,Cleaning!$A:$A,Cleaning!$L:$L,0,0)</f>
        <v>Add Jalapenos</v>
      </c>
      <c r="K848" t="str">
        <f>_xlfn.XLOOKUP(A848,Cleaning!$A:$A,Cleaning!$X:$X,0,0)</f>
        <v>Card</v>
      </c>
      <c r="L848" s="3">
        <f>_xlfn.XLOOKUP(A848,Cleaning!$A:$A,Cleaning!$M:$M,0,0)</f>
        <v>1</v>
      </c>
      <c r="M848" s="5">
        <f>_xlfn.XLOOKUP(A848,Cleaning!$A:$A,Cleaning!$O:$O,0,0)</f>
        <v>9.5300000000000011</v>
      </c>
      <c r="N848" s="12">
        <f>_xlfn.XLOOKUP(A848,Cleaning!$A:$A,Cleaning!$P:$P,0,0)</f>
        <v>9.5300000000000011</v>
      </c>
      <c r="O848">
        <f>_xlfn.XLOOKUP(A848,Cleaning!$A:$A,Cleaning!$R:$R,0,0)</f>
        <v>0</v>
      </c>
      <c r="P848">
        <f>_xlfn.XLOOKUP(A848,Cleaning!$A:$A,Cleaning!$T:$T,0,0)</f>
        <v>0.69</v>
      </c>
      <c r="Q848" s="5">
        <f>_xlfn.XLOOKUP(A848,Cleaning!$A:$A,Cleaning!$V:$V,0,0)</f>
        <v>10.220000000000001</v>
      </c>
    </row>
    <row r="849" spans="1:17" x14ac:dyDescent="0.3">
      <c r="A849" s="3">
        <v>120847</v>
      </c>
      <c r="B849">
        <f>_xlfn.XLOOKUP(A849,Cleaning!$A:$A,Cleaning!$B:$B,0,0)</f>
        <v>101</v>
      </c>
      <c r="C849" s="2">
        <f>_xlfn.XLOOKUP(A849,Cleaning!$A:$A,Cleaning!$C:$C,0,0)</f>
        <v>45868</v>
      </c>
      <c r="D849" s="4">
        <f>_xlfn.XLOOKUP(A849,Cleaning!$A:$A,Cleaning!$D:$D,0,0)</f>
        <v>0.1953125</v>
      </c>
      <c r="E849" s="2">
        <f>_xlfn.XLOOKUP(A849,Cleaning!$A:$A,Cleaning!$E:$E,0,0)</f>
        <v>45868</v>
      </c>
      <c r="F849" s="10" t="str">
        <f>_xlfn.XLOOKUP(A849,Cleaning!$A:$A,Cleaning!$F:$F,0,0)</f>
        <v>Wednesday</v>
      </c>
      <c r="G849" t="str">
        <f>_xlfn.XLOOKUP(A849,Cleaning!$A:$A,Cleaning!$G:$G,0,0)</f>
        <v>Afternoon</v>
      </c>
      <c r="H849" t="str">
        <f>_xlfn.XLOOKUP(A849,Cleaning!$A:$A,Cleaning!$I:$I,0,0)</f>
        <v>Drive-Thru</v>
      </c>
      <c r="I849" t="str">
        <f>_xlfn.XLOOKUP(A849,Cleaning!$A:$A,Cleaning!$J:$J,0,0)</f>
        <v>Chicken Nuggets (10pc)</v>
      </c>
      <c r="J849" t="str">
        <f>_xlfn.XLOOKUP(A849,Cleaning!$A:$A,Cleaning!$L:$L,0,0)</f>
        <v>No Modifier</v>
      </c>
      <c r="K849" t="str">
        <f>_xlfn.XLOOKUP(A849,Cleaning!$A:$A,Cleaning!$X:$X,0,0)</f>
        <v>Card</v>
      </c>
      <c r="L849" s="3">
        <f>_xlfn.XLOOKUP(A849,Cleaning!$A:$A,Cleaning!$M:$M,0,0)</f>
        <v>1</v>
      </c>
      <c r="M849" s="5">
        <f>_xlfn.XLOOKUP(A849,Cleaning!$A:$A,Cleaning!$O:$O,0,0)</f>
        <v>5.81</v>
      </c>
      <c r="N849" s="12">
        <f>_xlfn.XLOOKUP(A849,Cleaning!$A:$A,Cleaning!$P:$P,0,0)</f>
        <v>5.81</v>
      </c>
      <c r="O849">
        <f>_xlfn.XLOOKUP(A849,Cleaning!$A:$A,Cleaning!$R:$R,0,0)</f>
        <v>0</v>
      </c>
      <c r="P849">
        <f>_xlfn.XLOOKUP(A849,Cleaning!$A:$A,Cleaning!$T:$T,0,0)</f>
        <v>0.44</v>
      </c>
      <c r="Q849" s="5">
        <f>_xlfn.XLOOKUP(A849,Cleaning!$A:$A,Cleaning!$V:$V,0,0)</f>
        <v>6.25</v>
      </c>
    </row>
    <row r="850" spans="1:17" x14ac:dyDescent="0.3">
      <c r="A850" s="3">
        <v>120848</v>
      </c>
      <c r="B850">
        <f>_xlfn.XLOOKUP(A850,Cleaning!$A:$A,Cleaning!$B:$B,0,0)</f>
        <v>202</v>
      </c>
      <c r="C850" s="2">
        <f>_xlfn.XLOOKUP(A850,Cleaning!$A:$A,Cleaning!$C:$C,0,0)</f>
        <v>45809</v>
      </c>
      <c r="D850" s="4">
        <f>_xlfn.XLOOKUP(A850,Cleaning!$A:$A,Cleaning!$D:$D,0,0)</f>
        <v>0.46121527777777777</v>
      </c>
      <c r="E850" s="2">
        <f>_xlfn.XLOOKUP(A850,Cleaning!$A:$A,Cleaning!$E:$E,0,0)</f>
        <v>45809</v>
      </c>
      <c r="F850" s="10" t="str">
        <f>_xlfn.XLOOKUP(A850,Cleaning!$A:$A,Cleaning!$F:$F,0,0)</f>
        <v>Sunday</v>
      </c>
      <c r="G850" t="str">
        <f>_xlfn.XLOOKUP(A850,Cleaning!$A:$A,Cleaning!$G:$G,0,0)</f>
        <v>Lunch</v>
      </c>
      <c r="H850" t="str">
        <f>_xlfn.XLOOKUP(A850,Cleaning!$A:$A,Cleaning!$I:$I,0,0)</f>
        <v>Drive-Thru</v>
      </c>
      <c r="I850" t="str">
        <f>_xlfn.XLOOKUP(A850,Cleaning!$A:$A,Cleaning!$J:$J,0,0)</f>
        <v>Cheeseburger</v>
      </c>
      <c r="J850" t="str">
        <f>_xlfn.XLOOKUP(A850,Cleaning!$A:$A,Cleaning!$L:$L,0,0)</f>
        <v>No Modifier</v>
      </c>
      <c r="K850" t="str">
        <f>_xlfn.XLOOKUP(A850,Cleaning!$A:$A,Cleaning!$X:$X,0,0)</f>
        <v>MobilePay</v>
      </c>
      <c r="L850" s="3">
        <f>_xlfn.XLOOKUP(A850,Cleaning!$A:$A,Cleaning!$M:$M,0,0)</f>
        <v>1</v>
      </c>
      <c r="M850" s="5">
        <f>_xlfn.XLOOKUP(A850,Cleaning!$A:$A,Cleaning!$O:$O,0,0)</f>
        <v>4.2799999999999994</v>
      </c>
      <c r="N850" s="12">
        <f>_xlfn.XLOOKUP(A850,Cleaning!$A:$A,Cleaning!$P:$P,0,0)</f>
        <v>4.2799999999999994</v>
      </c>
      <c r="O850">
        <f>_xlfn.XLOOKUP(A850,Cleaning!$A:$A,Cleaning!$R:$R,0,0)</f>
        <v>0</v>
      </c>
      <c r="P850">
        <f>_xlfn.XLOOKUP(A850,Cleaning!$A:$A,Cleaning!$T:$T,0,0)</f>
        <v>0.32</v>
      </c>
      <c r="Q850" s="5">
        <f>_xlfn.XLOOKUP(A850,Cleaning!$A:$A,Cleaning!$V:$V,0,0)</f>
        <v>4.5999999999999996</v>
      </c>
    </row>
    <row r="851" spans="1:17" x14ac:dyDescent="0.3">
      <c r="A851" s="3">
        <v>120849</v>
      </c>
      <c r="B851">
        <f>_xlfn.XLOOKUP(A851,Cleaning!$A:$A,Cleaning!$B:$B,0,0)</f>
        <v>403</v>
      </c>
      <c r="C851" s="2">
        <f>_xlfn.XLOOKUP(A851,Cleaning!$A:$A,Cleaning!$C:$C,0,0)</f>
        <v>45863</v>
      </c>
      <c r="D851" s="4">
        <f>_xlfn.XLOOKUP(A851,Cleaning!$A:$A,Cleaning!$D:$D,0,0)</f>
        <v>0.11295138888888889</v>
      </c>
      <c r="E851" s="2">
        <f>_xlfn.XLOOKUP(A851,Cleaning!$A:$A,Cleaning!$E:$E,0,0)</f>
        <v>45863</v>
      </c>
      <c r="F851" s="10" t="str">
        <f>_xlfn.XLOOKUP(A851,Cleaning!$A:$A,Cleaning!$F:$F,0,0)</f>
        <v>Friday</v>
      </c>
      <c r="G851" t="str">
        <f>_xlfn.XLOOKUP(A851,Cleaning!$A:$A,Cleaning!$G:$G,0,0)</f>
        <v>Lunch</v>
      </c>
      <c r="H851" t="str">
        <f>_xlfn.XLOOKUP(A851,Cleaning!$A:$A,Cleaning!$I:$I,0,0)</f>
        <v>Dine-In</v>
      </c>
      <c r="I851" t="str">
        <f>_xlfn.XLOOKUP(A851,Cleaning!$A:$A,Cleaning!$J:$J,0,0)</f>
        <v>Double Cheeseburger Combo</v>
      </c>
      <c r="J851" t="str">
        <f>_xlfn.XLOOKUP(A851,Cleaning!$A:$A,Cleaning!$L:$L,0,0)</f>
        <v>No Modifier</v>
      </c>
      <c r="K851" t="str">
        <f>_xlfn.XLOOKUP(A851,Cleaning!$A:$A,Cleaning!$X:$X,0,0)</f>
        <v>Card</v>
      </c>
      <c r="L851" s="3">
        <f>_xlfn.XLOOKUP(A851,Cleaning!$A:$A,Cleaning!$M:$M,0,0)</f>
        <v>1</v>
      </c>
      <c r="M851" s="5">
        <f>_xlfn.XLOOKUP(A851,Cleaning!$A:$A,Cleaning!$O:$O,0,0)</f>
        <v>9.7199999999999989</v>
      </c>
      <c r="N851" s="12">
        <f>_xlfn.XLOOKUP(A851,Cleaning!$A:$A,Cleaning!$P:$P,0,0)</f>
        <v>9.7199999999999989</v>
      </c>
      <c r="O851">
        <f>_xlfn.XLOOKUP(A851,Cleaning!$A:$A,Cleaning!$R:$R,0,0)</f>
        <v>0</v>
      </c>
      <c r="P851">
        <f>_xlfn.XLOOKUP(A851,Cleaning!$A:$A,Cleaning!$T:$T,0,0)</f>
        <v>0.73</v>
      </c>
      <c r="Q851" s="5">
        <f>_xlfn.XLOOKUP(A851,Cleaning!$A:$A,Cleaning!$V:$V,0,0)</f>
        <v>10.45</v>
      </c>
    </row>
    <row r="852" spans="1:17" x14ac:dyDescent="0.3">
      <c r="A852" s="3">
        <v>120850</v>
      </c>
      <c r="B852">
        <f>_xlfn.XLOOKUP(A852,Cleaning!$A:$A,Cleaning!$B:$B,0,0)</f>
        <v>102</v>
      </c>
      <c r="C852" s="2">
        <f>_xlfn.XLOOKUP(A852,Cleaning!$A:$A,Cleaning!$C:$C,0,0)</f>
        <v>45835</v>
      </c>
      <c r="D852" s="4">
        <f>_xlfn.XLOOKUP(A852,Cleaning!$A:$A,Cleaning!$D:$D,0,0)</f>
        <v>0.27351851851851849</v>
      </c>
      <c r="E852" s="2">
        <f>_xlfn.XLOOKUP(A852,Cleaning!$A:$A,Cleaning!$E:$E,0,0)</f>
        <v>45835</v>
      </c>
      <c r="F852" s="10" t="str">
        <f>_xlfn.XLOOKUP(A852,Cleaning!$A:$A,Cleaning!$F:$F,0,0)</f>
        <v>Friday</v>
      </c>
      <c r="G852" t="str">
        <f>_xlfn.XLOOKUP(A852,Cleaning!$A:$A,Cleaning!$G:$G,0,0)</f>
        <v>Breakfast</v>
      </c>
      <c r="H852" t="str">
        <f>_xlfn.XLOOKUP(A852,Cleaning!$A:$A,Cleaning!$I:$I,0,0)</f>
        <v>Drive-Thru</v>
      </c>
      <c r="I852" t="str">
        <f>_xlfn.XLOOKUP(A852,Cleaning!$A:$A,Cleaning!$J:$J,0,0)</f>
        <v>Apple Pie</v>
      </c>
      <c r="J852" t="str">
        <f>_xlfn.XLOOKUP(A852,Cleaning!$A:$A,Cleaning!$L:$L,0,0)</f>
        <v>No Modifier</v>
      </c>
      <c r="K852" t="str">
        <f>_xlfn.XLOOKUP(A852,Cleaning!$A:$A,Cleaning!$X:$X,0,0)</f>
        <v>Card</v>
      </c>
      <c r="L852" s="3">
        <f>_xlfn.XLOOKUP(A852,Cleaning!$A:$A,Cleaning!$M:$M,0,0)</f>
        <v>1</v>
      </c>
      <c r="M852" s="5">
        <f>_xlfn.XLOOKUP(A852,Cleaning!$A:$A,Cleaning!$O:$O,0,0)</f>
        <v>2.0100000000000002</v>
      </c>
      <c r="N852" s="12">
        <f>_xlfn.XLOOKUP(A852,Cleaning!$A:$A,Cleaning!$P:$P,0,0)</f>
        <v>2.0100000000000002</v>
      </c>
      <c r="O852">
        <f>_xlfn.XLOOKUP(A852,Cleaning!$A:$A,Cleaning!$R:$R,0,0)</f>
        <v>0</v>
      </c>
      <c r="P852">
        <f>_xlfn.XLOOKUP(A852,Cleaning!$A:$A,Cleaning!$T:$T,0,0)</f>
        <v>0.17</v>
      </c>
      <c r="Q852" s="5">
        <f>_xlfn.XLOOKUP(A852,Cleaning!$A:$A,Cleaning!$V:$V,0,0)</f>
        <v>2.1800000000000002</v>
      </c>
    </row>
    <row r="853" spans="1:17" x14ac:dyDescent="0.3">
      <c r="A853" s="3">
        <v>120851</v>
      </c>
      <c r="B853">
        <f>_xlfn.XLOOKUP(A853,Cleaning!$A:$A,Cleaning!$B:$B,0,0)</f>
        <v>402</v>
      </c>
      <c r="C853" s="2">
        <f>_xlfn.XLOOKUP(A853,Cleaning!$A:$A,Cleaning!$C:$C,0,0)</f>
        <v>45783</v>
      </c>
      <c r="D853" s="4">
        <f>_xlfn.XLOOKUP(A853,Cleaning!$A:$A,Cleaning!$D:$D,0,0)</f>
        <v>0.28280092592592593</v>
      </c>
      <c r="E853" s="2">
        <f>_xlfn.XLOOKUP(A853,Cleaning!$A:$A,Cleaning!$E:$E,0,0)</f>
        <v>45783</v>
      </c>
      <c r="F853" s="10" t="str">
        <f>_xlfn.XLOOKUP(A853,Cleaning!$A:$A,Cleaning!$F:$F,0,0)</f>
        <v>Tuesday</v>
      </c>
      <c r="G853" t="str">
        <f>_xlfn.XLOOKUP(A853,Cleaning!$A:$A,Cleaning!$G:$G,0,0)</f>
        <v>Dinner</v>
      </c>
      <c r="H853" t="str">
        <f>_xlfn.XLOOKUP(A853,Cleaning!$A:$A,Cleaning!$I:$I,0,0)</f>
        <v>Drive-Thru</v>
      </c>
      <c r="I853" t="str">
        <f>_xlfn.XLOOKUP(A853,Cleaning!$A:$A,Cleaning!$J:$J,0,0)</f>
        <v>Double Cheeseburger Combo</v>
      </c>
      <c r="J853" t="str">
        <f>_xlfn.XLOOKUP(A853,Cleaning!$A:$A,Cleaning!$L:$L,0,0)</f>
        <v>No Modifier</v>
      </c>
      <c r="K853" t="str">
        <f>_xlfn.XLOOKUP(A853,Cleaning!$A:$A,Cleaning!$X:$X,0,0)</f>
        <v>MobilePay</v>
      </c>
      <c r="L853" s="3">
        <f>_xlfn.XLOOKUP(A853,Cleaning!$A:$A,Cleaning!$M:$M,0,0)</f>
        <v>1</v>
      </c>
      <c r="M853" s="5">
        <f ca="1">_xlfn.XLOOKUP(A853,Cleaning!$A:$A,Cleaning!$O:$O,0,0)</f>
        <v>9.8600000000000012</v>
      </c>
      <c r="N853" s="12">
        <f ca="1">_xlfn.XLOOKUP(A853,Cleaning!$A:$A,Cleaning!$P:$P,0,0)</f>
        <v>9.8600000000000012</v>
      </c>
      <c r="O853">
        <f ca="1">_xlfn.XLOOKUP(A853,Cleaning!$A:$A,Cleaning!$R:$R,0,0)</f>
        <v>0.15</v>
      </c>
      <c r="P853">
        <f>_xlfn.XLOOKUP(A853,Cleaning!$A:$A,Cleaning!$T:$T,0,0)</f>
        <v>0.78</v>
      </c>
      <c r="Q853" s="5">
        <f>_xlfn.XLOOKUP(A853,Cleaning!$A:$A,Cleaning!$V:$V,0,0)</f>
        <v>10.49</v>
      </c>
    </row>
    <row r="854" spans="1:17" x14ac:dyDescent="0.3">
      <c r="A854" s="3">
        <v>120852</v>
      </c>
      <c r="B854">
        <f>_xlfn.XLOOKUP(A854,Cleaning!$A:$A,Cleaning!$B:$B,0,0)</f>
        <v>301</v>
      </c>
      <c r="C854" s="2">
        <f>_xlfn.XLOOKUP(A854,Cleaning!$A:$A,Cleaning!$C:$C,0,0)</f>
        <v>45825</v>
      </c>
      <c r="D854" s="4">
        <f>_xlfn.XLOOKUP(A854,Cleaning!$A:$A,Cleaning!$D:$D,0,0)</f>
        <v>0.24513888888888888</v>
      </c>
      <c r="E854" s="2">
        <f>_xlfn.XLOOKUP(A854,Cleaning!$A:$A,Cleaning!$E:$E,0,0)</f>
        <v>45825</v>
      </c>
      <c r="F854" s="10" t="str">
        <f>_xlfn.XLOOKUP(A854,Cleaning!$A:$A,Cleaning!$F:$F,0,0)</f>
        <v>Tuesday</v>
      </c>
      <c r="G854" t="str">
        <f>_xlfn.XLOOKUP(A854,Cleaning!$A:$A,Cleaning!$G:$G,0,0)</f>
        <v>Afternoon</v>
      </c>
      <c r="H854" t="str">
        <f>_xlfn.XLOOKUP(A854,Cleaning!$A:$A,Cleaning!$I:$I,0,0)</f>
        <v>Drive-Thru</v>
      </c>
      <c r="I854" t="str">
        <f>_xlfn.XLOOKUP(A854,Cleaning!$A:$A,Cleaning!$J:$J,0,0)</f>
        <v>Chicken Nuggets (6pc)</v>
      </c>
      <c r="J854" t="str">
        <f>_xlfn.XLOOKUP(A854,Cleaning!$A:$A,Cleaning!$L:$L,0,0)</f>
        <v>No Modifier</v>
      </c>
      <c r="K854" t="str">
        <f>_xlfn.XLOOKUP(A854,Cleaning!$A:$A,Cleaning!$X:$X,0,0)</f>
        <v>MobilePay</v>
      </c>
      <c r="L854" s="3">
        <f>_xlfn.XLOOKUP(A854,Cleaning!$A:$A,Cleaning!$M:$M,0,0)</f>
        <v>1</v>
      </c>
      <c r="M854" s="5">
        <f>_xlfn.XLOOKUP(A854,Cleaning!$A:$A,Cleaning!$O:$O,0,0)</f>
        <v>3.58</v>
      </c>
      <c r="N854" s="12">
        <f>_xlfn.XLOOKUP(A854,Cleaning!$A:$A,Cleaning!$P:$P,0,0)</f>
        <v>3.58</v>
      </c>
      <c r="O854">
        <f>_xlfn.XLOOKUP(A854,Cleaning!$A:$A,Cleaning!$R:$R,0,0)</f>
        <v>0</v>
      </c>
      <c r="P854">
        <f>_xlfn.XLOOKUP(A854,Cleaning!$A:$A,Cleaning!$T:$T,0,0)</f>
        <v>0.23</v>
      </c>
      <c r="Q854" s="5">
        <f>_xlfn.XLOOKUP(A854,Cleaning!$A:$A,Cleaning!$V:$V,0,0)</f>
        <v>3.81</v>
      </c>
    </row>
    <row r="855" spans="1:17" x14ac:dyDescent="0.3">
      <c r="A855" s="3">
        <v>120853</v>
      </c>
      <c r="B855">
        <f>_xlfn.XLOOKUP(A855,Cleaning!$A:$A,Cleaning!$B:$B,0,0)</f>
        <v>102</v>
      </c>
      <c r="C855" s="2">
        <f>_xlfn.XLOOKUP(A855,Cleaning!$A:$A,Cleaning!$C:$C,0,0)</f>
        <v>45874</v>
      </c>
      <c r="D855" s="4">
        <f>_xlfn.XLOOKUP(A855,Cleaning!$A:$A,Cleaning!$D:$D,0,0)</f>
        <v>0.22239583333333332</v>
      </c>
      <c r="E855" s="2">
        <f>_xlfn.XLOOKUP(A855,Cleaning!$A:$A,Cleaning!$E:$E,0,0)</f>
        <v>45874</v>
      </c>
      <c r="F855" s="10" t="str">
        <f>_xlfn.XLOOKUP(A855,Cleaning!$A:$A,Cleaning!$F:$F,0,0)</f>
        <v>Tuesday</v>
      </c>
      <c r="G855" t="str">
        <f>_xlfn.XLOOKUP(A855,Cleaning!$A:$A,Cleaning!$G:$G,0,0)</f>
        <v>Afternoon</v>
      </c>
      <c r="H855" t="str">
        <f>_xlfn.XLOOKUP(A855,Cleaning!$A:$A,Cleaning!$I:$I,0,0)</f>
        <v>Takeout</v>
      </c>
      <c r="I855" t="str">
        <f>_xlfn.XLOOKUP(A855,Cleaning!$A:$A,Cleaning!$J:$J,0,0)</f>
        <v>French Fries</v>
      </c>
      <c r="J855" t="str">
        <f>_xlfn.XLOOKUP(A855,Cleaning!$A:$A,Cleaning!$L:$L,0,0)</f>
        <v>Large Size</v>
      </c>
      <c r="K855" t="str">
        <f>_xlfn.XLOOKUP(A855,Cleaning!$A:$A,Cleaning!$X:$X,0,0)</f>
        <v>MobilePay</v>
      </c>
      <c r="L855" s="3">
        <f>_xlfn.XLOOKUP(A855,Cleaning!$A:$A,Cleaning!$M:$M,0,0)</f>
        <v>3</v>
      </c>
      <c r="M855" s="5">
        <f>_xlfn.XLOOKUP(A855,Cleaning!$A:$A,Cleaning!$O:$O,0,0)</f>
        <v>3.58</v>
      </c>
      <c r="N855" s="12">
        <f>_xlfn.XLOOKUP(A855,Cleaning!$A:$A,Cleaning!$P:$P,0,0)</f>
        <v>10.74</v>
      </c>
      <c r="O855">
        <f>_xlfn.XLOOKUP(A855,Cleaning!$A:$A,Cleaning!$R:$R,0,0)</f>
        <v>0</v>
      </c>
      <c r="P855">
        <f>_xlfn.XLOOKUP(A855,Cleaning!$A:$A,Cleaning!$T:$T,0,0)</f>
        <v>0.75</v>
      </c>
      <c r="Q855" s="5">
        <f>_xlfn.XLOOKUP(A855,Cleaning!$A:$A,Cleaning!$V:$V,0,0)</f>
        <v>11.49</v>
      </c>
    </row>
    <row r="856" spans="1:17" x14ac:dyDescent="0.3">
      <c r="A856" s="3">
        <v>120854</v>
      </c>
      <c r="B856">
        <f>_xlfn.XLOOKUP(A856,Cleaning!$A:$A,Cleaning!$B:$B,0,0)</f>
        <v>102</v>
      </c>
      <c r="C856" s="2">
        <f>_xlfn.XLOOKUP(A856,Cleaning!$A:$A,Cleaning!$C:$C,0,0)</f>
        <v>45832</v>
      </c>
      <c r="D856" s="4">
        <f>_xlfn.XLOOKUP(A856,Cleaning!$A:$A,Cleaning!$D:$D,0,0)</f>
        <v>0.43841435185185185</v>
      </c>
      <c r="E856" s="2">
        <f>_xlfn.XLOOKUP(A856,Cleaning!$A:$A,Cleaning!$E:$E,0,0)</f>
        <v>45832</v>
      </c>
      <c r="F856" s="10" t="str">
        <f>_xlfn.XLOOKUP(A856,Cleaning!$A:$A,Cleaning!$F:$F,0,0)</f>
        <v>Tuesday</v>
      </c>
      <c r="G856" t="str">
        <f>_xlfn.XLOOKUP(A856,Cleaning!$A:$A,Cleaning!$G:$G,0,0)</f>
        <v>Late Night</v>
      </c>
      <c r="H856" t="str">
        <f>_xlfn.XLOOKUP(A856,Cleaning!$A:$A,Cleaning!$I:$I,0,0)</f>
        <v>Drive-Thru</v>
      </c>
      <c r="I856" t="str">
        <f>_xlfn.XLOOKUP(A856,Cleaning!$A:$A,Cleaning!$J:$J,0,0)</f>
        <v>Cheeseburger</v>
      </c>
      <c r="J856" t="str">
        <f>_xlfn.XLOOKUP(A856,Cleaning!$A:$A,Cleaning!$L:$L,0,0)</f>
        <v>No Modifier</v>
      </c>
      <c r="K856" t="str">
        <f>_xlfn.XLOOKUP(A856,Cleaning!$A:$A,Cleaning!$X:$X,0,0)</f>
        <v>Card</v>
      </c>
      <c r="L856" s="3">
        <f>_xlfn.XLOOKUP(A856,Cleaning!$A:$A,Cleaning!$M:$M,0,0)</f>
        <v>1</v>
      </c>
      <c r="M856" s="5">
        <f>_xlfn.XLOOKUP(A856,Cleaning!$A:$A,Cleaning!$O:$O,0,0)</f>
        <v>4.96</v>
      </c>
      <c r="N856" s="12">
        <f>_xlfn.XLOOKUP(A856,Cleaning!$A:$A,Cleaning!$P:$P,0,0)</f>
        <v>4.96</v>
      </c>
      <c r="O856">
        <f>_xlfn.XLOOKUP(A856,Cleaning!$A:$A,Cleaning!$R:$R,0,0)</f>
        <v>0.5</v>
      </c>
      <c r="P856">
        <f>_xlfn.XLOOKUP(A856,Cleaning!$A:$A,Cleaning!$T:$T,0,0)</f>
        <v>0.42</v>
      </c>
      <c r="Q856" s="5">
        <f>_xlfn.XLOOKUP(A856,Cleaning!$A:$A,Cleaning!$V:$V,0,0)</f>
        <v>4.88</v>
      </c>
    </row>
    <row r="857" spans="1:17" x14ac:dyDescent="0.3">
      <c r="A857" s="3">
        <v>120855</v>
      </c>
      <c r="B857">
        <f>_xlfn.XLOOKUP(A857,Cleaning!$A:$A,Cleaning!$B:$B,0,0)</f>
        <v>301</v>
      </c>
      <c r="C857" s="2">
        <f>_xlfn.XLOOKUP(A857,Cleaning!$A:$A,Cleaning!$C:$C,0,0)</f>
        <v>45863</v>
      </c>
      <c r="D857" s="4">
        <f>_xlfn.XLOOKUP(A857,Cleaning!$A:$A,Cleaning!$D:$D,0,0)</f>
        <v>0.52515046296296297</v>
      </c>
      <c r="E857" s="2">
        <f>_xlfn.XLOOKUP(A857,Cleaning!$A:$A,Cleaning!$E:$E,0,0)</f>
        <v>45863</v>
      </c>
      <c r="F857" s="10" t="str">
        <f>_xlfn.XLOOKUP(A857,Cleaning!$A:$A,Cleaning!$F:$F,0,0)</f>
        <v>Friday</v>
      </c>
      <c r="G857" t="str">
        <f>_xlfn.XLOOKUP(A857,Cleaning!$A:$A,Cleaning!$G:$G,0,0)</f>
        <v>Lunch</v>
      </c>
      <c r="H857" t="str">
        <f>_xlfn.XLOOKUP(A857,Cleaning!$A:$A,Cleaning!$I:$I,0,0)</f>
        <v>Takeout</v>
      </c>
      <c r="I857" t="str">
        <f>_xlfn.XLOOKUP(A857,Cleaning!$A:$A,Cleaning!$J:$J,0,0)</f>
        <v>Cheeseburger</v>
      </c>
      <c r="J857" t="str">
        <f>_xlfn.XLOOKUP(A857,Cleaning!$A:$A,Cleaning!$L:$L,0,0)</f>
        <v>No Modifier</v>
      </c>
      <c r="K857" t="str">
        <f>_xlfn.XLOOKUP(A857,Cleaning!$A:$A,Cleaning!$X:$X,0,0)</f>
        <v>Card</v>
      </c>
      <c r="L857" s="3">
        <f>_xlfn.XLOOKUP(A857,Cleaning!$A:$A,Cleaning!$M:$M,0,0)</f>
        <v>1</v>
      </c>
      <c r="M857" s="5">
        <f>_xlfn.XLOOKUP(A857,Cleaning!$A:$A,Cleaning!$O:$O,0,0)</f>
        <v>4.3</v>
      </c>
      <c r="N857" s="12">
        <f>_xlfn.XLOOKUP(A857,Cleaning!$A:$A,Cleaning!$P:$P,0,0)</f>
        <v>4.3</v>
      </c>
      <c r="O857">
        <f>_xlfn.XLOOKUP(A857,Cleaning!$A:$A,Cleaning!$R:$R,0,0)</f>
        <v>0</v>
      </c>
      <c r="P857">
        <f>_xlfn.XLOOKUP(A857,Cleaning!$A:$A,Cleaning!$T:$T,0,0)</f>
        <v>0.28000000000000003</v>
      </c>
      <c r="Q857" s="5">
        <f>_xlfn.XLOOKUP(A857,Cleaning!$A:$A,Cleaning!$V:$V,0,0)</f>
        <v>4.58</v>
      </c>
    </row>
    <row r="858" spans="1:17" x14ac:dyDescent="0.3">
      <c r="A858" s="3">
        <v>120856</v>
      </c>
      <c r="B858">
        <f>_xlfn.XLOOKUP(A858,Cleaning!$A:$A,Cleaning!$B:$B,0,0)</f>
        <v>403</v>
      </c>
      <c r="C858" s="2">
        <f>_xlfn.XLOOKUP(A858,Cleaning!$A:$A,Cleaning!$C:$C,0,0)</f>
        <v>45866</v>
      </c>
      <c r="D858" s="4">
        <f>_xlfn.XLOOKUP(A858,Cleaning!$A:$A,Cleaning!$D:$D,0,0)</f>
        <v>0.20068287037037036</v>
      </c>
      <c r="E858" s="2">
        <f>_xlfn.XLOOKUP(A858,Cleaning!$A:$A,Cleaning!$E:$E,0,0)</f>
        <v>45866</v>
      </c>
      <c r="F858" s="10" t="str">
        <f>_xlfn.XLOOKUP(A858,Cleaning!$A:$A,Cleaning!$F:$F,0,0)</f>
        <v>Monday</v>
      </c>
      <c r="G858" t="str">
        <f>_xlfn.XLOOKUP(A858,Cleaning!$A:$A,Cleaning!$G:$G,0,0)</f>
        <v>Afternoon</v>
      </c>
      <c r="H858" t="str">
        <f>_xlfn.XLOOKUP(A858,Cleaning!$A:$A,Cleaning!$I:$I,0,0)</f>
        <v>Dine-In</v>
      </c>
      <c r="I858" t="str">
        <f>_xlfn.XLOOKUP(A858,Cleaning!$A:$A,Cleaning!$J:$J,0,0)</f>
        <v>Onion Rings</v>
      </c>
      <c r="J858" t="str">
        <f>_xlfn.XLOOKUP(A858,Cleaning!$A:$A,Cleaning!$L:$L,0,0)</f>
        <v>No Sauce</v>
      </c>
      <c r="K858" t="str">
        <f>_xlfn.XLOOKUP(A858,Cleaning!$A:$A,Cleaning!$X:$X,0,0)</f>
        <v>MobilePay</v>
      </c>
      <c r="L858" s="3">
        <f>_xlfn.XLOOKUP(A858,Cleaning!$A:$A,Cleaning!$M:$M,0,0)</f>
        <v>2</v>
      </c>
      <c r="M858" s="5">
        <f>_xlfn.XLOOKUP(A858,Cleaning!$A:$A,Cleaning!$O:$O,0,0)</f>
        <v>2.9</v>
      </c>
      <c r="N858" s="12">
        <f>_xlfn.XLOOKUP(A858,Cleaning!$A:$A,Cleaning!$P:$P,0,0)</f>
        <v>5.8</v>
      </c>
      <c r="O858">
        <f>_xlfn.XLOOKUP(A858,Cleaning!$A:$A,Cleaning!$R:$R,0,0)</f>
        <v>0</v>
      </c>
      <c r="P858">
        <f>_xlfn.XLOOKUP(A858,Cleaning!$A:$A,Cleaning!$T:$T,0,0)</f>
        <v>0.38</v>
      </c>
      <c r="Q858" s="5">
        <f>_xlfn.XLOOKUP(A858,Cleaning!$A:$A,Cleaning!$V:$V,0,0)</f>
        <v>6.18</v>
      </c>
    </row>
    <row r="859" spans="1:17" x14ac:dyDescent="0.3">
      <c r="A859" s="3">
        <v>120857</v>
      </c>
      <c r="B859">
        <f>_xlfn.XLOOKUP(A859,Cleaning!$A:$A,Cleaning!$B:$B,0,0)</f>
        <v>301</v>
      </c>
      <c r="C859" s="2">
        <f>_xlfn.XLOOKUP(A859,Cleaning!$A:$A,Cleaning!$C:$C,0,0)</f>
        <v>45865</v>
      </c>
      <c r="D859" s="4">
        <f>_xlfn.XLOOKUP(A859,Cleaning!$A:$A,Cleaning!$D:$D,0,0)</f>
        <v>4.9039351851851855E-2</v>
      </c>
      <c r="E859" s="2">
        <f>_xlfn.XLOOKUP(A859,Cleaning!$A:$A,Cleaning!$E:$E,0,0)</f>
        <v>45865</v>
      </c>
      <c r="F859" s="10" t="str">
        <f>_xlfn.XLOOKUP(A859,Cleaning!$A:$A,Cleaning!$F:$F,0,0)</f>
        <v>Sunday</v>
      </c>
      <c r="G859" t="str">
        <f>_xlfn.XLOOKUP(A859,Cleaning!$A:$A,Cleaning!$G:$G,0,0)</f>
        <v>Lunch</v>
      </c>
      <c r="H859" t="str">
        <f>_xlfn.XLOOKUP(A859,Cleaning!$A:$A,Cleaning!$I:$I,0,0)</f>
        <v>Drive-Thru</v>
      </c>
      <c r="I859" t="str">
        <f>_xlfn.XLOOKUP(A859,Cleaning!$A:$A,Cleaning!$J:$J,0,0)</f>
        <v>Chicken Sandwich</v>
      </c>
      <c r="J859" t="str">
        <f>_xlfn.XLOOKUP(A859,Cleaning!$A:$A,Cleaning!$L:$L,0,0)</f>
        <v>No Modifier</v>
      </c>
      <c r="K859" t="str">
        <f>_xlfn.XLOOKUP(A859,Cleaning!$A:$A,Cleaning!$X:$X,0,0)</f>
        <v>Card</v>
      </c>
      <c r="L859" s="3">
        <f>_xlfn.XLOOKUP(A859,Cleaning!$A:$A,Cleaning!$M:$M,0,0)</f>
        <v>1</v>
      </c>
      <c r="M859" s="5">
        <f>_xlfn.XLOOKUP(A859,Cleaning!$A:$A,Cleaning!$O:$O,0,0)</f>
        <v>5.56</v>
      </c>
      <c r="N859" s="12">
        <f>_xlfn.XLOOKUP(A859,Cleaning!$A:$A,Cleaning!$P:$P,0,0)</f>
        <v>5.56</v>
      </c>
      <c r="O859">
        <f>_xlfn.XLOOKUP(A859,Cleaning!$A:$A,Cleaning!$R:$R,0,0)</f>
        <v>0</v>
      </c>
      <c r="P859">
        <f>_xlfn.XLOOKUP(A859,Cleaning!$A:$A,Cleaning!$T:$T,0,0)</f>
        <v>0.36</v>
      </c>
      <c r="Q859" s="5">
        <f>_xlfn.XLOOKUP(A859,Cleaning!$A:$A,Cleaning!$V:$V,0,0)</f>
        <v>5.92</v>
      </c>
    </row>
    <row r="860" spans="1:17" x14ac:dyDescent="0.3">
      <c r="A860" s="3">
        <v>120858</v>
      </c>
      <c r="B860">
        <f>_xlfn.XLOOKUP(A860,Cleaning!$A:$A,Cleaning!$B:$B,0,0)</f>
        <v>403</v>
      </c>
      <c r="C860" s="2">
        <f>_xlfn.XLOOKUP(A860,Cleaning!$A:$A,Cleaning!$C:$C,0,0)</f>
        <v>45826</v>
      </c>
      <c r="D860" s="4">
        <f>_xlfn.XLOOKUP(A860,Cleaning!$A:$A,Cleaning!$D:$D,0,0)</f>
        <v>0.44690972222222225</v>
      </c>
      <c r="E860" s="2">
        <f>_xlfn.XLOOKUP(A860,Cleaning!$A:$A,Cleaning!$E:$E,0,0)</f>
        <v>45826</v>
      </c>
      <c r="F860" s="10" t="str">
        <f>_xlfn.XLOOKUP(A860,Cleaning!$A:$A,Cleaning!$F:$F,0,0)</f>
        <v>Wednesday</v>
      </c>
      <c r="G860" t="str">
        <f>_xlfn.XLOOKUP(A860,Cleaning!$A:$A,Cleaning!$G:$G,0,0)</f>
        <v>Morning</v>
      </c>
      <c r="H860" t="str">
        <f>_xlfn.XLOOKUP(A860,Cleaning!$A:$A,Cleaning!$I:$I,0,0)</f>
        <v>Drive-Thru</v>
      </c>
      <c r="I860" t="str">
        <f>_xlfn.XLOOKUP(A860,Cleaning!$A:$A,Cleaning!$J:$J,0,0)</f>
        <v>Egg Muffin</v>
      </c>
      <c r="J860" t="str">
        <f>_xlfn.XLOOKUP(A860,Cleaning!$A:$A,Cleaning!$L:$L,0,0)</f>
        <v>Cinnamon</v>
      </c>
      <c r="K860" t="str">
        <f>_xlfn.XLOOKUP(A860,Cleaning!$A:$A,Cleaning!$X:$X,0,0)</f>
        <v>Card</v>
      </c>
      <c r="L860" s="3">
        <f>_xlfn.XLOOKUP(A860,Cleaning!$A:$A,Cleaning!$M:$M,0,0)</f>
        <v>1</v>
      </c>
      <c r="M860" s="5">
        <f>_xlfn.XLOOKUP(A860,Cleaning!$A:$A,Cleaning!$O:$O,0,0)</f>
        <v>3.1999999999999997</v>
      </c>
      <c r="N860" s="12">
        <f>_xlfn.XLOOKUP(A860,Cleaning!$A:$A,Cleaning!$P:$P,0,0)</f>
        <v>3.1999999999999997</v>
      </c>
      <c r="O860">
        <f>_xlfn.XLOOKUP(A860,Cleaning!$A:$A,Cleaning!$R:$R,0,0)</f>
        <v>0.32</v>
      </c>
      <c r="P860">
        <f>_xlfn.XLOOKUP(A860,Cleaning!$A:$A,Cleaning!$T:$T,0,0)</f>
        <v>0.24</v>
      </c>
      <c r="Q860" s="5">
        <f>_xlfn.XLOOKUP(A860,Cleaning!$A:$A,Cleaning!$V:$V,0,0)</f>
        <v>3.12</v>
      </c>
    </row>
    <row r="861" spans="1:17" x14ac:dyDescent="0.3">
      <c r="A861" s="3">
        <v>120859</v>
      </c>
      <c r="B861">
        <f>_xlfn.XLOOKUP(A861,Cleaning!$A:$A,Cleaning!$B:$B,0,0)</f>
        <v>501</v>
      </c>
      <c r="C861" s="2">
        <f>_xlfn.XLOOKUP(A861,Cleaning!$A:$A,Cleaning!$C:$C,0,0)</f>
        <v>45847</v>
      </c>
      <c r="D861" s="4">
        <f>_xlfn.XLOOKUP(A861,Cleaning!$A:$A,Cleaning!$D:$D,0,0)</f>
        <v>0.48988425925925927</v>
      </c>
      <c r="E861" s="2">
        <f>_xlfn.XLOOKUP(A861,Cleaning!$A:$A,Cleaning!$E:$E,0,0)</f>
        <v>45847</v>
      </c>
      <c r="F861" s="10" t="str">
        <f>_xlfn.XLOOKUP(A861,Cleaning!$A:$A,Cleaning!$F:$F,0,0)</f>
        <v>Wednesday</v>
      </c>
      <c r="G861" t="str">
        <f>_xlfn.XLOOKUP(A861,Cleaning!$A:$A,Cleaning!$G:$G,0,0)</f>
        <v>Lunch</v>
      </c>
      <c r="H861" t="str">
        <f>_xlfn.XLOOKUP(A861,Cleaning!$A:$A,Cleaning!$I:$I,0,0)</f>
        <v>Dine-In</v>
      </c>
      <c r="I861" t="str">
        <f>_xlfn.XLOOKUP(A861,Cleaning!$A:$A,Cleaning!$J:$J,0,0)</f>
        <v>Cheeseburger</v>
      </c>
      <c r="J861" t="str">
        <f>_xlfn.XLOOKUP(A861,Cleaning!$A:$A,Cleaning!$L:$L,0,0)</f>
        <v>No Modifier</v>
      </c>
      <c r="K861" t="str">
        <f>_xlfn.XLOOKUP(A861,Cleaning!$A:$A,Cleaning!$X:$X,0,0)</f>
        <v>Cash</v>
      </c>
      <c r="L861" s="3">
        <f>_xlfn.XLOOKUP(A861,Cleaning!$A:$A,Cleaning!$M:$M,0,0)</f>
        <v>1</v>
      </c>
      <c r="M861" s="5">
        <f>_xlfn.XLOOKUP(A861,Cleaning!$A:$A,Cleaning!$O:$O,0,0)</f>
        <v>4.7</v>
      </c>
      <c r="N861" s="12">
        <f>_xlfn.XLOOKUP(A861,Cleaning!$A:$A,Cleaning!$P:$P,0,0)</f>
        <v>4.7</v>
      </c>
      <c r="O861">
        <f>_xlfn.XLOOKUP(A861,Cleaning!$A:$A,Cleaning!$R:$R,0,0)</f>
        <v>0</v>
      </c>
      <c r="P861">
        <f>_xlfn.XLOOKUP(A861,Cleaning!$A:$A,Cleaning!$T:$T,0,0)</f>
        <v>0.33</v>
      </c>
      <c r="Q861" s="5">
        <f>_xlfn.XLOOKUP(A861,Cleaning!$A:$A,Cleaning!$V:$V,0,0)</f>
        <v>5.03</v>
      </c>
    </row>
    <row r="862" spans="1:17" x14ac:dyDescent="0.3">
      <c r="A862" s="3">
        <v>120860</v>
      </c>
      <c r="B862">
        <f>_xlfn.XLOOKUP(A862,Cleaning!$A:$A,Cleaning!$B:$B,0,0)</f>
        <v>101</v>
      </c>
      <c r="C862" s="2">
        <f>_xlfn.XLOOKUP(A862,Cleaning!$A:$A,Cleaning!$C:$C,0,0)</f>
        <v>45847</v>
      </c>
      <c r="D862" s="4">
        <f>_xlfn.XLOOKUP(A862,Cleaning!$A:$A,Cleaning!$D:$D,0,0)</f>
        <v>0.44865740740740739</v>
      </c>
      <c r="E862" s="2">
        <f>_xlfn.XLOOKUP(A862,Cleaning!$A:$A,Cleaning!$E:$E,0,0)</f>
        <v>45847</v>
      </c>
      <c r="F862" s="10" t="str">
        <f>_xlfn.XLOOKUP(A862,Cleaning!$A:$A,Cleaning!$F:$F,0,0)</f>
        <v>Wednesday</v>
      </c>
      <c r="G862" t="str">
        <f>_xlfn.XLOOKUP(A862,Cleaning!$A:$A,Cleaning!$G:$G,0,0)</f>
        <v>Morning</v>
      </c>
      <c r="H862" t="str">
        <f>_xlfn.XLOOKUP(A862,Cleaning!$A:$A,Cleaning!$I:$I,0,0)</f>
        <v>Delivery</v>
      </c>
      <c r="I862" t="str">
        <f>_xlfn.XLOOKUP(A862,Cleaning!$A:$A,Cleaning!$J:$J,0,0)</f>
        <v>Coffee</v>
      </c>
      <c r="J862" t="str">
        <f>_xlfn.XLOOKUP(A862,Cleaning!$A:$A,Cleaning!$L:$L,0,0)</f>
        <v>Oat Milk</v>
      </c>
      <c r="K862" t="str">
        <f>_xlfn.XLOOKUP(A862,Cleaning!$A:$A,Cleaning!$X:$X,0,0)</f>
        <v>Card</v>
      </c>
      <c r="L862" s="3">
        <f>_xlfn.XLOOKUP(A862,Cleaning!$A:$A,Cleaning!$M:$M,0,0)</f>
        <v>1</v>
      </c>
      <c r="M862" s="5">
        <f>_xlfn.XLOOKUP(A862,Cleaning!$A:$A,Cleaning!$O:$O,0,0)</f>
        <v>2.63</v>
      </c>
      <c r="N862" s="12">
        <f>_xlfn.XLOOKUP(A862,Cleaning!$A:$A,Cleaning!$P:$P,0,0)</f>
        <v>2.63</v>
      </c>
      <c r="O862">
        <f>_xlfn.XLOOKUP(A862,Cleaning!$A:$A,Cleaning!$R:$R,0,0)</f>
        <v>0</v>
      </c>
      <c r="P862">
        <f>_xlfn.XLOOKUP(A862,Cleaning!$A:$A,Cleaning!$T:$T,0,0)</f>
        <v>0.17</v>
      </c>
      <c r="Q862" s="5">
        <f>_xlfn.XLOOKUP(A862,Cleaning!$A:$A,Cleaning!$V:$V,0,0)</f>
        <v>2.8</v>
      </c>
    </row>
    <row r="863" spans="1:17" x14ac:dyDescent="0.3">
      <c r="A863" s="3">
        <v>120861</v>
      </c>
      <c r="B863">
        <f>_xlfn.XLOOKUP(A863,Cleaning!$A:$A,Cleaning!$B:$B,0,0)</f>
        <v>102</v>
      </c>
      <c r="C863" s="2">
        <f>_xlfn.XLOOKUP(A863,Cleaning!$A:$A,Cleaning!$C:$C,0,0)</f>
        <v>45837</v>
      </c>
      <c r="D863" s="4">
        <f>_xlfn.XLOOKUP(A863,Cleaning!$A:$A,Cleaning!$D:$D,0,0)</f>
        <v>0.39215277777777779</v>
      </c>
      <c r="E863" s="2">
        <f>_xlfn.XLOOKUP(A863,Cleaning!$A:$A,Cleaning!$E:$E,0,0)</f>
        <v>45837</v>
      </c>
      <c r="F863" s="10" t="str">
        <f>_xlfn.XLOOKUP(A863,Cleaning!$A:$A,Cleaning!$F:$F,0,0)</f>
        <v>Sunday</v>
      </c>
      <c r="G863" t="str">
        <f>_xlfn.XLOOKUP(A863,Cleaning!$A:$A,Cleaning!$G:$G,0,0)</f>
        <v>Dinner</v>
      </c>
      <c r="H863" t="str">
        <f>_xlfn.XLOOKUP(A863,Cleaning!$A:$A,Cleaning!$I:$I,0,0)</f>
        <v>Takeout</v>
      </c>
      <c r="I863" t="str">
        <f>_xlfn.XLOOKUP(A863,Cleaning!$A:$A,Cleaning!$J:$J,0,0)</f>
        <v>Spicy Chicken Combo</v>
      </c>
      <c r="J863" t="str">
        <f>_xlfn.XLOOKUP(A863,Cleaning!$A:$A,Cleaning!$L:$L,0,0)</f>
        <v>No Modifier</v>
      </c>
      <c r="K863" t="str">
        <f>_xlfn.XLOOKUP(A863,Cleaning!$A:$A,Cleaning!$X:$X,0,0)</f>
        <v>Card</v>
      </c>
      <c r="L863" s="3">
        <f>_xlfn.XLOOKUP(A863,Cleaning!$A:$A,Cleaning!$M:$M,0,0)</f>
        <v>1</v>
      </c>
      <c r="M863" s="5">
        <f>_xlfn.XLOOKUP(A863,Cleaning!$A:$A,Cleaning!$O:$O,0,0)</f>
        <v>8.5300000000000011</v>
      </c>
      <c r="N863" s="12">
        <f>_xlfn.XLOOKUP(A863,Cleaning!$A:$A,Cleaning!$P:$P,0,0)</f>
        <v>8.5300000000000011</v>
      </c>
      <c r="O863">
        <f>_xlfn.XLOOKUP(A863,Cleaning!$A:$A,Cleaning!$R:$R,0,0)</f>
        <v>0</v>
      </c>
      <c r="P863">
        <f>_xlfn.XLOOKUP(A863,Cleaning!$A:$A,Cleaning!$T:$T,0,0)</f>
        <v>0.62</v>
      </c>
      <c r="Q863" s="5">
        <f>_xlfn.XLOOKUP(A863,Cleaning!$A:$A,Cleaning!$V:$V,0,0)</f>
        <v>9.15</v>
      </c>
    </row>
    <row r="864" spans="1:17" x14ac:dyDescent="0.3">
      <c r="A864" s="3">
        <v>120862</v>
      </c>
      <c r="B864">
        <f>_xlfn.XLOOKUP(A864,Cleaning!$A:$A,Cleaning!$B:$B,0,0)</f>
        <v>401</v>
      </c>
      <c r="C864" s="2">
        <f>_xlfn.XLOOKUP(A864,Cleaning!$A:$A,Cleaning!$C:$C,0,0)</f>
        <v>45878</v>
      </c>
      <c r="D864" s="4">
        <f>_xlfn.XLOOKUP(A864,Cleaning!$A:$A,Cleaning!$D:$D,0,0)</f>
        <v>0.35358796296296297</v>
      </c>
      <c r="E864" s="2">
        <f>_xlfn.XLOOKUP(A864,Cleaning!$A:$A,Cleaning!$E:$E,0,0)</f>
        <v>45878</v>
      </c>
      <c r="F864" s="10" t="str">
        <f>_xlfn.XLOOKUP(A864,Cleaning!$A:$A,Cleaning!$F:$F,0,0)</f>
        <v>Saturday</v>
      </c>
      <c r="G864" t="str">
        <f>_xlfn.XLOOKUP(A864,Cleaning!$A:$A,Cleaning!$G:$G,0,0)</f>
        <v>Breakfast</v>
      </c>
      <c r="H864" t="str">
        <f>_xlfn.XLOOKUP(A864,Cleaning!$A:$A,Cleaning!$I:$I,0,0)</f>
        <v>Dine-In</v>
      </c>
      <c r="I864" t="str">
        <f>_xlfn.XLOOKUP(A864,Cleaning!$A:$A,Cleaning!$J:$J,0,0)</f>
        <v>Egg Muffin</v>
      </c>
      <c r="J864" t="str">
        <f>_xlfn.XLOOKUP(A864,Cleaning!$A:$A,Cleaning!$L:$L,0,0)</f>
        <v>No Modifier</v>
      </c>
      <c r="K864" t="str">
        <f>_xlfn.XLOOKUP(A864,Cleaning!$A:$A,Cleaning!$X:$X,0,0)</f>
        <v>MobilePay</v>
      </c>
      <c r="L864" s="3">
        <f>_xlfn.XLOOKUP(A864,Cleaning!$A:$A,Cleaning!$M:$M,0,0)</f>
        <v>1</v>
      </c>
      <c r="M864" s="5">
        <f ca="1">_xlfn.XLOOKUP(A864,Cleaning!$A:$A,Cleaning!$O:$O,0,0)</f>
        <v>4.9800000000000004</v>
      </c>
      <c r="N864" s="12">
        <f ca="1">_xlfn.XLOOKUP(A864,Cleaning!$A:$A,Cleaning!$P:$P,0,0)</f>
        <v>4.9800000000000004</v>
      </c>
      <c r="O864">
        <f ca="1">_xlfn.XLOOKUP(A864,Cleaning!$A:$A,Cleaning!$R:$R,0,0)</f>
        <v>0.15</v>
      </c>
      <c r="P864">
        <f>_xlfn.XLOOKUP(A864,Cleaning!$A:$A,Cleaning!$T:$T,0,0)</f>
        <v>0.36</v>
      </c>
      <c r="Q864" s="5">
        <f>_xlfn.XLOOKUP(A864,Cleaning!$A:$A,Cleaning!$V:$V,0,0)</f>
        <v>5.19</v>
      </c>
    </row>
    <row r="865" spans="1:17" x14ac:dyDescent="0.3">
      <c r="A865" s="3">
        <v>120863</v>
      </c>
      <c r="B865">
        <f>_xlfn.XLOOKUP(A865,Cleaning!$A:$A,Cleaning!$B:$B,0,0)</f>
        <v>403</v>
      </c>
      <c r="C865" s="2">
        <f>_xlfn.XLOOKUP(A865,Cleaning!$A:$A,Cleaning!$C:$C,0,0)</f>
        <v>45820</v>
      </c>
      <c r="D865" s="4">
        <f>_xlfn.XLOOKUP(A865,Cleaning!$A:$A,Cleaning!$D:$D,0,0)</f>
        <v>0.30533564814814818</v>
      </c>
      <c r="E865" s="2">
        <f>_xlfn.XLOOKUP(A865,Cleaning!$A:$A,Cleaning!$E:$E,0,0)</f>
        <v>45820</v>
      </c>
      <c r="F865" s="10" t="str">
        <f>_xlfn.XLOOKUP(A865,Cleaning!$A:$A,Cleaning!$F:$F,0,0)</f>
        <v>Thursday</v>
      </c>
      <c r="G865" t="str">
        <f>_xlfn.XLOOKUP(A865,Cleaning!$A:$A,Cleaning!$G:$G,0,0)</f>
        <v>Breakfast</v>
      </c>
      <c r="H865" t="str">
        <f>_xlfn.XLOOKUP(A865,Cleaning!$A:$A,Cleaning!$I:$I,0,0)</f>
        <v>Dine-In</v>
      </c>
      <c r="I865" t="str">
        <f>_xlfn.XLOOKUP(A865,Cleaning!$A:$A,Cleaning!$J:$J,0,0)</f>
        <v>Latte</v>
      </c>
      <c r="J865" t="str">
        <f>_xlfn.XLOOKUP(A865,Cleaning!$A:$A,Cleaning!$L:$L,0,0)</f>
        <v>Sugar-Free Syrup</v>
      </c>
      <c r="K865" t="str">
        <f>_xlfn.XLOOKUP(A865,Cleaning!$A:$A,Cleaning!$X:$X,0,0)</f>
        <v>Card</v>
      </c>
      <c r="L865" s="3">
        <f>_xlfn.XLOOKUP(A865,Cleaning!$A:$A,Cleaning!$M:$M,0,0)</f>
        <v>1</v>
      </c>
      <c r="M865" s="5">
        <f>_xlfn.XLOOKUP(A865,Cleaning!$A:$A,Cleaning!$O:$O,0,0)</f>
        <v>3.9899999999999998</v>
      </c>
      <c r="N865" s="12">
        <f>_xlfn.XLOOKUP(A865,Cleaning!$A:$A,Cleaning!$P:$P,0,0)</f>
        <v>3.9899999999999998</v>
      </c>
      <c r="O865">
        <f>_xlfn.XLOOKUP(A865,Cleaning!$A:$A,Cleaning!$R:$R,0,0)</f>
        <v>0</v>
      </c>
      <c r="P865">
        <f>_xlfn.XLOOKUP(A865,Cleaning!$A:$A,Cleaning!$T:$T,0,0)</f>
        <v>0.36</v>
      </c>
      <c r="Q865" s="5">
        <f>_xlfn.XLOOKUP(A865,Cleaning!$A:$A,Cleaning!$V:$V,0,0)</f>
        <v>4.3499999999999996</v>
      </c>
    </row>
    <row r="866" spans="1:17" x14ac:dyDescent="0.3">
      <c r="A866" s="3">
        <v>120864</v>
      </c>
      <c r="B866">
        <f>_xlfn.XLOOKUP(A866,Cleaning!$A:$A,Cleaning!$B:$B,0,0)</f>
        <v>403</v>
      </c>
      <c r="C866" s="2">
        <f>_xlfn.XLOOKUP(A866,Cleaning!$A:$A,Cleaning!$C:$C,0,0)</f>
        <v>45759</v>
      </c>
      <c r="D866" s="4">
        <f>_xlfn.XLOOKUP(A866,Cleaning!$A:$A,Cleaning!$D:$D,0,0)</f>
        <v>0.50505787037037042</v>
      </c>
      <c r="E866" s="2">
        <f>_xlfn.XLOOKUP(A866,Cleaning!$A:$A,Cleaning!$E:$E,0,0)</f>
        <v>45759</v>
      </c>
      <c r="F866" s="10" t="str">
        <f>_xlfn.XLOOKUP(A866,Cleaning!$A:$A,Cleaning!$F:$F,0,0)</f>
        <v>Saturday</v>
      </c>
      <c r="G866" t="str">
        <f>_xlfn.XLOOKUP(A866,Cleaning!$A:$A,Cleaning!$G:$G,0,0)</f>
        <v>Lunch</v>
      </c>
      <c r="H866" t="str">
        <f>_xlfn.XLOOKUP(A866,Cleaning!$A:$A,Cleaning!$I:$I,0,0)</f>
        <v>Drive-Thru</v>
      </c>
      <c r="I866" t="str">
        <f>_xlfn.XLOOKUP(A866,Cleaning!$A:$A,Cleaning!$J:$J,0,0)</f>
        <v>Spicy Chicken Combo</v>
      </c>
      <c r="J866" t="str">
        <f>_xlfn.XLOOKUP(A866,Cleaning!$A:$A,Cleaning!$L:$L,0,0)</f>
        <v>No Modifier</v>
      </c>
      <c r="K866" t="str">
        <f>_xlfn.XLOOKUP(A866,Cleaning!$A:$A,Cleaning!$X:$X,0,0)</f>
        <v>Card</v>
      </c>
      <c r="L866" s="3">
        <f>_xlfn.XLOOKUP(A866,Cleaning!$A:$A,Cleaning!$M:$M,0,0)</f>
        <v>1</v>
      </c>
      <c r="M866" s="5">
        <f>_xlfn.XLOOKUP(A866,Cleaning!$A:$A,Cleaning!$O:$O,0,0)</f>
        <v>8.98</v>
      </c>
      <c r="N866" s="12">
        <f>_xlfn.XLOOKUP(A866,Cleaning!$A:$A,Cleaning!$P:$P,0,0)</f>
        <v>8.98</v>
      </c>
      <c r="O866">
        <f>_xlfn.XLOOKUP(A866,Cleaning!$A:$A,Cleaning!$R:$R,0,0)</f>
        <v>0</v>
      </c>
      <c r="P866">
        <f>_xlfn.XLOOKUP(A866,Cleaning!$A:$A,Cleaning!$T:$T,0,0)</f>
        <v>0.76</v>
      </c>
      <c r="Q866" s="5">
        <f>_xlfn.XLOOKUP(A866,Cleaning!$A:$A,Cleaning!$V:$V,0,0)</f>
        <v>9.74</v>
      </c>
    </row>
    <row r="867" spans="1:17" x14ac:dyDescent="0.3">
      <c r="A867" s="3">
        <v>120865</v>
      </c>
      <c r="B867">
        <f>_xlfn.XLOOKUP(A867,Cleaning!$A:$A,Cleaning!$B:$B,0,0)</f>
        <v>201</v>
      </c>
      <c r="C867" s="2">
        <f>_xlfn.XLOOKUP(A867,Cleaning!$A:$A,Cleaning!$C:$C,0,0)</f>
        <v>45793</v>
      </c>
      <c r="D867" s="4">
        <f>_xlfn.XLOOKUP(A867,Cleaning!$A:$A,Cleaning!$D:$D,0,0)</f>
        <v>0.31980324074074074</v>
      </c>
      <c r="E867" s="2">
        <f>_xlfn.XLOOKUP(A867,Cleaning!$A:$A,Cleaning!$E:$E,0,0)</f>
        <v>45793</v>
      </c>
      <c r="F867" s="10" t="str">
        <f>_xlfn.XLOOKUP(A867,Cleaning!$A:$A,Cleaning!$F:$F,0,0)</f>
        <v>Friday</v>
      </c>
      <c r="G867" t="str">
        <f>_xlfn.XLOOKUP(A867,Cleaning!$A:$A,Cleaning!$G:$G,0,0)</f>
        <v>Dinner</v>
      </c>
      <c r="H867" t="str">
        <f>_xlfn.XLOOKUP(A867,Cleaning!$A:$A,Cleaning!$I:$I,0,0)</f>
        <v>Drive-Thru</v>
      </c>
      <c r="I867" t="str">
        <f>_xlfn.XLOOKUP(A867,Cleaning!$A:$A,Cleaning!$J:$J,0,0)</f>
        <v>Iced Tea</v>
      </c>
      <c r="J867" t="str">
        <f>_xlfn.XLOOKUP(A867,Cleaning!$A:$A,Cleaning!$L:$L,0,0)</f>
        <v>No Modifier</v>
      </c>
      <c r="K867" t="str">
        <f>_xlfn.XLOOKUP(A867,Cleaning!$A:$A,Cleaning!$X:$X,0,0)</f>
        <v>Card</v>
      </c>
      <c r="L867" s="3">
        <f>_xlfn.XLOOKUP(A867,Cleaning!$A:$A,Cleaning!$M:$M,0,0)</f>
        <v>1</v>
      </c>
      <c r="M867" s="5">
        <f>_xlfn.XLOOKUP(A867,Cleaning!$A:$A,Cleaning!$O:$O,0,0)</f>
        <v>1.84</v>
      </c>
      <c r="N867" s="12">
        <f>_xlfn.XLOOKUP(A867,Cleaning!$A:$A,Cleaning!$P:$P,0,0)</f>
        <v>1.84</v>
      </c>
      <c r="O867">
        <f>_xlfn.XLOOKUP(A867,Cleaning!$A:$A,Cleaning!$R:$R,0,0)</f>
        <v>0</v>
      </c>
      <c r="P867">
        <f>_xlfn.XLOOKUP(A867,Cleaning!$A:$A,Cleaning!$T:$T,0,0)</f>
        <v>0.15</v>
      </c>
      <c r="Q867" s="5">
        <f>_xlfn.XLOOKUP(A867,Cleaning!$A:$A,Cleaning!$V:$V,0,0)</f>
        <v>1.99</v>
      </c>
    </row>
    <row r="868" spans="1:17" x14ac:dyDescent="0.3">
      <c r="A868" s="3">
        <v>120866</v>
      </c>
      <c r="B868">
        <f>_xlfn.XLOOKUP(A868,Cleaning!$A:$A,Cleaning!$B:$B,0,0)</f>
        <v>202</v>
      </c>
      <c r="C868" s="2">
        <f>_xlfn.XLOOKUP(A868,Cleaning!$A:$A,Cleaning!$C:$C,0,0)</f>
        <v>45844</v>
      </c>
      <c r="D868" s="4">
        <f>_xlfn.XLOOKUP(A868,Cleaning!$A:$A,Cleaning!$D:$D,0,0)</f>
        <v>0.21712962962962962</v>
      </c>
      <c r="E868" s="2">
        <f>_xlfn.XLOOKUP(A868,Cleaning!$A:$A,Cleaning!$E:$E,0,0)</f>
        <v>45844</v>
      </c>
      <c r="F868" s="10" t="str">
        <f>_xlfn.XLOOKUP(A868,Cleaning!$A:$A,Cleaning!$F:$F,0,0)</f>
        <v>Sunday</v>
      </c>
      <c r="G868" t="str">
        <f>_xlfn.XLOOKUP(A868,Cleaning!$A:$A,Cleaning!$G:$G,0,0)</f>
        <v>Afternoon</v>
      </c>
      <c r="H868" t="str">
        <f>_xlfn.XLOOKUP(A868,Cleaning!$A:$A,Cleaning!$I:$I,0,0)</f>
        <v>Takeout</v>
      </c>
      <c r="I868" t="str">
        <f>_xlfn.XLOOKUP(A868,Cleaning!$A:$A,Cleaning!$J:$J,0,0)</f>
        <v>Iced Tea</v>
      </c>
      <c r="J868" t="str">
        <f>_xlfn.XLOOKUP(A868,Cleaning!$A:$A,Cleaning!$L:$L,0,0)</f>
        <v>No Ice</v>
      </c>
      <c r="K868" t="str">
        <f>_xlfn.XLOOKUP(A868,Cleaning!$A:$A,Cleaning!$X:$X,0,0)</f>
        <v>MobilePay</v>
      </c>
      <c r="L868" s="3">
        <f>_xlfn.XLOOKUP(A868,Cleaning!$A:$A,Cleaning!$M:$M,0,0)</f>
        <v>1</v>
      </c>
      <c r="M868" s="5">
        <f>_xlfn.XLOOKUP(A868,Cleaning!$A:$A,Cleaning!$O:$O,0,0)</f>
        <v>1.9299999999999997</v>
      </c>
      <c r="N868" s="12">
        <f>_xlfn.XLOOKUP(A868,Cleaning!$A:$A,Cleaning!$P:$P,0,0)</f>
        <v>1.9299999999999997</v>
      </c>
      <c r="O868">
        <f>_xlfn.XLOOKUP(A868,Cleaning!$A:$A,Cleaning!$R:$R,0,0)</f>
        <v>0</v>
      </c>
      <c r="P868">
        <f>_xlfn.XLOOKUP(A868,Cleaning!$A:$A,Cleaning!$T:$T,0,0)</f>
        <v>0.14000000000000001</v>
      </c>
      <c r="Q868" s="5">
        <f>_xlfn.XLOOKUP(A868,Cleaning!$A:$A,Cleaning!$V:$V,0,0)</f>
        <v>2.0699999999999998</v>
      </c>
    </row>
    <row r="869" spans="1:17" x14ac:dyDescent="0.3">
      <c r="A869" s="3">
        <v>120867</v>
      </c>
      <c r="B869">
        <f>_xlfn.XLOOKUP(A869,Cleaning!$A:$A,Cleaning!$B:$B,0,0)</f>
        <v>402</v>
      </c>
      <c r="C869" s="2">
        <f>_xlfn.XLOOKUP(A869,Cleaning!$A:$A,Cleaning!$C:$C,0,0)</f>
        <v>45807</v>
      </c>
      <c r="D869" s="4">
        <f>_xlfn.XLOOKUP(A869,Cleaning!$A:$A,Cleaning!$D:$D,0,0)</f>
        <v>0.44726851851851851</v>
      </c>
      <c r="E869" s="2">
        <f>_xlfn.XLOOKUP(A869,Cleaning!$A:$A,Cleaning!$E:$E,0,0)</f>
        <v>45807</v>
      </c>
      <c r="F869" s="10" t="str">
        <f>_xlfn.XLOOKUP(A869,Cleaning!$A:$A,Cleaning!$F:$F,0,0)</f>
        <v>Friday</v>
      </c>
      <c r="G869" t="str">
        <f>_xlfn.XLOOKUP(A869,Cleaning!$A:$A,Cleaning!$G:$G,0,0)</f>
        <v>Morning</v>
      </c>
      <c r="H869" t="str">
        <f>_xlfn.XLOOKUP(A869,Cleaning!$A:$A,Cleaning!$I:$I,0,0)</f>
        <v>Dine-In</v>
      </c>
      <c r="I869" t="str">
        <f>_xlfn.XLOOKUP(A869,Cleaning!$A:$A,Cleaning!$J:$J,0,0)</f>
        <v>Coffee</v>
      </c>
      <c r="J869" t="str">
        <f>_xlfn.XLOOKUP(A869,Cleaning!$A:$A,Cleaning!$L:$L,0,0)</f>
        <v>No Modifier</v>
      </c>
      <c r="K869" t="str">
        <f>_xlfn.XLOOKUP(A869,Cleaning!$A:$A,Cleaning!$X:$X,0,0)</f>
        <v>MobilePay</v>
      </c>
      <c r="L869" s="3">
        <f>_xlfn.XLOOKUP(A869,Cleaning!$A:$A,Cleaning!$M:$M,0,0)</f>
        <v>1</v>
      </c>
      <c r="M869" s="5">
        <f>_xlfn.XLOOKUP(A869,Cleaning!$A:$A,Cleaning!$O:$O,0,0)</f>
        <v>1.96</v>
      </c>
      <c r="N869" s="12">
        <f>_xlfn.XLOOKUP(A869,Cleaning!$A:$A,Cleaning!$P:$P,0,0)</f>
        <v>1.96</v>
      </c>
      <c r="O869">
        <f>_xlfn.XLOOKUP(A869,Cleaning!$A:$A,Cleaning!$R:$R,0,0)</f>
        <v>0</v>
      </c>
      <c r="P869">
        <f>_xlfn.XLOOKUP(A869,Cleaning!$A:$A,Cleaning!$T:$T,0,0)</f>
        <v>0.13</v>
      </c>
      <c r="Q869" s="5">
        <f>_xlfn.XLOOKUP(A869,Cleaning!$A:$A,Cleaning!$V:$V,0,0)</f>
        <v>2.09</v>
      </c>
    </row>
    <row r="870" spans="1:17" x14ac:dyDescent="0.3">
      <c r="A870" s="3">
        <v>120868</v>
      </c>
      <c r="B870">
        <f>_xlfn.XLOOKUP(A870,Cleaning!$A:$A,Cleaning!$B:$B,0,0)</f>
        <v>201</v>
      </c>
      <c r="C870" s="2">
        <f>_xlfn.XLOOKUP(A870,Cleaning!$A:$A,Cleaning!$C:$C,0,0)</f>
        <v>45866</v>
      </c>
      <c r="D870" s="4">
        <f>_xlfn.XLOOKUP(A870,Cleaning!$A:$A,Cleaning!$D:$D,0,0)</f>
        <v>0.42777777777777776</v>
      </c>
      <c r="E870" s="2">
        <f>_xlfn.XLOOKUP(A870,Cleaning!$A:$A,Cleaning!$E:$E,0,0)</f>
        <v>45866</v>
      </c>
      <c r="F870" s="10" t="str">
        <f>_xlfn.XLOOKUP(A870,Cleaning!$A:$A,Cleaning!$F:$F,0,0)</f>
        <v>Monday</v>
      </c>
      <c r="G870" t="str">
        <f>_xlfn.XLOOKUP(A870,Cleaning!$A:$A,Cleaning!$G:$G,0,0)</f>
        <v>Morning</v>
      </c>
      <c r="H870" t="str">
        <f>_xlfn.XLOOKUP(A870,Cleaning!$A:$A,Cleaning!$I:$I,0,0)</f>
        <v>Drive-Thru</v>
      </c>
      <c r="I870" t="str">
        <f>_xlfn.XLOOKUP(A870,Cleaning!$A:$A,Cleaning!$J:$J,0,0)</f>
        <v>Chicken Nuggets (6pc)</v>
      </c>
      <c r="J870" t="str">
        <f>_xlfn.XLOOKUP(A870,Cleaning!$A:$A,Cleaning!$L:$L,0,0)</f>
        <v>No Modifier</v>
      </c>
      <c r="K870" t="str">
        <f>_xlfn.XLOOKUP(A870,Cleaning!$A:$A,Cleaning!$X:$X,0,0)</f>
        <v>Card</v>
      </c>
      <c r="L870" s="3">
        <f>_xlfn.XLOOKUP(A870,Cleaning!$A:$A,Cleaning!$M:$M,0,0)</f>
        <v>2</v>
      </c>
      <c r="M870" s="5">
        <f>_xlfn.XLOOKUP(A870,Cleaning!$A:$A,Cleaning!$O:$O,0,0)</f>
        <v>3.9000000000000004</v>
      </c>
      <c r="N870" s="12">
        <f>_xlfn.XLOOKUP(A870,Cleaning!$A:$A,Cleaning!$P:$P,0,0)</f>
        <v>7.8000000000000007</v>
      </c>
      <c r="O870">
        <f>_xlfn.XLOOKUP(A870,Cleaning!$A:$A,Cleaning!$R:$R,0,0)</f>
        <v>0</v>
      </c>
      <c r="P870">
        <f>_xlfn.XLOOKUP(A870,Cleaning!$A:$A,Cleaning!$T:$T,0,0)</f>
        <v>0.51</v>
      </c>
      <c r="Q870" s="5">
        <f>_xlfn.XLOOKUP(A870,Cleaning!$A:$A,Cleaning!$V:$V,0,0)</f>
        <v>8.31</v>
      </c>
    </row>
    <row r="871" spans="1:17" x14ac:dyDescent="0.3">
      <c r="A871" s="3">
        <v>120869</v>
      </c>
      <c r="B871">
        <f>_xlfn.XLOOKUP(A871,Cleaning!$A:$A,Cleaning!$B:$B,0,0)</f>
        <v>403</v>
      </c>
      <c r="C871" s="2">
        <f>_xlfn.XLOOKUP(A871,Cleaning!$A:$A,Cleaning!$C:$C,0,0)</f>
        <v>45758</v>
      </c>
      <c r="D871" s="4">
        <f>_xlfn.XLOOKUP(A871,Cleaning!$A:$A,Cleaning!$D:$D,0,0)</f>
        <v>0.29340277777777779</v>
      </c>
      <c r="E871" s="2">
        <f>_xlfn.XLOOKUP(A871,Cleaning!$A:$A,Cleaning!$E:$E,0,0)</f>
        <v>45758</v>
      </c>
      <c r="F871" s="10" t="str">
        <f>_xlfn.XLOOKUP(A871,Cleaning!$A:$A,Cleaning!$F:$F,0,0)</f>
        <v>Friday</v>
      </c>
      <c r="G871" t="str">
        <f>_xlfn.XLOOKUP(A871,Cleaning!$A:$A,Cleaning!$G:$G,0,0)</f>
        <v>Dinner</v>
      </c>
      <c r="H871" t="str">
        <f>_xlfn.XLOOKUP(A871,Cleaning!$A:$A,Cleaning!$I:$I,0,0)</f>
        <v>Delivery</v>
      </c>
      <c r="I871" t="str">
        <f>_xlfn.XLOOKUP(A871,Cleaning!$A:$A,Cleaning!$J:$J,0,0)</f>
        <v>Spicy Chicken Combo</v>
      </c>
      <c r="J871" t="str">
        <f>_xlfn.XLOOKUP(A871,Cleaning!$A:$A,Cleaning!$L:$L,0,0)</f>
        <v>No Modifier</v>
      </c>
      <c r="K871" t="str">
        <f>_xlfn.XLOOKUP(A871,Cleaning!$A:$A,Cleaning!$X:$X,0,0)</f>
        <v>Card</v>
      </c>
      <c r="L871" s="3">
        <f>_xlfn.XLOOKUP(A871,Cleaning!$A:$A,Cleaning!$M:$M,0,0)</f>
        <v>1</v>
      </c>
      <c r="M871" s="5">
        <f>_xlfn.XLOOKUP(A871,Cleaning!$A:$A,Cleaning!$O:$O,0,0)</f>
        <v>10.3</v>
      </c>
      <c r="N871" s="12">
        <f>_xlfn.XLOOKUP(A871,Cleaning!$A:$A,Cleaning!$P:$P,0,0)</f>
        <v>10.3</v>
      </c>
      <c r="O871">
        <f>_xlfn.XLOOKUP(A871,Cleaning!$A:$A,Cleaning!$R:$R,0,0)</f>
        <v>0</v>
      </c>
      <c r="P871">
        <f>_xlfn.XLOOKUP(A871,Cleaning!$A:$A,Cleaning!$T:$T,0,0)</f>
        <v>0.75</v>
      </c>
      <c r="Q871" s="5">
        <f>_xlfn.XLOOKUP(A871,Cleaning!$A:$A,Cleaning!$V:$V,0,0)</f>
        <v>11.05</v>
      </c>
    </row>
    <row r="872" spans="1:17" x14ac:dyDescent="0.3">
      <c r="A872" s="3">
        <v>120870</v>
      </c>
      <c r="B872">
        <f>_xlfn.XLOOKUP(A872,Cleaning!$A:$A,Cleaning!$B:$B,0,0)</f>
        <v>501</v>
      </c>
      <c r="C872" s="2">
        <f>_xlfn.XLOOKUP(A872,Cleaning!$A:$A,Cleaning!$C:$C,0,0)</f>
        <v>45824</v>
      </c>
      <c r="D872" s="4">
        <f>_xlfn.XLOOKUP(A872,Cleaning!$A:$A,Cleaning!$D:$D,0,0)</f>
        <v>0.49956018518518519</v>
      </c>
      <c r="E872" s="2">
        <f>_xlfn.XLOOKUP(A872,Cleaning!$A:$A,Cleaning!$E:$E,0,0)</f>
        <v>45824</v>
      </c>
      <c r="F872" s="10" t="str">
        <f>_xlfn.XLOOKUP(A872,Cleaning!$A:$A,Cleaning!$F:$F,0,0)</f>
        <v>Monday</v>
      </c>
      <c r="G872" t="str">
        <f>_xlfn.XLOOKUP(A872,Cleaning!$A:$A,Cleaning!$G:$G,0,0)</f>
        <v>Morning</v>
      </c>
      <c r="H872" t="str">
        <f>_xlfn.XLOOKUP(A872,Cleaning!$A:$A,Cleaning!$I:$I,0,0)</f>
        <v>Drive-Thru</v>
      </c>
      <c r="I872" t="str">
        <f>_xlfn.XLOOKUP(A872,Cleaning!$A:$A,Cleaning!$J:$J,0,0)</f>
        <v>Coffee</v>
      </c>
      <c r="J872" t="str">
        <f>_xlfn.XLOOKUP(A872,Cleaning!$A:$A,Cleaning!$L:$L,0,0)</f>
        <v>No Modifier</v>
      </c>
      <c r="K872" t="str">
        <f>_xlfn.XLOOKUP(A872,Cleaning!$A:$A,Cleaning!$X:$X,0,0)</f>
        <v>Card</v>
      </c>
      <c r="L872" s="3">
        <f>_xlfn.XLOOKUP(A872,Cleaning!$A:$A,Cleaning!$M:$M,0,0)</f>
        <v>1</v>
      </c>
      <c r="M872" s="5">
        <f>_xlfn.XLOOKUP(A872,Cleaning!$A:$A,Cleaning!$O:$O,0,0)</f>
        <v>2.5499999999999998</v>
      </c>
      <c r="N872" s="12">
        <f>_xlfn.XLOOKUP(A872,Cleaning!$A:$A,Cleaning!$P:$P,0,0)</f>
        <v>2.5499999999999998</v>
      </c>
      <c r="O872">
        <f>_xlfn.XLOOKUP(A872,Cleaning!$A:$A,Cleaning!$R:$R,0,0)</f>
        <v>0</v>
      </c>
      <c r="P872">
        <f>_xlfn.XLOOKUP(A872,Cleaning!$A:$A,Cleaning!$T:$T,0,0)</f>
        <v>0.18</v>
      </c>
      <c r="Q872" s="5">
        <f>_xlfn.XLOOKUP(A872,Cleaning!$A:$A,Cleaning!$V:$V,0,0)</f>
        <v>2.73</v>
      </c>
    </row>
    <row r="873" spans="1:17" x14ac:dyDescent="0.3">
      <c r="A873" s="3">
        <v>120871</v>
      </c>
      <c r="B873">
        <f>_xlfn.XLOOKUP(A873,Cleaning!$A:$A,Cleaning!$B:$B,0,0)</f>
        <v>201</v>
      </c>
      <c r="C873" s="2">
        <f>_xlfn.XLOOKUP(A873,Cleaning!$A:$A,Cleaning!$C:$C,0,0)</f>
        <v>45841</v>
      </c>
      <c r="D873" s="4">
        <f>_xlfn.XLOOKUP(A873,Cleaning!$A:$A,Cleaning!$D:$D,0,0)</f>
        <v>0.46090277777777777</v>
      </c>
      <c r="E873" s="2">
        <f>_xlfn.XLOOKUP(A873,Cleaning!$A:$A,Cleaning!$E:$E,0,0)</f>
        <v>45841</v>
      </c>
      <c r="F873" s="10" t="str">
        <f>_xlfn.XLOOKUP(A873,Cleaning!$A:$A,Cleaning!$F:$F,0,0)</f>
        <v>Thursday</v>
      </c>
      <c r="G873" t="str">
        <f>_xlfn.XLOOKUP(A873,Cleaning!$A:$A,Cleaning!$G:$G,0,0)</f>
        <v>Morning</v>
      </c>
      <c r="H873" t="str">
        <f>_xlfn.XLOOKUP(A873,Cleaning!$A:$A,Cleaning!$I:$I,0,0)</f>
        <v>Takeout</v>
      </c>
      <c r="I873" t="str">
        <f>_xlfn.XLOOKUP(A873,Cleaning!$A:$A,Cleaning!$J:$J,0,0)</f>
        <v>Coffee</v>
      </c>
      <c r="J873" t="str">
        <f>_xlfn.XLOOKUP(A873,Cleaning!$A:$A,Cleaning!$L:$L,0,0)</f>
        <v>Almond Milk</v>
      </c>
      <c r="K873" t="str">
        <f>_xlfn.XLOOKUP(A873,Cleaning!$A:$A,Cleaning!$X:$X,0,0)</f>
        <v>Cash</v>
      </c>
      <c r="L873" s="3">
        <f>_xlfn.XLOOKUP(A873,Cleaning!$A:$A,Cleaning!$M:$M,0,0)</f>
        <v>1</v>
      </c>
      <c r="M873" s="5">
        <f>_xlfn.XLOOKUP(A873,Cleaning!$A:$A,Cleaning!$O:$O,0,0)</f>
        <v>2.4299999999999997</v>
      </c>
      <c r="N873" s="12">
        <f>_xlfn.XLOOKUP(A873,Cleaning!$A:$A,Cleaning!$P:$P,0,0)</f>
        <v>2.4299999999999997</v>
      </c>
      <c r="O873">
        <f>_xlfn.XLOOKUP(A873,Cleaning!$A:$A,Cleaning!$R:$R,0,0)</f>
        <v>0</v>
      </c>
      <c r="P873">
        <f>_xlfn.XLOOKUP(A873,Cleaning!$A:$A,Cleaning!$T:$T,0,0)</f>
        <v>0.18</v>
      </c>
      <c r="Q873" s="5">
        <f>_xlfn.XLOOKUP(A873,Cleaning!$A:$A,Cleaning!$V:$V,0,0)</f>
        <v>2.61</v>
      </c>
    </row>
    <row r="874" spans="1:17" x14ac:dyDescent="0.3">
      <c r="A874" s="3">
        <v>120872</v>
      </c>
      <c r="B874">
        <f>_xlfn.XLOOKUP(A874,Cleaning!$A:$A,Cleaning!$B:$B,0,0)</f>
        <v>401</v>
      </c>
      <c r="C874" s="2">
        <f>_xlfn.XLOOKUP(A874,Cleaning!$A:$A,Cleaning!$C:$C,0,0)</f>
        <v>45831</v>
      </c>
      <c r="D874" s="4">
        <f>_xlfn.XLOOKUP(A874,Cleaning!$A:$A,Cleaning!$D:$D,0,0)</f>
        <v>0.23207175925925927</v>
      </c>
      <c r="E874" s="2">
        <f>_xlfn.XLOOKUP(A874,Cleaning!$A:$A,Cleaning!$E:$E,0,0)</f>
        <v>45831</v>
      </c>
      <c r="F874" s="10" t="str">
        <f>_xlfn.XLOOKUP(A874,Cleaning!$A:$A,Cleaning!$F:$F,0,0)</f>
        <v>Monday</v>
      </c>
      <c r="G874" t="str">
        <f>_xlfn.XLOOKUP(A874,Cleaning!$A:$A,Cleaning!$G:$G,0,0)</f>
        <v>Breakfast</v>
      </c>
      <c r="H874" t="str">
        <f>_xlfn.XLOOKUP(A874,Cleaning!$A:$A,Cleaning!$I:$I,0,0)</f>
        <v>Drive-Thru</v>
      </c>
      <c r="I874" t="str">
        <f>_xlfn.XLOOKUP(A874,Cleaning!$A:$A,Cleaning!$J:$J,0,0)</f>
        <v>Egg Muffin</v>
      </c>
      <c r="J874" t="str">
        <f>_xlfn.XLOOKUP(A874,Cleaning!$A:$A,Cleaning!$L:$L,0,0)</f>
        <v>No Cheese</v>
      </c>
      <c r="K874" t="str">
        <f>_xlfn.XLOOKUP(A874,Cleaning!$A:$A,Cleaning!$X:$X,0,0)</f>
        <v>MobilePay</v>
      </c>
      <c r="L874" s="3">
        <f>_xlfn.XLOOKUP(A874,Cleaning!$A:$A,Cleaning!$M:$M,0,0)</f>
        <v>1</v>
      </c>
      <c r="M874" s="5">
        <f>_xlfn.XLOOKUP(A874,Cleaning!$A:$A,Cleaning!$O:$O,0,0)</f>
        <v>2.9</v>
      </c>
      <c r="N874" s="12">
        <f>_xlfn.XLOOKUP(A874,Cleaning!$A:$A,Cleaning!$P:$P,0,0)</f>
        <v>2.9</v>
      </c>
      <c r="O874">
        <f>_xlfn.XLOOKUP(A874,Cleaning!$A:$A,Cleaning!$R:$R,0,0)</f>
        <v>0</v>
      </c>
      <c r="P874">
        <f>_xlfn.XLOOKUP(A874,Cleaning!$A:$A,Cleaning!$T:$T,0,0)</f>
        <v>0.25</v>
      </c>
      <c r="Q874" s="5">
        <f>_xlfn.XLOOKUP(A874,Cleaning!$A:$A,Cleaning!$V:$V,0,0)</f>
        <v>3.15</v>
      </c>
    </row>
    <row r="875" spans="1:17" x14ac:dyDescent="0.3">
      <c r="A875" s="3">
        <v>120873</v>
      </c>
      <c r="B875">
        <f>_xlfn.XLOOKUP(A875,Cleaning!$A:$A,Cleaning!$B:$B,0,0)</f>
        <v>403</v>
      </c>
      <c r="C875" s="2">
        <f>_xlfn.XLOOKUP(A875,Cleaning!$A:$A,Cleaning!$C:$C,0,0)</f>
        <v>45759</v>
      </c>
      <c r="D875" s="4">
        <f>_xlfn.XLOOKUP(A875,Cleaning!$A:$A,Cleaning!$D:$D,0,0)</f>
        <v>0.53921296296296295</v>
      </c>
      <c r="E875" s="2">
        <f>_xlfn.XLOOKUP(A875,Cleaning!$A:$A,Cleaning!$E:$E,0,0)</f>
        <v>45759</v>
      </c>
      <c r="F875" s="10" t="str">
        <f>_xlfn.XLOOKUP(A875,Cleaning!$A:$A,Cleaning!$F:$F,0,0)</f>
        <v>Saturday</v>
      </c>
      <c r="G875" t="str">
        <f>_xlfn.XLOOKUP(A875,Cleaning!$A:$A,Cleaning!$G:$G,0,0)</f>
        <v>Late Night</v>
      </c>
      <c r="H875" t="str">
        <f>_xlfn.XLOOKUP(A875,Cleaning!$A:$A,Cleaning!$I:$I,0,0)</f>
        <v>Takeout</v>
      </c>
      <c r="I875" t="str">
        <f>_xlfn.XLOOKUP(A875,Cleaning!$A:$A,Cleaning!$J:$J,0,0)</f>
        <v>French Fries</v>
      </c>
      <c r="J875" t="str">
        <f>_xlfn.XLOOKUP(A875,Cleaning!$A:$A,Cleaning!$L:$L,0,0)</f>
        <v>Extra Sauce</v>
      </c>
      <c r="K875" t="str">
        <f>_xlfn.XLOOKUP(A875,Cleaning!$A:$A,Cleaning!$X:$X,0,0)</f>
        <v>GiftCard</v>
      </c>
      <c r="L875" s="3">
        <f>_xlfn.XLOOKUP(A875,Cleaning!$A:$A,Cleaning!$M:$M,0,0)</f>
        <v>1</v>
      </c>
      <c r="M875" s="5">
        <f>_xlfn.XLOOKUP(A875,Cleaning!$A:$A,Cleaning!$O:$O,0,0)</f>
        <v>2.6799999999999997</v>
      </c>
      <c r="N875" s="12">
        <f>_xlfn.XLOOKUP(A875,Cleaning!$A:$A,Cleaning!$P:$P,0,0)</f>
        <v>2.6799999999999997</v>
      </c>
      <c r="O875">
        <f>_xlfn.XLOOKUP(A875,Cleaning!$A:$A,Cleaning!$R:$R,0,0)</f>
        <v>0</v>
      </c>
      <c r="P875">
        <f>_xlfn.XLOOKUP(A875,Cleaning!$A:$A,Cleaning!$T:$T,0,0)</f>
        <v>0.24</v>
      </c>
      <c r="Q875" s="5">
        <f>_xlfn.XLOOKUP(A875,Cleaning!$A:$A,Cleaning!$V:$V,0,0)</f>
        <v>2.92</v>
      </c>
    </row>
    <row r="876" spans="1:17" x14ac:dyDescent="0.3">
      <c r="A876" s="3">
        <v>120874</v>
      </c>
      <c r="B876">
        <f>_xlfn.XLOOKUP(A876,Cleaning!$A:$A,Cleaning!$B:$B,0,0)</f>
        <v>101</v>
      </c>
      <c r="C876" s="2">
        <f>_xlfn.XLOOKUP(A876,Cleaning!$A:$A,Cleaning!$C:$C,0,0)</f>
        <v>45841</v>
      </c>
      <c r="D876" s="4">
        <f>_xlfn.XLOOKUP(A876,Cleaning!$A:$A,Cleaning!$D:$D,0,0)</f>
        <v>0.49275462962962963</v>
      </c>
      <c r="E876" s="2">
        <f>_xlfn.XLOOKUP(A876,Cleaning!$A:$A,Cleaning!$E:$E,0,0)</f>
        <v>45841</v>
      </c>
      <c r="F876" s="10" t="str">
        <f>_xlfn.XLOOKUP(A876,Cleaning!$A:$A,Cleaning!$F:$F,0,0)</f>
        <v>Thursday</v>
      </c>
      <c r="G876" t="str">
        <f>_xlfn.XLOOKUP(A876,Cleaning!$A:$A,Cleaning!$G:$G,0,0)</f>
        <v>Morning</v>
      </c>
      <c r="H876" t="str">
        <f>_xlfn.XLOOKUP(A876,Cleaning!$A:$A,Cleaning!$I:$I,0,0)</f>
        <v>Takeout</v>
      </c>
      <c r="I876" t="str">
        <f>_xlfn.XLOOKUP(A876,Cleaning!$A:$A,Cleaning!$J:$J,0,0)</f>
        <v>Soft Drink (Medium)</v>
      </c>
      <c r="J876" t="str">
        <f>_xlfn.XLOOKUP(A876,Cleaning!$A:$A,Cleaning!$L:$L,0,0)</f>
        <v>Light Ice</v>
      </c>
      <c r="K876" t="str">
        <f>_xlfn.XLOOKUP(A876,Cleaning!$A:$A,Cleaning!$X:$X,0,0)</f>
        <v>Card</v>
      </c>
      <c r="L876" s="3">
        <f>_xlfn.XLOOKUP(A876,Cleaning!$A:$A,Cleaning!$M:$M,0,0)</f>
        <v>3</v>
      </c>
      <c r="M876" s="5">
        <f>_xlfn.XLOOKUP(A876,Cleaning!$A:$A,Cleaning!$O:$O,0,0)</f>
        <v>1.74</v>
      </c>
      <c r="N876" s="12">
        <f>_xlfn.XLOOKUP(A876,Cleaning!$A:$A,Cleaning!$P:$P,0,0)</f>
        <v>5.22</v>
      </c>
      <c r="O876">
        <f>_xlfn.XLOOKUP(A876,Cleaning!$A:$A,Cleaning!$R:$R,0,0)</f>
        <v>0</v>
      </c>
      <c r="P876">
        <f>_xlfn.XLOOKUP(A876,Cleaning!$A:$A,Cleaning!$T:$T,0,0)</f>
        <v>0.5</v>
      </c>
      <c r="Q876" s="5">
        <f>_xlfn.XLOOKUP(A876,Cleaning!$A:$A,Cleaning!$V:$V,0,0)</f>
        <v>5.72</v>
      </c>
    </row>
    <row r="877" spans="1:17" x14ac:dyDescent="0.3">
      <c r="A877" s="3">
        <v>120875</v>
      </c>
      <c r="B877">
        <f>_xlfn.XLOOKUP(A877,Cleaning!$A:$A,Cleaning!$B:$B,0,0)</f>
        <v>103</v>
      </c>
      <c r="C877" s="2">
        <f>_xlfn.XLOOKUP(A877,Cleaning!$A:$A,Cleaning!$C:$C,0,0)</f>
        <v>45855</v>
      </c>
      <c r="D877" s="4">
        <f>_xlfn.XLOOKUP(A877,Cleaning!$A:$A,Cleaning!$D:$D,0,0)</f>
        <v>0.41405092592592591</v>
      </c>
      <c r="E877" s="2">
        <f>_xlfn.XLOOKUP(A877,Cleaning!$A:$A,Cleaning!$E:$E,0,0)</f>
        <v>45855</v>
      </c>
      <c r="F877" s="10" t="str">
        <f>_xlfn.XLOOKUP(A877,Cleaning!$A:$A,Cleaning!$F:$F,0,0)</f>
        <v>Thursday</v>
      </c>
      <c r="G877" t="str">
        <f>_xlfn.XLOOKUP(A877,Cleaning!$A:$A,Cleaning!$G:$G,0,0)</f>
        <v>Breakfast</v>
      </c>
      <c r="H877" t="str">
        <f>_xlfn.XLOOKUP(A877,Cleaning!$A:$A,Cleaning!$I:$I,0,0)</f>
        <v>Drive-Thru</v>
      </c>
      <c r="I877" t="str">
        <f>_xlfn.XLOOKUP(A877,Cleaning!$A:$A,Cleaning!$J:$J,0,0)</f>
        <v>Egg Muffin</v>
      </c>
      <c r="J877" t="str">
        <f>_xlfn.XLOOKUP(A877,Cleaning!$A:$A,Cleaning!$L:$L,0,0)</f>
        <v>Extra Egg</v>
      </c>
      <c r="K877" t="str">
        <f>_xlfn.XLOOKUP(A877,Cleaning!$A:$A,Cleaning!$X:$X,0,0)</f>
        <v>Card</v>
      </c>
      <c r="L877" s="3">
        <f>_xlfn.XLOOKUP(A877,Cleaning!$A:$A,Cleaning!$M:$M,0,0)</f>
        <v>1</v>
      </c>
      <c r="M877" s="5">
        <f>_xlfn.XLOOKUP(A877,Cleaning!$A:$A,Cleaning!$O:$O,0,0)</f>
        <v>4.6900000000000004</v>
      </c>
      <c r="N877" s="12">
        <f>_xlfn.XLOOKUP(A877,Cleaning!$A:$A,Cleaning!$P:$P,0,0)</f>
        <v>4.6900000000000004</v>
      </c>
      <c r="O877">
        <f>_xlfn.XLOOKUP(A877,Cleaning!$A:$A,Cleaning!$R:$R,0,0)</f>
        <v>0</v>
      </c>
      <c r="P877">
        <f>_xlfn.XLOOKUP(A877,Cleaning!$A:$A,Cleaning!$T:$T,0,0)</f>
        <v>0.38</v>
      </c>
      <c r="Q877" s="5">
        <f>_xlfn.XLOOKUP(A877,Cleaning!$A:$A,Cleaning!$V:$V,0,0)</f>
        <v>5.07</v>
      </c>
    </row>
    <row r="878" spans="1:17" x14ac:dyDescent="0.3">
      <c r="A878" s="3">
        <v>120876</v>
      </c>
      <c r="B878">
        <f>_xlfn.XLOOKUP(A878,Cleaning!$A:$A,Cleaning!$B:$B,0,0)</f>
        <v>101</v>
      </c>
      <c r="C878" s="2">
        <f>_xlfn.XLOOKUP(A878,Cleaning!$A:$A,Cleaning!$C:$C,0,0)</f>
        <v>45770</v>
      </c>
      <c r="D878" s="4">
        <f>_xlfn.XLOOKUP(A878,Cleaning!$A:$A,Cleaning!$D:$D,0,0)</f>
        <v>0.50614583333333329</v>
      </c>
      <c r="E878" s="2">
        <f>_xlfn.XLOOKUP(A878,Cleaning!$A:$A,Cleaning!$E:$E,0,0)</f>
        <v>45770</v>
      </c>
      <c r="F878" s="10" t="str">
        <f>_xlfn.XLOOKUP(A878,Cleaning!$A:$A,Cleaning!$F:$F,0,0)</f>
        <v>Wednesday</v>
      </c>
      <c r="G878" t="str">
        <f>_xlfn.XLOOKUP(A878,Cleaning!$A:$A,Cleaning!$G:$G,0,0)</f>
        <v>Lunch</v>
      </c>
      <c r="H878" t="str">
        <f>_xlfn.XLOOKUP(A878,Cleaning!$A:$A,Cleaning!$I:$I,0,0)</f>
        <v>Drive-Thru</v>
      </c>
      <c r="I878" t="str">
        <f>_xlfn.XLOOKUP(A878,Cleaning!$A:$A,Cleaning!$J:$J,0,0)</f>
        <v>Cheeseburger</v>
      </c>
      <c r="J878" t="str">
        <f>_xlfn.XLOOKUP(A878,Cleaning!$A:$A,Cleaning!$L:$L,0,0)</f>
        <v>No Modifier</v>
      </c>
      <c r="K878" t="str">
        <f>_xlfn.XLOOKUP(A878,Cleaning!$A:$A,Cleaning!$X:$X,0,0)</f>
        <v>Cash</v>
      </c>
      <c r="L878" s="3">
        <f>_xlfn.XLOOKUP(A878,Cleaning!$A:$A,Cleaning!$M:$M,0,0)</f>
        <v>1</v>
      </c>
      <c r="M878" s="5">
        <f>_xlfn.XLOOKUP(A878,Cleaning!$A:$A,Cleaning!$O:$O,0,0)</f>
        <v>4.32</v>
      </c>
      <c r="N878" s="12">
        <f>_xlfn.XLOOKUP(A878,Cleaning!$A:$A,Cleaning!$P:$P,0,0)</f>
        <v>4.32</v>
      </c>
      <c r="O878">
        <f>_xlfn.XLOOKUP(A878,Cleaning!$A:$A,Cleaning!$R:$R,0,0)</f>
        <v>0</v>
      </c>
      <c r="P878">
        <f>_xlfn.XLOOKUP(A878,Cleaning!$A:$A,Cleaning!$T:$T,0,0)</f>
        <v>0.41</v>
      </c>
      <c r="Q878" s="5">
        <f>_xlfn.XLOOKUP(A878,Cleaning!$A:$A,Cleaning!$V:$V,0,0)</f>
        <v>4.7300000000000004</v>
      </c>
    </row>
    <row r="879" spans="1:17" x14ac:dyDescent="0.3">
      <c r="A879" s="3">
        <v>120877</v>
      </c>
      <c r="B879">
        <f>_xlfn.XLOOKUP(A879,Cleaning!$A:$A,Cleaning!$B:$B,0,0)</f>
        <v>301</v>
      </c>
      <c r="C879" s="2">
        <f>_xlfn.XLOOKUP(A879,Cleaning!$A:$A,Cleaning!$C:$C,0,0)</f>
        <v>45781</v>
      </c>
      <c r="D879" s="4">
        <f>_xlfn.XLOOKUP(A879,Cleaning!$A:$A,Cleaning!$D:$D,0,0)</f>
        <v>0.24237268518518518</v>
      </c>
      <c r="E879" s="2">
        <f>_xlfn.XLOOKUP(A879,Cleaning!$A:$A,Cleaning!$E:$E,0,0)</f>
        <v>45781</v>
      </c>
      <c r="F879" s="10" t="str">
        <f>_xlfn.XLOOKUP(A879,Cleaning!$A:$A,Cleaning!$F:$F,0,0)</f>
        <v>Sunday</v>
      </c>
      <c r="G879" t="str">
        <f>_xlfn.XLOOKUP(A879,Cleaning!$A:$A,Cleaning!$G:$G,0,0)</f>
        <v>Breakfast</v>
      </c>
      <c r="H879" t="str">
        <f>_xlfn.XLOOKUP(A879,Cleaning!$A:$A,Cleaning!$I:$I,0,0)</f>
        <v>Drive-Thru</v>
      </c>
      <c r="I879" t="str">
        <f>_xlfn.XLOOKUP(A879,Cleaning!$A:$A,Cleaning!$J:$J,0,0)</f>
        <v>Latte</v>
      </c>
      <c r="J879" t="str">
        <f>_xlfn.XLOOKUP(A879,Cleaning!$A:$A,Cleaning!$L:$L,0,0)</f>
        <v>No Modifier</v>
      </c>
      <c r="K879" t="str">
        <f>_xlfn.XLOOKUP(A879,Cleaning!$A:$A,Cleaning!$X:$X,0,0)</f>
        <v>Cash</v>
      </c>
      <c r="L879" s="3">
        <f>_xlfn.XLOOKUP(A879,Cleaning!$A:$A,Cleaning!$M:$M,0,0)</f>
        <v>1</v>
      </c>
      <c r="M879" s="5">
        <f>_xlfn.XLOOKUP(A879,Cleaning!$A:$A,Cleaning!$O:$O,0,0)</f>
        <v>3.3</v>
      </c>
      <c r="N879" s="12">
        <f>_xlfn.XLOOKUP(A879,Cleaning!$A:$A,Cleaning!$P:$P,0,0)</f>
        <v>3.3</v>
      </c>
      <c r="O879">
        <f>_xlfn.XLOOKUP(A879,Cleaning!$A:$A,Cleaning!$R:$R,0,0)</f>
        <v>0</v>
      </c>
      <c r="P879">
        <f>_xlfn.XLOOKUP(A879,Cleaning!$A:$A,Cleaning!$T:$T,0,0)</f>
        <v>0.21</v>
      </c>
      <c r="Q879" s="5">
        <f>_xlfn.XLOOKUP(A879,Cleaning!$A:$A,Cleaning!$V:$V,0,0)</f>
        <v>3.51</v>
      </c>
    </row>
    <row r="880" spans="1:17" x14ac:dyDescent="0.3">
      <c r="A880" s="3">
        <v>120878</v>
      </c>
      <c r="B880">
        <f>_xlfn.XLOOKUP(A880,Cleaning!$A:$A,Cleaning!$B:$B,0,0)</f>
        <v>403</v>
      </c>
      <c r="C880" s="2">
        <f>_xlfn.XLOOKUP(A880,Cleaning!$A:$A,Cleaning!$C:$C,0,0)</f>
        <v>45871</v>
      </c>
      <c r="D880" s="4">
        <f>_xlfn.XLOOKUP(A880,Cleaning!$A:$A,Cleaning!$D:$D,0,0)</f>
        <v>0.24141203703703704</v>
      </c>
      <c r="E880" s="2">
        <f>_xlfn.XLOOKUP(A880,Cleaning!$A:$A,Cleaning!$E:$E,0,0)</f>
        <v>45871</v>
      </c>
      <c r="F880" s="10" t="str">
        <f>_xlfn.XLOOKUP(A880,Cleaning!$A:$A,Cleaning!$F:$F,0,0)</f>
        <v>Saturday</v>
      </c>
      <c r="G880" t="str">
        <f>_xlfn.XLOOKUP(A880,Cleaning!$A:$A,Cleaning!$G:$G,0,0)</f>
        <v>Afternoon</v>
      </c>
      <c r="H880" t="str">
        <f>_xlfn.XLOOKUP(A880,Cleaning!$A:$A,Cleaning!$I:$I,0,0)</f>
        <v>Dine-In</v>
      </c>
      <c r="I880" t="str">
        <f>_xlfn.XLOOKUP(A880,Cleaning!$A:$A,Cleaning!$J:$J,0,0)</f>
        <v>Onion Rings</v>
      </c>
      <c r="J880" t="str">
        <f>_xlfn.XLOOKUP(A880,Cleaning!$A:$A,Cleaning!$L:$L,0,0)</f>
        <v>Large Size</v>
      </c>
      <c r="K880" t="str">
        <f>_xlfn.XLOOKUP(A880,Cleaning!$A:$A,Cleaning!$X:$X,0,0)</f>
        <v>Card</v>
      </c>
      <c r="L880" s="3">
        <f>_xlfn.XLOOKUP(A880,Cleaning!$A:$A,Cleaning!$M:$M,0,0)</f>
        <v>2</v>
      </c>
      <c r="M880" s="5">
        <f>_xlfn.XLOOKUP(A880,Cleaning!$A:$A,Cleaning!$O:$O,0,0)</f>
        <v>3.7399999999999993</v>
      </c>
      <c r="N880" s="12">
        <f>_xlfn.XLOOKUP(A880,Cleaning!$A:$A,Cleaning!$P:$P,0,0)</f>
        <v>7.4799999999999986</v>
      </c>
      <c r="O880">
        <f>_xlfn.XLOOKUP(A880,Cleaning!$A:$A,Cleaning!$R:$R,0,0)</f>
        <v>0</v>
      </c>
      <c r="P880">
        <f>_xlfn.XLOOKUP(A880,Cleaning!$A:$A,Cleaning!$T:$T,0,0)</f>
        <v>0.56000000000000005</v>
      </c>
      <c r="Q880" s="5">
        <f>_xlfn.XLOOKUP(A880,Cleaning!$A:$A,Cleaning!$V:$V,0,0)</f>
        <v>8.0399999999999991</v>
      </c>
    </row>
    <row r="881" spans="1:17" x14ac:dyDescent="0.3">
      <c r="A881" s="3">
        <v>120879</v>
      </c>
      <c r="B881">
        <f>_xlfn.XLOOKUP(A881,Cleaning!$A:$A,Cleaning!$B:$B,0,0)</f>
        <v>501</v>
      </c>
      <c r="C881" s="2">
        <f>_xlfn.XLOOKUP(A881,Cleaning!$A:$A,Cleaning!$C:$C,0,0)</f>
        <v>45842</v>
      </c>
      <c r="D881" s="4">
        <f>_xlfn.XLOOKUP(A881,Cleaning!$A:$A,Cleaning!$D:$D,0,0)</f>
        <v>0.10692129629629629</v>
      </c>
      <c r="E881" s="2">
        <f>_xlfn.XLOOKUP(A881,Cleaning!$A:$A,Cleaning!$E:$E,0,0)</f>
        <v>45842</v>
      </c>
      <c r="F881" s="10" t="str">
        <f>_xlfn.XLOOKUP(A881,Cleaning!$A:$A,Cleaning!$F:$F,0,0)</f>
        <v>Friday</v>
      </c>
      <c r="G881" t="str">
        <f>_xlfn.XLOOKUP(A881,Cleaning!$A:$A,Cleaning!$G:$G,0,0)</f>
        <v>Lunch</v>
      </c>
      <c r="H881" t="str">
        <f>_xlfn.XLOOKUP(A881,Cleaning!$A:$A,Cleaning!$I:$I,0,0)</f>
        <v>Unknown</v>
      </c>
      <c r="I881" t="str">
        <f>_xlfn.XLOOKUP(A881,Cleaning!$A:$A,Cleaning!$J:$J,0,0)</f>
        <v>French Fries</v>
      </c>
      <c r="J881" t="str">
        <f>_xlfn.XLOOKUP(A881,Cleaning!$A:$A,Cleaning!$L:$L,0,0)</f>
        <v>No Modifier</v>
      </c>
      <c r="K881" t="str">
        <f>_xlfn.XLOOKUP(A881,Cleaning!$A:$A,Cleaning!$X:$X,0,0)</f>
        <v>Card</v>
      </c>
      <c r="L881" s="3">
        <f>_xlfn.XLOOKUP(A881,Cleaning!$A:$A,Cleaning!$M:$M,0,0)</f>
        <v>1</v>
      </c>
      <c r="M881" s="5">
        <f>_xlfn.XLOOKUP(A881,Cleaning!$A:$A,Cleaning!$O:$O,0,0)</f>
        <v>2.98</v>
      </c>
      <c r="N881" s="12">
        <f>_xlfn.XLOOKUP(A881,Cleaning!$A:$A,Cleaning!$P:$P,0,0)</f>
        <v>2.98</v>
      </c>
      <c r="O881">
        <f>_xlfn.XLOOKUP(A881,Cleaning!$A:$A,Cleaning!$R:$R,0,0)</f>
        <v>0.6</v>
      </c>
      <c r="P881">
        <f>_xlfn.XLOOKUP(A881,Cleaning!$A:$A,Cleaning!$T:$T,0,0)</f>
        <v>0.21</v>
      </c>
      <c r="Q881" s="5">
        <f>_xlfn.XLOOKUP(A881,Cleaning!$A:$A,Cleaning!$V:$V,0,0)</f>
        <v>2.59</v>
      </c>
    </row>
    <row r="882" spans="1:17" x14ac:dyDescent="0.3">
      <c r="A882" s="3">
        <v>120880</v>
      </c>
      <c r="B882">
        <f>_xlfn.XLOOKUP(A882,Cleaning!$A:$A,Cleaning!$B:$B,0,0)</f>
        <v>202</v>
      </c>
      <c r="C882" s="2">
        <f>_xlfn.XLOOKUP(A882,Cleaning!$A:$A,Cleaning!$C:$C,0,0)</f>
        <v>45830</v>
      </c>
      <c r="D882" s="4">
        <f>_xlfn.XLOOKUP(A882,Cleaning!$A:$A,Cleaning!$D:$D,0,0)</f>
        <v>0.36135416666666664</v>
      </c>
      <c r="E882" s="2">
        <f>_xlfn.XLOOKUP(A882,Cleaning!$A:$A,Cleaning!$E:$E,0,0)</f>
        <v>45830</v>
      </c>
      <c r="F882" s="10" t="str">
        <f>_xlfn.XLOOKUP(A882,Cleaning!$A:$A,Cleaning!$F:$F,0,0)</f>
        <v>Sunday</v>
      </c>
      <c r="G882" t="str">
        <f>_xlfn.XLOOKUP(A882,Cleaning!$A:$A,Cleaning!$G:$G,0,0)</f>
        <v>Dinner</v>
      </c>
      <c r="H882" t="str">
        <f>_xlfn.XLOOKUP(A882,Cleaning!$A:$A,Cleaning!$I:$I,0,0)</f>
        <v>Dine-In</v>
      </c>
      <c r="I882" t="str">
        <f>_xlfn.XLOOKUP(A882,Cleaning!$A:$A,Cleaning!$J:$J,0,0)</f>
        <v>Spicy Chicken Sandwich</v>
      </c>
      <c r="J882" t="str">
        <f>_xlfn.XLOOKUP(A882,Cleaning!$A:$A,Cleaning!$L:$L,0,0)</f>
        <v>No Modifier</v>
      </c>
      <c r="K882" t="str">
        <f>_xlfn.XLOOKUP(A882,Cleaning!$A:$A,Cleaning!$X:$X,0,0)</f>
        <v>Cash</v>
      </c>
      <c r="L882" s="3">
        <f>_xlfn.XLOOKUP(A882,Cleaning!$A:$A,Cleaning!$M:$M,0,0)</f>
        <v>1</v>
      </c>
      <c r="M882" s="5">
        <f>_xlfn.XLOOKUP(A882,Cleaning!$A:$A,Cleaning!$O:$O,0,0)</f>
        <v>6.6099999999999994</v>
      </c>
      <c r="N882" s="12">
        <f>_xlfn.XLOOKUP(A882,Cleaning!$A:$A,Cleaning!$P:$P,0,0)</f>
        <v>6.6099999999999994</v>
      </c>
      <c r="O882">
        <f>_xlfn.XLOOKUP(A882,Cleaning!$A:$A,Cleaning!$R:$R,0,0)</f>
        <v>0</v>
      </c>
      <c r="P882">
        <f>_xlfn.XLOOKUP(A882,Cleaning!$A:$A,Cleaning!$T:$T,0,0)</f>
        <v>0.56000000000000005</v>
      </c>
      <c r="Q882" s="5">
        <f>_xlfn.XLOOKUP(A882,Cleaning!$A:$A,Cleaning!$V:$V,0,0)</f>
        <v>7.17</v>
      </c>
    </row>
    <row r="883" spans="1:17" x14ac:dyDescent="0.3">
      <c r="A883" s="3">
        <v>120881</v>
      </c>
      <c r="B883">
        <f>_xlfn.XLOOKUP(A883,Cleaning!$A:$A,Cleaning!$B:$B,0,0)</f>
        <v>301</v>
      </c>
      <c r="C883" s="2">
        <f>_xlfn.XLOOKUP(A883,Cleaning!$A:$A,Cleaning!$C:$C,0,0)</f>
        <v>45857</v>
      </c>
      <c r="D883" s="4">
        <f>_xlfn.XLOOKUP(A883,Cleaning!$A:$A,Cleaning!$D:$D,0,0)</f>
        <v>0.11530092592592593</v>
      </c>
      <c r="E883" s="2">
        <f>_xlfn.XLOOKUP(A883,Cleaning!$A:$A,Cleaning!$E:$E,0,0)</f>
        <v>45857</v>
      </c>
      <c r="F883" s="10" t="str">
        <f>_xlfn.XLOOKUP(A883,Cleaning!$A:$A,Cleaning!$F:$F,0,0)</f>
        <v>Saturday</v>
      </c>
      <c r="G883" t="str">
        <f>_xlfn.XLOOKUP(A883,Cleaning!$A:$A,Cleaning!$G:$G,0,0)</f>
        <v>Lunch</v>
      </c>
      <c r="H883" t="str">
        <f>_xlfn.XLOOKUP(A883,Cleaning!$A:$A,Cleaning!$I:$I,0,0)</f>
        <v>Takeout</v>
      </c>
      <c r="I883" t="str">
        <f>_xlfn.XLOOKUP(A883,Cleaning!$A:$A,Cleaning!$J:$J,0,0)</f>
        <v>Cheeseburger Combo</v>
      </c>
      <c r="J883" t="str">
        <f>_xlfn.XLOOKUP(A883,Cleaning!$A:$A,Cleaning!$L:$L,0,0)</f>
        <v>No Modifier</v>
      </c>
      <c r="K883" t="str">
        <f>_xlfn.XLOOKUP(A883,Cleaning!$A:$A,Cleaning!$X:$X,0,0)</f>
        <v>Card</v>
      </c>
      <c r="L883" s="3">
        <f>_xlfn.XLOOKUP(A883,Cleaning!$A:$A,Cleaning!$M:$M,0,0)</f>
        <v>1</v>
      </c>
      <c r="M883" s="5">
        <f>_xlfn.XLOOKUP(A883,Cleaning!$A:$A,Cleaning!$O:$O,0,0)</f>
        <v>8.2200000000000006</v>
      </c>
      <c r="N883" s="12">
        <f>_xlfn.XLOOKUP(A883,Cleaning!$A:$A,Cleaning!$P:$P,0,0)</f>
        <v>8.2200000000000006</v>
      </c>
      <c r="O883">
        <f>_xlfn.XLOOKUP(A883,Cleaning!$A:$A,Cleaning!$R:$R,0,0)</f>
        <v>0</v>
      </c>
      <c r="P883">
        <f>_xlfn.XLOOKUP(A883,Cleaning!$A:$A,Cleaning!$T:$T,0,0)</f>
        <v>0.78</v>
      </c>
      <c r="Q883" s="5">
        <f>_xlfn.XLOOKUP(A883,Cleaning!$A:$A,Cleaning!$V:$V,0,0)</f>
        <v>9</v>
      </c>
    </row>
    <row r="884" spans="1:17" x14ac:dyDescent="0.3">
      <c r="A884" s="3">
        <v>120882</v>
      </c>
      <c r="B884">
        <f>_xlfn.XLOOKUP(A884,Cleaning!$A:$A,Cleaning!$B:$B,0,0)</f>
        <v>403</v>
      </c>
      <c r="C884" s="2">
        <f>_xlfn.XLOOKUP(A884,Cleaning!$A:$A,Cleaning!$C:$C,0,0)</f>
        <v>45870</v>
      </c>
      <c r="D884" s="4">
        <f>_xlfn.XLOOKUP(A884,Cleaning!$A:$A,Cleaning!$D:$D,0,0)</f>
        <v>0.42906250000000001</v>
      </c>
      <c r="E884" s="2">
        <f>_xlfn.XLOOKUP(A884,Cleaning!$A:$A,Cleaning!$E:$E,0,0)</f>
        <v>45870</v>
      </c>
      <c r="F884" s="10" t="str">
        <f>_xlfn.XLOOKUP(A884,Cleaning!$A:$A,Cleaning!$F:$F,0,0)</f>
        <v>Friday</v>
      </c>
      <c r="G884" t="str">
        <f>_xlfn.XLOOKUP(A884,Cleaning!$A:$A,Cleaning!$G:$G,0,0)</f>
        <v>Morning</v>
      </c>
      <c r="H884" t="str">
        <f>_xlfn.XLOOKUP(A884,Cleaning!$A:$A,Cleaning!$I:$I,0,0)</f>
        <v>Dine-In</v>
      </c>
      <c r="I884" t="str">
        <f>_xlfn.XLOOKUP(A884,Cleaning!$A:$A,Cleaning!$J:$J,0,0)</f>
        <v>Bottled Water</v>
      </c>
      <c r="J884" t="str">
        <f>_xlfn.XLOOKUP(A884,Cleaning!$A:$A,Cleaning!$L:$L,0,0)</f>
        <v>No Ice</v>
      </c>
      <c r="K884" t="str">
        <f>_xlfn.XLOOKUP(A884,Cleaning!$A:$A,Cleaning!$X:$X,0,0)</f>
        <v>Card</v>
      </c>
      <c r="L884" s="3">
        <f>_xlfn.XLOOKUP(A884,Cleaning!$A:$A,Cleaning!$M:$M,0,0)</f>
        <v>2</v>
      </c>
      <c r="M884" s="5">
        <f>_xlfn.XLOOKUP(A884,Cleaning!$A:$A,Cleaning!$O:$O,0,0)</f>
        <v>1.4000000000000001</v>
      </c>
      <c r="N884" s="12">
        <f>_xlfn.XLOOKUP(A884,Cleaning!$A:$A,Cleaning!$P:$P,0,0)</f>
        <v>2.8000000000000003</v>
      </c>
      <c r="O884">
        <f>_xlfn.XLOOKUP(A884,Cleaning!$A:$A,Cleaning!$R:$R,0,0)</f>
        <v>0</v>
      </c>
      <c r="P884">
        <f>_xlfn.XLOOKUP(A884,Cleaning!$A:$A,Cleaning!$T:$T,0,0)</f>
        <v>0.17</v>
      </c>
      <c r="Q884" s="5">
        <f>_xlfn.XLOOKUP(A884,Cleaning!$A:$A,Cleaning!$V:$V,0,0)</f>
        <v>2.97</v>
      </c>
    </row>
    <row r="885" spans="1:17" x14ac:dyDescent="0.3">
      <c r="A885" s="3">
        <v>120883</v>
      </c>
      <c r="B885">
        <f>_xlfn.XLOOKUP(A885,Cleaning!$A:$A,Cleaning!$B:$B,0,0)</f>
        <v>402</v>
      </c>
      <c r="C885" s="2">
        <f>_xlfn.XLOOKUP(A885,Cleaning!$A:$A,Cleaning!$C:$C,0,0)</f>
        <v>45759</v>
      </c>
      <c r="D885" s="4">
        <f>_xlfn.XLOOKUP(A885,Cleaning!$A:$A,Cleaning!$D:$D,0,0)</f>
        <v>0.52305555555555561</v>
      </c>
      <c r="E885" s="2">
        <f>_xlfn.XLOOKUP(A885,Cleaning!$A:$A,Cleaning!$E:$E,0,0)</f>
        <v>45759</v>
      </c>
      <c r="F885" s="10" t="str">
        <f>_xlfn.XLOOKUP(A885,Cleaning!$A:$A,Cleaning!$F:$F,0,0)</f>
        <v>Saturday</v>
      </c>
      <c r="G885" t="str">
        <f>_xlfn.XLOOKUP(A885,Cleaning!$A:$A,Cleaning!$G:$G,0,0)</f>
        <v>Lunch</v>
      </c>
      <c r="H885" t="str">
        <f>_xlfn.XLOOKUP(A885,Cleaning!$A:$A,Cleaning!$I:$I,0,0)</f>
        <v>Takeout</v>
      </c>
      <c r="I885" t="str">
        <f>_xlfn.XLOOKUP(A885,Cleaning!$A:$A,Cleaning!$J:$J,0,0)</f>
        <v>Cheeseburger Combo</v>
      </c>
      <c r="J885" t="str">
        <f>_xlfn.XLOOKUP(A885,Cleaning!$A:$A,Cleaning!$L:$L,0,0)</f>
        <v>No Modifier</v>
      </c>
      <c r="K885" t="str">
        <f>_xlfn.XLOOKUP(A885,Cleaning!$A:$A,Cleaning!$X:$X,0,0)</f>
        <v>Cash</v>
      </c>
      <c r="L885" s="3">
        <f>_xlfn.XLOOKUP(A885,Cleaning!$A:$A,Cleaning!$M:$M,0,0)</f>
        <v>1</v>
      </c>
      <c r="M885" s="5">
        <f>_xlfn.XLOOKUP(A885,Cleaning!$A:$A,Cleaning!$O:$O,0,0)</f>
        <v>9.01</v>
      </c>
      <c r="N885" s="12">
        <f>_xlfn.XLOOKUP(A885,Cleaning!$A:$A,Cleaning!$P:$P,0,0)</f>
        <v>9.01</v>
      </c>
      <c r="O885">
        <f>_xlfn.XLOOKUP(A885,Cleaning!$A:$A,Cleaning!$R:$R,0,0)</f>
        <v>0</v>
      </c>
      <c r="P885">
        <f>_xlfn.XLOOKUP(A885,Cleaning!$A:$A,Cleaning!$T:$T,0,0)</f>
        <v>0.59</v>
      </c>
      <c r="Q885" s="5">
        <f>_xlfn.XLOOKUP(A885,Cleaning!$A:$A,Cleaning!$V:$V,0,0)</f>
        <v>9.6</v>
      </c>
    </row>
    <row r="886" spans="1:17" x14ac:dyDescent="0.3">
      <c r="A886" s="3">
        <v>120884</v>
      </c>
      <c r="B886">
        <f>_xlfn.XLOOKUP(A886,Cleaning!$A:$A,Cleaning!$B:$B,0,0)</f>
        <v>202</v>
      </c>
      <c r="C886" s="2">
        <f>_xlfn.XLOOKUP(A886,Cleaning!$A:$A,Cleaning!$C:$C,0,0)</f>
        <v>45858</v>
      </c>
      <c r="D886" s="4">
        <f>_xlfn.XLOOKUP(A886,Cleaning!$A:$A,Cleaning!$D:$D,0,0)</f>
        <v>0.46939814814814818</v>
      </c>
      <c r="E886" s="2">
        <f>_xlfn.XLOOKUP(A886,Cleaning!$A:$A,Cleaning!$E:$E,0,0)</f>
        <v>45858</v>
      </c>
      <c r="F886" s="10" t="str">
        <f>_xlfn.XLOOKUP(A886,Cleaning!$A:$A,Cleaning!$F:$F,0,0)</f>
        <v>Sunday</v>
      </c>
      <c r="G886" t="str">
        <f>_xlfn.XLOOKUP(A886,Cleaning!$A:$A,Cleaning!$G:$G,0,0)</f>
        <v>Lunch</v>
      </c>
      <c r="H886" t="str">
        <f>_xlfn.XLOOKUP(A886,Cleaning!$A:$A,Cleaning!$I:$I,0,0)</f>
        <v>Takeout</v>
      </c>
      <c r="I886" t="str">
        <f>_xlfn.XLOOKUP(A886,Cleaning!$A:$A,Cleaning!$J:$J,0,0)</f>
        <v>Veggie Burger</v>
      </c>
      <c r="J886" t="str">
        <f>_xlfn.XLOOKUP(A886,Cleaning!$A:$A,Cleaning!$L:$L,0,0)</f>
        <v>No Modifier</v>
      </c>
      <c r="K886" t="str">
        <f>_xlfn.XLOOKUP(A886,Cleaning!$A:$A,Cleaning!$X:$X,0,0)</f>
        <v>Cash</v>
      </c>
      <c r="L886" s="3">
        <f>_xlfn.XLOOKUP(A886,Cleaning!$A:$A,Cleaning!$M:$M,0,0)</f>
        <v>1</v>
      </c>
      <c r="M886" s="5">
        <f>_xlfn.XLOOKUP(A886,Cleaning!$A:$A,Cleaning!$O:$O,0,0)</f>
        <v>5.88</v>
      </c>
      <c r="N886" s="12">
        <f>_xlfn.XLOOKUP(A886,Cleaning!$A:$A,Cleaning!$P:$P,0,0)</f>
        <v>5.88</v>
      </c>
      <c r="O886">
        <f>_xlfn.XLOOKUP(A886,Cleaning!$A:$A,Cleaning!$R:$R,0,0)</f>
        <v>0</v>
      </c>
      <c r="P886">
        <f>_xlfn.XLOOKUP(A886,Cleaning!$A:$A,Cleaning!$T:$T,0,0)</f>
        <v>0.44</v>
      </c>
      <c r="Q886" s="5">
        <f>_xlfn.XLOOKUP(A886,Cleaning!$A:$A,Cleaning!$V:$V,0,0)</f>
        <v>6.32</v>
      </c>
    </row>
    <row r="887" spans="1:17" x14ac:dyDescent="0.3">
      <c r="A887" s="3">
        <v>120885</v>
      </c>
      <c r="B887">
        <f>_xlfn.XLOOKUP(A887,Cleaning!$A:$A,Cleaning!$B:$B,0,0)</f>
        <v>401</v>
      </c>
      <c r="C887" s="2">
        <f>_xlfn.XLOOKUP(A887,Cleaning!$A:$A,Cleaning!$C:$C,0,0)</f>
        <v>45782</v>
      </c>
      <c r="D887" s="4">
        <f>_xlfn.XLOOKUP(A887,Cleaning!$A:$A,Cleaning!$D:$D,0,0)</f>
        <v>0.32520833333333332</v>
      </c>
      <c r="E887" s="2">
        <f>_xlfn.XLOOKUP(A887,Cleaning!$A:$A,Cleaning!$E:$E,0,0)</f>
        <v>45782</v>
      </c>
      <c r="F887" s="10" t="str">
        <f>_xlfn.XLOOKUP(A887,Cleaning!$A:$A,Cleaning!$F:$F,0,0)</f>
        <v>Monday</v>
      </c>
      <c r="G887" t="str">
        <f>_xlfn.XLOOKUP(A887,Cleaning!$A:$A,Cleaning!$G:$G,0,0)</f>
        <v>Breakfast</v>
      </c>
      <c r="H887" t="str">
        <f>_xlfn.XLOOKUP(A887,Cleaning!$A:$A,Cleaning!$I:$I,0,0)</f>
        <v>Drive-Thru</v>
      </c>
      <c r="I887" t="str">
        <f>_xlfn.XLOOKUP(A887,Cleaning!$A:$A,Cleaning!$J:$J,0,0)</f>
        <v>Sausage Biscuit</v>
      </c>
      <c r="J887" t="str">
        <f>_xlfn.XLOOKUP(A887,Cleaning!$A:$A,Cleaning!$L:$L,0,0)</f>
        <v>No Modifier</v>
      </c>
      <c r="K887" t="str">
        <f>_xlfn.XLOOKUP(A887,Cleaning!$A:$A,Cleaning!$X:$X,0,0)</f>
        <v>Card</v>
      </c>
      <c r="L887" s="3">
        <f>_xlfn.XLOOKUP(A887,Cleaning!$A:$A,Cleaning!$M:$M,0,0)</f>
        <v>1</v>
      </c>
      <c r="M887" s="5">
        <f>_xlfn.XLOOKUP(A887,Cleaning!$A:$A,Cleaning!$O:$O,0,0)</f>
        <v>3.5</v>
      </c>
      <c r="N887" s="12">
        <f>_xlfn.XLOOKUP(A887,Cleaning!$A:$A,Cleaning!$P:$P,0,0)</f>
        <v>3.5</v>
      </c>
      <c r="O887">
        <f>_xlfn.XLOOKUP(A887,Cleaning!$A:$A,Cleaning!$R:$R,0,0)</f>
        <v>0</v>
      </c>
      <c r="P887">
        <f>_xlfn.XLOOKUP(A887,Cleaning!$A:$A,Cleaning!$T:$T,0,0)</f>
        <v>0.25</v>
      </c>
      <c r="Q887" s="5">
        <f>_xlfn.XLOOKUP(A887,Cleaning!$A:$A,Cleaning!$V:$V,0,0)</f>
        <v>3.75</v>
      </c>
    </row>
    <row r="888" spans="1:17" x14ac:dyDescent="0.3">
      <c r="A888" s="3">
        <v>120886</v>
      </c>
      <c r="B888">
        <f>_xlfn.XLOOKUP(A888,Cleaning!$A:$A,Cleaning!$B:$B,0,0)</f>
        <v>401</v>
      </c>
      <c r="C888" s="2">
        <f>_xlfn.XLOOKUP(A888,Cleaning!$A:$A,Cleaning!$C:$C,0,0)</f>
        <v>45777</v>
      </c>
      <c r="D888" s="4">
        <f>_xlfn.XLOOKUP(A888,Cleaning!$A:$A,Cleaning!$D:$D,0,0)</f>
        <v>8.0069444444444443E-2</v>
      </c>
      <c r="E888" s="2">
        <f>_xlfn.XLOOKUP(A888,Cleaning!$A:$A,Cleaning!$E:$E,0,0)</f>
        <v>45777</v>
      </c>
      <c r="F888" s="10" t="str">
        <f>_xlfn.XLOOKUP(A888,Cleaning!$A:$A,Cleaning!$F:$F,0,0)</f>
        <v>Wednesday</v>
      </c>
      <c r="G888" t="str">
        <f>_xlfn.XLOOKUP(A888,Cleaning!$A:$A,Cleaning!$G:$G,0,0)</f>
        <v>Lunch</v>
      </c>
      <c r="H888" t="str">
        <f>_xlfn.XLOOKUP(A888,Cleaning!$A:$A,Cleaning!$I:$I,0,0)</f>
        <v>Takeout</v>
      </c>
      <c r="I888" t="str">
        <f>_xlfn.XLOOKUP(A888,Cleaning!$A:$A,Cleaning!$J:$J,0,0)</f>
        <v>Chicken Sandwich Combo</v>
      </c>
      <c r="J888" t="str">
        <f>_xlfn.XLOOKUP(A888,Cleaning!$A:$A,Cleaning!$L:$L,0,0)</f>
        <v>No Pickles</v>
      </c>
      <c r="K888" t="str">
        <f>_xlfn.XLOOKUP(A888,Cleaning!$A:$A,Cleaning!$X:$X,0,0)</f>
        <v>GiftCard</v>
      </c>
      <c r="L888" s="3">
        <f>_xlfn.XLOOKUP(A888,Cleaning!$A:$A,Cleaning!$M:$M,0,0)</f>
        <v>1</v>
      </c>
      <c r="M888" s="5">
        <f>_xlfn.XLOOKUP(A888,Cleaning!$A:$A,Cleaning!$O:$O,0,0)</f>
        <v>9.2799999999999994</v>
      </c>
      <c r="N888" s="12">
        <f>_xlfn.XLOOKUP(A888,Cleaning!$A:$A,Cleaning!$P:$P,0,0)</f>
        <v>9.2799999999999994</v>
      </c>
      <c r="O888">
        <f>_xlfn.XLOOKUP(A888,Cleaning!$A:$A,Cleaning!$R:$R,0,0)</f>
        <v>0</v>
      </c>
      <c r="P888">
        <f>_xlfn.XLOOKUP(A888,Cleaning!$A:$A,Cleaning!$T:$T,0,0)</f>
        <v>0.74</v>
      </c>
      <c r="Q888" s="5">
        <f>_xlfn.XLOOKUP(A888,Cleaning!$A:$A,Cleaning!$V:$V,0,0)</f>
        <v>10.02</v>
      </c>
    </row>
    <row r="889" spans="1:17" x14ac:dyDescent="0.3">
      <c r="A889" s="3">
        <v>120887</v>
      </c>
      <c r="B889">
        <f>_xlfn.XLOOKUP(A889,Cleaning!$A:$A,Cleaning!$B:$B,0,0)</f>
        <v>103</v>
      </c>
      <c r="C889" s="2">
        <f>_xlfn.XLOOKUP(A889,Cleaning!$A:$A,Cleaning!$C:$C,0,0)</f>
        <v>45772</v>
      </c>
      <c r="D889" s="4">
        <f>_xlfn.XLOOKUP(A889,Cleaning!$A:$A,Cleaning!$D:$D,0,0)</f>
        <v>0.4887037037037037</v>
      </c>
      <c r="E889" s="2">
        <f>_xlfn.XLOOKUP(A889,Cleaning!$A:$A,Cleaning!$E:$E,0,0)</f>
        <v>45772</v>
      </c>
      <c r="F889" s="10" t="str">
        <f>_xlfn.XLOOKUP(A889,Cleaning!$A:$A,Cleaning!$F:$F,0,0)</f>
        <v>Friday</v>
      </c>
      <c r="G889" t="str">
        <f>_xlfn.XLOOKUP(A889,Cleaning!$A:$A,Cleaning!$G:$G,0,0)</f>
        <v>Lunch</v>
      </c>
      <c r="H889" t="str">
        <f>_xlfn.XLOOKUP(A889,Cleaning!$A:$A,Cleaning!$I:$I,0,0)</f>
        <v>Dine-In</v>
      </c>
      <c r="I889" t="str">
        <f>_xlfn.XLOOKUP(A889,Cleaning!$A:$A,Cleaning!$J:$J,0,0)</f>
        <v>Chicken Sandwich Combo</v>
      </c>
      <c r="J889" t="str">
        <f>_xlfn.XLOOKUP(A889,Cleaning!$A:$A,Cleaning!$L:$L,0,0)</f>
        <v>Gluten-Free Bun</v>
      </c>
      <c r="K889" t="str">
        <f>_xlfn.XLOOKUP(A889,Cleaning!$A:$A,Cleaning!$X:$X,0,0)</f>
        <v>Card</v>
      </c>
      <c r="L889" s="3">
        <f>_xlfn.XLOOKUP(A889,Cleaning!$A:$A,Cleaning!$M:$M,0,0)</f>
        <v>1</v>
      </c>
      <c r="M889" s="5">
        <f>_xlfn.XLOOKUP(A889,Cleaning!$A:$A,Cleaning!$O:$O,0,0)</f>
        <v>9.8099999999999987</v>
      </c>
      <c r="N889" s="12">
        <f>_xlfn.XLOOKUP(A889,Cleaning!$A:$A,Cleaning!$P:$P,0,0)</f>
        <v>9.8099999999999987</v>
      </c>
      <c r="O889">
        <f>_xlfn.XLOOKUP(A889,Cleaning!$A:$A,Cleaning!$R:$R,0,0)</f>
        <v>0</v>
      </c>
      <c r="P889">
        <f>_xlfn.XLOOKUP(A889,Cleaning!$A:$A,Cleaning!$T:$T,0,0)</f>
        <v>0.71</v>
      </c>
      <c r="Q889" s="5">
        <f>_xlfn.XLOOKUP(A889,Cleaning!$A:$A,Cleaning!$V:$V,0,0)</f>
        <v>10.52</v>
      </c>
    </row>
    <row r="890" spans="1:17" x14ac:dyDescent="0.3">
      <c r="A890" s="3">
        <v>120888</v>
      </c>
      <c r="B890">
        <f>_xlfn.XLOOKUP(A890,Cleaning!$A:$A,Cleaning!$B:$B,0,0)</f>
        <v>102</v>
      </c>
      <c r="C890" s="2">
        <f>_xlfn.XLOOKUP(A890,Cleaning!$A:$A,Cleaning!$C:$C,0,0)</f>
        <v>45850</v>
      </c>
      <c r="D890" s="4">
        <f>_xlfn.XLOOKUP(A890,Cleaning!$A:$A,Cleaning!$D:$D,0,0)</f>
        <v>0.53548611111111111</v>
      </c>
      <c r="E890" s="2">
        <f>_xlfn.XLOOKUP(A890,Cleaning!$A:$A,Cleaning!$E:$E,0,0)</f>
        <v>45850</v>
      </c>
      <c r="F890" s="10" t="str">
        <f>_xlfn.XLOOKUP(A890,Cleaning!$A:$A,Cleaning!$F:$F,0,0)</f>
        <v>Saturday</v>
      </c>
      <c r="G890" t="str">
        <f>_xlfn.XLOOKUP(A890,Cleaning!$A:$A,Cleaning!$G:$G,0,0)</f>
        <v>Lunch</v>
      </c>
      <c r="H890" t="str">
        <f>_xlfn.XLOOKUP(A890,Cleaning!$A:$A,Cleaning!$I:$I,0,0)</f>
        <v>Dine-In</v>
      </c>
      <c r="I890" t="str">
        <f>_xlfn.XLOOKUP(A890,Cleaning!$A:$A,Cleaning!$J:$J,0,0)</f>
        <v>Cheeseburger Combo</v>
      </c>
      <c r="J890" t="str">
        <f>_xlfn.XLOOKUP(A890,Cleaning!$A:$A,Cleaning!$L:$L,0,0)</f>
        <v>No Modifier</v>
      </c>
      <c r="K890" t="str">
        <f>_xlfn.XLOOKUP(A890,Cleaning!$A:$A,Cleaning!$X:$X,0,0)</f>
        <v>Cash</v>
      </c>
      <c r="L890" s="3">
        <f>_xlfn.XLOOKUP(A890,Cleaning!$A:$A,Cleaning!$M:$M,0,0)</f>
        <v>2</v>
      </c>
      <c r="M890" s="5">
        <f>_xlfn.XLOOKUP(A890,Cleaning!$A:$A,Cleaning!$O:$O,0,0)</f>
        <v>8.7899999999999991</v>
      </c>
      <c r="N890" s="12">
        <f>_xlfn.XLOOKUP(A890,Cleaning!$A:$A,Cleaning!$P:$P,0,0)</f>
        <v>17.579999999999998</v>
      </c>
      <c r="O890">
        <f>_xlfn.XLOOKUP(A890,Cleaning!$A:$A,Cleaning!$R:$R,0,0)</f>
        <v>0</v>
      </c>
      <c r="P890">
        <f>_xlfn.XLOOKUP(A890,Cleaning!$A:$A,Cleaning!$T:$T,0,0)</f>
        <v>1.05</v>
      </c>
      <c r="Q890" s="5">
        <f>_xlfn.XLOOKUP(A890,Cleaning!$A:$A,Cleaning!$V:$V,0,0)</f>
        <v>18.63</v>
      </c>
    </row>
    <row r="891" spans="1:17" x14ac:dyDescent="0.3">
      <c r="A891" s="3">
        <v>120889</v>
      </c>
      <c r="B891">
        <f>_xlfn.XLOOKUP(A891,Cleaning!$A:$A,Cleaning!$B:$B,0,0)</f>
        <v>201</v>
      </c>
      <c r="C891" s="2">
        <f>_xlfn.XLOOKUP(A891,Cleaning!$A:$A,Cleaning!$C:$C,0,0)</f>
        <v>45796</v>
      </c>
      <c r="D891" s="4">
        <f>_xlfn.XLOOKUP(A891,Cleaning!$A:$A,Cleaning!$D:$D,0,0)</f>
        <v>0.30141203703703706</v>
      </c>
      <c r="E891" s="2">
        <f>_xlfn.XLOOKUP(A891,Cleaning!$A:$A,Cleaning!$E:$E,0,0)</f>
        <v>45796</v>
      </c>
      <c r="F891" s="10" t="str">
        <f>_xlfn.XLOOKUP(A891,Cleaning!$A:$A,Cleaning!$F:$F,0,0)</f>
        <v>Monday</v>
      </c>
      <c r="G891" t="str">
        <f>_xlfn.XLOOKUP(A891,Cleaning!$A:$A,Cleaning!$G:$G,0,0)</f>
        <v>Breakfast</v>
      </c>
      <c r="H891" t="str">
        <f>_xlfn.XLOOKUP(A891,Cleaning!$A:$A,Cleaning!$I:$I,0,0)</f>
        <v>Drive-Thru</v>
      </c>
      <c r="I891" t="str">
        <f>_xlfn.XLOOKUP(A891,Cleaning!$A:$A,Cleaning!$J:$J,0,0)</f>
        <v>Coffee</v>
      </c>
      <c r="J891" t="str">
        <f>_xlfn.XLOOKUP(A891,Cleaning!$A:$A,Cleaning!$L:$L,0,0)</f>
        <v>Oat Milk</v>
      </c>
      <c r="K891" t="str">
        <f>_xlfn.XLOOKUP(A891,Cleaning!$A:$A,Cleaning!$X:$X,0,0)</f>
        <v>MobilePay</v>
      </c>
      <c r="L891" s="3">
        <f>_xlfn.XLOOKUP(A891,Cleaning!$A:$A,Cleaning!$M:$M,0,0)</f>
        <v>1</v>
      </c>
      <c r="M891" s="5">
        <f>_xlfn.XLOOKUP(A891,Cleaning!$A:$A,Cleaning!$O:$O,0,0)</f>
        <v>2.8099999999999996</v>
      </c>
      <c r="N891" s="12">
        <f>_xlfn.XLOOKUP(A891,Cleaning!$A:$A,Cleaning!$P:$P,0,0)</f>
        <v>2.8099999999999996</v>
      </c>
      <c r="O891">
        <f>_xlfn.XLOOKUP(A891,Cleaning!$A:$A,Cleaning!$R:$R,0,0)</f>
        <v>0</v>
      </c>
      <c r="P891">
        <f>_xlfn.XLOOKUP(A891,Cleaning!$A:$A,Cleaning!$T:$T,0,0)</f>
        <v>0.22</v>
      </c>
      <c r="Q891" s="5">
        <f>_xlfn.XLOOKUP(A891,Cleaning!$A:$A,Cleaning!$V:$V,0,0)</f>
        <v>3.03</v>
      </c>
    </row>
    <row r="892" spans="1:17" x14ac:dyDescent="0.3">
      <c r="A892" s="3">
        <v>120890</v>
      </c>
      <c r="B892">
        <f>_xlfn.XLOOKUP(A892,Cleaning!$A:$A,Cleaning!$B:$B,0,0)</f>
        <v>403</v>
      </c>
      <c r="C892" s="2">
        <f>_xlfn.XLOOKUP(A892,Cleaning!$A:$A,Cleaning!$C:$C,0,0)</f>
        <v>45877</v>
      </c>
      <c r="D892" s="4">
        <f>_xlfn.XLOOKUP(A892,Cleaning!$A:$A,Cleaning!$D:$D,0,0)</f>
        <v>0.30129629629629628</v>
      </c>
      <c r="E892" s="2">
        <f>_xlfn.XLOOKUP(A892,Cleaning!$A:$A,Cleaning!$E:$E,0,0)</f>
        <v>45877</v>
      </c>
      <c r="F892" s="10" t="str">
        <f>_xlfn.XLOOKUP(A892,Cleaning!$A:$A,Cleaning!$F:$F,0,0)</f>
        <v>Friday</v>
      </c>
      <c r="G892" t="str">
        <f>_xlfn.XLOOKUP(A892,Cleaning!$A:$A,Cleaning!$G:$G,0,0)</f>
        <v>Dinner</v>
      </c>
      <c r="H892" t="str">
        <f>_xlfn.XLOOKUP(A892,Cleaning!$A:$A,Cleaning!$I:$I,0,0)</f>
        <v>Dine-In</v>
      </c>
      <c r="I892" t="str">
        <f>_xlfn.XLOOKUP(A892,Cleaning!$A:$A,Cleaning!$J:$J,0,0)</f>
        <v>Chicken Sandwich Combo</v>
      </c>
      <c r="J892" t="str">
        <f>_xlfn.XLOOKUP(A892,Cleaning!$A:$A,Cleaning!$L:$L,0,0)</f>
        <v>No Modifier</v>
      </c>
      <c r="K892" t="str">
        <f>_xlfn.XLOOKUP(A892,Cleaning!$A:$A,Cleaning!$X:$X,0,0)</f>
        <v>MobilePay</v>
      </c>
      <c r="L892" s="3">
        <f>_xlfn.XLOOKUP(A892,Cleaning!$A:$A,Cleaning!$M:$M,0,0)</f>
        <v>1</v>
      </c>
      <c r="M892" s="5">
        <f>_xlfn.XLOOKUP(A892,Cleaning!$A:$A,Cleaning!$O:$O,0,0)</f>
        <v>9.3999999999999986</v>
      </c>
      <c r="N892" s="12">
        <f>_xlfn.XLOOKUP(A892,Cleaning!$A:$A,Cleaning!$P:$P,0,0)</f>
        <v>9.3999999999999986</v>
      </c>
      <c r="O892">
        <f>_xlfn.XLOOKUP(A892,Cleaning!$A:$A,Cleaning!$R:$R,0,0)</f>
        <v>0</v>
      </c>
      <c r="P892">
        <f>_xlfn.XLOOKUP(A892,Cleaning!$A:$A,Cleaning!$T:$T,0,0)</f>
        <v>0.89</v>
      </c>
      <c r="Q892" s="5">
        <f>_xlfn.XLOOKUP(A892,Cleaning!$A:$A,Cleaning!$V:$V,0,0)</f>
        <v>10.29</v>
      </c>
    </row>
    <row r="893" spans="1:17" x14ac:dyDescent="0.3">
      <c r="A893" s="3">
        <v>120891</v>
      </c>
      <c r="B893">
        <f>_xlfn.XLOOKUP(A893,Cleaning!$A:$A,Cleaning!$B:$B,0,0)</f>
        <v>202</v>
      </c>
      <c r="C893" s="2">
        <f>_xlfn.XLOOKUP(A893,Cleaning!$A:$A,Cleaning!$C:$C,0,0)</f>
        <v>45773</v>
      </c>
      <c r="D893" s="4">
        <f>_xlfn.XLOOKUP(A893,Cleaning!$A:$A,Cleaning!$D:$D,0,0)</f>
        <v>0.28261574074074075</v>
      </c>
      <c r="E893" s="2">
        <f>_xlfn.XLOOKUP(A893,Cleaning!$A:$A,Cleaning!$E:$E,0,0)</f>
        <v>45773</v>
      </c>
      <c r="F893" s="10" t="str">
        <f>_xlfn.XLOOKUP(A893,Cleaning!$A:$A,Cleaning!$F:$F,0,0)</f>
        <v>Saturday</v>
      </c>
      <c r="G893" t="str">
        <f>_xlfn.XLOOKUP(A893,Cleaning!$A:$A,Cleaning!$G:$G,0,0)</f>
        <v>Dinner</v>
      </c>
      <c r="H893" t="str">
        <f>_xlfn.XLOOKUP(A893,Cleaning!$A:$A,Cleaning!$I:$I,0,0)</f>
        <v>Takeout</v>
      </c>
      <c r="I893" t="str">
        <f>_xlfn.XLOOKUP(A893,Cleaning!$A:$A,Cleaning!$J:$J,0,0)</f>
        <v>Chicken Sandwich Combo</v>
      </c>
      <c r="J893" t="str">
        <f>_xlfn.XLOOKUP(A893,Cleaning!$A:$A,Cleaning!$L:$L,0,0)</f>
        <v>No Modifier</v>
      </c>
      <c r="K893" t="str">
        <f>_xlfn.XLOOKUP(A893,Cleaning!$A:$A,Cleaning!$X:$X,0,0)</f>
        <v>Card</v>
      </c>
      <c r="L893" s="3">
        <f>_xlfn.XLOOKUP(A893,Cleaning!$A:$A,Cleaning!$M:$M,0,0)</f>
        <v>1</v>
      </c>
      <c r="M893" s="5">
        <f>_xlfn.XLOOKUP(A893,Cleaning!$A:$A,Cleaning!$O:$O,0,0)</f>
        <v>9.24</v>
      </c>
      <c r="N893" s="12">
        <f>_xlfn.XLOOKUP(A893,Cleaning!$A:$A,Cleaning!$P:$P,0,0)</f>
        <v>9.24</v>
      </c>
      <c r="O893">
        <f>_xlfn.XLOOKUP(A893,Cleaning!$A:$A,Cleaning!$R:$R,0,0)</f>
        <v>0</v>
      </c>
      <c r="P893">
        <f>_xlfn.XLOOKUP(A893,Cleaning!$A:$A,Cleaning!$T:$T,0,0)</f>
        <v>0.65</v>
      </c>
      <c r="Q893" s="5">
        <f>_xlfn.XLOOKUP(A893,Cleaning!$A:$A,Cleaning!$V:$V,0,0)</f>
        <v>9.89</v>
      </c>
    </row>
    <row r="894" spans="1:17" x14ac:dyDescent="0.3">
      <c r="A894" s="3">
        <v>120892</v>
      </c>
      <c r="B894">
        <f>_xlfn.XLOOKUP(A894,Cleaning!$A:$A,Cleaning!$B:$B,0,0)</f>
        <v>501</v>
      </c>
      <c r="C894" s="2">
        <f>_xlfn.XLOOKUP(A894,Cleaning!$A:$A,Cleaning!$C:$C,0,0)</f>
        <v>45809</v>
      </c>
      <c r="D894" s="4">
        <f>_xlfn.XLOOKUP(A894,Cleaning!$A:$A,Cleaning!$D:$D,0,0)</f>
        <v>5.1550925925925924E-2</v>
      </c>
      <c r="E894" s="2">
        <f>_xlfn.XLOOKUP(A894,Cleaning!$A:$A,Cleaning!$E:$E,0,0)</f>
        <v>45809</v>
      </c>
      <c r="F894" s="10" t="str">
        <f>_xlfn.XLOOKUP(A894,Cleaning!$A:$A,Cleaning!$F:$F,0,0)</f>
        <v>Sunday</v>
      </c>
      <c r="G894" t="str">
        <f>_xlfn.XLOOKUP(A894,Cleaning!$A:$A,Cleaning!$G:$G,0,0)</f>
        <v>Lunch</v>
      </c>
      <c r="H894" t="str">
        <f>_xlfn.XLOOKUP(A894,Cleaning!$A:$A,Cleaning!$I:$I,0,0)</f>
        <v>Takeout</v>
      </c>
      <c r="I894" t="str">
        <f>_xlfn.XLOOKUP(A894,Cleaning!$A:$A,Cleaning!$J:$J,0,0)</f>
        <v>French Fries</v>
      </c>
      <c r="J894" t="str">
        <f>_xlfn.XLOOKUP(A894,Cleaning!$A:$A,Cleaning!$L:$L,0,0)</f>
        <v>Extra Sauce</v>
      </c>
      <c r="K894" t="str">
        <f>_xlfn.XLOOKUP(A894,Cleaning!$A:$A,Cleaning!$X:$X,0,0)</f>
        <v>Card</v>
      </c>
      <c r="L894" s="3">
        <f>_xlfn.XLOOKUP(A894,Cleaning!$A:$A,Cleaning!$M:$M,0,0)</f>
        <v>1</v>
      </c>
      <c r="M894" s="5">
        <f>_xlfn.XLOOKUP(A894,Cleaning!$A:$A,Cleaning!$O:$O,0,0)</f>
        <v>3.19</v>
      </c>
      <c r="N894" s="12">
        <f>_xlfn.XLOOKUP(A894,Cleaning!$A:$A,Cleaning!$P:$P,0,0)</f>
        <v>3.19</v>
      </c>
      <c r="O894">
        <f>_xlfn.XLOOKUP(A894,Cleaning!$A:$A,Cleaning!$R:$R,0,0)</f>
        <v>0</v>
      </c>
      <c r="P894">
        <f>_xlfn.XLOOKUP(A894,Cleaning!$A:$A,Cleaning!$T:$T,0,0)</f>
        <v>0.22</v>
      </c>
      <c r="Q894" s="5">
        <f>_xlfn.XLOOKUP(A894,Cleaning!$A:$A,Cleaning!$V:$V,0,0)</f>
        <v>3.41</v>
      </c>
    </row>
    <row r="895" spans="1:17" x14ac:dyDescent="0.3">
      <c r="A895" s="3">
        <v>120893</v>
      </c>
      <c r="B895">
        <f>_xlfn.XLOOKUP(A895,Cleaning!$A:$A,Cleaning!$B:$B,0,0)</f>
        <v>301</v>
      </c>
      <c r="C895" s="2">
        <f>_xlfn.XLOOKUP(A895,Cleaning!$A:$A,Cleaning!$C:$C,0,0)</f>
        <v>45869</v>
      </c>
      <c r="D895" s="4">
        <f>_xlfn.XLOOKUP(A895,Cleaning!$A:$A,Cleaning!$D:$D,0,0)</f>
        <v>0.47012731481481479</v>
      </c>
      <c r="E895" s="2">
        <f>_xlfn.XLOOKUP(A895,Cleaning!$A:$A,Cleaning!$E:$E,0,0)</f>
        <v>45869</v>
      </c>
      <c r="F895" s="10" t="str">
        <f>_xlfn.XLOOKUP(A895,Cleaning!$A:$A,Cleaning!$F:$F,0,0)</f>
        <v>Thursday</v>
      </c>
      <c r="G895" t="str">
        <f>_xlfn.XLOOKUP(A895,Cleaning!$A:$A,Cleaning!$G:$G,0,0)</f>
        <v>Lunch</v>
      </c>
      <c r="H895" t="str">
        <f>_xlfn.XLOOKUP(A895,Cleaning!$A:$A,Cleaning!$I:$I,0,0)</f>
        <v>Dine-In</v>
      </c>
      <c r="I895" t="str">
        <f>_xlfn.XLOOKUP(A895,Cleaning!$A:$A,Cleaning!$J:$J,0,0)</f>
        <v>Double Cheeseburger Combo</v>
      </c>
      <c r="J895" t="str">
        <f>_xlfn.XLOOKUP(A895,Cleaning!$A:$A,Cleaning!$L:$L,0,0)</f>
        <v>No Modifier</v>
      </c>
      <c r="K895" t="str">
        <f>_xlfn.XLOOKUP(A895,Cleaning!$A:$A,Cleaning!$X:$X,0,0)</f>
        <v>Cash</v>
      </c>
      <c r="L895" s="3">
        <f>_xlfn.XLOOKUP(A895,Cleaning!$A:$A,Cleaning!$M:$M,0,0)</f>
        <v>1</v>
      </c>
      <c r="M895" s="5">
        <f>_xlfn.XLOOKUP(A895,Cleaning!$A:$A,Cleaning!$O:$O,0,0)</f>
        <v>10.569999999999999</v>
      </c>
      <c r="N895" s="12">
        <f>_xlfn.XLOOKUP(A895,Cleaning!$A:$A,Cleaning!$P:$P,0,0)</f>
        <v>10.569999999999999</v>
      </c>
      <c r="O895">
        <f>_xlfn.XLOOKUP(A895,Cleaning!$A:$A,Cleaning!$R:$R,0,0)</f>
        <v>0</v>
      </c>
      <c r="P895">
        <f>_xlfn.XLOOKUP(A895,Cleaning!$A:$A,Cleaning!$T:$T,0,0)</f>
        <v>0.63</v>
      </c>
      <c r="Q895" s="5">
        <f>_xlfn.XLOOKUP(A895,Cleaning!$A:$A,Cleaning!$V:$V,0,0)</f>
        <v>11.2</v>
      </c>
    </row>
    <row r="896" spans="1:17" x14ac:dyDescent="0.3">
      <c r="A896" s="3">
        <v>120894</v>
      </c>
      <c r="B896">
        <f>_xlfn.XLOOKUP(A896,Cleaning!$A:$A,Cleaning!$B:$B,0,0)</f>
        <v>401</v>
      </c>
      <c r="C896" s="2">
        <f>_xlfn.XLOOKUP(A896,Cleaning!$A:$A,Cleaning!$C:$C,0,0)</f>
        <v>45777</v>
      </c>
      <c r="D896" s="4">
        <f>_xlfn.XLOOKUP(A896,Cleaning!$A:$A,Cleaning!$D:$D,0,0)</f>
        <v>0.48175925925925928</v>
      </c>
      <c r="E896" s="2">
        <f>_xlfn.XLOOKUP(A896,Cleaning!$A:$A,Cleaning!$E:$E,0,0)</f>
        <v>45777</v>
      </c>
      <c r="F896" s="10" t="str">
        <f>_xlfn.XLOOKUP(A896,Cleaning!$A:$A,Cleaning!$F:$F,0,0)</f>
        <v>Wednesday</v>
      </c>
      <c r="G896" t="str">
        <f>_xlfn.XLOOKUP(A896,Cleaning!$A:$A,Cleaning!$G:$G,0,0)</f>
        <v>Lunch</v>
      </c>
      <c r="H896" t="str">
        <f>_xlfn.XLOOKUP(A896,Cleaning!$A:$A,Cleaning!$I:$I,0,0)</f>
        <v>Dine-In</v>
      </c>
      <c r="I896" t="str">
        <f>_xlfn.XLOOKUP(A896,Cleaning!$A:$A,Cleaning!$J:$J,0,0)</f>
        <v>Cheeseburger Combo</v>
      </c>
      <c r="J896" t="str">
        <f>_xlfn.XLOOKUP(A896,Cleaning!$A:$A,Cleaning!$L:$L,0,0)</f>
        <v>No Modifier</v>
      </c>
      <c r="K896" t="str">
        <f>_xlfn.XLOOKUP(A896,Cleaning!$A:$A,Cleaning!$X:$X,0,0)</f>
        <v>Cash</v>
      </c>
      <c r="L896" s="3">
        <f>_xlfn.XLOOKUP(A896,Cleaning!$A:$A,Cleaning!$M:$M,0,0)</f>
        <v>2</v>
      </c>
      <c r="M896" s="5">
        <f>_xlfn.XLOOKUP(A896,Cleaning!$A:$A,Cleaning!$O:$O,0,0)</f>
        <v>9.18</v>
      </c>
      <c r="N896" s="12">
        <f>_xlfn.XLOOKUP(A896,Cleaning!$A:$A,Cleaning!$P:$P,0,0)</f>
        <v>18.36</v>
      </c>
      <c r="O896">
        <f>_xlfn.XLOOKUP(A896,Cleaning!$A:$A,Cleaning!$R:$R,0,0)</f>
        <v>0</v>
      </c>
      <c r="P896">
        <f>_xlfn.XLOOKUP(A896,Cleaning!$A:$A,Cleaning!$T:$T,0,0)</f>
        <v>1.1000000000000001</v>
      </c>
      <c r="Q896" s="5">
        <f>_xlfn.XLOOKUP(A896,Cleaning!$A:$A,Cleaning!$V:$V,0,0)</f>
        <v>19.46</v>
      </c>
    </row>
    <row r="897" spans="1:17" x14ac:dyDescent="0.3">
      <c r="A897" s="3">
        <v>120895</v>
      </c>
      <c r="B897">
        <f>_xlfn.XLOOKUP(A897,Cleaning!$A:$A,Cleaning!$B:$B,0,0)</f>
        <v>101</v>
      </c>
      <c r="C897" s="2">
        <f>_xlfn.XLOOKUP(A897,Cleaning!$A:$A,Cleaning!$C:$C,0,0)</f>
        <v>45791</v>
      </c>
      <c r="D897" s="4">
        <f>_xlfn.XLOOKUP(A897,Cleaning!$A:$A,Cleaning!$D:$D,0,0)</f>
        <v>8.6342592592592596E-2</v>
      </c>
      <c r="E897" s="2">
        <f>_xlfn.XLOOKUP(A897,Cleaning!$A:$A,Cleaning!$E:$E,0,0)</f>
        <v>45791</v>
      </c>
      <c r="F897" s="10" t="str">
        <f>_xlfn.XLOOKUP(A897,Cleaning!$A:$A,Cleaning!$F:$F,0,0)</f>
        <v>Wednesday</v>
      </c>
      <c r="G897" t="str">
        <f>_xlfn.XLOOKUP(A897,Cleaning!$A:$A,Cleaning!$G:$G,0,0)</f>
        <v>Lunch</v>
      </c>
      <c r="H897" t="str">
        <f>_xlfn.XLOOKUP(A897,Cleaning!$A:$A,Cleaning!$I:$I,0,0)</f>
        <v>Drive-Thru</v>
      </c>
      <c r="I897" t="str">
        <f>_xlfn.XLOOKUP(A897,Cleaning!$A:$A,Cleaning!$J:$J,0,0)</f>
        <v>Soft Drink (Medium)</v>
      </c>
      <c r="J897" t="str">
        <f>_xlfn.XLOOKUP(A897,Cleaning!$A:$A,Cleaning!$L:$L,0,0)</f>
        <v>Extra Ice</v>
      </c>
      <c r="K897" t="str">
        <f>_xlfn.XLOOKUP(A897,Cleaning!$A:$A,Cleaning!$X:$X,0,0)</f>
        <v>Card</v>
      </c>
      <c r="L897" s="3">
        <f>_xlfn.XLOOKUP(A897,Cleaning!$A:$A,Cleaning!$M:$M,0,0)</f>
        <v>2</v>
      </c>
      <c r="M897" s="5">
        <f>_xlfn.XLOOKUP(A897,Cleaning!$A:$A,Cleaning!$O:$O,0,0)</f>
        <v>1.79</v>
      </c>
      <c r="N897" s="12">
        <f>_xlfn.XLOOKUP(A897,Cleaning!$A:$A,Cleaning!$P:$P,0,0)</f>
        <v>3.58</v>
      </c>
      <c r="O897">
        <f>_xlfn.XLOOKUP(A897,Cleaning!$A:$A,Cleaning!$R:$R,0,0)</f>
        <v>0</v>
      </c>
      <c r="P897">
        <f>_xlfn.XLOOKUP(A897,Cleaning!$A:$A,Cleaning!$T:$T,0,0)</f>
        <v>0.3</v>
      </c>
      <c r="Q897" s="5">
        <f>_xlfn.XLOOKUP(A897,Cleaning!$A:$A,Cleaning!$V:$V,0,0)</f>
        <v>3.88</v>
      </c>
    </row>
    <row r="898" spans="1:17" x14ac:dyDescent="0.3">
      <c r="A898" s="3">
        <v>120896</v>
      </c>
      <c r="B898">
        <f>_xlfn.XLOOKUP(A898,Cleaning!$A:$A,Cleaning!$B:$B,0,0)</f>
        <v>401</v>
      </c>
      <c r="C898" s="2">
        <f>_xlfn.XLOOKUP(A898,Cleaning!$A:$A,Cleaning!$C:$C,0,0)</f>
        <v>45796</v>
      </c>
      <c r="D898" s="4">
        <f>_xlfn.XLOOKUP(A898,Cleaning!$A:$A,Cleaning!$D:$D,0,0)</f>
        <v>0.31890046296296298</v>
      </c>
      <c r="E898" s="2">
        <f>_xlfn.XLOOKUP(A898,Cleaning!$A:$A,Cleaning!$E:$E,0,0)</f>
        <v>45796</v>
      </c>
      <c r="F898" s="10" t="str">
        <f>_xlfn.XLOOKUP(A898,Cleaning!$A:$A,Cleaning!$F:$F,0,0)</f>
        <v>Monday</v>
      </c>
      <c r="G898" t="str">
        <f>_xlfn.XLOOKUP(A898,Cleaning!$A:$A,Cleaning!$G:$G,0,0)</f>
        <v>Dinner</v>
      </c>
      <c r="H898" t="str">
        <f>_xlfn.XLOOKUP(A898,Cleaning!$A:$A,Cleaning!$I:$I,0,0)</f>
        <v>Drive-Thru</v>
      </c>
      <c r="I898" t="str">
        <f>_xlfn.XLOOKUP(A898,Cleaning!$A:$A,Cleaning!$J:$J,0,0)</f>
        <v>Spicy Chicken Sandwich</v>
      </c>
      <c r="J898" t="str">
        <f>_xlfn.XLOOKUP(A898,Cleaning!$A:$A,Cleaning!$L:$L,0,0)</f>
        <v>Extra Cheese</v>
      </c>
      <c r="K898" t="str">
        <f>_xlfn.XLOOKUP(A898,Cleaning!$A:$A,Cleaning!$X:$X,0,0)</f>
        <v>Cash</v>
      </c>
      <c r="L898" s="3">
        <f>_xlfn.XLOOKUP(A898,Cleaning!$A:$A,Cleaning!$M:$M,0,0)</f>
        <v>1</v>
      </c>
      <c r="M898" s="5">
        <f>_xlfn.XLOOKUP(A898,Cleaning!$A:$A,Cleaning!$O:$O,0,0)</f>
        <v>6.08</v>
      </c>
      <c r="N898" s="12">
        <f>_xlfn.XLOOKUP(A898,Cleaning!$A:$A,Cleaning!$P:$P,0,0)</f>
        <v>6.08</v>
      </c>
      <c r="O898">
        <f>_xlfn.XLOOKUP(A898,Cleaning!$A:$A,Cleaning!$R:$R,0,0)</f>
        <v>0</v>
      </c>
      <c r="P898">
        <f>_xlfn.XLOOKUP(A898,Cleaning!$A:$A,Cleaning!$T:$T,0,0)</f>
        <v>0.36</v>
      </c>
      <c r="Q898" s="5">
        <f>_xlfn.XLOOKUP(A898,Cleaning!$A:$A,Cleaning!$V:$V,0,0)</f>
        <v>6.44</v>
      </c>
    </row>
    <row r="899" spans="1:17" x14ac:dyDescent="0.3">
      <c r="A899" s="3">
        <v>120897</v>
      </c>
      <c r="B899">
        <f>_xlfn.XLOOKUP(A899,Cleaning!$A:$A,Cleaning!$B:$B,0,0)</f>
        <v>403</v>
      </c>
      <c r="C899" s="2">
        <f>_xlfn.XLOOKUP(A899,Cleaning!$A:$A,Cleaning!$C:$C,0,0)</f>
        <v>45811</v>
      </c>
      <c r="D899" s="4">
        <f>_xlfn.XLOOKUP(A899,Cleaning!$A:$A,Cleaning!$D:$D,0,0)</f>
        <v>0.30974537037037037</v>
      </c>
      <c r="E899" s="2">
        <f>_xlfn.XLOOKUP(A899,Cleaning!$A:$A,Cleaning!$E:$E,0,0)</f>
        <v>45811</v>
      </c>
      <c r="F899" s="10" t="str">
        <f>_xlfn.XLOOKUP(A899,Cleaning!$A:$A,Cleaning!$F:$F,0,0)</f>
        <v>Tuesday</v>
      </c>
      <c r="G899" t="str">
        <f>_xlfn.XLOOKUP(A899,Cleaning!$A:$A,Cleaning!$G:$G,0,0)</f>
        <v>Dinner</v>
      </c>
      <c r="H899" t="str">
        <f>_xlfn.XLOOKUP(A899,Cleaning!$A:$A,Cleaning!$I:$I,0,0)</f>
        <v>Dine-In</v>
      </c>
      <c r="I899" t="str">
        <f>_xlfn.XLOOKUP(A899,Cleaning!$A:$A,Cleaning!$J:$J,0,0)</f>
        <v>Chicken Sandwich Combo</v>
      </c>
      <c r="J899" t="str">
        <f>_xlfn.XLOOKUP(A899,Cleaning!$A:$A,Cleaning!$L:$L,0,0)</f>
        <v>No Modifier</v>
      </c>
      <c r="K899" t="str">
        <f>_xlfn.XLOOKUP(A899,Cleaning!$A:$A,Cleaning!$X:$X,0,0)</f>
        <v>Cash</v>
      </c>
      <c r="L899" s="3">
        <f>_xlfn.XLOOKUP(A899,Cleaning!$A:$A,Cleaning!$M:$M,0,0)</f>
        <v>1</v>
      </c>
      <c r="M899" s="5">
        <f>_xlfn.XLOOKUP(A899,Cleaning!$A:$A,Cleaning!$O:$O,0,0)</f>
        <v>9.0599999999999987</v>
      </c>
      <c r="N899" s="12">
        <f>_xlfn.XLOOKUP(A899,Cleaning!$A:$A,Cleaning!$P:$P,0,0)</f>
        <v>9.0599999999999987</v>
      </c>
      <c r="O899">
        <f>_xlfn.XLOOKUP(A899,Cleaning!$A:$A,Cleaning!$R:$R,0,0)</f>
        <v>0</v>
      </c>
      <c r="P899">
        <f>_xlfn.XLOOKUP(A899,Cleaning!$A:$A,Cleaning!$T:$T,0,0)</f>
        <v>0.54</v>
      </c>
      <c r="Q899" s="5">
        <f>_xlfn.XLOOKUP(A899,Cleaning!$A:$A,Cleaning!$V:$V,0,0)</f>
        <v>9.6</v>
      </c>
    </row>
    <row r="900" spans="1:17" x14ac:dyDescent="0.3">
      <c r="A900" s="3">
        <v>120898</v>
      </c>
      <c r="B900">
        <f>_xlfn.XLOOKUP(A900,Cleaning!$A:$A,Cleaning!$B:$B,0,0)</f>
        <v>202</v>
      </c>
      <c r="C900" s="2">
        <f>_xlfn.XLOOKUP(A900,Cleaning!$A:$A,Cleaning!$C:$C,0,0)</f>
        <v>45855</v>
      </c>
      <c r="D900" s="4">
        <f>_xlfn.XLOOKUP(A900,Cleaning!$A:$A,Cleaning!$D:$D,0,0)</f>
        <v>0.4899074074074074</v>
      </c>
      <c r="E900" s="2">
        <f>_xlfn.XLOOKUP(A900,Cleaning!$A:$A,Cleaning!$E:$E,0,0)</f>
        <v>45855</v>
      </c>
      <c r="F900" s="10" t="str">
        <f>_xlfn.XLOOKUP(A900,Cleaning!$A:$A,Cleaning!$F:$F,0,0)</f>
        <v>Thursday</v>
      </c>
      <c r="G900" t="str">
        <f>_xlfn.XLOOKUP(A900,Cleaning!$A:$A,Cleaning!$G:$G,0,0)</f>
        <v>Lunch</v>
      </c>
      <c r="H900" t="str">
        <f>_xlfn.XLOOKUP(A900,Cleaning!$A:$A,Cleaning!$I:$I,0,0)</f>
        <v>Drive-Thru</v>
      </c>
      <c r="I900" t="str">
        <f>_xlfn.XLOOKUP(A900,Cleaning!$A:$A,Cleaning!$J:$J,0,0)</f>
        <v>Chicken Sandwich</v>
      </c>
      <c r="J900" t="str">
        <f>_xlfn.XLOOKUP(A900,Cleaning!$A:$A,Cleaning!$L:$L,0,0)</f>
        <v>Spicy</v>
      </c>
      <c r="K900" t="str">
        <f>_xlfn.XLOOKUP(A900,Cleaning!$A:$A,Cleaning!$X:$X,0,0)</f>
        <v>Card</v>
      </c>
      <c r="L900" s="3">
        <f>_xlfn.XLOOKUP(A900,Cleaning!$A:$A,Cleaning!$M:$M,0,0)</f>
        <v>1</v>
      </c>
      <c r="M900" s="5">
        <f>_xlfn.XLOOKUP(A900,Cleaning!$A:$A,Cleaning!$O:$O,0,0)</f>
        <v>5.83</v>
      </c>
      <c r="N900" s="12">
        <f>_xlfn.XLOOKUP(A900,Cleaning!$A:$A,Cleaning!$P:$P,0,0)</f>
        <v>5.83</v>
      </c>
      <c r="O900">
        <f>_xlfn.XLOOKUP(A900,Cleaning!$A:$A,Cleaning!$R:$R,0,0)</f>
        <v>0</v>
      </c>
      <c r="P900">
        <f>_xlfn.XLOOKUP(A900,Cleaning!$A:$A,Cleaning!$T:$T,0,0)</f>
        <v>0.5</v>
      </c>
      <c r="Q900" s="5">
        <f>_xlfn.XLOOKUP(A900,Cleaning!$A:$A,Cleaning!$V:$V,0,0)</f>
        <v>6.33</v>
      </c>
    </row>
    <row r="901" spans="1:17" x14ac:dyDescent="0.3">
      <c r="A901" s="3">
        <v>120899</v>
      </c>
      <c r="B901">
        <f>_xlfn.XLOOKUP(A901,Cleaning!$A:$A,Cleaning!$B:$B,0,0)</f>
        <v>402</v>
      </c>
      <c r="C901" s="2">
        <f>_xlfn.XLOOKUP(A901,Cleaning!$A:$A,Cleaning!$C:$C,0,0)</f>
        <v>45812</v>
      </c>
      <c r="D901" s="4">
        <f>_xlfn.XLOOKUP(A901,Cleaning!$A:$A,Cleaning!$D:$D,0,0)</f>
        <v>0.29831018518518521</v>
      </c>
      <c r="E901" s="2">
        <f>_xlfn.XLOOKUP(A901,Cleaning!$A:$A,Cleaning!$E:$E,0,0)</f>
        <v>45812</v>
      </c>
      <c r="F901" s="10" t="str">
        <f>_xlfn.XLOOKUP(A901,Cleaning!$A:$A,Cleaning!$F:$F,0,0)</f>
        <v>Wednesday</v>
      </c>
      <c r="G901" t="str">
        <f>_xlfn.XLOOKUP(A901,Cleaning!$A:$A,Cleaning!$G:$G,0,0)</f>
        <v>Breakfast</v>
      </c>
      <c r="H901" t="str">
        <f>_xlfn.XLOOKUP(A901,Cleaning!$A:$A,Cleaning!$I:$I,0,0)</f>
        <v>Drive-Thru</v>
      </c>
      <c r="I901" t="str">
        <f>_xlfn.XLOOKUP(A901,Cleaning!$A:$A,Cleaning!$J:$J,0,0)</f>
        <v>Pancake Platter</v>
      </c>
      <c r="J901" t="str">
        <f>_xlfn.XLOOKUP(A901,Cleaning!$A:$A,Cleaning!$L:$L,0,0)</f>
        <v>No Cheese</v>
      </c>
      <c r="K901" t="str">
        <f>_xlfn.XLOOKUP(A901,Cleaning!$A:$A,Cleaning!$X:$X,0,0)</f>
        <v>Card</v>
      </c>
      <c r="L901" s="3">
        <f>_xlfn.XLOOKUP(A901,Cleaning!$A:$A,Cleaning!$M:$M,0,0)</f>
        <v>1</v>
      </c>
      <c r="M901" s="5">
        <f>_xlfn.XLOOKUP(A901,Cleaning!$A:$A,Cleaning!$O:$O,0,0)</f>
        <v>4.72</v>
      </c>
      <c r="N901" s="12">
        <f>_xlfn.XLOOKUP(A901,Cleaning!$A:$A,Cleaning!$P:$P,0,0)</f>
        <v>4.72</v>
      </c>
      <c r="O901">
        <f>_xlfn.XLOOKUP(A901,Cleaning!$A:$A,Cleaning!$R:$R,0,0)</f>
        <v>0</v>
      </c>
      <c r="P901">
        <f>_xlfn.XLOOKUP(A901,Cleaning!$A:$A,Cleaning!$T:$T,0,0)</f>
        <v>0.28000000000000003</v>
      </c>
      <c r="Q901" s="5">
        <f>_xlfn.XLOOKUP(A901,Cleaning!$A:$A,Cleaning!$V:$V,0,0)</f>
        <v>5</v>
      </c>
    </row>
    <row r="902" spans="1:17" x14ac:dyDescent="0.3">
      <c r="A902" s="3">
        <v>120900</v>
      </c>
      <c r="B902">
        <f>_xlfn.XLOOKUP(A902,Cleaning!$A:$A,Cleaning!$B:$B,0,0)</f>
        <v>103</v>
      </c>
      <c r="C902" s="2">
        <f>_xlfn.XLOOKUP(A902,Cleaning!$A:$A,Cleaning!$C:$C,0,0)</f>
        <v>45865</v>
      </c>
      <c r="D902" s="4">
        <f>_xlfn.XLOOKUP(A902,Cleaning!$A:$A,Cleaning!$D:$D,0,0)</f>
        <v>0.32903935185185185</v>
      </c>
      <c r="E902" s="2">
        <f>_xlfn.XLOOKUP(A902,Cleaning!$A:$A,Cleaning!$E:$E,0,0)</f>
        <v>45865</v>
      </c>
      <c r="F902" s="10" t="str">
        <f>_xlfn.XLOOKUP(A902,Cleaning!$A:$A,Cleaning!$F:$F,0,0)</f>
        <v>Sunday</v>
      </c>
      <c r="G902" t="str">
        <f>_xlfn.XLOOKUP(A902,Cleaning!$A:$A,Cleaning!$G:$G,0,0)</f>
        <v>Dinner</v>
      </c>
      <c r="H902" t="str">
        <f>_xlfn.XLOOKUP(A902,Cleaning!$A:$A,Cleaning!$I:$I,0,0)</f>
        <v>Drive-Thru</v>
      </c>
      <c r="I902" t="str">
        <f>_xlfn.XLOOKUP(A902,Cleaning!$A:$A,Cleaning!$J:$J,0,0)</f>
        <v>Double Cheeseburger Combo</v>
      </c>
      <c r="J902" t="str">
        <f>_xlfn.XLOOKUP(A902,Cleaning!$A:$A,Cleaning!$L:$L,0,0)</f>
        <v>No Modifier</v>
      </c>
      <c r="K902" t="str">
        <f>_xlfn.XLOOKUP(A902,Cleaning!$A:$A,Cleaning!$X:$X,0,0)</f>
        <v>Card</v>
      </c>
      <c r="L902" s="3">
        <f>_xlfn.XLOOKUP(A902,Cleaning!$A:$A,Cleaning!$M:$M,0,0)</f>
        <v>1</v>
      </c>
      <c r="M902" s="5">
        <f>_xlfn.XLOOKUP(A902,Cleaning!$A:$A,Cleaning!$O:$O,0,0)</f>
        <v>10.17</v>
      </c>
      <c r="N902" s="12">
        <f>_xlfn.XLOOKUP(A902,Cleaning!$A:$A,Cleaning!$P:$P,0,0)</f>
        <v>10.17</v>
      </c>
      <c r="O902">
        <f>_xlfn.XLOOKUP(A902,Cleaning!$A:$A,Cleaning!$R:$R,0,0)</f>
        <v>0</v>
      </c>
      <c r="P902">
        <f>_xlfn.XLOOKUP(A902,Cleaning!$A:$A,Cleaning!$T:$T,0,0)</f>
        <v>0.61</v>
      </c>
      <c r="Q902" s="5">
        <f>_xlfn.XLOOKUP(A902,Cleaning!$A:$A,Cleaning!$V:$V,0,0)</f>
        <v>10.78</v>
      </c>
    </row>
    <row r="903" spans="1:17" x14ac:dyDescent="0.3">
      <c r="A903" s="3">
        <v>120901</v>
      </c>
      <c r="B903">
        <f>_xlfn.XLOOKUP(A903,Cleaning!$A:$A,Cleaning!$B:$B,0,0)</f>
        <v>102</v>
      </c>
      <c r="C903" s="2">
        <f>_xlfn.XLOOKUP(A903,Cleaning!$A:$A,Cleaning!$C:$C,0,0)</f>
        <v>45825</v>
      </c>
      <c r="D903" s="4">
        <f>_xlfn.XLOOKUP(A903,Cleaning!$A:$A,Cleaning!$D:$D,0,0)</f>
        <v>0.48712962962962963</v>
      </c>
      <c r="E903" s="2">
        <f>_xlfn.XLOOKUP(A903,Cleaning!$A:$A,Cleaning!$E:$E,0,0)</f>
        <v>45825</v>
      </c>
      <c r="F903" s="10" t="str">
        <f>_xlfn.XLOOKUP(A903,Cleaning!$A:$A,Cleaning!$F:$F,0,0)</f>
        <v>Tuesday</v>
      </c>
      <c r="G903" t="str">
        <f>_xlfn.XLOOKUP(A903,Cleaning!$A:$A,Cleaning!$G:$G,0,0)</f>
        <v>Lunch</v>
      </c>
      <c r="H903" t="str">
        <f>_xlfn.XLOOKUP(A903,Cleaning!$A:$A,Cleaning!$I:$I,0,0)</f>
        <v>Dine-In</v>
      </c>
      <c r="I903" t="str">
        <f>_xlfn.XLOOKUP(A903,Cleaning!$A:$A,Cleaning!$J:$J,0,0)</f>
        <v>Chicken Sandwich Combo</v>
      </c>
      <c r="J903" t="str">
        <f>_xlfn.XLOOKUP(A903,Cleaning!$A:$A,Cleaning!$L:$L,0,0)</f>
        <v>Add Bacon</v>
      </c>
      <c r="K903" t="str">
        <f>_xlfn.XLOOKUP(A903,Cleaning!$A:$A,Cleaning!$X:$X,0,0)</f>
        <v>Card</v>
      </c>
      <c r="L903" s="3">
        <f>_xlfn.XLOOKUP(A903,Cleaning!$A:$A,Cleaning!$M:$M,0,0)</f>
        <v>1</v>
      </c>
      <c r="M903" s="5">
        <f>_xlfn.XLOOKUP(A903,Cleaning!$A:$A,Cleaning!$O:$O,0,0)</f>
        <v>9.7900000000000009</v>
      </c>
      <c r="N903" s="12">
        <f>_xlfn.XLOOKUP(A903,Cleaning!$A:$A,Cleaning!$P:$P,0,0)</f>
        <v>9.7900000000000009</v>
      </c>
      <c r="O903">
        <f>_xlfn.XLOOKUP(A903,Cleaning!$A:$A,Cleaning!$R:$R,0,0)</f>
        <v>0</v>
      </c>
      <c r="P903">
        <f>_xlfn.XLOOKUP(A903,Cleaning!$A:$A,Cleaning!$T:$T,0,0)</f>
        <v>0.78</v>
      </c>
      <c r="Q903" s="5">
        <f>_xlfn.XLOOKUP(A903,Cleaning!$A:$A,Cleaning!$V:$V,0,0)</f>
        <v>10.57</v>
      </c>
    </row>
    <row r="904" spans="1:17" x14ac:dyDescent="0.3">
      <c r="A904" s="3">
        <v>120902</v>
      </c>
      <c r="B904">
        <f>_xlfn.XLOOKUP(A904,Cleaning!$A:$A,Cleaning!$B:$B,0,0)</f>
        <v>101</v>
      </c>
      <c r="C904" s="2">
        <f>_xlfn.XLOOKUP(A904,Cleaning!$A:$A,Cleaning!$C:$C,0,0)</f>
        <v>45842</v>
      </c>
      <c r="D904" s="4">
        <f>_xlfn.XLOOKUP(A904,Cleaning!$A:$A,Cleaning!$D:$D,0,0)</f>
        <v>0.28983796296296294</v>
      </c>
      <c r="E904" s="2">
        <f>_xlfn.XLOOKUP(A904,Cleaning!$A:$A,Cleaning!$E:$E,0,0)</f>
        <v>45842</v>
      </c>
      <c r="F904" s="10" t="str">
        <f>_xlfn.XLOOKUP(A904,Cleaning!$A:$A,Cleaning!$F:$F,0,0)</f>
        <v>Friday</v>
      </c>
      <c r="G904" t="str">
        <f>_xlfn.XLOOKUP(A904,Cleaning!$A:$A,Cleaning!$G:$G,0,0)</f>
        <v>Dinner</v>
      </c>
      <c r="H904" t="str">
        <f>_xlfn.XLOOKUP(A904,Cleaning!$A:$A,Cleaning!$I:$I,0,0)</f>
        <v>Drive-Thru</v>
      </c>
      <c r="I904" t="str">
        <f>_xlfn.XLOOKUP(A904,Cleaning!$A:$A,Cleaning!$J:$J,0,0)</f>
        <v>Double Cheeseburger</v>
      </c>
      <c r="J904" t="str">
        <f>_xlfn.XLOOKUP(A904,Cleaning!$A:$A,Cleaning!$L:$L,0,0)</f>
        <v>No Modifier</v>
      </c>
      <c r="K904" t="str">
        <f>_xlfn.XLOOKUP(A904,Cleaning!$A:$A,Cleaning!$X:$X,0,0)</f>
        <v>MobilePay</v>
      </c>
      <c r="L904" s="3">
        <f>_xlfn.XLOOKUP(A904,Cleaning!$A:$A,Cleaning!$M:$M,0,0)</f>
        <v>1</v>
      </c>
      <c r="M904" s="5">
        <f>_xlfn.XLOOKUP(A904,Cleaning!$A:$A,Cleaning!$O:$O,0,0)</f>
        <v>5.75</v>
      </c>
      <c r="N904" s="12">
        <f>_xlfn.XLOOKUP(A904,Cleaning!$A:$A,Cleaning!$P:$P,0,0)</f>
        <v>5.75</v>
      </c>
      <c r="O904">
        <f>_xlfn.XLOOKUP(A904,Cleaning!$A:$A,Cleaning!$R:$R,0,0)</f>
        <v>0</v>
      </c>
      <c r="P904">
        <f>_xlfn.XLOOKUP(A904,Cleaning!$A:$A,Cleaning!$T:$T,0,0)</f>
        <v>0.46</v>
      </c>
      <c r="Q904" s="5">
        <f>_xlfn.XLOOKUP(A904,Cleaning!$A:$A,Cleaning!$V:$V,0,0)</f>
        <v>6.21</v>
      </c>
    </row>
    <row r="905" spans="1:17" x14ac:dyDescent="0.3">
      <c r="A905" s="3">
        <v>120903</v>
      </c>
      <c r="B905">
        <f>_xlfn.XLOOKUP(A905,Cleaning!$A:$A,Cleaning!$B:$B,0,0)</f>
        <v>403</v>
      </c>
      <c r="C905" s="2">
        <f>_xlfn.XLOOKUP(A905,Cleaning!$A:$A,Cleaning!$C:$C,0,0)</f>
        <v>45823</v>
      </c>
      <c r="D905" s="4">
        <f>_xlfn.XLOOKUP(A905,Cleaning!$A:$A,Cleaning!$D:$D,0,0)</f>
        <v>0.22019675925925927</v>
      </c>
      <c r="E905" s="2">
        <f>_xlfn.XLOOKUP(A905,Cleaning!$A:$A,Cleaning!$E:$E,0,0)</f>
        <v>45823</v>
      </c>
      <c r="F905" s="10" t="str">
        <f>_xlfn.XLOOKUP(A905,Cleaning!$A:$A,Cleaning!$F:$F,0,0)</f>
        <v>Sunday</v>
      </c>
      <c r="G905" t="str">
        <f>_xlfn.XLOOKUP(A905,Cleaning!$A:$A,Cleaning!$G:$G,0,0)</f>
        <v>Afternoon</v>
      </c>
      <c r="H905" t="str">
        <f>_xlfn.XLOOKUP(A905,Cleaning!$A:$A,Cleaning!$I:$I,0,0)</f>
        <v>Delivery</v>
      </c>
      <c r="I905" t="str">
        <f>_xlfn.XLOOKUP(A905,Cleaning!$A:$A,Cleaning!$J:$J,0,0)</f>
        <v>Onion Rings</v>
      </c>
      <c r="J905" t="str">
        <f>_xlfn.XLOOKUP(A905,Cleaning!$A:$A,Cleaning!$L:$L,0,0)</f>
        <v>Large Size</v>
      </c>
      <c r="K905" t="str">
        <f>_xlfn.XLOOKUP(A905,Cleaning!$A:$A,Cleaning!$X:$X,0,0)</f>
        <v>Card</v>
      </c>
      <c r="L905" s="3">
        <f>_xlfn.XLOOKUP(A905,Cleaning!$A:$A,Cleaning!$M:$M,0,0)</f>
        <v>3</v>
      </c>
      <c r="M905" s="5">
        <f>_xlfn.XLOOKUP(A905,Cleaning!$A:$A,Cleaning!$O:$O,0,0)</f>
        <v>4.1000000000000005</v>
      </c>
      <c r="N905" s="12">
        <f>_xlfn.XLOOKUP(A905,Cleaning!$A:$A,Cleaning!$P:$P,0,0)</f>
        <v>12.3</v>
      </c>
      <c r="O905">
        <f>_xlfn.XLOOKUP(A905,Cleaning!$A:$A,Cleaning!$R:$R,0,0)</f>
        <v>0</v>
      </c>
      <c r="P905">
        <f>_xlfn.XLOOKUP(A905,Cleaning!$A:$A,Cleaning!$T:$T,0,0)</f>
        <v>1.17</v>
      </c>
      <c r="Q905" s="5">
        <f>_xlfn.XLOOKUP(A905,Cleaning!$A:$A,Cleaning!$V:$V,0,0)</f>
        <v>13.47</v>
      </c>
    </row>
    <row r="906" spans="1:17" x14ac:dyDescent="0.3">
      <c r="A906" s="3">
        <v>120904</v>
      </c>
      <c r="B906">
        <f>_xlfn.XLOOKUP(A906,Cleaning!$A:$A,Cleaning!$B:$B,0,0)</f>
        <v>201</v>
      </c>
      <c r="C906" s="2">
        <f>_xlfn.XLOOKUP(A906,Cleaning!$A:$A,Cleaning!$C:$C,0,0)</f>
        <v>45838</v>
      </c>
      <c r="D906" s="4">
        <f>_xlfn.XLOOKUP(A906,Cleaning!$A:$A,Cleaning!$D:$D,0,0)</f>
        <v>0.37486111111111109</v>
      </c>
      <c r="E906" s="2">
        <f>_xlfn.XLOOKUP(A906,Cleaning!$A:$A,Cleaning!$E:$E,0,0)</f>
        <v>45838</v>
      </c>
      <c r="F906" s="10" t="str">
        <f>_xlfn.XLOOKUP(A906,Cleaning!$A:$A,Cleaning!$F:$F,0,0)</f>
        <v>Monday</v>
      </c>
      <c r="G906" t="str">
        <f>_xlfn.XLOOKUP(A906,Cleaning!$A:$A,Cleaning!$G:$G,0,0)</f>
        <v>Dinner</v>
      </c>
      <c r="H906" t="str">
        <f>_xlfn.XLOOKUP(A906,Cleaning!$A:$A,Cleaning!$I:$I,0,0)</f>
        <v>Dine-In</v>
      </c>
      <c r="I906" t="str">
        <f>_xlfn.XLOOKUP(A906,Cleaning!$A:$A,Cleaning!$J:$J,0,0)</f>
        <v>Double Cheeseburger Combo</v>
      </c>
      <c r="J906" t="str">
        <f>_xlfn.XLOOKUP(A906,Cleaning!$A:$A,Cleaning!$L:$L,0,0)</f>
        <v>No Modifier</v>
      </c>
      <c r="K906" t="str">
        <f>_xlfn.XLOOKUP(A906,Cleaning!$A:$A,Cleaning!$X:$X,0,0)</f>
        <v>MobilePay</v>
      </c>
      <c r="L906" s="3">
        <f>_xlfn.XLOOKUP(A906,Cleaning!$A:$A,Cleaning!$M:$M,0,0)</f>
        <v>1</v>
      </c>
      <c r="M906" s="5">
        <f>_xlfn.XLOOKUP(A906,Cleaning!$A:$A,Cleaning!$O:$O,0,0)</f>
        <v>10.09</v>
      </c>
      <c r="N906" s="12">
        <f>_xlfn.XLOOKUP(A906,Cleaning!$A:$A,Cleaning!$P:$P,0,0)</f>
        <v>10.09</v>
      </c>
      <c r="O906">
        <f>_xlfn.XLOOKUP(A906,Cleaning!$A:$A,Cleaning!$R:$R,0,0)</f>
        <v>0</v>
      </c>
      <c r="P906">
        <f>_xlfn.XLOOKUP(A906,Cleaning!$A:$A,Cleaning!$T:$T,0,0)</f>
        <v>0.76</v>
      </c>
      <c r="Q906" s="5">
        <f>_xlfn.XLOOKUP(A906,Cleaning!$A:$A,Cleaning!$V:$V,0,0)</f>
        <v>10.85</v>
      </c>
    </row>
    <row r="907" spans="1:17" x14ac:dyDescent="0.3">
      <c r="A907" s="3">
        <v>120905</v>
      </c>
      <c r="B907">
        <f>_xlfn.XLOOKUP(A907,Cleaning!$A:$A,Cleaning!$B:$B,0,0)</f>
        <v>103</v>
      </c>
      <c r="C907" s="2">
        <f>_xlfn.XLOOKUP(A907,Cleaning!$A:$A,Cleaning!$C:$C,0,0)</f>
        <v>45850</v>
      </c>
      <c r="D907" s="4">
        <f>_xlfn.XLOOKUP(A907,Cleaning!$A:$A,Cleaning!$D:$D,0,0)</f>
        <v>0.45881944444444445</v>
      </c>
      <c r="E907" s="2">
        <f>_xlfn.XLOOKUP(A907,Cleaning!$A:$A,Cleaning!$E:$E,0,0)</f>
        <v>45850</v>
      </c>
      <c r="F907" s="10" t="str">
        <f>_xlfn.XLOOKUP(A907,Cleaning!$A:$A,Cleaning!$F:$F,0,0)</f>
        <v>Saturday</v>
      </c>
      <c r="G907" t="str">
        <f>_xlfn.XLOOKUP(A907,Cleaning!$A:$A,Cleaning!$G:$G,0,0)</f>
        <v>Lunch</v>
      </c>
      <c r="H907" t="str">
        <f>_xlfn.XLOOKUP(A907,Cleaning!$A:$A,Cleaning!$I:$I,0,0)</f>
        <v>Drive-Thru</v>
      </c>
      <c r="I907" t="str">
        <f>_xlfn.XLOOKUP(A907,Cleaning!$A:$A,Cleaning!$J:$J,0,0)</f>
        <v>Veggie Burger</v>
      </c>
      <c r="J907" t="str">
        <f>_xlfn.XLOOKUP(A907,Cleaning!$A:$A,Cleaning!$L:$L,0,0)</f>
        <v>Extra Cheese</v>
      </c>
      <c r="K907" t="str">
        <f>_xlfn.XLOOKUP(A907,Cleaning!$A:$A,Cleaning!$X:$X,0,0)</f>
        <v>Card</v>
      </c>
      <c r="L907" s="3">
        <f>_xlfn.XLOOKUP(A907,Cleaning!$A:$A,Cleaning!$M:$M,0,0)</f>
        <v>3</v>
      </c>
      <c r="M907" s="5">
        <f>_xlfn.XLOOKUP(A907,Cleaning!$A:$A,Cleaning!$O:$O,0,0)</f>
        <v>5.7600000000000007</v>
      </c>
      <c r="N907" s="12">
        <f>_xlfn.XLOOKUP(A907,Cleaning!$A:$A,Cleaning!$P:$P,0,0)</f>
        <v>17.28</v>
      </c>
      <c r="O907">
        <f>_xlfn.XLOOKUP(A907,Cleaning!$A:$A,Cleaning!$R:$R,0,0)</f>
        <v>0</v>
      </c>
      <c r="P907">
        <f>_xlfn.XLOOKUP(A907,Cleaning!$A:$A,Cleaning!$T:$T,0,0)</f>
        <v>1.47</v>
      </c>
      <c r="Q907" s="5">
        <f>_xlfn.XLOOKUP(A907,Cleaning!$A:$A,Cleaning!$V:$V,0,0)</f>
        <v>18.75</v>
      </c>
    </row>
    <row r="908" spans="1:17" x14ac:dyDescent="0.3">
      <c r="A908" s="3">
        <v>120906</v>
      </c>
      <c r="B908">
        <f>_xlfn.XLOOKUP(A908,Cleaning!$A:$A,Cleaning!$B:$B,0,0)</f>
        <v>101</v>
      </c>
      <c r="C908" s="2">
        <f>_xlfn.XLOOKUP(A908,Cleaning!$A:$A,Cleaning!$C:$C,0,0)</f>
        <v>45870</v>
      </c>
      <c r="D908" s="4">
        <f>_xlfn.XLOOKUP(A908,Cleaning!$A:$A,Cleaning!$D:$D,0,0)</f>
        <v>0.35628472222222224</v>
      </c>
      <c r="E908" s="2">
        <f>_xlfn.XLOOKUP(A908,Cleaning!$A:$A,Cleaning!$E:$E,0,0)</f>
        <v>45870</v>
      </c>
      <c r="F908" s="10" t="str">
        <f>_xlfn.XLOOKUP(A908,Cleaning!$A:$A,Cleaning!$F:$F,0,0)</f>
        <v>Friday</v>
      </c>
      <c r="G908" t="str">
        <f>_xlfn.XLOOKUP(A908,Cleaning!$A:$A,Cleaning!$G:$G,0,0)</f>
        <v>Breakfast</v>
      </c>
      <c r="H908" t="str">
        <f>_xlfn.XLOOKUP(A908,Cleaning!$A:$A,Cleaning!$I:$I,0,0)</f>
        <v>Drive-Thru</v>
      </c>
      <c r="I908" t="str">
        <f>_xlfn.XLOOKUP(A908,Cleaning!$A:$A,Cleaning!$J:$J,0,0)</f>
        <v>Hash Browns</v>
      </c>
      <c r="J908" t="str">
        <f>_xlfn.XLOOKUP(A908,Cleaning!$A:$A,Cleaning!$L:$L,0,0)</f>
        <v>Sausage Patty</v>
      </c>
      <c r="K908" t="str">
        <f>_xlfn.XLOOKUP(A908,Cleaning!$A:$A,Cleaning!$X:$X,0,0)</f>
        <v>Card</v>
      </c>
      <c r="L908" s="3">
        <f>_xlfn.XLOOKUP(A908,Cleaning!$A:$A,Cleaning!$M:$M,0,0)</f>
        <v>1</v>
      </c>
      <c r="M908" s="5">
        <f>_xlfn.XLOOKUP(A908,Cleaning!$A:$A,Cleaning!$O:$O,0,0)</f>
        <v>2.82</v>
      </c>
      <c r="N908" s="12">
        <f>_xlfn.XLOOKUP(A908,Cleaning!$A:$A,Cleaning!$P:$P,0,0)</f>
        <v>2.82</v>
      </c>
      <c r="O908">
        <f>_xlfn.XLOOKUP(A908,Cleaning!$A:$A,Cleaning!$R:$R,0,0)</f>
        <v>0</v>
      </c>
      <c r="P908">
        <f>_xlfn.XLOOKUP(A908,Cleaning!$A:$A,Cleaning!$T:$T,0,0)</f>
        <v>0.2</v>
      </c>
      <c r="Q908" s="5">
        <f>_xlfn.XLOOKUP(A908,Cleaning!$A:$A,Cleaning!$V:$V,0,0)</f>
        <v>3.02</v>
      </c>
    </row>
    <row r="909" spans="1:17" x14ac:dyDescent="0.3">
      <c r="A909" s="3">
        <v>120907</v>
      </c>
      <c r="B909">
        <f>_xlfn.XLOOKUP(A909,Cleaning!$A:$A,Cleaning!$B:$B,0,0)</f>
        <v>103</v>
      </c>
      <c r="C909" s="2">
        <f>_xlfn.XLOOKUP(A909,Cleaning!$A:$A,Cleaning!$C:$C,0,0)</f>
        <v>45831</v>
      </c>
      <c r="D909" s="4">
        <f>_xlfn.XLOOKUP(A909,Cleaning!$A:$A,Cleaning!$D:$D,0,0)</f>
        <v>0.27797453703703706</v>
      </c>
      <c r="E909" s="2">
        <f>_xlfn.XLOOKUP(A909,Cleaning!$A:$A,Cleaning!$E:$E,0,0)</f>
        <v>45831</v>
      </c>
      <c r="F909" s="10" t="str">
        <f>_xlfn.XLOOKUP(A909,Cleaning!$A:$A,Cleaning!$F:$F,0,0)</f>
        <v>Monday</v>
      </c>
      <c r="G909" t="str">
        <f>_xlfn.XLOOKUP(A909,Cleaning!$A:$A,Cleaning!$G:$G,0,0)</f>
        <v>Breakfast</v>
      </c>
      <c r="H909" t="str">
        <f>_xlfn.XLOOKUP(A909,Cleaning!$A:$A,Cleaning!$I:$I,0,0)</f>
        <v>Takeout</v>
      </c>
      <c r="I909" t="str">
        <f>_xlfn.XLOOKUP(A909,Cleaning!$A:$A,Cleaning!$J:$J,0,0)</f>
        <v>Breakfast Burrito</v>
      </c>
      <c r="J909" t="str">
        <f>_xlfn.XLOOKUP(A909,Cleaning!$A:$A,Cleaning!$L:$L,0,0)</f>
        <v>Cinnamon</v>
      </c>
      <c r="K909" t="str">
        <f>_xlfn.XLOOKUP(A909,Cleaning!$A:$A,Cleaning!$X:$X,0,0)</f>
        <v>MobilePay</v>
      </c>
      <c r="L909" s="3">
        <f>_xlfn.XLOOKUP(A909,Cleaning!$A:$A,Cleaning!$M:$M,0,0)</f>
        <v>1</v>
      </c>
      <c r="M909" s="5">
        <f>_xlfn.XLOOKUP(A909,Cleaning!$A:$A,Cleaning!$O:$O,0,0)</f>
        <v>4.0299999999999994</v>
      </c>
      <c r="N909" s="12">
        <f>_xlfn.XLOOKUP(A909,Cleaning!$A:$A,Cleaning!$P:$P,0,0)</f>
        <v>4.0299999999999994</v>
      </c>
      <c r="O909">
        <f>_xlfn.XLOOKUP(A909,Cleaning!$A:$A,Cleaning!$R:$R,0,0)</f>
        <v>0</v>
      </c>
      <c r="P909">
        <f>_xlfn.XLOOKUP(A909,Cleaning!$A:$A,Cleaning!$T:$T,0,0)</f>
        <v>0.36</v>
      </c>
      <c r="Q909" s="5">
        <f>_xlfn.XLOOKUP(A909,Cleaning!$A:$A,Cleaning!$V:$V,0,0)</f>
        <v>4.3899999999999997</v>
      </c>
    </row>
    <row r="910" spans="1:17" x14ac:dyDescent="0.3">
      <c r="A910" s="3">
        <v>120908</v>
      </c>
      <c r="B910">
        <f>_xlfn.XLOOKUP(A910,Cleaning!$A:$A,Cleaning!$B:$B,0,0)</f>
        <v>103</v>
      </c>
      <c r="C910" s="2">
        <f>_xlfn.XLOOKUP(A910,Cleaning!$A:$A,Cleaning!$C:$C,0,0)</f>
        <v>45807</v>
      </c>
      <c r="D910" s="4">
        <f>_xlfn.XLOOKUP(A910,Cleaning!$A:$A,Cleaning!$D:$D,0,0)</f>
        <v>0.49160879629629628</v>
      </c>
      <c r="E910" s="2">
        <f>_xlfn.XLOOKUP(A910,Cleaning!$A:$A,Cleaning!$E:$E,0,0)</f>
        <v>45807</v>
      </c>
      <c r="F910" s="10" t="str">
        <f>_xlfn.XLOOKUP(A910,Cleaning!$A:$A,Cleaning!$F:$F,0,0)</f>
        <v>Friday</v>
      </c>
      <c r="G910" t="str">
        <f>_xlfn.XLOOKUP(A910,Cleaning!$A:$A,Cleaning!$G:$G,0,0)</f>
        <v>Lunch</v>
      </c>
      <c r="H910" t="str">
        <f>_xlfn.XLOOKUP(A910,Cleaning!$A:$A,Cleaning!$I:$I,0,0)</f>
        <v>Takeout</v>
      </c>
      <c r="I910" t="str">
        <f>_xlfn.XLOOKUP(A910,Cleaning!$A:$A,Cleaning!$J:$J,0,0)</f>
        <v>Cheeseburger Combo</v>
      </c>
      <c r="J910" t="str">
        <f>_xlfn.XLOOKUP(A910,Cleaning!$A:$A,Cleaning!$L:$L,0,0)</f>
        <v>No Modifier</v>
      </c>
      <c r="K910" t="str">
        <f>_xlfn.XLOOKUP(A910,Cleaning!$A:$A,Cleaning!$X:$X,0,0)</f>
        <v>Cash</v>
      </c>
      <c r="L910" s="3">
        <f>_xlfn.XLOOKUP(A910,Cleaning!$A:$A,Cleaning!$M:$M,0,0)</f>
        <v>1</v>
      </c>
      <c r="M910" s="5">
        <f>_xlfn.XLOOKUP(A910,Cleaning!$A:$A,Cleaning!$O:$O,0,0)</f>
        <v>8.81</v>
      </c>
      <c r="N910" s="12">
        <f>_xlfn.XLOOKUP(A910,Cleaning!$A:$A,Cleaning!$P:$P,0,0)</f>
        <v>8.81</v>
      </c>
      <c r="O910">
        <f>_xlfn.XLOOKUP(A910,Cleaning!$A:$A,Cleaning!$R:$R,0,0)</f>
        <v>0</v>
      </c>
      <c r="P910">
        <f>_xlfn.XLOOKUP(A910,Cleaning!$A:$A,Cleaning!$T:$T,0,0)</f>
        <v>0.56999999999999995</v>
      </c>
      <c r="Q910" s="5">
        <f>_xlfn.XLOOKUP(A910,Cleaning!$A:$A,Cleaning!$V:$V,0,0)</f>
        <v>9.3800000000000008</v>
      </c>
    </row>
    <row r="911" spans="1:17" x14ac:dyDescent="0.3">
      <c r="A911" s="3">
        <v>120909</v>
      </c>
      <c r="B911">
        <f>_xlfn.XLOOKUP(A911,Cleaning!$A:$A,Cleaning!$B:$B,0,0)</f>
        <v>102</v>
      </c>
      <c r="C911" s="2">
        <f>_xlfn.XLOOKUP(A911,Cleaning!$A:$A,Cleaning!$C:$C,0,0)</f>
        <v>45853</v>
      </c>
      <c r="D911" s="4">
        <f>_xlfn.XLOOKUP(A911,Cleaning!$A:$A,Cleaning!$D:$D,0,0)</f>
        <v>0.47863425925925923</v>
      </c>
      <c r="E911" s="2">
        <f>_xlfn.XLOOKUP(A911,Cleaning!$A:$A,Cleaning!$E:$E,0,0)</f>
        <v>45853</v>
      </c>
      <c r="F911" s="10" t="str">
        <f>_xlfn.XLOOKUP(A911,Cleaning!$A:$A,Cleaning!$F:$F,0,0)</f>
        <v>Tuesday</v>
      </c>
      <c r="G911" t="str">
        <f>_xlfn.XLOOKUP(A911,Cleaning!$A:$A,Cleaning!$G:$G,0,0)</f>
        <v>Late Night</v>
      </c>
      <c r="H911" t="str">
        <f>_xlfn.XLOOKUP(A911,Cleaning!$A:$A,Cleaning!$I:$I,0,0)</f>
        <v>Dine-In</v>
      </c>
      <c r="I911" t="str">
        <f>_xlfn.XLOOKUP(A911,Cleaning!$A:$A,Cleaning!$J:$J,0,0)</f>
        <v>Milkshake</v>
      </c>
      <c r="J911" t="str">
        <f>_xlfn.XLOOKUP(A911,Cleaning!$A:$A,Cleaning!$L:$L,0,0)</f>
        <v>No Modifier</v>
      </c>
      <c r="K911" t="str">
        <f>_xlfn.XLOOKUP(A911,Cleaning!$A:$A,Cleaning!$X:$X,0,0)</f>
        <v>Card</v>
      </c>
      <c r="L911" s="3">
        <f>_xlfn.XLOOKUP(A911,Cleaning!$A:$A,Cleaning!$M:$M,0,0)</f>
        <v>1</v>
      </c>
      <c r="M911" s="5">
        <f ca="1">_xlfn.XLOOKUP(A911,Cleaning!$A:$A,Cleaning!$O:$O,0,0)</f>
        <v>4.8600000000000003</v>
      </c>
      <c r="N911" s="12">
        <f ca="1">_xlfn.XLOOKUP(A911,Cleaning!$A:$A,Cleaning!$P:$P,0,0)</f>
        <v>4.8600000000000003</v>
      </c>
      <c r="O911">
        <f ca="1">_xlfn.XLOOKUP(A911,Cleaning!$A:$A,Cleaning!$R:$R,0,0)</f>
        <v>0.15</v>
      </c>
      <c r="P911">
        <f>_xlfn.XLOOKUP(A911,Cleaning!$A:$A,Cleaning!$T:$T,0,0)</f>
        <v>0.4</v>
      </c>
      <c r="Q911" s="5">
        <f>_xlfn.XLOOKUP(A911,Cleaning!$A:$A,Cleaning!$V:$V,0,0)</f>
        <v>5.1100000000000003</v>
      </c>
    </row>
    <row r="912" spans="1:17" x14ac:dyDescent="0.3">
      <c r="A912" s="3">
        <v>120910</v>
      </c>
      <c r="B912">
        <f>_xlfn.XLOOKUP(A912,Cleaning!$A:$A,Cleaning!$B:$B,0,0)</f>
        <v>103</v>
      </c>
      <c r="C912" s="2">
        <f>_xlfn.XLOOKUP(A912,Cleaning!$A:$A,Cleaning!$C:$C,0,0)</f>
        <v>45868</v>
      </c>
      <c r="D912" s="4">
        <f>_xlfn.XLOOKUP(A912,Cleaning!$A:$A,Cleaning!$D:$D,0,0)</f>
        <v>0.21527777777777779</v>
      </c>
      <c r="E912" s="2">
        <f>_xlfn.XLOOKUP(A912,Cleaning!$A:$A,Cleaning!$E:$E,0,0)</f>
        <v>45868</v>
      </c>
      <c r="F912" s="10" t="str">
        <f>_xlfn.XLOOKUP(A912,Cleaning!$A:$A,Cleaning!$F:$F,0,0)</f>
        <v>Wednesday</v>
      </c>
      <c r="G912" t="str">
        <f>_xlfn.XLOOKUP(A912,Cleaning!$A:$A,Cleaning!$G:$G,0,0)</f>
        <v>Afternoon</v>
      </c>
      <c r="H912" t="str">
        <f>_xlfn.XLOOKUP(A912,Cleaning!$A:$A,Cleaning!$I:$I,0,0)</f>
        <v>Takeout</v>
      </c>
      <c r="I912" t="str">
        <f>_xlfn.XLOOKUP(A912,Cleaning!$A:$A,Cleaning!$J:$J,0,0)</f>
        <v>Onion Rings</v>
      </c>
      <c r="J912" t="str">
        <f>_xlfn.XLOOKUP(A912,Cleaning!$A:$A,Cleaning!$L:$L,0,0)</f>
        <v>No Sauce</v>
      </c>
      <c r="K912" t="str">
        <f>_xlfn.XLOOKUP(A912,Cleaning!$A:$A,Cleaning!$X:$X,0,0)</f>
        <v>Card</v>
      </c>
      <c r="L912" s="3">
        <f>_xlfn.XLOOKUP(A912,Cleaning!$A:$A,Cleaning!$M:$M,0,0)</f>
        <v>1</v>
      </c>
      <c r="M912" s="5">
        <f>_xlfn.XLOOKUP(A912,Cleaning!$A:$A,Cleaning!$O:$O,0,0)</f>
        <v>3.05</v>
      </c>
      <c r="N912" s="12">
        <f>_xlfn.XLOOKUP(A912,Cleaning!$A:$A,Cleaning!$P:$P,0,0)</f>
        <v>3.05</v>
      </c>
      <c r="O912">
        <f>_xlfn.XLOOKUP(A912,Cleaning!$A:$A,Cleaning!$R:$R,0,0)</f>
        <v>0</v>
      </c>
      <c r="P912">
        <f>_xlfn.XLOOKUP(A912,Cleaning!$A:$A,Cleaning!$T:$T,0,0)</f>
        <v>0.24</v>
      </c>
      <c r="Q912" s="5">
        <f>_xlfn.XLOOKUP(A912,Cleaning!$A:$A,Cleaning!$V:$V,0,0)</f>
        <v>3.29</v>
      </c>
    </row>
    <row r="913" spans="1:17" x14ac:dyDescent="0.3">
      <c r="A913" s="3">
        <v>120911</v>
      </c>
      <c r="B913">
        <f>_xlfn.XLOOKUP(A913,Cleaning!$A:$A,Cleaning!$B:$B,0,0)</f>
        <v>202</v>
      </c>
      <c r="C913" s="2">
        <f>_xlfn.XLOOKUP(A913,Cleaning!$A:$A,Cleaning!$C:$C,0,0)</f>
        <v>45872</v>
      </c>
      <c r="D913" s="4">
        <f>_xlfn.XLOOKUP(A913,Cleaning!$A:$A,Cleaning!$D:$D,0,0)</f>
        <v>0.45528935185185188</v>
      </c>
      <c r="E913" s="2">
        <f>_xlfn.XLOOKUP(A913,Cleaning!$A:$A,Cleaning!$E:$E,0,0)</f>
        <v>45872</v>
      </c>
      <c r="F913" s="10" t="str">
        <f>_xlfn.XLOOKUP(A913,Cleaning!$A:$A,Cleaning!$F:$F,0,0)</f>
        <v>Sunday</v>
      </c>
      <c r="G913" t="str">
        <f>_xlfn.XLOOKUP(A913,Cleaning!$A:$A,Cleaning!$G:$G,0,0)</f>
        <v>Morning</v>
      </c>
      <c r="H913" t="str">
        <f>_xlfn.XLOOKUP(A913,Cleaning!$A:$A,Cleaning!$I:$I,0,0)</f>
        <v>Takeout</v>
      </c>
      <c r="I913" t="str">
        <f>_xlfn.XLOOKUP(A913,Cleaning!$A:$A,Cleaning!$J:$J,0,0)</f>
        <v>Bottled Water</v>
      </c>
      <c r="J913" t="str">
        <f>_xlfn.XLOOKUP(A913,Cleaning!$A:$A,Cleaning!$L:$L,0,0)</f>
        <v>No Ice</v>
      </c>
      <c r="K913" t="str">
        <f>_xlfn.XLOOKUP(A913,Cleaning!$A:$A,Cleaning!$X:$X,0,0)</f>
        <v>Card</v>
      </c>
      <c r="L913" s="3">
        <f>_xlfn.XLOOKUP(A913,Cleaning!$A:$A,Cleaning!$M:$M,0,0)</f>
        <v>1</v>
      </c>
      <c r="M913" s="5">
        <f>_xlfn.XLOOKUP(A913,Cleaning!$A:$A,Cleaning!$O:$O,0,0)</f>
        <v>1.46</v>
      </c>
      <c r="N913" s="12">
        <f>_xlfn.XLOOKUP(A913,Cleaning!$A:$A,Cleaning!$P:$P,0,0)</f>
        <v>1.46</v>
      </c>
      <c r="O913">
        <f>_xlfn.XLOOKUP(A913,Cleaning!$A:$A,Cleaning!$R:$R,0,0)</f>
        <v>0</v>
      </c>
      <c r="P913">
        <f>_xlfn.XLOOKUP(A913,Cleaning!$A:$A,Cleaning!$T:$T,0,0)</f>
        <v>0.09</v>
      </c>
      <c r="Q913" s="5">
        <f>_xlfn.XLOOKUP(A913,Cleaning!$A:$A,Cleaning!$V:$V,0,0)</f>
        <v>1.55</v>
      </c>
    </row>
    <row r="914" spans="1:17" x14ac:dyDescent="0.3">
      <c r="A914" s="3">
        <v>120912</v>
      </c>
      <c r="B914">
        <f>_xlfn.XLOOKUP(A914,Cleaning!$A:$A,Cleaning!$B:$B,0,0)</f>
        <v>102</v>
      </c>
      <c r="C914" s="2">
        <f>_xlfn.XLOOKUP(A914,Cleaning!$A:$A,Cleaning!$C:$C,0,0)</f>
        <v>45763</v>
      </c>
      <c r="D914" s="4">
        <f>_xlfn.XLOOKUP(A914,Cleaning!$A:$A,Cleaning!$D:$D,0,0)</f>
        <v>0.4082175925925926</v>
      </c>
      <c r="E914" s="2">
        <f>_xlfn.XLOOKUP(A914,Cleaning!$A:$A,Cleaning!$E:$E,0,0)</f>
        <v>45763</v>
      </c>
      <c r="F914" s="10" t="str">
        <f>_xlfn.XLOOKUP(A914,Cleaning!$A:$A,Cleaning!$F:$F,0,0)</f>
        <v>Wednesday</v>
      </c>
      <c r="G914" t="str">
        <f>_xlfn.XLOOKUP(A914,Cleaning!$A:$A,Cleaning!$G:$G,0,0)</f>
        <v>Dinner</v>
      </c>
      <c r="H914" t="str">
        <f>_xlfn.XLOOKUP(A914,Cleaning!$A:$A,Cleaning!$I:$I,0,0)</f>
        <v>Takeout</v>
      </c>
      <c r="I914" t="str">
        <f>_xlfn.XLOOKUP(A914,Cleaning!$A:$A,Cleaning!$J:$J,0,0)</f>
        <v>Onion Rings</v>
      </c>
      <c r="J914" t="str">
        <f>_xlfn.XLOOKUP(A914,Cleaning!$A:$A,Cleaning!$L:$L,0,0)</f>
        <v>No Modifier</v>
      </c>
      <c r="K914" t="str">
        <f>_xlfn.XLOOKUP(A914,Cleaning!$A:$A,Cleaning!$X:$X,0,0)</f>
        <v>Cash</v>
      </c>
      <c r="L914" s="3">
        <f>_xlfn.XLOOKUP(A914,Cleaning!$A:$A,Cleaning!$M:$M,0,0)</f>
        <v>2</v>
      </c>
      <c r="M914" s="5">
        <f>_xlfn.XLOOKUP(A914,Cleaning!$A:$A,Cleaning!$O:$O,0,0)</f>
        <v>3.21</v>
      </c>
      <c r="N914" s="12">
        <f>_xlfn.XLOOKUP(A914,Cleaning!$A:$A,Cleaning!$P:$P,0,0)</f>
        <v>6.42</v>
      </c>
      <c r="O914">
        <f>_xlfn.XLOOKUP(A914,Cleaning!$A:$A,Cleaning!$R:$R,0,0)</f>
        <v>0</v>
      </c>
      <c r="P914">
        <f>_xlfn.XLOOKUP(A914,Cleaning!$A:$A,Cleaning!$T:$T,0,0)</f>
        <v>0.57999999999999996</v>
      </c>
      <c r="Q914" s="5">
        <f>_xlfn.XLOOKUP(A914,Cleaning!$A:$A,Cleaning!$V:$V,0,0)</f>
        <v>7</v>
      </c>
    </row>
    <row r="915" spans="1:17" x14ac:dyDescent="0.3">
      <c r="A915" s="3">
        <v>120913</v>
      </c>
      <c r="B915">
        <f>_xlfn.XLOOKUP(A915,Cleaning!$A:$A,Cleaning!$B:$B,0,0)</f>
        <v>403</v>
      </c>
      <c r="C915" s="2">
        <f>_xlfn.XLOOKUP(A915,Cleaning!$A:$A,Cleaning!$C:$C,0,0)</f>
        <v>45825</v>
      </c>
      <c r="D915" s="4">
        <f>_xlfn.XLOOKUP(A915,Cleaning!$A:$A,Cleaning!$D:$D,0,0)</f>
        <v>0.31706018518518519</v>
      </c>
      <c r="E915" s="2">
        <f>_xlfn.XLOOKUP(A915,Cleaning!$A:$A,Cleaning!$E:$E,0,0)</f>
        <v>45825</v>
      </c>
      <c r="F915" s="10" t="str">
        <f>_xlfn.XLOOKUP(A915,Cleaning!$A:$A,Cleaning!$F:$F,0,0)</f>
        <v>Tuesday</v>
      </c>
      <c r="G915" t="str">
        <f>_xlfn.XLOOKUP(A915,Cleaning!$A:$A,Cleaning!$G:$G,0,0)</f>
        <v>Dinner</v>
      </c>
      <c r="H915" t="str">
        <f>_xlfn.XLOOKUP(A915,Cleaning!$A:$A,Cleaning!$I:$I,0,0)</f>
        <v>Takeout</v>
      </c>
      <c r="I915" t="str">
        <f>_xlfn.XLOOKUP(A915,Cleaning!$A:$A,Cleaning!$J:$J,0,0)</f>
        <v>Double Cheeseburger Combo</v>
      </c>
      <c r="J915" t="str">
        <f>_xlfn.XLOOKUP(A915,Cleaning!$A:$A,Cleaning!$L:$L,0,0)</f>
        <v>No Modifier</v>
      </c>
      <c r="K915" t="str">
        <f>_xlfn.XLOOKUP(A915,Cleaning!$A:$A,Cleaning!$X:$X,0,0)</f>
        <v>MobilePay</v>
      </c>
      <c r="L915" s="3">
        <f>_xlfn.XLOOKUP(A915,Cleaning!$A:$A,Cleaning!$M:$M,0,0)</f>
        <v>1</v>
      </c>
      <c r="M915" s="5">
        <f>_xlfn.XLOOKUP(A915,Cleaning!$A:$A,Cleaning!$O:$O,0,0)</f>
        <v>10.780000000000001</v>
      </c>
      <c r="N915" s="12">
        <f>_xlfn.XLOOKUP(A915,Cleaning!$A:$A,Cleaning!$P:$P,0,0)</f>
        <v>10.780000000000001</v>
      </c>
      <c r="O915">
        <f>_xlfn.XLOOKUP(A915,Cleaning!$A:$A,Cleaning!$R:$R,0,0)</f>
        <v>0</v>
      </c>
      <c r="P915">
        <f>_xlfn.XLOOKUP(A915,Cleaning!$A:$A,Cleaning!$T:$T,0,0)</f>
        <v>0.78</v>
      </c>
      <c r="Q915" s="5">
        <f>_xlfn.XLOOKUP(A915,Cleaning!$A:$A,Cleaning!$V:$V,0,0)</f>
        <v>11.56</v>
      </c>
    </row>
    <row r="916" spans="1:17" x14ac:dyDescent="0.3">
      <c r="A916" s="3">
        <v>120914</v>
      </c>
      <c r="B916">
        <f>_xlfn.XLOOKUP(A916,Cleaning!$A:$A,Cleaning!$B:$B,0,0)</f>
        <v>301</v>
      </c>
      <c r="C916" s="2">
        <f>_xlfn.XLOOKUP(A916,Cleaning!$A:$A,Cleaning!$C:$C,0,0)</f>
        <v>45835</v>
      </c>
      <c r="D916" s="4">
        <f>_xlfn.XLOOKUP(A916,Cleaning!$A:$A,Cleaning!$D:$D,0,0)</f>
        <v>0.52555555555555555</v>
      </c>
      <c r="E916" s="2">
        <f>_xlfn.XLOOKUP(A916,Cleaning!$A:$A,Cleaning!$E:$E,0,0)</f>
        <v>45835</v>
      </c>
      <c r="F916" s="10" t="str">
        <f>_xlfn.XLOOKUP(A916,Cleaning!$A:$A,Cleaning!$F:$F,0,0)</f>
        <v>Friday</v>
      </c>
      <c r="G916" t="str">
        <f>_xlfn.XLOOKUP(A916,Cleaning!$A:$A,Cleaning!$G:$G,0,0)</f>
        <v>Lunch</v>
      </c>
      <c r="H916" t="str">
        <f>_xlfn.XLOOKUP(A916,Cleaning!$A:$A,Cleaning!$I:$I,0,0)</f>
        <v>Takeout</v>
      </c>
      <c r="I916" t="str">
        <f>_xlfn.XLOOKUP(A916,Cleaning!$A:$A,Cleaning!$J:$J,0,0)</f>
        <v>Cheeseburger Combo</v>
      </c>
      <c r="J916" t="str">
        <f>_xlfn.XLOOKUP(A916,Cleaning!$A:$A,Cleaning!$L:$L,0,0)</f>
        <v>No Modifier</v>
      </c>
      <c r="K916" t="str">
        <f>_xlfn.XLOOKUP(A916,Cleaning!$A:$A,Cleaning!$X:$X,0,0)</f>
        <v>Cash</v>
      </c>
      <c r="L916" s="3">
        <f>_xlfn.XLOOKUP(A916,Cleaning!$A:$A,Cleaning!$M:$M,0,0)</f>
        <v>1</v>
      </c>
      <c r="M916" s="5">
        <f>_xlfn.XLOOKUP(A916,Cleaning!$A:$A,Cleaning!$O:$O,0,0)</f>
        <v>8.44</v>
      </c>
      <c r="N916" s="12">
        <f>_xlfn.XLOOKUP(A916,Cleaning!$A:$A,Cleaning!$P:$P,0,0)</f>
        <v>8.44</v>
      </c>
      <c r="O916">
        <f>_xlfn.XLOOKUP(A916,Cleaning!$A:$A,Cleaning!$R:$R,0,0)</f>
        <v>0</v>
      </c>
      <c r="P916">
        <f>_xlfn.XLOOKUP(A916,Cleaning!$A:$A,Cleaning!$T:$T,0,0)</f>
        <v>0.72</v>
      </c>
      <c r="Q916" s="5">
        <f>_xlfn.XLOOKUP(A916,Cleaning!$A:$A,Cleaning!$V:$V,0,0)</f>
        <v>9.16</v>
      </c>
    </row>
    <row r="917" spans="1:17" x14ac:dyDescent="0.3">
      <c r="A917" s="3">
        <v>120915</v>
      </c>
      <c r="B917">
        <f>_xlfn.XLOOKUP(A917,Cleaning!$A:$A,Cleaning!$B:$B,0,0)</f>
        <v>402</v>
      </c>
      <c r="C917" s="2">
        <f>_xlfn.XLOOKUP(A917,Cleaning!$A:$A,Cleaning!$C:$C,0,0)</f>
        <v>45827</v>
      </c>
      <c r="D917" s="4">
        <f>_xlfn.XLOOKUP(A917,Cleaning!$A:$A,Cleaning!$D:$D,0,0)</f>
        <v>0.45543981481481483</v>
      </c>
      <c r="E917" s="2">
        <f>_xlfn.XLOOKUP(A917,Cleaning!$A:$A,Cleaning!$E:$E,0,0)</f>
        <v>45827</v>
      </c>
      <c r="F917" s="10" t="str">
        <f>_xlfn.XLOOKUP(A917,Cleaning!$A:$A,Cleaning!$F:$F,0,0)</f>
        <v>Thursday</v>
      </c>
      <c r="G917" t="str">
        <f>_xlfn.XLOOKUP(A917,Cleaning!$A:$A,Cleaning!$G:$G,0,0)</f>
        <v>Morning</v>
      </c>
      <c r="H917" t="str">
        <f>_xlfn.XLOOKUP(A917,Cleaning!$A:$A,Cleaning!$I:$I,0,0)</f>
        <v>Dine-In</v>
      </c>
      <c r="I917" t="str">
        <f>_xlfn.XLOOKUP(A917,Cleaning!$A:$A,Cleaning!$J:$J,0,0)</f>
        <v>Latte</v>
      </c>
      <c r="J917" t="str">
        <f>_xlfn.XLOOKUP(A917,Cleaning!$A:$A,Cleaning!$L:$L,0,0)</f>
        <v>No Modifier</v>
      </c>
      <c r="K917" t="str">
        <f>_xlfn.XLOOKUP(A917,Cleaning!$A:$A,Cleaning!$X:$X,0,0)</f>
        <v>MobilePay</v>
      </c>
      <c r="L917" s="3">
        <f>_xlfn.XLOOKUP(A917,Cleaning!$A:$A,Cleaning!$M:$M,0,0)</f>
        <v>1</v>
      </c>
      <c r="M917" s="5">
        <f>_xlfn.XLOOKUP(A917,Cleaning!$A:$A,Cleaning!$O:$O,0,0)</f>
        <v>3.3099999999999996</v>
      </c>
      <c r="N917" s="12">
        <f>_xlfn.XLOOKUP(A917,Cleaning!$A:$A,Cleaning!$P:$P,0,0)</f>
        <v>3.3099999999999996</v>
      </c>
      <c r="O917">
        <f>_xlfn.XLOOKUP(A917,Cleaning!$A:$A,Cleaning!$R:$R,0,0)</f>
        <v>0</v>
      </c>
      <c r="P917">
        <f>_xlfn.XLOOKUP(A917,Cleaning!$A:$A,Cleaning!$T:$T,0,0)</f>
        <v>0.24</v>
      </c>
      <c r="Q917" s="5">
        <f>_xlfn.XLOOKUP(A917,Cleaning!$A:$A,Cleaning!$V:$V,0,0)</f>
        <v>3.55</v>
      </c>
    </row>
    <row r="918" spans="1:17" x14ac:dyDescent="0.3">
      <c r="A918" s="3">
        <v>120916</v>
      </c>
      <c r="B918">
        <f>_xlfn.XLOOKUP(A918,Cleaning!$A:$A,Cleaning!$B:$B,0,0)</f>
        <v>301</v>
      </c>
      <c r="C918" s="2">
        <f>_xlfn.XLOOKUP(A918,Cleaning!$A:$A,Cleaning!$C:$C,0,0)</f>
        <v>45836</v>
      </c>
      <c r="D918" s="4">
        <f>_xlfn.XLOOKUP(A918,Cleaning!$A:$A,Cleaning!$D:$D,0,0)</f>
        <v>0.39512731481481483</v>
      </c>
      <c r="E918" s="2">
        <f>_xlfn.XLOOKUP(A918,Cleaning!$A:$A,Cleaning!$E:$E,0,0)</f>
        <v>45836</v>
      </c>
      <c r="F918" s="10" t="str">
        <f>_xlfn.XLOOKUP(A918,Cleaning!$A:$A,Cleaning!$F:$F,0,0)</f>
        <v>Saturday</v>
      </c>
      <c r="G918" t="str">
        <f>_xlfn.XLOOKUP(A918,Cleaning!$A:$A,Cleaning!$G:$G,0,0)</f>
        <v>Breakfast</v>
      </c>
      <c r="H918" t="str">
        <f>_xlfn.XLOOKUP(A918,Cleaning!$A:$A,Cleaning!$I:$I,0,0)</f>
        <v>Dine-In</v>
      </c>
      <c r="I918" t="str">
        <f>_xlfn.XLOOKUP(A918,Cleaning!$A:$A,Cleaning!$J:$J,0,0)</f>
        <v>Breakfast Burrito</v>
      </c>
      <c r="J918" t="str">
        <f>_xlfn.XLOOKUP(A918,Cleaning!$A:$A,Cleaning!$L:$L,0,0)</f>
        <v>No Cheese</v>
      </c>
      <c r="K918" t="str">
        <f>_xlfn.XLOOKUP(A918,Cleaning!$A:$A,Cleaning!$X:$X,0,0)</f>
        <v>Card</v>
      </c>
      <c r="L918" s="3">
        <f>_xlfn.XLOOKUP(A918,Cleaning!$A:$A,Cleaning!$M:$M,0,0)</f>
        <v>1</v>
      </c>
      <c r="M918" s="5">
        <f>_xlfn.XLOOKUP(A918,Cleaning!$A:$A,Cleaning!$O:$O,0,0)</f>
        <v>3.89</v>
      </c>
      <c r="N918" s="12">
        <f>_xlfn.XLOOKUP(A918,Cleaning!$A:$A,Cleaning!$P:$P,0,0)</f>
        <v>3.89</v>
      </c>
      <c r="O918">
        <f>_xlfn.XLOOKUP(A918,Cleaning!$A:$A,Cleaning!$R:$R,0,0)</f>
        <v>0</v>
      </c>
      <c r="P918">
        <f>_xlfn.XLOOKUP(A918,Cleaning!$A:$A,Cleaning!$T:$T,0,0)</f>
        <v>0.31</v>
      </c>
      <c r="Q918" s="5">
        <f>_xlfn.XLOOKUP(A918,Cleaning!$A:$A,Cleaning!$V:$V,0,0)</f>
        <v>4.2</v>
      </c>
    </row>
    <row r="919" spans="1:17" x14ac:dyDescent="0.3">
      <c r="A919" s="3">
        <v>120917</v>
      </c>
      <c r="B919">
        <f>_xlfn.XLOOKUP(A919,Cleaning!$A:$A,Cleaning!$B:$B,0,0)</f>
        <v>403</v>
      </c>
      <c r="C919" s="2">
        <f>_xlfn.XLOOKUP(A919,Cleaning!$A:$A,Cleaning!$C:$C,0,0)</f>
        <v>45844</v>
      </c>
      <c r="D919" s="4">
        <f>_xlfn.XLOOKUP(A919,Cleaning!$A:$A,Cleaning!$D:$D,0,0)</f>
        <v>0.31086805555555558</v>
      </c>
      <c r="E919" s="2">
        <f>_xlfn.XLOOKUP(A919,Cleaning!$A:$A,Cleaning!$E:$E,0,0)</f>
        <v>45844</v>
      </c>
      <c r="F919" s="10" t="str">
        <f>_xlfn.XLOOKUP(A919,Cleaning!$A:$A,Cleaning!$F:$F,0,0)</f>
        <v>Sunday</v>
      </c>
      <c r="G919" t="str">
        <f>_xlfn.XLOOKUP(A919,Cleaning!$A:$A,Cleaning!$G:$G,0,0)</f>
        <v>Dinner</v>
      </c>
      <c r="H919" t="str">
        <f>_xlfn.XLOOKUP(A919,Cleaning!$A:$A,Cleaning!$I:$I,0,0)</f>
        <v>Delivery</v>
      </c>
      <c r="I919" t="str">
        <f>_xlfn.XLOOKUP(A919,Cleaning!$A:$A,Cleaning!$J:$J,0,0)</f>
        <v>Chicken Sandwich Combo</v>
      </c>
      <c r="J919" t="str">
        <f>_xlfn.XLOOKUP(A919,Cleaning!$A:$A,Cleaning!$L:$L,0,0)</f>
        <v>No Modifier</v>
      </c>
      <c r="K919" t="str">
        <f>_xlfn.XLOOKUP(A919,Cleaning!$A:$A,Cleaning!$X:$X,0,0)</f>
        <v>Card</v>
      </c>
      <c r="L919" s="3">
        <f>_xlfn.XLOOKUP(A919,Cleaning!$A:$A,Cleaning!$M:$M,0,0)</f>
        <v>1</v>
      </c>
      <c r="M919" s="5">
        <f>_xlfn.XLOOKUP(A919,Cleaning!$A:$A,Cleaning!$O:$O,0,0)</f>
        <v>9.0799999999999983</v>
      </c>
      <c r="N919" s="12">
        <f>_xlfn.XLOOKUP(A919,Cleaning!$A:$A,Cleaning!$P:$P,0,0)</f>
        <v>9.0799999999999983</v>
      </c>
      <c r="O919">
        <f>_xlfn.XLOOKUP(A919,Cleaning!$A:$A,Cleaning!$R:$R,0,0)</f>
        <v>0</v>
      </c>
      <c r="P919">
        <f>_xlfn.XLOOKUP(A919,Cleaning!$A:$A,Cleaning!$T:$T,0,0)</f>
        <v>0.54</v>
      </c>
      <c r="Q919" s="5">
        <f>_xlfn.XLOOKUP(A919,Cleaning!$A:$A,Cleaning!$V:$V,0,0)</f>
        <v>9.6199999999999992</v>
      </c>
    </row>
    <row r="920" spans="1:17" x14ac:dyDescent="0.3">
      <c r="A920" s="3">
        <v>120918</v>
      </c>
      <c r="B920">
        <f>_xlfn.XLOOKUP(A920,Cleaning!$A:$A,Cleaning!$B:$B,0,0)</f>
        <v>403</v>
      </c>
      <c r="C920" s="2">
        <f>_xlfn.XLOOKUP(A920,Cleaning!$A:$A,Cleaning!$C:$C,0,0)</f>
        <v>45786</v>
      </c>
      <c r="D920" s="4">
        <f>_xlfn.XLOOKUP(A920,Cleaning!$A:$A,Cleaning!$D:$D,0,0)</f>
        <v>6.4097222222222222E-2</v>
      </c>
      <c r="E920" s="2">
        <f>_xlfn.XLOOKUP(A920,Cleaning!$A:$A,Cleaning!$E:$E,0,0)</f>
        <v>45786</v>
      </c>
      <c r="F920" s="10" t="str">
        <f>_xlfn.XLOOKUP(A920,Cleaning!$A:$A,Cleaning!$F:$F,0,0)</f>
        <v>Friday</v>
      </c>
      <c r="G920" t="str">
        <f>_xlfn.XLOOKUP(A920,Cleaning!$A:$A,Cleaning!$G:$G,0,0)</f>
        <v>Lunch</v>
      </c>
      <c r="H920" t="str">
        <f>_xlfn.XLOOKUP(A920,Cleaning!$A:$A,Cleaning!$I:$I,0,0)</f>
        <v>Delivery</v>
      </c>
      <c r="I920" t="str">
        <f>_xlfn.XLOOKUP(A920,Cleaning!$A:$A,Cleaning!$J:$J,0,0)</f>
        <v>Chicken Sandwich Combo</v>
      </c>
      <c r="J920" t="str">
        <f>_xlfn.XLOOKUP(A920,Cleaning!$A:$A,Cleaning!$L:$L,0,0)</f>
        <v>Spicy</v>
      </c>
      <c r="K920" t="str">
        <f>_xlfn.XLOOKUP(A920,Cleaning!$A:$A,Cleaning!$X:$X,0,0)</f>
        <v>Card</v>
      </c>
      <c r="L920" s="3">
        <f>_xlfn.XLOOKUP(A920,Cleaning!$A:$A,Cleaning!$M:$M,0,0)</f>
        <v>1</v>
      </c>
      <c r="M920" s="5">
        <f>_xlfn.XLOOKUP(A920,Cleaning!$A:$A,Cleaning!$O:$O,0,0)</f>
        <v>8.77</v>
      </c>
      <c r="N920" s="12">
        <f>_xlfn.XLOOKUP(A920,Cleaning!$A:$A,Cleaning!$P:$P,0,0)</f>
        <v>8.77</v>
      </c>
      <c r="O920">
        <f>_xlfn.XLOOKUP(A920,Cleaning!$A:$A,Cleaning!$R:$R,0,0)</f>
        <v>0</v>
      </c>
      <c r="P920">
        <f>_xlfn.XLOOKUP(A920,Cleaning!$A:$A,Cleaning!$T:$T,0,0)</f>
        <v>0.56999999999999995</v>
      </c>
      <c r="Q920" s="5">
        <f>_xlfn.XLOOKUP(A920,Cleaning!$A:$A,Cleaning!$V:$V,0,0)</f>
        <v>9.34</v>
      </c>
    </row>
    <row r="921" spans="1:17" x14ac:dyDescent="0.3">
      <c r="A921" s="3">
        <v>120919</v>
      </c>
      <c r="B921">
        <f>_xlfn.XLOOKUP(A921,Cleaning!$A:$A,Cleaning!$B:$B,0,0)</f>
        <v>101</v>
      </c>
      <c r="C921" s="2">
        <f>_xlfn.XLOOKUP(A921,Cleaning!$A:$A,Cleaning!$C:$C,0,0)</f>
        <v>45822</v>
      </c>
      <c r="D921" s="4">
        <f>_xlfn.XLOOKUP(A921,Cleaning!$A:$A,Cleaning!$D:$D,0,0)</f>
        <v>0.14096064814814815</v>
      </c>
      <c r="E921" s="2">
        <f>_xlfn.XLOOKUP(A921,Cleaning!$A:$A,Cleaning!$E:$E,0,0)</f>
        <v>45822</v>
      </c>
      <c r="F921" s="10" t="str">
        <f>_xlfn.XLOOKUP(A921,Cleaning!$A:$A,Cleaning!$F:$F,0,0)</f>
        <v>Saturday</v>
      </c>
      <c r="G921" t="str">
        <f>_xlfn.XLOOKUP(A921,Cleaning!$A:$A,Cleaning!$G:$G,0,0)</f>
        <v>Afternoon</v>
      </c>
      <c r="H921" t="str">
        <f>_xlfn.XLOOKUP(A921,Cleaning!$A:$A,Cleaning!$I:$I,0,0)</f>
        <v>Dine-In</v>
      </c>
      <c r="I921" t="str">
        <f>_xlfn.XLOOKUP(A921,Cleaning!$A:$A,Cleaning!$J:$J,0,0)</f>
        <v>Onion Rings</v>
      </c>
      <c r="J921" t="str">
        <f>_xlfn.XLOOKUP(A921,Cleaning!$A:$A,Cleaning!$L:$L,0,0)</f>
        <v>No Modifier</v>
      </c>
      <c r="K921" t="str">
        <f>_xlfn.XLOOKUP(A921,Cleaning!$A:$A,Cleaning!$X:$X,0,0)</f>
        <v>MobilePay</v>
      </c>
      <c r="L921" s="3">
        <f>_xlfn.XLOOKUP(A921,Cleaning!$A:$A,Cleaning!$M:$M,0,0)</f>
        <v>1</v>
      </c>
      <c r="M921" s="5">
        <f>_xlfn.XLOOKUP(A921,Cleaning!$A:$A,Cleaning!$O:$O,0,0)</f>
        <v>2.8899999999999997</v>
      </c>
      <c r="N921" s="12">
        <f>_xlfn.XLOOKUP(A921,Cleaning!$A:$A,Cleaning!$P:$P,0,0)</f>
        <v>2.8899999999999997</v>
      </c>
      <c r="O921">
        <f>_xlfn.XLOOKUP(A921,Cleaning!$A:$A,Cleaning!$R:$R,0,0)</f>
        <v>0</v>
      </c>
      <c r="P921">
        <f>_xlfn.XLOOKUP(A921,Cleaning!$A:$A,Cleaning!$T:$T,0,0)</f>
        <v>0.2</v>
      </c>
      <c r="Q921" s="5">
        <f>_xlfn.XLOOKUP(A921,Cleaning!$A:$A,Cleaning!$V:$V,0,0)</f>
        <v>3.09</v>
      </c>
    </row>
    <row r="922" spans="1:17" x14ac:dyDescent="0.3">
      <c r="A922" s="3">
        <v>120920</v>
      </c>
      <c r="B922">
        <f>_xlfn.XLOOKUP(A922,Cleaning!$A:$A,Cleaning!$B:$B,0,0)</f>
        <v>102</v>
      </c>
      <c r="C922" s="2">
        <f>_xlfn.XLOOKUP(A922,Cleaning!$A:$A,Cleaning!$C:$C,0,0)</f>
        <v>45794</v>
      </c>
      <c r="D922" s="4">
        <f>_xlfn.XLOOKUP(A922,Cleaning!$A:$A,Cleaning!$D:$D,0,0)</f>
        <v>0.39697916666666666</v>
      </c>
      <c r="E922" s="2">
        <f>_xlfn.XLOOKUP(A922,Cleaning!$A:$A,Cleaning!$E:$E,0,0)</f>
        <v>45794</v>
      </c>
      <c r="F922" s="10" t="str">
        <f>_xlfn.XLOOKUP(A922,Cleaning!$A:$A,Cleaning!$F:$F,0,0)</f>
        <v>Saturday</v>
      </c>
      <c r="G922" t="str">
        <f>_xlfn.XLOOKUP(A922,Cleaning!$A:$A,Cleaning!$G:$G,0,0)</f>
        <v>Dinner</v>
      </c>
      <c r="H922" t="str">
        <f>_xlfn.XLOOKUP(A922,Cleaning!$A:$A,Cleaning!$I:$I,0,0)</f>
        <v>Takeout</v>
      </c>
      <c r="I922" t="str">
        <f>_xlfn.XLOOKUP(A922,Cleaning!$A:$A,Cleaning!$J:$J,0,0)</f>
        <v>Chicken Sandwich</v>
      </c>
      <c r="J922" t="str">
        <f>_xlfn.XLOOKUP(A922,Cleaning!$A:$A,Cleaning!$L:$L,0,0)</f>
        <v>Extra Sauce</v>
      </c>
      <c r="K922" t="str">
        <f>_xlfn.XLOOKUP(A922,Cleaning!$A:$A,Cleaning!$X:$X,0,0)</f>
        <v>Card</v>
      </c>
      <c r="L922" s="3">
        <f>_xlfn.XLOOKUP(A922,Cleaning!$A:$A,Cleaning!$M:$M,0,0)</f>
        <v>1</v>
      </c>
      <c r="M922" s="5">
        <f>_xlfn.XLOOKUP(A922,Cleaning!$A:$A,Cleaning!$O:$O,0,0)</f>
        <v>6.03</v>
      </c>
      <c r="N922" s="12">
        <f>_xlfn.XLOOKUP(A922,Cleaning!$A:$A,Cleaning!$P:$P,0,0)</f>
        <v>6.03</v>
      </c>
      <c r="O922">
        <f>_xlfn.XLOOKUP(A922,Cleaning!$A:$A,Cleaning!$R:$R,0,0)</f>
        <v>0</v>
      </c>
      <c r="P922">
        <f>_xlfn.XLOOKUP(A922,Cleaning!$A:$A,Cleaning!$T:$T,0,0)</f>
        <v>0.42</v>
      </c>
      <c r="Q922" s="5">
        <f>_xlfn.XLOOKUP(A922,Cleaning!$A:$A,Cleaning!$V:$V,0,0)</f>
        <v>6.45</v>
      </c>
    </row>
    <row r="923" spans="1:17" x14ac:dyDescent="0.3">
      <c r="A923" s="3">
        <v>120921</v>
      </c>
      <c r="B923">
        <f>_xlfn.XLOOKUP(A923,Cleaning!$A:$A,Cleaning!$B:$B,0,0)</f>
        <v>101</v>
      </c>
      <c r="C923" s="2">
        <f>_xlfn.XLOOKUP(A923,Cleaning!$A:$A,Cleaning!$C:$C,0,0)</f>
        <v>45810</v>
      </c>
      <c r="D923" s="4">
        <f>_xlfn.XLOOKUP(A923,Cleaning!$A:$A,Cleaning!$D:$D,0,0)</f>
        <v>0.36357638888888888</v>
      </c>
      <c r="E923" s="2">
        <f>_xlfn.XLOOKUP(A923,Cleaning!$A:$A,Cleaning!$E:$E,0,0)</f>
        <v>45810</v>
      </c>
      <c r="F923" s="10" t="str">
        <f>_xlfn.XLOOKUP(A923,Cleaning!$A:$A,Cleaning!$F:$F,0,0)</f>
        <v>Monday</v>
      </c>
      <c r="G923" t="str">
        <f>_xlfn.XLOOKUP(A923,Cleaning!$A:$A,Cleaning!$G:$G,0,0)</f>
        <v>Dinner</v>
      </c>
      <c r="H923" t="str">
        <f>_xlfn.XLOOKUP(A923,Cleaning!$A:$A,Cleaning!$I:$I,0,0)</f>
        <v>Dine-In</v>
      </c>
      <c r="I923" t="str">
        <f>_xlfn.XLOOKUP(A923,Cleaning!$A:$A,Cleaning!$J:$J,0,0)</f>
        <v>Spicy Chicken Combo</v>
      </c>
      <c r="J923" t="str">
        <f>_xlfn.XLOOKUP(A923,Cleaning!$A:$A,Cleaning!$L:$L,0,0)</f>
        <v>No Modifier</v>
      </c>
      <c r="K923" t="str">
        <f>_xlfn.XLOOKUP(A923,Cleaning!$A:$A,Cleaning!$X:$X,0,0)</f>
        <v>Cash</v>
      </c>
      <c r="L923" s="3">
        <f>_xlfn.XLOOKUP(A923,Cleaning!$A:$A,Cleaning!$M:$M,0,0)</f>
        <v>1</v>
      </c>
      <c r="M923" s="5">
        <f>_xlfn.XLOOKUP(A923,Cleaning!$A:$A,Cleaning!$O:$O,0,0)</f>
        <v>8.7800000000000011</v>
      </c>
      <c r="N923" s="12">
        <f>_xlfn.XLOOKUP(A923,Cleaning!$A:$A,Cleaning!$P:$P,0,0)</f>
        <v>8.7800000000000011</v>
      </c>
      <c r="O923">
        <f>_xlfn.XLOOKUP(A923,Cleaning!$A:$A,Cleaning!$R:$R,0,0)</f>
        <v>0</v>
      </c>
      <c r="P923">
        <f>_xlfn.XLOOKUP(A923,Cleaning!$A:$A,Cleaning!$T:$T,0,0)</f>
        <v>0.53</v>
      </c>
      <c r="Q923" s="5">
        <f>_xlfn.XLOOKUP(A923,Cleaning!$A:$A,Cleaning!$V:$V,0,0)</f>
        <v>9.31</v>
      </c>
    </row>
    <row r="924" spans="1:17" x14ac:dyDescent="0.3">
      <c r="A924" s="3">
        <v>120922</v>
      </c>
      <c r="B924">
        <f>_xlfn.XLOOKUP(A924,Cleaning!$A:$A,Cleaning!$B:$B,0,0)</f>
        <v>301</v>
      </c>
      <c r="C924" s="2">
        <f>_xlfn.XLOOKUP(A924,Cleaning!$A:$A,Cleaning!$C:$C,0,0)</f>
        <v>45806</v>
      </c>
      <c r="D924" s="4">
        <f>_xlfn.XLOOKUP(A924,Cleaning!$A:$A,Cleaning!$D:$D,0,0)</f>
        <v>0.12619212962962964</v>
      </c>
      <c r="E924" s="2">
        <f>_xlfn.XLOOKUP(A924,Cleaning!$A:$A,Cleaning!$E:$E,0,0)</f>
        <v>45806</v>
      </c>
      <c r="F924" s="10" t="str">
        <f>_xlfn.XLOOKUP(A924,Cleaning!$A:$A,Cleaning!$F:$F,0,0)</f>
        <v>Thursday</v>
      </c>
      <c r="G924" t="str">
        <f>_xlfn.XLOOKUP(A924,Cleaning!$A:$A,Cleaning!$G:$G,0,0)</f>
        <v>Afternoon</v>
      </c>
      <c r="H924" t="str">
        <f>_xlfn.XLOOKUP(A924,Cleaning!$A:$A,Cleaning!$I:$I,0,0)</f>
        <v>Dine-In</v>
      </c>
      <c r="I924" t="str">
        <f>_xlfn.XLOOKUP(A924,Cleaning!$A:$A,Cleaning!$J:$J,0,0)</f>
        <v>Soft Drink (Medium)</v>
      </c>
      <c r="J924" t="str">
        <f>_xlfn.XLOOKUP(A924,Cleaning!$A:$A,Cleaning!$L:$L,0,0)</f>
        <v>Extra Ice</v>
      </c>
      <c r="K924" t="str">
        <f>_xlfn.XLOOKUP(A924,Cleaning!$A:$A,Cleaning!$X:$X,0,0)</f>
        <v>Card</v>
      </c>
      <c r="L924" s="3">
        <f>_xlfn.XLOOKUP(A924,Cleaning!$A:$A,Cleaning!$M:$M,0,0)</f>
        <v>2</v>
      </c>
      <c r="M924" s="5">
        <f>_xlfn.XLOOKUP(A924,Cleaning!$A:$A,Cleaning!$O:$O,0,0)</f>
        <v>1.75</v>
      </c>
      <c r="N924" s="12">
        <f>_xlfn.XLOOKUP(A924,Cleaning!$A:$A,Cleaning!$P:$P,0,0)</f>
        <v>3.5</v>
      </c>
      <c r="O924">
        <f>_xlfn.XLOOKUP(A924,Cleaning!$A:$A,Cleaning!$R:$R,0,0)</f>
        <v>0</v>
      </c>
      <c r="P924">
        <f>_xlfn.XLOOKUP(A924,Cleaning!$A:$A,Cleaning!$T:$T,0,0)</f>
        <v>0.25</v>
      </c>
      <c r="Q924" s="5">
        <f>_xlfn.XLOOKUP(A924,Cleaning!$A:$A,Cleaning!$V:$V,0,0)</f>
        <v>3.75</v>
      </c>
    </row>
    <row r="925" spans="1:17" x14ac:dyDescent="0.3">
      <c r="A925" s="3">
        <v>120923</v>
      </c>
      <c r="B925">
        <f>_xlfn.XLOOKUP(A925,Cleaning!$A:$A,Cleaning!$B:$B,0,0)</f>
        <v>501</v>
      </c>
      <c r="C925" s="2">
        <f>_xlfn.XLOOKUP(A925,Cleaning!$A:$A,Cleaning!$C:$C,0,0)</f>
        <v>45797</v>
      </c>
      <c r="D925" s="4">
        <f>_xlfn.XLOOKUP(A925,Cleaning!$A:$A,Cleaning!$D:$D,0,0)</f>
        <v>0.52787037037037032</v>
      </c>
      <c r="E925" s="2">
        <f>_xlfn.XLOOKUP(A925,Cleaning!$A:$A,Cleaning!$E:$E,0,0)</f>
        <v>45797</v>
      </c>
      <c r="F925" s="10" t="str">
        <f>_xlfn.XLOOKUP(A925,Cleaning!$A:$A,Cleaning!$F:$F,0,0)</f>
        <v>Tuesday</v>
      </c>
      <c r="G925" t="str">
        <f>_xlfn.XLOOKUP(A925,Cleaning!$A:$A,Cleaning!$G:$G,0,0)</f>
        <v>Lunch</v>
      </c>
      <c r="H925" t="str">
        <f>_xlfn.XLOOKUP(A925,Cleaning!$A:$A,Cleaning!$I:$I,0,0)</f>
        <v>Delivery</v>
      </c>
      <c r="I925" t="str">
        <f>_xlfn.XLOOKUP(A925,Cleaning!$A:$A,Cleaning!$J:$J,0,0)</f>
        <v>French Fries</v>
      </c>
      <c r="J925" t="str">
        <f>_xlfn.XLOOKUP(A925,Cleaning!$A:$A,Cleaning!$L:$L,0,0)</f>
        <v>Small Size</v>
      </c>
      <c r="K925" t="str">
        <f>_xlfn.XLOOKUP(A925,Cleaning!$A:$A,Cleaning!$X:$X,0,0)</f>
        <v>Cash</v>
      </c>
      <c r="L925" s="3">
        <f>_xlfn.XLOOKUP(A925,Cleaning!$A:$A,Cleaning!$M:$M,0,0)</f>
        <v>2</v>
      </c>
      <c r="M925" s="5">
        <f>_xlfn.XLOOKUP(A925,Cleaning!$A:$A,Cleaning!$O:$O,0,0)</f>
        <v>2.1399999999999997</v>
      </c>
      <c r="N925" s="12">
        <f>_xlfn.XLOOKUP(A925,Cleaning!$A:$A,Cleaning!$P:$P,0,0)</f>
        <v>4.2799999999999994</v>
      </c>
      <c r="O925">
        <f>_xlfn.XLOOKUP(A925,Cleaning!$A:$A,Cleaning!$R:$R,0,0)</f>
        <v>0</v>
      </c>
      <c r="P925">
        <f>_xlfn.XLOOKUP(A925,Cleaning!$A:$A,Cleaning!$T:$T,0,0)</f>
        <v>0.28000000000000003</v>
      </c>
      <c r="Q925" s="5">
        <f>_xlfn.XLOOKUP(A925,Cleaning!$A:$A,Cleaning!$V:$V,0,0)</f>
        <v>4.5599999999999996</v>
      </c>
    </row>
    <row r="926" spans="1:17" x14ac:dyDescent="0.3">
      <c r="A926" s="3">
        <v>120924</v>
      </c>
      <c r="B926">
        <f>_xlfn.XLOOKUP(A926,Cleaning!$A:$A,Cleaning!$B:$B,0,0)</f>
        <v>403</v>
      </c>
      <c r="C926" s="2">
        <f>_xlfn.XLOOKUP(A926,Cleaning!$A:$A,Cleaning!$C:$C,0,0)</f>
        <v>45786</v>
      </c>
      <c r="D926" s="4">
        <f>_xlfn.XLOOKUP(A926,Cleaning!$A:$A,Cleaning!$D:$D,0,0)</f>
        <v>0.38331018518518517</v>
      </c>
      <c r="E926" s="2">
        <f>_xlfn.XLOOKUP(A926,Cleaning!$A:$A,Cleaning!$E:$E,0,0)</f>
        <v>45786</v>
      </c>
      <c r="F926" s="10" t="str">
        <f>_xlfn.XLOOKUP(A926,Cleaning!$A:$A,Cleaning!$F:$F,0,0)</f>
        <v>Friday</v>
      </c>
      <c r="G926" t="str">
        <f>_xlfn.XLOOKUP(A926,Cleaning!$A:$A,Cleaning!$G:$G,0,0)</f>
        <v>Dinner</v>
      </c>
      <c r="H926" t="str">
        <f>_xlfn.XLOOKUP(A926,Cleaning!$A:$A,Cleaning!$I:$I,0,0)</f>
        <v>Drive-Thru</v>
      </c>
      <c r="I926" t="str">
        <f>_xlfn.XLOOKUP(A926,Cleaning!$A:$A,Cleaning!$J:$J,0,0)</f>
        <v>Iced Tea</v>
      </c>
      <c r="J926" t="str">
        <f>_xlfn.XLOOKUP(A926,Cleaning!$A:$A,Cleaning!$L:$L,0,0)</f>
        <v>No Modifier</v>
      </c>
      <c r="K926" t="str">
        <f>_xlfn.XLOOKUP(A926,Cleaning!$A:$A,Cleaning!$X:$X,0,0)</f>
        <v>Card</v>
      </c>
      <c r="L926" s="3">
        <f>_xlfn.XLOOKUP(A926,Cleaning!$A:$A,Cleaning!$M:$M,0,0)</f>
        <v>2</v>
      </c>
      <c r="M926" s="5">
        <f>_xlfn.XLOOKUP(A926,Cleaning!$A:$A,Cleaning!$O:$O,0,0)</f>
        <v>2.0500000000000003</v>
      </c>
      <c r="N926" s="12">
        <f>_xlfn.XLOOKUP(A926,Cleaning!$A:$A,Cleaning!$P:$P,0,0)</f>
        <v>4.1000000000000005</v>
      </c>
      <c r="O926">
        <f>_xlfn.XLOOKUP(A926,Cleaning!$A:$A,Cleaning!$R:$R,0,0)</f>
        <v>0</v>
      </c>
      <c r="P926">
        <f>_xlfn.XLOOKUP(A926,Cleaning!$A:$A,Cleaning!$T:$T,0,0)</f>
        <v>0.3</v>
      </c>
      <c r="Q926" s="5">
        <f>_xlfn.XLOOKUP(A926,Cleaning!$A:$A,Cleaning!$V:$V,0,0)</f>
        <v>4.4000000000000004</v>
      </c>
    </row>
    <row r="927" spans="1:17" x14ac:dyDescent="0.3">
      <c r="A927" s="3">
        <v>120925</v>
      </c>
      <c r="B927">
        <f>_xlfn.XLOOKUP(A927,Cleaning!$A:$A,Cleaning!$B:$B,0,0)</f>
        <v>403</v>
      </c>
      <c r="C927" s="2">
        <f>_xlfn.XLOOKUP(A927,Cleaning!$A:$A,Cleaning!$C:$C,0,0)</f>
        <v>45788</v>
      </c>
      <c r="D927" s="4">
        <f>_xlfn.XLOOKUP(A927,Cleaning!$A:$A,Cleaning!$D:$D,0,0)</f>
        <v>0.34957175925925926</v>
      </c>
      <c r="E927" s="2">
        <f>_xlfn.XLOOKUP(A927,Cleaning!$A:$A,Cleaning!$E:$E,0,0)</f>
        <v>45788</v>
      </c>
      <c r="F927" s="10" t="str">
        <f>_xlfn.XLOOKUP(A927,Cleaning!$A:$A,Cleaning!$F:$F,0,0)</f>
        <v>Sunday</v>
      </c>
      <c r="G927" t="str">
        <f>_xlfn.XLOOKUP(A927,Cleaning!$A:$A,Cleaning!$G:$G,0,0)</f>
        <v>Breakfast</v>
      </c>
      <c r="H927" t="str">
        <f>_xlfn.XLOOKUP(A927,Cleaning!$A:$A,Cleaning!$I:$I,0,0)</f>
        <v>Dine-In</v>
      </c>
      <c r="I927" t="str">
        <f>_xlfn.XLOOKUP(A927,Cleaning!$A:$A,Cleaning!$J:$J,0,0)</f>
        <v>Breakfast Burrito</v>
      </c>
      <c r="J927" t="str">
        <f>_xlfn.XLOOKUP(A927,Cleaning!$A:$A,Cleaning!$L:$L,0,0)</f>
        <v>Sausage Patty</v>
      </c>
      <c r="K927" t="str">
        <f>_xlfn.XLOOKUP(A927,Cleaning!$A:$A,Cleaning!$X:$X,0,0)</f>
        <v>Cash</v>
      </c>
      <c r="L927" s="3">
        <f>_xlfn.XLOOKUP(A927,Cleaning!$A:$A,Cleaning!$M:$M,0,0)</f>
        <v>1</v>
      </c>
      <c r="M927" s="5">
        <f ca="1">_xlfn.XLOOKUP(A927,Cleaning!$A:$A,Cleaning!$O:$O,0,0)</f>
        <v>4.71</v>
      </c>
      <c r="N927" s="12">
        <f ca="1">_xlfn.XLOOKUP(A927,Cleaning!$A:$A,Cleaning!$P:$P,0,0)</f>
        <v>4.71</v>
      </c>
      <c r="O927">
        <f ca="1">_xlfn.XLOOKUP(A927,Cleaning!$A:$A,Cleaning!$R:$R,0,0)</f>
        <v>0.15</v>
      </c>
      <c r="P927">
        <f>_xlfn.XLOOKUP(A927,Cleaning!$A:$A,Cleaning!$T:$T,0,0)</f>
        <v>0.41</v>
      </c>
      <c r="Q927" s="5">
        <f>_xlfn.XLOOKUP(A927,Cleaning!$A:$A,Cleaning!$V:$V,0,0)</f>
        <v>4.97</v>
      </c>
    </row>
    <row r="928" spans="1:17" x14ac:dyDescent="0.3">
      <c r="A928" s="3">
        <v>120926</v>
      </c>
      <c r="B928">
        <f>_xlfn.XLOOKUP(A928,Cleaning!$A:$A,Cleaning!$B:$B,0,0)</f>
        <v>501</v>
      </c>
      <c r="C928" s="2">
        <f>_xlfn.XLOOKUP(A928,Cleaning!$A:$A,Cleaning!$C:$C,0,0)</f>
        <v>45792</v>
      </c>
      <c r="D928" s="4">
        <f>_xlfn.XLOOKUP(A928,Cleaning!$A:$A,Cleaning!$D:$D,0,0)</f>
        <v>0.41152777777777777</v>
      </c>
      <c r="E928" s="2">
        <f>_xlfn.XLOOKUP(A928,Cleaning!$A:$A,Cleaning!$E:$E,0,0)</f>
        <v>45792</v>
      </c>
      <c r="F928" s="10" t="str">
        <f>_xlfn.XLOOKUP(A928,Cleaning!$A:$A,Cleaning!$F:$F,0,0)</f>
        <v>Thursday</v>
      </c>
      <c r="G928" t="str">
        <f>_xlfn.XLOOKUP(A928,Cleaning!$A:$A,Cleaning!$G:$G,0,0)</f>
        <v>Breakfast</v>
      </c>
      <c r="H928" t="str">
        <f>_xlfn.XLOOKUP(A928,Cleaning!$A:$A,Cleaning!$I:$I,0,0)</f>
        <v>Dine-In</v>
      </c>
      <c r="I928" t="str">
        <f>_xlfn.XLOOKUP(A928,Cleaning!$A:$A,Cleaning!$J:$J,0,0)</f>
        <v>Soft Drink (Small)</v>
      </c>
      <c r="J928" t="str">
        <f>_xlfn.XLOOKUP(A928,Cleaning!$A:$A,Cleaning!$L:$L,0,0)</f>
        <v>Light Ice</v>
      </c>
      <c r="K928" t="str">
        <f>_xlfn.XLOOKUP(A928,Cleaning!$A:$A,Cleaning!$X:$X,0,0)</f>
        <v>MobilePay</v>
      </c>
      <c r="L928" s="3">
        <f>_xlfn.XLOOKUP(A928,Cleaning!$A:$A,Cleaning!$M:$M,0,0)</f>
        <v>1</v>
      </c>
      <c r="M928" s="5">
        <f>_xlfn.XLOOKUP(A928,Cleaning!$A:$A,Cleaning!$O:$O,0,0)</f>
        <v>1.4900000000000002</v>
      </c>
      <c r="N928" s="12">
        <f>_xlfn.XLOOKUP(A928,Cleaning!$A:$A,Cleaning!$P:$P,0,0)</f>
        <v>1.4900000000000002</v>
      </c>
      <c r="O928">
        <f>_xlfn.XLOOKUP(A928,Cleaning!$A:$A,Cleaning!$R:$R,0,0)</f>
        <v>0</v>
      </c>
      <c r="P928">
        <f>_xlfn.XLOOKUP(A928,Cleaning!$A:$A,Cleaning!$T:$T,0,0)</f>
        <v>0.12</v>
      </c>
      <c r="Q928" s="5">
        <f>_xlfn.XLOOKUP(A928,Cleaning!$A:$A,Cleaning!$V:$V,0,0)</f>
        <v>1.61</v>
      </c>
    </row>
    <row r="929" spans="1:17" x14ac:dyDescent="0.3">
      <c r="A929" s="3">
        <v>120927</v>
      </c>
      <c r="B929">
        <f>_xlfn.XLOOKUP(A929,Cleaning!$A:$A,Cleaning!$B:$B,0,0)</f>
        <v>202</v>
      </c>
      <c r="C929" s="2">
        <f>_xlfn.XLOOKUP(A929,Cleaning!$A:$A,Cleaning!$C:$C,0,0)</f>
        <v>45841</v>
      </c>
      <c r="D929" s="4">
        <f>_xlfn.XLOOKUP(A929,Cleaning!$A:$A,Cleaning!$D:$D,0,0)</f>
        <v>0.33773148148148147</v>
      </c>
      <c r="E929" s="2">
        <f>_xlfn.XLOOKUP(A929,Cleaning!$A:$A,Cleaning!$E:$E,0,0)</f>
        <v>45841</v>
      </c>
      <c r="F929" s="10" t="str">
        <f>_xlfn.XLOOKUP(A929,Cleaning!$A:$A,Cleaning!$F:$F,0,0)</f>
        <v>Thursday</v>
      </c>
      <c r="G929" t="str">
        <f>_xlfn.XLOOKUP(A929,Cleaning!$A:$A,Cleaning!$G:$G,0,0)</f>
        <v>Breakfast</v>
      </c>
      <c r="H929" t="str">
        <f>_xlfn.XLOOKUP(A929,Cleaning!$A:$A,Cleaning!$I:$I,0,0)</f>
        <v>Drive-Thru</v>
      </c>
      <c r="I929" t="str">
        <f>_xlfn.XLOOKUP(A929,Cleaning!$A:$A,Cleaning!$J:$J,0,0)</f>
        <v>Hash Browns</v>
      </c>
      <c r="J929" t="str">
        <f>_xlfn.XLOOKUP(A929,Cleaning!$A:$A,Cleaning!$L:$L,0,0)</f>
        <v>No Modifier</v>
      </c>
      <c r="K929" t="str">
        <f>_xlfn.XLOOKUP(A929,Cleaning!$A:$A,Cleaning!$X:$X,0,0)</f>
        <v>Card</v>
      </c>
      <c r="L929" s="3">
        <f>_xlfn.XLOOKUP(A929,Cleaning!$A:$A,Cleaning!$M:$M,0,0)</f>
        <v>1</v>
      </c>
      <c r="M929" s="5">
        <f>_xlfn.XLOOKUP(A929,Cleaning!$A:$A,Cleaning!$O:$O,0,0)</f>
        <v>1.9700000000000002</v>
      </c>
      <c r="N929" s="12">
        <f>_xlfn.XLOOKUP(A929,Cleaning!$A:$A,Cleaning!$P:$P,0,0)</f>
        <v>1.9700000000000002</v>
      </c>
      <c r="O929">
        <f>_xlfn.XLOOKUP(A929,Cleaning!$A:$A,Cleaning!$R:$R,0,0)</f>
        <v>0</v>
      </c>
      <c r="P929">
        <f>_xlfn.XLOOKUP(A929,Cleaning!$A:$A,Cleaning!$T:$T,0,0)</f>
        <v>0.17</v>
      </c>
      <c r="Q929" s="5">
        <f>_xlfn.XLOOKUP(A929,Cleaning!$A:$A,Cleaning!$V:$V,0,0)</f>
        <v>2.14</v>
      </c>
    </row>
    <row r="930" spans="1:17" x14ac:dyDescent="0.3">
      <c r="A930" s="3">
        <v>120928</v>
      </c>
      <c r="B930">
        <f>_xlfn.XLOOKUP(A930,Cleaning!$A:$A,Cleaning!$B:$B,0,0)</f>
        <v>301</v>
      </c>
      <c r="C930" s="2">
        <f>_xlfn.XLOOKUP(A930,Cleaning!$A:$A,Cleaning!$C:$C,0,0)</f>
        <v>45799</v>
      </c>
      <c r="D930" s="4">
        <f>_xlfn.XLOOKUP(A930,Cleaning!$A:$A,Cleaning!$D:$D,0,0)</f>
        <v>0.32927083333333335</v>
      </c>
      <c r="E930" s="2">
        <f>_xlfn.XLOOKUP(A930,Cleaning!$A:$A,Cleaning!$E:$E,0,0)</f>
        <v>45799</v>
      </c>
      <c r="F930" s="10" t="str">
        <f>_xlfn.XLOOKUP(A930,Cleaning!$A:$A,Cleaning!$F:$F,0,0)</f>
        <v>Thursday</v>
      </c>
      <c r="G930" t="str">
        <f>_xlfn.XLOOKUP(A930,Cleaning!$A:$A,Cleaning!$G:$G,0,0)</f>
        <v>Breakfast</v>
      </c>
      <c r="H930" t="str">
        <f>_xlfn.XLOOKUP(A930,Cleaning!$A:$A,Cleaning!$I:$I,0,0)</f>
        <v>Drive-Thru</v>
      </c>
      <c r="I930" t="str">
        <f>_xlfn.XLOOKUP(A930,Cleaning!$A:$A,Cleaning!$J:$J,0,0)</f>
        <v>Egg Muffin</v>
      </c>
      <c r="J930" t="str">
        <f>_xlfn.XLOOKUP(A930,Cleaning!$A:$A,Cleaning!$L:$L,0,0)</f>
        <v>Extra Egg</v>
      </c>
      <c r="K930" t="str">
        <f>_xlfn.XLOOKUP(A930,Cleaning!$A:$A,Cleaning!$X:$X,0,0)</f>
        <v>Cash</v>
      </c>
      <c r="L930" s="3">
        <f>_xlfn.XLOOKUP(A930,Cleaning!$A:$A,Cleaning!$M:$M,0,0)</f>
        <v>1</v>
      </c>
      <c r="M930" s="5">
        <f>_xlfn.XLOOKUP(A930,Cleaning!$A:$A,Cleaning!$O:$O,0,0)</f>
        <v>4.63</v>
      </c>
      <c r="N930" s="12">
        <f>_xlfn.XLOOKUP(A930,Cleaning!$A:$A,Cleaning!$P:$P,0,0)</f>
        <v>4.63</v>
      </c>
      <c r="O930">
        <f>_xlfn.XLOOKUP(A930,Cleaning!$A:$A,Cleaning!$R:$R,0,0)</f>
        <v>0</v>
      </c>
      <c r="P930">
        <f>_xlfn.XLOOKUP(A930,Cleaning!$A:$A,Cleaning!$T:$T,0,0)</f>
        <v>0.42</v>
      </c>
      <c r="Q930" s="5">
        <f>_xlfn.XLOOKUP(A930,Cleaning!$A:$A,Cleaning!$V:$V,0,0)</f>
        <v>5.05</v>
      </c>
    </row>
    <row r="931" spans="1:17" x14ac:dyDescent="0.3">
      <c r="A931" s="3">
        <v>120929</v>
      </c>
      <c r="B931">
        <f>_xlfn.XLOOKUP(A931,Cleaning!$A:$A,Cleaning!$B:$B,0,0)</f>
        <v>403</v>
      </c>
      <c r="C931" s="2">
        <f>_xlfn.XLOOKUP(A931,Cleaning!$A:$A,Cleaning!$C:$C,0,0)</f>
        <v>45785</v>
      </c>
      <c r="D931" s="4">
        <f>_xlfn.XLOOKUP(A931,Cleaning!$A:$A,Cleaning!$D:$D,0,0)</f>
        <v>0.28368055555555555</v>
      </c>
      <c r="E931" s="2">
        <f>_xlfn.XLOOKUP(A931,Cleaning!$A:$A,Cleaning!$E:$E,0,0)</f>
        <v>45785</v>
      </c>
      <c r="F931" s="10" t="str">
        <f>_xlfn.XLOOKUP(A931,Cleaning!$A:$A,Cleaning!$F:$F,0,0)</f>
        <v>Thursday</v>
      </c>
      <c r="G931" t="str">
        <f>_xlfn.XLOOKUP(A931,Cleaning!$A:$A,Cleaning!$G:$G,0,0)</f>
        <v>Breakfast</v>
      </c>
      <c r="H931" t="str">
        <f>_xlfn.XLOOKUP(A931,Cleaning!$A:$A,Cleaning!$I:$I,0,0)</f>
        <v>Dine-In</v>
      </c>
      <c r="I931" t="str">
        <f>_xlfn.XLOOKUP(A931,Cleaning!$A:$A,Cleaning!$J:$J,0,0)</f>
        <v>Hash Browns</v>
      </c>
      <c r="J931" t="str">
        <f>_xlfn.XLOOKUP(A931,Cleaning!$A:$A,Cleaning!$L:$L,0,0)</f>
        <v>Sausage Patty</v>
      </c>
      <c r="K931" t="str">
        <f>_xlfn.XLOOKUP(A931,Cleaning!$A:$A,Cleaning!$X:$X,0,0)</f>
        <v>Card</v>
      </c>
      <c r="L931" s="3">
        <f>_xlfn.XLOOKUP(A931,Cleaning!$A:$A,Cleaning!$M:$M,0,0)</f>
        <v>1</v>
      </c>
      <c r="M931" s="5">
        <f>_xlfn.XLOOKUP(A931,Cleaning!$A:$A,Cleaning!$O:$O,0,0)</f>
        <v>3.08</v>
      </c>
      <c r="N931" s="12">
        <f>_xlfn.XLOOKUP(A931,Cleaning!$A:$A,Cleaning!$P:$P,0,0)</f>
        <v>3.08</v>
      </c>
      <c r="O931">
        <f>_xlfn.XLOOKUP(A931,Cleaning!$A:$A,Cleaning!$R:$R,0,0)</f>
        <v>0</v>
      </c>
      <c r="P931">
        <f>_xlfn.XLOOKUP(A931,Cleaning!$A:$A,Cleaning!$T:$T,0,0)</f>
        <v>0.25</v>
      </c>
      <c r="Q931" s="5">
        <f>_xlfn.XLOOKUP(A931,Cleaning!$A:$A,Cleaning!$V:$V,0,0)</f>
        <v>3.33</v>
      </c>
    </row>
    <row r="932" spans="1:17" x14ac:dyDescent="0.3">
      <c r="A932" s="3">
        <v>120930</v>
      </c>
      <c r="B932">
        <f>_xlfn.XLOOKUP(A932,Cleaning!$A:$A,Cleaning!$B:$B,0,0)</f>
        <v>501</v>
      </c>
      <c r="C932" s="2">
        <f>_xlfn.XLOOKUP(A932,Cleaning!$A:$A,Cleaning!$C:$C,0,0)</f>
        <v>45777</v>
      </c>
      <c r="D932" s="4">
        <f>_xlfn.XLOOKUP(A932,Cleaning!$A:$A,Cleaning!$D:$D,0,0)</f>
        <v>0.10726851851851851</v>
      </c>
      <c r="E932" s="2">
        <f>_xlfn.XLOOKUP(A932,Cleaning!$A:$A,Cleaning!$E:$E,0,0)</f>
        <v>45777</v>
      </c>
      <c r="F932" s="10" t="str">
        <f>_xlfn.XLOOKUP(A932,Cleaning!$A:$A,Cleaning!$F:$F,0,0)</f>
        <v>Wednesday</v>
      </c>
      <c r="G932" t="str">
        <f>_xlfn.XLOOKUP(A932,Cleaning!$A:$A,Cleaning!$G:$G,0,0)</f>
        <v>Lunch</v>
      </c>
      <c r="H932" t="str">
        <f>_xlfn.XLOOKUP(A932,Cleaning!$A:$A,Cleaning!$I:$I,0,0)</f>
        <v>Dine-In</v>
      </c>
      <c r="I932" t="str">
        <f>_xlfn.XLOOKUP(A932,Cleaning!$A:$A,Cleaning!$J:$J,0,0)</f>
        <v>Double Cheeseburger</v>
      </c>
      <c r="J932" t="str">
        <f>_xlfn.XLOOKUP(A932,Cleaning!$A:$A,Cleaning!$L:$L,0,0)</f>
        <v>No Modifier</v>
      </c>
      <c r="K932" t="str">
        <f>_xlfn.XLOOKUP(A932,Cleaning!$A:$A,Cleaning!$X:$X,0,0)</f>
        <v>MobilePay</v>
      </c>
      <c r="L932" s="3">
        <f>_xlfn.XLOOKUP(A932,Cleaning!$A:$A,Cleaning!$M:$M,0,0)</f>
        <v>1</v>
      </c>
      <c r="M932" s="5">
        <f>_xlfn.XLOOKUP(A932,Cleaning!$A:$A,Cleaning!$O:$O,0,0)</f>
        <v>5.51</v>
      </c>
      <c r="N932" s="12">
        <f>_xlfn.XLOOKUP(A932,Cleaning!$A:$A,Cleaning!$P:$P,0,0)</f>
        <v>5.51</v>
      </c>
      <c r="O932">
        <f>_xlfn.XLOOKUP(A932,Cleaning!$A:$A,Cleaning!$R:$R,0,0)</f>
        <v>0</v>
      </c>
      <c r="P932">
        <f>_xlfn.XLOOKUP(A932,Cleaning!$A:$A,Cleaning!$T:$T,0,0)</f>
        <v>0.41</v>
      </c>
      <c r="Q932" s="5">
        <f>_xlfn.XLOOKUP(A932,Cleaning!$A:$A,Cleaning!$V:$V,0,0)</f>
        <v>5.92</v>
      </c>
    </row>
    <row r="933" spans="1:17" x14ac:dyDescent="0.3">
      <c r="A933" s="3">
        <v>120931</v>
      </c>
      <c r="B933">
        <f>_xlfn.XLOOKUP(A933,Cleaning!$A:$A,Cleaning!$B:$B,0,0)</f>
        <v>301</v>
      </c>
      <c r="C933" s="2">
        <f>_xlfn.XLOOKUP(A933,Cleaning!$A:$A,Cleaning!$C:$C,0,0)</f>
        <v>45771</v>
      </c>
      <c r="D933" s="4">
        <f>_xlfn.XLOOKUP(A933,Cleaning!$A:$A,Cleaning!$D:$D,0,0)</f>
        <v>0.34134259259259259</v>
      </c>
      <c r="E933" s="2">
        <f>_xlfn.XLOOKUP(A933,Cleaning!$A:$A,Cleaning!$E:$E,0,0)</f>
        <v>45771</v>
      </c>
      <c r="F933" s="10" t="str">
        <f>_xlfn.XLOOKUP(A933,Cleaning!$A:$A,Cleaning!$F:$F,0,0)</f>
        <v>Thursday</v>
      </c>
      <c r="G933" t="str">
        <f>_xlfn.XLOOKUP(A933,Cleaning!$A:$A,Cleaning!$G:$G,0,0)</f>
        <v>Dinner</v>
      </c>
      <c r="H933" t="str">
        <f>_xlfn.XLOOKUP(A933,Cleaning!$A:$A,Cleaning!$I:$I,0,0)</f>
        <v>Dine-In</v>
      </c>
      <c r="I933" t="str">
        <f>_xlfn.XLOOKUP(A933,Cleaning!$A:$A,Cleaning!$J:$J,0,0)</f>
        <v>Onion Rings</v>
      </c>
      <c r="J933" t="str">
        <f>_xlfn.XLOOKUP(A933,Cleaning!$A:$A,Cleaning!$L:$L,0,0)</f>
        <v>No Modifier</v>
      </c>
      <c r="K933" t="str">
        <f>_xlfn.XLOOKUP(A933,Cleaning!$A:$A,Cleaning!$X:$X,0,0)</f>
        <v>GiftCard</v>
      </c>
      <c r="L933" s="3">
        <f>_xlfn.XLOOKUP(A933,Cleaning!$A:$A,Cleaning!$M:$M,0,0)</f>
        <v>4</v>
      </c>
      <c r="M933" s="5">
        <f>_xlfn.XLOOKUP(A933,Cleaning!$A:$A,Cleaning!$O:$O,0,0)</f>
        <v>3.9199999999999995</v>
      </c>
      <c r="N933" s="12">
        <f>_xlfn.XLOOKUP(A933,Cleaning!$A:$A,Cleaning!$P:$P,0,0)</f>
        <v>15.679999999999998</v>
      </c>
      <c r="O933">
        <f>_xlfn.XLOOKUP(A933,Cleaning!$A:$A,Cleaning!$R:$R,0,0)</f>
        <v>0.78</v>
      </c>
      <c r="P933">
        <f>_xlfn.XLOOKUP(A933,Cleaning!$A:$A,Cleaning!$T:$T,0,0)</f>
        <v>0.89</v>
      </c>
      <c r="Q933" s="5">
        <f>_xlfn.XLOOKUP(A933,Cleaning!$A:$A,Cleaning!$V:$V,0,0)</f>
        <v>15.79</v>
      </c>
    </row>
    <row r="934" spans="1:17" x14ac:dyDescent="0.3">
      <c r="A934" s="3">
        <v>120932</v>
      </c>
      <c r="B934">
        <f>_xlfn.XLOOKUP(A934,Cleaning!$A:$A,Cleaning!$B:$B,0,0)</f>
        <v>201</v>
      </c>
      <c r="C934" s="2">
        <f>_xlfn.XLOOKUP(A934,Cleaning!$A:$A,Cleaning!$C:$C,0,0)</f>
        <v>45848</v>
      </c>
      <c r="D934" s="4">
        <f>_xlfn.XLOOKUP(A934,Cleaning!$A:$A,Cleaning!$D:$D,0,0)</f>
        <v>0.27912037037037035</v>
      </c>
      <c r="E934" s="2">
        <f>_xlfn.XLOOKUP(A934,Cleaning!$A:$A,Cleaning!$E:$E,0,0)</f>
        <v>45848</v>
      </c>
      <c r="F934" s="10" t="str">
        <f>_xlfn.XLOOKUP(A934,Cleaning!$A:$A,Cleaning!$F:$F,0,0)</f>
        <v>Thursday</v>
      </c>
      <c r="G934" t="str">
        <f>_xlfn.XLOOKUP(A934,Cleaning!$A:$A,Cleaning!$G:$G,0,0)</f>
        <v>Breakfast</v>
      </c>
      <c r="H934" t="str">
        <f>_xlfn.XLOOKUP(A934,Cleaning!$A:$A,Cleaning!$I:$I,0,0)</f>
        <v>Drive-Thru</v>
      </c>
      <c r="I934" t="str">
        <f>_xlfn.XLOOKUP(A934,Cleaning!$A:$A,Cleaning!$J:$J,0,0)</f>
        <v>Egg Muffin</v>
      </c>
      <c r="J934" t="str">
        <f>_xlfn.XLOOKUP(A934,Cleaning!$A:$A,Cleaning!$L:$L,0,0)</f>
        <v>No Modifier</v>
      </c>
      <c r="K934" t="str">
        <f>_xlfn.XLOOKUP(A934,Cleaning!$A:$A,Cleaning!$X:$X,0,0)</f>
        <v>GiftCard</v>
      </c>
      <c r="L934" s="3">
        <f>_xlfn.XLOOKUP(A934,Cleaning!$A:$A,Cleaning!$M:$M,0,0)</f>
        <v>1</v>
      </c>
      <c r="M934" s="5">
        <f>_xlfn.XLOOKUP(A934,Cleaning!$A:$A,Cleaning!$O:$O,0,0)</f>
        <v>2.88</v>
      </c>
      <c r="N934" s="12">
        <f>_xlfn.XLOOKUP(A934,Cleaning!$A:$A,Cleaning!$P:$P,0,0)</f>
        <v>2.88</v>
      </c>
      <c r="O934">
        <f>_xlfn.XLOOKUP(A934,Cleaning!$A:$A,Cleaning!$R:$R,0,0)</f>
        <v>0</v>
      </c>
      <c r="P934">
        <f>_xlfn.XLOOKUP(A934,Cleaning!$A:$A,Cleaning!$T:$T,0,0)</f>
        <v>0.23</v>
      </c>
      <c r="Q934" s="5">
        <f>_xlfn.XLOOKUP(A934,Cleaning!$A:$A,Cleaning!$V:$V,0,0)</f>
        <v>3.11</v>
      </c>
    </row>
    <row r="935" spans="1:17" x14ac:dyDescent="0.3">
      <c r="A935" s="3">
        <v>120933</v>
      </c>
      <c r="B935">
        <f>_xlfn.XLOOKUP(A935,Cleaning!$A:$A,Cleaning!$B:$B,0,0)</f>
        <v>103</v>
      </c>
      <c r="C935" s="2">
        <f>_xlfn.XLOOKUP(A935,Cleaning!$A:$A,Cleaning!$C:$C,0,0)</f>
        <v>45842</v>
      </c>
      <c r="D935" s="4">
        <f>_xlfn.XLOOKUP(A935,Cleaning!$A:$A,Cleaning!$D:$D,0,0)</f>
        <v>0.17979166666666666</v>
      </c>
      <c r="E935" s="2">
        <f>_xlfn.XLOOKUP(A935,Cleaning!$A:$A,Cleaning!$E:$E,0,0)</f>
        <v>45842</v>
      </c>
      <c r="F935" s="10" t="str">
        <f>_xlfn.XLOOKUP(A935,Cleaning!$A:$A,Cleaning!$F:$F,0,0)</f>
        <v>Friday</v>
      </c>
      <c r="G935" t="str">
        <f>_xlfn.XLOOKUP(A935,Cleaning!$A:$A,Cleaning!$G:$G,0,0)</f>
        <v>Afternoon</v>
      </c>
      <c r="H935" t="str">
        <f>_xlfn.XLOOKUP(A935,Cleaning!$A:$A,Cleaning!$I:$I,0,0)</f>
        <v>Takeout</v>
      </c>
      <c r="I935" t="str">
        <f>_xlfn.XLOOKUP(A935,Cleaning!$A:$A,Cleaning!$J:$J,0,0)</f>
        <v>Onion Rings</v>
      </c>
      <c r="J935" t="str">
        <f>_xlfn.XLOOKUP(A935,Cleaning!$A:$A,Cleaning!$L:$L,0,0)</f>
        <v>Extra Sauce</v>
      </c>
      <c r="K935" t="str">
        <f>_xlfn.XLOOKUP(A935,Cleaning!$A:$A,Cleaning!$X:$X,0,0)</f>
        <v>Cash</v>
      </c>
      <c r="L935" s="3">
        <f>_xlfn.XLOOKUP(A935,Cleaning!$A:$A,Cleaning!$M:$M,0,0)</f>
        <v>1</v>
      </c>
      <c r="M935" s="5">
        <f>_xlfn.XLOOKUP(A935,Cleaning!$A:$A,Cleaning!$O:$O,0,0)</f>
        <v>2.77</v>
      </c>
      <c r="N935" s="12">
        <f>_xlfn.XLOOKUP(A935,Cleaning!$A:$A,Cleaning!$P:$P,0,0)</f>
        <v>2.77</v>
      </c>
      <c r="O935">
        <f>_xlfn.XLOOKUP(A935,Cleaning!$A:$A,Cleaning!$R:$R,0,0)</f>
        <v>0</v>
      </c>
      <c r="P935">
        <f>_xlfn.XLOOKUP(A935,Cleaning!$A:$A,Cleaning!$T:$T,0,0)</f>
        <v>0.2</v>
      </c>
      <c r="Q935" s="5">
        <f>_xlfn.XLOOKUP(A935,Cleaning!$A:$A,Cleaning!$V:$V,0,0)</f>
        <v>2.97</v>
      </c>
    </row>
    <row r="936" spans="1:17" x14ac:dyDescent="0.3">
      <c r="A936" s="3">
        <v>120934</v>
      </c>
      <c r="B936">
        <f>_xlfn.XLOOKUP(A936,Cleaning!$A:$A,Cleaning!$B:$B,0,0)</f>
        <v>401</v>
      </c>
      <c r="C936" s="2">
        <f>_xlfn.XLOOKUP(A936,Cleaning!$A:$A,Cleaning!$C:$C,0,0)</f>
        <v>45878</v>
      </c>
      <c r="D936" s="4">
        <f>_xlfn.XLOOKUP(A936,Cleaning!$A:$A,Cleaning!$D:$D,0,0)</f>
        <v>0.26659722222222221</v>
      </c>
      <c r="E936" s="2">
        <f>_xlfn.XLOOKUP(A936,Cleaning!$A:$A,Cleaning!$E:$E,0,0)</f>
        <v>45878</v>
      </c>
      <c r="F936" s="10" t="str">
        <f>_xlfn.XLOOKUP(A936,Cleaning!$A:$A,Cleaning!$F:$F,0,0)</f>
        <v>Saturday</v>
      </c>
      <c r="G936" t="str">
        <f>_xlfn.XLOOKUP(A936,Cleaning!$A:$A,Cleaning!$G:$G,0,0)</f>
        <v>Breakfast</v>
      </c>
      <c r="H936" t="str">
        <f>_xlfn.XLOOKUP(A936,Cleaning!$A:$A,Cleaning!$I:$I,0,0)</f>
        <v>Delivery</v>
      </c>
      <c r="I936" t="str">
        <f>_xlfn.XLOOKUP(A936,Cleaning!$A:$A,Cleaning!$J:$J,0,0)</f>
        <v>Egg Muffin</v>
      </c>
      <c r="J936" t="str">
        <f>_xlfn.XLOOKUP(A936,Cleaning!$A:$A,Cleaning!$L:$L,0,0)</f>
        <v>No Cheese</v>
      </c>
      <c r="K936" t="str">
        <f>_xlfn.XLOOKUP(A936,Cleaning!$A:$A,Cleaning!$X:$X,0,0)</f>
        <v>Cash</v>
      </c>
      <c r="L936" s="3">
        <f>_xlfn.XLOOKUP(A936,Cleaning!$A:$A,Cleaning!$M:$M,0,0)</f>
        <v>2</v>
      </c>
      <c r="M936" s="5">
        <f>_xlfn.XLOOKUP(A936,Cleaning!$A:$A,Cleaning!$O:$O,0,0)</f>
        <v>3.35</v>
      </c>
      <c r="N936" s="12">
        <f>_xlfn.XLOOKUP(A936,Cleaning!$A:$A,Cleaning!$P:$P,0,0)</f>
        <v>6.7</v>
      </c>
      <c r="O936">
        <f>_xlfn.XLOOKUP(A936,Cleaning!$A:$A,Cleaning!$R:$R,0,0)</f>
        <v>0.67</v>
      </c>
      <c r="P936">
        <f>_xlfn.XLOOKUP(A936,Cleaning!$A:$A,Cleaning!$T:$T,0,0)</f>
        <v>0.42</v>
      </c>
      <c r="Q936" s="5">
        <f>_xlfn.XLOOKUP(A936,Cleaning!$A:$A,Cleaning!$V:$V,0,0)</f>
        <v>6.45</v>
      </c>
    </row>
    <row r="937" spans="1:17" x14ac:dyDescent="0.3">
      <c r="A937" s="3">
        <v>120935</v>
      </c>
      <c r="B937">
        <f>_xlfn.XLOOKUP(A937,Cleaning!$A:$A,Cleaning!$B:$B,0,0)</f>
        <v>103</v>
      </c>
      <c r="C937" s="2">
        <f>_xlfn.XLOOKUP(A937,Cleaning!$A:$A,Cleaning!$C:$C,0,0)</f>
        <v>45860</v>
      </c>
      <c r="D937" s="4">
        <f>_xlfn.XLOOKUP(A937,Cleaning!$A:$A,Cleaning!$D:$D,0,0)</f>
        <v>0.44466435185185182</v>
      </c>
      <c r="E937" s="2">
        <f>_xlfn.XLOOKUP(A937,Cleaning!$A:$A,Cleaning!$E:$E,0,0)</f>
        <v>45860</v>
      </c>
      <c r="F937" s="10" t="str">
        <f>_xlfn.XLOOKUP(A937,Cleaning!$A:$A,Cleaning!$F:$F,0,0)</f>
        <v>Tuesday</v>
      </c>
      <c r="G937" t="str">
        <f>_xlfn.XLOOKUP(A937,Cleaning!$A:$A,Cleaning!$G:$G,0,0)</f>
        <v>Morning</v>
      </c>
      <c r="H937" t="str">
        <f>_xlfn.XLOOKUP(A937,Cleaning!$A:$A,Cleaning!$I:$I,0,0)</f>
        <v>Takeout</v>
      </c>
      <c r="I937" t="str">
        <f>_xlfn.XLOOKUP(A937,Cleaning!$A:$A,Cleaning!$J:$J,0,0)</f>
        <v>Egg Muffin</v>
      </c>
      <c r="J937" t="str">
        <f>_xlfn.XLOOKUP(A937,Cleaning!$A:$A,Cleaning!$L:$L,0,0)</f>
        <v>No Cheese</v>
      </c>
      <c r="K937" t="str">
        <f>_xlfn.XLOOKUP(A937,Cleaning!$A:$A,Cleaning!$X:$X,0,0)</f>
        <v>Card</v>
      </c>
      <c r="L937" s="3">
        <f>_xlfn.XLOOKUP(A937,Cleaning!$A:$A,Cleaning!$M:$M,0,0)</f>
        <v>1</v>
      </c>
      <c r="M937" s="5">
        <f>_xlfn.XLOOKUP(A937,Cleaning!$A:$A,Cleaning!$O:$O,0,0)</f>
        <v>3.11</v>
      </c>
      <c r="N937" s="12">
        <f>_xlfn.XLOOKUP(A937,Cleaning!$A:$A,Cleaning!$P:$P,0,0)</f>
        <v>3.11</v>
      </c>
      <c r="O937">
        <f>_xlfn.XLOOKUP(A937,Cleaning!$A:$A,Cleaning!$R:$R,0,0)</f>
        <v>0</v>
      </c>
      <c r="P937">
        <f>_xlfn.XLOOKUP(A937,Cleaning!$A:$A,Cleaning!$T:$T,0,0)</f>
        <v>0.23</v>
      </c>
      <c r="Q937" s="5">
        <f>_xlfn.XLOOKUP(A937,Cleaning!$A:$A,Cleaning!$V:$V,0,0)</f>
        <v>3.34</v>
      </c>
    </row>
    <row r="938" spans="1:17" x14ac:dyDescent="0.3">
      <c r="A938" s="3">
        <v>120936</v>
      </c>
      <c r="B938">
        <f>_xlfn.XLOOKUP(A938,Cleaning!$A:$A,Cleaning!$B:$B,0,0)</f>
        <v>403</v>
      </c>
      <c r="C938" s="2">
        <f>_xlfn.XLOOKUP(A938,Cleaning!$A:$A,Cleaning!$C:$C,0,0)</f>
        <v>45793</v>
      </c>
      <c r="D938" s="4">
        <f>_xlfn.XLOOKUP(A938,Cleaning!$A:$A,Cleaning!$D:$D,0,0)</f>
        <v>0.38321759259259258</v>
      </c>
      <c r="E938" s="2">
        <f>_xlfn.XLOOKUP(A938,Cleaning!$A:$A,Cleaning!$E:$E,0,0)</f>
        <v>45793</v>
      </c>
      <c r="F938" s="10" t="str">
        <f>_xlfn.XLOOKUP(A938,Cleaning!$A:$A,Cleaning!$F:$F,0,0)</f>
        <v>Friday</v>
      </c>
      <c r="G938" t="str">
        <f>_xlfn.XLOOKUP(A938,Cleaning!$A:$A,Cleaning!$G:$G,0,0)</f>
        <v>Dinner</v>
      </c>
      <c r="H938" t="str">
        <f>_xlfn.XLOOKUP(A938,Cleaning!$A:$A,Cleaning!$I:$I,0,0)</f>
        <v>Dine-In</v>
      </c>
      <c r="I938" t="str">
        <f>_xlfn.XLOOKUP(A938,Cleaning!$A:$A,Cleaning!$J:$J,0,0)</f>
        <v>Cheeseburger Combo</v>
      </c>
      <c r="J938" t="str">
        <f>_xlfn.XLOOKUP(A938,Cleaning!$A:$A,Cleaning!$L:$L,0,0)</f>
        <v>No Modifier</v>
      </c>
      <c r="K938" t="str">
        <f>_xlfn.XLOOKUP(A938,Cleaning!$A:$A,Cleaning!$X:$X,0,0)</f>
        <v>Card</v>
      </c>
      <c r="L938" s="3">
        <f>_xlfn.XLOOKUP(A938,Cleaning!$A:$A,Cleaning!$M:$M,0,0)</f>
        <v>3</v>
      </c>
      <c r="M938" s="5">
        <f>_xlfn.XLOOKUP(A938,Cleaning!$A:$A,Cleaning!$O:$O,0,0)</f>
        <v>7.9799999999999995</v>
      </c>
      <c r="N938" s="12">
        <f>_xlfn.XLOOKUP(A938,Cleaning!$A:$A,Cleaning!$P:$P,0,0)</f>
        <v>23.939999999999998</v>
      </c>
      <c r="O938">
        <f>_xlfn.XLOOKUP(A938,Cleaning!$A:$A,Cleaning!$R:$R,0,0)</f>
        <v>0</v>
      </c>
      <c r="P938">
        <f>_xlfn.XLOOKUP(A938,Cleaning!$A:$A,Cleaning!$T:$T,0,0)</f>
        <v>1.8</v>
      </c>
      <c r="Q938" s="5">
        <f>_xlfn.XLOOKUP(A938,Cleaning!$A:$A,Cleaning!$V:$V,0,0)</f>
        <v>25.74</v>
      </c>
    </row>
    <row r="939" spans="1:17" x14ac:dyDescent="0.3">
      <c r="A939" s="3">
        <v>120937</v>
      </c>
      <c r="B939">
        <f>_xlfn.XLOOKUP(A939,Cleaning!$A:$A,Cleaning!$B:$B,0,0)</f>
        <v>501</v>
      </c>
      <c r="C939" s="2">
        <f>_xlfn.XLOOKUP(A939,Cleaning!$A:$A,Cleaning!$C:$C,0,0)</f>
        <v>45774</v>
      </c>
      <c r="D939" s="4">
        <f>_xlfn.XLOOKUP(A939,Cleaning!$A:$A,Cleaning!$D:$D,0,0)</f>
        <v>0.4496412037037037</v>
      </c>
      <c r="E939" s="2">
        <f>_xlfn.XLOOKUP(A939,Cleaning!$A:$A,Cleaning!$E:$E,0,0)</f>
        <v>45774</v>
      </c>
      <c r="F939" s="10" t="str">
        <f>_xlfn.XLOOKUP(A939,Cleaning!$A:$A,Cleaning!$F:$F,0,0)</f>
        <v>Sunday</v>
      </c>
      <c r="G939" t="str">
        <f>_xlfn.XLOOKUP(A939,Cleaning!$A:$A,Cleaning!$G:$G,0,0)</f>
        <v>Breakfast</v>
      </c>
      <c r="H939" t="str">
        <f>_xlfn.XLOOKUP(A939,Cleaning!$A:$A,Cleaning!$I:$I,0,0)</f>
        <v>Takeout</v>
      </c>
      <c r="I939" t="str">
        <f>_xlfn.XLOOKUP(A939,Cleaning!$A:$A,Cleaning!$J:$J,0,0)</f>
        <v>Hash Browns</v>
      </c>
      <c r="J939" t="str">
        <f>_xlfn.XLOOKUP(A939,Cleaning!$A:$A,Cleaning!$L:$L,0,0)</f>
        <v>No Modifier</v>
      </c>
      <c r="K939" t="str">
        <f>_xlfn.XLOOKUP(A939,Cleaning!$A:$A,Cleaning!$X:$X,0,0)</f>
        <v>Cash</v>
      </c>
      <c r="L939" s="3">
        <f>_xlfn.XLOOKUP(A939,Cleaning!$A:$A,Cleaning!$M:$M,0,0)</f>
        <v>1</v>
      </c>
      <c r="M939" s="5">
        <f>_xlfn.XLOOKUP(A939,Cleaning!$A:$A,Cleaning!$O:$O,0,0)</f>
        <v>2.0299999999999998</v>
      </c>
      <c r="N939" s="12">
        <f>_xlfn.XLOOKUP(A939,Cleaning!$A:$A,Cleaning!$P:$P,0,0)</f>
        <v>2.0299999999999998</v>
      </c>
      <c r="O939">
        <f>_xlfn.XLOOKUP(A939,Cleaning!$A:$A,Cleaning!$R:$R,0,0)</f>
        <v>0</v>
      </c>
      <c r="P939">
        <f>_xlfn.XLOOKUP(A939,Cleaning!$A:$A,Cleaning!$T:$T,0,0)</f>
        <v>0.18</v>
      </c>
      <c r="Q939" s="5">
        <f>_xlfn.XLOOKUP(A939,Cleaning!$A:$A,Cleaning!$V:$V,0,0)</f>
        <v>2.21</v>
      </c>
    </row>
    <row r="940" spans="1:17" x14ac:dyDescent="0.3">
      <c r="A940" s="3">
        <v>120938</v>
      </c>
      <c r="B940">
        <f>_xlfn.XLOOKUP(A940,Cleaning!$A:$A,Cleaning!$B:$B,0,0)</f>
        <v>402</v>
      </c>
      <c r="C940" s="2">
        <f>_xlfn.XLOOKUP(A940,Cleaning!$A:$A,Cleaning!$C:$C,0,0)</f>
        <v>45785</v>
      </c>
      <c r="D940" s="4">
        <f>_xlfn.XLOOKUP(A940,Cleaning!$A:$A,Cleaning!$D:$D,0,0)</f>
        <v>0.33305555555555555</v>
      </c>
      <c r="E940" s="2">
        <f>_xlfn.XLOOKUP(A940,Cleaning!$A:$A,Cleaning!$E:$E,0,0)</f>
        <v>45785</v>
      </c>
      <c r="F940" s="10" t="str">
        <f>_xlfn.XLOOKUP(A940,Cleaning!$A:$A,Cleaning!$F:$F,0,0)</f>
        <v>Thursday</v>
      </c>
      <c r="G940" t="str">
        <f>_xlfn.XLOOKUP(A940,Cleaning!$A:$A,Cleaning!$G:$G,0,0)</f>
        <v>Dinner</v>
      </c>
      <c r="H940" t="str">
        <f>_xlfn.XLOOKUP(A940,Cleaning!$A:$A,Cleaning!$I:$I,0,0)</f>
        <v>Delivery</v>
      </c>
      <c r="I940" t="str">
        <f>_xlfn.XLOOKUP(A940,Cleaning!$A:$A,Cleaning!$J:$J,0,0)</f>
        <v>Iced Tea</v>
      </c>
      <c r="J940" t="str">
        <f>_xlfn.XLOOKUP(A940,Cleaning!$A:$A,Cleaning!$L:$L,0,0)</f>
        <v>Extra Ice</v>
      </c>
      <c r="K940" t="str">
        <f>_xlfn.XLOOKUP(A940,Cleaning!$A:$A,Cleaning!$X:$X,0,0)</f>
        <v>GiftCard</v>
      </c>
      <c r="L940" s="3">
        <f>_xlfn.XLOOKUP(A940,Cleaning!$A:$A,Cleaning!$M:$M,0,0)</f>
        <v>1</v>
      </c>
      <c r="M940" s="5">
        <f>_xlfn.XLOOKUP(A940,Cleaning!$A:$A,Cleaning!$O:$O,0,0)</f>
        <v>1.92</v>
      </c>
      <c r="N940" s="12">
        <f>_xlfn.XLOOKUP(A940,Cleaning!$A:$A,Cleaning!$P:$P,0,0)</f>
        <v>1.92</v>
      </c>
      <c r="O940">
        <f>_xlfn.XLOOKUP(A940,Cleaning!$A:$A,Cleaning!$R:$R,0,0)</f>
        <v>0</v>
      </c>
      <c r="P940">
        <f>_xlfn.XLOOKUP(A940,Cleaning!$A:$A,Cleaning!$T:$T,0,0)</f>
        <v>0.14000000000000001</v>
      </c>
      <c r="Q940" s="5">
        <f>_xlfn.XLOOKUP(A940,Cleaning!$A:$A,Cleaning!$V:$V,0,0)</f>
        <v>2.06</v>
      </c>
    </row>
    <row r="941" spans="1:17" x14ac:dyDescent="0.3">
      <c r="A941" s="3">
        <v>120939</v>
      </c>
      <c r="B941">
        <f>_xlfn.XLOOKUP(A941,Cleaning!$A:$A,Cleaning!$B:$B,0,0)</f>
        <v>501</v>
      </c>
      <c r="C941" s="2">
        <f>_xlfn.XLOOKUP(A941,Cleaning!$A:$A,Cleaning!$C:$C,0,0)</f>
        <v>45840</v>
      </c>
      <c r="D941" s="4">
        <f>_xlfn.XLOOKUP(A941,Cleaning!$A:$A,Cleaning!$D:$D,0,0)</f>
        <v>0.27471064814814816</v>
      </c>
      <c r="E941" s="2">
        <f>_xlfn.XLOOKUP(A941,Cleaning!$A:$A,Cleaning!$E:$E,0,0)</f>
        <v>45840</v>
      </c>
      <c r="F941" s="10" t="str">
        <f>_xlfn.XLOOKUP(A941,Cleaning!$A:$A,Cleaning!$F:$F,0,0)</f>
        <v>Wednesday</v>
      </c>
      <c r="G941" t="str">
        <f>_xlfn.XLOOKUP(A941,Cleaning!$A:$A,Cleaning!$G:$G,0,0)</f>
        <v>Breakfast</v>
      </c>
      <c r="H941" t="str">
        <f>_xlfn.XLOOKUP(A941,Cleaning!$A:$A,Cleaning!$I:$I,0,0)</f>
        <v>Dine-In</v>
      </c>
      <c r="I941" t="str">
        <f>_xlfn.XLOOKUP(A941,Cleaning!$A:$A,Cleaning!$J:$J,0,0)</f>
        <v>Sausage Biscuit</v>
      </c>
      <c r="J941" t="str">
        <f>_xlfn.XLOOKUP(A941,Cleaning!$A:$A,Cleaning!$L:$L,0,0)</f>
        <v>No Cheese</v>
      </c>
      <c r="K941" t="str">
        <f>_xlfn.XLOOKUP(A941,Cleaning!$A:$A,Cleaning!$X:$X,0,0)</f>
        <v>MobilePay</v>
      </c>
      <c r="L941" s="3">
        <f>_xlfn.XLOOKUP(A941,Cleaning!$A:$A,Cleaning!$M:$M,0,0)</f>
        <v>1</v>
      </c>
      <c r="M941" s="5">
        <f>_xlfn.XLOOKUP(A941,Cleaning!$A:$A,Cleaning!$O:$O,0,0)</f>
        <v>2.9000000000000004</v>
      </c>
      <c r="N941" s="12">
        <f>_xlfn.XLOOKUP(A941,Cleaning!$A:$A,Cleaning!$P:$P,0,0)</f>
        <v>2.9000000000000004</v>
      </c>
      <c r="O941">
        <f>_xlfn.XLOOKUP(A941,Cleaning!$A:$A,Cleaning!$R:$R,0,0)</f>
        <v>0</v>
      </c>
      <c r="P941">
        <f>_xlfn.XLOOKUP(A941,Cleaning!$A:$A,Cleaning!$T:$T,0,0)</f>
        <v>0.28000000000000003</v>
      </c>
      <c r="Q941" s="5">
        <f>_xlfn.XLOOKUP(A941,Cleaning!$A:$A,Cleaning!$V:$V,0,0)</f>
        <v>3.18</v>
      </c>
    </row>
    <row r="942" spans="1:17" x14ac:dyDescent="0.3">
      <c r="A942" s="3">
        <v>120940</v>
      </c>
      <c r="B942">
        <f>_xlfn.XLOOKUP(A942,Cleaning!$A:$A,Cleaning!$B:$B,0,0)</f>
        <v>402</v>
      </c>
      <c r="C942" s="2">
        <f>_xlfn.XLOOKUP(A942,Cleaning!$A:$A,Cleaning!$C:$C,0,0)</f>
        <v>45766</v>
      </c>
      <c r="D942" s="4">
        <f>_xlfn.XLOOKUP(A942,Cleaning!$A:$A,Cleaning!$D:$D,0,0)</f>
        <v>0.38483796296296297</v>
      </c>
      <c r="E942" s="2">
        <f>_xlfn.XLOOKUP(A942,Cleaning!$A:$A,Cleaning!$E:$E,0,0)</f>
        <v>45766</v>
      </c>
      <c r="F942" s="10" t="str">
        <f>_xlfn.XLOOKUP(A942,Cleaning!$A:$A,Cleaning!$F:$F,0,0)</f>
        <v>Saturday</v>
      </c>
      <c r="G942" t="str">
        <f>_xlfn.XLOOKUP(A942,Cleaning!$A:$A,Cleaning!$G:$G,0,0)</f>
        <v>Dinner</v>
      </c>
      <c r="H942" t="str">
        <f>_xlfn.XLOOKUP(A942,Cleaning!$A:$A,Cleaning!$I:$I,0,0)</f>
        <v>Drive-Thru</v>
      </c>
      <c r="I942" t="str">
        <f>_xlfn.XLOOKUP(A942,Cleaning!$A:$A,Cleaning!$J:$J,0,0)</f>
        <v>Onion Rings</v>
      </c>
      <c r="J942" t="str">
        <f>_xlfn.XLOOKUP(A942,Cleaning!$A:$A,Cleaning!$L:$L,0,0)</f>
        <v>No Sauce</v>
      </c>
      <c r="K942" t="str">
        <f>_xlfn.XLOOKUP(A942,Cleaning!$A:$A,Cleaning!$X:$X,0,0)</f>
        <v>Card</v>
      </c>
      <c r="L942" s="3">
        <f>_xlfn.XLOOKUP(A942,Cleaning!$A:$A,Cleaning!$M:$M,0,0)</f>
        <v>2</v>
      </c>
      <c r="M942" s="5">
        <f>_xlfn.XLOOKUP(A942,Cleaning!$A:$A,Cleaning!$O:$O,0,0)</f>
        <v>2.78</v>
      </c>
      <c r="N942" s="12">
        <f>_xlfn.XLOOKUP(A942,Cleaning!$A:$A,Cleaning!$P:$P,0,0)</f>
        <v>5.56</v>
      </c>
      <c r="O942">
        <f>_xlfn.XLOOKUP(A942,Cleaning!$A:$A,Cleaning!$R:$R,0,0)</f>
        <v>0</v>
      </c>
      <c r="P942">
        <f>_xlfn.XLOOKUP(A942,Cleaning!$A:$A,Cleaning!$T:$T,0,0)</f>
        <v>0.5</v>
      </c>
      <c r="Q942" s="5">
        <f>_xlfn.XLOOKUP(A942,Cleaning!$A:$A,Cleaning!$V:$V,0,0)</f>
        <v>6.06</v>
      </c>
    </row>
    <row r="943" spans="1:17" x14ac:dyDescent="0.3">
      <c r="A943" s="3">
        <v>120941</v>
      </c>
      <c r="B943">
        <f>_xlfn.XLOOKUP(A943,Cleaning!$A:$A,Cleaning!$B:$B,0,0)</f>
        <v>501</v>
      </c>
      <c r="C943" s="2">
        <f>_xlfn.XLOOKUP(A943,Cleaning!$A:$A,Cleaning!$C:$C,0,0)</f>
        <v>45855</v>
      </c>
      <c r="D943" s="4">
        <f>_xlfn.XLOOKUP(A943,Cleaning!$A:$A,Cleaning!$D:$D,0,0)</f>
        <v>0.51949074074074075</v>
      </c>
      <c r="E943" s="2">
        <f>_xlfn.XLOOKUP(A943,Cleaning!$A:$A,Cleaning!$E:$E,0,0)</f>
        <v>45855</v>
      </c>
      <c r="F943" s="10" t="str">
        <f>_xlfn.XLOOKUP(A943,Cleaning!$A:$A,Cleaning!$F:$F,0,0)</f>
        <v>Thursday</v>
      </c>
      <c r="G943" t="str">
        <f>_xlfn.XLOOKUP(A943,Cleaning!$A:$A,Cleaning!$G:$G,0,0)</f>
        <v>Lunch</v>
      </c>
      <c r="H943" t="str">
        <f>_xlfn.XLOOKUP(A943,Cleaning!$A:$A,Cleaning!$I:$I,0,0)</f>
        <v>Dine-In</v>
      </c>
      <c r="I943" t="str">
        <f>_xlfn.XLOOKUP(A943,Cleaning!$A:$A,Cleaning!$J:$J,0,0)</f>
        <v>Spicy Chicken Combo</v>
      </c>
      <c r="J943" t="str">
        <f>_xlfn.XLOOKUP(A943,Cleaning!$A:$A,Cleaning!$L:$L,0,0)</f>
        <v>No Modifier</v>
      </c>
      <c r="K943" t="str">
        <f>_xlfn.XLOOKUP(A943,Cleaning!$A:$A,Cleaning!$X:$X,0,0)</f>
        <v>Card</v>
      </c>
      <c r="L943" s="3">
        <f>_xlfn.XLOOKUP(A943,Cleaning!$A:$A,Cleaning!$M:$M,0,0)</f>
        <v>1</v>
      </c>
      <c r="M943" s="5">
        <f>_xlfn.XLOOKUP(A943,Cleaning!$A:$A,Cleaning!$O:$O,0,0)</f>
        <v>9.7299999999999986</v>
      </c>
      <c r="N943" s="12">
        <f>_xlfn.XLOOKUP(A943,Cleaning!$A:$A,Cleaning!$P:$P,0,0)</f>
        <v>9.7299999999999986</v>
      </c>
      <c r="O943">
        <f>_xlfn.XLOOKUP(A943,Cleaning!$A:$A,Cleaning!$R:$R,0,0)</f>
        <v>0</v>
      </c>
      <c r="P943">
        <f>_xlfn.XLOOKUP(A943,Cleaning!$A:$A,Cleaning!$T:$T,0,0)</f>
        <v>0.63</v>
      </c>
      <c r="Q943" s="5">
        <f>_xlfn.XLOOKUP(A943,Cleaning!$A:$A,Cleaning!$V:$V,0,0)</f>
        <v>10.36</v>
      </c>
    </row>
    <row r="944" spans="1:17" x14ac:dyDescent="0.3">
      <c r="A944" s="3">
        <v>120942</v>
      </c>
      <c r="B944">
        <f>_xlfn.XLOOKUP(A944,Cleaning!$A:$A,Cleaning!$B:$B,0,0)</f>
        <v>403</v>
      </c>
      <c r="C944" s="2">
        <f>_xlfn.XLOOKUP(A944,Cleaning!$A:$A,Cleaning!$C:$C,0,0)</f>
        <v>45859</v>
      </c>
      <c r="D944" s="4">
        <f>_xlfn.XLOOKUP(A944,Cleaning!$A:$A,Cleaning!$D:$D,0,0)</f>
        <v>0.45258101851851851</v>
      </c>
      <c r="E944" s="2">
        <f>_xlfn.XLOOKUP(A944,Cleaning!$A:$A,Cleaning!$E:$E,0,0)</f>
        <v>45859</v>
      </c>
      <c r="F944" s="10" t="str">
        <f>_xlfn.XLOOKUP(A944,Cleaning!$A:$A,Cleaning!$F:$F,0,0)</f>
        <v>Monday</v>
      </c>
      <c r="G944" t="str">
        <f>_xlfn.XLOOKUP(A944,Cleaning!$A:$A,Cleaning!$G:$G,0,0)</f>
        <v>Morning</v>
      </c>
      <c r="H944" t="str">
        <f>_xlfn.XLOOKUP(A944,Cleaning!$A:$A,Cleaning!$I:$I,0,0)</f>
        <v>Drive-Thru</v>
      </c>
      <c r="I944" t="str">
        <f>_xlfn.XLOOKUP(A944,Cleaning!$A:$A,Cleaning!$J:$J,0,0)</f>
        <v>Egg Muffin</v>
      </c>
      <c r="J944" t="str">
        <f>_xlfn.XLOOKUP(A944,Cleaning!$A:$A,Cleaning!$L:$L,0,0)</f>
        <v>Extra Egg</v>
      </c>
      <c r="K944" t="str">
        <f>_xlfn.XLOOKUP(A944,Cleaning!$A:$A,Cleaning!$X:$X,0,0)</f>
        <v>Card</v>
      </c>
      <c r="L944" s="3">
        <f>_xlfn.XLOOKUP(A944,Cleaning!$A:$A,Cleaning!$M:$M,0,0)</f>
        <v>1</v>
      </c>
      <c r="M944" s="5">
        <f>_xlfn.XLOOKUP(A944,Cleaning!$A:$A,Cleaning!$O:$O,0,0)</f>
        <v>4.4000000000000004</v>
      </c>
      <c r="N944" s="12">
        <f>_xlfn.XLOOKUP(A944,Cleaning!$A:$A,Cleaning!$P:$P,0,0)</f>
        <v>4.4000000000000004</v>
      </c>
      <c r="O944">
        <f>_xlfn.XLOOKUP(A944,Cleaning!$A:$A,Cleaning!$R:$R,0,0)</f>
        <v>0</v>
      </c>
      <c r="P944">
        <f>_xlfn.XLOOKUP(A944,Cleaning!$A:$A,Cleaning!$T:$T,0,0)</f>
        <v>0.26</v>
      </c>
      <c r="Q944" s="5">
        <f>_xlfn.XLOOKUP(A944,Cleaning!$A:$A,Cleaning!$V:$V,0,0)</f>
        <v>4.66</v>
      </c>
    </row>
    <row r="945" spans="1:17" x14ac:dyDescent="0.3">
      <c r="A945" s="3">
        <v>120943</v>
      </c>
      <c r="B945">
        <f>_xlfn.XLOOKUP(A945,Cleaning!$A:$A,Cleaning!$B:$B,0,0)</f>
        <v>403</v>
      </c>
      <c r="C945" s="2">
        <f>_xlfn.XLOOKUP(A945,Cleaning!$A:$A,Cleaning!$C:$C,0,0)</f>
        <v>45768</v>
      </c>
      <c r="D945" s="4">
        <f>_xlfn.XLOOKUP(A945,Cleaning!$A:$A,Cleaning!$D:$D,0,0)</f>
        <v>9.9108796296296292E-2</v>
      </c>
      <c r="E945" s="2">
        <f>_xlfn.XLOOKUP(A945,Cleaning!$A:$A,Cleaning!$E:$E,0,0)</f>
        <v>45768</v>
      </c>
      <c r="F945" s="10" t="str">
        <f>_xlfn.XLOOKUP(A945,Cleaning!$A:$A,Cleaning!$F:$F,0,0)</f>
        <v>Monday</v>
      </c>
      <c r="G945" t="str">
        <f>_xlfn.XLOOKUP(A945,Cleaning!$A:$A,Cleaning!$G:$G,0,0)</f>
        <v>Lunch</v>
      </c>
      <c r="H945" t="str">
        <f>_xlfn.XLOOKUP(A945,Cleaning!$A:$A,Cleaning!$I:$I,0,0)</f>
        <v>Dine-In</v>
      </c>
      <c r="I945" t="str">
        <f>_xlfn.XLOOKUP(A945,Cleaning!$A:$A,Cleaning!$J:$J,0,0)</f>
        <v>Spicy Chicken Combo</v>
      </c>
      <c r="J945" t="str">
        <f>_xlfn.XLOOKUP(A945,Cleaning!$A:$A,Cleaning!$L:$L,0,0)</f>
        <v>No Modifier</v>
      </c>
      <c r="K945" t="str">
        <f>_xlfn.XLOOKUP(A945,Cleaning!$A:$A,Cleaning!$X:$X,0,0)</f>
        <v>Cash</v>
      </c>
      <c r="L945" s="3">
        <f>_xlfn.XLOOKUP(A945,Cleaning!$A:$A,Cleaning!$M:$M,0,0)</f>
        <v>1</v>
      </c>
      <c r="M945" s="5">
        <f>_xlfn.XLOOKUP(A945,Cleaning!$A:$A,Cleaning!$O:$O,0,0)</f>
        <v>9.2399999999999984</v>
      </c>
      <c r="N945" s="12">
        <f>_xlfn.XLOOKUP(A945,Cleaning!$A:$A,Cleaning!$P:$P,0,0)</f>
        <v>9.2399999999999984</v>
      </c>
      <c r="O945">
        <f>_xlfn.XLOOKUP(A945,Cleaning!$A:$A,Cleaning!$R:$R,0,0)</f>
        <v>0</v>
      </c>
      <c r="P945">
        <f>_xlfn.XLOOKUP(A945,Cleaning!$A:$A,Cleaning!$T:$T,0,0)</f>
        <v>0.88</v>
      </c>
      <c r="Q945" s="5">
        <f>_xlfn.XLOOKUP(A945,Cleaning!$A:$A,Cleaning!$V:$V,0,0)</f>
        <v>10.119999999999999</v>
      </c>
    </row>
    <row r="946" spans="1:17" x14ac:dyDescent="0.3">
      <c r="A946" s="3">
        <v>120944</v>
      </c>
      <c r="B946">
        <f>_xlfn.XLOOKUP(A946,Cleaning!$A:$A,Cleaning!$B:$B,0,0)</f>
        <v>101</v>
      </c>
      <c r="C946" s="2">
        <f>_xlfn.XLOOKUP(A946,Cleaning!$A:$A,Cleaning!$C:$C,0,0)</f>
        <v>45843</v>
      </c>
      <c r="D946" s="4">
        <f>_xlfn.XLOOKUP(A946,Cleaning!$A:$A,Cleaning!$D:$D,0,0)</f>
        <v>0.46943287037037035</v>
      </c>
      <c r="E946" s="2">
        <f>_xlfn.XLOOKUP(A946,Cleaning!$A:$A,Cleaning!$E:$E,0,0)</f>
        <v>45843</v>
      </c>
      <c r="F946" s="10" t="str">
        <f>_xlfn.XLOOKUP(A946,Cleaning!$A:$A,Cleaning!$F:$F,0,0)</f>
        <v>Saturday</v>
      </c>
      <c r="G946" t="str">
        <f>_xlfn.XLOOKUP(A946,Cleaning!$A:$A,Cleaning!$G:$G,0,0)</f>
        <v>Morning</v>
      </c>
      <c r="H946" t="str">
        <f>_xlfn.XLOOKUP(A946,Cleaning!$A:$A,Cleaning!$I:$I,0,0)</f>
        <v>Takeout</v>
      </c>
      <c r="I946" t="str">
        <f>_xlfn.XLOOKUP(A946,Cleaning!$A:$A,Cleaning!$J:$J,0,0)</f>
        <v>Soft Drink (Medium)</v>
      </c>
      <c r="J946" t="str">
        <f>_xlfn.XLOOKUP(A946,Cleaning!$A:$A,Cleaning!$L:$L,0,0)</f>
        <v>Extra Ice</v>
      </c>
      <c r="K946" t="str">
        <f>_xlfn.XLOOKUP(A946,Cleaning!$A:$A,Cleaning!$X:$X,0,0)</f>
        <v>Card</v>
      </c>
      <c r="L946" s="3">
        <f>_xlfn.XLOOKUP(A946,Cleaning!$A:$A,Cleaning!$M:$M,0,0)</f>
        <v>1</v>
      </c>
      <c r="M946" s="5">
        <f>_xlfn.XLOOKUP(A946,Cleaning!$A:$A,Cleaning!$O:$O,0,0)</f>
        <v>1.8900000000000001</v>
      </c>
      <c r="N946" s="12">
        <f>_xlfn.XLOOKUP(A946,Cleaning!$A:$A,Cleaning!$P:$P,0,0)</f>
        <v>1.8900000000000001</v>
      </c>
      <c r="O946">
        <f>_xlfn.XLOOKUP(A946,Cleaning!$A:$A,Cleaning!$R:$R,0,0)</f>
        <v>0.19</v>
      </c>
      <c r="P946">
        <f>_xlfn.XLOOKUP(A946,Cleaning!$A:$A,Cleaning!$T:$T,0,0)</f>
        <v>0.12</v>
      </c>
      <c r="Q946" s="5">
        <f>_xlfn.XLOOKUP(A946,Cleaning!$A:$A,Cleaning!$V:$V,0,0)</f>
        <v>1.82</v>
      </c>
    </row>
    <row r="947" spans="1:17" x14ac:dyDescent="0.3">
      <c r="A947" s="3">
        <v>120945</v>
      </c>
      <c r="B947">
        <f>_xlfn.XLOOKUP(A947,Cleaning!$A:$A,Cleaning!$B:$B,0,0)</f>
        <v>501</v>
      </c>
      <c r="C947" s="2">
        <f>_xlfn.XLOOKUP(A947,Cleaning!$A:$A,Cleaning!$C:$C,0,0)</f>
        <v>45760</v>
      </c>
      <c r="D947" s="4">
        <f>_xlfn.XLOOKUP(A947,Cleaning!$A:$A,Cleaning!$D:$D,0,0)</f>
        <v>0.44290509259259259</v>
      </c>
      <c r="E947" s="2">
        <f>_xlfn.XLOOKUP(A947,Cleaning!$A:$A,Cleaning!$E:$E,0,0)</f>
        <v>45760</v>
      </c>
      <c r="F947" s="10" t="str">
        <f>_xlfn.XLOOKUP(A947,Cleaning!$A:$A,Cleaning!$F:$F,0,0)</f>
        <v>Sunday</v>
      </c>
      <c r="G947" t="str">
        <f>_xlfn.XLOOKUP(A947,Cleaning!$A:$A,Cleaning!$G:$G,0,0)</f>
        <v>Breakfast</v>
      </c>
      <c r="H947" t="str">
        <f>_xlfn.XLOOKUP(A947,Cleaning!$A:$A,Cleaning!$I:$I,0,0)</f>
        <v>Takeout</v>
      </c>
      <c r="I947" t="str">
        <f>_xlfn.XLOOKUP(A947,Cleaning!$A:$A,Cleaning!$J:$J,0,0)</f>
        <v>Sausage Biscuit</v>
      </c>
      <c r="J947" t="str">
        <f>_xlfn.XLOOKUP(A947,Cleaning!$A:$A,Cleaning!$L:$L,0,0)</f>
        <v>No Cheese</v>
      </c>
      <c r="K947" t="str">
        <f>_xlfn.XLOOKUP(A947,Cleaning!$A:$A,Cleaning!$X:$X,0,0)</f>
        <v>Card</v>
      </c>
      <c r="L947" s="3">
        <f>_xlfn.XLOOKUP(A947,Cleaning!$A:$A,Cleaning!$M:$M,0,0)</f>
        <v>1</v>
      </c>
      <c r="M947" s="5">
        <f>_xlfn.XLOOKUP(A947,Cleaning!$A:$A,Cleaning!$O:$O,0,0)</f>
        <v>2.77</v>
      </c>
      <c r="N947" s="12">
        <f>_xlfn.XLOOKUP(A947,Cleaning!$A:$A,Cleaning!$P:$P,0,0)</f>
        <v>2.77</v>
      </c>
      <c r="O947">
        <f>_xlfn.XLOOKUP(A947,Cleaning!$A:$A,Cleaning!$R:$R,0,0)</f>
        <v>0</v>
      </c>
      <c r="P947">
        <f>_xlfn.XLOOKUP(A947,Cleaning!$A:$A,Cleaning!$T:$T,0,0)</f>
        <v>0.17</v>
      </c>
      <c r="Q947" s="5">
        <f>_xlfn.XLOOKUP(A947,Cleaning!$A:$A,Cleaning!$V:$V,0,0)</f>
        <v>2.94</v>
      </c>
    </row>
    <row r="948" spans="1:17" x14ac:dyDescent="0.3">
      <c r="A948" s="3">
        <v>120946</v>
      </c>
      <c r="B948">
        <f>_xlfn.XLOOKUP(A948,Cleaning!$A:$A,Cleaning!$B:$B,0,0)</f>
        <v>501</v>
      </c>
      <c r="C948" s="2">
        <f>_xlfn.XLOOKUP(A948,Cleaning!$A:$A,Cleaning!$C:$C,0,0)</f>
        <v>45860</v>
      </c>
      <c r="D948" s="4">
        <f>_xlfn.XLOOKUP(A948,Cleaning!$A:$A,Cleaning!$D:$D,0,0)</f>
        <v>4.4212962962962961E-2</v>
      </c>
      <c r="E948" s="2">
        <f>_xlfn.XLOOKUP(A948,Cleaning!$A:$A,Cleaning!$E:$E,0,0)</f>
        <v>45860</v>
      </c>
      <c r="F948" s="10" t="str">
        <f>_xlfn.XLOOKUP(A948,Cleaning!$A:$A,Cleaning!$F:$F,0,0)</f>
        <v>Tuesday</v>
      </c>
      <c r="G948" t="str">
        <f>_xlfn.XLOOKUP(A948,Cleaning!$A:$A,Cleaning!$G:$G,0,0)</f>
        <v>Late Night</v>
      </c>
      <c r="H948" t="str">
        <f>_xlfn.XLOOKUP(A948,Cleaning!$A:$A,Cleaning!$I:$I,0,0)</f>
        <v>Takeout</v>
      </c>
      <c r="I948" t="str">
        <f>_xlfn.XLOOKUP(A948,Cleaning!$A:$A,Cleaning!$J:$J,0,0)</f>
        <v>Double Cheeseburger</v>
      </c>
      <c r="J948" t="str">
        <f>_xlfn.XLOOKUP(A948,Cleaning!$A:$A,Cleaning!$L:$L,0,0)</f>
        <v>No Modifier</v>
      </c>
      <c r="K948" t="str">
        <f>_xlfn.XLOOKUP(A948,Cleaning!$A:$A,Cleaning!$X:$X,0,0)</f>
        <v>Card</v>
      </c>
      <c r="L948" s="3">
        <f>_xlfn.XLOOKUP(A948,Cleaning!$A:$A,Cleaning!$M:$M,0,0)</f>
        <v>1</v>
      </c>
      <c r="M948" s="5">
        <f>_xlfn.XLOOKUP(A948,Cleaning!$A:$A,Cleaning!$O:$O,0,0)</f>
        <v>5.0999999999999996</v>
      </c>
      <c r="N948" s="12">
        <f>_xlfn.XLOOKUP(A948,Cleaning!$A:$A,Cleaning!$P:$P,0,0)</f>
        <v>5.0999999999999996</v>
      </c>
      <c r="O948">
        <f>_xlfn.XLOOKUP(A948,Cleaning!$A:$A,Cleaning!$R:$R,0,0)</f>
        <v>0</v>
      </c>
      <c r="P948">
        <f>_xlfn.XLOOKUP(A948,Cleaning!$A:$A,Cleaning!$T:$T,0,0)</f>
        <v>0.46</v>
      </c>
      <c r="Q948" s="5">
        <f>_xlfn.XLOOKUP(A948,Cleaning!$A:$A,Cleaning!$V:$V,0,0)</f>
        <v>5.56</v>
      </c>
    </row>
    <row r="949" spans="1:17" x14ac:dyDescent="0.3">
      <c r="A949" s="3">
        <v>120947</v>
      </c>
      <c r="B949">
        <f>_xlfn.XLOOKUP(A949,Cleaning!$A:$A,Cleaning!$B:$B,0,0)</f>
        <v>102</v>
      </c>
      <c r="C949" s="2">
        <f>_xlfn.XLOOKUP(A949,Cleaning!$A:$A,Cleaning!$C:$C,0,0)</f>
        <v>45830</v>
      </c>
      <c r="D949" s="4">
        <f>_xlfn.XLOOKUP(A949,Cleaning!$A:$A,Cleaning!$D:$D,0,0)</f>
        <v>0.33759259259259261</v>
      </c>
      <c r="E949" s="2">
        <f>_xlfn.XLOOKUP(A949,Cleaning!$A:$A,Cleaning!$E:$E,0,0)</f>
        <v>45830</v>
      </c>
      <c r="F949" s="10" t="str">
        <f>_xlfn.XLOOKUP(A949,Cleaning!$A:$A,Cleaning!$F:$F,0,0)</f>
        <v>Sunday</v>
      </c>
      <c r="G949" t="str">
        <f>_xlfn.XLOOKUP(A949,Cleaning!$A:$A,Cleaning!$G:$G,0,0)</f>
        <v>Breakfast</v>
      </c>
      <c r="H949" t="str">
        <f>_xlfn.XLOOKUP(A949,Cleaning!$A:$A,Cleaning!$I:$I,0,0)</f>
        <v>Drive-Thru</v>
      </c>
      <c r="I949" t="str">
        <f>_xlfn.XLOOKUP(A949,Cleaning!$A:$A,Cleaning!$J:$J,0,0)</f>
        <v>Pancake Platter</v>
      </c>
      <c r="J949" t="str">
        <f>_xlfn.XLOOKUP(A949,Cleaning!$A:$A,Cleaning!$L:$L,0,0)</f>
        <v>No Modifier</v>
      </c>
      <c r="K949" t="str">
        <f>_xlfn.XLOOKUP(A949,Cleaning!$A:$A,Cleaning!$X:$X,0,0)</f>
        <v>Card</v>
      </c>
      <c r="L949" s="3">
        <f>_xlfn.XLOOKUP(A949,Cleaning!$A:$A,Cleaning!$M:$M,0,0)</f>
        <v>1</v>
      </c>
      <c r="M949" s="5">
        <f>_xlfn.XLOOKUP(A949,Cleaning!$A:$A,Cleaning!$O:$O,0,0)</f>
        <v>4.76</v>
      </c>
      <c r="N949" s="12">
        <f>_xlfn.XLOOKUP(A949,Cleaning!$A:$A,Cleaning!$P:$P,0,0)</f>
        <v>4.76</v>
      </c>
      <c r="O949">
        <f>_xlfn.XLOOKUP(A949,Cleaning!$A:$A,Cleaning!$R:$R,0,0)</f>
        <v>0</v>
      </c>
      <c r="P949">
        <f>_xlfn.XLOOKUP(A949,Cleaning!$A:$A,Cleaning!$T:$T,0,0)</f>
        <v>0.45</v>
      </c>
      <c r="Q949" s="5">
        <f>_xlfn.XLOOKUP(A949,Cleaning!$A:$A,Cleaning!$V:$V,0,0)</f>
        <v>5.21</v>
      </c>
    </row>
    <row r="950" spans="1:17" x14ac:dyDescent="0.3">
      <c r="A950" s="3">
        <v>120948</v>
      </c>
      <c r="B950">
        <f>_xlfn.XLOOKUP(A950,Cleaning!$A:$A,Cleaning!$B:$B,0,0)</f>
        <v>101</v>
      </c>
      <c r="C950" s="2">
        <f>_xlfn.XLOOKUP(A950,Cleaning!$A:$A,Cleaning!$C:$C,0,0)</f>
        <v>45854</v>
      </c>
      <c r="D950" s="4">
        <f>_xlfn.XLOOKUP(A950,Cleaning!$A:$A,Cleaning!$D:$D,0,0)</f>
        <v>0.10024305555555556</v>
      </c>
      <c r="E950" s="2">
        <f>_xlfn.XLOOKUP(A950,Cleaning!$A:$A,Cleaning!$E:$E,0,0)</f>
        <v>45854</v>
      </c>
      <c r="F950" s="10" t="str">
        <f>_xlfn.XLOOKUP(A950,Cleaning!$A:$A,Cleaning!$F:$F,0,0)</f>
        <v>Wednesday</v>
      </c>
      <c r="G950" t="str">
        <f>_xlfn.XLOOKUP(A950,Cleaning!$A:$A,Cleaning!$G:$G,0,0)</f>
        <v>Lunch</v>
      </c>
      <c r="H950" t="str">
        <f>_xlfn.XLOOKUP(A950,Cleaning!$A:$A,Cleaning!$I:$I,0,0)</f>
        <v>Dine-In</v>
      </c>
      <c r="I950" t="str">
        <f>_xlfn.XLOOKUP(A950,Cleaning!$A:$A,Cleaning!$J:$J,0,0)</f>
        <v>Chicken Sandwich</v>
      </c>
      <c r="J950" t="str">
        <f>_xlfn.XLOOKUP(A950,Cleaning!$A:$A,Cleaning!$L:$L,0,0)</f>
        <v>No Modifier</v>
      </c>
      <c r="K950" t="str">
        <f>_xlfn.XLOOKUP(A950,Cleaning!$A:$A,Cleaning!$X:$X,0,0)</f>
        <v>Card</v>
      </c>
      <c r="L950" s="3">
        <f>_xlfn.XLOOKUP(A950,Cleaning!$A:$A,Cleaning!$M:$M,0,0)</f>
        <v>1</v>
      </c>
      <c r="M950" s="5">
        <f>_xlfn.XLOOKUP(A950,Cleaning!$A:$A,Cleaning!$O:$O,0,0)</f>
        <v>6.3699999999999992</v>
      </c>
      <c r="N950" s="12">
        <f>_xlfn.XLOOKUP(A950,Cleaning!$A:$A,Cleaning!$P:$P,0,0)</f>
        <v>6.3699999999999992</v>
      </c>
      <c r="O950">
        <f>_xlfn.XLOOKUP(A950,Cleaning!$A:$A,Cleaning!$R:$R,0,0)</f>
        <v>0</v>
      </c>
      <c r="P950">
        <f>_xlfn.XLOOKUP(A950,Cleaning!$A:$A,Cleaning!$T:$T,0,0)</f>
        <v>0.48</v>
      </c>
      <c r="Q950" s="5">
        <f>_xlfn.XLOOKUP(A950,Cleaning!$A:$A,Cleaning!$V:$V,0,0)</f>
        <v>6.85</v>
      </c>
    </row>
    <row r="951" spans="1:17" x14ac:dyDescent="0.3">
      <c r="A951" s="3">
        <v>120949</v>
      </c>
      <c r="B951">
        <f>_xlfn.XLOOKUP(A951,Cleaning!$A:$A,Cleaning!$B:$B,0,0)</f>
        <v>403</v>
      </c>
      <c r="C951" s="2">
        <f>_xlfn.XLOOKUP(A951,Cleaning!$A:$A,Cleaning!$C:$C,0,0)</f>
        <v>45835</v>
      </c>
      <c r="D951" s="4">
        <f>_xlfn.XLOOKUP(A951,Cleaning!$A:$A,Cleaning!$D:$D,0,0)</f>
        <v>0.23381944444444444</v>
      </c>
      <c r="E951" s="2">
        <f>_xlfn.XLOOKUP(A951,Cleaning!$A:$A,Cleaning!$E:$E,0,0)</f>
        <v>45835</v>
      </c>
      <c r="F951" s="10" t="str">
        <f>_xlfn.XLOOKUP(A951,Cleaning!$A:$A,Cleaning!$F:$F,0,0)</f>
        <v>Friday</v>
      </c>
      <c r="G951" t="str">
        <f>_xlfn.XLOOKUP(A951,Cleaning!$A:$A,Cleaning!$G:$G,0,0)</f>
        <v>Breakfast</v>
      </c>
      <c r="H951" t="str">
        <f>_xlfn.XLOOKUP(A951,Cleaning!$A:$A,Cleaning!$I:$I,0,0)</f>
        <v>Takeout</v>
      </c>
      <c r="I951" t="str">
        <f>_xlfn.XLOOKUP(A951,Cleaning!$A:$A,Cleaning!$J:$J,0,0)</f>
        <v>Breakfast Burrito</v>
      </c>
      <c r="J951" t="str">
        <f>_xlfn.XLOOKUP(A951,Cleaning!$A:$A,Cleaning!$L:$L,0,0)</f>
        <v>Extra Egg</v>
      </c>
      <c r="K951" t="str">
        <f>_xlfn.XLOOKUP(A951,Cleaning!$A:$A,Cleaning!$X:$X,0,0)</f>
        <v>Card</v>
      </c>
      <c r="L951" s="3">
        <f>_xlfn.XLOOKUP(A951,Cleaning!$A:$A,Cleaning!$M:$M,0,0)</f>
        <v>2</v>
      </c>
      <c r="M951" s="5">
        <f>_xlfn.XLOOKUP(A951,Cleaning!$A:$A,Cleaning!$O:$O,0,0)</f>
        <v>4.8</v>
      </c>
      <c r="N951" s="12">
        <f>_xlfn.XLOOKUP(A951,Cleaning!$A:$A,Cleaning!$P:$P,0,0)</f>
        <v>9.6</v>
      </c>
      <c r="O951">
        <f>_xlfn.XLOOKUP(A951,Cleaning!$A:$A,Cleaning!$R:$R,0,0)</f>
        <v>0</v>
      </c>
      <c r="P951">
        <f>_xlfn.XLOOKUP(A951,Cleaning!$A:$A,Cleaning!$T:$T,0,0)</f>
        <v>0.77</v>
      </c>
      <c r="Q951" s="5">
        <f>_xlfn.XLOOKUP(A951,Cleaning!$A:$A,Cleaning!$V:$V,0,0)</f>
        <v>10.37</v>
      </c>
    </row>
    <row r="952" spans="1:17" x14ac:dyDescent="0.3">
      <c r="A952" s="3">
        <v>120950</v>
      </c>
      <c r="B952">
        <f>_xlfn.XLOOKUP(A952,Cleaning!$A:$A,Cleaning!$B:$B,0,0)</f>
        <v>101</v>
      </c>
      <c r="C952" s="2">
        <f>_xlfn.XLOOKUP(A952,Cleaning!$A:$A,Cleaning!$C:$C,0,0)</f>
        <v>45851</v>
      </c>
      <c r="D952" s="4">
        <f>_xlfn.XLOOKUP(A952,Cleaning!$A:$A,Cleaning!$D:$D,0,0)</f>
        <v>0.33945601851851853</v>
      </c>
      <c r="E952" s="2">
        <f>_xlfn.XLOOKUP(A952,Cleaning!$A:$A,Cleaning!$E:$E,0,0)</f>
        <v>45851</v>
      </c>
      <c r="F952" s="10" t="str">
        <f>_xlfn.XLOOKUP(A952,Cleaning!$A:$A,Cleaning!$F:$F,0,0)</f>
        <v>Sunday</v>
      </c>
      <c r="G952" t="str">
        <f>_xlfn.XLOOKUP(A952,Cleaning!$A:$A,Cleaning!$G:$G,0,0)</f>
        <v>Dinner</v>
      </c>
      <c r="H952" t="str">
        <f>_xlfn.XLOOKUP(A952,Cleaning!$A:$A,Cleaning!$I:$I,0,0)</f>
        <v>Delivery</v>
      </c>
      <c r="I952" t="str">
        <f>_xlfn.XLOOKUP(A952,Cleaning!$A:$A,Cleaning!$J:$J,0,0)</f>
        <v>Cheeseburger</v>
      </c>
      <c r="J952" t="str">
        <f>_xlfn.XLOOKUP(A952,Cleaning!$A:$A,Cleaning!$L:$L,0,0)</f>
        <v>No Modifier</v>
      </c>
      <c r="K952" t="str">
        <f>_xlfn.XLOOKUP(A952,Cleaning!$A:$A,Cleaning!$X:$X,0,0)</f>
        <v>Card</v>
      </c>
      <c r="L952" s="3">
        <f>_xlfn.XLOOKUP(A952,Cleaning!$A:$A,Cleaning!$M:$M,0,0)</f>
        <v>2</v>
      </c>
      <c r="M952" s="5">
        <f>_xlfn.XLOOKUP(A952,Cleaning!$A:$A,Cleaning!$O:$O,0,0)</f>
        <v>4.41</v>
      </c>
      <c r="N952" s="12">
        <f>_xlfn.XLOOKUP(A952,Cleaning!$A:$A,Cleaning!$P:$P,0,0)</f>
        <v>8.82</v>
      </c>
      <c r="O952">
        <f>_xlfn.XLOOKUP(A952,Cleaning!$A:$A,Cleaning!$R:$R,0,0)</f>
        <v>0</v>
      </c>
      <c r="P952">
        <f>_xlfn.XLOOKUP(A952,Cleaning!$A:$A,Cleaning!$T:$T,0,0)</f>
        <v>0.66</v>
      </c>
      <c r="Q952" s="5">
        <f>_xlfn.XLOOKUP(A952,Cleaning!$A:$A,Cleaning!$V:$V,0,0)</f>
        <v>9.48</v>
      </c>
    </row>
    <row r="953" spans="1:17" x14ac:dyDescent="0.3">
      <c r="A953" s="3">
        <v>120951</v>
      </c>
      <c r="B953">
        <f>_xlfn.XLOOKUP(A953,Cleaning!$A:$A,Cleaning!$B:$B,0,0)</f>
        <v>103</v>
      </c>
      <c r="C953" s="2">
        <f>_xlfn.XLOOKUP(A953,Cleaning!$A:$A,Cleaning!$C:$C,0,0)</f>
        <v>45875</v>
      </c>
      <c r="D953" s="4">
        <f>_xlfn.XLOOKUP(A953,Cleaning!$A:$A,Cleaning!$D:$D,0,0)</f>
        <v>0.46175925925925926</v>
      </c>
      <c r="E953" s="2">
        <f>_xlfn.XLOOKUP(A953,Cleaning!$A:$A,Cleaning!$E:$E,0,0)</f>
        <v>45875</v>
      </c>
      <c r="F953" s="10" t="str">
        <f>_xlfn.XLOOKUP(A953,Cleaning!$A:$A,Cleaning!$F:$F,0,0)</f>
        <v>Wednesday</v>
      </c>
      <c r="G953" t="str">
        <f>_xlfn.XLOOKUP(A953,Cleaning!$A:$A,Cleaning!$G:$G,0,0)</f>
        <v>Morning</v>
      </c>
      <c r="H953" t="str">
        <f>_xlfn.XLOOKUP(A953,Cleaning!$A:$A,Cleaning!$I:$I,0,0)</f>
        <v>Delivery</v>
      </c>
      <c r="I953" t="str">
        <f>_xlfn.XLOOKUP(A953,Cleaning!$A:$A,Cleaning!$J:$J,0,0)</f>
        <v>Coffee</v>
      </c>
      <c r="J953" t="str">
        <f>_xlfn.XLOOKUP(A953,Cleaning!$A:$A,Cleaning!$L:$L,0,0)</f>
        <v>No Ice</v>
      </c>
      <c r="K953" t="str">
        <f>_xlfn.XLOOKUP(A953,Cleaning!$A:$A,Cleaning!$X:$X,0,0)</f>
        <v>Card</v>
      </c>
      <c r="L953" s="3">
        <f>_xlfn.XLOOKUP(A953,Cleaning!$A:$A,Cleaning!$M:$M,0,0)</f>
        <v>1</v>
      </c>
      <c r="M953" s="5">
        <f>_xlfn.XLOOKUP(A953,Cleaning!$A:$A,Cleaning!$O:$O,0,0)</f>
        <v>1.96</v>
      </c>
      <c r="N953" s="12">
        <f>_xlfn.XLOOKUP(A953,Cleaning!$A:$A,Cleaning!$P:$P,0,0)</f>
        <v>1.96</v>
      </c>
      <c r="O953">
        <f>_xlfn.XLOOKUP(A953,Cleaning!$A:$A,Cleaning!$R:$R,0,0)</f>
        <v>0</v>
      </c>
      <c r="P953">
        <f>_xlfn.XLOOKUP(A953,Cleaning!$A:$A,Cleaning!$T:$T,0,0)</f>
        <v>0.14000000000000001</v>
      </c>
      <c r="Q953" s="5">
        <f>_xlfn.XLOOKUP(A953,Cleaning!$A:$A,Cleaning!$V:$V,0,0)</f>
        <v>2.1</v>
      </c>
    </row>
    <row r="954" spans="1:17" x14ac:dyDescent="0.3">
      <c r="A954" s="3">
        <v>120952</v>
      </c>
      <c r="B954">
        <f>_xlfn.XLOOKUP(A954,Cleaning!$A:$A,Cleaning!$B:$B,0,0)</f>
        <v>402</v>
      </c>
      <c r="C954" s="2">
        <f>_xlfn.XLOOKUP(A954,Cleaning!$A:$A,Cleaning!$C:$C,0,0)</f>
        <v>45868</v>
      </c>
      <c r="D954" s="4">
        <f>_xlfn.XLOOKUP(A954,Cleaning!$A:$A,Cleaning!$D:$D,0,0)</f>
        <v>0.39438657407407407</v>
      </c>
      <c r="E954" s="2">
        <f>_xlfn.XLOOKUP(A954,Cleaning!$A:$A,Cleaning!$E:$E,0,0)</f>
        <v>45868</v>
      </c>
      <c r="F954" s="10" t="str">
        <f>_xlfn.XLOOKUP(A954,Cleaning!$A:$A,Cleaning!$F:$F,0,0)</f>
        <v>Wednesday</v>
      </c>
      <c r="G954" t="str">
        <f>_xlfn.XLOOKUP(A954,Cleaning!$A:$A,Cleaning!$G:$G,0,0)</f>
        <v>Dinner</v>
      </c>
      <c r="H954" t="str">
        <f>_xlfn.XLOOKUP(A954,Cleaning!$A:$A,Cleaning!$I:$I,0,0)</f>
        <v>Delivery</v>
      </c>
      <c r="I954" t="str">
        <f>_xlfn.XLOOKUP(A954,Cleaning!$A:$A,Cleaning!$J:$J,0,0)</f>
        <v>Double Cheeseburger</v>
      </c>
      <c r="J954" t="str">
        <f>_xlfn.XLOOKUP(A954,Cleaning!$A:$A,Cleaning!$L:$L,0,0)</f>
        <v>No Modifier</v>
      </c>
      <c r="K954" t="str">
        <f>_xlfn.XLOOKUP(A954,Cleaning!$A:$A,Cleaning!$X:$X,0,0)</f>
        <v>Card</v>
      </c>
      <c r="L954" s="3">
        <f>_xlfn.XLOOKUP(A954,Cleaning!$A:$A,Cleaning!$M:$M,0,0)</f>
        <v>1</v>
      </c>
      <c r="M954" s="5">
        <f>_xlfn.XLOOKUP(A954,Cleaning!$A:$A,Cleaning!$O:$O,0,0)</f>
        <v>5.22</v>
      </c>
      <c r="N954" s="12">
        <f>_xlfn.XLOOKUP(A954,Cleaning!$A:$A,Cleaning!$P:$P,0,0)</f>
        <v>5.22</v>
      </c>
      <c r="O954">
        <f>_xlfn.XLOOKUP(A954,Cleaning!$A:$A,Cleaning!$R:$R,0,0)</f>
        <v>0</v>
      </c>
      <c r="P954">
        <f>_xlfn.XLOOKUP(A954,Cleaning!$A:$A,Cleaning!$T:$T,0,0)</f>
        <v>0.34</v>
      </c>
      <c r="Q954" s="5">
        <f>_xlfn.XLOOKUP(A954,Cleaning!$A:$A,Cleaning!$V:$V,0,0)</f>
        <v>5.56</v>
      </c>
    </row>
    <row r="955" spans="1:17" x14ac:dyDescent="0.3">
      <c r="A955" s="3">
        <v>120953</v>
      </c>
      <c r="B955">
        <f>_xlfn.XLOOKUP(A955,Cleaning!$A:$A,Cleaning!$B:$B,0,0)</f>
        <v>101</v>
      </c>
      <c r="C955" s="2">
        <f>_xlfn.XLOOKUP(A955,Cleaning!$A:$A,Cleaning!$C:$C,0,0)</f>
        <v>45788</v>
      </c>
      <c r="D955" s="4">
        <f>_xlfn.XLOOKUP(A955,Cleaning!$A:$A,Cleaning!$D:$D,0,0)</f>
        <v>0.45989583333333334</v>
      </c>
      <c r="E955" s="2">
        <f>_xlfn.XLOOKUP(A955,Cleaning!$A:$A,Cleaning!$E:$E,0,0)</f>
        <v>45788</v>
      </c>
      <c r="F955" s="10" t="str">
        <f>_xlfn.XLOOKUP(A955,Cleaning!$A:$A,Cleaning!$F:$F,0,0)</f>
        <v>Sunday</v>
      </c>
      <c r="G955" t="str">
        <f>_xlfn.XLOOKUP(A955,Cleaning!$A:$A,Cleaning!$G:$G,0,0)</f>
        <v>Morning</v>
      </c>
      <c r="H955" t="str">
        <f>_xlfn.XLOOKUP(A955,Cleaning!$A:$A,Cleaning!$I:$I,0,0)</f>
        <v>Dine-In</v>
      </c>
      <c r="I955" t="str">
        <f>_xlfn.XLOOKUP(A955,Cleaning!$A:$A,Cleaning!$J:$J,0,0)</f>
        <v>Latte</v>
      </c>
      <c r="J955" t="str">
        <f>_xlfn.XLOOKUP(A955,Cleaning!$A:$A,Cleaning!$L:$L,0,0)</f>
        <v>Sugar-Free Syrup</v>
      </c>
      <c r="K955" t="str">
        <f>_xlfn.XLOOKUP(A955,Cleaning!$A:$A,Cleaning!$X:$X,0,0)</f>
        <v>Card</v>
      </c>
      <c r="L955" s="3">
        <f>_xlfn.XLOOKUP(A955,Cleaning!$A:$A,Cleaning!$M:$M,0,0)</f>
        <v>1</v>
      </c>
      <c r="M955" s="5">
        <f>_xlfn.XLOOKUP(A955,Cleaning!$A:$A,Cleaning!$O:$O,0,0)</f>
        <v>3.9</v>
      </c>
      <c r="N955" s="12">
        <f>_xlfn.XLOOKUP(A955,Cleaning!$A:$A,Cleaning!$P:$P,0,0)</f>
        <v>3.9</v>
      </c>
      <c r="O955">
        <f>_xlfn.XLOOKUP(A955,Cleaning!$A:$A,Cleaning!$R:$R,0,0)</f>
        <v>0</v>
      </c>
      <c r="P955">
        <f>_xlfn.XLOOKUP(A955,Cleaning!$A:$A,Cleaning!$T:$T,0,0)</f>
        <v>0.35</v>
      </c>
      <c r="Q955" s="5">
        <f>_xlfn.XLOOKUP(A955,Cleaning!$A:$A,Cleaning!$V:$V,0,0)</f>
        <v>4.25</v>
      </c>
    </row>
    <row r="956" spans="1:17" x14ac:dyDescent="0.3">
      <c r="A956" s="3">
        <v>120954</v>
      </c>
      <c r="B956">
        <f>_xlfn.XLOOKUP(A956,Cleaning!$A:$A,Cleaning!$B:$B,0,0)</f>
        <v>301</v>
      </c>
      <c r="C956" s="2">
        <f>_xlfn.XLOOKUP(A956,Cleaning!$A:$A,Cleaning!$C:$C,0,0)</f>
        <v>45824</v>
      </c>
      <c r="D956" s="4">
        <f>_xlfn.XLOOKUP(A956,Cleaning!$A:$A,Cleaning!$D:$D,0,0)</f>
        <v>0.51060185185185181</v>
      </c>
      <c r="E956" s="2">
        <f>_xlfn.XLOOKUP(A956,Cleaning!$A:$A,Cleaning!$E:$E,0,0)</f>
        <v>45824</v>
      </c>
      <c r="F956" s="10" t="str">
        <f>_xlfn.XLOOKUP(A956,Cleaning!$A:$A,Cleaning!$F:$F,0,0)</f>
        <v>Monday</v>
      </c>
      <c r="G956" t="str">
        <f>_xlfn.XLOOKUP(A956,Cleaning!$A:$A,Cleaning!$G:$G,0,0)</f>
        <v>Lunch</v>
      </c>
      <c r="H956" t="str">
        <f>_xlfn.XLOOKUP(A956,Cleaning!$A:$A,Cleaning!$I:$I,0,0)</f>
        <v>Takeout</v>
      </c>
      <c r="I956" t="str">
        <f>_xlfn.XLOOKUP(A956,Cleaning!$A:$A,Cleaning!$J:$J,0,0)</f>
        <v>French Fries</v>
      </c>
      <c r="J956" t="str">
        <f>_xlfn.XLOOKUP(A956,Cleaning!$A:$A,Cleaning!$L:$L,0,0)</f>
        <v>No Modifier</v>
      </c>
      <c r="K956" t="str">
        <f>_xlfn.XLOOKUP(A956,Cleaning!$A:$A,Cleaning!$X:$X,0,0)</f>
        <v>Card</v>
      </c>
      <c r="L956" s="3">
        <f>_xlfn.XLOOKUP(A956,Cleaning!$A:$A,Cleaning!$M:$M,0,0)</f>
        <v>1</v>
      </c>
      <c r="M956" s="5">
        <f>_xlfn.XLOOKUP(A956,Cleaning!$A:$A,Cleaning!$O:$O,0,0)</f>
        <v>2.62</v>
      </c>
      <c r="N956" s="12">
        <f>_xlfn.XLOOKUP(A956,Cleaning!$A:$A,Cleaning!$P:$P,0,0)</f>
        <v>2.62</v>
      </c>
      <c r="O956">
        <f>_xlfn.XLOOKUP(A956,Cleaning!$A:$A,Cleaning!$R:$R,0,0)</f>
        <v>0</v>
      </c>
      <c r="P956">
        <f>_xlfn.XLOOKUP(A956,Cleaning!$A:$A,Cleaning!$T:$T,0,0)</f>
        <v>0.25</v>
      </c>
      <c r="Q956" s="5">
        <f>_xlfn.XLOOKUP(A956,Cleaning!$A:$A,Cleaning!$V:$V,0,0)</f>
        <v>2.87</v>
      </c>
    </row>
    <row r="957" spans="1:17" x14ac:dyDescent="0.3">
      <c r="A957" s="3">
        <v>120955</v>
      </c>
      <c r="B957">
        <f>_xlfn.XLOOKUP(A957,Cleaning!$A:$A,Cleaning!$B:$B,0,0)</f>
        <v>401</v>
      </c>
      <c r="C957" s="2">
        <f>_xlfn.XLOOKUP(A957,Cleaning!$A:$A,Cleaning!$C:$C,0,0)</f>
        <v>45866</v>
      </c>
      <c r="D957" s="4">
        <f>_xlfn.XLOOKUP(A957,Cleaning!$A:$A,Cleaning!$D:$D,0,0)</f>
        <v>0.10089120370370371</v>
      </c>
      <c r="E957" s="2">
        <f>_xlfn.XLOOKUP(A957,Cleaning!$A:$A,Cleaning!$E:$E,0,0)</f>
        <v>45866</v>
      </c>
      <c r="F957" s="10" t="str">
        <f>_xlfn.XLOOKUP(A957,Cleaning!$A:$A,Cleaning!$F:$F,0,0)</f>
        <v>Monday</v>
      </c>
      <c r="G957" t="str">
        <f>_xlfn.XLOOKUP(A957,Cleaning!$A:$A,Cleaning!$G:$G,0,0)</f>
        <v>Lunch</v>
      </c>
      <c r="H957" t="str">
        <f>_xlfn.XLOOKUP(A957,Cleaning!$A:$A,Cleaning!$I:$I,0,0)</f>
        <v>Drive-Thru</v>
      </c>
      <c r="I957" t="str">
        <f>_xlfn.XLOOKUP(A957,Cleaning!$A:$A,Cleaning!$J:$J,0,0)</f>
        <v>Chicken Sandwich</v>
      </c>
      <c r="J957" t="str">
        <f>_xlfn.XLOOKUP(A957,Cleaning!$A:$A,Cleaning!$L:$L,0,0)</f>
        <v>No Modifier</v>
      </c>
      <c r="K957" t="str">
        <f>_xlfn.XLOOKUP(A957,Cleaning!$A:$A,Cleaning!$X:$X,0,0)</f>
        <v>Card</v>
      </c>
      <c r="L957" s="3">
        <f>_xlfn.XLOOKUP(A957,Cleaning!$A:$A,Cleaning!$M:$M,0,0)</f>
        <v>1</v>
      </c>
      <c r="M957" s="5">
        <f>_xlfn.XLOOKUP(A957,Cleaning!$A:$A,Cleaning!$O:$O,0,0)</f>
        <v>6.2</v>
      </c>
      <c r="N957" s="12">
        <f>_xlfn.XLOOKUP(A957,Cleaning!$A:$A,Cleaning!$P:$P,0,0)</f>
        <v>6.2</v>
      </c>
      <c r="O957">
        <f>_xlfn.XLOOKUP(A957,Cleaning!$A:$A,Cleaning!$R:$R,0,0)</f>
        <v>0.93</v>
      </c>
      <c r="P957">
        <f>_xlfn.XLOOKUP(A957,Cleaning!$A:$A,Cleaning!$T:$T,0,0)</f>
        <v>0.47</v>
      </c>
      <c r="Q957" s="5">
        <f>_xlfn.XLOOKUP(A957,Cleaning!$A:$A,Cleaning!$V:$V,0,0)</f>
        <v>5.74</v>
      </c>
    </row>
    <row r="958" spans="1:17" x14ac:dyDescent="0.3">
      <c r="A958" s="3">
        <v>120956</v>
      </c>
      <c r="B958">
        <f>_xlfn.XLOOKUP(A958,Cleaning!$A:$A,Cleaning!$B:$B,0,0)</f>
        <v>101</v>
      </c>
      <c r="C958" s="2">
        <f>_xlfn.XLOOKUP(A958,Cleaning!$A:$A,Cleaning!$C:$C,0,0)</f>
        <v>45853</v>
      </c>
      <c r="D958" s="4">
        <f>_xlfn.XLOOKUP(A958,Cleaning!$A:$A,Cleaning!$D:$D,0,0)</f>
        <v>0.47671296296296295</v>
      </c>
      <c r="E958" s="2">
        <f>_xlfn.XLOOKUP(A958,Cleaning!$A:$A,Cleaning!$E:$E,0,0)</f>
        <v>45853</v>
      </c>
      <c r="F958" s="10" t="str">
        <f>_xlfn.XLOOKUP(A958,Cleaning!$A:$A,Cleaning!$F:$F,0,0)</f>
        <v>Tuesday</v>
      </c>
      <c r="G958" t="str">
        <f>_xlfn.XLOOKUP(A958,Cleaning!$A:$A,Cleaning!$G:$G,0,0)</f>
        <v>Lunch</v>
      </c>
      <c r="H958" t="str">
        <f>_xlfn.XLOOKUP(A958,Cleaning!$A:$A,Cleaning!$I:$I,0,0)</f>
        <v>Dine-In</v>
      </c>
      <c r="I958" t="str">
        <f>_xlfn.XLOOKUP(A958,Cleaning!$A:$A,Cleaning!$J:$J,0,0)</f>
        <v>Spicy Chicken Combo</v>
      </c>
      <c r="J958" t="str">
        <f>_xlfn.XLOOKUP(A958,Cleaning!$A:$A,Cleaning!$L:$L,0,0)</f>
        <v>No Modifier</v>
      </c>
      <c r="K958" t="str">
        <f>_xlfn.XLOOKUP(A958,Cleaning!$A:$A,Cleaning!$X:$X,0,0)</f>
        <v>Card</v>
      </c>
      <c r="L958" s="3">
        <f>_xlfn.XLOOKUP(A958,Cleaning!$A:$A,Cleaning!$M:$M,0,0)</f>
        <v>2</v>
      </c>
      <c r="M958" s="5">
        <f>_xlfn.XLOOKUP(A958,Cleaning!$A:$A,Cleaning!$O:$O,0,0)</f>
        <v>9.4600000000000009</v>
      </c>
      <c r="N958" s="12">
        <f>_xlfn.XLOOKUP(A958,Cleaning!$A:$A,Cleaning!$P:$P,0,0)</f>
        <v>18.920000000000002</v>
      </c>
      <c r="O958">
        <f>_xlfn.XLOOKUP(A958,Cleaning!$A:$A,Cleaning!$R:$R,0,0)</f>
        <v>0</v>
      </c>
      <c r="P958">
        <f>_xlfn.XLOOKUP(A958,Cleaning!$A:$A,Cleaning!$T:$T,0,0)</f>
        <v>1.42</v>
      </c>
      <c r="Q958" s="5">
        <f>_xlfn.XLOOKUP(A958,Cleaning!$A:$A,Cleaning!$V:$V,0,0)</f>
        <v>20.34</v>
      </c>
    </row>
    <row r="959" spans="1:17" x14ac:dyDescent="0.3">
      <c r="A959" s="3">
        <v>120957</v>
      </c>
      <c r="B959">
        <f>_xlfn.XLOOKUP(A959,Cleaning!$A:$A,Cleaning!$B:$B,0,0)</f>
        <v>103</v>
      </c>
      <c r="C959" s="2">
        <f>_xlfn.XLOOKUP(A959,Cleaning!$A:$A,Cleaning!$C:$C,0,0)</f>
        <v>45853</v>
      </c>
      <c r="D959" s="4">
        <f>_xlfn.XLOOKUP(A959,Cleaning!$A:$A,Cleaning!$D:$D,0,0)</f>
        <v>0.20944444444444443</v>
      </c>
      <c r="E959" s="2">
        <f>_xlfn.XLOOKUP(A959,Cleaning!$A:$A,Cleaning!$E:$E,0,0)</f>
        <v>45853</v>
      </c>
      <c r="F959" s="10" t="str">
        <f>_xlfn.XLOOKUP(A959,Cleaning!$A:$A,Cleaning!$F:$F,0,0)</f>
        <v>Tuesday</v>
      </c>
      <c r="G959" t="str">
        <f>_xlfn.XLOOKUP(A959,Cleaning!$A:$A,Cleaning!$G:$G,0,0)</f>
        <v>Breakfast</v>
      </c>
      <c r="H959" t="str">
        <f>_xlfn.XLOOKUP(A959,Cleaning!$A:$A,Cleaning!$I:$I,0,0)</f>
        <v>Takeout</v>
      </c>
      <c r="I959" t="str">
        <f>_xlfn.XLOOKUP(A959,Cleaning!$A:$A,Cleaning!$J:$J,0,0)</f>
        <v>Latte</v>
      </c>
      <c r="J959" t="str">
        <f>_xlfn.XLOOKUP(A959,Cleaning!$A:$A,Cleaning!$L:$L,0,0)</f>
        <v>Sugar-Free Syrup</v>
      </c>
      <c r="K959" t="str">
        <f>_xlfn.XLOOKUP(A959,Cleaning!$A:$A,Cleaning!$X:$X,0,0)</f>
        <v>Card</v>
      </c>
      <c r="L959" s="3">
        <f>_xlfn.XLOOKUP(A959,Cleaning!$A:$A,Cleaning!$M:$M,0,0)</f>
        <v>1</v>
      </c>
      <c r="M959" s="5">
        <f>_xlfn.XLOOKUP(A959,Cleaning!$A:$A,Cleaning!$O:$O,0,0)</f>
        <v>3.65</v>
      </c>
      <c r="N959" s="12">
        <f>_xlfn.XLOOKUP(A959,Cleaning!$A:$A,Cleaning!$P:$P,0,0)</f>
        <v>3.65</v>
      </c>
      <c r="O959">
        <f>_xlfn.XLOOKUP(A959,Cleaning!$A:$A,Cleaning!$R:$R,0,0)</f>
        <v>0</v>
      </c>
      <c r="P959">
        <f>_xlfn.XLOOKUP(A959,Cleaning!$A:$A,Cleaning!$T:$T,0,0)</f>
        <v>0.27</v>
      </c>
      <c r="Q959" s="5">
        <f>_xlfn.XLOOKUP(A959,Cleaning!$A:$A,Cleaning!$V:$V,0,0)</f>
        <v>3.92</v>
      </c>
    </row>
    <row r="960" spans="1:17" x14ac:dyDescent="0.3">
      <c r="A960" s="3">
        <v>120958</v>
      </c>
      <c r="B960">
        <f>_xlfn.XLOOKUP(A960,Cleaning!$A:$A,Cleaning!$B:$B,0,0)</f>
        <v>201</v>
      </c>
      <c r="C960" s="2">
        <f>_xlfn.XLOOKUP(A960,Cleaning!$A:$A,Cleaning!$C:$C,0,0)</f>
        <v>45858</v>
      </c>
      <c r="D960" s="4">
        <f>_xlfn.XLOOKUP(A960,Cleaning!$A:$A,Cleaning!$D:$D,0,0)</f>
        <v>0.20782407407407408</v>
      </c>
      <c r="E960" s="2">
        <f>_xlfn.XLOOKUP(A960,Cleaning!$A:$A,Cleaning!$E:$E,0,0)</f>
        <v>45858</v>
      </c>
      <c r="F960" s="10" t="str">
        <f>_xlfn.XLOOKUP(A960,Cleaning!$A:$A,Cleaning!$F:$F,0,0)</f>
        <v>Sunday</v>
      </c>
      <c r="G960" t="str">
        <f>_xlfn.XLOOKUP(A960,Cleaning!$A:$A,Cleaning!$G:$G,0,0)</f>
        <v>Afternoon</v>
      </c>
      <c r="H960" t="str">
        <f>_xlfn.XLOOKUP(A960,Cleaning!$A:$A,Cleaning!$I:$I,0,0)</f>
        <v>Drive-Thru</v>
      </c>
      <c r="I960" t="str">
        <f>_xlfn.XLOOKUP(A960,Cleaning!$A:$A,Cleaning!$J:$J,0,0)</f>
        <v>Onion Rings</v>
      </c>
      <c r="J960" t="str">
        <f>_xlfn.XLOOKUP(A960,Cleaning!$A:$A,Cleaning!$L:$L,0,0)</f>
        <v>No Modifier</v>
      </c>
      <c r="K960" t="str">
        <f>_xlfn.XLOOKUP(A960,Cleaning!$A:$A,Cleaning!$X:$X,0,0)</f>
        <v>MobilePay</v>
      </c>
      <c r="L960" s="3">
        <f>_xlfn.XLOOKUP(A960,Cleaning!$A:$A,Cleaning!$M:$M,0,0)</f>
        <v>1</v>
      </c>
      <c r="M960" s="5">
        <f>_xlfn.XLOOKUP(A960,Cleaning!$A:$A,Cleaning!$O:$O,0,0)</f>
        <v>3.3000000000000003</v>
      </c>
      <c r="N960" s="12">
        <f>_xlfn.XLOOKUP(A960,Cleaning!$A:$A,Cleaning!$P:$P,0,0)</f>
        <v>3.3000000000000003</v>
      </c>
      <c r="O960">
        <f>_xlfn.XLOOKUP(A960,Cleaning!$A:$A,Cleaning!$R:$R,0,0)</f>
        <v>0.33</v>
      </c>
      <c r="P960">
        <f>_xlfn.XLOOKUP(A960,Cleaning!$A:$A,Cleaning!$T:$T,0,0)</f>
        <v>0.21</v>
      </c>
      <c r="Q960" s="5">
        <f>_xlfn.XLOOKUP(A960,Cleaning!$A:$A,Cleaning!$V:$V,0,0)</f>
        <v>3.18</v>
      </c>
    </row>
    <row r="961" spans="1:17" x14ac:dyDescent="0.3">
      <c r="A961" s="3">
        <v>120959</v>
      </c>
      <c r="B961">
        <f>_xlfn.XLOOKUP(A961,Cleaning!$A:$A,Cleaning!$B:$B,0,0)</f>
        <v>401</v>
      </c>
      <c r="C961" s="2">
        <f>_xlfn.XLOOKUP(A961,Cleaning!$A:$A,Cleaning!$C:$C,0,0)</f>
        <v>45836</v>
      </c>
      <c r="D961" s="4">
        <f>_xlfn.XLOOKUP(A961,Cleaning!$A:$A,Cleaning!$D:$D,0,0)</f>
        <v>0.44237268518518519</v>
      </c>
      <c r="E961" s="2">
        <f>_xlfn.XLOOKUP(A961,Cleaning!$A:$A,Cleaning!$E:$E,0,0)</f>
        <v>45836</v>
      </c>
      <c r="F961" s="10" t="str">
        <f>_xlfn.XLOOKUP(A961,Cleaning!$A:$A,Cleaning!$F:$F,0,0)</f>
        <v>Saturday</v>
      </c>
      <c r="G961" t="str">
        <f>_xlfn.XLOOKUP(A961,Cleaning!$A:$A,Cleaning!$G:$G,0,0)</f>
        <v>Breakfast</v>
      </c>
      <c r="H961" t="str">
        <f>_xlfn.XLOOKUP(A961,Cleaning!$A:$A,Cleaning!$I:$I,0,0)</f>
        <v>Drive-Thru</v>
      </c>
      <c r="I961" t="str">
        <f>_xlfn.XLOOKUP(A961,Cleaning!$A:$A,Cleaning!$J:$J,0,0)</f>
        <v>Egg Muffin</v>
      </c>
      <c r="J961" t="str">
        <f>_xlfn.XLOOKUP(A961,Cleaning!$A:$A,Cleaning!$L:$L,0,0)</f>
        <v>Cinnamon</v>
      </c>
      <c r="K961" t="str">
        <f>_xlfn.XLOOKUP(A961,Cleaning!$A:$A,Cleaning!$X:$X,0,0)</f>
        <v>Cash</v>
      </c>
      <c r="L961" s="3">
        <f>_xlfn.XLOOKUP(A961,Cleaning!$A:$A,Cleaning!$M:$M,0,0)</f>
        <v>1</v>
      </c>
      <c r="M961" s="5">
        <f>_xlfn.XLOOKUP(A961,Cleaning!$A:$A,Cleaning!$O:$O,0,0)</f>
        <v>3.45</v>
      </c>
      <c r="N961" s="12">
        <f>_xlfn.XLOOKUP(A961,Cleaning!$A:$A,Cleaning!$P:$P,0,0)</f>
        <v>3.45</v>
      </c>
      <c r="O961">
        <f>_xlfn.XLOOKUP(A961,Cleaning!$A:$A,Cleaning!$R:$R,0,0)</f>
        <v>0</v>
      </c>
      <c r="P961">
        <f>_xlfn.XLOOKUP(A961,Cleaning!$A:$A,Cleaning!$T:$T,0,0)</f>
        <v>0.21</v>
      </c>
      <c r="Q961" s="5">
        <f>_xlfn.XLOOKUP(A961,Cleaning!$A:$A,Cleaning!$V:$V,0,0)</f>
        <v>3.66</v>
      </c>
    </row>
    <row r="962" spans="1:17" x14ac:dyDescent="0.3">
      <c r="A962" s="3">
        <v>120960</v>
      </c>
      <c r="B962">
        <f>_xlfn.XLOOKUP(A962,Cleaning!$A:$A,Cleaning!$B:$B,0,0)</f>
        <v>501</v>
      </c>
      <c r="C962" s="2">
        <f>_xlfn.XLOOKUP(A962,Cleaning!$A:$A,Cleaning!$C:$C,0,0)</f>
        <v>45769</v>
      </c>
      <c r="D962" s="4">
        <f>_xlfn.XLOOKUP(A962,Cleaning!$A:$A,Cleaning!$D:$D,0,0)</f>
        <v>0.35833333333333334</v>
      </c>
      <c r="E962" s="2">
        <f>_xlfn.XLOOKUP(A962,Cleaning!$A:$A,Cleaning!$E:$E,0,0)</f>
        <v>45769</v>
      </c>
      <c r="F962" s="10" t="str">
        <f>_xlfn.XLOOKUP(A962,Cleaning!$A:$A,Cleaning!$F:$F,0,0)</f>
        <v>Tuesday</v>
      </c>
      <c r="G962" t="str">
        <f>_xlfn.XLOOKUP(A962,Cleaning!$A:$A,Cleaning!$G:$G,0,0)</f>
        <v>Dinner</v>
      </c>
      <c r="H962" t="str">
        <f>_xlfn.XLOOKUP(A962,Cleaning!$A:$A,Cleaning!$I:$I,0,0)</f>
        <v>Dine-In</v>
      </c>
      <c r="I962" t="str">
        <f>_xlfn.XLOOKUP(A962,Cleaning!$A:$A,Cleaning!$J:$J,0,0)</f>
        <v>Spicy Chicken Combo</v>
      </c>
      <c r="J962" t="str">
        <f>_xlfn.XLOOKUP(A962,Cleaning!$A:$A,Cleaning!$L:$L,0,0)</f>
        <v>No Modifier</v>
      </c>
      <c r="K962" t="str">
        <f>_xlfn.XLOOKUP(A962,Cleaning!$A:$A,Cleaning!$X:$X,0,0)</f>
        <v>Cash</v>
      </c>
      <c r="L962" s="3">
        <f>_xlfn.XLOOKUP(A962,Cleaning!$A:$A,Cleaning!$M:$M,0,0)</f>
        <v>1</v>
      </c>
      <c r="M962" s="5">
        <f>_xlfn.XLOOKUP(A962,Cleaning!$A:$A,Cleaning!$O:$O,0,0)</f>
        <v>9.61</v>
      </c>
      <c r="N962" s="12">
        <f>_xlfn.XLOOKUP(A962,Cleaning!$A:$A,Cleaning!$P:$P,0,0)</f>
        <v>9.61</v>
      </c>
      <c r="O962">
        <f>_xlfn.XLOOKUP(A962,Cleaning!$A:$A,Cleaning!$R:$R,0,0)</f>
        <v>0</v>
      </c>
      <c r="P962">
        <f>_xlfn.XLOOKUP(A962,Cleaning!$A:$A,Cleaning!$T:$T,0,0)</f>
        <v>0.91</v>
      </c>
      <c r="Q962" s="5">
        <f>_xlfn.XLOOKUP(A962,Cleaning!$A:$A,Cleaning!$V:$V,0,0)</f>
        <v>10.52</v>
      </c>
    </row>
    <row r="963" spans="1:17" x14ac:dyDescent="0.3">
      <c r="A963" s="3">
        <v>120961</v>
      </c>
      <c r="B963">
        <f>_xlfn.XLOOKUP(A963,Cleaning!$A:$A,Cleaning!$B:$B,0,0)</f>
        <v>401</v>
      </c>
      <c r="C963" s="2">
        <f>_xlfn.XLOOKUP(A963,Cleaning!$A:$A,Cleaning!$C:$C,0,0)</f>
        <v>45811</v>
      </c>
      <c r="D963" s="4">
        <f>_xlfn.XLOOKUP(A963,Cleaning!$A:$A,Cleaning!$D:$D,0,0)</f>
        <v>0.40293981481481483</v>
      </c>
      <c r="E963" s="2">
        <f>_xlfn.XLOOKUP(A963,Cleaning!$A:$A,Cleaning!$E:$E,0,0)</f>
        <v>45811</v>
      </c>
      <c r="F963" s="10" t="str">
        <f>_xlfn.XLOOKUP(A963,Cleaning!$A:$A,Cleaning!$F:$F,0,0)</f>
        <v>Tuesday</v>
      </c>
      <c r="G963" t="str">
        <f>_xlfn.XLOOKUP(A963,Cleaning!$A:$A,Cleaning!$G:$G,0,0)</f>
        <v>Dinner</v>
      </c>
      <c r="H963" t="str">
        <f>_xlfn.XLOOKUP(A963,Cleaning!$A:$A,Cleaning!$I:$I,0,0)</f>
        <v>Delivery</v>
      </c>
      <c r="I963" t="str">
        <f>_xlfn.XLOOKUP(A963,Cleaning!$A:$A,Cleaning!$J:$J,0,0)</f>
        <v>Chicken Sandwich Combo</v>
      </c>
      <c r="J963" t="str">
        <f>_xlfn.XLOOKUP(A963,Cleaning!$A:$A,Cleaning!$L:$L,0,0)</f>
        <v>No Modifier</v>
      </c>
      <c r="K963" t="str">
        <f>_xlfn.XLOOKUP(A963,Cleaning!$A:$A,Cleaning!$X:$X,0,0)</f>
        <v>Card</v>
      </c>
      <c r="L963" s="3">
        <f>_xlfn.XLOOKUP(A963,Cleaning!$A:$A,Cleaning!$M:$M,0,0)</f>
        <v>1</v>
      </c>
      <c r="M963" s="5">
        <f>_xlfn.XLOOKUP(A963,Cleaning!$A:$A,Cleaning!$O:$O,0,0)</f>
        <v>9.9</v>
      </c>
      <c r="N963" s="12">
        <f>_xlfn.XLOOKUP(A963,Cleaning!$A:$A,Cleaning!$P:$P,0,0)</f>
        <v>9.9</v>
      </c>
      <c r="O963">
        <f>_xlfn.XLOOKUP(A963,Cleaning!$A:$A,Cleaning!$R:$R,0,0)</f>
        <v>0</v>
      </c>
      <c r="P963">
        <f>_xlfn.XLOOKUP(A963,Cleaning!$A:$A,Cleaning!$T:$T,0,0)</f>
        <v>0.74</v>
      </c>
      <c r="Q963" s="5">
        <f>_xlfn.XLOOKUP(A963,Cleaning!$A:$A,Cleaning!$V:$V,0,0)</f>
        <v>10.64</v>
      </c>
    </row>
    <row r="964" spans="1:17" x14ac:dyDescent="0.3">
      <c r="A964" s="3">
        <v>120962</v>
      </c>
      <c r="B964">
        <f>_xlfn.XLOOKUP(A964,Cleaning!$A:$A,Cleaning!$B:$B,0,0)</f>
        <v>101</v>
      </c>
      <c r="C964" s="2">
        <f>_xlfn.XLOOKUP(A964,Cleaning!$A:$A,Cleaning!$C:$C,0,0)</f>
        <v>45805</v>
      </c>
      <c r="D964" s="4">
        <f>_xlfn.XLOOKUP(A964,Cleaning!$A:$A,Cleaning!$D:$D,0,0)</f>
        <v>5.2245370370370373E-2</v>
      </c>
      <c r="E964" s="2">
        <f>_xlfn.XLOOKUP(A964,Cleaning!$A:$A,Cleaning!$E:$E,0,0)</f>
        <v>45805</v>
      </c>
      <c r="F964" s="10" t="str">
        <f>_xlfn.XLOOKUP(A964,Cleaning!$A:$A,Cleaning!$F:$F,0,0)</f>
        <v>Wednesday</v>
      </c>
      <c r="G964" t="str">
        <f>_xlfn.XLOOKUP(A964,Cleaning!$A:$A,Cleaning!$G:$G,0,0)</f>
        <v>Lunch</v>
      </c>
      <c r="H964" t="str">
        <f>_xlfn.XLOOKUP(A964,Cleaning!$A:$A,Cleaning!$I:$I,0,0)</f>
        <v>Drive-Thru</v>
      </c>
      <c r="I964" t="str">
        <f>_xlfn.XLOOKUP(A964,Cleaning!$A:$A,Cleaning!$J:$J,0,0)</f>
        <v>Cheeseburger Combo</v>
      </c>
      <c r="J964" t="str">
        <f>_xlfn.XLOOKUP(A964,Cleaning!$A:$A,Cleaning!$L:$L,0,0)</f>
        <v>No Modifier</v>
      </c>
      <c r="K964" t="str">
        <f>_xlfn.XLOOKUP(A964,Cleaning!$A:$A,Cleaning!$X:$X,0,0)</f>
        <v>Cash</v>
      </c>
      <c r="L964" s="3">
        <f>_xlfn.XLOOKUP(A964,Cleaning!$A:$A,Cleaning!$M:$M,0,0)</f>
        <v>1</v>
      </c>
      <c r="M964" s="5">
        <f>_xlfn.XLOOKUP(A964,Cleaning!$A:$A,Cleaning!$O:$O,0,0)</f>
        <v>8.59</v>
      </c>
      <c r="N964" s="12">
        <f>_xlfn.XLOOKUP(A964,Cleaning!$A:$A,Cleaning!$P:$P,0,0)</f>
        <v>8.59</v>
      </c>
      <c r="O964">
        <f>_xlfn.XLOOKUP(A964,Cleaning!$A:$A,Cleaning!$R:$R,0,0)</f>
        <v>0</v>
      </c>
      <c r="P964">
        <f>_xlfn.XLOOKUP(A964,Cleaning!$A:$A,Cleaning!$T:$T,0,0)</f>
        <v>0.64</v>
      </c>
      <c r="Q964" s="5">
        <f>_xlfn.XLOOKUP(A964,Cleaning!$A:$A,Cleaning!$V:$V,0,0)</f>
        <v>9.23</v>
      </c>
    </row>
    <row r="965" spans="1:17" x14ac:dyDescent="0.3">
      <c r="A965" s="3">
        <v>120963</v>
      </c>
      <c r="B965">
        <f>_xlfn.XLOOKUP(A965,Cleaning!$A:$A,Cleaning!$B:$B,0,0)</f>
        <v>202</v>
      </c>
      <c r="C965" s="2">
        <f>_xlfn.XLOOKUP(A965,Cleaning!$A:$A,Cleaning!$C:$C,0,0)</f>
        <v>45823</v>
      </c>
      <c r="D965" s="4">
        <f>_xlfn.XLOOKUP(A965,Cleaning!$A:$A,Cleaning!$D:$D,0,0)</f>
        <v>0.42223379629629632</v>
      </c>
      <c r="E965" s="2">
        <f>_xlfn.XLOOKUP(A965,Cleaning!$A:$A,Cleaning!$E:$E,0,0)</f>
        <v>45823</v>
      </c>
      <c r="F965" s="10" t="str">
        <f>_xlfn.XLOOKUP(A965,Cleaning!$A:$A,Cleaning!$F:$F,0,0)</f>
        <v>Sunday</v>
      </c>
      <c r="G965" t="str">
        <f>_xlfn.XLOOKUP(A965,Cleaning!$A:$A,Cleaning!$G:$G,0,0)</f>
        <v>Breakfast</v>
      </c>
      <c r="H965" t="str">
        <f>_xlfn.XLOOKUP(A965,Cleaning!$A:$A,Cleaning!$I:$I,0,0)</f>
        <v>Dine-In</v>
      </c>
      <c r="I965" t="str">
        <f>_xlfn.XLOOKUP(A965,Cleaning!$A:$A,Cleaning!$J:$J,0,0)</f>
        <v>Breakfast Burrito</v>
      </c>
      <c r="J965" t="str">
        <f>_xlfn.XLOOKUP(A965,Cleaning!$A:$A,Cleaning!$L:$L,0,0)</f>
        <v>No Cheese</v>
      </c>
      <c r="K965" t="str">
        <f>_xlfn.XLOOKUP(A965,Cleaning!$A:$A,Cleaning!$X:$X,0,0)</f>
        <v>Card</v>
      </c>
      <c r="L965" s="3">
        <f>_xlfn.XLOOKUP(A965,Cleaning!$A:$A,Cleaning!$M:$M,0,0)</f>
        <v>1</v>
      </c>
      <c r="M965" s="5">
        <f>_xlfn.XLOOKUP(A965,Cleaning!$A:$A,Cleaning!$O:$O,0,0)</f>
        <v>3.9200000000000004</v>
      </c>
      <c r="N965" s="12">
        <f>_xlfn.XLOOKUP(A965,Cleaning!$A:$A,Cleaning!$P:$P,0,0)</f>
        <v>3.9200000000000004</v>
      </c>
      <c r="O965">
        <f>_xlfn.XLOOKUP(A965,Cleaning!$A:$A,Cleaning!$R:$R,0,0)</f>
        <v>0</v>
      </c>
      <c r="P965">
        <f>_xlfn.XLOOKUP(A965,Cleaning!$A:$A,Cleaning!$T:$T,0,0)</f>
        <v>0.27</v>
      </c>
      <c r="Q965" s="5">
        <f>_xlfn.XLOOKUP(A965,Cleaning!$A:$A,Cleaning!$V:$V,0,0)</f>
        <v>4.1900000000000004</v>
      </c>
    </row>
    <row r="966" spans="1:17" x14ac:dyDescent="0.3">
      <c r="A966" s="3">
        <v>120964</v>
      </c>
      <c r="B966">
        <f>_xlfn.XLOOKUP(A966,Cleaning!$A:$A,Cleaning!$B:$B,0,0)</f>
        <v>403</v>
      </c>
      <c r="C966" s="2">
        <f>_xlfn.XLOOKUP(A966,Cleaning!$A:$A,Cleaning!$C:$C,0,0)</f>
        <v>45776</v>
      </c>
      <c r="D966" s="4">
        <f>_xlfn.XLOOKUP(A966,Cleaning!$A:$A,Cleaning!$D:$D,0,0)</f>
        <v>0.42734953703703704</v>
      </c>
      <c r="E966" s="2">
        <f>_xlfn.XLOOKUP(A966,Cleaning!$A:$A,Cleaning!$E:$E,0,0)</f>
        <v>45776</v>
      </c>
      <c r="F966" s="10" t="str">
        <f>_xlfn.XLOOKUP(A966,Cleaning!$A:$A,Cleaning!$F:$F,0,0)</f>
        <v>Tuesday</v>
      </c>
      <c r="G966" t="str">
        <f>_xlfn.XLOOKUP(A966,Cleaning!$A:$A,Cleaning!$G:$G,0,0)</f>
        <v>Late Night</v>
      </c>
      <c r="H966" t="str">
        <f>_xlfn.XLOOKUP(A966,Cleaning!$A:$A,Cleaning!$I:$I,0,0)</f>
        <v>Drive-Thru</v>
      </c>
      <c r="I966" t="str">
        <f>_xlfn.XLOOKUP(A966,Cleaning!$A:$A,Cleaning!$J:$J,0,0)</f>
        <v>French Fries</v>
      </c>
      <c r="J966" t="str">
        <f>_xlfn.XLOOKUP(A966,Cleaning!$A:$A,Cleaning!$L:$L,0,0)</f>
        <v>Extra Sauce</v>
      </c>
      <c r="K966" t="str">
        <f>_xlfn.XLOOKUP(A966,Cleaning!$A:$A,Cleaning!$X:$X,0,0)</f>
        <v>Cash</v>
      </c>
      <c r="L966" s="3">
        <f>_xlfn.XLOOKUP(A966,Cleaning!$A:$A,Cleaning!$M:$M,0,0)</f>
        <v>3</v>
      </c>
      <c r="M966" s="5">
        <f>_xlfn.XLOOKUP(A966,Cleaning!$A:$A,Cleaning!$O:$O,0,0)</f>
        <v>2.86</v>
      </c>
      <c r="N966" s="12">
        <f>_xlfn.XLOOKUP(A966,Cleaning!$A:$A,Cleaning!$P:$P,0,0)</f>
        <v>8.58</v>
      </c>
      <c r="O966">
        <f>_xlfn.XLOOKUP(A966,Cleaning!$A:$A,Cleaning!$R:$R,0,0)</f>
        <v>0</v>
      </c>
      <c r="P966">
        <f>_xlfn.XLOOKUP(A966,Cleaning!$A:$A,Cleaning!$T:$T,0,0)</f>
        <v>0.56000000000000005</v>
      </c>
      <c r="Q966" s="5">
        <f>_xlfn.XLOOKUP(A966,Cleaning!$A:$A,Cleaning!$V:$V,0,0)</f>
        <v>9.14</v>
      </c>
    </row>
    <row r="967" spans="1:17" x14ac:dyDescent="0.3">
      <c r="A967" s="3">
        <v>120965</v>
      </c>
      <c r="B967">
        <f>_xlfn.XLOOKUP(A967,Cleaning!$A:$A,Cleaning!$B:$B,0,0)</f>
        <v>202</v>
      </c>
      <c r="C967" s="2">
        <f>_xlfn.XLOOKUP(A967,Cleaning!$A:$A,Cleaning!$C:$C,0,0)</f>
        <v>45813</v>
      </c>
      <c r="D967" s="4">
        <f>_xlfn.XLOOKUP(A967,Cleaning!$A:$A,Cleaning!$D:$D,0,0)</f>
        <v>0.28671296296296295</v>
      </c>
      <c r="E967" s="2">
        <f>_xlfn.XLOOKUP(A967,Cleaning!$A:$A,Cleaning!$E:$E,0,0)</f>
        <v>45813</v>
      </c>
      <c r="F967" s="10" t="str">
        <f>_xlfn.XLOOKUP(A967,Cleaning!$A:$A,Cleaning!$F:$F,0,0)</f>
        <v>Thursday</v>
      </c>
      <c r="G967" t="str">
        <f>_xlfn.XLOOKUP(A967,Cleaning!$A:$A,Cleaning!$G:$G,0,0)</f>
        <v>Dinner</v>
      </c>
      <c r="H967" t="str">
        <f>_xlfn.XLOOKUP(A967,Cleaning!$A:$A,Cleaning!$I:$I,0,0)</f>
        <v>Drive-Thru</v>
      </c>
      <c r="I967" t="str">
        <f>_xlfn.XLOOKUP(A967,Cleaning!$A:$A,Cleaning!$J:$J,0,0)</f>
        <v>Onion Rings</v>
      </c>
      <c r="J967" t="str">
        <f>_xlfn.XLOOKUP(A967,Cleaning!$A:$A,Cleaning!$L:$L,0,0)</f>
        <v>No Sauce</v>
      </c>
      <c r="K967" t="str">
        <f>_xlfn.XLOOKUP(A967,Cleaning!$A:$A,Cleaning!$X:$X,0,0)</f>
        <v>GiftCard</v>
      </c>
      <c r="L967" s="3">
        <f>_xlfn.XLOOKUP(A967,Cleaning!$A:$A,Cleaning!$M:$M,0,0)</f>
        <v>1</v>
      </c>
      <c r="M967" s="5">
        <f>_xlfn.XLOOKUP(A967,Cleaning!$A:$A,Cleaning!$O:$O,0,0)</f>
        <v>3.55</v>
      </c>
      <c r="N967" s="12">
        <f>_xlfn.XLOOKUP(A967,Cleaning!$A:$A,Cleaning!$P:$P,0,0)</f>
        <v>3.55</v>
      </c>
      <c r="O967">
        <f>_xlfn.XLOOKUP(A967,Cleaning!$A:$A,Cleaning!$R:$R,0,0)</f>
        <v>0</v>
      </c>
      <c r="P967">
        <f>_xlfn.XLOOKUP(A967,Cleaning!$A:$A,Cleaning!$T:$T,0,0)</f>
        <v>0.23</v>
      </c>
      <c r="Q967" s="5">
        <f>_xlfn.XLOOKUP(A967,Cleaning!$A:$A,Cleaning!$V:$V,0,0)</f>
        <v>3.78</v>
      </c>
    </row>
    <row r="968" spans="1:17" x14ac:dyDescent="0.3">
      <c r="A968" s="3">
        <v>120966</v>
      </c>
      <c r="B968">
        <f>_xlfn.XLOOKUP(A968,Cleaning!$A:$A,Cleaning!$B:$B,0,0)</f>
        <v>501</v>
      </c>
      <c r="C968" s="2">
        <f>_xlfn.XLOOKUP(A968,Cleaning!$A:$A,Cleaning!$C:$C,0,0)</f>
        <v>45814</v>
      </c>
      <c r="D968" s="4">
        <f>_xlfn.XLOOKUP(A968,Cleaning!$A:$A,Cleaning!$D:$D,0,0)</f>
        <v>0.52012731481481478</v>
      </c>
      <c r="E968" s="2">
        <f>_xlfn.XLOOKUP(A968,Cleaning!$A:$A,Cleaning!$E:$E,0,0)</f>
        <v>45814</v>
      </c>
      <c r="F968" s="10" t="str">
        <f>_xlfn.XLOOKUP(A968,Cleaning!$A:$A,Cleaning!$F:$F,0,0)</f>
        <v>Friday</v>
      </c>
      <c r="G968" t="str">
        <f>_xlfn.XLOOKUP(A968,Cleaning!$A:$A,Cleaning!$G:$G,0,0)</f>
        <v>Late Night</v>
      </c>
      <c r="H968" t="str">
        <f>_xlfn.XLOOKUP(A968,Cleaning!$A:$A,Cleaning!$I:$I,0,0)</f>
        <v>Dine-In</v>
      </c>
      <c r="I968" t="str">
        <f>_xlfn.XLOOKUP(A968,Cleaning!$A:$A,Cleaning!$J:$J,0,0)</f>
        <v>Soft Drink (Large)</v>
      </c>
      <c r="J968" t="str">
        <f>_xlfn.XLOOKUP(A968,Cleaning!$A:$A,Cleaning!$L:$L,0,0)</f>
        <v>No Modifier</v>
      </c>
      <c r="K968" t="str">
        <f>_xlfn.XLOOKUP(A968,Cleaning!$A:$A,Cleaning!$X:$X,0,0)</f>
        <v>Card</v>
      </c>
      <c r="L968" s="3">
        <f>_xlfn.XLOOKUP(A968,Cleaning!$A:$A,Cleaning!$M:$M,0,0)</f>
        <v>1</v>
      </c>
      <c r="M968" s="5">
        <f>_xlfn.XLOOKUP(A968,Cleaning!$A:$A,Cleaning!$O:$O,0,0)</f>
        <v>1.92</v>
      </c>
      <c r="N968" s="12">
        <f>_xlfn.XLOOKUP(A968,Cleaning!$A:$A,Cleaning!$P:$P,0,0)</f>
        <v>1.92</v>
      </c>
      <c r="O968">
        <f>_xlfn.XLOOKUP(A968,Cleaning!$A:$A,Cleaning!$R:$R,0,0)</f>
        <v>0</v>
      </c>
      <c r="P968">
        <f>_xlfn.XLOOKUP(A968,Cleaning!$A:$A,Cleaning!$T:$T,0,0)</f>
        <v>0.17</v>
      </c>
      <c r="Q968" s="5">
        <f>_xlfn.XLOOKUP(A968,Cleaning!$A:$A,Cleaning!$V:$V,0,0)</f>
        <v>2.09</v>
      </c>
    </row>
    <row r="969" spans="1:17" x14ac:dyDescent="0.3">
      <c r="A969" s="3">
        <v>120967</v>
      </c>
      <c r="B969">
        <f>_xlfn.XLOOKUP(A969,Cleaning!$A:$A,Cleaning!$B:$B,0,0)</f>
        <v>202</v>
      </c>
      <c r="C969" s="2">
        <f>_xlfn.XLOOKUP(A969,Cleaning!$A:$A,Cleaning!$C:$C,0,0)</f>
        <v>45867</v>
      </c>
      <c r="D969" s="4">
        <f>_xlfn.XLOOKUP(A969,Cleaning!$A:$A,Cleaning!$D:$D,0,0)</f>
        <v>0.23755787037037038</v>
      </c>
      <c r="E969" s="2">
        <f>_xlfn.XLOOKUP(A969,Cleaning!$A:$A,Cleaning!$E:$E,0,0)</f>
        <v>45867</v>
      </c>
      <c r="F969" s="10" t="str">
        <f>_xlfn.XLOOKUP(A969,Cleaning!$A:$A,Cleaning!$F:$F,0,0)</f>
        <v>Tuesday</v>
      </c>
      <c r="G969" t="str">
        <f>_xlfn.XLOOKUP(A969,Cleaning!$A:$A,Cleaning!$G:$G,0,0)</f>
        <v>Afternoon</v>
      </c>
      <c r="H969" t="str">
        <f>_xlfn.XLOOKUP(A969,Cleaning!$A:$A,Cleaning!$I:$I,0,0)</f>
        <v>Drive-Thru</v>
      </c>
      <c r="I969" t="str">
        <f>_xlfn.XLOOKUP(A969,Cleaning!$A:$A,Cleaning!$J:$J,0,0)</f>
        <v>Soft Drink (Medium)</v>
      </c>
      <c r="J969" t="str">
        <f>_xlfn.XLOOKUP(A969,Cleaning!$A:$A,Cleaning!$L:$L,0,0)</f>
        <v>Extra Ice</v>
      </c>
      <c r="K969" t="str">
        <f>_xlfn.XLOOKUP(A969,Cleaning!$A:$A,Cleaning!$X:$X,0,0)</f>
        <v>Card</v>
      </c>
      <c r="L969" s="3">
        <f>_xlfn.XLOOKUP(A969,Cleaning!$A:$A,Cleaning!$M:$M,0,0)</f>
        <v>2</v>
      </c>
      <c r="M969" s="5">
        <f>_xlfn.XLOOKUP(A969,Cleaning!$A:$A,Cleaning!$O:$O,0,0)</f>
        <v>1.89</v>
      </c>
      <c r="N969" s="12">
        <f>_xlfn.XLOOKUP(A969,Cleaning!$A:$A,Cleaning!$P:$P,0,0)</f>
        <v>3.78</v>
      </c>
      <c r="O969">
        <f>_xlfn.XLOOKUP(A969,Cleaning!$A:$A,Cleaning!$R:$R,0,0)</f>
        <v>0</v>
      </c>
      <c r="P969">
        <f>_xlfn.XLOOKUP(A969,Cleaning!$A:$A,Cleaning!$T:$T,0,0)</f>
        <v>0.32</v>
      </c>
      <c r="Q969" s="5">
        <f>_xlfn.XLOOKUP(A969,Cleaning!$A:$A,Cleaning!$V:$V,0,0)</f>
        <v>4.0999999999999996</v>
      </c>
    </row>
    <row r="970" spans="1:17" x14ac:dyDescent="0.3">
      <c r="A970" s="3">
        <v>120968</v>
      </c>
      <c r="B970">
        <f>_xlfn.XLOOKUP(A970,Cleaning!$A:$A,Cleaning!$B:$B,0,0)</f>
        <v>402</v>
      </c>
      <c r="C970" s="2">
        <f>_xlfn.XLOOKUP(A970,Cleaning!$A:$A,Cleaning!$C:$C,0,0)</f>
        <v>45872</v>
      </c>
      <c r="D970" s="4">
        <f>_xlfn.XLOOKUP(A970,Cleaning!$A:$A,Cleaning!$D:$D,0,0)</f>
        <v>0.16848379629629628</v>
      </c>
      <c r="E970" s="2">
        <f>_xlfn.XLOOKUP(A970,Cleaning!$A:$A,Cleaning!$E:$E,0,0)</f>
        <v>45872</v>
      </c>
      <c r="F970" s="10" t="str">
        <f>_xlfn.XLOOKUP(A970,Cleaning!$A:$A,Cleaning!$F:$F,0,0)</f>
        <v>Sunday</v>
      </c>
      <c r="G970" t="str">
        <f>_xlfn.XLOOKUP(A970,Cleaning!$A:$A,Cleaning!$G:$G,0,0)</f>
        <v>Afternoon</v>
      </c>
      <c r="H970" t="str">
        <f>_xlfn.XLOOKUP(A970,Cleaning!$A:$A,Cleaning!$I:$I,0,0)</f>
        <v>Takeout</v>
      </c>
      <c r="I970" t="str">
        <f>_xlfn.XLOOKUP(A970,Cleaning!$A:$A,Cleaning!$J:$J,0,0)</f>
        <v>French Fries</v>
      </c>
      <c r="J970" t="str">
        <f>_xlfn.XLOOKUP(A970,Cleaning!$A:$A,Cleaning!$L:$L,0,0)</f>
        <v>Extra Sauce</v>
      </c>
      <c r="K970" t="str">
        <f>_xlfn.XLOOKUP(A970,Cleaning!$A:$A,Cleaning!$X:$X,0,0)</f>
        <v>Cash</v>
      </c>
      <c r="L970" s="3">
        <f>_xlfn.XLOOKUP(A970,Cleaning!$A:$A,Cleaning!$M:$M,0,0)</f>
        <v>1</v>
      </c>
      <c r="M970" s="5">
        <f>_xlfn.XLOOKUP(A970,Cleaning!$A:$A,Cleaning!$O:$O,0,0)</f>
        <v>2.88</v>
      </c>
      <c r="N970" s="12">
        <f>_xlfn.XLOOKUP(A970,Cleaning!$A:$A,Cleaning!$P:$P,0,0)</f>
        <v>2.88</v>
      </c>
      <c r="O970">
        <f>_xlfn.XLOOKUP(A970,Cleaning!$A:$A,Cleaning!$R:$R,0,0)</f>
        <v>0</v>
      </c>
      <c r="P970">
        <f>_xlfn.XLOOKUP(A970,Cleaning!$A:$A,Cleaning!$T:$T,0,0)</f>
        <v>0.26</v>
      </c>
      <c r="Q970" s="5">
        <f>_xlfn.XLOOKUP(A970,Cleaning!$A:$A,Cleaning!$V:$V,0,0)</f>
        <v>3.14</v>
      </c>
    </row>
    <row r="971" spans="1:17" x14ac:dyDescent="0.3">
      <c r="A971" s="3">
        <v>120969</v>
      </c>
      <c r="B971">
        <f>_xlfn.XLOOKUP(A971,Cleaning!$A:$A,Cleaning!$B:$B,0,0)</f>
        <v>403</v>
      </c>
      <c r="C971" s="2">
        <f>_xlfn.XLOOKUP(A971,Cleaning!$A:$A,Cleaning!$C:$C,0,0)</f>
        <v>45836</v>
      </c>
      <c r="D971" s="4">
        <f>_xlfn.XLOOKUP(A971,Cleaning!$A:$A,Cleaning!$D:$D,0,0)</f>
        <v>9.8680555555555549E-2</v>
      </c>
      <c r="E971" s="2">
        <f>_xlfn.XLOOKUP(A971,Cleaning!$A:$A,Cleaning!$E:$E,0,0)</f>
        <v>45836</v>
      </c>
      <c r="F971" s="10" t="str">
        <f>_xlfn.XLOOKUP(A971,Cleaning!$A:$A,Cleaning!$F:$F,0,0)</f>
        <v>Saturday</v>
      </c>
      <c r="G971" t="str">
        <f>_xlfn.XLOOKUP(A971,Cleaning!$A:$A,Cleaning!$G:$G,0,0)</f>
        <v>Lunch</v>
      </c>
      <c r="H971" t="str">
        <f>_xlfn.XLOOKUP(A971,Cleaning!$A:$A,Cleaning!$I:$I,0,0)</f>
        <v>Drive-Thru</v>
      </c>
      <c r="I971" t="str">
        <f>_xlfn.XLOOKUP(A971,Cleaning!$A:$A,Cleaning!$J:$J,0,0)</f>
        <v>Double Cheeseburger Combo</v>
      </c>
      <c r="J971" t="str">
        <f>_xlfn.XLOOKUP(A971,Cleaning!$A:$A,Cleaning!$L:$L,0,0)</f>
        <v>No Modifier</v>
      </c>
      <c r="K971" t="str">
        <f>_xlfn.XLOOKUP(A971,Cleaning!$A:$A,Cleaning!$X:$X,0,0)</f>
        <v>Card</v>
      </c>
      <c r="L971" s="3">
        <f>_xlfn.XLOOKUP(A971,Cleaning!$A:$A,Cleaning!$M:$M,0,0)</f>
        <v>1</v>
      </c>
      <c r="M971" s="5">
        <f>_xlfn.XLOOKUP(A971,Cleaning!$A:$A,Cleaning!$O:$O,0,0)</f>
        <v>9.2700000000000014</v>
      </c>
      <c r="N971" s="12">
        <f>_xlfn.XLOOKUP(A971,Cleaning!$A:$A,Cleaning!$P:$P,0,0)</f>
        <v>9.2700000000000014</v>
      </c>
      <c r="O971">
        <f>_xlfn.XLOOKUP(A971,Cleaning!$A:$A,Cleaning!$R:$R,0,0)</f>
        <v>0</v>
      </c>
      <c r="P971">
        <f>_xlfn.XLOOKUP(A971,Cleaning!$A:$A,Cleaning!$T:$T,0,0)</f>
        <v>0.7</v>
      </c>
      <c r="Q971" s="5">
        <f>_xlfn.XLOOKUP(A971,Cleaning!$A:$A,Cleaning!$V:$V,0,0)</f>
        <v>9.9700000000000006</v>
      </c>
    </row>
    <row r="972" spans="1:17" x14ac:dyDescent="0.3">
      <c r="A972" s="3">
        <v>120970</v>
      </c>
      <c r="B972">
        <f>_xlfn.XLOOKUP(A972,Cleaning!$A:$A,Cleaning!$B:$B,0,0)</f>
        <v>501</v>
      </c>
      <c r="C972" s="2">
        <f>_xlfn.XLOOKUP(A972,Cleaning!$A:$A,Cleaning!$C:$C,0,0)</f>
        <v>45809</v>
      </c>
      <c r="D972" s="4">
        <f>_xlfn.XLOOKUP(A972,Cleaning!$A:$A,Cleaning!$D:$D,0,0)</f>
        <v>0.53212962962962962</v>
      </c>
      <c r="E972" s="2">
        <f>_xlfn.XLOOKUP(A972,Cleaning!$A:$A,Cleaning!$E:$E,0,0)</f>
        <v>45809</v>
      </c>
      <c r="F972" s="10" t="str">
        <f>_xlfn.XLOOKUP(A972,Cleaning!$A:$A,Cleaning!$F:$F,0,0)</f>
        <v>Sunday</v>
      </c>
      <c r="G972" t="str">
        <f>_xlfn.XLOOKUP(A972,Cleaning!$A:$A,Cleaning!$G:$G,0,0)</f>
        <v>Lunch</v>
      </c>
      <c r="H972" t="str">
        <f>_xlfn.XLOOKUP(A972,Cleaning!$A:$A,Cleaning!$I:$I,0,0)</f>
        <v>Drive-Thru</v>
      </c>
      <c r="I972" t="str">
        <f>_xlfn.XLOOKUP(A972,Cleaning!$A:$A,Cleaning!$J:$J,0,0)</f>
        <v>Chicken Sandwich</v>
      </c>
      <c r="J972" t="str">
        <f>_xlfn.XLOOKUP(A972,Cleaning!$A:$A,Cleaning!$L:$L,0,0)</f>
        <v>No Onions</v>
      </c>
      <c r="K972" t="str">
        <f>_xlfn.XLOOKUP(A972,Cleaning!$A:$A,Cleaning!$X:$X,0,0)</f>
        <v>Card</v>
      </c>
      <c r="L972" s="3">
        <f>_xlfn.XLOOKUP(A972,Cleaning!$A:$A,Cleaning!$M:$M,0,0)</f>
        <v>1</v>
      </c>
      <c r="M972" s="5">
        <f>_xlfn.XLOOKUP(A972,Cleaning!$A:$A,Cleaning!$O:$O,0,0)</f>
        <v>5.44</v>
      </c>
      <c r="N972" s="12">
        <f>_xlfn.XLOOKUP(A972,Cleaning!$A:$A,Cleaning!$P:$P,0,0)</f>
        <v>5.44</v>
      </c>
      <c r="O972">
        <f>_xlfn.XLOOKUP(A972,Cleaning!$A:$A,Cleaning!$R:$R,0,0)</f>
        <v>0.82</v>
      </c>
      <c r="P972">
        <f>_xlfn.XLOOKUP(A972,Cleaning!$A:$A,Cleaning!$T:$T,0,0)</f>
        <v>0.3</v>
      </c>
      <c r="Q972" s="5">
        <f>_xlfn.XLOOKUP(A972,Cleaning!$A:$A,Cleaning!$V:$V,0,0)</f>
        <v>4.92</v>
      </c>
    </row>
    <row r="973" spans="1:17" x14ac:dyDescent="0.3">
      <c r="A973" s="3">
        <v>120971</v>
      </c>
      <c r="B973">
        <f>_xlfn.XLOOKUP(A973,Cleaning!$A:$A,Cleaning!$B:$B,0,0)</f>
        <v>401</v>
      </c>
      <c r="C973" s="2">
        <f>_xlfn.XLOOKUP(A973,Cleaning!$A:$A,Cleaning!$C:$C,0,0)</f>
        <v>45809</v>
      </c>
      <c r="D973" s="4">
        <f>_xlfn.XLOOKUP(A973,Cleaning!$A:$A,Cleaning!$D:$D,0,0)</f>
        <v>0.41703703703703704</v>
      </c>
      <c r="E973" s="2">
        <f>_xlfn.XLOOKUP(A973,Cleaning!$A:$A,Cleaning!$E:$E,0,0)</f>
        <v>45809</v>
      </c>
      <c r="F973" s="10" t="str">
        <f>_xlfn.XLOOKUP(A973,Cleaning!$A:$A,Cleaning!$F:$F,0,0)</f>
        <v>Sunday</v>
      </c>
      <c r="G973" t="str">
        <f>_xlfn.XLOOKUP(A973,Cleaning!$A:$A,Cleaning!$G:$G,0,0)</f>
        <v>Morning</v>
      </c>
      <c r="H973" t="str">
        <f>_xlfn.XLOOKUP(A973,Cleaning!$A:$A,Cleaning!$I:$I,0,0)</f>
        <v>Drive-Thru</v>
      </c>
      <c r="I973" t="str">
        <f>_xlfn.XLOOKUP(A973,Cleaning!$A:$A,Cleaning!$J:$J,0,0)</f>
        <v>Egg Muffin</v>
      </c>
      <c r="J973" t="str">
        <f>_xlfn.XLOOKUP(A973,Cleaning!$A:$A,Cleaning!$L:$L,0,0)</f>
        <v>No Modifier</v>
      </c>
      <c r="K973" t="str">
        <f>_xlfn.XLOOKUP(A973,Cleaning!$A:$A,Cleaning!$X:$X,0,0)</f>
        <v>GiftCard</v>
      </c>
      <c r="L973" s="3">
        <f>_xlfn.XLOOKUP(A973,Cleaning!$A:$A,Cleaning!$M:$M,0,0)</f>
        <v>1</v>
      </c>
      <c r="M973" s="5">
        <f>_xlfn.XLOOKUP(A973,Cleaning!$A:$A,Cleaning!$O:$O,0,0)</f>
        <v>3.07</v>
      </c>
      <c r="N973" s="12">
        <f>_xlfn.XLOOKUP(A973,Cleaning!$A:$A,Cleaning!$P:$P,0,0)</f>
        <v>3.07</v>
      </c>
      <c r="O973">
        <f>_xlfn.XLOOKUP(A973,Cleaning!$A:$A,Cleaning!$R:$R,0,0)</f>
        <v>0</v>
      </c>
      <c r="P973">
        <f>_xlfn.XLOOKUP(A973,Cleaning!$A:$A,Cleaning!$T:$T,0,0)</f>
        <v>0.22</v>
      </c>
      <c r="Q973" s="5">
        <f>_xlfn.XLOOKUP(A973,Cleaning!$A:$A,Cleaning!$V:$V,0,0)</f>
        <v>3.29</v>
      </c>
    </row>
    <row r="974" spans="1:17" x14ac:dyDescent="0.3">
      <c r="A974" s="3">
        <v>120972</v>
      </c>
      <c r="B974">
        <f>_xlfn.XLOOKUP(A974,Cleaning!$A:$A,Cleaning!$B:$B,0,0)</f>
        <v>403</v>
      </c>
      <c r="C974" s="2">
        <f>_xlfn.XLOOKUP(A974,Cleaning!$A:$A,Cleaning!$C:$C,0,0)</f>
        <v>45805</v>
      </c>
      <c r="D974" s="4">
        <f>_xlfn.XLOOKUP(A974,Cleaning!$A:$A,Cleaning!$D:$D,0,0)</f>
        <v>0.4770949074074074</v>
      </c>
      <c r="E974" s="2">
        <f>_xlfn.XLOOKUP(A974,Cleaning!$A:$A,Cleaning!$E:$E,0,0)</f>
        <v>45805</v>
      </c>
      <c r="F974" s="10" t="str">
        <f>_xlfn.XLOOKUP(A974,Cleaning!$A:$A,Cleaning!$F:$F,0,0)</f>
        <v>Wednesday</v>
      </c>
      <c r="G974" t="str">
        <f>_xlfn.XLOOKUP(A974,Cleaning!$A:$A,Cleaning!$G:$G,0,0)</f>
        <v>Lunch</v>
      </c>
      <c r="H974" t="str">
        <f>_xlfn.XLOOKUP(A974,Cleaning!$A:$A,Cleaning!$I:$I,0,0)</f>
        <v>Delivery</v>
      </c>
      <c r="I974" t="str">
        <f>_xlfn.XLOOKUP(A974,Cleaning!$A:$A,Cleaning!$J:$J,0,0)</f>
        <v>Spicy Chicken Sandwich</v>
      </c>
      <c r="J974" t="str">
        <f>_xlfn.XLOOKUP(A974,Cleaning!$A:$A,Cleaning!$L:$L,0,0)</f>
        <v>No Modifier</v>
      </c>
      <c r="K974" t="str">
        <f>_xlfn.XLOOKUP(A974,Cleaning!$A:$A,Cleaning!$X:$X,0,0)</f>
        <v>Card</v>
      </c>
      <c r="L974" s="3">
        <f>_xlfn.XLOOKUP(A974,Cleaning!$A:$A,Cleaning!$M:$M,0,0)</f>
        <v>2</v>
      </c>
      <c r="M974" s="5">
        <f>_xlfn.XLOOKUP(A974,Cleaning!$A:$A,Cleaning!$O:$O,0,0)</f>
        <v>5.96</v>
      </c>
      <c r="N974" s="12">
        <f>_xlfn.XLOOKUP(A974,Cleaning!$A:$A,Cleaning!$P:$P,0,0)</f>
        <v>11.92</v>
      </c>
      <c r="O974">
        <f>_xlfn.XLOOKUP(A974,Cleaning!$A:$A,Cleaning!$R:$R,0,0)</f>
        <v>0</v>
      </c>
      <c r="P974">
        <f>_xlfn.XLOOKUP(A974,Cleaning!$A:$A,Cleaning!$T:$T,0,0)</f>
        <v>0.86</v>
      </c>
      <c r="Q974" s="5">
        <f>_xlfn.XLOOKUP(A974,Cleaning!$A:$A,Cleaning!$V:$V,0,0)</f>
        <v>12.78</v>
      </c>
    </row>
    <row r="975" spans="1:17" x14ac:dyDescent="0.3">
      <c r="A975" s="3">
        <v>120973</v>
      </c>
      <c r="B975">
        <f>_xlfn.XLOOKUP(A975,Cleaning!$A:$A,Cleaning!$B:$B,0,0)</f>
        <v>201</v>
      </c>
      <c r="C975" s="2">
        <f>_xlfn.XLOOKUP(A975,Cleaning!$A:$A,Cleaning!$C:$C,0,0)</f>
        <v>45865</v>
      </c>
      <c r="D975" s="4">
        <f>_xlfn.XLOOKUP(A975,Cleaning!$A:$A,Cleaning!$D:$D,0,0)</f>
        <v>0.30104166666666665</v>
      </c>
      <c r="E975" s="2">
        <f>_xlfn.XLOOKUP(A975,Cleaning!$A:$A,Cleaning!$E:$E,0,0)</f>
        <v>45865</v>
      </c>
      <c r="F975" s="10" t="str">
        <f>_xlfn.XLOOKUP(A975,Cleaning!$A:$A,Cleaning!$F:$F,0,0)</f>
        <v>Sunday</v>
      </c>
      <c r="G975" t="str">
        <f>_xlfn.XLOOKUP(A975,Cleaning!$A:$A,Cleaning!$G:$G,0,0)</f>
        <v>Dinner</v>
      </c>
      <c r="H975" t="str">
        <f>_xlfn.XLOOKUP(A975,Cleaning!$A:$A,Cleaning!$I:$I,0,0)</f>
        <v>Delivery</v>
      </c>
      <c r="I975" t="str">
        <f>_xlfn.XLOOKUP(A975,Cleaning!$A:$A,Cleaning!$J:$J,0,0)</f>
        <v>Veggie Burger</v>
      </c>
      <c r="J975" t="str">
        <f>_xlfn.XLOOKUP(A975,Cleaning!$A:$A,Cleaning!$L:$L,0,0)</f>
        <v>No Modifier</v>
      </c>
      <c r="K975" t="str">
        <f>_xlfn.XLOOKUP(A975,Cleaning!$A:$A,Cleaning!$X:$X,0,0)</f>
        <v>MobilePay</v>
      </c>
      <c r="L975" s="3">
        <f>_xlfn.XLOOKUP(A975,Cleaning!$A:$A,Cleaning!$M:$M,0,0)</f>
        <v>2</v>
      </c>
      <c r="M975" s="5">
        <f>_xlfn.XLOOKUP(A975,Cleaning!$A:$A,Cleaning!$O:$O,0,0)</f>
        <v>5.0100000000000007</v>
      </c>
      <c r="N975" s="12">
        <f>_xlfn.XLOOKUP(A975,Cleaning!$A:$A,Cleaning!$P:$P,0,0)</f>
        <v>10.020000000000001</v>
      </c>
      <c r="O975">
        <f>_xlfn.XLOOKUP(A975,Cleaning!$A:$A,Cleaning!$R:$R,0,0)</f>
        <v>0</v>
      </c>
      <c r="P975">
        <f>_xlfn.XLOOKUP(A975,Cleaning!$A:$A,Cleaning!$T:$T,0,0)</f>
        <v>0.95</v>
      </c>
      <c r="Q975" s="5">
        <f>_xlfn.XLOOKUP(A975,Cleaning!$A:$A,Cleaning!$V:$V,0,0)</f>
        <v>10.97</v>
      </c>
    </row>
    <row r="976" spans="1:17" x14ac:dyDescent="0.3">
      <c r="A976" s="3">
        <v>120974</v>
      </c>
      <c r="B976">
        <f>_xlfn.XLOOKUP(A976,Cleaning!$A:$A,Cleaning!$B:$B,0,0)</f>
        <v>202</v>
      </c>
      <c r="C976" s="2">
        <f>_xlfn.XLOOKUP(A976,Cleaning!$A:$A,Cleaning!$C:$C,0,0)</f>
        <v>45815</v>
      </c>
      <c r="D976" s="4">
        <f>_xlfn.XLOOKUP(A976,Cleaning!$A:$A,Cleaning!$D:$D,0,0)</f>
        <v>0.30285879629629631</v>
      </c>
      <c r="E976" s="2">
        <f>_xlfn.XLOOKUP(A976,Cleaning!$A:$A,Cleaning!$E:$E,0,0)</f>
        <v>45815</v>
      </c>
      <c r="F976" s="10" t="str">
        <f>_xlfn.XLOOKUP(A976,Cleaning!$A:$A,Cleaning!$F:$F,0,0)</f>
        <v>Saturday</v>
      </c>
      <c r="G976" t="str">
        <f>_xlfn.XLOOKUP(A976,Cleaning!$A:$A,Cleaning!$G:$G,0,0)</f>
        <v>Dinner</v>
      </c>
      <c r="H976" t="str">
        <f>_xlfn.XLOOKUP(A976,Cleaning!$A:$A,Cleaning!$I:$I,0,0)</f>
        <v>Delivery</v>
      </c>
      <c r="I976" t="str">
        <f>_xlfn.XLOOKUP(A976,Cleaning!$A:$A,Cleaning!$J:$J,0,0)</f>
        <v>Spicy Chicken Combo</v>
      </c>
      <c r="J976" t="str">
        <f>_xlfn.XLOOKUP(A976,Cleaning!$A:$A,Cleaning!$L:$L,0,0)</f>
        <v>No Modifier</v>
      </c>
      <c r="K976" t="str">
        <f>_xlfn.XLOOKUP(A976,Cleaning!$A:$A,Cleaning!$X:$X,0,0)</f>
        <v>Card</v>
      </c>
      <c r="L976" s="3">
        <f>_xlfn.XLOOKUP(A976,Cleaning!$A:$A,Cleaning!$M:$M,0,0)</f>
        <v>1</v>
      </c>
      <c r="M976" s="5">
        <f>_xlfn.XLOOKUP(A976,Cleaning!$A:$A,Cleaning!$O:$O,0,0)</f>
        <v>9.07</v>
      </c>
      <c r="N976" s="12">
        <f>_xlfn.XLOOKUP(A976,Cleaning!$A:$A,Cleaning!$P:$P,0,0)</f>
        <v>9.07</v>
      </c>
      <c r="O976">
        <f>_xlfn.XLOOKUP(A976,Cleaning!$A:$A,Cleaning!$R:$R,0,0)</f>
        <v>0</v>
      </c>
      <c r="P976">
        <f>_xlfn.XLOOKUP(A976,Cleaning!$A:$A,Cleaning!$T:$T,0,0)</f>
        <v>0.77</v>
      </c>
      <c r="Q976" s="5">
        <f>_xlfn.XLOOKUP(A976,Cleaning!$A:$A,Cleaning!$V:$V,0,0)</f>
        <v>9.84</v>
      </c>
    </row>
    <row r="977" spans="1:17" x14ac:dyDescent="0.3">
      <c r="A977" s="3">
        <v>120975</v>
      </c>
      <c r="B977">
        <f>_xlfn.XLOOKUP(A977,Cleaning!$A:$A,Cleaning!$B:$B,0,0)</f>
        <v>102</v>
      </c>
      <c r="C977" s="2">
        <f>_xlfn.XLOOKUP(A977,Cleaning!$A:$A,Cleaning!$C:$C,0,0)</f>
        <v>45862</v>
      </c>
      <c r="D977" s="4">
        <f>_xlfn.XLOOKUP(A977,Cleaning!$A:$A,Cleaning!$D:$D,0,0)</f>
        <v>0.36011574074074076</v>
      </c>
      <c r="E977" s="2">
        <f>_xlfn.XLOOKUP(A977,Cleaning!$A:$A,Cleaning!$E:$E,0,0)</f>
        <v>45862</v>
      </c>
      <c r="F977" s="10" t="str">
        <f>_xlfn.XLOOKUP(A977,Cleaning!$A:$A,Cleaning!$F:$F,0,0)</f>
        <v>Thursday</v>
      </c>
      <c r="G977" t="str">
        <f>_xlfn.XLOOKUP(A977,Cleaning!$A:$A,Cleaning!$G:$G,0,0)</f>
        <v>Dinner</v>
      </c>
      <c r="H977" t="str">
        <f>_xlfn.XLOOKUP(A977,Cleaning!$A:$A,Cleaning!$I:$I,0,0)</f>
        <v>Delivery</v>
      </c>
      <c r="I977" t="str">
        <f>_xlfn.XLOOKUP(A977,Cleaning!$A:$A,Cleaning!$J:$J,0,0)</f>
        <v>Cheeseburger</v>
      </c>
      <c r="J977" t="str">
        <f>_xlfn.XLOOKUP(A977,Cleaning!$A:$A,Cleaning!$L:$L,0,0)</f>
        <v>No Modifier</v>
      </c>
      <c r="K977" t="str">
        <f>_xlfn.XLOOKUP(A977,Cleaning!$A:$A,Cleaning!$X:$X,0,0)</f>
        <v>Card</v>
      </c>
      <c r="L977" s="3">
        <f>_xlfn.XLOOKUP(A977,Cleaning!$A:$A,Cleaning!$M:$M,0,0)</f>
        <v>2</v>
      </c>
      <c r="M977" s="5">
        <f>_xlfn.XLOOKUP(A977,Cleaning!$A:$A,Cleaning!$O:$O,0,0)</f>
        <v>3.86</v>
      </c>
      <c r="N977" s="12">
        <f>_xlfn.XLOOKUP(A977,Cleaning!$A:$A,Cleaning!$P:$P,0,0)</f>
        <v>7.72</v>
      </c>
      <c r="O977">
        <f>_xlfn.XLOOKUP(A977,Cleaning!$A:$A,Cleaning!$R:$R,0,0)</f>
        <v>1.54</v>
      </c>
      <c r="P977">
        <f>_xlfn.XLOOKUP(A977,Cleaning!$A:$A,Cleaning!$T:$T,0,0)</f>
        <v>0.56000000000000005</v>
      </c>
      <c r="Q977" s="5">
        <f>_xlfn.XLOOKUP(A977,Cleaning!$A:$A,Cleaning!$V:$V,0,0)</f>
        <v>6.74</v>
      </c>
    </row>
    <row r="978" spans="1:17" x14ac:dyDescent="0.3">
      <c r="A978" s="3">
        <v>120976</v>
      </c>
      <c r="B978">
        <f>_xlfn.XLOOKUP(A978,Cleaning!$A:$A,Cleaning!$B:$B,0,0)</f>
        <v>102</v>
      </c>
      <c r="C978" s="2">
        <f>_xlfn.XLOOKUP(A978,Cleaning!$A:$A,Cleaning!$C:$C,0,0)</f>
        <v>45771</v>
      </c>
      <c r="D978" s="4">
        <f>_xlfn.XLOOKUP(A978,Cleaning!$A:$A,Cleaning!$D:$D,0,0)</f>
        <v>0.36054398148148148</v>
      </c>
      <c r="E978" s="2">
        <f>_xlfn.XLOOKUP(A978,Cleaning!$A:$A,Cleaning!$E:$E,0,0)</f>
        <v>45771</v>
      </c>
      <c r="F978" s="10" t="str">
        <f>_xlfn.XLOOKUP(A978,Cleaning!$A:$A,Cleaning!$F:$F,0,0)</f>
        <v>Thursday</v>
      </c>
      <c r="G978" t="str">
        <f>_xlfn.XLOOKUP(A978,Cleaning!$A:$A,Cleaning!$G:$G,0,0)</f>
        <v>Dinner</v>
      </c>
      <c r="H978" t="str">
        <f>_xlfn.XLOOKUP(A978,Cleaning!$A:$A,Cleaning!$I:$I,0,0)</f>
        <v>Drive-Thru</v>
      </c>
      <c r="I978" t="str">
        <f>_xlfn.XLOOKUP(A978,Cleaning!$A:$A,Cleaning!$J:$J,0,0)</f>
        <v>Onion Rings</v>
      </c>
      <c r="J978" t="str">
        <f>_xlfn.XLOOKUP(A978,Cleaning!$A:$A,Cleaning!$L:$L,0,0)</f>
        <v>Small Size</v>
      </c>
      <c r="K978" t="str">
        <f>_xlfn.XLOOKUP(A978,Cleaning!$A:$A,Cleaning!$X:$X,0,0)</f>
        <v>Cash</v>
      </c>
      <c r="L978" s="3">
        <f>_xlfn.XLOOKUP(A978,Cleaning!$A:$A,Cleaning!$M:$M,0,0)</f>
        <v>2</v>
      </c>
      <c r="M978" s="5">
        <f>_xlfn.XLOOKUP(A978,Cleaning!$A:$A,Cleaning!$O:$O,0,0)</f>
        <v>2.71</v>
      </c>
      <c r="N978" s="12">
        <f>_xlfn.XLOOKUP(A978,Cleaning!$A:$A,Cleaning!$P:$P,0,0)</f>
        <v>5.42</v>
      </c>
      <c r="O978">
        <f>_xlfn.XLOOKUP(A978,Cleaning!$A:$A,Cleaning!$R:$R,0,0)</f>
        <v>0</v>
      </c>
      <c r="P978">
        <f>_xlfn.XLOOKUP(A978,Cleaning!$A:$A,Cleaning!$T:$T,0,0)</f>
        <v>0.51</v>
      </c>
      <c r="Q978" s="5">
        <f>_xlfn.XLOOKUP(A978,Cleaning!$A:$A,Cleaning!$V:$V,0,0)</f>
        <v>5.93</v>
      </c>
    </row>
    <row r="979" spans="1:17" x14ac:dyDescent="0.3">
      <c r="A979" s="3">
        <v>120977</v>
      </c>
      <c r="B979">
        <f>_xlfn.XLOOKUP(A979,Cleaning!$A:$A,Cleaning!$B:$B,0,0)</f>
        <v>102</v>
      </c>
      <c r="C979" s="2">
        <f>_xlfn.XLOOKUP(A979,Cleaning!$A:$A,Cleaning!$C:$C,0,0)</f>
        <v>45803</v>
      </c>
      <c r="D979" s="4">
        <f>_xlfn.XLOOKUP(A979,Cleaning!$A:$A,Cleaning!$D:$D,0,0)</f>
        <v>5.6145833333333332E-2</v>
      </c>
      <c r="E979" s="2">
        <f>_xlfn.XLOOKUP(A979,Cleaning!$A:$A,Cleaning!$E:$E,0,0)</f>
        <v>45803</v>
      </c>
      <c r="F979" s="10" t="str">
        <f>_xlfn.XLOOKUP(A979,Cleaning!$A:$A,Cleaning!$F:$F,0,0)</f>
        <v>Monday</v>
      </c>
      <c r="G979" t="str">
        <f>_xlfn.XLOOKUP(A979,Cleaning!$A:$A,Cleaning!$G:$G,0,0)</f>
        <v>Lunch</v>
      </c>
      <c r="H979" t="str">
        <f>_xlfn.XLOOKUP(A979,Cleaning!$A:$A,Cleaning!$I:$I,0,0)</f>
        <v>Delivery</v>
      </c>
      <c r="I979" t="str">
        <f>_xlfn.XLOOKUP(A979,Cleaning!$A:$A,Cleaning!$J:$J,0,0)</f>
        <v>Chicken Sandwich Combo</v>
      </c>
      <c r="J979" t="str">
        <f>_xlfn.XLOOKUP(A979,Cleaning!$A:$A,Cleaning!$L:$L,0,0)</f>
        <v>No Onions</v>
      </c>
      <c r="K979" t="str">
        <f>_xlfn.XLOOKUP(A979,Cleaning!$A:$A,Cleaning!$X:$X,0,0)</f>
        <v>Card</v>
      </c>
      <c r="L979" s="3">
        <f>_xlfn.XLOOKUP(A979,Cleaning!$A:$A,Cleaning!$M:$M,0,0)</f>
        <v>1</v>
      </c>
      <c r="M979" s="5">
        <f>_xlfn.XLOOKUP(A979,Cleaning!$A:$A,Cleaning!$O:$O,0,0)</f>
        <v>7.78</v>
      </c>
      <c r="N979" s="12">
        <f>_xlfn.XLOOKUP(A979,Cleaning!$A:$A,Cleaning!$P:$P,0,0)</f>
        <v>7.78</v>
      </c>
      <c r="O979">
        <f>_xlfn.XLOOKUP(A979,Cleaning!$A:$A,Cleaning!$R:$R,0,0)</f>
        <v>0</v>
      </c>
      <c r="P979">
        <f>_xlfn.XLOOKUP(A979,Cleaning!$A:$A,Cleaning!$T:$T,0,0)</f>
        <v>0.7</v>
      </c>
      <c r="Q979" s="5">
        <f>_xlfn.XLOOKUP(A979,Cleaning!$A:$A,Cleaning!$V:$V,0,0)</f>
        <v>8.48</v>
      </c>
    </row>
    <row r="980" spans="1:17" x14ac:dyDescent="0.3">
      <c r="A980" s="3">
        <v>120978</v>
      </c>
      <c r="B980">
        <f>_xlfn.XLOOKUP(A980,Cleaning!$A:$A,Cleaning!$B:$B,0,0)</f>
        <v>102</v>
      </c>
      <c r="C980" s="2">
        <f>_xlfn.XLOOKUP(A980,Cleaning!$A:$A,Cleaning!$C:$C,0,0)</f>
        <v>45868</v>
      </c>
      <c r="D980" s="4">
        <f>_xlfn.XLOOKUP(A980,Cleaning!$A:$A,Cleaning!$D:$D,0,0)</f>
        <v>0.36372685185185183</v>
      </c>
      <c r="E980" s="2">
        <f>_xlfn.XLOOKUP(A980,Cleaning!$A:$A,Cleaning!$E:$E,0,0)</f>
        <v>45868</v>
      </c>
      <c r="F980" s="10" t="str">
        <f>_xlfn.XLOOKUP(A980,Cleaning!$A:$A,Cleaning!$F:$F,0,0)</f>
        <v>Wednesday</v>
      </c>
      <c r="G980" t="str">
        <f>_xlfn.XLOOKUP(A980,Cleaning!$A:$A,Cleaning!$G:$G,0,0)</f>
        <v>Breakfast</v>
      </c>
      <c r="H980" t="str">
        <f>_xlfn.XLOOKUP(A980,Cleaning!$A:$A,Cleaning!$I:$I,0,0)</f>
        <v>Dine-In</v>
      </c>
      <c r="I980" t="str">
        <f>_xlfn.XLOOKUP(A980,Cleaning!$A:$A,Cleaning!$J:$J,0,0)</f>
        <v>Breakfast Burrito</v>
      </c>
      <c r="J980" t="str">
        <f>_xlfn.XLOOKUP(A980,Cleaning!$A:$A,Cleaning!$L:$L,0,0)</f>
        <v>Cinnamon</v>
      </c>
      <c r="K980" t="str">
        <f>_xlfn.XLOOKUP(A980,Cleaning!$A:$A,Cleaning!$X:$X,0,0)</f>
        <v>MobilePay</v>
      </c>
      <c r="L980" s="3">
        <f>_xlfn.XLOOKUP(A980,Cleaning!$A:$A,Cleaning!$M:$M,0,0)</f>
        <v>1</v>
      </c>
      <c r="M980" s="5">
        <f>_xlfn.XLOOKUP(A980,Cleaning!$A:$A,Cleaning!$O:$O,0,0)</f>
        <v>3.44</v>
      </c>
      <c r="N980" s="12">
        <f>_xlfn.XLOOKUP(A980,Cleaning!$A:$A,Cleaning!$P:$P,0,0)</f>
        <v>3.44</v>
      </c>
      <c r="O980">
        <f>_xlfn.XLOOKUP(A980,Cleaning!$A:$A,Cleaning!$R:$R,0,0)</f>
        <v>0</v>
      </c>
      <c r="P980">
        <f>_xlfn.XLOOKUP(A980,Cleaning!$A:$A,Cleaning!$T:$T,0,0)</f>
        <v>0.28999999999999998</v>
      </c>
      <c r="Q980" s="5">
        <f>_xlfn.XLOOKUP(A980,Cleaning!$A:$A,Cleaning!$V:$V,0,0)</f>
        <v>3.73</v>
      </c>
    </row>
    <row r="981" spans="1:17" x14ac:dyDescent="0.3">
      <c r="A981" s="3">
        <v>120979</v>
      </c>
      <c r="B981">
        <f>_xlfn.XLOOKUP(A981,Cleaning!$A:$A,Cleaning!$B:$B,0,0)</f>
        <v>501</v>
      </c>
      <c r="C981" s="2">
        <f>_xlfn.XLOOKUP(A981,Cleaning!$A:$A,Cleaning!$C:$C,0,0)</f>
        <v>45816</v>
      </c>
      <c r="D981" s="4">
        <f>_xlfn.XLOOKUP(A981,Cleaning!$A:$A,Cleaning!$D:$D,0,0)</f>
        <v>0.21042824074074074</v>
      </c>
      <c r="E981" s="2">
        <f>_xlfn.XLOOKUP(A981,Cleaning!$A:$A,Cleaning!$E:$E,0,0)</f>
        <v>45816</v>
      </c>
      <c r="F981" s="10" t="str">
        <f>_xlfn.XLOOKUP(A981,Cleaning!$A:$A,Cleaning!$F:$F,0,0)</f>
        <v>Sunday</v>
      </c>
      <c r="G981" t="str">
        <f>_xlfn.XLOOKUP(A981,Cleaning!$A:$A,Cleaning!$G:$G,0,0)</f>
        <v>Breakfast</v>
      </c>
      <c r="H981" t="str">
        <f>_xlfn.XLOOKUP(A981,Cleaning!$A:$A,Cleaning!$I:$I,0,0)</f>
        <v>Drive-Thru</v>
      </c>
      <c r="I981" t="str">
        <f>_xlfn.XLOOKUP(A981,Cleaning!$A:$A,Cleaning!$J:$J,0,0)</f>
        <v>Sausage Biscuit</v>
      </c>
      <c r="J981" t="str">
        <f>_xlfn.XLOOKUP(A981,Cleaning!$A:$A,Cleaning!$L:$L,0,0)</f>
        <v>No Modifier</v>
      </c>
      <c r="K981" t="str">
        <f>_xlfn.XLOOKUP(A981,Cleaning!$A:$A,Cleaning!$X:$X,0,0)</f>
        <v>Cash</v>
      </c>
      <c r="L981" s="3">
        <f>_xlfn.XLOOKUP(A981,Cleaning!$A:$A,Cleaning!$M:$M,0,0)</f>
        <v>1</v>
      </c>
      <c r="M981" s="5">
        <f>_xlfn.XLOOKUP(A981,Cleaning!$A:$A,Cleaning!$O:$O,0,0)</f>
        <v>3.23</v>
      </c>
      <c r="N981" s="12">
        <f>_xlfn.XLOOKUP(A981,Cleaning!$A:$A,Cleaning!$P:$P,0,0)</f>
        <v>3.23</v>
      </c>
      <c r="O981">
        <f>_xlfn.XLOOKUP(A981,Cleaning!$A:$A,Cleaning!$R:$R,0,0)</f>
        <v>0</v>
      </c>
      <c r="P981">
        <f>_xlfn.XLOOKUP(A981,Cleaning!$A:$A,Cleaning!$T:$T,0,0)</f>
        <v>0.23</v>
      </c>
      <c r="Q981" s="5">
        <f>_xlfn.XLOOKUP(A981,Cleaning!$A:$A,Cleaning!$V:$V,0,0)</f>
        <v>3.46</v>
      </c>
    </row>
    <row r="982" spans="1:17" x14ac:dyDescent="0.3">
      <c r="A982" s="3">
        <v>120980</v>
      </c>
      <c r="B982">
        <f>_xlfn.XLOOKUP(A982,Cleaning!$A:$A,Cleaning!$B:$B,0,0)</f>
        <v>403</v>
      </c>
      <c r="C982" s="2">
        <f>_xlfn.XLOOKUP(A982,Cleaning!$A:$A,Cleaning!$C:$C,0,0)</f>
        <v>45823</v>
      </c>
      <c r="D982" s="4">
        <f>_xlfn.XLOOKUP(A982,Cleaning!$A:$A,Cleaning!$D:$D,0,0)</f>
        <v>0.18475694444444443</v>
      </c>
      <c r="E982" s="2">
        <f>_xlfn.XLOOKUP(A982,Cleaning!$A:$A,Cleaning!$E:$E,0,0)</f>
        <v>45823</v>
      </c>
      <c r="F982" s="10" t="str">
        <f>_xlfn.XLOOKUP(A982,Cleaning!$A:$A,Cleaning!$F:$F,0,0)</f>
        <v>Sunday</v>
      </c>
      <c r="G982" t="str">
        <f>_xlfn.XLOOKUP(A982,Cleaning!$A:$A,Cleaning!$G:$G,0,0)</f>
        <v>Afternoon</v>
      </c>
      <c r="H982" t="str">
        <f>_xlfn.XLOOKUP(A982,Cleaning!$A:$A,Cleaning!$I:$I,0,0)</f>
        <v>Takeout</v>
      </c>
      <c r="I982" t="str">
        <f>_xlfn.XLOOKUP(A982,Cleaning!$A:$A,Cleaning!$J:$J,0,0)</f>
        <v>Chicken Nuggets (10pc)</v>
      </c>
      <c r="J982" t="str">
        <f>_xlfn.XLOOKUP(A982,Cleaning!$A:$A,Cleaning!$L:$L,0,0)</f>
        <v>No Modifier</v>
      </c>
      <c r="K982" t="str">
        <f>_xlfn.XLOOKUP(A982,Cleaning!$A:$A,Cleaning!$X:$X,0,0)</f>
        <v>Card</v>
      </c>
      <c r="L982" s="3">
        <f>_xlfn.XLOOKUP(A982,Cleaning!$A:$A,Cleaning!$M:$M,0,0)</f>
        <v>3</v>
      </c>
      <c r="M982" s="5">
        <f>_xlfn.XLOOKUP(A982,Cleaning!$A:$A,Cleaning!$O:$O,0,0)</f>
        <v>5.2500000000000009</v>
      </c>
      <c r="N982" s="12">
        <f>_xlfn.XLOOKUP(A982,Cleaning!$A:$A,Cleaning!$P:$P,0,0)</f>
        <v>15.750000000000004</v>
      </c>
      <c r="O982">
        <f>_xlfn.XLOOKUP(A982,Cleaning!$A:$A,Cleaning!$R:$R,0,0)</f>
        <v>0</v>
      </c>
      <c r="P982">
        <f>_xlfn.XLOOKUP(A982,Cleaning!$A:$A,Cleaning!$T:$T,0,0)</f>
        <v>1.26</v>
      </c>
      <c r="Q982" s="5">
        <f>_xlfn.XLOOKUP(A982,Cleaning!$A:$A,Cleaning!$V:$V,0,0)</f>
        <v>17.010000000000002</v>
      </c>
    </row>
    <row r="983" spans="1:17" x14ac:dyDescent="0.3">
      <c r="A983" s="3">
        <v>120981</v>
      </c>
      <c r="B983">
        <f>_xlfn.XLOOKUP(A983,Cleaning!$A:$A,Cleaning!$B:$B,0,0)</f>
        <v>202</v>
      </c>
      <c r="C983" s="2">
        <f>_xlfn.XLOOKUP(A983,Cleaning!$A:$A,Cleaning!$C:$C,0,0)</f>
        <v>45850</v>
      </c>
      <c r="D983" s="4">
        <f>_xlfn.XLOOKUP(A983,Cleaning!$A:$A,Cleaning!$D:$D,0,0)</f>
        <v>0.32675925925925925</v>
      </c>
      <c r="E983" s="2">
        <f>_xlfn.XLOOKUP(A983,Cleaning!$A:$A,Cleaning!$E:$E,0,0)</f>
        <v>45850</v>
      </c>
      <c r="F983" s="10" t="str">
        <f>_xlfn.XLOOKUP(A983,Cleaning!$A:$A,Cleaning!$F:$F,0,0)</f>
        <v>Saturday</v>
      </c>
      <c r="G983" t="str">
        <f>_xlfn.XLOOKUP(A983,Cleaning!$A:$A,Cleaning!$G:$G,0,0)</f>
        <v>Dinner</v>
      </c>
      <c r="H983" t="str">
        <f>_xlfn.XLOOKUP(A983,Cleaning!$A:$A,Cleaning!$I:$I,0,0)</f>
        <v>Drive-Thru</v>
      </c>
      <c r="I983" t="str">
        <f>_xlfn.XLOOKUP(A983,Cleaning!$A:$A,Cleaning!$J:$J,0,0)</f>
        <v>Double Cheeseburger</v>
      </c>
      <c r="J983" t="str">
        <f>_xlfn.XLOOKUP(A983,Cleaning!$A:$A,Cleaning!$L:$L,0,0)</f>
        <v>No Modifier</v>
      </c>
      <c r="K983" t="str">
        <f>_xlfn.XLOOKUP(A983,Cleaning!$A:$A,Cleaning!$X:$X,0,0)</f>
        <v>Card</v>
      </c>
      <c r="L983" s="3">
        <f>_xlfn.XLOOKUP(A983,Cleaning!$A:$A,Cleaning!$M:$M,0,0)</f>
        <v>1</v>
      </c>
      <c r="M983" s="5">
        <f>_xlfn.XLOOKUP(A983,Cleaning!$A:$A,Cleaning!$O:$O,0,0)</f>
        <v>5.92</v>
      </c>
      <c r="N983" s="12">
        <f>_xlfn.XLOOKUP(A983,Cleaning!$A:$A,Cleaning!$P:$P,0,0)</f>
        <v>5.92</v>
      </c>
      <c r="O983">
        <f>_xlfn.XLOOKUP(A983,Cleaning!$A:$A,Cleaning!$R:$R,0,0)</f>
        <v>0</v>
      </c>
      <c r="P983">
        <f>_xlfn.XLOOKUP(A983,Cleaning!$A:$A,Cleaning!$T:$T,0,0)</f>
        <v>0.5</v>
      </c>
      <c r="Q983" s="5">
        <f>_xlfn.XLOOKUP(A983,Cleaning!$A:$A,Cleaning!$V:$V,0,0)</f>
        <v>6.42</v>
      </c>
    </row>
    <row r="984" spans="1:17" x14ac:dyDescent="0.3">
      <c r="A984" s="3">
        <v>120982</v>
      </c>
      <c r="B984">
        <f>_xlfn.XLOOKUP(A984,Cleaning!$A:$A,Cleaning!$B:$B,0,0)</f>
        <v>101</v>
      </c>
      <c r="C984" s="2">
        <f>_xlfn.XLOOKUP(A984,Cleaning!$A:$A,Cleaning!$C:$C,0,0)</f>
        <v>45798</v>
      </c>
      <c r="D984" s="4">
        <f>_xlfn.XLOOKUP(A984,Cleaning!$A:$A,Cleaning!$D:$D,0,0)</f>
        <v>0.31849537037037035</v>
      </c>
      <c r="E984" s="2">
        <f>_xlfn.XLOOKUP(A984,Cleaning!$A:$A,Cleaning!$E:$E,0,0)</f>
        <v>45798</v>
      </c>
      <c r="F984" s="10" t="str">
        <f>_xlfn.XLOOKUP(A984,Cleaning!$A:$A,Cleaning!$F:$F,0,0)</f>
        <v>Wednesday</v>
      </c>
      <c r="G984" t="str">
        <f>_xlfn.XLOOKUP(A984,Cleaning!$A:$A,Cleaning!$G:$G,0,0)</f>
        <v>Breakfast</v>
      </c>
      <c r="H984" t="str">
        <f>_xlfn.XLOOKUP(A984,Cleaning!$A:$A,Cleaning!$I:$I,0,0)</f>
        <v>Takeout</v>
      </c>
      <c r="I984" t="str">
        <f>_xlfn.XLOOKUP(A984,Cleaning!$A:$A,Cleaning!$J:$J,0,0)</f>
        <v>Egg Muffin</v>
      </c>
      <c r="J984" t="str">
        <f>_xlfn.XLOOKUP(A984,Cleaning!$A:$A,Cleaning!$L:$L,0,0)</f>
        <v>No Modifier</v>
      </c>
      <c r="K984" t="str">
        <f>_xlfn.XLOOKUP(A984,Cleaning!$A:$A,Cleaning!$X:$X,0,0)</f>
        <v>MobilePay</v>
      </c>
      <c r="L984" s="3">
        <f>_xlfn.XLOOKUP(A984,Cleaning!$A:$A,Cleaning!$M:$M,0,0)</f>
        <v>1</v>
      </c>
      <c r="M984" s="5">
        <f>_xlfn.XLOOKUP(A984,Cleaning!$A:$A,Cleaning!$O:$O,0,0)</f>
        <v>3.0999999999999996</v>
      </c>
      <c r="N984" s="12">
        <f>_xlfn.XLOOKUP(A984,Cleaning!$A:$A,Cleaning!$P:$P,0,0)</f>
        <v>3.0999999999999996</v>
      </c>
      <c r="O984">
        <f>_xlfn.XLOOKUP(A984,Cleaning!$A:$A,Cleaning!$R:$R,0,0)</f>
        <v>0</v>
      </c>
      <c r="P984">
        <f>_xlfn.XLOOKUP(A984,Cleaning!$A:$A,Cleaning!$T:$T,0,0)</f>
        <v>0.22</v>
      </c>
      <c r="Q984" s="5">
        <f>_xlfn.XLOOKUP(A984,Cleaning!$A:$A,Cleaning!$V:$V,0,0)</f>
        <v>3.32</v>
      </c>
    </row>
    <row r="985" spans="1:17" x14ac:dyDescent="0.3">
      <c r="A985" s="3">
        <v>120983</v>
      </c>
      <c r="B985">
        <f>_xlfn.XLOOKUP(A985,Cleaning!$A:$A,Cleaning!$B:$B,0,0)</f>
        <v>402</v>
      </c>
      <c r="C985" s="2">
        <f>_xlfn.XLOOKUP(A985,Cleaning!$A:$A,Cleaning!$C:$C,0,0)</f>
        <v>45818</v>
      </c>
      <c r="D985" s="4">
        <f>_xlfn.XLOOKUP(A985,Cleaning!$A:$A,Cleaning!$D:$D,0,0)</f>
        <v>0.18412037037037038</v>
      </c>
      <c r="E985" s="2">
        <f>_xlfn.XLOOKUP(A985,Cleaning!$A:$A,Cleaning!$E:$E,0,0)</f>
        <v>45818</v>
      </c>
      <c r="F985" s="10" t="str">
        <f>_xlfn.XLOOKUP(A985,Cleaning!$A:$A,Cleaning!$F:$F,0,0)</f>
        <v>Tuesday</v>
      </c>
      <c r="G985" t="str">
        <f>_xlfn.XLOOKUP(A985,Cleaning!$A:$A,Cleaning!$G:$G,0,0)</f>
        <v>Afternoon</v>
      </c>
      <c r="H985" t="str">
        <f>_xlfn.XLOOKUP(A985,Cleaning!$A:$A,Cleaning!$I:$I,0,0)</f>
        <v>Delivery</v>
      </c>
      <c r="I985" t="str">
        <f>_xlfn.XLOOKUP(A985,Cleaning!$A:$A,Cleaning!$J:$J,0,0)</f>
        <v>Onion Rings</v>
      </c>
      <c r="J985" t="str">
        <f>_xlfn.XLOOKUP(A985,Cleaning!$A:$A,Cleaning!$L:$L,0,0)</f>
        <v>No Modifier</v>
      </c>
      <c r="K985" t="str">
        <f>_xlfn.XLOOKUP(A985,Cleaning!$A:$A,Cleaning!$X:$X,0,0)</f>
        <v>Card</v>
      </c>
      <c r="L985" s="3">
        <f>_xlfn.XLOOKUP(A985,Cleaning!$A:$A,Cleaning!$M:$M,0,0)</f>
        <v>1</v>
      </c>
      <c r="M985" s="5">
        <f>_xlfn.XLOOKUP(A985,Cleaning!$A:$A,Cleaning!$O:$O,0,0)</f>
        <v>3.13</v>
      </c>
      <c r="N985" s="12">
        <f>_xlfn.XLOOKUP(A985,Cleaning!$A:$A,Cleaning!$P:$P,0,0)</f>
        <v>3.13</v>
      </c>
      <c r="O985">
        <f>_xlfn.XLOOKUP(A985,Cleaning!$A:$A,Cleaning!$R:$R,0,0)</f>
        <v>0</v>
      </c>
      <c r="P985">
        <f>_xlfn.XLOOKUP(A985,Cleaning!$A:$A,Cleaning!$T:$T,0,0)</f>
        <v>0.2</v>
      </c>
      <c r="Q985" s="5">
        <f>_xlfn.XLOOKUP(A985,Cleaning!$A:$A,Cleaning!$V:$V,0,0)</f>
        <v>3.33</v>
      </c>
    </row>
    <row r="986" spans="1:17" x14ac:dyDescent="0.3">
      <c r="A986" s="3">
        <v>120984</v>
      </c>
      <c r="B986">
        <f>_xlfn.XLOOKUP(A986,Cleaning!$A:$A,Cleaning!$B:$B,0,0)</f>
        <v>403</v>
      </c>
      <c r="C986" s="2">
        <f>_xlfn.XLOOKUP(A986,Cleaning!$A:$A,Cleaning!$C:$C,0,0)</f>
        <v>45871</v>
      </c>
      <c r="D986" s="4">
        <f>_xlfn.XLOOKUP(A986,Cleaning!$A:$A,Cleaning!$D:$D,0,0)</f>
        <v>0.15899305555555557</v>
      </c>
      <c r="E986" s="2">
        <f>_xlfn.XLOOKUP(A986,Cleaning!$A:$A,Cleaning!$E:$E,0,0)</f>
        <v>45871</v>
      </c>
      <c r="F986" s="10" t="str">
        <f>_xlfn.XLOOKUP(A986,Cleaning!$A:$A,Cleaning!$F:$F,0,0)</f>
        <v>Saturday</v>
      </c>
      <c r="G986" t="str">
        <f>_xlfn.XLOOKUP(A986,Cleaning!$A:$A,Cleaning!$G:$G,0,0)</f>
        <v>Afternoon</v>
      </c>
      <c r="H986" t="str">
        <f>_xlfn.XLOOKUP(A986,Cleaning!$A:$A,Cleaning!$I:$I,0,0)</f>
        <v>Drive-Thru</v>
      </c>
      <c r="I986" t="str">
        <f>_xlfn.XLOOKUP(A986,Cleaning!$A:$A,Cleaning!$J:$J,0,0)</f>
        <v>Soft Drink (Medium)</v>
      </c>
      <c r="J986" t="str">
        <f>_xlfn.XLOOKUP(A986,Cleaning!$A:$A,Cleaning!$L:$L,0,0)</f>
        <v>No Modifier</v>
      </c>
      <c r="K986" t="str">
        <f>_xlfn.XLOOKUP(A986,Cleaning!$A:$A,Cleaning!$X:$X,0,0)</f>
        <v>Card</v>
      </c>
      <c r="L986" s="3">
        <f>_xlfn.XLOOKUP(A986,Cleaning!$A:$A,Cleaning!$M:$M,0,0)</f>
        <v>1</v>
      </c>
      <c r="M986" s="5">
        <f>_xlfn.XLOOKUP(A986,Cleaning!$A:$A,Cleaning!$O:$O,0,0)</f>
        <v>2.04</v>
      </c>
      <c r="N986" s="12">
        <f>_xlfn.XLOOKUP(A986,Cleaning!$A:$A,Cleaning!$P:$P,0,0)</f>
        <v>2.04</v>
      </c>
      <c r="O986">
        <f>_xlfn.XLOOKUP(A986,Cleaning!$A:$A,Cleaning!$R:$R,0,0)</f>
        <v>0</v>
      </c>
      <c r="P986">
        <f>_xlfn.XLOOKUP(A986,Cleaning!$A:$A,Cleaning!$T:$T,0,0)</f>
        <v>0.19</v>
      </c>
      <c r="Q986" s="5">
        <f>_xlfn.XLOOKUP(A986,Cleaning!$A:$A,Cleaning!$V:$V,0,0)</f>
        <v>2.23</v>
      </c>
    </row>
    <row r="987" spans="1:17" x14ac:dyDescent="0.3">
      <c r="A987" s="3">
        <v>120985</v>
      </c>
      <c r="B987">
        <f>_xlfn.XLOOKUP(A987,Cleaning!$A:$A,Cleaning!$B:$B,0,0)</f>
        <v>402</v>
      </c>
      <c r="C987" s="2">
        <f>_xlfn.XLOOKUP(A987,Cleaning!$A:$A,Cleaning!$C:$C,0,0)</f>
        <v>45764</v>
      </c>
      <c r="D987" s="4">
        <f>_xlfn.XLOOKUP(A987,Cleaning!$A:$A,Cleaning!$D:$D,0,0)</f>
        <v>0.2915625</v>
      </c>
      <c r="E987" s="2">
        <f>_xlfn.XLOOKUP(A987,Cleaning!$A:$A,Cleaning!$E:$E,0,0)</f>
        <v>45764</v>
      </c>
      <c r="F987" s="10" t="str">
        <f>_xlfn.XLOOKUP(A987,Cleaning!$A:$A,Cleaning!$F:$F,0,0)</f>
        <v>Thursday</v>
      </c>
      <c r="G987" t="str">
        <f>_xlfn.XLOOKUP(A987,Cleaning!$A:$A,Cleaning!$G:$G,0,0)</f>
        <v>Dinner</v>
      </c>
      <c r="H987" t="str">
        <f>_xlfn.XLOOKUP(A987,Cleaning!$A:$A,Cleaning!$I:$I,0,0)</f>
        <v>Dine-In</v>
      </c>
      <c r="I987" t="str">
        <f>_xlfn.XLOOKUP(A987,Cleaning!$A:$A,Cleaning!$J:$J,0,0)</f>
        <v>Spicy Chicken Combo</v>
      </c>
      <c r="J987" t="str">
        <f>_xlfn.XLOOKUP(A987,Cleaning!$A:$A,Cleaning!$L:$L,0,0)</f>
        <v>No Modifier</v>
      </c>
      <c r="K987" t="str">
        <f>_xlfn.XLOOKUP(A987,Cleaning!$A:$A,Cleaning!$X:$X,0,0)</f>
        <v>Card</v>
      </c>
      <c r="L987" s="3">
        <f>_xlfn.XLOOKUP(A987,Cleaning!$A:$A,Cleaning!$M:$M,0,0)</f>
        <v>2</v>
      </c>
      <c r="M987" s="5">
        <f>_xlfn.XLOOKUP(A987,Cleaning!$A:$A,Cleaning!$O:$O,0,0)</f>
        <v>8.7099999999999991</v>
      </c>
      <c r="N987" s="12">
        <f>_xlfn.XLOOKUP(A987,Cleaning!$A:$A,Cleaning!$P:$P,0,0)</f>
        <v>17.419999999999998</v>
      </c>
      <c r="O987">
        <f>_xlfn.XLOOKUP(A987,Cleaning!$A:$A,Cleaning!$R:$R,0,0)</f>
        <v>0</v>
      </c>
      <c r="P987">
        <f>_xlfn.XLOOKUP(A987,Cleaning!$A:$A,Cleaning!$T:$T,0,0)</f>
        <v>1.48</v>
      </c>
      <c r="Q987" s="5">
        <f>_xlfn.XLOOKUP(A987,Cleaning!$A:$A,Cleaning!$V:$V,0,0)</f>
        <v>18.899999999999999</v>
      </c>
    </row>
    <row r="988" spans="1:17" x14ac:dyDescent="0.3">
      <c r="A988" s="3">
        <v>120986</v>
      </c>
      <c r="B988">
        <f>_xlfn.XLOOKUP(A988,Cleaning!$A:$A,Cleaning!$B:$B,0,0)</f>
        <v>201</v>
      </c>
      <c r="C988" s="2">
        <f>_xlfn.XLOOKUP(A988,Cleaning!$A:$A,Cleaning!$C:$C,0,0)</f>
        <v>45765</v>
      </c>
      <c r="D988" s="4">
        <f>_xlfn.XLOOKUP(A988,Cleaning!$A:$A,Cleaning!$D:$D,0,0)</f>
        <v>0.38974537037037038</v>
      </c>
      <c r="E988" s="2">
        <f>_xlfn.XLOOKUP(A988,Cleaning!$A:$A,Cleaning!$E:$E,0,0)</f>
        <v>45765</v>
      </c>
      <c r="F988" s="10" t="str">
        <f>_xlfn.XLOOKUP(A988,Cleaning!$A:$A,Cleaning!$F:$F,0,0)</f>
        <v>Friday</v>
      </c>
      <c r="G988" t="str">
        <f>_xlfn.XLOOKUP(A988,Cleaning!$A:$A,Cleaning!$G:$G,0,0)</f>
        <v>Dinner</v>
      </c>
      <c r="H988" t="str">
        <f>_xlfn.XLOOKUP(A988,Cleaning!$A:$A,Cleaning!$I:$I,0,0)</f>
        <v>Takeout</v>
      </c>
      <c r="I988" t="str">
        <f>_xlfn.XLOOKUP(A988,Cleaning!$A:$A,Cleaning!$J:$J,0,0)</f>
        <v>Spicy Chicken Combo</v>
      </c>
      <c r="J988" t="str">
        <f>_xlfn.XLOOKUP(A988,Cleaning!$A:$A,Cleaning!$L:$L,0,0)</f>
        <v>No Modifier</v>
      </c>
      <c r="K988" t="str">
        <f>_xlfn.XLOOKUP(A988,Cleaning!$A:$A,Cleaning!$X:$X,0,0)</f>
        <v>Cash</v>
      </c>
      <c r="L988" s="3">
        <f>_xlfn.XLOOKUP(A988,Cleaning!$A:$A,Cleaning!$M:$M,0,0)</f>
        <v>1</v>
      </c>
      <c r="M988" s="5">
        <f>_xlfn.XLOOKUP(A988,Cleaning!$A:$A,Cleaning!$O:$O,0,0)</f>
        <v>10.039999999999999</v>
      </c>
      <c r="N988" s="12">
        <f>_xlfn.XLOOKUP(A988,Cleaning!$A:$A,Cleaning!$P:$P,0,0)</f>
        <v>10.039999999999999</v>
      </c>
      <c r="O988">
        <f>_xlfn.XLOOKUP(A988,Cleaning!$A:$A,Cleaning!$R:$R,0,0)</f>
        <v>0</v>
      </c>
      <c r="P988">
        <f>_xlfn.XLOOKUP(A988,Cleaning!$A:$A,Cleaning!$T:$T,0,0)</f>
        <v>0.8</v>
      </c>
      <c r="Q988" s="5">
        <f>_xlfn.XLOOKUP(A988,Cleaning!$A:$A,Cleaning!$V:$V,0,0)</f>
        <v>10.84</v>
      </c>
    </row>
    <row r="989" spans="1:17" x14ac:dyDescent="0.3">
      <c r="A989" s="3">
        <v>120987</v>
      </c>
      <c r="B989">
        <f>_xlfn.XLOOKUP(A989,Cleaning!$A:$A,Cleaning!$B:$B,0,0)</f>
        <v>202</v>
      </c>
      <c r="C989" s="2">
        <f>_xlfn.XLOOKUP(A989,Cleaning!$A:$A,Cleaning!$C:$C,0,0)</f>
        <v>45793</v>
      </c>
      <c r="D989" s="4">
        <f>_xlfn.XLOOKUP(A989,Cleaning!$A:$A,Cleaning!$D:$D,0,0)</f>
        <v>0.40611111111111109</v>
      </c>
      <c r="E989" s="2">
        <f>_xlfn.XLOOKUP(A989,Cleaning!$A:$A,Cleaning!$E:$E,0,0)</f>
        <v>45793</v>
      </c>
      <c r="F989" s="10" t="str">
        <f>_xlfn.XLOOKUP(A989,Cleaning!$A:$A,Cleaning!$F:$F,0,0)</f>
        <v>Friday</v>
      </c>
      <c r="G989" t="str">
        <f>_xlfn.XLOOKUP(A989,Cleaning!$A:$A,Cleaning!$G:$G,0,0)</f>
        <v>Breakfast</v>
      </c>
      <c r="H989" t="str">
        <f>_xlfn.XLOOKUP(A989,Cleaning!$A:$A,Cleaning!$I:$I,0,0)</f>
        <v>Dine-In</v>
      </c>
      <c r="I989" t="str">
        <f>_xlfn.XLOOKUP(A989,Cleaning!$A:$A,Cleaning!$J:$J,0,0)</f>
        <v>Hash Browns</v>
      </c>
      <c r="J989" t="str">
        <f>_xlfn.XLOOKUP(A989,Cleaning!$A:$A,Cleaning!$L:$L,0,0)</f>
        <v>Sausage Patty</v>
      </c>
      <c r="K989" t="str">
        <f>_xlfn.XLOOKUP(A989,Cleaning!$A:$A,Cleaning!$X:$X,0,0)</f>
        <v>Card</v>
      </c>
      <c r="L989" s="3">
        <f>_xlfn.XLOOKUP(A989,Cleaning!$A:$A,Cleaning!$M:$M,0,0)</f>
        <v>1</v>
      </c>
      <c r="M989" s="5">
        <f>_xlfn.XLOOKUP(A989,Cleaning!$A:$A,Cleaning!$O:$O,0,0)</f>
        <v>3.2699999999999996</v>
      </c>
      <c r="N989" s="12">
        <f>_xlfn.XLOOKUP(A989,Cleaning!$A:$A,Cleaning!$P:$P,0,0)</f>
        <v>3.2699999999999996</v>
      </c>
      <c r="O989">
        <f>_xlfn.XLOOKUP(A989,Cleaning!$A:$A,Cleaning!$R:$R,0,0)</f>
        <v>0</v>
      </c>
      <c r="P989">
        <f>_xlfn.XLOOKUP(A989,Cleaning!$A:$A,Cleaning!$T:$T,0,0)</f>
        <v>0.28000000000000003</v>
      </c>
      <c r="Q989" s="5">
        <f>_xlfn.XLOOKUP(A989,Cleaning!$A:$A,Cleaning!$V:$V,0,0)</f>
        <v>3.55</v>
      </c>
    </row>
    <row r="990" spans="1:17" x14ac:dyDescent="0.3">
      <c r="A990" s="3">
        <v>120988</v>
      </c>
      <c r="B990">
        <f>_xlfn.XLOOKUP(A990,Cleaning!$A:$A,Cleaning!$B:$B,0,0)</f>
        <v>201</v>
      </c>
      <c r="C990" s="2">
        <f>_xlfn.XLOOKUP(A990,Cleaning!$A:$A,Cleaning!$C:$C,0,0)</f>
        <v>45869</v>
      </c>
      <c r="D990" s="4">
        <f>_xlfn.XLOOKUP(A990,Cleaning!$A:$A,Cleaning!$D:$D,0,0)</f>
        <v>0.25569444444444445</v>
      </c>
      <c r="E990" s="2">
        <f>_xlfn.XLOOKUP(A990,Cleaning!$A:$A,Cleaning!$E:$E,0,0)</f>
        <v>45869</v>
      </c>
      <c r="F990" s="10" t="str">
        <f>_xlfn.XLOOKUP(A990,Cleaning!$A:$A,Cleaning!$F:$F,0,0)</f>
        <v>Thursday</v>
      </c>
      <c r="G990" t="str">
        <f>_xlfn.XLOOKUP(A990,Cleaning!$A:$A,Cleaning!$G:$G,0,0)</f>
        <v>Dinner</v>
      </c>
      <c r="H990" t="str">
        <f>_xlfn.XLOOKUP(A990,Cleaning!$A:$A,Cleaning!$I:$I,0,0)</f>
        <v>Dine-In</v>
      </c>
      <c r="I990" t="str">
        <f>_xlfn.XLOOKUP(A990,Cleaning!$A:$A,Cleaning!$J:$J,0,0)</f>
        <v>Cheeseburger Combo</v>
      </c>
      <c r="J990" t="str">
        <f>_xlfn.XLOOKUP(A990,Cleaning!$A:$A,Cleaning!$L:$L,0,0)</f>
        <v>No Modifier</v>
      </c>
      <c r="K990" t="str">
        <f>_xlfn.XLOOKUP(A990,Cleaning!$A:$A,Cleaning!$X:$X,0,0)</f>
        <v>Cash</v>
      </c>
      <c r="L990" s="3">
        <f>_xlfn.XLOOKUP(A990,Cleaning!$A:$A,Cleaning!$M:$M,0,0)</f>
        <v>1</v>
      </c>
      <c r="M990" s="5">
        <f>_xlfn.XLOOKUP(A990,Cleaning!$A:$A,Cleaning!$O:$O,0,0)</f>
        <v>8.3800000000000008</v>
      </c>
      <c r="N990" s="12">
        <f>_xlfn.XLOOKUP(A990,Cleaning!$A:$A,Cleaning!$P:$P,0,0)</f>
        <v>8.3800000000000008</v>
      </c>
      <c r="O990">
        <f>_xlfn.XLOOKUP(A990,Cleaning!$A:$A,Cleaning!$R:$R,0,0)</f>
        <v>0</v>
      </c>
      <c r="P990">
        <f>_xlfn.XLOOKUP(A990,Cleaning!$A:$A,Cleaning!$T:$T,0,0)</f>
        <v>0.75</v>
      </c>
      <c r="Q990" s="5">
        <f>_xlfn.XLOOKUP(A990,Cleaning!$A:$A,Cleaning!$V:$V,0,0)</f>
        <v>9.1300000000000008</v>
      </c>
    </row>
    <row r="991" spans="1:17" x14ac:dyDescent="0.3">
      <c r="A991" s="3">
        <v>120989</v>
      </c>
      <c r="B991">
        <f>_xlfn.XLOOKUP(A991,Cleaning!$A:$A,Cleaning!$B:$B,0,0)</f>
        <v>401</v>
      </c>
      <c r="C991" s="2">
        <f>_xlfn.XLOOKUP(A991,Cleaning!$A:$A,Cleaning!$C:$C,0,0)</f>
        <v>45847</v>
      </c>
      <c r="D991" s="4">
        <f>_xlfn.XLOOKUP(A991,Cleaning!$A:$A,Cleaning!$D:$D,0,0)</f>
        <v>0.36228009259259258</v>
      </c>
      <c r="E991" s="2">
        <f>_xlfn.XLOOKUP(A991,Cleaning!$A:$A,Cleaning!$E:$E,0,0)</f>
        <v>45847</v>
      </c>
      <c r="F991" s="10" t="str">
        <f>_xlfn.XLOOKUP(A991,Cleaning!$A:$A,Cleaning!$F:$F,0,0)</f>
        <v>Wednesday</v>
      </c>
      <c r="G991" t="str">
        <f>_xlfn.XLOOKUP(A991,Cleaning!$A:$A,Cleaning!$G:$G,0,0)</f>
        <v>Dinner</v>
      </c>
      <c r="H991" t="str">
        <f>_xlfn.XLOOKUP(A991,Cleaning!$A:$A,Cleaning!$I:$I,0,0)</f>
        <v>Delivery</v>
      </c>
      <c r="I991" t="str">
        <f>_xlfn.XLOOKUP(A991,Cleaning!$A:$A,Cleaning!$J:$J,0,0)</f>
        <v>Chicken Sandwich</v>
      </c>
      <c r="J991" t="str">
        <f>_xlfn.XLOOKUP(A991,Cleaning!$A:$A,Cleaning!$L:$L,0,0)</f>
        <v>No Modifier</v>
      </c>
      <c r="K991" t="str">
        <f>_xlfn.XLOOKUP(A991,Cleaning!$A:$A,Cleaning!$X:$X,0,0)</f>
        <v>Card</v>
      </c>
      <c r="L991" s="3">
        <f>_xlfn.XLOOKUP(A991,Cleaning!$A:$A,Cleaning!$M:$M,0,0)</f>
        <v>2</v>
      </c>
      <c r="M991" s="5">
        <f ca="1">_xlfn.XLOOKUP(A991,Cleaning!$A:$A,Cleaning!$O:$O,0,0)</f>
        <v>5.4750000000000005</v>
      </c>
      <c r="N991" s="12">
        <f ca="1">_xlfn.XLOOKUP(A991,Cleaning!$A:$A,Cleaning!$P:$P,0,0)</f>
        <v>10.950000000000001</v>
      </c>
      <c r="O991">
        <f ca="1">_xlfn.XLOOKUP(A991,Cleaning!$A:$A,Cleaning!$R:$R,0,0)</f>
        <v>0.15</v>
      </c>
      <c r="P991">
        <f>_xlfn.XLOOKUP(A991,Cleaning!$A:$A,Cleaning!$T:$T,0,0)</f>
        <v>0.76</v>
      </c>
      <c r="Q991" s="5">
        <f>_xlfn.XLOOKUP(A991,Cleaning!$A:$A,Cleaning!$V:$V,0,0)</f>
        <v>11.56</v>
      </c>
    </row>
    <row r="992" spans="1:17" x14ac:dyDescent="0.3">
      <c r="A992" s="3">
        <v>120990</v>
      </c>
      <c r="B992">
        <f>_xlfn.XLOOKUP(A992,Cleaning!$A:$A,Cleaning!$B:$B,0,0)</f>
        <v>102</v>
      </c>
      <c r="C992" s="2">
        <f>_xlfn.XLOOKUP(A992,Cleaning!$A:$A,Cleaning!$C:$C,0,0)</f>
        <v>45829</v>
      </c>
      <c r="D992" s="4">
        <f>_xlfn.XLOOKUP(A992,Cleaning!$A:$A,Cleaning!$D:$D,0,0)</f>
        <v>0.16113425925925925</v>
      </c>
      <c r="E992" s="2">
        <f>_xlfn.XLOOKUP(A992,Cleaning!$A:$A,Cleaning!$E:$E,0,0)</f>
        <v>45829</v>
      </c>
      <c r="F992" s="10" t="str">
        <f>_xlfn.XLOOKUP(A992,Cleaning!$A:$A,Cleaning!$F:$F,0,0)</f>
        <v>Saturday</v>
      </c>
      <c r="G992" t="str">
        <f>_xlfn.XLOOKUP(A992,Cleaning!$A:$A,Cleaning!$G:$G,0,0)</f>
        <v>Afternoon</v>
      </c>
      <c r="H992" t="str">
        <f>_xlfn.XLOOKUP(A992,Cleaning!$A:$A,Cleaning!$I:$I,0,0)</f>
        <v>Dine-In</v>
      </c>
      <c r="I992" t="str">
        <f>_xlfn.XLOOKUP(A992,Cleaning!$A:$A,Cleaning!$J:$J,0,0)</f>
        <v>Chicken Nuggets (10pc)</v>
      </c>
      <c r="J992" t="str">
        <f>_xlfn.XLOOKUP(A992,Cleaning!$A:$A,Cleaning!$L:$L,0,0)</f>
        <v>No Modifier</v>
      </c>
      <c r="K992" t="str">
        <f>_xlfn.XLOOKUP(A992,Cleaning!$A:$A,Cleaning!$X:$X,0,0)</f>
        <v>Cash</v>
      </c>
      <c r="L992" s="3">
        <f>_xlfn.XLOOKUP(A992,Cleaning!$A:$A,Cleaning!$M:$M,0,0)</f>
        <v>4</v>
      </c>
      <c r="M992" s="5">
        <f>_xlfn.XLOOKUP(A992,Cleaning!$A:$A,Cleaning!$O:$O,0,0)</f>
        <v>5.0599999999999996</v>
      </c>
      <c r="N992" s="12">
        <f>_xlfn.XLOOKUP(A992,Cleaning!$A:$A,Cleaning!$P:$P,0,0)</f>
        <v>20.239999999999998</v>
      </c>
      <c r="O992">
        <f>_xlfn.XLOOKUP(A992,Cleaning!$A:$A,Cleaning!$R:$R,0,0)</f>
        <v>0</v>
      </c>
      <c r="P992">
        <f>_xlfn.XLOOKUP(A992,Cleaning!$A:$A,Cleaning!$T:$T,0,0)</f>
        <v>1.62</v>
      </c>
      <c r="Q992" s="5">
        <f>_xlfn.XLOOKUP(A992,Cleaning!$A:$A,Cleaning!$V:$V,0,0)</f>
        <v>21.86</v>
      </c>
    </row>
    <row r="993" spans="1:17" x14ac:dyDescent="0.3">
      <c r="A993" s="3">
        <v>120991</v>
      </c>
      <c r="B993">
        <f>_xlfn.XLOOKUP(A993,Cleaning!$A:$A,Cleaning!$B:$B,0,0)</f>
        <v>201</v>
      </c>
      <c r="C993" s="2">
        <f>_xlfn.XLOOKUP(A993,Cleaning!$A:$A,Cleaning!$C:$C,0,0)</f>
        <v>45877</v>
      </c>
      <c r="D993" s="4">
        <f>_xlfn.XLOOKUP(A993,Cleaning!$A:$A,Cleaning!$D:$D,0,0)</f>
        <v>0.28817129629629629</v>
      </c>
      <c r="E993" s="2">
        <f>_xlfn.XLOOKUP(A993,Cleaning!$A:$A,Cleaning!$E:$E,0,0)</f>
        <v>45877</v>
      </c>
      <c r="F993" s="10" t="str">
        <f>_xlfn.XLOOKUP(A993,Cleaning!$A:$A,Cleaning!$F:$F,0,0)</f>
        <v>Friday</v>
      </c>
      <c r="G993" t="str">
        <f>_xlfn.XLOOKUP(A993,Cleaning!$A:$A,Cleaning!$G:$G,0,0)</f>
        <v>Dinner</v>
      </c>
      <c r="H993" t="str">
        <f>_xlfn.XLOOKUP(A993,Cleaning!$A:$A,Cleaning!$I:$I,0,0)</f>
        <v>Drive-Thru</v>
      </c>
      <c r="I993" t="str">
        <f>_xlfn.XLOOKUP(A993,Cleaning!$A:$A,Cleaning!$J:$J,0,0)</f>
        <v>Spicy Chicken Combo</v>
      </c>
      <c r="J993" t="str">
        <f>_xlfn.XLOOKUP(A993,Cleaning!$A:$A,Cleaning!$L:$L,0,0)</f>
        <v>No Modifier</v>
      </c>
      <c r="K993" t="str">
        <f>_xlfn.XLOOKUP(A993,Cleaning!$A:$A,Cleaning!$X:$X,0,0)</f>
        <v>Cash</v>
      </c>
      <c r="L993" s="3">
        <f>_xlfn.XLOOKUP(A993,Cleaning!$A:$A,Cleaning!$M:$M,0,0)</f>
        <v>1</v>
      </c>
      <c r="M993" s="5">
        <f>_xlfn.XLOOKUP(A993,Cleaning!$A:$A,Cleaning!$O:$O,0,0)</f>
        <v>8.27</v>
      </c>
      <c r="N993" s="12">
        <f>_xlfn.XLOOKUP(A993,Cleaning!$A:$A,Cleaning!$P:$P,0,0)</f>
        <v>8.27</v>
      </c>
      <c r="O993">
        <f>_xlfn.XLOOKUP(A993,Cleaning!$A:$A,Cleaning!$R:$R,0,0)</f>
        <v>0</v>
      </c>
      <c r="P993">
        <f>_xlfn.XLOOKUP(A993,Cleaning!$A:$A,Cleaning!$T:$T,0,0)</f>
        <v>0.74</v>
      </c>
      <c r="Q993" s="5">
        <f>_xlfn.XLOOKUP(A993,Cleaning!$A:$A,Cleaning!$V:$V,0,0)</f>
        <v>9.01</v>
      </c>
    </row>
    <row r="994" spans="1:17" x14ac:dyDescent="0.3">
      <c r="A994" s="3">
        <v>120992</v>
      </c>
      <c r="B994">
        <f>_xlfn.XLOOKUP(A994,Cleaning!$A:$A,Cleaning!$B:$B,0,0)</f>
        <v>202</v>
      </c>
      <c r="C994" s="2">
        <f>_xlfn.XLOOKUP(A994,Cleaning!$A:$A,Cleaning!$C:$C,0,0)</f>
        <v>45761</v>
      </c>
      <c r="D994" s="4">
        <f>_xlfn.XLOOKUP(A994,Cleaning!$A:$A,Cleaning!$D:$D,0,0)</f>
        <v>0.46962962962962962</v>
      </c>
      <c r="E994" s="2">
        <f>_xlfn.XLOOKUP(A994,Cleaning!$A:$A,Cleaning!$E:$E,0,0)</f>
        <v>45761</v>
      </c>
      <c r="F994" s="10" t="str">
        <f>_xlfn.XLOOKUP(A994,Cleaning!$A:$A,Cleaning!$F:$F,0,0)</f>
        <v>Monday</v>
      </c>
      <c r="G994" t="str">
        <f>_xlfn.XLOOKUP(A994,Cleaning!$A:$A,Cleaning!$G:$G,0,0)</f>
        <v>Morning</v>
      </c>
      <c r="H994" t="str">
        <f>_xlfn.XLOOKUP(A994,Cleaning!$A:$A,Cleaning!$I:$I,0,0)</f>
        <v>Takeout</v>
      </c>
      <c r="I994" t="str">
        <f>_xlfn.XLOOKUP(A994,Cleaning!$A:$A,Cleaning!$J:$J,0,0)</f>
        <v>Coffee</v>
      </c>
      <c r="J994" t="str">
        <f>_xlfn.XLOOKUP(A994,Cleaning!$A:$A,Cleaning!$L:$L,0,0)</f>
        <v>Extra Ice</v>
      </c>
      <c r="K994" t="str">
        <f>_xlfn.XLOOKUP(A994,Cleaning!$A:$A,Cleaning!$X:$X,0,0)</f>
        <v>MobilePay</v>
      </c>
      <c r="L994" s="3">
        <f>_xlfn.XLOOKUP(A994,Cleaning!$A:$A,Cleaning!$M:$M,0,0)</f>
        <v>1</v>
      </c>
      <c r="M994" s="5">
        <f>_xlfn.XLOOKUP(A994,Cleaning!$A:$A,Cleaning!$O:$O,0,0)</f>
        <v>1.8399999999999999</v>
      </c>
      <c r="N994" s="12">
        <f>_xlfn.XLOOKUP(A994,Cleaning!$A:$A,Cleaning!$P:$P,0,0)</f>
        <v>1.8399999999999999</v>
      </c>
      <c r="O994">
        <f>_xlfn.XLOOKUP(A994,Cleaning!$A:$A,Cleaning!$R:$R,0,0)</f>
        <v>0</v>
      </c>
      <c r="P994">
        <f>_xlfn.XLOOKUP(A994,Cleaning!$A:$A,Cleaning!$T:$T,0,0)</f>
        <v>0.13</v>
      </c>
      <c r="Q994" s="5">
        <f>_xlfn.XLOOKUP(A994,Cleaning!$A:$A,Cleaning!$V:$V,0,0)</f>
        <v>1.97</v>
      </c>
    </row>
    <row r="995" spans="1:17" x14ac:dyDescent="0.3">
      <c r="A995" s="3">
        <v>120993</v>
      </c>
      <c r="B995">
        <f>_xlfn.XLOOKUP(A995,Cleaning!$A:$A,Cleaning!$B:$B,0,0)</f>
        <v>301</v>
      </c>
      <c r="C995" s="2">
        <f>_xlfn.XLOOKUP(A995,Cleaning!$A:$A,Cleaning!$C:$C,0,0)</f>
        <v>45802</v>
      </c>
      <c r="D995" s="4">
        <f>_xlfn.XLOOKUP(A995,Cleaning!$A:$A,Cleaning!$D:$D,0,0)</f>
        <v>0.42331018518518521</v>
      </c>
      <c r="E995" s="2">
        <f>_xlfn.XLOOKUP(A995,Cleaning!$A:$A,Cleaning!$E:$E,0,0)</f>
        <v>45802</v>
      </c>
      <c r="F995" s="10" t="str">
        <f>_xlfn.XLOOKUP(A995,Cleaning!$A:$A,Cleaning!$F:$F,0,0)</f>
        <v>Sunday</v>
      </c>
      <c r="G995" t="str">
        <f>_xlfn.XLOOKUP(A995,Cleaning!$A:$A,Cleaning!$G:$G,0,0)</f>
        <v>Morning</v>
      </c>
      <c r="H995" t="str">
        <f>_xlfn.XLOOKUP(A995,Cleaning!$A:$A,Cleaning!$I:$I,0,0)</f>
        <v>Takeout</v>
      </c>
      <c r="I995" t="str">
        <f>_xlfn.XLOOKUP(A995,Cleaning!$A:$A,Cleaning!$J:$J,0,0)</f>
        <v>Hash Browns</v>
      </c>
      <c r="J995" t="str">
        <f>_xlfn.XLOOKUP(A995,Cleaning!$A:$A,Cleaning!$L:$L,0,0)</f>
        <v>Cinnamon</v>
      </c>
      <c r="K995" t="str">
        <f>_xlfn.XLOOKUP(A995,Cleaning!$A:$A,Cleaning!$X:$X,0,0)</f>
        <v>Cash</v>
      </c>
      <c r="L995" s="3">
        <f>_xlfn.XLOOKUP(A995,Cleaning!$A:$A,Cleaning!$M:$M,0,0)</f>
        <v>1</v>
      </c>
      <c r="M995" s="5">
        <f>_xlfn.XLOOKUP(A995,Cleaning!$A:$A,Cleaning!$O:$O,0,0)</f>
        <v>1.8499999999999999</v>
      </c>
      <c r="N995" s="12">
        <f>_xlfn.XLOOKUP(A995,Cleaning!$A:$A,Cleaning!$P:$P,0,0)</f>
        <v>1.8499999999999999</v>
      </c>
      <c r="O995">
        <f>_xlfn.XLOOKUP(A995,Cleaning!$A:$A,Cleaning!$R:$R,0,0)</f>
        <v>0</v>
      </c>
      <c r="P995">
        <f>_xlfn.XLOOKUP(A995,Cleaning!$A:$A,Cleaning!$T:$T,0,0)</f>
        <v>0.16</v>
      </c>
      <c r="Q995" s="5">
        <f>_xlfn.XLOOKUP(A995,Cleaning!$A:$A,Cleaning!$V:$V,0,0)</f>
        <v>2.0099999999999998</v>
      </c>
    </row>
    <row r="996" spans="1:17" x14ac:dyDescent="0.3">
      <c r="A996" s="3">
        <v>120994</v>
      </c>
      <c r="B996">
        <f>_xlfn.XLOOKUP(A996,Cleaning!$A:$A,Cleaning!$B:$B,0,0)</f>
        <v>501</v>
      </c>
      <c r="C996" s="2">
        <f>_xlfn.XLOOKUP(A996,Cleaning!$A:$A,Cleaning!$C:$C,0,0)</f>
        <v>45838</v>
      </c>
      <c r="D996" s="4">
        <f>_xlfn.XLOOKUP(A996,Cleaning!$A:$A,Cleaning!$D:$D,0,0)</f>
        <v>0.35953703703703704</v>
      </c>
      <c r="E996" s="2">
        <f>_xlfn.XLOOKUP(A996,Cleaning!$A:$A,Cleaning!$E:$E,0,0)</f>
        <v>45838</v>
      </c>
      <c r="F996" s="10" t="str">
        <f>_xlfn.XLOOKUP(A996,Cleaning!$A:$A,Cleaning!$F:$F,0,0)</f>
        <v>Monday</v>
      </c>
      <c r="G996" t="str">
        <f>_xlfn.XLOOKUP(A996,Cleaning!$A:$A,Cleaning!$G:$G,0,0)</f>
        <v>Breakfast</v>
      </c>
      <c r="H996" t="str">
        <f>_xlfn.XLOOKUP(A996,Cleaning!$A:$A,Cleaning!$I:$I,0,0)</f>
        <v>Dine-In</v>
      </c>
      <c r="I996" t="str">
        <f>_xlfn.XLOOKUP(A996,Cleaning!$A:$A,Cleaning!$J:$J,0,0)</f>
        <v>Hash Browns</v>
      </c>
      <c r="J996" t="str">
        <f>_xlfn.XLOOKUP(A996,Cleaning!$A:$A,Cleaning!$L:$L,0,0)</f>
        <v>No Cheese</v>
      </c>
      <c r="K996" t="str">
        <f>_xlfn.XLOOKUP(A996,Cleaning!$A:$A,Cleaning!$X:$X,0,0)</f>
        <v>Card</v>
      </c>
      <c r="L996" s="3">
        <f>_xlfn.XLOOKUP(A996,Cleaning!$A:$A,Cleaning!$M:$M,0,0)</f>
        <v>1</v>
      </c>
      <c r="M996" s="5">
        <f>_xlfn.XLOOKUP(A996,Cleaning!$A:$A,Cleaning!$O:$O,0,0)</f>
        <v>1.69</v>
      </c>
      <c r="N996" s="12">
        <f>_xlfn.XLOOKUP(A996,Cleaning!$A:$A,Cleaning!$P:$P,0,0)</f>
        <v>1.69</v>
      </c>
      <c r="O996">
        <f>_xlfn.XLOOKUP(A996,Cleaning!$A:$A,Cleaning!$R:$R,0,0)</f>
        <v>0</v>
      </c>
      <c r="P996">
        <f>_xlfn.XLOOKUP(A996,Cleaning!$A:$A,Cleaning!$T:$T,0,0)</f>
        <v>0.11</v>
      </c>
      <c r="Q996" s="5">
        <f>_xlfn.XLOOKUP(A996,Cleaning!$A:$A,Cleaning!$V:$V,0,0)</f>
        <v>1.8</v>
      </c>
    </row>
    <row r="997" spans="1:17" x14ac:dyDescent="0.3">
      <c r="A997" s="3">
        <v>120995</v>
      </c>
      <c r="B997">
        <f>_xlfn.XLOOKUP(A997,Cleaning!$A:$A,Cleaning!$B:$B,0,0)</f>
        <v>103</v>
      </c>
      <c r="C997" s="2">
        <f>_xlfn.XLOOKUP(A997,Cleaning!$A:$A,Cleaning!$C:$C,0,0)</f>
        <v>45763</v>
      </c>
      <c r="D997" s="4">
        <f>_xlfn.XLOOKUP(A997,Cleaning!$A:$A,Cleaning!$D:$D,0,0)</f>
        <v>0.4538773148148148</v>
      </c>
      <c r="E997" s="2">
        <f>_xlfn.XLOOKUP(A997,Cleaning!$A:$A,Cleaning!$E:$E,0,0)</f>
        <v>45763</v>
      </c>
      <c r="F997" s="10" t="str">
        <f>_xlfn.XLOOKUP(A997,Cleaning!$A:$A,Cleaning!$F:$F,0,0)</f>
        <v>Wednesday</v>
      </c>
      <c r="G997" t="str">
        <f>_xlfn.XLOOKUP(A997,Cleaning!$A:$A,Cleaning!$G:$G,0,0)</f>
        <v>Morning</v>
      </c>
      <c r="H997" t="str">
        <f>_xlfn.XLOOKUP(A997,Cleaning!$A:$A,Cleaning!$I:$I,0,0)</f>
        <v>Takeout</v>
      </c>
      <c r="I997" t="str">
        <f>_xlfn.XLOOKUP(A997,Cleaning!$A:$A,Cleaning!$J:$J,0,0)</f>
        <v>Coffee</v>
      </c>
      <c r="J997" t="str">
        <f>_xlfn.XLOOKUP(A997,Cleaning!$A:$A,Cleaning!$L:$L,0,0)</f>
        <v>No Modifier</v>
      </c>
      <c r="K997" t="str">
        <f>_xlfn.XLOOKUP(A997,Cleaning!$A:$A,Cleaning!$X:$X,0,0)</f>
        <v>Cash</v>
      </c>
      <c r="L997" s="3">
        <f>_xlfn.XLOOKUP(A997,Cleaning!$A:$A,Cleaning!$M:$M,0,0)</f>
        <v>1</v>
      </c>
      <c r="M997" s="5">
        <f>_xlfn.XLOOKUP(A997,Cleaning!$A:$A,Cleaning!$O:$O,0,0)</f>
        <v>1.83</v>
      </c>
      <c r="N997" s="12">
        <f>_xlfn.XLOOKUP(A997,Cleaning!$A:$A,Cleaning!$P:$P,0,0)</f>
        <v>1.83</v>
      </c>
      <c r="O997">
        <f>_xlfn.XLOOKUP(A997,Cleaning!$A:$A,Cleaning!$R:$R,0,0)</f>
        <v>0</v>
      </c>
      <c r="P997">
        <f>_xlfn.XLOOKUP(A997,Cleaning!$A:$A,Cleaning!$T:$T,0,0)</f>
        <v>0.12</v>
      </c>
      <c r="Q997" s="5">
        <f>_xlfn.XLOOKUP(A997,Cleaning!$A:$A,Cleaning!$V:$V,0,0)</f>
        <v>1.95</v>
      </c>
    </row>
    <row r="998" spans="1:17" x14ac:dyDescent="0.3">
      <c r="A998" s="3">
        <v>120996</v>
      </c>
      <c r="B998">
        <f>_xlfn.XLOOKUP(A998,Cleaning!$A:$A,Cleaning!$B:$B,0,0)</f>
        <v>501</v>
      </c>
      <c r="C998" s="2">
        <f>_xlfn.XLOOKUP(A998,Cleaning!$A:$A,Cleaning!$C:$C,0,0)</f>
        <v>45856</v>
      </c>
      <c r="D998" s="4">
        <f>_xlfn.XLOOKUP(A998,Cleaning!$A:$A,Cleaning!$D:$D,0,0)</f>
        <v>0.44833333333333331</v>
      </c>
      <c r="E998" s="2">
        <f>_xlfn.XLOOKUP(A998,Cleaning!$A:$A,Cleaning!$E:$E,0,0)</f>
        <v>45856</v>
      </c>
      <c r="F998" s="10" t="str">
        <f>_xlfn.XLOOKUP(A998,Cleaning!$A:$A,Cleaning!$F:$F,0,0)</f>
        <v>Friday</v>
      </c>
      <c r="G998" t="str">
        <f>_xlfn.XLOOKUP(A998,Cleaning!$A:$A,Cleaning!$G:$G,0,0)</f>
        <v>Morning</v>
      </c>
      <c r="H998" t="str">
        <f>_xlfn.XLOOKUP(A998,Cleaning!$A:$A,Cleaning!$I:$I,0,0)</f>
        <v>Takeout</v>
      </c>
      <c r="I998" t="str">
        <f>_xlfn.XLOOKUP(A998,Cleaning!$A:$A,Cleaning!$J:$J,0,0)</f>
        <v>Coffee</v>
      </c>
      <c r="J998" t="str">
        <f>_xlfn.XLOOKUP(A998,Cleaning!$A:$A,Cleaning!$L:$L,0,0)</f>
        <v>No Modifier</v>
      </c>
      <c r="K998" t="str">
        <f>_xlfn.XLOOKUP(A998,Cleaning!$A:$A,Cleaning!$X:$X,0,0)</f>
        <v>Card</v>
      </c>
      <c r="L998" s="3">
        <f>_xlfn.XLOOKUP(A998,Cleaning!$A:$A,Cleaning!$M:$M,0,0)</f>
        <v>1</v>
      </c>
      <c r="M998" s="5">
        <f>_xlfn.XLOOKUP(A998,Cleaning!$A:$A,Cleaning!$O:$O,0,0)</f>
        <v>2.25</v>
      </c>
      <c r="N998" s="12">
        <f>_xlfn.XLOOKUP(A998,Cleaning!$A:$A,Cleaning!$P:$P,0,0)</f>
        <v>2.25</v>
      </c>
      <c r="O998">
        <f>_xlfn.XLOOKUP(A998,Cleaning!$A:$A,Cleaning!$R:$R,0,0)</f>
        <v>0</v>
      </c>
      <c r="P998">
        <f>_xlfn.XLOOKUP(A998,Cleaning!$A:$A,Cleaning!$T:$T,0,0)</f>
        <v>0.16</v>
      </c>
      <c r="Q998" s="5">
        <f>_xlfn.XLOOKUP(A998,Cleaning!$A:$A,Cleaning!$V:$V,0,0)</f>
        <v>2.41</v>
      </c>
    </row>
    <row r="999" spans="1:17" x14ac:dyDescent="0.3">
      <c r="A999" s="3">
        <v>120997</v>
      </c>
      <c r="B999">
        <f>_xlfn.XLOOKUP(A999,Cleaning!$A:$A,Cleaning!$B:$B,0,0)</f>
        <v>102</v>
      </c>
      <c r="C999" s="2">
        <f>_xlfn.XLOOKUP(A999,Cleaning!$A:$A,Cleaning!$C:$C,0,0)</f>
        <v>45875</v>
      </c>
      <c r="D999" s="4">
        <f>_xlfn.XLOOKUP(A999,Cleaning!$A:$A,Cleaning!$D:$D,0,0)</f>
        <v>0.41226851851851853</v>
      </c>
      <c r="E999" s="2">
        <f>_xlfn.XLOOKUP(A999,Cleaning!$A:$A,Cleaning!$E:$E,0,0)</f>
        <v>45875</v>
      </c>
      <c r="F999" s="10" t="str">
        <f>_xlfn.XLOOKUP(A999,Cleaning!$A:$A,Cleaning!$F:$F,0,0)</f>
        <v>Wednesday</v>
      </c>
      <c r="G999" t="str">
        <f>_xlfn.XLOOKUP(A999,Cleaning!$A:$A,Cleaning!$G:$G,0,0)</f>
        <v>Breakfast</v>
      </c>
      <c r="H999" t="str">
        <f>_xlfn.XLOOKUP(A999,Cleaning!$A:$A,Cleaning!$I:$I,0,0)</f>
        <v>Drive-Thru</v>
      </c>
      <c r="I999" t="str">
        <f>_xlfn.XLOOKUP(A999,Cleaning!$A:$A,Cleaning!$J:$J,0,0)</f>
        <v>Soft Drink (Small)</v>
      </c>
      <c r="J999" t="str">
        <f>_xlfn.XLOOKUP(A999,Cleaning!$A:$A,Cleaning!$L:$L,0,0)</f>
        <v>Almond Milk</v>
      </c>
      <c r="K999" t="str">
        <f>_xlfn.XLOOKUP(A999,Cleaning!$A:$A,Cleaning!$X:$X,0,0)</f>
        <v>MobilePay</v>
      </c>
      <c r="L999" s="3">
        <f>_xlfn.XLOOKUP(A999,Cleaning!$A:$A,Cleaning!$M:$M,0,0)</f>
        <v>1</v>
      </c>
      <c r="M999" s="5">
        <f>_xlfn.XLOOKUP(A999,Cleaning!$A:$A,Cleaning!$O:$O,0,0)</f>
        <v>2.2899999999999996</v>
      </c>
      <c r="N999" s="12">
        <f>_xlfn.XLOOKUP(A999,Cleaning!$A:$A,Cleaning!$P:$P,0,0)</f>
        <v>2.2899999999999996</v>
      </c>
      <c r="O999">
        <f>_xlfn.XLOOKUP(A999,Cleaning!$A:$A,Cleaning!$R:$R,0,0)</f>
        <v>0.11</v>
      </c>
      <c r="P999">
        <f>_xlfn.XLOOKUP(A999,Cleaning!$A:$A,Cleaning!$T:$T,0,0)</f>
        <v>0.16</v>
      </c>
      <c r="Q999" s="5">
        <f>_xlfn.XLOOKUP(A999,Cleaning!$A:$A,Cleaning!$V:$V,0,0)</f>
        <v>2.34</v>
      </c>
    </row>
    <row r="1000" spans="1:17" x14ac:dyDescent="0.3">
      <c r="A1000" s="3">
        <v>120998</v>
      </c>
      <c r="B1000">
        <f>_xlfn.XLOOKUP(A1000,Cleaning!$A:$A,Cleaning!$B:$B,0,0)</f>
        <v>403</v>
      </c>
      <c r="C1000" s="2">
        <f>_xlfn.XLOOKUP(A1000,Cleaning!$A:$A,Cleaning!$C:$C,0,0)</f>
        <v>45838</v>
      </c>
      <c r="D1000" s="4">
        <f>_xlfn.XLOOKUP(A1000,Cleaning!$A:$A,Cleaning!$D:$D,0,0)</f>
        <v>0.52853009259259254</v>
      </c>
      <c r="E1000" s="2">
        <f>_xlfn.XLOOKUP(A1000,Cleaning!$A:$A,Cleaning!$E:$E,0,0)</f>
        <v>45838</v>
      </c>
      <c r="F1000" s="10" t="str">
        <f>_xlfn.XLOOKUP(A1000,Cleaning!$A:$A,Cleaning!$F:$F,0,0)</f>
        <v>Monday</v>
      </c>
      <c r="G1000" t="str">
        <f>_xlfn.XLOOKUP(A1000,Cleaning!$A:$A,Cleaning!$G:$G,0,0)</f>
        <v>Lunch</v>
      </c>
      <c r="H1000" t="str">
        <f>_xlfn.XLOOKUP(A1000,Cleaning!$A:$A,Cleaning!$I:$I,0,0)</f>
        <v>Takeout</v>
      </c>
      <c r="I1000" t="str">
        <f>_xlfn.XLOOKUP(A1000,Cleaning!$A:$A,Cleaning!$J:$J,0,0)</f>
        <v>Double Cheeseburger Combo</v>
      </c>
      <c r="J1000" t="str">
        <f>_xlfn.XLOOKUP(A1000,Cleaning!$A:$A,Cleaning!$L:$L,0,0)</f>
        <v>No Modifier</v>
      </c>
      <c r="K1000" t="str">
        <f>_xlfn.XLOOKUP(A1000,Cleaning!$A:$A,Cleaning!$X:$X,0,0)</f>
        <v>Cash</v>
      </c>
      <c r="L1000" s="3">
        <f>_xlfn.XLOOKUP(A1000,Cleaning!$A:$A,Cleaning!$M:$M,0,0)</f>
        <v>1</v>
      </c>
      <c r="M1000" s="5">
        <f>_xlfn.XLOOKUP(A1000,Cleaning!$A:$A,Cleaning!$O:$O,0,0)</f>
        <v>9.6999999999999993</v>
      </c>
      <c r="N1000" s="12">
        <f>_xlfn.XLOOKUP(A1000,Cleaning!$A:$A,Cleaning!$P:$P,0,0)</f>
        <v>9.6999999999999993</v>
      </c>
      <c r="O1000">
        <f>_xlfn.XLOOKUP(A1000,Cleaning!$A:$A,Cleaning!$R:$R,0,0)</f>
        <v>0</v>
      </c>
      <c r="P1000">
        <f>_xlfn.XLOOKUP(A1000,Cleaning!$A:$A,Cleaning!$T:$T,0,0)</f>
        <v>0.92</v>
      </c>
      <c r="Q1000" s="5">
        <f>_xlfn.XLOOKUP(A1000,Cleaning!$A:$A,Cleaning!$V:$V,0,0)</f>
        <v>10.62</v>
      </c>
    </row>
    <row r="1001" spans="1:17" x14ac:dyDescent="0.3">
      <c r="A1001" s="3">
        <v>120999</v>
      </c>
      <c r="B1001">
        <f>_xlfn.XLOOKUP(A1001,Cleaning!$A:$A,Cleaning!$B:$B,0,0)</f>
        <v>102</v>
      </c>
      <c r="C1001" s="2">
        <f>_xlfn.XLOOKUP(A1001,Cleaning!$A:$A,Cleaning!$C:$C,0,0)</f>
        <v>45853</v>
      </c>
      <c r="D1001" s="4">
        <f>_xlfn.XLOOKUP(A1001,Cleaning!$A:$A,Cleaning!$D:$D,0,0)</f>
        <v>0.45070601851851849</v>
      </c>
      <c r="E1001" s="2">
        <f>_xlfn.XLOOKUP(A1001,Cleaning!$A:$A,Cleaning!$E:$E,0,0)</f>
        <v>45853</v>
      </c>
      <c r="F1001" s="10" t="str">
        <f>_xlfn.XLOOKUP(A1001,Cleaning!$A:$A,Cleaning!$F:$F,0,0)</f>
        <v>Tuesday</v>
      </c>
      <c r="G1001" t="str">
        <f>_xlfn.XLOOKUP(A1001,Cleaning!$A:$A,Cleaning!$G:$G,0,0)</f>
        <v>Breakfast</v>
      </c>
      <c r="H1001" t="str">
        <f>_xlfn.XLOOKUP(A1001,Cleaning!$A:$A,Cleaning!$I:$I,0,0)</f>
        <v>Takeout</v>
      </c>
      <c r="I1001" t="str">
        <f>_xlfn.XLOOKUP(A1001,Cleaning!$A:$A,Cleaning!$J:$J,0,0)</f>
        <v>Soft Drink (Small)</v>
      </c>
      <c r="J1001" t="str">
        <f>_xlfn.XLOOKUP(A1001,Cleaning!$A:$A,Cleaning!$L:$L,0,0)</f>
        <v>No Modifier</v>
      </c>
      <c r="K1001" t="str">
        <f>_xlfn.XLOOKUP(A1001,Cleaning!$A:$A,Cleaning!$X:$X,0,0)</f>
        <v>Cash</v>
      </c>
      <c r="L1001" s="3">
        <f>_xlfn.XLOOKUP(A1001,Cleaning!$A:$A,Cleaning!$M:$M,0,0)</f>
        <v>2</v>
      </c>
      <c r="M1001" s="5">
        <f>_xlfn.XLOOKUP(A1001,Cleaning!$A:$A,Cleaning!$O:$O,0,0)</f>
        <v>1.59</v>
      </c>
      <c r="N1001" s="12">
        <f>_xlfn.XLOOKUP(A1001,Cleaning!$A:$A,Cleaning!$P:$P,0,0)</f>
        <v>3.18</v>
      </c>
      <c r="O1001">
        <f>_xlfn.XLOOKUP(A1001,Cleaning!$A:$A,Cleaning!$R:$R,0,0)</f>
        <v>0</v>
      </c>
      <c r="P1001">
        <f>_xlfn.XLOOKUP(A1001,Cleaning!$A:$A,Cleaning!$T:$T,0,0)</f>
        <v>0.25</v>
      </c>
      <c r="Q1001" s="5">
        <f>_xlfn.XLOOKUP(A1001,Cleaning!$A:$A,Cleaning!$V:$V,0,0)</f>
        <v>3.43</v>
      </c>
    </row>
    <row r="1002" spans="1:17" x14ac:dyDescent="0.3">
      <c r="A1002" s="3">
        <v>121000</v>
      </c>
      <c r="B1002">
        <f>_xlfn.XLOOKUP(A1002,Cleaning!$A:$A,Cleaning!$B:$B,0,0)</f>
        <v>101</v>
      </c>
      <c r="C1002" s="2">
        <f>_xlfn.XLOOKUP(A1002,Cleaning!$A:$A,Cleaning!$C:$C,0,0)</f>
        <v>45764</v>
      </c>
      <c r="D1002" s="4">
        <f>_xlfn.XLOOKUP(A1002,Cleaning!$A:$A,Cleaning!$D:$D,0,0)</f>
        <v>0.10228009259259259</v>
      </c>
      <c r="E1002" s="2">
        <f>_xlfn.XLOOKUP(A1002,Cleaning!$A:$A,Cleaning!$E:$E,0,0)</f>
        <v>45764</v>
      </c>
      <c r="F1002" s="10" t="str">
        <f>_xlfn.XLOOKUP(A1002,Cleaning!$A:$A,Cleaning!$F:$F,0,0)</f>
        <v>Thursday</v>
      </c>
      <c r="G1002" t="str">
        <f>_xlfn.XLOOKUP(A1002,Cleaning!$A:$A,Cleaning!$G:$G,0,0)</f>
        <v>Lunch</v>
      </c>
      <c r="H1002" t="str">
        <f>_xlfn.XLOOKUP(A1002,Cleaning!$A:$A,Cleaning!$I:$I,0,0)</f>
        <v>Dine-In</v>
      </c>
      <c r="I1002" t="str">
        <f>_xlfn.XLOOKUP(A1002,Cleaning!$A:$A,Cleaning!$J:$J,0,0)</f>
        <v>Chicken Sandwich Combo</v>
      </c>
      <c r="J1002" t="str">
        <f>_xlfn.XLOOKUP(A1002,Cleaning!$A:$A,Cleaning!$L:$L,0,0)</f>
        <v>Gluten-Free Bun</v>
      </c>
      <c r="K1002" t="str">
        <f>_xlfn.XLOOKUP(A1002,Cleaning!$A:$A,Cleaning!$X:$X,0,0)</f>
        <v>Card</v>
      </c>
      <c r="L1002" s="3">
        <f>_xlfn.XLOOKUP(A1002,Cleaning!$A:$A,Cleaning!$M:$M,0,0)</f>
        <v>2</v>
      </c>
      <c r="M1002" s="5">
        <f>_xlfn.XLOOKUP(A1002,Cleaning!$A:$A,Cleaning!$O:$O,0,0)</f>
        <v>10.69</v>
      </c>
      <c r="N1002" s="12">
        <f>_xlfn.XLOOKUP(A1002,Cleaning!$A:$A,Cleaning!$P:$P,0,0)</f>
        <v>21.38</v>
      </c>
      <c r="O1002">
        <f>_xlfn.XLOOKUP(A1002,Cleaning!$A:$A,Cleaning!$R:$R,0,0)</f>
        <v>0</v>
      </c>
      <c r="P1002">
        <f>_xlfn.XLOOKUP(A1002,Cleaning!$A:$A,Cleaning!$T:$T,0,0)</f>
        <v>1.55</v>
      </c>
      <c r="Q1002" s="5">
        <f>_xlfn.XLOOKUP(A1002,Cleaning!$A:$A,Cleaning!$V:$V,0,0)</f>
        <v>22.93</v>
      </c>
    </row>
    <row r="1003" spans="1:17" x14ac:dyDescent="0.3">
      <c r="A1003" s="3">
        <v>121001</v>
      </c>
      <c r="B1003">
        <f>_xlfn.XLOOKUP(A1003,Cleaning!$A:$A,Cleaning!$B:$B,0,0)</f>
        <v>501</v>
      </c>
      <c r="C1003" s="2">
        <f>_xlfn.XLOOKUP(A1003,Cleaning!$A:$A,Cleaning!$C:$C,0,0)</f>
        <v>45799</v>
      </c>
      <c r="D1003" s="4">
        <f>_xlfn.XLOOKUP(A1003,Cleaning!$A:$A,Cleaning!$D:$D,0,0)</f>
        <v>0.46010416666666665</v>
      </c>
      <c r="E1003" s="2">
        <f>_xlfn.XLOOKUP(A1003,Cleaning!$A:$A,Cleaning!$E:$E,0,0)</f>
        <v>45799</v>
      </c>
      <c r="F1003" s="10" t="str">
        <f>_xlfn.XLOOKUP(A1003,Cleaning!$A:$A,Cleaning!$F:$F,0,0)</f>
        <v>Thursday</v>
      </c>
      <c r="G1003" t="str">
        <f>_xlfn.XLOOKUP(A1003,Cleaning!$A:$A,Cleaning!$G:$G,0,0)</f>
        <v>Morning</v>
      </c>
      <c r="H1003" t="str">
        <f>_xlfn.XLOOKUP(A1003,Cleaning!$A:$A,Cleaning!$I:$I,0,0)</f>
        <v>Takeout</v>
      </c>
      <c r="I1003" t="str">
        <f>_xlfn.XLOOKUP(A1003,Cleaning!$A:$A,Cleaning!$J:$J,0,0)</f>
        <v>Soft Drink (Medium)</v>
      </c>
      <c r="J1003" t="str">
        <f>_xlfn.XLOOKUP(A1003,Cleaning!$A:$A,Cleaning!$L:$L,0,0)</f>
        <v>No Modifier</v>
      </c>
      <c r="K1003" t="str">
        <f>_xlfn.XLOOKUP(A1003,Cleaning!$A:$A,Cleaning!$X:$X,0,0)</f>
        <v>Card</v>
      </c>
      <c r="L1003" s="3">
        <f>_xlfn.XLOOKUP(A1003,Cleaning!$A:$A,Cleaning!$M:$M,0,0)</f>
        <v>1</v>
      </c>
      <c r="M1003" s="5">
        <f>_xlfn.XLOOKUP(A1003,Cleaning!$A:$A,Cleaning!$O:$O,0,0)</f>
        <v>1.82</v>
      </c>
      <c r="N1003" s="12">
        <f>_xlfn.XLOOKUP(A1003,Cleaning!$A:$A,Cleaning!$P:$P,0,0)</f>
        <v>1.82</v>
      </c>
      <c r="O1003">
        <f>_xlfn.XLOOKUP(A1003,Cleaning!$A:$A,Cleaning!$R:$R,0,0)</f>
        <v>0</v>
      </c>
      <c r="P1003">
        <f>_xlfn.XLOOKUP(A1003,Cleaning!$A:$A,Cleaning!$T:$T,0,0)</f>
        <v>0.17</v>
      </c>
      <c r="Q1003" s="5">
        <f>_xlfn.XLOOKUP(A1003,Cleaning!$A:$A,Cleaning!$V:$V,0,0)</f>
        <v>1.99</v>
      </c>
    </row>
    <row r="1004" spans="1:17" x14ac:dyDescent="0.3">
      <c r="A1004" s="3">
        <v>121002</v>
      </c>
      <c r="B1004">
        <f>_xlfn.XLOOKUP(A1004,Cleaning!$A:$A,Cleaning!$B:$B,0,0)</f>
        <v>501</v>
      </c>
      <c r="C1004" s="2">
        <f>_xlfn.XLOOKUP(A1004,Cleaning!$A:$A,Cleaning!$C:$C,0,0)</f>
        <v>45877</v>
      </c>
      <c r="D1004" s="4">
        <f>_xlfn.XLOOKUP(A1004,Cleaning!$A:$A,Cleaning!$D:$D,0,0)</f>
        <v>0.52392361111111108</v>
      </c>
      <c r="E1004" s="2">
        <f>_xlfn.XLOOKUP(A1004,Cleaning!$A:$A,Cleaning!$E:$E,0,0)</f>
        <v>45877</v>
      </c>
      <c r="F1004" s="10" t="str">
        <f>_xlfn.XLOOKUP(A1004,Cleaning!$A:$A,Cleaning!$F:$F,0,0)</f>
        <v>Friday</v>
      </c>
      <c r="G1004" t="str">
        <f>_xlfn.XLOOKUP(A1004,Cleaning!$A:$A,Cleaning!$G:$G,0,0)</f>
        <v>Lunch</v>
      </c>
      <c r="H1004" t="str">
        <f>_xlfn.XLOOKUP(A1004,Cleaning!$A:$A,Cleaning!$I:$I,0,0)</f>
        <v>Takeout</v>
      </c>
      <c r="I1004" t="str">
        <f>_xlfn.XLOOKUP(A1004,Cleaning!$A:$A,Cleaning!$J:$J,0,0)</f>
        <v>Chicken Sandwich Combo</v>
      </c>
      <c r="J1004" t="str">
        <f>_xlfn.XLOOKUP(A1004,Cleaning!$A:$A,Cleaning!$L:$L,0,0)</f>
        <v>No Modifier</v>
      </c>
      <c r="K1004" t="str">
        <f>_xlfn.XLOOKUP(A1004,Cleaning!$A:$A,Cleaning!$X:$X,0,0)</f>
        <v>Cash</v>
      </c>
      <c r="L1004" s="3">
        <f>_xlfn.XLOOKUP(A1004,Cleaning!$A:$A,Cleaning!$M:$M,0,0)</f>
        <v>1</v>
      </c>
      <c r="M1004" s="5">
        <f>_xlfn.XLOOKUP(A1004,Cleaning!$A:$A,Cleaning!$O:$O,0,0)</f>
        <v>9.02</v>
      </c>
      <c r="N1004" s="12">
        <f>_xlfn.XLOOKUP(A1004,Cleaning!$A:$A,Cleaning!$P:$P,0,0)</f>
        <v>9.02</v>
      </c>
      <c r="O1004">
        <f>_xlfn.XLOOKUP(A1004,Cleaning!$A:$A,Cleaning!$R:$R,0,0)</f>
        <v>0</v>
      </c>
      <c r="P1004">
        <f>_xlfn.XLOOKUP(A1004,Cleaning!$A:$A,Cleaning!$T:$T,0,0)</f>
        <v>0.81</v>
      </c>
      <c r="Q1004" s="5">
        <f>_xlfn.XLOOKUP(A1004,Cleaning!$A:$A,Cleaning!$V:$V,0,0)</f>
        <v>9.83</v>
      </c>
    </row>
    <row r="1005" spans="1:17" x14ac:dyDescent="0.3">
      <c r="A1005" s="3">
        <v>121003</v>
      </c>
      <c r="B1005">
        <f>_xlfn.XLOOKUP(A1005,Cleaning!$A:$A,Cleaning!$B:$B,0,0)</f>
        <v>301</v>
      </c>
      <c r="C1005" s="2">
        <f>_xlfn.XLOOKUP(A1005,Cleaning!$A:$A,Cleaning!$C:$C,0,0)</f>
        <v>45869</v>
      </c>
      <c r="D1005" s="4">
        <f>_xlfn.XLOOKUP(A1005,Cleaning!$A:$A,Cleaning!$D:$D,0,0)</f>
        <v>0.12319444444444444</v>
      </c>
      <c r="E1005" s="2">
        <f>_xlfn.XLOOKUP(A1005,Cleaning!$A:$A,Cleaning!$E:$E,0,0)</f>
        <v>45869</v>
      </c>
      <c r="F1005" s="10" t="str">
        <f>_xlfn.XLOOKUP(A1005,Cleaning!$A:$A,Cleaning!$F:$F,0,0)</f>
        <v>Thursday</v>
      </c>
      <c r="G1005" t="str">
        <f>_xlfn.XLOOKUP(A1005,Cleaning!$A:$A,Cleaning!$G:$G,0,0)</f>
        <v>Lunch</v>
      </c>
      <c r="H1005" t="str">
        <f>_xlfn.XLOOKUP(A1005,Cleaning!$A:$A,Cleaning!$I:$I,0,0)</f>
        <v>Dine-In</v>
      </c>
      <c r="I1005" t="str">
        <f>_xlfn.XLOOKUP(A1005,Cleaning!$A:$A,Cleaning!$J:$J,0,0)</f>
        <v>Double Cheeseburger</v>
      </c>
      <c r="J1005" t="str">
        <f>_xlfn.XLOOKUP(A1005,Cleaning!$A:$A,Cleaning!$L:$L,0,0)</f>
        <v>No Modifier</v>
      </c>
      <c r="K1005" t="str">
        <f>_xlfn.XLOOKUP(A1005,Cleaning!$A:$A,Cleaning!$X:$X,0,0)</f>
        <v>Cash</v>
      </c>
      <c r="L1005" s="3">
        <f>_xlfn.XLOOKUP(A1005,Cleaning!$A:$A,Cleaning!$M:$M,0,0)</f>
        <v>1</v>
      </c>
      <c r="M1005" s="5">
        <f>_xlfn.XLOOKUP(A1005,Cleaning!$A:$A,Cleaning!$O:$O,0,0)</f>
        <v>5.47</v>
      </c>
      <c r="N1005" s="12">
        <f>_xlfn.XLOOKUP(A1005,Cleaning!$A:$A,Cleaning!$P:$P,0,0)</f>
        <v>5.47</v>
      </c>
      <c r="O1005">
        <f>_xlfn.XLOOKUP(A1005,Cleaning!$A:$A,Cleaning!$R:$R,0,0)</f>
        <v>0</v>
      </c>
      <c r="P1005">
        <f>_xlfn.XLOOKUP(A1005,Cleaning!$A:$A,Cleaning!$T:$T,0,0)</f>
        <v>0.44</v>
      </c>
      <c r="Q1005" s="5">
        <f>_xlfn.XLOOKUP(A1005,Cleaning!$A:$A,Cleaning!$V:$V,0,0)</f>
        <v>5.91</v>
      </c>
    </row>
    <row r="1006" spans="1:17" x14ac:dyDescent="0.3">
      <c r="A1006" s="3">
        <v>121004</v>
      </c>
      <c r="B1006">
        <f>_xlfn.XLOOKUP(A1006,Cleaning!$A:$A,Cleaning!$B:$B,0,0)</f>
        <v>401</v>
      </c>
      <c r="C1006" s="2">
        <f>_xlfn.XLOOKUP(A1006,Cleaning!$A:$A,Cleaning!$C:$C,0,0)</f>
        <v>45868</v>
      </c>
      <c r="D1006" s="4">
        <f>_xlfn.XLOOKUP(A1006,Cleaning!$A:$A,Cleaning!$D:$D,0,0)</f>
        <v>0.41249999999999998</v>
      </c>
      <c r="E1006" s="2">
        <f>_xlfn.XLOOKUP(A1006,Cleaning!$A:$A,Cleaning!$E:$E,0,0)</f>
        <v>45868</v>
      </c>
      <c r="F1006" s="10" t="str">
        <f>_xlfn.XLOOKUP(A1006,Cleaning!$A:$A,Cleaning!$F:$F,0,0)</f>
        <v>Wednesday</v>
      </c>
      <c r="G1006" t="str">
        <f>_xlfn.XLOOKUP(A1006,Cleaning!$A:$A,Cleaning!$G:$G,0,0)</f>
        <v>Breakfast</v>
      </c>
      <c r="H1006" t="str">
        <f>_xlfn.XLOOKUP(A1006,Cleaning!$A:$A,Cleaning!$I:$I,0,0)</f>
        <v>Drive-Thru</v>
      </c>
      <c r="I1006" t="str">
        <f>_xlfn.XLOOKUP(A1006,Cleaning!$A:$A,Cleaning!$J:$J,0,0)</f>
        <v>Breakfast Burrito</v>
      </c>
      <c r="J1006" t="str">
        <f>_xlfn.XLOOKUP(A1006,Cleaning!$A:$A,Cleaning!$L:$L,0,0)</f>
        <v>Extra Egg</v>
      </c>
      <c r="K1006" t="str">
        <f>_xlfn.XLOOKUP(A1006,Cleaning!$A:$A,Cleaning!$X:$X,0,0)</f>
        <v>GiftCard</v>
      </c>
      <c r="L1006" s="3">
        <f>_xlfn.XLOOKUP(A1006,Cleaning!$A:$A,Cleaning!$M:$M,0,0)</f>
        <v>1</v>
      </c>
      <c r="M1006" s="5">
        <f>_xlfn.XLOOKUP(A1006,Cleaning!$A:$A,Cleaning!$O:$O,0,0)</f>
        <v>4.91</v>
      </c>
      <c r="N1006" s="12">
        <f>_xlfn.XLOOKUP(A1006,Cleaning!$A:$A,Cleaning!$P:$P,0,0)</f>
        <v>4.91</v>
      </c>
      <c r="O1006">
        <f>_xlfn.XLOOKUP(A1006,Cleaning!$A:$A,Cleaning!$R:$R,0,0)</f>
        <v>0</v>
      </c>
      <c r="P1006">
        <f>_xlfn.XLOOKUP(A1006,Cleaning!$A:$A,Cleaning!$T:$T,0,0)</f>
        <v>0.47</v>
      </c>
      <c r="Q1006" s="5">
        <f>_xlfn.XLOOKUP(A1006,Cleaning!$A:$A,Cleaning!$V:$V,0,0)</f>
        <v>5.38</v>
      </c>
    </row>
    <row r="1007" spans="1:17" x14ac:dyDescent="0.3">
      <c r="A1007" s="3">
        <v>121005</v>
      </c>
      <c r="B1007">
        <f>_xlfn.XLOOKUP(A1007,Cleaning!$A:$A,Cleaning!$B:$B,0,0)</f>
        <v>103</v>
      </c>
      <c r="C1007" s="2">
        <f>_xlfn.XLOOKUP(A1007,Cleaning!$A:$A,Cleaning!$C:$C,0,0)</f>
        <v>45829</v>
      </c>
      <c r="D1007" s="4">
        <f>_xlfn.XLOOKUP(A1007,Cleaning!$A:$A,Cleaning!$D:$D,0,0)</f>
        <v>0.53476851851851848</v>
      </c>
      <c r="E1007" s="2">
        <f>_xlfn.XLOOKUP(A1007,Cleaning!$A:$A,Cleaning!$E:$E,0,0)</f>
        <v>45829</v>
      </c>
      <c r="F1007" s="10" t="str">
        <f>_xlfn.XLOOKUP(A1007,Cleaning!$A:$A,Cleaning!$F:$F,0,0)</f>
        <v>Saturday</v>
      </c>
      <c r="G1007" t="str">
        <f>_xlfn.XLOOKUP(A1007,Cleaning!$A:$A,Cleaning!$G:$G,0,0)</f>
        <v>Lunch</v>
      </c>
      <c r="H1007" t="str">
        <f>_xlfn.XLOOKUP(A1007,Cleaning!$A:$A,Cleaning!$I:$I,0,0)</f>
        <v>Dine-In</v>
      </c>
      <c r="I1007" t="str">
        <f>_xlfn.XLOOKUP(A1007,Cleaning!$A:$A,Cleaning!$J:$J,0,0)</f>
        <v>French Fries</v>
      </c>
      <c r="J1007" t="str">
        <f>_xlfn.XLOOKUP(A1007,Cleaning!$A:$A,Cleaning!$L:$L,0,0)</f>
        <v>No Sauce</v>
      </c>
      <c r="K1007" t="str">
        <f>_xlfn.XLOOKUP(A1007,Cleaning!$A:$A,Cleaning!$X:$X,0,0)</f>
        <v>Cash</v>
      </c>
      <c r="L1007" s="3">
        <f>_xlfn.XLOOKUP(A1007,Cleaning!$A:$A,Cleaning!$M:$M,0,0)</f>
        <v>1</v>
      </c>
      <c r="M1007" s="5">
        <f>_xlfn.XLOOKUP(A1007,Cleaning!$A:$A,Cleaning!$O:$O,0,0)</f>
        <v>2.75</v>
      </c>
      <c r="N1007" s="12">
        <f>_xlfn.XLOOKUP(A1007,Cleaning!$A:$A,Cleaning!$P:$P,0,0)</f>
        <v>2.75</v>
      </c>
      <c r="O1007">
        <f>_xlfn.XLOOKUP(A1007,Cleaning!$A:$A,Cleaning!$R:$R,0,0)</f>
        <v>0</v>
      </c>
      <c r="P1007">
        <f>_xlfn.XLOOKUP(A1007,Cleaning!$A:$A,Cleaning!$T:$T,0,0)</f>
        <v>0.23</v>
      </c>
      <c r="Q1007" s="5">
        <f>_xlfn.XLOOKUP(A1007,Cleaning!$A:$A,Cleaning!$V:$V,0,0)</f>
        <v>2.98</v>
      </c>
    </row>
    <row r="1008" spans="1:17" x14ac:dyDescent="0.3">
      <c r="A1008" s="3">
        <v>121006</v>
      </c>
      <c r="B1008">
        <f>_xlfn.XLOOKUP(A1008,Cleaning!$A:$A,Cleaning!$B:$B,0,0)</f>
        <v>301</v>
      </c>
      <c r="C1008" s="2">
        <f>_xlfn.XLOOKUP(A1008,Cleaning!$A:$A,Cleaning!$C:$C,0,0)</f>
        <v>45869</v>
      </c>
      <c r="D1008" s="4">
        <f>_xlfn.XLOOKUP(A1008,Cleaning!$A:$A,Cleaning!$D:$D,0,0)</f>
        <v>8.6006944444444441E-2</v>
      </c>
      <c r="E1008" s="2">
        <f>_xlfn.XLOOKUP(A1008,Cleaning!$A:$A,Cleaning!$E:$E,0,0)</f>
        <v>45869</v>
      </c>
      <c r="F1008" s="10" t="str">
        <f>_xlfn.XLOOKUP(A1008,Cleaning!$A:$A,Cleaning!$F:$F,0,0)</f>
        <v>Thursday</v>
      </c>
      <c r="G1008" t="str">
        <f>_xlfn.XLOOKUP(A1008,Cleaning!$A:$A,Cleaning!$G:$G,0,0)</f>
        <v>Lunch</v>
      </c>
      <c r="H1008" t="str">
        <f>_xlfn.XLOOKUP(A1008,Cleaning!$A:$A,Cleaning!$I:$I,0,0)</f>
        <v>Drive-Thru</v>
      </c>
      <c r="I1008" t="str">
        <f>_xlfn.XLOOKUP(A1008,Cleaning!$A:$A,Cleaning!$J:$J,0,0)</f>
        <v>Onion Rings</v>
      </c>
      <c r="J1008" t="str">
        <f>_xlfn.XLOOKUP(A1008,Cleaning!$A:$A,Cleaning!$L:$L,0,0)</f>
        <v>No Sauce</v>
      </c>
      <c r="K1008" t="str">
        <f>_xlfn.XLOOKUP(A1008,Cleaning!$A:$A,Cleaning!$X:$X,0,0)</f>
        <v>GiftCard</v>
      </c>
      <c r="L1008" s="3">
        <f>_xlfn.XLOOKUP(A1008,Cleaning!$A:$A,Cleaning!$M:$M,0,0)</f>
        <v>1</v>
      </c>
      <c r="M1008" s="5">
        <f>_xlfn.XLOOKUP(A1008,Cleaning!$A:$A,Cleaning!$O:$O,0,0)</f>
        <v>3.39</v>
      </c>
      <c r="N1008" s="12">
        <f>_xlfn.XLOOKUP(A1008,Cleaning!$A:$A,Cleaning!$P:$P,0,0)</f>
        <v>3.39</v>
      </c>
      <c r="O1008">
        <f>_xlfn.XLOOKUP(A1008,Cleaning!$A:$A,Cleaning!$R:$R,0,0)</f>
        <v>0</v>
      </c>
      <c r="P1008">
        <f>_xlfn.XLOOKUP(A1008,Cleaning!$A:$A,Cleaning!$T:$T,0,0)</f>
        <v>0.32</v>
      </c>
      <c r="Q1008" s="5">
        <f>_xlfn.XLOOKUP(A1008,Cleaning!$A:$A,Cleaning!$V:$V,0,0)</f>
        <v>3.71</v>
      </c>
    </row>
    <row r="1009" spans="1:17" x14ac:dyDescent="0.3">
      <c r="A1009" s="3">
        <v>121007</v>
      </c>
      <c r="B1009">
        <f>_xlfn.XLOOKUP(A1009,Cleaning!$A:$A,Cleaning!$B:$B,0,0)</f>
        <v>403</v>
      </c>
      <c r="C1009" s="2">
        <f>_xlfn.XLOOKUP(A1009,Cleaning!$A:$A,Cleaning!$C:$C,0,0)</f>
        <v>45770</v>
      </c>
      <c r="D1009" s="4">
        <f>_xlfn.XLOOKUP(A1009,Cleaning!$A:$A,Cleaning!$D:$D,0,0)</f>
        <v>0.38134259259259257</v>
      </c>
      <c r="E1009" s="2">
        <f>_xlfn.XLOOKUP(A1009,Cleaning!$A:$A,Cleaning!$E:$E,0,0)</f>
        <v>45770</v>
      </c>
      <c r="F1009" s="10" t="str">
        <f>_xlfn.XLOOKUP(A1009,Cleaning!$A:$A,Cleaning!$F:$F,0,0)</f>
        <v>Wednesday</v>
      </c>
      <c r="G1009" t="str">
        <f>_xlfn.XLOOKUP(A1009,Cleaning!$A:$A,Cleaning!$G:$G,0,0)</f>
        <v>Breakfast</v>
      </c>
      <c r="H1009" t="str">
        <f>_xlfn.XLOOKUP(A1009,Cleaning!$A:$A,Cleaning!$I:$I,0,0)</f>
        <v>Drive-Thru</v>
      </c>
      <c r="I1009" t="str">
        <f>_xlfn.XLOOKUP(A1009,Cleaning!$A:$A,Cleaning!$J:$J,0,0)</f>
        <v>Latte</v>
      </c>
      <c r="J1009" t="str">
        <f>_xlfn.XLOOKUP(A1009,Cleaning!$A:$A,Cleaning!$L:$L,0,0)</f>
        <v>No Ice</v>
      </c>
      <c r="K1009" t="str">
        <f>_xlfn.XLOOKUP(A1009,Cleaning!$A:$A,Cleaning!$X:$X,0,0)</f>
        <v>Card</v>
      </c>
      <c r="L1009" s="3">
        <f>_xlfn.XLOOKUP(A1009,Cleaning!$A:$A,Cleaning!$M:$M,0,0)</f>
        <v>2</v>
      </c>
      <c r="M1009" s="5">
        <f>_xlfn.XLOOKUP(A1009,Cleaning!$A:$A,Cleaning!$O:$O,0,0)</f>
        <v>3.4000000000000004</v>
      </c>
      <c r="N1009" s="12">
        <f>_xlfn.XLOOKUP(A1009,Cleaning!$A:$A,Cleaning!$P:$P,0,0)</f>
        <v>6.8000000000000007</v>
      </c>
      <c r="O1009">
        <f>_xlfn.XLOOKUP(A1009,Cleaning!$A:$A,Cleaning!$R:$R,0,0)</f>
        <v>1.36</v>
      </c>
      <c r="P1009">
        <f>_xlfn.XLOOKUP(A1009,Cleaning!$A:$A,Cleaning!$T:$T,0,0)</f>
        <v>0.39</v>
      </c>
      <c r="Q1009" s="5">
        <f>_xlfn.XLOOKUP(A1009,Cleaning!$A:$A,Cleaning!$V:$V,0,0)</f>
        <v>5.83</v>
      </c>
    </row>
    <row r="1010" spans="1:17" x14ac:dyDescent="0.3">
      <c r="A1010" s="3">
        <v>121008</v>
      </c>
      <c r="B1010">
        <f>_xlfn.XLOOKUP(A1010,Cleaning!$A:$A,Cleaning!$B:$B,0,0)</f>
        <v>201</v>
      </c>
      <c r="C1010" s="2">
        <f>_xlfn.XLOOKUP(A1010,Cleaning!$A:$A,Cleaning!$C:$C,0,0)</f>
        <v>45843</v>
      </c>
      <c r="D1010" s="4">
        <f>_xlfn.XLOOKUP(A1010,Cleaning!$A:$A,Cleaning!$D:$D,0,0)</f>
        <v>0.38300925925925927</v>
      </c>
      <c r="E1010" s="2">
        <f>_xlfn.XLOOKUP(A1010,Cleaning!$A:$A,Cleaning!$E:$E,0,0)</f>
        <v>45843</v>
      </c>
      <c r="F1010" s="10" t="str">
        <f>_xlfn.XLOOKUP(A1010,Cleaning!$A:$A,Cleaning!$F:$F,0,0)</f>
        <v>Saturday</v>
      </c>
      <c r="G1010" t="str">
        <f>_xlfn.XLOOKUP(A1010,Cleaning!$A:$A,Cleaning!$G:$G,0,0)</f>
        <v>Dinner</v>
      </c>
      <c r="H1010" t="str">
        <f>_xlfn.XLOOKUP(A1010,Cleaning!$A:$A,Cleaning!$I:$I,0,0)</f>
        <v>Dine-In</v>
      </c>
      <c r="I1010" t="str">
        <f>_xlfn.XLOOKUP(A1010,Cleaning!$A:$A,Cleaning!$J:$J,0,0)</f>
        <v>Veggie Burger</v>
      </c>
      <c r="J1010" t="str">
        <f>_xlfn.XLOOKUP(A1010,Cleaning!$A:$A,Cleaning!$L:$L,0,0)</f>
        <v>Gluten-Free Bun</v>
      </c>
      <c r="K1010" t="str">
        <f>_xlfn.XLOOKUP(A1010,Cleaning!$A:$A,Cleaning!$X:$X,0,0)</f>
        <v>Cash</v>
      </c>
      <c r="L1010" s="3">
        <f>_xlfn.XLOOKUP(A1010,Cleaning!$A:$A,Cleaning!$M:$M,0,0)</f>
        <v>1</v>
      </c>
      <c r="M1010" s="5">
        <f>_xlfn.XLOOKUP(A1010,Cleaning!$A:$A,Cleaning!$O:$O,0,0)</f>
        <v>6.61</v>
      </c>
      <c r="N1010" s="12">
        <f>_xlfn.XLOOKUP(A1010,Cleaning!$A:$A,Cleaning!$P:$P,0,0)</f>
        <v>6.61</v>
      </c>
      <c r="O1010">
        <f>_xlfn.XLOOKUP(A1010,Cleaning!$A:$A,Cleaning!$R:$R,0,0)</f>
        <v>0.66</v>
      </c>
      <c r="P1010">
        <f>_xlfn.XLOOKUP(A1010,Cleaning!$A:$A,Cleaning!$T:$T,0,0)</f>
        <v>0.42</v>
      </c>
      <c r="Q1010" s="5">
        <f>_xlfn.XLOOKUP(A1010,Cleaning!$A:$A,Cleaning!$V:$V,0,0)</f>
        <v>6.37</v>
      </c>
    </row>
    <row r="1011" spans="1:17" x14ac:dyDescent="0.3">
      <c r="A1011" s="3">
        <v>121009</v>
      </c>
      <c r="B1011">
        <f>_xlfn.XLOOKUP(A1011,Cleaning!$A:$A,Cleaning!$B:$B,0,0)</f>
        <v>401</v>
      </c>
      <c r="C1011" s="2">
        <f>_xlfn.XLOOKUP(A1011,Cleaning!$A:$A,Cleaning!$C:$C,0,0)</f>
        <v>45809</v>
      </c>
      <c r="D1011" s="4">
        <f>_xlfn.XLOOKUP(A1011,Cleaning!$A:$A,Cleaning!$D:$D,0,0)</f>
        <v>0.50034722222222228</v>
      </c>
      <c r="E1011" s="2">
        <f>_xlfn.XLOOKUP(A1011,Cleaning!$A:$A,Cleaning!$E:$E,0,0)</f>
        <v>45809</v>
      </c>
      <c r="F1011" s="10" t="str">
        <f>_xlfn.XLOOKUP(A1011,Cleaning!$A:$A,Cleaning!$F:$F,0,0)</f>
        <v>Sunday</v>
      </c>
      <c r="G1011" t="str">
        <f>_xlfn.XLOOKUP(A1011,Cleaning!$A:$A,Cleaning!$G:$G,0,0)</f>
        <v>Late Night</v>
      </c>
      <c r="H1011" t="str">
        <f>_xlfn.XLOOKUP(A1011,Cleaning!$A:$A,Cleaning!$I:$I,0,0)</f>
        <v>Dine-In</v>
      </c>
      <c r="I1011" t="str">
        <f>_xlfn.XLOOKUP(A1011,Cleaning!$A:$A,Cleaning!$J:$J,0,0)</f>
        <v>Milkshake</v>
      </c>
      <c r="J1011" t="str">
        <f>_xlfn.XLOOKUP(A1011,Cleaning!$A:$A,Cleaning!$L:$L,0,0)</f>
        <v>No Ice</v>
      </c>
      <c r="K1011" t="str">
        <f>_xlfn.XLOOKUP(A1011,Cleaning!$A:$A,Cleaning!$X:$X,0,0)</f>
        <v>MobilePay</v>
      </c>
      <c r="L1011" s="3">
        <f>_xlfn.XLOOKUP(A1011,Cleaning!$A:$A,Cleaning!$M:$M,0,0)</f>
        <v>1</v>
      </c>
      <c r="M1011" s="5">
        <f>_xlfn.XLOOKUP(A1011,Cleaning!$A:$A,Cleaning!$O:$O,0,0)</f>
        <v>3.81</v>
      </c>
      <c r="N1011" s="12">
        <f>_xlfn.XLOOKUP(A1011,Cleaning!$A:$A,Cleaning!$P:$P,0,0)</f>
        <v>3.81</v>
      </c>
      <c r="O1011">
        <f>_xlfn.XLOOKUP(A1011,Cleaning!$A:$A,Cleaning!$R:$R,0,0)</f>
        <v>0</v>
      </c>
      <c r="P1011">
        <f>_xlfn.XLOOKUP(A1011,Cleaning!$A:$A,Cleaning!$T:$T,0,0)</f>
        <v>0.23</v>
      </c>
      <c r="Q1011" s="5">
        <f>_xlfn.XLOOKUP(A1011,Cleaning!$A:$A,Cleaning!$V:$V,0,0)</f>
        <v>4.04</v>
      </c>
    </row>
    <row r="1012" spans="1:17" x14ac:dyDescent="0.3">
      <c r="A1012" s="3">
        <v>121010</v>
      </c>
      <c r="B1012">
        <f>_xlfn.XLOOKUP(A1012,Cleaning!$A:$A,Cleaning!$B:$B,0,0)</f>
        <v>102</v>
      </c>
      <c r="C1012" s="2">
        <f>_xlfn.XLOOKUP(A1012,Cleaning!$A:$A,Cleaning!$C:$C,0,0)</f>
        <v>45824</v>
      </c>
      <c r="D1012" s="4">
        <f>_xlfn.XLOOKUP(A1012,Cleaning!$A:$A,Cleaning!$D:$D,0,0)</f>
        <v>0.49162037037037037</v>
      </c>
      <c r="E1012" s="2">
        <f>_xlfn.XLOOKUP(A1012,Cleaning!$A:$A,Cleaning!$E:$E,0,0)</f>
        <v>45824</v>
      </c>
      <c r="F1012" s="10" t="str">
        <f>_xlfn.XLOOKUP(A1012,Cleaning!$A:$A,Cleaning!$F:$F,0,0)</f>
        <v>Monday</v>
      </c>
      <c r="G1012" t="str">
        <f>_xlfn.XLOOKUP(A1012,Cleaning!$A:$A,Cleaning!$G:$G,0,0)</f>
        <v>Lunch</v>
      </c>
      <c r="H1012" t="str">
        <f>_xlfn.XLOOKUP(A1012,Cleaning!$A:$A,Cleaning!$I:$I,0,0)</f>
        <v>Dine-In</v>
      </c>
      <c r="I1012" t="str">
        <f>_xlfn.XLOOKUP(A1012,Cleaning!$A:$A,Cleaning!$J:$J,0,0)</f>
        <v>Chicken Nuggets (10pc)</v>
      </c>
      <c r="J1012" t="str">
        <f>_xlfn.XLOOKUP(A1012,Cleaning!$A:$A,Cleaning!$L:$L,0,0)</f>
        <v>No Modifier</v>
      </c>
      <c r="K1012" t="str">
        <f>_xlfn.XLOOKUP(A1012,Cleaning!$A:$A,Cleaning!$X:$X,0,0)</f>
        <v>Card</v>
      </c>
      <c r="L1012" s="3">
        <f>_xlfn.XLOOKUP(A1012,Cleaning!$A:$A,Cleaning!$M:$M,0,0)</f>
        <v>1</v>
      </c>
      <c r="M1012" s="5">
        <f>_xlfn.XLOOKUP(A1012,Cleaning!$A:$A,Cleaning!$O:$O,0,0)</f>
        <v>5.43</v>
      </c>
      <c r="N1012" s="12">
        <f>_xlfn.XLOOKUP(A1012,Cleaning!$A:$A,Cleaning!$P:$P,0,0)</f>
        <v>5.43</v>
      </c>
      <c r="O1012">
        <f>_xlfn.XLOOKUP(A1012,Cleaning!$A:$A,Cleaning!$R:$R,0,0)</f>
        <v>0</v>
      </c>
      <c r="P1012">
        <f>_xlfn.XLOOKUP(A1012,Cleaning!$A:$A,Cleaning!$T:$T,0,0)</f>
        <v>0.38</v>
      </c>
      <c r="Q1012" s="5">
        <f>_xlfn.XLOOKUP(A1012,Cleaning!$A:$A,Cleaning!$V:$V,0,0)</f>
        <v>5.81</v>
      </c>
    </row>
    <row r="1013" spans="1:17" x14ac:dyDescent="0.3">
      <c r="A1013" s="3">
        <v>121011</v>
      </c>
      <c r="B1013">
        <f>_xlfn.XLOOKUP(A1013,Cleaning!$A:$A,Cleaning!$B:$B,0,0)</f>
        <v>101</v>
      </c>
      <c r="C1013" s="2">
        <f>_xlfn.XLOOKUP(A1013,Cleaning!$A:$A,Cleaning!$C:$C,0,0)</f>
        <v>45817</v>
      </c>
      <c r="D1013" s="4">
        <f>_xlfn.XLOOKUP(A1013,Cleaning!$A:$A,Cleaning!$D:$D,0,0)</f>
        <v>0.33175925925925925</v>
      </c>
      <c r="E1013" s="2">
        <f>_xlfn.XLOOKUP(A1013,Cleaning!$A:$A,Cleaning!$E:$E,0,0)</f>
        <v>45817</v>
      </c>
      <c r="F1013" s="10" t="str">
        <f>_xlfn.XLOOKUP(A1013,Cleaning!$A:$A,Cleaning!$F:$F,0,0)</f>
        <v>Monday</v>
      </c>
      <c r="G1013" t="str">
        <f>_xlfn.XLOOKUP(A1013,Cleaning!$A:$A,Cleaning!$G:$G,0,0)</f>
        <v>Breakfast</v>
      </c>
      <c r="H1013" t="str">
        <f>_xlfn.XLOOKUP(A1013,Cleaning!$A:$A,Cleaning!$I:$I,0,0)</f>
        <v>Drive-Thru</v>
      </c>
      <c r="I1013" t="str">
        <f>_xlfn.XLOOKUP(A1013,Cleaning!$A:$A,Cleaning!$J:$J,0,0)</f>
        <v>Latte</v>
      </c>
      <c r="J1013" t="str">
        <f>_xlfn.XLOOKUP(A1013,Cleaning!$A:$A,Cleaning!$L:$L,0,0)</f>
        <v>Extra Ice</v>
      </c>
      <c r="K1013" t="str">
        <f>_xlfn.XLOOKUP(A1013,Cleaning!$A:$A,Cleaning!$X:$X,0,0)</f>
        <v>Cash</v>
      </c>
      <c r="L1013" s="3">
        <f>_xlfn.XLOOKUP(A1013,Cleaning!$A:$A,Cleaning!$M:$M,0,0)</f>
        <v>1</v>
      </c>
      <c r="M1013" s="5">
        <f>_xlfn.XLOOKUP(A1013,Cleaning!$A:$A,Cleaning!$O:$O,0,0)</f>
        <v>3.29</v>
      </c>
      <c r="N1013" s="12">
        <f>_xlfn.XLOOKUP(A1013,Cleaning!$A:$A,Cleaning!$P:$P,0,0)</f>
        <v>3.29</v>
      </c>
      <c r="O1013">
        <f>_xlfn.XLOOKUP(A1013,Cleaning!$A:$A,Cleaning!$R:$R,0,0)</f>
        <v>0</v>
      </c>
      <c r="P1013">
        <f>_xlfn.XLOOKUP(A1013,Cleaning!$A:$A,Cleaning!$T:$T,0,0)</f>
        <v>0.25</v>
      </c>
      <c r="Q1013" s="5">
        <f>_xlfn.XLOOKUP(A1013,Cleaning!$A:$A,Cleaning!$V:$V,0,0)</f>
        <v>3.54</v>
      </c>
    </row>
    <row r="1014" spans="1:17" x14ac:dyDescent="0.3">
      <c r="A1014" s="3">
        <v>121012</v>
      </c>
      <c r="B1014">
        <f>_xlfn.XLOOKUP(A1014,Cleaning!$A:$A,Cleaning!$B:$B,0,0)</f>
        <v>403</v>
      </c>
      <c r="C1014" s="2">
        <f>_xlfn.XLOOKUP(A1014,Cleaning!$A:$A,Cleaning!$C:$C,0,0)</f>
        <v>45768</v>
      </c>
      <c r="D1014" s="4">
        <f>_xlfn.XLOOKUP(A1014,Cleaning!$A:$A,Cleaning!$D:$D,0,0)</f>
        <v>0.18203703703703702</v>
      </c>
      <c r="E1014" s="2">
        <f>_xlfn.XLOOKUP(A1014,Cleaning!$A:$A,Cleaning!$E:$E,0,0)</f>
        <v>45768</v>
      </c>
      <c r="F1014" s="10" t="str">
        <f>_xlfn.XLOOKUP(A1014,Cleaning!$A:$A,Cleaning!$F:$F,0,0)</f>
        <v>Monday</v>
      </c>
      <c r="G1014" t="str">
        <f>_xlfn.XLOOKUP(A1014,Cleaning!$A:$A,Cleaning!$G:$G,0,0)</f>
        <v>Afternoon</v>
      </c>
      <c r="H1014" t="str">
        <f>_xlfn.XLOOKUP(A1014,Cleaning!$A:$A,Cleaning!$I:$I,0,0)</f>
        <v>Takeout</v>
      </c>
      <c r="I1014" t="str">
        <f>_xlfn.XLOOKUP(A1014,Cleaning!$A:$A,Cleaning!$J:$J,0,0)</f>
        <v>Soft Drink (Medium)</v>
      </c>
      <c r="J1014" t="str">
        <f>_xlfn.XLOOKUP(A1014,Cleaning!$A:$A,Cleaning!$L:$L,0,0)</f>
        <v>No Modifier</v>
      </c>
      <c r="K1014" t="str">
        <f>_xlfn.XLOOKUP(A1014,Cleaning!$A:$A,Cleaning!$X:$X,0,0)</f>
        <v>Card</v>
      </c>
      <c r="L1014" s="3">
        <f>_xlfn.XLOOKUP(A1014,Cleaning!$A:$A,Cleaning!$M:$M,0,0)</f>
        <v>2</v>
      </c>
      <c r="M1014" s="5">
        <f>_xlfn.XLOOKUP(A1014,Cleaning!$A:$A,Cleaning!$O:$O,0,0)</f>
        <v>1.91</v>
      </c>
      <c r="N1014" s="12">
        <f>_xlfn.XLOOKUP(A1014,Cleaning!$A:$A,Cleaning!$P:$P,0,0)</f>
        <v>3.82</v>
      </c>
      <c r="O1014">
        <f>_xlfn.XLOOKUP(A1014,Cleaning!$A:$A,Cleaning!$R:$R,0,0)</f>
        <v>0.38</v>
      </c>
      <c r="P1014">
        <f>_xlfn.XLOOKUP(A1014,Cleaning!$A:$A,Cleaning!$T:$T,0,0)</f>
        <v>0.31</v>
      </c>
      <c r="Q1014" s="5">
        <f>_xlfn.XLOOKUP(A1014,Cleaning!$A:$A,Cleaning!$V:$V,0,0)</f>
        <v>3.75</v>
      </c>
    </row>
    <row r="1015" spans="1:17" x14ac:dyDescent="0.3">
      <c r="A1015" s="3">
        <v>121013</v>
      </c>
      <c r="B1015">
        <f>_xlfn.XLOOKUP(A1015,Cleaning!$A:$A,Cleaning!$B:$B,0,0)</f>
        <v>102</v>
      </c>
      <c r="C1015" s="2">
        <f>_xlfn.XLOOKUP(A1015,Cleaning!$A:$A,Cleaning!$C:$C,0,0)</f>
        <v>45836</v>
      </c>
      <c r="D1015" s="4">
        <f>_xlfn.XLOOKUP(A1015,Cleaning!$A:$A,Cleaning!$D:$D,0,0)</f>
        <v>0.21483796296296295</v>
      </c>
      <c r="E1015" s="2">
        <f>_xlfn.XLOOKUP(A1015,Cleaning!$A:$A,Cleaning!$E:$E,0,0)</f>
        <v>45836</v>
      </c>
      <c r="F1015" s="10" t="str">
        <f>_xlfn.XLOOKUP(A1015,Cleaning!$A:$A,Cleaning!$F:$F,0,0)</f>
        <v>Saturday</v>
      </c>
      <c r="G1015" t="str">
        <f>_xlfn.XLOOKUP(A1015,Cleaning!$A:$A,Cleaning!$G:$G,0,0)</f>
        <v>Breakfast</v>
      </c>
      <c r="H1015" t="str">
        <f>_xlfn.XLOOKUP(A1015,Cleaning!$A:$A,Cleaning!$I:$I,0,0)</f>
        <v>Drive-Thru</v>
      </c>
      <c r="I1015" t="str">
        <f>_xlfn.XLOOKUP(A1015,Cleaning!$A:$A,Cleaning!$J:$J,0,0)</f>
        <v>Sausage Biscuit</v>
      </c>
      <c r="J1015" t="str">
        <f>_xlfn.XLOOKUP(A1015,Cleaning!$A:$A,Cleaning!$L:$L,0,0)</f>
        <v>Extra Egg</v>
      </c>
      <c r="K1015" t="str">
        <f>_xlfn.XLOOKUP(A1015,Cleaning!$A:$A,Cleaning!$X:$X,0,0)</f>
        <v>Cash</v>
      </c>
      <c r="L1015" s="3">
        <f>_xlfn.XLOOKUP(A1015,Cleaning!$A:$A,Cleaning!$M:$M,0,0)</f>
        <v>1</v>
      </c>
      <c r="M1015" s="5">
        <f>_xlfn.XLOOKUP(A1015,Cleaning!$A:$A,Cleaning!$O:$O,0,0)</f>
        <v>3.8699999999999997</v>
      </c>
      <c r="N1015" s="12">
        <f>_xlfn.XLOOKUP(A1015,Cleaning!$A:$A,Cleaning!$P:$P,0,0)</f>
        <v>3.8699999999999997</v>
      </c>
      <c r="O1015">
        <f>_xlfn.XLOOKUP(A1015,Cleaning!$A:$A,Cleaning!$R:$R,0,0)</f>
        <v>0</v>
      </c>
      <c r="P1015">
        <f>_xlfn.XLOOKUP(A1015,Cleaning!$A:$A,Cleaning!$T:$T,0,0)</f>
        <v>0.31</v>
      </c>
      <c r="Q1015" s="5">
        <f>_xlfn.XLOOKUP(A1015,Cleaning!$A:$A,Cleaning!$V:$V,0,0)</f>
        <v>4.18</v>
      </c>
    </row>
    <row r="1016" spans="1:17" x14ac:dyDescent="0.3">
      <c r="A1016" s="3">
        <v>121014</v>
      </c>
      <c r="B1016">
        <f>_xlfn.XLOOKUP(A1016,Cleaning!$A:$A,Cleaning!$B:$B,0,0)</f>
        <v>103</v>
      </c>
      <c r="C1016" s="2">
        <f>_xlfn.XLOOKUP(A1016,Cleaning!$A:$A,Cleaning!$C:$C,0,0)</f>
        <v>45871</v>
      </c>
      <c r="D1016" s="4">
        <f>_xlfn.XLOOKUP(A1016,Cleaning!$A:$A,Cleaning!$D:$D,0,0)</f>
        <v>0.12172453703703703</v>
      </c>
      <c r="E1016" s="2">
        <f>_xlfn.XLOOKUP(A1016,Cleaning!$A:$A,Cleaning!$E:$E,0,0)</f>
        <v>45871</v>
      </c>
      <c r="F1016" s="10" t="str">
        <f>_xlfn.XLOOKUP(A1016,Cleaning!$A:$A,Cleaning!$F:$F,0,0)</f>
        <v>Saturday</v>
      </c>
      <c r="G1016" t="str">
        <f>_xlfn.XLOOKUP(A1016,Cleaning!$A:$A,Cleaning!$G:$G,0,0)</f>
        <v>Lunch</v>
      </c>
      <c r="H1016" t="str">
        <f>_xlfn.XLOOKUP(A1016,Cleaning!$A:$A,Cleaning!$I:$I,0,0)</f>
        <v>Drive-Thru</v>
      </c>
      <c r="I1016" t="str">
        <f>_xlfn.XLOOKUP(A1016,Cleaning!$A:$A,Cleaning!$J:$J,0,0)</f>
        <v>Double Cheeseburger Combo</v>
      </c>
      <c r="J1016" t="str">
        <f>_xlfn.XLOOKUP(A1016,Cleaning!$A:$A,Cleaning!$L:$L,0,0)</f>
        <v>No Modifier</v>
      </c>
      <c r="K1016" t="str">
        <f>_xlfn.XLOOKUP(A1016,Cleaning!$A:$A,Cleaning!$X:$X,0,0)</f>
        <v>Card</v>
      </c>
      <c r="L1016" s="3">
        <f>_xlfn.XLOOKUP(A1016,Cleaning!$A:$A,Cleaning!$M:$M,0,0)</f>
        <v>1</v>
      </c>
      <c r="M1016" s="5">
        <f>_xlfn.XLOOKUP(A1016,Cleaning!$A:$A,Cleaning!$O:$O,0,0)</f>
        <v>10.86</v>
      </c>
      <c r="N1016" s="12">
        <f>_xlfn.XLOOKUP(A1016,Cleaning!$A:$A,Cleaning!$P:$P,0,0)</f>
        <v>10.86</v>
      </c>
      <c r="O1016">
        <f>_xlfn.XLOOKUP(A1016,Cleaning!$A:$A,Cleaning!$R:$R,0,0)</f>
        <v>0</v>
      </c>
      <c r="P1016">
        <f>_xlfn.XLOOKUP(A1016,Cleaning!$A:$A,Cleaning!$T:$T,0,0)</f>
        <v>0.81</v>
      </c>
      <c r="Q1016" s="5">
        <f>_xlfn.XLOOKUP(A1016,Cleaning!$A:$A,Cleaning!$V:$V,0,0)</f>
        <v>11.67</v>
      </c>
    </row>
    <row r="1017" spans="1:17" x14ac:dyDescent="0.3">
      <c r="A1017" s="3">
        <v>121015</v>
      </c>
      <c r="B1017">
        <f>_xlfn.XLOOKUP(A1017,Cleaning!$A:$A,Cleaning!$B:$B,0,0)</f>
        <v>301</v>
      </c>
      <c r="C1017" s="2">
        <f>_xlfn.XLOOKUP(A1017,Cleaning!$A:$A,Cleaning!$C:$C,0,0)</f>
        <v>45830</v>
      </c>
      <c r="D1017" s="4">
        <f>_xlfn.XLOOKUP(A1017,Cleaning!$A:$A,Cleaning!$D:$D,0,0)</f>
        <v>0.35136574074074073</v>
      </c>
      <c r="E1017" s="2">
        <f>_xlfn.XLOOKUP(A1017,Cleaning!$A:$A,Cleaning!$E:$E,0,0)</f>
        <v>45830</v>
      </c>
      <c r="F1017" s="10" t="str">
        <f>_xlfn.XLOOKUP(A1017,Cleaning!$A:$A,Cleaning!$F:$F,0,0)</f>
        <v>Sunday</v>
      </c>
      <c r="G1017" t="str">
        <f>_xlfn.XLOOKUP(A1017,Cleaning!$A:$A,Cleaning!$G:$G,0,0)</f>
        <v>Dinner</v>
      </c>
      <c r="H1017" t="str">
        <f>_xlfn.XLOOKUP(A1017,Cleaning!$A:$A,Cleaning!$I:$I,0,0)</f>
        <v>Dine-In</v>
      </c>
      <c r="I1017" t="str">
        <f>_xlfn.XLOOKUP(A1017,Cleaning!$A:$A,Cleaning!$J:$J,0,0)</f>
        <v>Veggie Burger</v>
      </c>
      <c r="J1017" t="str">
        <f>_xlfn.XLOOKUP(A1017,Cleaning!$A:$A,Cleaning!$L:$L,0,0)</f>
        <v>Extra Patty</v>
      </c>
      <c r="K1017" t="str">
        <f>_xlfn.XLOOKUP(A1017,Cleaning!$A:$A,Cleaning!$X:$X,0,0)</f>
        <v>Card</v>
      </c>
      <c r="L1017" s="3">
        <f>_xlfn.XLOOKUP(A1017,Cleaning!$A:$A,Cleaning!$M:$M,0,0)</f>
        <v>2</v>
      </c>
      <c r="M1017" s="5">
        <f>_xlfn.XLOOKUP(A1017,Cleaning!$A:$A,Cleaning!$O:$O,0,0)</f>
        <v>7.31</v>
      </c>
      <c r="N1017" s="12">
        <f>_xlfn.XLOOKUP(A1017,Cleaning!$A:$A,Cleaning!$P:$P,0,0)</f>
        <v>14.62</v>
      </c>
      <c r="O1017">
        <f>_xlfn.XLOOKUP(A1017,Cleaning!$A:$A,Cleaning!$R:$R,0,0)</f>
        <v>0</v>
      </c>
      <c r="P1017">
        <f>_xlfn.XLOOKUP(A1017,Cleaning!$A:$A,Cleaning!$T:$T,0,0)</f>
        <v>1.24</v>
      </c>
      <c r="Q1017" s="5">
        <f>_xlfn.XLOOKUP(A1017,Cleaning!$A:$A,Cleaning!$V:$V,0,0)</f>
        <v>15.86</v>
      </c>
    </row>
    <row r="1018" spans="1:17" x14ac:dyDescent="0.3">
      <c r="A1018" s="3">
        <v>121016</v>
      </c>
      <c r="B1018">
        <f>_xlfn.XLOOKUP(A1018,Cleaning!$A:$A,Cleaning!$B:$B,0,0)</f>
        <v>201</v>
      </c>
      <c r="C1018" s="2">
        <f>_xlfn.XLOOKUP(A1018,Cleaning!$A:$A,Cleaning!$C:$C,0,0)</f>
        <v>45785</v>
      </c>
      <c r="D1018" s="4">
        <f>_xlfn.XLOOKUP(A1018,Cleaning!$A:$A,Cleaning!$D:$D,0,0)</f>
        <v>0.15141203703703704</v>
      </c>
      <c r="E1018" s="2">
        <f>_xlfn.XLOOKUP(A1018,Cleaning!$A:$A,Cleaning!$E:$E,0,0)</f>
        <v>45785</v>
      </c>
      <c r="F1018" s="10" t="str">
        <f>_xlfn.XLOOKUP(A1018,Cleaning!$A:$A,Cleaning!$F:$F,0,0)</f>
        <v>Thursday</v>
      </c>
      <c r="G1018" t="str">
        <f>_xlfn.XLOOKUP(A1018,Cleaning!$A:$A,Cleaning!$G:$G,0,0)</f>
        <v>Afternoon</v>
      </c>
      <c r="H1018" t="str">
        <f>_xlfn.XLOOKUP(A1018,Cleaning!$A:$A,Cleaning!$I:$I,0,0)</f>
        <v>Takeout</v>
      </c>
      <c r="I1018" t="str">
        <f>_xlfn.XLOOKUP(A1018,Cleaning!$A:$A,Cleaning!$J:$J,0,0)</f>
        <v>Bottled Water</v>
      </c>
      <c r="J1018" t="str">
        <f>_xlfn.XLOOKUP(A1018,Cleaning!$A:$A,Cleaning!$L:$L,0,0)</f>
        <v>No Modifier</v>
      </c>
      <c r="K1018" t="str">
        <f>_xlfn.XLOOKUP(A1018,Cleaning!$A:$A,Cleaning!$X:$X,0,0)</f>
        <v>Card</v>
      </c>
      <c r="L1018" s="3">
        <f>_xlfn.XLOOKUP(A1018,Cleaning!$A:$A,Cleaning!$M:$M,0,0)</f>
        <v>1</v>
      </c>
      <c r="M1018" s="5">
        <f>_xlfn.XLOOKUP(A1018,Cleaning!$A:$A,Cleaning!$O:$O,0,0)</f>
        <v>1.39</v>
      </c>
      <c r="N1018" s="12">
        <f>_xlfn.XLOOKUP(A1018,Cleaning!$A:$A,Cleaning!$P:$P,0,0)</f>
        <v>1.39</v>
      </c>
      <c r="O1018">
        <f>_xlfn.XLOOKUP(A1018,Cleaning!$A:$A,Cleaning!$R:$R,0,0)</f>
        <v>0</v>
      </c>
      <c r="P1018">
        <f>_xlfn.XLOOKUP(A1018,Cleaning!$A:$A,Cleaning!$T:$T,0,0)</f>
        <v>0.08</v>
      </c>
      <c r="Q1018" s="5">
        <f>_xlfn.XLOOKUP(A1018,Cleaning!$A:$A,Cleaning!$V:$V,0,0)</f>
        <v>1.47</v>
      </c>
    </row>
    <row r="1019" spans="1:17" x14ac:dyDescent="0.3">
      <c r="A1019" s="3">
        <v>121017</v>
      </c>
      <c r="B1019">
        <f>_xlfn.XLOOKUP(A1019,Cleaning!$A:$A,Cleaning!$B:$B,0,0)</f>
        <v>102</v>
      </c>
      <c r="C1019" s="2">
        <f>_xlfn.XLOOKUP(A1019,Cleaning!$A:$A,Cleaning!$C:$C,0,0)</f>
        <v>45814</v>
      </c>
      <c r="D1019" s="4">
        <f>_xlfn.XLOOKUP(A1019,Cleaning!$A:$A,Cleaning!$D:$D,0,0)</f>
        <v>8.7939814814814818E-2</v>
      </c>
      <c r="E1019" s="2">
        <f>_xlfn.XLOOKUP(A1019,Cleaning!$A:$A,Cleaning!$E:$E,0,0)</f>
        <v>45814</v>
      </c>
      <c r="F1019" s="10" t="str">
        <f>_xlfn.XLOOKUP(A1019,Cleaning!$A:$A,Cleaning!$F:$F,0,0)</f>
        <v>Friday</v>
      </c>
      <c r="G1019" t="str">
        <f>_xlfn.XLOOKUP(A1019,Cleaning!$A:$A,Cleaning!$G:$G,0,0)</f>
        <v>Lunch</v>
      </c>
      <c r="H1019" t="str">
        <f>_xlfn.XLOOKUP(A1019,Cleaning!$A:$A,Cleaning!$I:$I,0,0)</f>
        <v>Drive-Thru</v>
      </c>
      <c r="I1019" t="str">
        <f>_xlfn.XLOOKUP(A1019,Cleaning!$A:$A,Cleaning!$J:$J,0,0)</f>
        <v>Spicy Chicken Sandwich</v>
      </c>
      <c r="J1019" t="str">
        <f>_xlfn.XLOOKUP(A1019,Cleaning!$A:$A,Cleaning!$L:$L,0,0)</f>
        <v>No Modifier</v>
      </c>
      <c r="K1019" t="str">
        <f>_xlfn.XLOOKUP(A1019,Cleaning!$A:$A,Cleaning!$X:$X,0,0)</f>
        <v>Card</v>
      </c>
      <c r="L1019" s="3">
        <f>_xlfn.XLOOKUP(A1019,Cleaning!$A:$A,Cleaning!$M:$M,0,0)</f>
        <v>2</v>
      </c>
      <c r="M1019" s="5">
        <f>_xlfn.XLOOKUP(A1019,Cleaning!$A:$A,Cleaning!$O:$O,0,0)</f>
        <v>5.45</v>
      </c>
      <c r="N1019" s="12">
        <f>_xlfn.XLOOKUP(A1019,Cleaning!$A:$A,Cleaning!$P:$P,0,0)</f>
        <v>10.9</v>
      </c>
      <c r="O1019">
        <f>_xlfn.XLOOKUP(A1019,Cleaning!$A:$A,Cleaning!$R:$R,0,0)</f>
        <v>0</v>
      </c>
      <c r="P1019">
        <f>_xlfn.XLOOKUP(A1019,Cleaning!$A:$A,Cleaning!$T:$T,0,0)</f>
        <v>0.65</v>
      </c>
      <c r="Q1019" s="5">
        <f>_xlfn.XLOOKUP(A1019,Cleaning!$A:$A,Cleaning!$V:$V,0,0)</f>
        <v>11.55</v>
      </c>
    </row>
    <row r="1020" spans="1:17" x14ac:dyDescent="0.3">
      <c r="A1020" s="3">
        <v>121018</v>
      </c>
      <c r="B1020">
        <f>_xlfn.XLOOKUP(A1020,Cleaning!$A:$A,Cleaning!$B:$B,0,0)</f>
        <v>201</v>
      </c>
      <c r="C1020" s="2">
        <f>_xlfn.XLOOKUP(A1020,Cleaning!$A:$A,Cleaning!$C:$C,0,0)</f>
        <v>45761</v>
      </c>
      <c r="D1020" s="4">
        <f>_xlfn.XLOOKUP(A1020,Cleaning!$A:$A,Cleaning!$D:$D,0,0)</f>
        <v>7.228009259259259E-2</v>
      </c>
      <c r="E1020" s="2">
        <f>_xlfn.XLOOKUP(A1020,Cleaning!$A:$A,Cleaning!$E:$E,0,0)</f>
        <v>45761</v>
      </c>
      <c r="F1020" s="10" t="str">
        <f>_xlfn.XLOOKUP(A1020,Cleaning!$A:$A,Cleaning!$F:$F,0,0)</f>
        <v>Monday</v>
      </c>
      <c r="G1020" t="str">
        <f>_xlfn.XLOOKUP(A1020,Cleaning!$A:$A,Cleaning!$G:$G,0,0)</f>
        <v>Lunch</v>
      </c>
      <c r="H1020" t="str">
        <f>_xlfn.XLOOKUP(A1020,Cleaning!$A:$A,Cleaning!$I:$I,0,0)</f>
        <v>Delivery</v>
      </c>
      <c r="I1020" t="str">
        <f>_xlfn.XLOOKUP(A1020,Cleaning!$A:$A,Cleaning!$J:$J,0,0)</f>
        <v>Onion Rings</v>
      </c>
      <c r="J1020" t="str">
        <f>_xlfn.XLOOKUP(A1020,Cleaning!$A:$A,Cleaning!$L:$L,0,0)</f>
        <v>Small Size</v>
      </c>
      <c r="K1020" t="str">
        <f>_xlfn.XLOOKUP(A1020,Cleaning!$A:$A,Cleaning!$X:$X,0,0)</f>
        <v>GiftCard</v>
      </c>
      <c r="L1020" s="3">
        <f>_xlfn.XLOOKUP(A1020,Cleaning!$A:$A,Cleaning!$M:$M,0,0)</f>
        <v>1</v>
      </c>
      <c r="M1020" s="5">
        <f>_xlfn.XLOOKUP(A1020,Cleaning!$A:$A,Cleaning!$O:$O,0,0)</f>
        <v>2.75</v>
      </c>
      <c r="N1020" s="12">
        <f>_xlfn.XLOOKUP(A1020,Cleaning!$A:$A,Cleaning!$P:$P,0,0)</f>
        <v>2.75</v>
      </c>
      <c r="O1020">
        <f>_xlfn.XLOOKUP(A1020,Cleaning!$A:$A,Cleaning!$R:$R,0,0)</f>
        <v>0</v>
      </c>
      <c r="P1020">
        <f>_xlfn.XLOOKUP(A1020,Cleaning!$A:$A,Cleaning!$T:$T,0,0)</f>
        <v>0.22</v>
      </c>
      <c r="Q1020" s="5">
        <f>_xlfn.XLOOKUP(A1020,Cleaning!$A:$A,Cleaning!$V:$V,0,0)</f>
        <v>2.97</v>
      </c>
    </row>
    <row r="1021" spans="1:17" x14ac:dyDescent="0.3">
      <c r="A1021" s="3">
        <v>121019</v>
      </c>
      <c r="B1021">
        <f>_xlfn.XLOOKUP(A1021,Cleaning!$A:$A,Cleaning!$B:$B,0,0)</f>
        <v>101</v>
      </c>
      <c r="C1021" s="2">
        <f>_xlfn.XLOOKUP(A1021,Cleaning!$A:$A,Cleaning!$C:$C,0,0)</f>
        <v>45864</v>
      </c>
      <c r="D1021" s="4">
        <f>_xlfn.XLOOKUP(A1021,Cleaning!$A:$A,Cleaning!$D:$D,0,0)</f>
        <v>0.30133101851851851</v>
      </c>
      <c r="E1021" s="2">
        <f>_xlfn.XLOOKUP(A1021,Cleaning!$A:$A,Cleaning!$E:$E,0,0)</f>
        <v>45864</v>
      </c>
      <c r="F1021" s="10" t="str">
        <f>_xlfn.XLOOKUP(A1021,Cleaning!$A:$A,Cleaning!$F:$F,0,0)</f>
        <v>Saturday</v>
      </c>
      <c r="G1021" t="str">
        <f>_xlfn.XLOOKUP(A1021,Cleaning!$A:$A,Cleaning!$G:$G,0,0)</f>
        <v>Breakfast</v>
      </c>
      <c r="H1021" t="str">
        <f>_xlfn.XLOOKUP(A1021,Cleaning!$A:$A,Cleaning!$I:$I,0,0)</f>
        <v>Drive-Thru</v>
      </c>
      <c r="I1021" t="str">
        <f>_xlfn.XLOOKUP(A1021,Cleaning!$A:$A,Cleaning!$J:$J,0,0)</f>
        <v>Latte</v>
      </c>
      <c r="J1021" t="str">
        <f>_xlfn.XLOOKUP(A1021,Cleaning!$A:$A,Cleaning!$L:$L,0,0)</f>
        <v>Almond Milk</v>
      </c>
      <c r="K1021" t="str">
        <f>_xlfn.XLOOKUP(A1021,Cleaning!$A:$A,Cleaning!$X:$X,0,0)</f>
        <v>Card</v>
      </c>
      <c r="L1021" s="3">
        <f>_xlfn.XLOOKUP(A1021,Cleaning!$A:$A,Cleaning!$M:$M,0,0)</f>
        <v>1</v>
      </c>
      <c r="M1021" s="5">
        <f>_xlfn.XLOOKUP(A1021,Cleaning!$A:$A,Cleaning!$O:$O,0,0)</f>
        <v>4.05</v>
      </c>
      <c r="N1021" s="12">
        <f>_xlfn.XLOOKUP(A1021,Cleaning!$A:$A,Cleaning!$P:$P,0,0)</f>
        <v>4.05</v>
      </c>
      <c r="O1021">
        <f>_xlfn.XLOOKUP(A1021,Cleaning!$A:$A,Cleaning!$R:$R,0,0)</f>
        <v>0</v>
      </c>
      <c r="P1021">
        <f>_xlfn.XLOOKUP(A1021,Cleaning!$A:$A,Cleaning!$T:$T,0,0)</f>
        <v>0.36</v>
      </c>
      <c r="Q1021" s="5">
        <f>_xlfn.XLOOKUP(A1021,Cleaning!$A:$A,Cleaning!$V:$V,0,0)</f>
        <v>4.41</v>
      </c>
    </row>
    <row r="1022" spans="1:17" x14ac:dyDescent="0.3">
      <c r="A1022" s="3">
        <v>121020</v>
      </c>
      <c r="B1022">
        <f>_xlfn.XLOOKUP(A1022,Cleaning!$A:$A,Cleaning!$B:$B,0,0)</f>
        <v>402</v>
      </c>
      <c r="C1022" s="2">
        <f>_xlfn.XLOOKUP(A1022,Cleaning!$A:$A,Cleaning!$C:$C,0,0)</f>
        <v>45822</v>
      </c>
      <c r="D1022" s="4">
        <f>_xlfn.XLOOKUP(A1022,Cleaning!$A:$A,Cleaning!$D:$D,0,0)</f>
        <v>0.42562499999999998</v>
      </c>
      <c r="E1022" s="2">
        <f>_xlfn.XLOOKUP(A1022,Cleaning!$A:$A,Cleaning!$E:$E,0,0)</f>
        <v>45822</v>
      </c>
      <c r="F1022" s="10" t="str">
        <f>_xlfn.XLOOKUP(A1022,Cleaning!$A:$A,Cleaning!$F:$F,0,0)</f>
        <v>Saturday</v>
      </c>
      <c r="G1022" t="str">
        <f>_xlfn.XLOOKUP(A1022,Cleaning!$A:$A,Cleaning!$G:$G,0,0)</f>
        <v>Breakfast</v>
      </c>
      <c r="H1022" t="str">
        <f>_xlfn.XLOOKUP(A1022,Cleaning!$A:$A,Cleaning!$I:$I,0,0)</f>
        <v>Dine-In</v>
      </c>
      <c r="I1022" t="str">
        <f>_xlfn.XLOOKUP(A1022,Cleaning!$A:$A,Cleaning!$J:$J,0,0)</f>
        <v>Egg Muffin</v>
      </c>
      <c r="J1022" t="str">
        <f>_xlfn.XLOOKUP(A1022,Cleaning!$A:$A,Cleaning!$L:$L,0,0)</f>
        <v>No Modifier</v>
      </c>
      <c r="K1022" t="str">
        <f>_xlfn.XLOOKUP(A1022,Cleaning!$A:$A,Cleaning!$X:$X,0,0)</f>
        <v>Cash</v>
      </c>
      <c r="L1022" s="3">
        <f>_xlfn.XLOOKUP(A1022,Cleaning!$A:$A,Cleaning!$M:$M,0,0)</f>
        <v>1</v>
      </c>
      <c r="M1022" s="5">
        <f>_xlfn.XLOOKUP(A1022,Cleaning!$A:$A,Cleaning!$O:$O,0,0)</f>
        <v>4.57</v>
      </c>
      <c r="N1022" s="12">
        <f>_xlfn.XLOOKUP(A1022,Cleaning!$A:$A,Cleaning!$P:$P,0,0)</f>
        <v>4.57</v>
      </c>
      <c r="O1022">
        <f>_xlfn.XLOOKUP(A1022,Cleaning!$A:$A,Cleaning!$R:$R,0,0)</f>
        <v>0</v>
      </c>
      <c r="P1022">
        <f>_xlfn.XLOOKUP(A1022,Cleaning!$A:$A,Cleaning!$T:$T,0,0)</f>
        <v>0.3</v>
      </c>
      <c r="Q1022" s="5">
        <f>_xlfn.XLOOKUP(A1022,Cleaning!$A:$A,Cleaning!$V:$V,0,0)</f>
        <v>4.87</v>
      </c>
    </row>
    <row r="1023" spans="1:17" x14ac:dyDescent="0.3">
      <c r="A1023" s="3">
        <v>121021</v>
      </c>
      <c r="B1023">
        <f>_xlfn.XLOOKUP(A1023,Cleaning!$A:$A,Cleaning!$B:$B,0,0)</f>
        <v>202</v>
      </c>
      <c r="C1023" s="2">
        <f>_xlfn.XLOOKUP(A1023,Cleaning!$A:$A,Cleaning!$C:$C,0,0)</f>
        <v>45877</v>
      </c>
      <c r="D1023" s="4">
        <f>_xlfn.XLOOKUP(A1023,Cleaning!$A:$A,Cleaning!$D:$D,0,0)</f>
        <v>0.32288194444444446</v>
      </c>
      <c r="E1023" s="2">
        <f>_xlfn.XLOOKUP(A1023,Cleaning!$A:$A,Cleaning!$E:$E,0,0)</f>
        <v>45877</v>
      </c>
      <c r="F1023" s="10" t="str">
        <f>_xlfn.XLOOKUP(A1023,Cleaning!$A:$A,Cleaning!$F:$F,0,0)</f>
        <v>Friday</v>
      </c>
      <c r="G1023" t="str">
        <f>_xlfn.XLOOKUP(A1023,Cleaning!$A:$A,Cleaning!$G:$G,0,0)</f>
        <v>Dinner</v>
      </c>
      <c r="H1023" t="str">
        <f>_xlfn.XLOOKUP(A1023,Cleaning!$A:$A,Cleaning!$I:$I,0,0)</f>
        <v>Delivery</v>
      </c>
      <c r="I1023" t="str">
        <f>_xlfn.XLOOKUP(A1023,Cleaning!$A:$A,Cleaning!$J:$J,0,0)</f>
        <v>Veggie Burger</v>
      </c>
      <c r="J1023" t="str">
        <f>_xlfn.XLOOKUP(A1023,Cleaning!$A:$A,Cleaning!$L:$L,0,0)</f>
        <v>No Modifier</v>
      </c>
      <c r="K1023" t="str">
        <f>_xlfn.XLOOKUP(A1023,Cleaning!$A:$A,Cleaning!$X:$X,0,0)</f>
        <v>Card</v>
      </c>
      <c r="L1023" s="3">
        <f>_xlfn.XLOOKUP(A1023,Cleaning!$A:$A,Cleaning!$M:$M,0,0)</f>
        <v>1</v>
      </c>
      <c r="M1023" s="5">
        <f>_xlfn.XLOOKUP(A1023,Cleaning!$A:$A,Cleaning!$O:$O,0,0)</f>
        <v>6.04</v>
      </c>
      <c r="N1023" s="12">
        <f>_xlfn.XLOOKUP(A1023,Cleaning!$A:$A,Cleaning!$P:$P,0,0)</f>
        <v>6.04</v>
      </c>
      <c r="O1023">
        <f>_xlfn.XLOOKUP(A1023,Cleaning!$A:$A,Cleaning!$R:$R,0,0)</f>
        <v>0</v>
      </c>
      <c r="P1023">
        <f>_xlfn.XLOOKUP(A1023,Cleaning!$A:$A,Cleaning!$T:$T,0,0)</f>
        <v>0.45</v>
      </c>
      <c r="Q1023" s="5">
        <f>_xlfn.XLOOKUP(A1023,Cleaning!$A:$A,Cleaning!$V:$V,0,0)</f>
        <v>6.49</v>
      </c>
    </row>
    <row r="1024" spans="1:17" x14ac:dyDescent="0.3">
      <c r="A1024" s="3">
        <v>121022</v>
      </c>
      <c r="B1024">
        <f>_xlfn.XLOOKUP(A1024,Cleaning!$A:$A,Cleaning!$B:$B,0,0)</f>
        <v>301</v>
      </c>
      <c r="C1024" s="2">
        <f>_xlfn.XLOOKUP(A1024,Cleaning!$A:$A,Cleaning!$C:$C,0,0)</f>
        <v>45800</v>
      </c>
      <c r="D1024" s="4">
        <f>_xlfn.XLOOKUP(A1024,Cleaning!$A:$A,Cleaning!$D:$D,0,0)</f>
        <v>0.3155324074074074</v>
      </c>
      <c r="E1024" s="2">
        <f>_xlfn.XLOOKUP(A1024,Cleaning!$A:$A,Cleaning!$E:$E,0,0)</f>
        <v>45800</v>
      </c>
      <c r="F1024" s="10" t="str">
        <f>_xlfn.XLOOKUP(A1024,Cleaning!$A:$A,Cleaning!$F:$F,0,0)</f>
        <v>Friday</v>
      </c>
      <c r="G1024" t="str">
        <f>_xlfn.XLOOKUP(A1024,Cleaning!$A:$A,Cleaning!$G:$G,0,0)</f>
        <v>Dinner</v>
      </c>
      <c r="H1024" t="str">
        <f>_xlfn.XLOOKUP(A1024,Cleaning!$A:$A,Cleaning!$I:$I,0,0)</f>
        <v>Takeout</v>
      </c>
      <c r="I1024" t="str">
        <f>_xlfn.XLOOKUP(A1024,Cleaning!$A:$A,Cleaning!$J:$J,0,0)</f>
        <v>French Fries</v>
      </c>
      <c r="J1024" t="str">
        <f>_xlfn.XLOOKUP(A1024,Cleaning!$A:$A,Cleaning!$L:$L,0,0)</f>
        <v>No Modifier</v>
      </c>
      <c r="K1024" t="str">
        <f>_xlfn.XLOOKUP(A1024,Cleaning!$A:$A,Cleaning!$X:$X,0,0)</f>
        <v>Cash</v>
      </c>
      <c r="L1024" s="3">
        <f>_xlfn.XLOOKUP(A1024,Cleaning!$A:$A,Cleaning!$M:$M,0,0)</f>
        <v>1</v>
      </c>
      <c r="M1024" s="5">
        <f>_xlfn.XLOOKUP(A1024,Cleaning!$A:$A,Cleaning!$O:$O,0,0)</f>
        <v>2.63</v>
      </c>
      <c r="N1024" s="12">
        <f>_xlfn.XLOOKUP(A1024,Cleaning!$A:$A,Cleaning!$P:$P,0,0)</f>
        <v>2.63</v>
      </c>
      <c r="O1024">
        <f>_xlfn.XLOOKUP(A1024,Cleaning!$A:$A,Cleaning!$R:$R,0,0)</f>
        <v>0</v>
      </c>
      <c r="P1024">
        <f>_xlfn.XLOOKUP(A1024,Cleaning!$A:$A,Cleaning!$T:$T,0,0)</f>
        <v>0.17</v>
      </c>
      <c r="Q1024" s="5">
        <f>_xlfn.XLOOKUP(A1024,Cleaning!$A:$A,Cleaning!$V:$V,0,0)</f>
        <v>2.8</v>
      </c>
    </row>
    <row r="1025" spans="1:17" x14ac:dyDescent="0.3">
      <c r="A1025" s="3">
        <v>121023</v>
      </c>
      <c r="B1025">
        <f>_xlfn.XLOOKUP(A1025,Cleaning!$A:$A,Cleaning!$B:$B,0,0)</f>
        <v>101</v>
      </c>
      <c r="C1025" s="2">
        <f>_xlfn.XLOOKUP(A1025,Cleaning!$A:$A,Cleaning!$C:$C,0,0)</f>
        <v>45824</v>
      </c>
      <c r="D1025" s="4">
        <f>_xlfn.XLOOKUP(A1025,Cleaning!$A:$A,Cleaning!$D:$D,0,0)</f>
        <v>0.46150462962962963</v>
      </c>
      <c r="E1025" s="2">
        <f>_xlfn.XLOOKUP(A1025,Cleaning!$A:$A,Cleaning!$E:$E,0,0)</f>
        <v>45824</v>
      </c>
      <c r="F1025" s="10" t="str">
        <f>_xlfn.XLOOKUP(A1025,Cleaning!$A:$A,Cleaning!$F:$F,0,0)</f>
        <v>Monday</v>
      </c>
      <c r="G1025" t="str">
        <f>_xlfn.XLOOKUP(A1025,Cleaning!$A:$A,Cleaning!$G:$G,0,0)</f>
        <v>Lunch</v>
      </c>
      <c r="H1025" t="str">
        <f>_xlfn.XLOOKUP(A1025,Cleaning!$A:$A,Cleaning!$I:$I,0,0)</f>
        <v>Takeout</v>
      </c>
      <c r="I1025" t="str">
        <f>_xlfn.XLOOKUP(A1025,Cleaning!$A:$A,Cleaning!$J:$J,0,0)</f>
        <v>Chicken Sandwich</v>
      </c>
      <c r="J1025" t="str">
        <f>_xlfn.XLOOKUP(A1025,Cleaning!$A:$A,Cleaning!$L:$L,0,0)</f>
        <v>Add Bacon</v>
      </c>
      <c r="K1025" t="str">
        <f>_xlfn.XLOOKUP(A1025,Cleaning!$A:$A,Cleaning!$X:$X,0,0)</f>
        <v>Card</v>
      </c>
      <c r="L1025" s="3">
        <f>_xlfn.XLOOKUP(A1025,Cleaning!$A:$A,Cleaning!$M:$M,0,0)</f>
        <v>3</v>
      </c>
      <c r="M1025" s="5">
        <f>_xlfn.XLOOKUP(A1025,Cleaning!$A:$A,Cleaning!$O:$O,0,0)</f>
        <v>7.18</v>
      </c>
      <c r="N1025" s="12">
        <f>_xlfn.XLOOKUP(A1025,Cleaning!$A:$A,Cleaning!$P:$P,0,0)</f>
        <v>21.54</v>
      </c>
      <c r="O1025">
        <f>_xlfn.XLOOKUP(A1025,Cleaning!$A:$A,Cleaning!$R:$R,0,0)</f>
        <v>0</v>
      </c>
      <c r="P1025">
        <f>_xlfn.XLOOKUP(A1025,Cleaning!$A:$A,Cleaning!$T:$T,0,0)</f>
        <v>1.51</v>
      </c>
      <c r="Q1025" s="5">
        <f>_xlfn.XLOOKUP(A1025,Cleaning!$A:$A,Cleaning!$V:$V,0,0)</f>
        <v>23.05</v>
      </c>
    </row>
    <row r="1026" spans="1:17" x14ac:dyDescent="0.3">
      <c r="A1026" s="3">
        <v>121024</v>
      </c>
      <c r="B1026">
        <f>_xlfn.XLOOKUP(A1026,Cleaning!$A:$A,Cleaning!$B:$B,0,0)</f>
        <v>501</v>
      </c>
      <c r="C1026" s="2">
        <f>_xlfn.XLOOKUP(A1026,Cleaning!$A:$A,Cleaning!$C:$C,0,0)</f>
        <v>45831</v>
      </c>
      <c r="D1026" s="4">
        <f>_xlfn.XLOOKUP(A1026,Cleaning!$A:$A,Cleaning!$D:$D,0,0)</f>
        <v>0.12569444444444444</v>
      </c>
      <c r="E1026" s="2">
        <f>_xlfn.XLOOKUP(A1026,Cleaning!$A:$A,Cleaning!$E:$E,0,0)</f>
        <v>45831</v>
      </c>
      <c r="F1026" s="10" t="str">
        <f>_xlfn.XLOOKUP(A1026,Cleaning!$A:$A,Cleaning!$F:$F,0,0)</f>
        <v>Monday</v>
      </c>
      <c r="G1026" t="str">
        <f>_xlfn.XLOOKUP(A1026,Cleaning!$A:$A,Cleaning!$G:$G,0,0)</f>
        <v>Afternoon</v>
      </c>
      <c r="H1026" t="str">
        <f>_xlfn.XLOOKUP(A1026,Cleaning!$A:$A,Cleaning!$I:$I,0,0)</f>
        <v>Takeout</v>
      </c>
      <c r="I1026" t="str">
        <f>_xlfn.XLOOKUP(A1026,Cleaning!$A:$A,Cleaning!$J:$J,0,0)</f>
        <v>Bottled Water</v>
      </c>
      <c r="J1026" t="str">
        <f>_xlfn.XLOOKUP(A1026,Cleaning!$A:$A,Cleaning!$L:$L,0,0)</f>
        <v>Extra Ice</v>
      </c>
      <c r="K1026" t="str">
        <f>_xlfn.XLOOKUP(A1026,Cleaning!$A:$A,Cleaning!$X:$X,0,0)</f>
        <v>Card</v>
      </c>
      <c r="L1026" s="3">
        <f>_xlfn.XLOOKUP(A1026,Cleaning!$A:$A,Cleaning!$M:$M,0,0)</f>
        <v>1</v>
      </c>
      <c r="M1026" s="5">
        <f>_xlfn.XLOOKUP(A1026,Cleaning!$A:$A,Cleaning!$O:$O,0,0)</f>
        <v>1.58</v>
      </c>
      <c r="N1026" s="12">
        <f>_xlfn.XLOOKUP(A1026,Cleaning!$A:$A,Cleaning!$P:$P,0,0)</f>
        <v>1.58</v>
      </c>
      <c r="O1026">
        <f>_xlfn.XLOOKUP(A1026,Cleaning!$A:$A,Cleaning!$R:$R,0,0)</f>
        <v>0</v>
      </c>
      <c r="P1026">
        <f>_xlfn.XLOOKUP(A1026,Cleaning!$A:$A,Cleaning!$T:$T,0,0)</f>
        <v>0.13</v>
      </c>
      <c r="Q1026" s="5">
        <f>_xlfn.XLOOKUP(A1026,Cleaning!$A:$A,Cleaning!$V:$V,0,0)</f>
        <v>1.71</v>
      </c>
    </row>
    <row r="1027" spans="1:17" x14ac:dyDescent="0.3">
      <c r="A1027" s="3">
        <v>121025</v>
      </c>
      <c r="B1027">
        <f>_xlfn.XLOOKUP(A1027,Cleaning!$A:$A,Cleaning!$B:$B,0,0)</f>
        <v>401</v>
      </c>
      <c r="C1027" s="2">
        <f>_xlfn.XLOOKUP(A1027,Cleaning!$A:$A,Cleaning!$C:$C,0,0)</f>
        <v>45865</v>
      </c>
      <c r="D1027" s="4">
        <f>_xlfn.XLOOKUP(A1027,Cleaning!$A:$A,Cleaning!$D:$D,0,0)</f>
        <v>0.48212962962962963</v>
      </c>
      <c r="E1027" s="2">
        <f>_xlfn.XLOOKUP(A1027,Cleaning!$A:$A,Cleaning!$E:$E,0,0)</f>
        <v>45865</v>
      </c>
      <c r="F1027" s="10" t="str">
        <f>_xlfn.XLOOKUP(A1027,Cleaning!$A:$A,Cleaning!$F:$F,0,0)</f>
        <v>Sunday</v>
      </c>
      <c r="G1027" t="str">
        <f>_xlfn.XLOOKUP(A1027,Cleaning!$A:$A,Cleaning!$G:$G,0,0)</f>
        <v>Morning</v>
      </c>
      <c r="H1027" t="str">
        <f>_xlfn.XLOOKUP(A1027,Cleaning!$A:$A,Cleaning!$I:$I,0,0)</f>
        <v>Dine-In</v>
      </c>
      <c r="I1027" t="str">
        <f>_xlfn.XLOOKUP(A1027,Cleaning!$A:$A,Cleaning!$J:$J,0,0)</f>
        <v>Coffee</v>
      </c>
      <c r="J1027" t="str">
        <f>_xlfn.XLOOKUP(A1027,Cleaning!$A:$A,Cleaning!$L:$L,0,0)</f>
        <v>Almond Milk</v>
      </c>
      <c r="K1027" t="str">
        <f>_xlfn.XLOOKUP(A1027,Cleaning!$A:$A,Cleaning!$X:$X,0,0)</f>
        <v>Card</v>
      </c>
      <c r="L1027" s="3">
        <f>_xlfn.XLOOKUP(A1027,Cleaning!$A:$A,Cleaning!$M:$M,0,0)</f>
        <v>1</v>
      </c>
      <c r="M1027" s="5">
        <f>_xlfn.XLOOKUP(A1027,Cleaning!$A:$A,Cleaning!$O:$O,0,0)</f>
        <v>2.68</v>
      </c>
      <c r="N1027" s="12">
        <f>_xlfn.XLOOKUP(A1027,Cleaning!$A:$A,Cleaning!$P:$P,0,0)</f>
        <v>2.68</v>
      </c>
      <c r="O1027">
        <f>_xlfn.XLOOKUP(A1027,Cleaning!$A:$A,Cleaning!$R:$R,0,0)</f>
        <v>0</v>
      </c>
      <c r="P1027">
        <f>_xlfn.XLOOKUP(A1027,Cleaning!$A:$A,Cleaning!$T:$T,0,0)</f>
        <v>0.19</v>
      </c>
      <c r="Q1027" s="5">
        <f>_xlfn.XLOOKUP(A1027,Cleaning!$A:$A,Cleaning!$V:$V,0,0)</f>
        <v>2.87</v>
      </c>
    </row>
    <row r="1028" spans="1:17" x14ac:dyDescent="0.3">
      <c r="A1028" s="3">
        <v>121026</v>
      </c>
      <c r="B1028">
        <f>_xlfn.XLOOKUP(A1028,Cleaning!$A:$A,Cleaning!$B:$B,0,0)</f>
        <v>101</v>
      </c>
      <c r="C1028" s="2">
        <f>_xlfn.XLOOKUP(A1028,Cleaning!$A:$A,Cleaning!$C:$C,0,0)</f>
        <v>45764</v>
      </c>
      <c r="D1028" s="4">
        <f>_xlfn.XLOOKUP(A1028,Cleaning!$A:$A,Cleaning!$D:$D,0,0)</f>
        <v>0.20396990740740742</v>
      </c>
      <c r="E1028" s="2">
        <f>_xlfn.XLOOKUP(A1028,Cleaning!$A:$A,Cleaning!$E:$E,0,0)</f>
        <v>45764</v>
      </c>
      <c r="F1028" s="10" t="str">
        <f>_xlfn.XLOOKUP(A1028,Cleaning!$A:$A,Cleaning!$F:$F,0,0)</f>
        <v>Thursday</v>
      </c>
      <c r="G1028" t="str">
        <f>_xlfn.XLOOKUP(A1028,Cleaning!$A:$A,Cleaning!$G:$G,0,0)</f>
        <v>Afternoon</v>
      </c>
      <c r="H1028" t="str">
        <f>_xlfn.XLOOKUP(A1028,Cleaning!$A:$A,Cleaning!$I:$I,0,0)</f>
        <v>Dine-In</v>
      </c>
      <c r="I1028" t="str">
        <f>_xlfn.XLOOKUP(A1028,Cleaning!$A:$A,Cleaning!$J:$J,0,0)</f>
        <v>Iced Tea</v>
      </c>
      <c r="J1028" t="str">
        <f>_xlfn.XLOOKUP(A1028,Cleaning!$A:$A,Cleaning!$L:$L,0,0)</f>
        <v>No Modifier</v>
      </c>
      <c r="K1028" t="str">
        <f>_xlfn.XLOOKUP(A1028,Cleaning!$A:$A,Cleaning!$X:$X,0,0)</f>
        <v>Card</v>
      </c>
      <c r="L1028" s="3">
        <f>_xlfn.XLOOKUP(A1028,Cleaning!$A:$A,Cleaning!$M:$M,0,0)</f>
        <v>2</v>
      </c>
      <c r="M1028" s="5">
        <f>_xlfn.XLOOKUP(A1028,Cleaning!$A:$A,Cleaning!$O:$O,0,0)</f>
        <v>2.6</v>
      </c>
      <c r="N1028" s="12">
        <f>_xlfn.XLOOKUP(A1028,Cleaning!$A:$A,Cleaning!$P:$P,0,0)</f>
        <v>5.2</v>
      </c>
      <c r="O1028">
        <f>_xlfn.XLOOKUP(A1028,Cleaning!$A:$A,Cleaning!$R:$R,0,0)</f>
        <v>0</v>
      </c>
      <c r="P1028">
        <f>_xlfn.XLOOKUP(A1028,Cleaning!$A:$A,Cleaning!$T:$T,0,0)</f>
        <v>0.38</v>
      </c>
      <c r="Q1028" s="5">
        <f>_xlfn.XLOOKUP(A1028,Cleaning!$A:$A,Cleaning!$V:$V,0,0)</f>
        <v>5.58</v>
      </c>
    </row>
    <row r="1029" spans="1:17" x14ac:dyDescent="0.3">
      <c r="A1029" s="3">
        <v>121027</v>
      </c>
      <c r="B1029">
        <f>_xlfn.XLOOKUP(A1029,Cleaning!$A:$A,Cleaning!$B:$B,0,0)</f>
        <v>103</v>
      </c>
      <c r="C1029" s="2">
        <f>_xlfn.XLOOKUP(A1029,Cleaning!$A:$A,Cleaning!$C:$C,0,0)</f>
        <v>45878</v>
      </c>
      <c r="D1029" s="4">
        <f>_xlfn.XLOOKUP(A1029,Cleaning!$A:$A,Cleaning!$D:$D,0,0)</f>
        <v>0.20674768518518519</v>
      </c>
      <c r="E1029" s="2">
        <f>_xlfn.XLOOKUP(A1029,Cleaning!$A:$A,Cleaning!$E:$E,0,0)</f>
        <v>45878</v>
      </c>
      <c r="F1029" s="10" t="str">
        <f>_xlfn.XLOOKUP(A1029,Cleaning!$A:$A,Cleaning!$F:$F,0,0)</f>
        <v>Saturday</v>
      </c>
      <c r="G1029" t="str">
        <f>_xlfn.XLOOKUP(A1029,Cleaning!$A:$A,Cleaning!$G:$G,0,0)</f>
        <v>Afternoon</v>
      </c>
      <c r="H1029" t="str">
        <f>_xlfn.XLOOKUP(A1029,Cleaning!$A:$A,Cleaning!$I:$I,0,0)</f>
        <v>Takeout</v>
      </c>
      <c r="I1029" t="str">
        <f>_xlfn.XLOOKUP(A1029,Cleaning!$A:$A,Cleaning!$J:$J,0,0)</f>
        <v>Ice Cream Cone</v>
      </c>
      <c r="J1029" t="str">
        <f>_xlfn.XLOOKUP(A1029,Cleaning!$A:$A,Cleaning!$L:$L,0,0)</f>
        <v>No Modifier</v>
      </c>
      <c r="K1029" t="str">
        <f>_xlfn.XLOOKUP(A1029,Cleaning!$A:$A,Cleaning!$X:$X,0,0)</f>
        <v>GiftCard</v>
      </c>
      <c r="L1029" s="3">
        <f>_xlfn.XLOOKUP(A1029,Cleaning!$A:$A,Cleaning!$M:$M,0,0)</f>
        <v>2</v>
      </c>
      <c r="M1029" s="5">
        <f>_xlfn.XLOOKUP(A1029,Cleaning!$A:$A,Cleaning!$O:$O,0,0)</f>
        <v>1.65</v>
      </c>
      <c r="N1029" s="12">
        <f>_xlfn.XLOOKUP(A1029,Cleaning!$A:$A,Cleaning!$P:$P,0,0)</f>
        <v>3.3</v>
      </c>
      <c r="O1029">
        <f>_xlfn.XLOOKUP(A1029,Cleaning!$A:$A,Cleaning!$R:$R,0,0)</f>
        <v>0</v>
      </c>
      <c r="P1029">
        <f>_xlfn.XLOOKUP(A1029,Cleaning!$A:$A,Cleaning!$T:$T,0,0)</f>
        <v>0.31</v>
      </c>
      <c r="Q1029" s="5">
        <f>_xlfn.XLOOKUP(A1029,Cleaning!$A:$A,Cleaning!$V:$V,0,0)</f>
        <v>3.61</v>
      </c>
    </row>
    <row r="1030" spans="1:17" x14ac:dyDescent="0.3">
      <c r="A1030" s="3">
        <v>121028</v>
      </c>
      <c r="B1030">
        <f>_xlfn.XLOOKUP(A1030,Cleaning!$A:$A,Cleaning!$B:$B,0,0)</f>
        <v>501</v>
      </c>
      <c r="C1030" s="2">
        <f>_xlfn.XLOOKUP(A1030,Cleaning!$A:$A,Cleaning!$C:$C,0,0)</f>
        <v>45839</v>
      </c>
      <c r="D1030" s="4">
        <f>_xlfn.XLOOKUP(A1030,Cleaning!$A:$A,Cleaning!$D:$D,0,0)</f>
        <v>0.30905092592592592</v>
      </c>
      <c r="E1030" s="2">
        <f>_xlfn.XLOOKUP(A1030,Cleaning!$A:$A,Cleaning!$E:$E,0,0)</f>
        <v>45839</v>
      </c>
      <c r="F1030" s="10" t="str">
        <f>_xlfn.XLOOKUP(A1030,Cleaning!$A:$A,Cleaning!$F:$F,0,0)</f>
        <v>Tuesday</v>
      </c>
      <c r="G1030" t="str">
        <f>_xlfn.XLOOKUP(A1030,Cleaning!$A:$A,Cleaning!$G:$G,0,0)</f>
        <v>Dinner</v>
      </c>
      <c r="H1030" t="str">
        <f>_xlfn.XLOOKUP(A1030,Cleaning!$A:$A,Cleaning!$I:$I,0,0)</f>
        <v>Dine-In</v>
      </c>
      <c r="I1030" t="str">
        <f>_xlfn.XLOOKUP(A1030,Cleaning!$A:$A,Cleaning!$J:$J,0,0)</f>
        <v>Cheeseburger Combo</v>
      </c>
      <c r="J1030" t="str">
        <f>_xlfn.XLOOKUP(A1030,Cleaning!$A:$A,Cleaning!$L:$L,0,0)</f>
        <v>No Modifier</v>
      </c>
      <c r="K1030" t="str">
        <f>_xlfn.XLOOKUP(A1030,Cleaning!$A:$A,Cleaning!$X:$X,0,0)</f>
        <v>MobilePay</v>
      </c>
      <c r="L1030" s="3">
        <f>_xlfn.XLOOKUP(A1030,Cleaning!$A:$A,Cleaning!$M:$M,0,0)</f>
        <v>1</v>
      </c>
      <c r="M1030" s="5">
        <f>_xlfn.XLOOKUP(A1030,Cleaning!$A:$A,Cleaning!$O:$O,0,0)</f>
        <v>8.8000000000000007</v>
      </c>
      <c r="N1030" s="12">
        <f>_xlfn.XLOOKUP(A1030,Cleaning!$A:$A,Cleaning!$P:$P,0,0)</f>
        <v>8.8000000000000007</v>
      </c>
      <c r="O1030">
        <f>_xlfn.XLOOKUP(A1030,Cleaning!$A:$A,Cleaning!$R:$R,0,0)</f>
        <v>0.88</v>
      </c>
      <c r="P1030">
        <f>_xlfn.XLOOKUP(A1030,Cleaning!$A:$A,Cleaning!$T:$T,0,0)</f>
        <v>0.71</v>
      </c>
      <c r="Q1030" s="5">
        <f>_xlfn.XLOOKUP(A1030,Cleaning!$A:$A,Cleaning!$V:$V,0,0)</f>
        <v>8.6300000000000008</v>
      </c>
    </row>
    <row r="1031" spans="1:17" x14ac:dyDescent="0.3">
      <c r="A1031" s="3">
        <v>121029</v>
      </c>
      <c r="B1031">
        <f>_xlfn.XLOOKUP(A1031,Cleaning!$A:$A,Cleaning!$B:$B,0,0)</f>
        <v>101</v>
      </c>
      <c r="C1031" s="2">
        <f>_xlfn.XLOOKUP(A1031,Cleaning!$A:$A,Cleaning!$C:$C,0,0)</f>
        <v>45862</v>
      </c>
      <c r="D1031" s="4">
        <f>_xlfn.XLOOKUP(A1031,Cleaning!$A:$A,Cleaning!$D:$D,0,0)</f>
        <v>0.16560185185185186</v>
      </c>
      <c r="E1031" s="2">
        <f>_xlfn.XLOOKUP(A1031,Cleaning!$A:$A,Cleaning!$E:$E,0,0)</f>
        <v>45862</v>
      </c>
      <c r="F1031" s="10" t="str">
        <f>_xlfn.XLOOKUP(A1031,Cleaning!$A:$A,Cleaning!$F:$F,0,0)</f>
        <v>Thursday</v>
      </c>
      <c r="G1031" t="str">
        <f>_xlfn.XLOOKUP(A1031,Cleaning!$A:$A,Cleaning!$G:$G,0,0)</f>
        <v>Afternoon</v>
      </c>
      <c r="H1031" t="str">
        <f>_xlfn.XLOOKUP(A1031,Cleaning!$A:$A,Cleaning!$I:$I,0,0)</f>
        <v>Dine-In</v>
      </c>
      <c r="I1031" t="str">
        <f>_xlfn.XLOOKUP(A1031,Cleaning!$A:$A,Cleaning!$J:$J,0,0)</f>
        <v>Brownie</v>
      </c>
      <c r="J1031" t="str">
        <f>_xlfn.XLOOKUP(A1031,Cleaning!$A:$A,Cleaning!$L:$L,0,0)</f>
        <v>No Modifier</v>
      </c>
      <c r="K1031" t="str">
        <f>_xlfn.XLOOKUP(A1031,Cleaning!$A:$A,Cleaning!$X:$X,0,0)</f>
        <v>MobilePay</v>
      </c>
      <c r="L1031" s="3">
        <f>_xlfn.XLOOKUP(A1031,Cleaning!$A:$A,Cleaning!$M:$M,0,0)</f>
        <v>1</v>
      </c>
      <c r="M1031" s="5">
        <f>_xlfn.XLOOKUP(A1031,Cleaning!$A:$A,Cleaning!$O:$O,0,0)</f>
        <v>1.7499999999999998</v>
      </c>
      <c r="N1031" s="12">
        <f>_xlfn.XLOOKUP(A1031,Cleaning!$A:$A,Cleaning!$P:$P,0,0)</f>
        <v>1.7499999999999998</v>
      </c>
      <c r="O1031">
        <f>_xlfn.XLOOKUP(A1031,Cleaning!$A:$A,Cleaning!$R:$R,0,0)</f>
        <v>0.18</v>
      </c>
      <c r="P1031">
        <f>_xlfn.XLOOKUP(A1031,Cleaning!$A:$A,Cleaning!$T:$T,0,0)</f>
        <v>0.13</v>
      </c>
      <c r="Q1031" s="5">
        <f>_xlfn.XLOOKUP(A1031,Cleaning!$A:$A,Cleaning!$V:$V,0,0)</f>
        <v>1.7</v>
      </c>
    </row>
    <row r="1032" spans="1:17" x14ac:dyDescent="0.3">
      <c r="A1032" s="3">
        <v>121030</v>
      </c>
      <c r="B1032">
        <f>_xlfn.XLOOKUP(A1032,Cleaning!$A:$A,Cleaning!$B:$B,0,0)</f>
        <v>102</v>
      </c>
      <c r="C1032" s="2">
        <f>_xlfn.XLOOKUP(A1032,Cleaning!$A:$A,Cleaning!$C:$C,0,0)</f>
        <v>45762</v>
      </c>
      <c r="D1032" s="4">
        <f>_xlfn.XLOOKUP(A1032,Cleaning!$A:$A,Cleaning!$D:$D,0,0)</f>
        <v>0.48166666666666669</v>
      </c>
      <c r="E1032" s="2">
        <f>_xlfn.XLOOKUP(A1032,Cleaning!$A:$A,Cleaning!$E:$E,0,0)</f>
        <v>45762</v>
      </c>
      <c r="F1032" s="10" t="str">
        <f>_xlfn.XLOOKUP(A1032,Cleaning!$A:$A,Cleaning!$F:$F,0,0)</f>
        <v>Tuesday</v>
      </c>
      <c r="G1032" t="str">
        <f>_xlfn.XLOOKUP(A1032,Cleaning!$A:$A,Cleaning!$G:$G,0,0)</f>
        <v>Lunch</v>
      </c>
      <c r="H1032" t="str">
        <f>_xlfn.XLOOKUP(A1032,Cleaning!$A:$A,Cleaning!$I:$I,0,0)</f>
        <v>Drive-Thru</v>
      </c>
      <c r="I1032" t="str">
        <f>_xlfn.XLOOKUP(A1032,Cleaning!$A:$A,Cleaning!$J:$J,0,0)</f>
        <v>Spicy Chicken Combo</v>
      </c>
      <c r="J1032" t="str">
        <f>_xlfn.XLOOKUP(A1032,Cleaning!$A:$A,Cleaning!$L:$L,0,0)</f>
        <v>No Modifier</v>
      </c>
      <c r="K1032" t="str">
        <f>_xlfn.XLOOKUP(A1032,Cleaning!$A:$A,Cleaning!$X:$X,0,0)</f>
        <v>Cash</v>
      </c>
      <c r="L1032" s="3">
        <f>_xlfn.XLOOKUP(A1032,Cleaning!$A:$A,Cleaning!$M:$M,0,0)</f>
        <v>1</v>
      </c>
      <c r="M1032" s="5">
        <f>_xlfn.XLOOKUP(A1032,Cleaning!$A:$A,Cleaning!$O:$O,0,0)</f>
        <v>9.16</v>
      </c>
      <c r="N1032" s="12">
        <f>_xlfn.XLOOKUP(A1032,Cleaning!$A:$A,Cleaning!$P:$P,0,0)</f>
        <v>9.16</v>
      </c>
      <c r="O1032">
        <f>_xlfn.XLOOKUP(A1032,Cleaning!$A:$A,Cleaning!$R:$R,0,0)</f>
        <v>0</v>
      </c>
      <c r="P1032">
        <f>_xlfn.XLOOKUP(A1032,Cleaning!$A:$A,Cleaning!$T:$T,0,0)</f>
        <v>0.87</v>
      </c>
      <c r="Q1032" s="5">
        <f>_xlfn.XLOOKUP(A1032,Cleaning!$A:$A,Cleaning!$V:$V,0,0)</f>
        <v>10.029999999999999</v>
      </c>
    </row>
    <row r="1033" spans="1:17" x14ac:dyDescent="0.3">
      <c r="A1033" s="3">
        <v>121031</v>
      </c>
      <c r="B1033">
        <f>_xlfn.XLOOKUP(A1033,Cleaning!$A:$A,Cleaning!$B:$B,0,0)</f>
        <v>301</v>
      </c>
      <c r="C1033" s="2">
        <f>_xlfn.XLOOKUP(A1033,Cleaning!$A:$A,Cleaning!$C:$C,0,0)</f>
        <v>45819</v>
      </c>
      <c r="D1033" s="4">
        <f>_xlfn.XLOOKUP(A1033,Cleaning!$A:$A,Cleaning!$D:$D,0,0)</f>
        <v>0.22928240740740741</v>
      </c>
      <c r="E1033" s="2">
        <f>_xlfn.XLOOKUP(A1033,Cleaning!$A:$A,Cleaning!$E:$E,0,0)</f>
        <v>45819</v>
      </c>
      <c r="F1033" s="10" t="str">
        <f>_xlfn.XLOOKUP(A1033,Cleaning!$A:$A,Cleaning!$F:$F,0,0)</f>
        <v>Wednesday</v>
      </c>
      <c r="G1033" t="str">
        <f>_xlfn.XLOOKUP(A1033,Cleaning!$A:$A,Cleaning!$G:$G,0,0)</f>
        <v>Afternoon</v>
      </c>
      <c r="H1033" t="str">
        <f>_xlfn.XLOOKUP(A1033,Cleaning!$A:$A,Cleaning!$I:$I,0,0)</f>
        <v>Delivery</v>
      </c>
      <c r="I1033" t="str">
        <f>_xlfn.XLOOKUP(A1033,Cleaning!$A:$A,Cleaning!$J:$J,0,0)</f>
        <v>Soft Drink (Medium)</v>
      </c>
      <c r="J1033" t="str">
        <f>_xlfn.XLOOKUP(A1033,Cleaning!$A:$A,Cleaning!$L:$L,0,0)</f>
        <v>No Modifier</v>
      </c>
      <c r="K1033" t="str">
        <f>_xlfn.XLOOKUP(A1033,Cleaning!$A:$A,Cleaning!$X:$X,0,0)</f>
        <v>Card</v>
      </c>
      <c r="L1033" s="3">
        <f>_xlfn.XLOOKUP(A1033,Cleaning!$A:$A,Cleaning!$M:$M,0,0)</f>
        <v>1</v>
      </c>
      <c r="M1033" s="5">
        <f>_xlfn.XLOOKUP(A1033,Cleaning!$A:$A,Cleaning!$O:$O,0,0)</f>
        <v>1.6</v>
      </c>
      <c r="N1033" s="12">
        <f>_xlfn.XLOOKUP(A1033,Cleaning!$A:$A,Cleaning!$P:$P,0,0)</f>
        <v>1.6</v>
      </c>
      <c r="O1033">
        <f>_xlfn.XLOOKUP(A1033,Cleaning!$A:$A,Cleaning!$R:$R,0,0)</f>
        <v>0</v>
      </c>
      <c r="P1033">
        <f>_xlfn.XLOOKUP(A1033,Cleaning!$A:$A,Cleaning!$T:$T,0,0)</f>
        <v>0.13</v>
      </c>
      <c r="Q1033" s="5">
        <f>_xlfn.XLOOKUP(A1033,Cleaning!$A:$A,Cleaning!$V:$V,0,0)</f>
        <v>1.73</v>
      </c>
    </row>
    <row r="1034" spans="1:17" x14ac:dyDescent="0.3">
      <c r="A1034" s="3">
        <v>121032</v>
      </c>
      <c r="B1034">
        <f>_xlfn.XLOOKUP(A1034,Cleaning!$A:$A,Cleaning!$B:$B,0,0)</f>
        <v>102</v>
      </c>
      <c r="C1034" s="2">
        <f>_xlfn.XLOOKUP(A1034,Cleaning!$A:$A,Cleaning!$C:$C,0,0)</f>
        <v>45830</v>
      </c>
      <c r="D1034" s="4">
        <f>_xlfn.XLOOKUP(A1034,Cleaning!$A:$A,Cleaning!$D:$D,0,0)</f>
        <v>0.52289351851851851</v>
      </c>
      <c r="E1034" s="2">
        <f>_xlfn.XLOOKUP(A1034,Cleaning!$A:$A,Cleaning!$E:$E,0,0)</f>
        <v>45830</v>
      </c>
      <c r="F1034" s="10" t="str">
        <f>_xlfn.XLOOKUP(A1034,Cleaning!$A:$A,Cleaning!$F:$F,0,0)</f>
        <v>Sunday</v>
      </c>
      <c r="G1034" t="str">
        <f>_xlfn.XLOOKUP(A1034,Cleaning!$A:$A,Cleaning!$G:$G,0,0)</f>
        <v>Lunch</v>
      </c>
      <c r="H1034" t="str">
        <f>_xlfn.XLOOKUP(A1034,Cleaning!$A:$A,Cleaning!$I:$I,0,0)</f>
        <v>Takeout</v>
      </c>
      <c r="I1034" t="str">
        <f>_xlfn.XLOOKUP(A1034,Cleaning!$A:$A,Cleaning!$J:$J,0,0)</f>
        <v>French Fries</v>
      </c>
      <c r="J1034" t="str">
        <f>_xlfn.XLOOKUP(A1034,Cleaning!$A:$A,Cleaning!$L:$L,0,0)</f>
        <v>No Modifier</v>
      </c>
      <c r="K1034" t="str">
        <f>_xlfn.XLOOKUP(A1034,Cleaning!$A:$A,Cleaning!$X:$X,0,0)</f>
        <v>MobilePay</v>
      </c>
      <c r="L1034" s="3">
        <f>_xlfn.XLOOKUP(A1034,Cleaning!$A:$A,Cleaning!$M:$M,0,0)</f>
        <v>3</v>
      </c>
      <c r="M1034" s="5">
        <f>_xlfn.XLOOKUP(A1034,Cleaning!$A:$A,Cleaning!$O:$O,0,0)</f>
        <v>2.75</v>
      </c>
      <c r="N1034" s="12">
        <f>_xlfn.XLOOKUP(A1034,Cleaning!$A:$A,Cleaning!$P:$P,0,0)</f>
        <v>8.25</v>
      </c>
      <c r="O1034">
        <f>_xlfn.XLOOKUP(A1034,Cleaning!$A:$A,Cleaning!$R:$R,0,0)</f>
        <v>0</v>
      </c>
      <c r="P1034">
        <f>_xlfn.XLOOKUP(A1034,Cleaning!$A:$A,Cleaning!$T:$T,0,0)</f>
        <v>0.5</v>
      </c>
      <c r="Q1034" s="5">
        <f>_xlfn.XLOOKUP(A1034,Cleaning!$A:$A,Cleaning!$V:$V,0,0)</f>
        <v>8.75</v>
      </c>
    </row>
    <row r="1035" spans="1:17" x14ac:dyDescent="0.3">
      <c r="A1035" s="3">
        <v>121033</v>
      </c>
      <c r="B1035">
        <f>_xlfn.XLOOKUP(A1035,Cleaning!$A:$A,Cleaning!$B:$B,0,0)</f>
        <v>101</v>
      </c>
      <c r="C1035" s="2">
        <f>_xlfn.XLOOKUP(A1035,Cleaning!$A:$A,Cleaning!$C:$C,0,0)</f>
        <v>45808</v>
      </c>
      <c r="D1035" s="4">
        <f>_xlfn.XLOOKUP(A1035,Cleaning!$A:$A,Cleaning!$D:$D,0,0)</f>
        <v>0.27729166666666666</v>
      </c>
      <c r="E1035" s="2">
        <f>_xlfn.XLOOKUP(A1035,Cleaning!$A:$A,Cleaning!$E:$E,0,0)</f>
        <v>45808</v>
      </c>
      <c r="F1035" s="10" t="str">
        <f>_xlfn.XLOOKUP(A1035,Cleaning!$A:$A,Cleaning!$F:$F,0,0)</f>
        <v>Saturday</v>
      </c>
      <c r="G1035" t="str">
        <f>_xlfn.XLOOKUP(A1035,Cleaning!$A:$A,Cleaning!$G:$G,0,0)</f>
        <v>Breakfast</v>
      </c>
      <c r="H1035" t="str">
        <f>_xlfn.XLOOKUP(A1035,Cleaning!$A:$A,Cleaning!$I:$I,0,0)</f>
        <v>Delivery</v>
      </c>
      <c r="I1035" t="str">
        <f>_xlfn.XLOOKUP(A1035,Cleaning!$A:$A,Cleaning!$J:$J,0,0)</f>
        <v>Latte</v>
      </c>
      <c r="J1035" t="str">
        <f>_xlfn.XLOOKUP(A1035,Cleaning!$A:$A,Cleaning!$L:$L,0,0)</f>
        <v>No Modifier</v>
      </c>
      <c r="K1035" t="str">
        <f>_xlfn.XLOOKUP(A1035,Cleaning!$A:$A,Cleaning!$X:$X,0,0)</f>
        <v>Card</v>
      </c>
      <c r="L1035" s="3">
        <f>_xlfn.XLOOKUP(A1035,Cleaning!$A:$A,Cleaning!$M:$M,0,0)</f>
        <v>1</v>
      </c>
      <c r="M1035" s="5">
        <f>_xlfn.XLOOKUP(A1035,Cleaning!$A:$A,Cleaning!$O:$O,0,0)</f>
        <v>3.4000000000000004</v>
      </c>
      <c r="N1035" s="12">
        <f>_xlfn.XLOOKUP(A1035,Cleaning!$A:$A,Cleaning!$P:$P,0,0)</f>
        <v>3.4000000000000004</v>
      </c>
      <c r="O1035">
        <f>_xlfn.XLOOKUP(A1035,Cleaning!$A:$A,Cleaning!$R:$R,0,0)</f>
        <v>0</v>
      </c>
      <c r="P1035">
        <f>_xlfn.XLOOKUP(A1035,Cleaning!$A:$A,Cleaning!$T:$T,0,0)</f>
        <v>0.26</v>
      </c>
      <c r="Q1035" s="5">
        <f>_xlfn.XLOOKUP(A1035,Cleaning!$A:$A,Cleaning!$V:$V,0,0)</f>
        <v>3.66</v>
      </c>
    </row>
    <row r="1036" spans="1:17" x14ac:dyDescent="0.3">
      <c r="A1036" s="3">
        <v>121034</v>
      </c>
      <c r="B1036">
        <f>_xlfn.XLOOKUP(A1036,Cleaning!$A:$A,Cleaning!$B:$B,0,0)</f>
        <v>403</v>
      </c>
      <c r="C1036" s="2">
        <f>_xlfn.XLOOKUP(A1036,Cleaning!$A:$A,Cleaning!$C:$C,0,0)</f>
        <v>45870</v>
      </c>
      <c r="D1036" s="4">
        <f>_xlfn.XLOOKUP(A1036,Cleaning!$A:$A,Cleaning!$D:$D,0,0)</f>
        <v>0.3913888888888889</v>
      </c>
      <c r="E1036" s="2">
        <f>_xlfn.XLOOKUP(A1036,Cleaning!$A:$A,Cleaning!$E:$E,0,0)</f>
        <v>45870</v>
      </c>
      <c r="F1036" s="10" t="str">
        <f>_xlfn.XLOOKUP(A1036,Cleaning!$A:$A,Cleaning!$F:$F,0,0)</f>
        <v>Friday</v>
      </c>
      <c r="G1036" t="str">
        <f>_xlfn.XLOOKUP(A1036,Cleaning!$A:$A,Cleaning!$G:$G,0,0)</f>
        <v>Dinner</v>
      </c>
      <c r="H1036" t="str">
        <f>_xlfn.XLOOKUP(A1036,Cleaning!$A:$A,Cleaning!$I:$I,0,0)</f>
        <v>Delivery</v>
      </c>
      <c r="I1036" t="str">
        <f>_xlfn.XLOOKUP(A1036,Cleaning!$A:$A,Cleaning!$J:$J,0,0)</f>
        <v>Cheeseburger</v>
      </c>
      <c r="J1036" t="str">
        <f>_xlfn.XLOOKUP(A1036,Cleaning!$A:$A,Cleaning!$L:$L,0,0)</f>
        <v>No Modifier</v>
      </c>
      <c r="K1036" t="str">
        <f>_xlfn.XLOOKUP(A1036,Cleaning!$A:$A,Cleaning!$X:$X,0,0)</f>
        <v>Card</v>
      </c>
      <c r="L1036" s="3">
        <f>_xlfn.XLOOKUP(A1036,Cleaning!$A:$A,Cleaning!$M:$M,0,0)</f>
        <v>1</v>
      </c>
      <c r="M1036" s="5">
        <f>_xlfn.XLOOKUP(A1036,Cleaning!$A:$A,Cleaning!$O:$O,0,0)</f>
        <v>4.33</v>
      </c>
      <c r="N1036" s="12">
        <f>_xlfn.XLOOKUP(A1036,Cleaning!$A:$A,Cleaning!$P:$P,0,0)</f>
        <v>4.33</v>
      </c>
      <c r="O1036">
        <f>_xlfn.XLOOKUP(A1036,Cleaning!$A:$A,Cleaning!$R:$R,0,0)</f>
        <v>0.22</v>
      </c>
      <c r="P1036">
        <f>_xlfn.XLOOKUP(A1036,Cleaning!$A:$A,Cleaning!$T:$T,0,0)</f>
        <v>0.3</v>
      </c>
      <c r="Q1036" s="5">
        <f>_xlfn.XLOOKUP(A1036,Cleaning!$A:$A,Cleaning!$V:$V,0,0)</f>
        <v>4.41</v>
      </c>
    </row>
    <row r="1037" spans="1:17" x14ac:dyDescent="0.3">
      <c r="A1037" s="3">
        <v>121035</v>
      </c>
      <c r="B1037">
        <f>_xlfn.XLOOKUP(A1037,Cleaning!$A:$A,Cleaning!$B:$B,0,0)</f>
        <v>103</v>
      </c>
      <c r="C1037" s="2">
        <f>_xlfn.XLOOKUP(A1037,Cleaning!$A:$A,Cleaning!$C:$C,0,0)</f>
        <v>45815</v>
      </c>
      <c r="D1037" s="4">
        <f>_xlfn.XLOOKUP(A1037,Cleaning!$A:$A,Cleaning!$D:$D,0,0)</f>
        <v>0.3715162037037037</v>
      </c>
      <c r="E1037" s="2">
        <f>_xlfn.XLOOKUP(A1037,Cleaning!$A:$A,Cleaning!$E:$E,0,0)</f>
        <v>45815</v>
      </c>
      <c r="F1037" s="10" t="str">
        <f>_xlfn.XLOOKUP(A1037,Cleaning!$A:$A,Cleaning!$F:$F,0,0)</f>
        <v>Saturday</v>
      </c>
      <c r="G1037" t="str">
        <f>_xlfn.XLOOKUP(A1037,Cleaning!$A:$A,Cleaning!$G:$G,0,0)</f>
        <v>Dinner</v>
      </c>
      <c r="H1037" t="str">
        <f>_xlfn.XLOOKUP(A1037,Cleaning!$A:$A,Cleaning!$I:$I,0,0)</f>
        <v>Dine-In</v>
      </c>
      <c r="I1037" t="str">
        <f>_xlfn.XLOOKUP(A1037,Cleaning!$A:$A,Cleaning!$J:$J,0,0)</f>
        <v>Spicy Chicken Sandwich</v>
      </c>
      <c r="J1037" t="str">
        <f>_xlfn.XLOOKUP(A1037,Cleaning!$A:$A,Cleaning!$L:$L,0,0)</f>
        <v>No Modifier</v>
      </c>
      <c r="K1037" t="str">
        <f>_xlfn.XLOOKUP(A1037,Cleaning!$A:$A,Cleaning!$X:$X,0,0)</f>
        <v>MobilePay</v>
      </c>
      <c r="L1037" s="3">
        <f>_xlfn.XLOOKUP(A1037,Cleaning!$A:$A,Cleaning!$M:$M,0,0)</f>
        <v>2</v>
      </c>
      <c r="M1037" s="5">
        <f>_xlfn.XLOOKUP(A1037,Cleaning!$A:$A,Cleaning!$O:$O,0,0)</f>
        <v>6.24</v>
      </c>
      <c r="N1037" s="12">
        <f>_xlfn.XLOOKUP(A1037,Cleaning!$A:$A,Cleaning!$P:$P,0,0)</f>
        <v>12.48</v>
      </c>
      <c r="O1037">
        <f>_xlfn.XLOOKUP(A1037,Cleaning!$A:$A,Cleaning!$R:$R,0,0)</f>
        <v>0</v>
      </c>
      <c r="P1037">
        <f>_xlfn.XLOOKUP(A1037,Cleaning!$A:$A,Cleaning!$T:$T,0,0)</f>
        <v>1.19</v>
      </c>
      <c r="Q1037" s="5">
        <f>_xlfn.XLOOKUP(A1037,Cleaning!$A:$A,Cleaning!$V:$V,0,0)</f>
        <v>13.67</v>
      </c>
    </row>
    <row r="1038" spans="1:17" x14ac:dyDescent="0.3">
      <c r="A1038" s="3">
        <v>121036</v>
      </c>
      <c r="B1038">
        <f>_xlfn.XLOOKUP(A1038,Cleaning!$A:$A,Cleaning!$B:$B,0,0)</f>
        <v>101</v>
      </c>
      <c r="C1038" s="2">
        <f>_xlfn.XLOOKUP(A1038,Cleaning!$A:$A,Cleaning!$C:$C,0,0)</f>
        <v>45777</v>
      </c>
      <c r="D1038" s="4">
        <f>_xlfn.XLOOKUP(A1038,Cleaning!$A:$A,Cleaning!$D:$D,0,0)</f>
        <v>0.54158564814814814</v>
      </c>
      <c r="E1038" s="2">
        <f>_xlfn.XLOOKUP(A1038,Cleaning!$A:$A,Cleaning!$E:$E,0,0)</f>
        <v>45777</v>
      </c>
      <c r="F1038" s="10" t="str">
        <f>_xlfn.XLOOKUP(A1038,Cleaning!$A:$A,Cleaning!$F:$F,0,0)</f>
        <v>Wednesday</v>
      </c>
      <c r="G1038" t="str">
        <f>_xlfn.XLOOKUP(A1038,Cleaning!$A:$A,Cleaning!$G:$G,0,0)</f>
        <v>Lunch</v>
      </c>
      <c r="H1038" t="str">
        <f>_xlfn.XLOOKUP(A1038,Cleaning!$A:$A,Cleaning!$I:$I,0,0)</f>
        <v>Takeout</v>
      </c>
      <c r="I1038" t="str">
        <f>_xlfn.XLOOKUP(A1038,Cleaning!$A:$A,Cleaning!$J:$J,0,0)</f>
        <v>Veggie Burger</v>
      </c>
      <c r="J1038" t="str">
        <f>_xlfn.XLOOKUP(A1038,Cleaning!$A:$A,Cleaning!$L:$L,0,0)</f>
        <v>Spicy</v>
      </c>
      <c r="K1038" t="str">
        <f>_xlfn.XLOOKUP(A1038,Cleaning!$A:$A,Cleaning!$X:$X,0,0)</f>
        <v>Card</v>
      </c>
      <c r="L1038" s="3">
        <f>_xlfn.XLOOKUP(A1038,Cleaning!$A:$A,Cleaning!$M:$M,0,0)</f>
        <v>1</v>
      </c>
      <c r="M1038" s="5">
        <f>_xlfn.XLOOKUP(A1038,Cleaning!$A:$A,Cleaning!$O:$O,0,0)</f>
        <v>4.8100000000000005</v>
      </c>
      <c r="N1038" s="12">
        <f>_xlfn.XLOOKUP(A1038,Cleaning!$A:$A,Cleaning!$P:$P,0,0)</f>
        <v>4.8100000000000005</v>
      </c>
      <c r="O1038">
        <f>_xlfn.XLOOKUP(A1038,Cleaning!$A:$A,Cleaning!$R:$R,0,0)</f>
        <v>0</v>
      </c>
      <c r="P1038">
        <f>_xlfn.XLOOKUP(A1038,Cleaning!$A:$A,Cleaning!$T:$T,0,0)</f>
        <v>0.31</v>
      </c>
      <c r="Q1038" s="5">
        <f>_xlfn.XLOOKUP(A1038,Cleaning!$A:$A,Cleaning!$V:$V,0,0)</f>
        <v>5.12</v>
      </c>
    </row>
    <row r="1039" spans="1:17" x14ac:dyDescent="0.3">
      <c r="A1039" s="3">
        <v>121037</v>
      </c>
      <c r="B1039">
        <f>_xlfn.XLOOKUP(A1039,Cleaning!$A:$A,Cleaning!$B:$B,0,0)</f>
        <v>102</v>
      </c>
      <c r="C1039" s="2">
        <f>_xlfn.XLOOKUP(A1039,Cleaning!$A:$A,Cleaning!$C:$C,0,0)</f>
        <v>45830</v>
      </c>
      <c r="D1039" s="4">
        <f>_xlfn.XLOOKUP(A1039,Cleaning!$A:$A,Cleaning!$D:$D,0,0)</f>
        <v>0.49664351851851851</v>
      </c>
      <c r="E1039" s="2">
        <f>_xlfn.XLOOKUP(A1039,Cleaning!$A:$A,Cleaning!$E:$E,0,0)</f>
        <v>45830</v>
      </c>
      <c r="F1039" s="10" t="str">
        <f>_xlfn.XLOOKUP(A1039,Cleaning!$A:$A,Cleaning!$F:$F,0,0)</f>
        <v>Sunday</v>
      </c>
      <c r="G1039" t="str">
        <f>_xlfn.XLOOKUP(A1039,Cleaning!$A:$A,Cleaning!$G:$G,0,0)</f>
        <v>Lunch</v>
      </c>
      <c r="H1039" t="str">
        <f>_xlfn.XLOOKUP(A1039,Cleaning!$A:$A,Cleaning!$I:$I,0,0)</f>
        <v>Takeout</v>
      </c>
      <c r="I1039" t="str">
        <f>_xlfn.XLOOKUP(A1039,Cleaning!$A:$A,Cleaning!$J:$J,0,0)</f>
        <v>Chicken Sandwich</v>
      </c>
      <c r="J1039" t="str">
        <f>_xlfn.XLOOKUP(A1039,Cleaning!$A:$A,Cleaning!$L:$L,0,0)</f>
        <v>No Pickles</v>
      </c>
      <c r="K1039" t="str">
        <f>_xlfn.XLOOKUP(A1039,Cleaning!$A:$A,Cleaning!$X:$X,0,0)</f>
        <v>GiftCard</v>
      </c>
      <c r="L1039" s="3">
        <f>_xlfn.XLOOKUP(A1039,Cleaning!$A:$A,Cleaning!$M:$M,0,0)</f>
        <v>1</v>
      </c>
      <c r="M1039" s="5">
        <f>_xlfn.XLOOKUP(A1039,Cleaning!$A:$A,Cleaning!$O:$O,0,0)</f>
        <v>4.8499999999999996</v>
      </c>
      <c r="N1039" s="12">
        <f>_xlfn.XLOOKUP(A1039,Cleaning!$A:$A,Cleaning!$P:$P,0,0)</f>
        <v>4.8499999999999996</v>
      </c>
      <c r="O1039">
        <f>_xlfn.XLOOKUP(A1039,Cleaning!$A:$A,Cleaning!$R:$R,0,0)</f>
        <v>0</v>
      </c>
      <c r="P1039">
        <f>_xlfn.XLOOKUP(A1039,Cleaning!$A:$A,Cleaning!$T:$T,0,0)</f>
        <v>0.46</v>
      </c>
      <c r="Q1039" s="5">
        <f>_xlfn.XLOOKUP(A1039,Cleaning!$A:$A,Cleaning!$V:$V,0,0)</f>
        <v>5.31</v>
      </c>
    </row>
    <row r="1040" spans="1:17" x14ac:dyDescent="0.3">
      <c r="A1040" s="3">
        <v>121038</v>
      </c>
      <c r="B1040">
        <f>_xlfn.XLOOKUP(A1040,Cleaning!$A:$A,Cleaning!$B:$B,0,0)</f>
        <v>201</v>
      </c>
      <c r="C1040" s="2">
        <f>_xlfn.XLOOKUP(A1040,Cleaning!$A:$A,Cleaning!$C:$C,0,0)</f>
        <v>45825</v>
      </c>
      <c r="D1040" s="4">
        <f>_xlfn.XLOOKUP(A1040,Cleaning!$A:$A,Cleaning!$D:$D,0,0)</f>
        <v>0.37537037037037035</v>
      </c>
      <c r="E1040" s="2">
        <f>_xlfn.XLOOKUP(A1040,Cleaning!$A:$A,Cleaning!$E:$E,0,0)</f>
        <v>45825</v>
      </c>
      <c r="F1040" s="10" t="str">
        <f>_xlfn.XLOOKUP(A1040,Cleaning!$A:$A,Cleaning!$F:$F,0,0)</f>
        <v>Tuesday</v>
      </c>
      <c r="G1040" t="str">
        <f>_xlfn.XLOOKUP(A1040,Cleaning!$A:$A,Cleaning!$G:$G,0,0)</f>
        <v>Dinner</v>
      </c>
      <c r="H1040" t="str">
        <f>_xlfn.XLOOKUP(A1040,Cleaning!$A:$A,Cleaning!$I:$I,0,0)</f>
        <v>Dine-In</v>
      </c>
      <c r="I1040" t="str">
        <f>_xlfn.XLOOKUP(A1040,Cleaning!$A:$A,Cleaning!$J:$J,0,0)</f>
        <v>French Fries</v>
      </c>
      <c r="J1040" t="str">
        <f>_xlfn.XLOOKUP(A1040,Cleaning!$A:$A,Cleaning!$L:$L,0,0)</f>
        <v>Extra Sauce</v>
      </c>
      <c r="K1040" t="str">
        <f>_xlfn.XLOOKUP(A1040,Cleaning!$A:$A,Cleaning!$X:$X,0,0)</f>
        <v>Card</v>
      </c>
      <c r="L1040" s="3">
        <f>_xlfn.XLOOKUP(A1040,Cleaning!$A:$A,Cleaning!$M:$M,0,0)</f>
        <v>2</v>
      </c>
      <c r="M1040" s="5">
        <f>_xlfn.XLOOKUP(A1040,Cleaning!$A:$A,Cleaning!$O:$O,0,0)</f>
        <v>2.9499999999999997</v>
      </c>
      <c r="N1040" s="12">
        <f>_xlfn.XLOOKUP(A1040,Cleaning!$A:$A,Cleaning!$P:$P,0,0)</f>
        <v>5.8999999999999995</v>
      </c>
      <c r="O1040">
        <f>_xlfn.XLOOKUP(A1040,Cleaning!$A:$A,Cleaning!$R:$R,0,0)</f>
        <v>0</v>
      </c>
      <c r="P1040">
        <f>_xlfn.XLOOKUP(A1040,Cleaning!$A:$A,Cleaning!$T:$T,0,0)</f>
        <v>0.53</v>
      </c>
      <c r="Q1040" s="5">
        <f>_xlfn.XLOOKUP(A1040,Cleaning!$A:$A,Cleaning!$V:$V,0,0)</f>
        <v>6.43</v>
      </c>
    </row>
    <row r="1041" spans="1:17" x14ac:dyDescent="0.3">
      <c r="A1041" s="3">
        <v>121039</v>
      </c>
      <c r="B1041">
        <f>_xlfn.XLOOKUP(A1041,Cleaning!$A:$A,Cleaning!$B:$B,0,0)</f>
        <v>103</v>
      </c>
      <c r="C1041" s="2">
        <f>_xlfn.XLOOKUP(A1041,Cleaning!$A:$A,Cleaning!$C:$C,0,0)</f>
        <v>45813</v>
      </c>
      <c r="D1041" s="4">
        <f>_xlfn.XLOOKUP(A1041,Cleaning!$A:$A,Cleaning!$D:$D,0,0)</f>
        <v>0.34957175925925926</v>
      </c>
      <c r="E1041" s="2">
        <f>_xlfn.XLOOKUP(A1041,Cleaning!$A:$A,Cleaning!$E:$E,0,0)</f>
        <v>45813</v>
      </c>
      <c r="F1041" s="10" t="str">
        <f>_xlfn.XLOOKUP(A1041,Cleaning!$A:$A,Cleaning!$F:$F,0,0)</f>
        <v>Thursday</v>
      </c>
      <c r="G1041" t="str">
        <f>_xlfn.XLOOKUP(A1041,Cleaning!$A:$A,Cleaning!$G:$G,0,0)</f>
        <v>Breakfast</v>
      </c>
      <c r="H1041" t="str">
        <f>_xlfn.XLOOKUP(A1041,Cleaning!$A:$A,Cleaning!$I:$I,0,0)</f>
        <v>Dine-In</v>
      </c>
      <c r="I1041" t="str">
        <f>_xlfn.XLOOKUP(A1041,Cleaning!$A:$A,Cleaning!$J:$J,0,0)</f>
        <v>Coffee</v>
      </c>
      <c r="J1041" t="str">
        <f>_xlfn.XLOOKUP(A1041,Cleaning!$A:$A,Cleaning!$L:$L,0,0)</f>
        <v>Extra Ice</v>
      </c>
      <c r="K1041" t="str">
        <f>_xlfn.XLOOKUP(A1041,Cleaning!$A:$A,Cleaning!$X:$X,0,0)</f>
        <v>Cash</v>
      </c>
      <c r="L1041" s="3">
        <f>_xlfn.XLOOKUP(A1041,Cleaning!$A:$A,Cleaning!$M:$M,0,0)</f>
        <v>1</v>
      </c>
      <c r="M1041" s="5">
        <f>_xlfn.XLOOKUP(A1041,Cleaning!$A:$A,Cleaning!$O:$O,0,0)</f>
        <v>2.0999999999999996</v>
      </c>
      <c r="N1041" s="12">
        <f>_xlfn.XLOOKUP(A1041,Cleaning!$A:$A,Cleaning!$P:$P,0,0)</f>
        <v>2.0999999999999996</v>
      </c>
      <c r="O1041">
        <f>_xlfn.XLOOKUP(A1041,Cleaning!$A:$A,Cleaning!$R:$R,0,0)</f>
        <v>0</v>
      </c>
      <c r="P1041">
        <f>_xlfn.XLOOKUP(A1041,Cleaning!$A:$A,Cleaning!$T:$T,0,0)</f>
        <v>0.18</v>
      </c>
      <c r="Q1041" s="5">
        <f>_xlfn.XLOOKUP(A1041,Cleaning!$A:$A,Cleaning!$V:$V,0,0)</f>
        <v>2.2799999999999998</v>
      </c>
    </row>
    <row r="1042" spans="1:17" x14ac:dyDescent="0.3">
      <c r="A1042" s="3">
        <v>121040</v>
      </c>
      <c r="B1042">
        <f>_xlfn.XLOOKUP(A1042,Cleaning!$A:$A,Cleaning!$B:$B,0,0)</f>
        <v>501</v>
      </c>
      <c r="C1042" s="2">
        <f>_xlfn.XLOOKUP(A1042,Cleaning!$A:$A,Cleaning!$C:$C,0,0)</f>
        <v>45877</v>
      </c>
      <c r="D1042" s="4">
        <f>_xlfn.XLOOKUP(A1042,Cleaning!$A:$A,Cleaning!$D:$D,0,0)</f>
        <v>7.0578703703703699E-2</v>
      </c>
      <c r="E1042" s="2">
        <f>_xlfn.XLOOKUP(A1042,Cleaning!$A:$A,Cleaning!$E:$E,0,0)</f>
        <v>45877</v>
      </c>
      <c r="F1042" s="10" t="str">
        <f>_xlfn.XLOOKUP(A1042,Cleaning!$A:$A,Cleaning!$F:$F,0,0)</f>
        <v>Friday</v>
      </c>
      <c r="G1042" t="str">
        <f>_xlfn.XLOOKUP(A1042,Cleaning!$A:$A,Cleaning!$G:$G,0,0)</f>
        <v>Lunch</v>
      </c>
      <c r="H1042" t="str">
        <f>_xlfn.XLOOKUP(A1042,Cleaning!$A:$A,Cleaning!$I:$I,0,0)</f>
        <v>Takeout</v>
      </c>
      <c r="I1042" t="str">
        <f>_xlfn.XLOOKUP(A1042,Cleaning!$A:$A,Cleaning!$J:$J,0,0)</f>
        <v>Double Cheeseburger</v>
      </c>
      <c r="J1042" t="str">
        <f>_xlfn.XLOOKUP(A1042,Cleaning!$A:$A,Cleaning!$L:$L,0,0)</f>
        <v>No Modifier</v>
      </c>
      <c r="K1042" t="str">
        <f>_xlfn.XLOOKUP(A1042,Cleaning!$A:$A,Cleaning!$X:$X,0,0)</f>
        <v>Card</v>
      </c>
      <c r="L1042" s="3">
        <f>_xlfn.XLOOKUP(A1042,Cleaning!$A:$A,Cleaning!$M:$M,0,0)</f>
        <v>1</v>
      </c>
      <c r="M1042" s="5">
        <f>_xlfn.XLOOKUP(A1042,Cleaning!$A:$A,Cleaning!$O:$O,0,0)</f>
        <v>6.44</v>
      </c>
      <c r="N1042" s="12">
        <f>_xlfn.XLOOKUP(A1042,Cleaning!$A:$A,Cleaning!$P:$P,0,0)</f>
        <v>6.44</v>
      </c>
      <c r="O1042">
        <f>_xlfn.XLOOKUP(A1042,Cleaning!$A:$A,Cleaning!$R:$R,0,0)</f>
        <v>0</v>
      </c>
      <c r="P1042">
        <f>_xlfn.XLOOKUP(A1042,Cleaning!$A:$A,Cleaning!$T:$T,0,0)</f>
        <v>0.42</v>
      </c>
      <c r="Q1042" s="5">
        <f>_xlfn.XLOOKUP(A1042,Cleaning!$A:$A,Cleaning!$V:$V,0,0)</f>
        <v>6.86</v>
      </c>
    </row>
    <row r="1043" spans="1:17" x14ac:dyDescent="0.3">
      <c r="A1043" s="3">
        <v>121041</v>
      </c>
      <c r="B1043">
        <f>_xlfn.XLOOKUP(A1043,Cleaning!$A:$A,Cleaning!$B:$B,0,0)</f>
        <v>301</v>
      </c>
      <c r="C1043" s="2">
        <f>_xlfn.XLOOKUP(A1043,Cleaning!$A:$A,Cleaning!$C:$C,0,0)</f>
        <v>45807</v>
      </c>
      <c r="D1043" s="4">
        <f>_xlfn.XLOOKUP(A1043,Cleaning!$A:$A,Cleaning!$D:$D,0,0)</f>
        <v>0.51230324074074074</v>
      </c>
      <c r="E1043" s="2">
        <f>_xlfn.XLOOKUP(A1043,Cleaning!$A:$A,Cleaning!$E:$E,0,0)</f>
        <v>45807</v>
      </c>
      <c r="F1043" s="10" t="str">
        <f>_xlfn.XLOOKUP(A1043,Cleaning!$A:$A,Cleaning!$F:$F,0,0)</f>
        <v>Friday</v>
      </c>
      <c r="G1043" t="str">
        <f>_xlfn.XLOOKUP(A1043,Cleaning!$A:$A,Cleaning!$G:$G,0,0)</f>
        <v>Late Night</v>
      </c>
      <c r="H1043" t="str">
        <f>_xlfn.XLOOKUP(A1043,Cleaning!$A:$A,Cleaning!$I:$I,0,0)</f>
        <v>Takeout</v>
      </c>
      <c r="I1043" t="str">
        <f>_xlfn.XLOOKUP(A1043,Cleaning!$A:$A,Cleaning!$J:$J,0,0)</f>
        <v>Soft Drink (Large)</v>
      </c>
      <c r="J1043" t="str">
        <f>_xlfn.XLOOKUP(A1043,Cleaning!$A:$A,Cleaning!$L:$L,0,0)</f>
        <v>No Ice</v>
      </c>
      <c r="K1043" t="str">
        <f>_xlfn.XLOOKUP(A1043,Cleaning!$A:$A,Cleaning!$X:$X,0,0)</f>
        <v>Cash</v>
      </c>
      <c r="L1043" s="3">
        <f>_xlfn.XLOOKUP(A1043,Cleaning!$A:$A,Cleaning!$M:$M,0,0)</f>
        <v>1</v>
      </c>
      <c r="M1043" s="5">
        <f>_xlfn.XLOOKUP(A1043,Cleaning!$A:$A,Cleaning!$O:$O,0,0)</f>
        <v>1.94</v>
      </c>
      <c r="N1043" s="12">
        <f>_xlfn.XLOOKUP(A1043,Cleaning!$A:$A,Cleaning!$P:$P,0,0)</f>
        <v>1.94</v>
      </c>
      <c r="O1043">
        <f>_xlfn.XLOOKUP(A1043,Cleaning!$A:$A,Cleaning!$R:$R,0,0)</f>
        <v>0</v>
      </c>
      <c r="P1043">
        <f>_xlfn.XLOOKUP(A1043,Cleaning!$A:$A,Cleaning!$T:$T,0,0)</f>
        <v>0.13</v>
      </c>
      <c r="Q1043" s="5">
        <f>_xlfn.XLOOKUP(A1043,Cleaning!$A:$A,Cleaning!$V:$V,0,0)</f>
        <v>2.0699999999999998</v>
      </c>
    </row>
    <row r="1044" spans="1:17" x14ac:dyDescent="0.3">
      <c r="A1044" s="3">
        <v>121042</v>
      </c>
      <c r="B1044">
        <f>_xlfn.XLOOKUP(A1044,Cleaning!$A:$A,Cleaning!$B:$B,0,0)</f>
        <v>102</v>
      </c>
      <c r="C1044" s="2">
        <f>_xlfn.XLOOKUP(A1044,Cleaning!$A:$A,Cleaning!$C:$C,0,0)</f>
        <v>45805</v>
      </c>
      <c r="D1044" s="4">
        <f>_xlfn.XLOOKUP(A1044,Cleaning!$A:$A,Cleaning!$D:$D,0,0)</f>
        <v>0.22518518518518518</v>
      </c>
      <c r="E1044" s="2">
        <f>_xlfn.XLOOKUP(A1044,Cleaning!$A:$A,Cleaning!$E:$E,0,0)</f>
        <v>45805</v>
      </c>
      <c r="F1044" s="10" t="str">
        <f>_xlfn.XLOOKUP(A1044,Cleaning!$A:$A,Cleaning!$F:$F,0,0)</f>
        <v>Wednesday</v>
      </c>
      <c r="G1044" t="str">
        <f>_xlfn.XLOOKUP(A1044,Cleaning!$A:$A,Cleaning!$G:$G,0,0)</f>
        <v>Afternoon</v>
      </c>
      <c r="H1044" t="str">
        <f>_xlfn.XLOOKUP(A1044,Cleaning!$A:$A,Cleaning!$I:$I,0,0)</f>
        <v>Dine-In</v>
      </c>
      <c r="I1044" t="str">
        <f>_xlfn.XLOOKUP(A1044,Cleaning!$A:$A,Cleaning!$J:$J,0,0)</f>
        <v>Side Salad</v>
      </c>
      <c r="J1044" t="str">
        <f>_xlfn.XLOOKUP(A1044,Cleaning!$A:$A,Cleaning!$L:$L,0,0)</f>
        <v>No Modifier</v>
      </c>
      <c r="K1044" t="str">
        <f>_xlfn.XLOOKUP(A1044,Cleaning!$A:$A,Cleaning!$X:$X,0,0)</f>
        <v>Cash</v>
      </c>
      <c r="L1044" s="3">
        <f>_xlfn.XLOOKUP(A1044,Cleaning!$A:$A,Cleaning!$M:$M,0,0)</f>
        <v>1</v>
      </c>
      <c r="M1044" s="5">
        <f>_xlfn.XLOOKUP(A1044,Cleaning!$A:$A,Cleaning!$O:$O,0,0)</f>
        <v>3.07</v>
      </c>
      <c r="N1044" s="12">
        <f>_xlfn.XLOOKUP(A1044,Cleaning!$A:$A,Cleaning!$P:$P,0,0)</f>
        <v>3.07</v>
      </c>
      <c r="O1044">
        <f>_xlfn.XLOOKUP(A1044,Cleaning!$A:$A,Cleaning!$R:$R,0,0)</f>
        <v>0</v>
      </c>
      <c r="P1044">
        <f>_xlfn.XLOOKUP(A1044,Cleaning!$A:$A,Cleaning!$T:$T,0,0)</f>
        <v>0.23</v>
      </c>
      <c r="Q1044" s="5">
        <f>_xlfn.XLOOKUP(A1044,Cleaning!$A:$A,Cleaning!$V:$V,0,0)</f>
        <v>3.3</v>
      </c>
    </row>
    <row r="1045" spans="1:17" x14ac:dyDescent="0.3">
      <c r="A1045" s="3">
        <v>121043</v>
      </c>
      <c r="B1045">
        <f>_xlfn.XLOOKUP(A1045,Cleaning!$A:$A,Cleaning!$B:$B,0,0)</f>
        <v>403</v>
      </c>
      <c r="C1045" s="2">
        <f>_xlfn.XLOOKUP(A1045,Cleaning!$A:$A,Cleaning!$C:$C,0,0)</f>
        <v>45847</v>
      </c>
      <c r="D1045" s="4">
        <f>_xlfn.XLOOKUP(A1045,Cleaning!$A:$A,Cleaning!$D:$D,0,0)</f>
        <v>0.46726851851851853</v>
      </c>
      <c r="E1045" s="2">
        <f>_xlfn.XLOOKUP(A1045,Cleaning!$A:$A,Cleaning!$E:$E,0,0)</f>
        <v>45847</v>
      </c>
      <c r="F1045" s="10" t="str">
        <f>_xlfn.XLOOKUP(A1045,Cleaning!$A:$A,Cleaning!$F:$F,0,0)</f>
        <v>Wednesday</v>
      </c>
      <c r="G1045" t="str">
        <f>_xlfn.XLOOKUP(A1045,Cleaning!$A:$A,Cleaning!$G:$G,0,0)</f>
        <v>Morning</v>
      </c>
      <c r="H1045" t="str">
        <f>_xlfn.XLOOKUP(A1045,Cleaning!$A:$A,Cleaning!$I:$I,0,0)</f>
        <v>Dine-In</v>
      </c>
      <c r="I1045" t="str">
        <f>_xlfn.XLOOKUP(A1045,Cleaning!$A:$A,Cleaning!$J:$J,0,0)</f>
        <v>Coffee</v>
      </c>
      <c r="J1045" t="str">
        <f>_xlfn.XLOOKUP(A1045,Cleaning!$A:$A,Cleaning!$L:$L,0,0)</f>
        <v>No Modifier</v>
      </c>
      <c r="K1045" t="str">
        <f>_xlfn.XLOOKUP(A1045,Cleaning!$A:$A,Cleaning!$X:$X,0,0)</f>
        <v>Cash</v>
      </c>
      <c r="L1045" s="3">
        <f>_xlfn.XLOOKUP(A1045,Cleaning!$A:$A,Cleaning!$M:$M,0,0)</f>
        <v>2</v>
      </c>
      <c r="M1045" s="5">
        <f>_xlfn.XLOOKUP(A1045,Cleaning!$A:$A,Cleaning!$O:$O,0,0)</f>
        <v>1.8800000000000001</v>
      </c>
      <c r="N1045" s="12">
        <f>_xlfn.XLOOKUP(A1045,Cleaning!$A:$A,Cleaning!$P:$P,0,0)</f>
        <v>3.7600000000000002</v>
      </c>
      <c r="O1045">
        <f>_xlfn.XLOOKUP(A1045,Cleaning!$A:$A,Cleaning!$R:$R,0,0)</f>
        <v>0</v>
      </c>
      <c r="P1045">
        <f>_xlfn.XLOOKUP(A1045,Cleaning!$A:$A,Cleaning!$T:$T,0,0)</f>
        <v>0.32</v>
      </c>
      <c r="Q1045" s="5">
        <f>_xlfn.XLOOKUP(A1045,Cleaning!$A:$A,Cleaning!$V:$V,0,0)</f>
        <v>4.08</v>
      </c>
    </row>
    <row r="1046" spans="1:17" x14ac:dyDescent="0.3">
      <c r="A1046" s="3">
        <v>121044</v>
      </c>
      <c r="B1046">
        <f>_xlfn.XLOOKUP(A1046,Cleaning!$A:$A,Cleaning!$B:$B,0,0)</f>
        <v>401</v>
      </c>
      <c r="C1046" s="2">
        <f>_xlfn.XLOOKUP(A1046,Cleaning!$A:$A,Cleaning!$C:$C,0,0)</f>
        <v>45806</v>
      </c>
      <c r="D1046" s="4">
        <f>_xlfn.XLOOKUP(A1046,Cleaning!$A:$A,Cleaning!$D:$D,0,0)</f>
        <v>0.35510416666666667</v>
      </c>
      <c r="E1046" s="2">
        <f>_xlfn.XLOOKUP(A1046,Cleaning!$A:$A,Cleaning!$E:$E,0,0)</f>
        <v>45806</v>
      </c>
      <c r="F1046" s="10" t="str">
        <f>_xlfn.XLOOKUP(A1046,Cleaning!$A:$A,Cleaning!$F:$F,0,0)</f>
        <v>Thursday</v>
      </c>
      <c r="G1046" t="str">
        <f>_xlfn.XLOOKUP(A1046,Cleaning!$A:$A,Cleaning!$G:$G,0,0)</f>
        <v>Dinner</v>
      </c>
      <c r="H1046" t="str">
        <f>_xlfn.XLOOKUP(A1046,Cleaning!$A:$A,Cleaning!$I:$I,0,0)</f>
        <v>Drive-Thru</v>
      </c>
      <c r="I1046" t="str">
        <f>_xlfn.XLOOKUP(A1046,Cleaning!$A:$A,Cleaning!$J:$J,0,0)</f>
        <v>Spicy Chicken Combo</v>
      </c>
      <c r="J1046" t="str">
        <f>_xlfn.XLOOKUP(A1046,Cleaning!$A:$A,Cleaning!$L:$L,0,0)</f>
        <v>No Modifier</v>
      </c>
      <c r="K1046" t="str">
        <f>_xlfn.XLOOKUP(A1046,Cleaning!$A:$A,Cleaning!$X:$X,0,0)</f>
        <v>Card</v>
      </c>
      <c r="L1046" s="3">
        <f>_xlfn.XLOOKUP(A1046,Cleaning!$A:$A,Cleaning!$M:$M,0,0)</f>
        <v>3</v>
      </c>
      <c r="M1046" s="5">
        <f>_xlfn.XLOOKUP(A1046,Cleaning!$A:$A,Cleaning!$O:$O,0,0)</f>
        <v>9.1999999999999993</v>
      </c>
      <c r="N1046" s="12">
        <f>_xlfn.XLOOKUP(A1046,Cleaning!$A:$A,Cleaning!$P:$P,0,0)</f>
        <v>27.599999999999998</v>
      </c>
      <c r="O1046">
        <f>_xlfn.XLOOKUP(A1046,Cleaning!$A:$A,Cleaning!$R:$R,0,0)</f>
        <v>0</v>
      </c>
      <c r="P1046">
        <f>_xlfn.XLOOKUP(A1046,Cleaning!$A:$A,Cleaning!$T:$T,0,0)</f>
        <v>2.21</v>
      </c>
      <c r="Q1046" s="5">
        <f>_xlfn.XLOOKUP(A1046,Cleaning!$A:$A,Cleaning!$V:$V,0,0)</f>
        <v>29.81</v>
      </c>
    </row>
    <row r="1047" spans="1:17" x14ac:dyDescent="0.3">
      <c r="A1047" s="3">
        <v>121045</v>
      </c>
      <c r="B1047">
        <f>_xlfn.XLOOKUP(A1047,Cleaning!$A:$A,Cleaning!$B:$B,0,0)</f>
        <v>202</v>
      </c>
      <c r="C1047" s="2">
        <f>_xlfn.XLOOKUP(A1047,Cleaning!$A:$A,Cleaning!$C:$C,0,0)</f>
        <v>45759</v>
      </c>
      <c r="D1047" s="4">
        <f>_xlfn.XLOOKUP(A1047,Cleaning!$A:$A,Cleaning!$D:$D,0,0)</f>
        <v>0.1187962962962963</v>
      </c>
      <c r="E1047" s="2">
        <f>_xlfn.XLOOKUP(A1047,Cleaning!$A:$A,Cleaning!$E:$E,0,0)</f>
        <v>45759</v>
      </c>
      <c r="F1047" s="10" t="str">
        <f>_xlfn.XLOOKUP(A1047,Cleaning!$A:$A,Cleaning!$F:$F,0,0)</f>
        <v>Saturday</v>
      </c>
      <c r="G1047" t="str">
        <f>_xlfn.XLOOKUP(A1047,Cleaning!$A:$A,Cleaning!$G:$G,0,0)</f>
        <v>Lunch</v>
      </c>
      <c r="H1047" t="str">
        <f>_xlfn.XLOOKUP(A1047,Cleaning!$A:$A,Cleaning!$I:$I,0,0)</f>
        <v>Takeout</v>
      </c>
      <c r="I1047" t="str">
        <f>_xlfn.XLOOKUP(A1047,Cleaning!$A:$A,Cleaning!$J:$J,0,0)</f>
        <v>Double Cheeseburger</v>
      </c>
      <c r="J1047" t="str">
        <f>_xlfn.XLOOKUP(A1047,Cleaning!$A:$A,Cleaning!$L:$L,0,0)</f>
        <v>No Modifier</v>
      </c>
      <c r="K1047" t="str">
        <f>_xlfn.XLOOKUP(A1047,Cleaning!$A:$A,Cleaning!$X:$X,0,0)</f>
        <v>MobilePay</v>
      </c>
      <c r="L1047" s="3">
        <f>_xlfn.XLOOKUP(A1047,Cleaning!$A:$A,Cleaning!$M:$M,0,0)</f>
        <v>1</v>
      </c>
      <c r="M1047" s="5">
        <f>_xlfn.XLOOKUP(A1047,Cleaning!$A:$A,Cleaning!$O:$O,0,0)</f>
        <v>6.1099999999999994</v>
      </c>
      <c r="N1047" s="12">
        <f>_xlfn.XLOOKUP(A1047,Cleaning!$A:$A,Cleaning!$P:$P,0,0)</f>
        <v>6.1099999999999994</v>
      </c>
      <c r="O1047">
        <f>_xlfn.XLOOKUP(A1047,Cleaning!$A:$A,Cleaning!$R:$R,0,0)</f>
        <v>0.31</v>
      </c>
      <c r="P1047">
        <f>_xlfn.XLOOKUP(A1047,Cleaning!$A:$A,Cleaning!$T:$T,0,0)</f>
        <v>0.46</v>
      </c>
      <c r="Q1047" s="5">
        <f>_xlfn.XLOOKUP(A1047,Cleaning!$A:$A,Cleaning!$V:$V,0,0)</f>
        <v>6.26</v>
      </c>
    </row>
    <row r="1048" spans="1:17" x14ac:dyDescent="0.3">
      <c r="A1048" s="3">
        <v>121046</v>
      </c>
      <c r="B1048">
        <f>_xlfn.XLOOKUP(A1048,Cleaning!$A:$A,Cleaning!$B:$B,0,0)</f>
        <v>301</v>
      </c>
      <c r="C1048" s="2">
        <f>_xlfn.XLOOKUP(A1048,Cleaning!$A:$A,Cleaning!$C:$C,0,0)</f>
        <v>45827</v>
      </c>
      <c r="D1048" s="4">
        <f>_xlfn.XLOOKUP(A1048,Cleaning!$A:$A,Cleaning!$D:$D,0,0)</f>
        <v>0.43113425925925924</v>
      </c>
      <c r="E1048" s="2">
        <f>_xlfn.XLOOKUP(A1048,Cleaning!$A:$A,Cleaning!$E:$E,0,0)</f>
        <v>45827</v>
      </c>
      <c r="F1048" s="10" t="str">
        <f>_xlfn.XLOOKUP(A1048,Cleaning!$A:$A,Cleaning!$F:$F,0,0)</f>
        <v>Thursday</v>
      </c>
      <c r="G1048" t="str">
        <f>_xlfn.XLOOKUP(A1048,Cleaning!$A:$A,Cleaning!$G:$G,0,0)</f>
        <v>Morning</v>
      </c>
      <c r="H1048" t="str">
        <f>_xlfn.XLOOKUP(A1048,Cleaning!$A:$A,Cleaning!$I:$I,0,0)</f>
        <v>Drive-Thru</v>
      </c>
      <c r="I1048" t="str">
        <f>_xlfn.XLOOKUP(A1048,Cleaning!$A:$A,Cleaning!$J:$J,0,0)</f>
        <v>Bottled Water</v>
      </c>
      <c r="J1048" t="str">
        <f>_xlfn.XLOOKUP(A1048,Cleaning!$A:$A,Cleaning!$L:$L,0,0)</f>
        <v>Light Ice</v>
      </c>
      <c r="K1048" t="str">
        <f>_xlfn.XLOOKUP(A1048,Cleaning!$A:$A,Cleaning!$X:$X,0,0)</f>
        <v>Card</v>
      </c>
      <c r="L1048" s="3">
        <f>_xlfn.XLOOKUP(A1048,Cleaning!$A:$A,Cleaning!$M:$M,0,0)</f>
        <v>1</v>
      </c>
      <c r="M1048" s="5">
        <f>_xlfn.XLOOKUP(A1048,Cleaning!$A:$A,Cleaning!$O:$O,0,0)</f>
        <v>1.49</v>
      </c>
      <c r="N1048" s="12">
        <f>_xlfn.XLOOKUP(A1048,Cleaning!$A:$A,Cleaning!$P:$P,0,0)</f>
        <v>1.49</v>
      </c>
      <c r="O1048">
        <f>_xlfn.XLOOKUP(A1048,Cleaning!$A:$A,Cleaning!$R:$R,0,0)</f>
        <v>0</v>
      </c>
      <c r="P1048">
        <f>_xlfn.XLOOKUP(A1048,Cleaning!$A:$A,Cleaning!$T:$T,0,0)</f>
        <v>0.09</v>
      </c>
      <c r="Q1048" s="5">
        <f>_xlfn.XLOOKUP(A1048,Cleaning!$A:$A,Cleaning!$V:$V,0,0)</f>
        <v>1.58</v>
      </c>
    </row>
    <row r="1049" spans="1:17" x14ac:dyDescent="0.3">
      <c r="A1049" s="3">
        <v>121047</v>
      </c>
      <c r="B1049">
        <f>_xlfn.XLOOKUP(A1049,Cleaning!$A:$A,Cleaning!$B:$B,0,0)</f>
        <v>102</v>
      </c>
      <c r="C1049" s="2">
        <f>_xlfn.XLOOKUP(A1049,Cleaning!$A:$A,Cleaning!$C:$C,0,0)</f>
        <v>45829</v>
      </c>
      <c r="D1049" s="4">
        <f>_xlfn.XLOOKUP(A1049,Cleaning!$A:$A,Cleaning!$D:$D,0,0)</f>
        <v>0.45824074074074073</v>
      </c>
      <c r="E1049" s="2">
        <f>_xlfn.XLOOKUP(A1049,Cleaning!$A:$A,Cleaning!$E:$E,0,0)</f>
        <v>45829</v>
      </c>
      <c r="F1049" s="10" t="str">
        <f>_xlfn.XLOOKUP(A1049,Cleaning!$A:$A,Cleaning!$F:$F,0,0)</f>
        <v>Saturday</v>
      </c>
      <c r="G1049" t="str">
        <f>_xlfn.XLOOKUP(A1049,Cleaning!$A:$A,Cleaning!$G:$G,0,0)</f>
        <v>Morning</v>
      </c>
      <c r="H1049" t="str">
        <f>_xlfn.XLOOKUP(A1049,Cleaning!$A:$A,Cleaning!$I:$I,0,0)</f>
        <v>Dine-In</v>
      </c>
      <c r="I1049" t="str">
        <f>_xlfn.XLOOKUP(A1049,Cleaning!$A:$A,Cleaning!$J:$J,0,0)</f>
        <v>Chicken Nuggets (6pc)</v>
      </c>
      <c r="J1049" t="str">
        <f>_xlfn.XLOOKUP(A1049,Cleaning!$A:$A,Cleaning!$L:$L,0,0)</f>
        <v>No Modifier</v>
      </c>
      <c r="K1049" t="str">
        <f>_xlfn.XLOOKUP(A1049,Cleaning!$A:$A,Cleaning!$X:$X,0,0)</f>
        <v>GiftCard</v>
      </c>
      <c r="L1049" s="3">
        <f>_xlfn.XLOOKUP(A1049,Cleaning!$A:$A,Cleaning!$M:$M,0,0)</f>
        <v>1</v>
      </c>
      <c r="M1049" s="5">
        <f>_xlfn.XLOOKUP(A1049,Cleaning!$A:$A,Cleaning!$O:$O,0,0)</f>
        <v>3.35</v>
      </c>
      <c r="N1049" s="12">
        <f>_xlfn.XLOOKUP(A1049,Cleaning!$A:$A,Cleaning!$P:$P,0,0)</f>
        <v>3.35</v>
      </c>
      <c r="O1049">
        <f>_xlfn.XLOOKUP(A1049,Cleaning!$A:$A,Cleaning!$R:$R,0,0)</f>
        <v>0</v>
      </c>
      <c r="P1049">
        <f>_xlfn.XLOOKUP(A1049,Cleaning!$A:$A,Cleaning!$T:$T,0,0)</f>
        <v>0.23</v>
      </c>
      <c r="Q1049" s="5">
        <f>_xlfn.XLOOKUP(A1049,Cleaning!$A:$A,Cleaning!$V:$V,0,0)</f>
        <v>3.58</v>
      </c>
    </row>
    <row r="1050" spans="1:17" x14ac:dyDescent="0.3">
      <c r="A1050" s="3">
        <v>121048</v>
      </c>
      <c r="B1050">
        <f>_xlfn.XLOOKUP(A1050,Cleaning!$A:$A,Cleaning!$B:$B,0,0)</f>
        <v>101</v>
      </c>
      <c r="C1050" s="2">
        <f>_xlfn.XLOOKUP(A1050,Cleaning!$A:$A,Cleaning!$C:$C,0,0)</f>
        <v>45826</v>
      </c>
      <c r="D1050" s="4">
        <f>_xlfn.XLOOKUP(A1050,Cleaning!$A:$A,Cleaning!$D:$D,0,0)</f>
        <v>0.52973379629629624</v>
      </c>
      <c r="E1050" s="2">
        <f>_xlfn.XLOOKUP(A1050,Cleaning!$A:$A,Cleaning!$E:$E,0,0)</f>
        <v>45826</v>
      </c>
      <c r="F1050" s="10" t="str">
        <f>_xlfn.XLOOKUP(A1050,Cleaning!$A:$A,Cleaning!$F:$F,0,0)</f>
        <v>Wednesday</v>
      </c>
      <c r="G1050" t="str">
        <f>_xlfn.XLOOKUP(A1050,Cleaning!$A:$A,Cleaning!$G:$G,0,0)</f>
        <v>Lunch</v>
      </c>
      <c r="H1050" t="str">
        <f>_xlfn.XLOOKUP(A1050,Cleaning!$A:$A,Cleaning!$I:$I,0,0)</f>
        <v>Takeout</v>
      </c>
      <c r="I1050" t="str">
        <f>_xlfn.XLOOKUP(A1050,Cleaning!$A:$A,Cleaning!$J:$J,0,0)</f>
        <v>Chicken Nuggets (10pc)</v>
      </c>
      <c r="J1050" t="str">
        <f>_xlfn.XLOOKUP(A1050,Cleaning!$A:$A,Cleaning!$L:$L,0,0)</f>
        <v>No Modifier</v>
      </c>
      <c r="K1050" t="str">
        <f>_xlfn.XLOOKUP(A1050,Cleaning!$A:$A,Cleaning!$X:$X,0,0)</f>
        <v>Card</v>
      </c>
      <c r="L1050" s="3">
        <f>_xlfn.XLOOKUP(A1050,Cleaning!$A:$A,Cleaning!$M:$M,0,0)</f>
        <v>1</v>
      </c>
      <c r="M1050" s="5">
        <f>_xlfn.XLOOKUP(A1050,Cleaning!$A:$A,Cleaning!$O:$O,0,0)</f>
        <v>5.4799999999999995</v>
      </c>
      <c r="N1050" s="12">
        <f>_xlfn.XLOOKUP(A1050,Cleaning!$A:$A,Cleaning!$P:$P,0,0)</f>
        <v>5.4799999999999995</v>
      </c>
      <c r="O1050">
        <f>_xlfn.XLOOKUP(A1050,Cleaning!$A:$A,Cleaning!$R:$R,0,0)</f>
        <v>0</v>
      </c>
      <c r="P1050">
        <f>_xlfn.XLOOKUP(A1050,Cleaning!$A:$A,Cleaning!$T:$T,0,0)</f>
        <v>0.36</v>
      </c>
      <c r="Q1050" s="5">
        <f>_xlfn.XLOOKUP(A1050,Cleaning!$A:$A,Cleaning!$V:$V,0,0)</f>
        <v>5.84</v>
      </c>
    </row>
    <row r="1051" spans="1:17" x14ac:dyDescent="0.3">
      <c r="A1051" s="3">
        <v>121049</v>
      </c>
      <c r="B1051">
        <f>_xlfn.XLOOKUP(A1051,Cleaning!$A:$A,Cleaning!$B:$B,0,0)</f>
        <v>102</v>
      </c>
      <c r="C1051" s="2">
        <f>_xlfn.XLOOKUP(A1051,Cleaning!$A:$A,Cleaning!$C:$C,0,0)</f>
        <v>45808</v>
      </c>
      <c r="D1051" s="4">
        <f>_xlfn.XLOOKUP(A1051,Cleaning!$A:$A,Cleaning!$D:$D,0,0)</f>
        <v>8.7476851851851847E-2</v>
      </c>
      <c r="E1051" s="2">
        <f>_xlfn.XLOOKUP(A1051,Cleaning!$A:$A,Cleaning!$E:$E,0,0)</f>
        <v>45808</v>
      </c>
      <c r="F1051" s="10" t="str">
        <f>_xlfn.XLOOKUP(A1051,Cleaning!$A:$A,Cleaning!$F:$F,0,0)</f>
        <v>Saturday</v>
      </c>
      <c r="G1051" t="str">
        <f>_xlfn.XLOOKUP(A1051,Cleaning!$A:$A,Cleaning!$G:$G,0,0)</f>
        <v>Lunch</v>
      </c>
      <c r="H1051" t="str">
        <f>_xlfn.XLOOKUP(A1051,Cleaning!$A:$A,Cleaning!$I:$I,0,0)</f>
        <v>Drive-Thru</v>
      </c>
      <c r="I1051" t="str">
        <f>_xlfn.XLOOKUP(A1051,Cleaning!$A:$A,Cleaning!$J:$J,0,0)</f>
        <v>Double Cheeseburger</v>
      </c>
      <c r="J1051" t="str">
        <f>_xlfn.XLOOKUP(A1051,Cleaning!$A:$A,Cleaning!$L:$L,0,0)</f>
        <v>No Modifier</v>
      </c>
      <c r="K1051" t="str">
        <f>_xlfn.XLOOKUP(A1051,Cleaning!$A:$A,Cleaning!$X:$X,0,0)</f>
        <v>Card</v>
      </c>
      <c r="L1051" s="3">
        <f>_xlfn.XLOOKUP(A1051,Cleaning!$A:$A,Cleaning!$M:$M,0,0)</f>
        <v>2</v>
      </c>
      <c r="M1051" s="5">
        <f>_xlfn.XLOOKUP(A1051,Cleaning!$A:$A,Cleaning!$O:$O,0,0)</f>
        <v>6.3199999999999994</v>
      </c>
      <c r="N1051" s="12">
        <f>_xlfn.XLOOKUP(A1051,Cleaning!$A:$A,Cleaning!$P:$P,0,0)</f>
        <v>12.639999999999999</v>
      </c>
      <c r="O1051">
        <f>_xlfn.XLOOKUP(A1051,Cleaning!$A:$A,Cleaning!$R:$R,0,0)</f>
        <v>0</v>
      </c>
      <c r="P1051">
        <f>_xlfn.XLOOKUP(A1051,Cleaning!$A:$A,Cleaning!$T:$T,0,0)</f>
        <v>0.88</v>
      </c>
      <c r="Q1051" s="5">
        <f>_xlfn.XLOOKUP(A1051,Cleaning!$A:$A,Cleaning!$V:$V,0,0)</f>
        <v>13.52</v>
      </c>
    </row>
    <row r="1052" spans="1:17" x14ac:dyDescent="0.3">
      <c r="A1052" s="3">
        <v>121050</v>
      </c>
      <c r="B1052">
        <f>_xlfn.XLOOKUP(A1052,Cleaning!$A:$A,Cleaning!$B:$B,0,0)</f>
        <v>402</v>
      </c>
      <c r="C1052" s="2">
        <f>_xlfn.XLOOKUP(A1052,Cleaning!$A:$A,Cleaning!$C:$C,0,0)</f>
        <v>45815</v>
      </c>
      <c r="D1052" s="4">
        <f>_xlfn.XLOOKUP(A1052,Cleaning!$A:$A,Cleaning!$D:$D,0,0)</f>
        <v>0.27858796296296295</v>
      </c>
      <c r="E1052" s="2">
        <f>_xlfn.XLOOKUP(A1052,Cleaning!$A:$A,Cleaning!$E:$E,0,0)</f>
        <v>45815</v>
      </c>
      <c r="F1052" s="10" t="str">
        <f>_xlfn.XLOOKUP(A1052,Cleaning!$A:$A,Cleaning!$F:$F,0,0)</f>
        <v>Saturday</v>
      </c>
      <c r="G1052" t="str">
        <f>_xlfn.XLOOKUP(A1052,Cleaning!$A:$A,Cleaning!$G:$G,0,0)</f>
        <v>Breakfast</v>
      </c>
      <c r="H1052" t="str">
        <f>_xlfn.XLOOKUP(A1052,Cleaning!$A:$A,Cleaning!$I:$I,0,0)</f>
        <v>Drive-Thru</v>
      </c>
      <c r="I1052" t="str">
        <f>_xlfn.XLOOKUP(A1052,Cleaning!$A:$A,Cleaning!$J:$J,0,0)</f>
        <v>Pancake Platter</v>
      </c>
      <c r="J1052" t="str">
        <f>_xlfn.XLOOKUP(A1052,Cleaning!$A:$A,Cleaning!$L:$L,0,0)</f>
        <v>Cinnamon</v>
      </c>
      <c r="K1052" t="str">
        <f>_xlfn.XLOOKUP(A1052,Cleaning!$A:$A,Cleaning!$X:$X,0,0)</f>
        <v>MobilePay</v>
      </c>
      <c r="L1052" s="3">
        <f>_xlfn.XLOOKUP(A1052,Cleaning!$A:$A,Cleaning!$M:$M,0,0)</f>
        <v>1</v>
      </c>
      <c r="M1052" s="5">
        <f>_xlfn.XLOOKUP(A1052,Cleaning!$A:$A,Cleaning!$O:$O,0,0)</f>
        <v>4.88</v>
      </c>
      <c r="N1052" s="12">
        <f>_xlfn.XLOOKUP(A1052,Cleaning!$A:$A,Cleaning!$P:$P,0,0)</f>
        <v>4.88</v>
      </c>
      <c r="O1052">
        <f>_xlfn.XLOOKUP(A1052,Cleaning!$A:$A,Cleaning!$R:$R,0,0)</f>
        <v>0</v>
      </c>
      <c r="P1052">
        <f>_xlfn.XLOOKUP(A1052,Cleaning!$A:$A,Cleaning!$T:$T,0,0)</f>
        <v>0.34</v>
      </c>
      <c r="Q1052" s="5">
        <f>_xlfn.XLOOKUP(A1052,Cleaning!$A:$A,Cleaning!$V:$V,0,0)</f>
        <v>5.22</v>
      </c>
    </row>
    <row r="1053" spans="1:17" x14ac:dyDescent="0.3">
      <c r="A1053" s="3">
        <v>121051</v>
      </c>
      <c r="B1053">
        <f>_xlfn.XLOOKUP(A1053,Cleaning!$A:$A,Cleaning!$B:$B,0,0)</f>
        <v>301</v>
      </c>
      <c r="C1053" s="2">
        <f>_xlfn.XLOOKUP(A1053,Cleaning!$A:$A,Cleaning!$C:$C,0,0)</f>
        <v>45854</v>
      </c>
      <c r="D1053" s="4">
        <f>_xlfn.XLOOKUP(A1053,Cleaning!$A:$A,Cleaning!$D:$D,0,0)</f>
        <v>8.3414351851851851E-2</v>
      </c>
      <c r="E1053" s="2">
        <f>_xlfn.XLOOKUP(A1053,Cleaning!$A:$A,Cleaning!$E:$E,0,0)</f>
        <v>45854</v>
      </c>
      <c r="F1053" s="10" t="str">
        <f>_xlfn.XLOOKUP(A1053,Cleaning!$A:$A,Cleaning!$F:$F,0,0)</f>
        <v>Wednesday</v>
      </c>
      <c r="G1053" t="str">
        <f>_xlfn.XLOOKUP(A1053,Cleaning!$A:$A,Cleaning!$G:$G,0,0)</f>
        <v>Lunch</v>
      </c>
      <c r="H1053" t="str">
        <f>_xlfn.XLOOKUP(A1053,Cleaning!$A:$A,Cleaning!$I:$I,0,0)</f>
        <v>Dine-In</v>
      </c>
      <c r="I1053" t="str">
        <f>_xlfn.XLOOKUP(A1053,Cleaning!$A:$A,Cleaning!$J:$J,0,0)</f>
        <v>French Fries</v>
      </c>
      <c r="J1053" t="str">
        <f>_xlfn.XLOOKUP(A1053,Cleaning!$A:$A,Cleaning!$L:$L,0,0)</f>
        <v>No Modifier</v>
      </c>
      <c r="K1053" t="str">
        <f>_xlfn.XLOOKUP(A1053,Cleaning!$A:$A,Cleaning!$X:$X,0,0)</f>
        <v>Card</v>
      </c>
      <c r="L1053" s="3">
        <f>_xlfn.XLOOKUP(A1053,Cleaning!$A:$A,Cleaning!$M:$M,0,0)</f>
        <v>2</v>
      </c>
      <c r="M1053" s="5">
        <f>_xlfn.XLOOKUP(A1053,Cleaning!$A:$A,Cleaning!$O:$O,0,0)</f>
        <v>2.75</v>
      </c>
      <c r="N1053" s="12">
        <f>_xlfn.XLOOKUP(A1053,Cleaning!$A:$A,Cleaning!$P:$P,0,0)</f>
        <v>5.5</v>
      </c>
      <c r="O1053">
        <f>_xlfn.XLOOKUP(A1053,Cleaning!$A:$A,Cleaning!$R:$R,0,0)</f>
        <v>0</v>
      </c>
      <c r="P1053">
        <f>_xlfn.XLOOKUP(A1053,Cleaning!$A:$A,Cleaning!$T:$T,0,0)</f>
        <v>0.52</v>
      </c>
      <c r="Q1053" s="5">
        <f>_xlfn.XLOOKUP(A1053,Cleaning!$A:$A,Cleaning!$V:$V,0,0)</f>
        <v>6.02</v>
      </c>
    </row>
    <row r="1054" spans="1:17" x14ac:dyDescent="0.3">
      <c r="A1054" s="3">
        <v>121052</v>
      </c>
      <c r="B1054">
        <f>_xlfn.XLOOKUP(A1054,Cleaning!$A:$A,Cleaning!$B:$B,0,0)</f>
        <v>101</v>
      </c>
      <c r="C1054" s="2">
        <f>_xlfn.XLOOKUP(A1054,Cleaning!$A:$A,Cleaning!$C:$C,0,0)</f>
        <v>45761</v>
      </c>
      <c r="D1054" s="4">
        <f>_xlfn.XLOOKUP(A1054,Cleaning!$A:$A,Cleaning!$D:$D,0,0)</f>
        <v>0.27145833333333336</v>
      </c>
      <c r="E1054" s="2">
        <f>_xlfn.XLOOKUP(A1054,Cleaning!$A:$A,Cleaning!$E:$E,0,0)</f>
        <v>45761</v>
      </c>
      <c r="F1054" s="10" t="str">
        <f>_xlfn.XLOOKUP(A1054,Cleaning!$A:$A,Cleaning!$F:$F,0,0)</f>
        <v>Monday</v>
      </c>
      <c r="G1054" t="str">
        <f>_xlfn.XLOOKUP(A1054,Cleaning!$A:$A,Cleaning!$G:$G,0,0)</f>
        <v>Breakfast</v>
      </c>
      <c r="H1054" t="str">
        <f>_xlfn.XLOOKUP(A1054,Cleaning!$A:$A,Cleaning!$I:$I,0,0)</f>
        <v>Drive-Thru</v>
      </c>
      <c r="I1054" t="str">
        <f>_xlfn.XLOOKUP(A1054,Cleaning!$A:$A,Cleaning!$J:$J,0,0)</f>
        <v>Egg Muffin</v>
      </c>
      <c r="J1054" t="str">
        <f>_xlfn.XLOOKUP(A1054,Cleaning!$A:$A,Cleaning!$L:$L,0,0)</f>
        <v>No Modifier</v>
      </c>
      <c r="K1054" t="str">
        <f>_xlfn.XLOOKUP(A1054,Cleaning!$A:$A,Cleaning!$X:$X,0,0)</f>
        <v>Cash</v>
      </c>
      <c r="L1054" s="3">
        <f>_xlfn.XLOOKUP(A1054,Cleaning!$A:$A,Cleaning!$M:$M,0,0)</f>
        <v>1</v>
      </c>
      <c r="M1054" s="5">
        <f>_xlfn.XLOOKUP(A1054,Cleaning!$A:$A,Cleaning!$O:$O,0,0)</f>
        <v>3.3600000000000003</v>
      </c>
      <c r="N1054" s="12">
        <f>_xlfn.XLOOKUP(A1054,Cleaning!$A:$A,Cleaning!$P:$P,0,0)</f>
        <v>3.3600000000000003</v>
      </c>
      <c r="O1054">
        <f>_xlfn.XLOOKUP(A1054,Cleaning!$A:$A,Cleaning!$R:$R,0,0)</f>
        <v>0</v>
      </c>
      <c r="P1054">
        <f>_xlfn.XLOOKUP(A1054,Cleaning!$A:$A,Cleaning!$T:$T,0,0)</f>
        <v>0.24</v>
      </c>
      <c r="Q1054" s="5">
        <f>_xlfn.XLOOKUP(A1054,Cleaning!$A:$A,Cleaning!$V:$V,0,0)</f>
        <v>3.6</v>
      </c>
    </row>
    <row r="1055" spans="1:17" x14ac:dyDescent="0.3">
      <c r="A1055" s="3">
        <v>121053</v>
      </c>
      <c r="B1055">
        <f>_xlfn.XLOOKUP(A1055,Cleaning!$A:$A,Cleaning!$B:$B,0,0)</f>
        <v>102</v>
      </c>
      <c r="C1055" s="2">
        <f>_xlfn.XLOOKUP(A1055,Cleaning!$A:$A,Cleaning!$C:$C,0,0)</f>
        <v>45851</v>
      </c>
      <c r="D1055" s="4">
        <f>_xlfn.XLOOKUP(A1055,Cleaning!$A:$A,Cleaning!$D:$D,0,0)</f>
        <v>0.39850694444444446</v>
      </c>
      <c r="E1055" s="2">
        <f>_xlfn.XLOOKUP(A1055,Cleaning!$A:$A,Cleaning!$E:$E,0,0)</f>
        <v>45851</v>
      </c>
      <c r="F1055" s="10" t="str">
        <f>_xlfn.XLOOKUP(A1055,Cleaning!$A:$A,Cleaning!$F:$F,0,0)</f>
        <v>Sunday</v>
      </c>
      <c r="G1055" t="str">
        <f>_xlfn.XLOOKUP(A1055,Cleaning!$A:$A,Cleaning!$G:$G,0,0)</f>
        <v>Dinner</v>
      </c>
      <c r="H1055" t="str">
        <f>_xlfn.XLOOKUP(A1055,Cleaning!$A:$A,Cleaning!$I:$I,0,0)</f>
        <v>Delivery</v>
      </c>
      <c r="I1055" t="str">
        <f>_xlfn.XLOOKUP(A1055,Cleaning!$A:$A,Cleaning!$J:$J,0,0)</f>
        <v>Soft Drink (Large)</v>
      </c>
      <c r="J1055" t="str">
        <f>_xlfn.XLOOKUP(A1055,Cleaning!$A:$A,Cleaning!$L:$L,0,0)</f>
        <v>Light Ice</v>
      </c>
      <c r="K1055" t="str">
        <f>_xlfn.XLOOKUP(A1055,Cleaning!$A:$A,Cleaning!$X:$X,0,0)</f>
        <v>Card</v>
      </c>
      <c r="L1055" s="3">
        <f>_xlfn.XLOOKUP(A1055,Cleaning!$A:$A,Cleaning!$M:$M,0,0)</f>
        <v>1</v>
      </c>
      <c r="M1055" s="5">
        <f>_xlfn.XLOOKUP(A1055,Cleaning!$A:$A,Cleaning!$O:$O,0,0)</f>
        <v>2.02</v>
      </c>
      <c r="N1055" s="12">
        <f>_xlfn.XLOOKUP(A1055,Cleaning!$A:$A,Cleaning!$P:$P,0,0)</f>
        <v>2.02</v>
      </c>
      <c r="O1055">
        <f>_xlfn.XLOOKUP(A1055,Cleaning!$A:$A,Cleaning!$R:$R,0,0)</f>
        <v>0</v>
      </c>
      <c r="P1055">
        <f>_xlfn.XLOOKUP(A1055,Cleaning!$A:$A,Cleaning!$T:$T,0,0)</f>
        <v>0.16</v>
      </c>
      <c r="Q1055" s="5">
        <f>_xlfn.XLOOKUP(A1055,Cleaning!$A:$A,Cleaning!$V:$V,0,0)</f>
        <v>2.1800000000000002</v>
      </c>
    </row>
    <row r="1056" spans="1:17" x14ac:dyDescent="0.3">
      <c r="A1056" s="3">
        <v>121054</v>
      </c>
      <c r="B1056">
        <f>_xlfn.XLOOKUP(A1056,Cleaning!$A:$A,Cleaning!$B:$B,0,0)</f>
        <v>501</v>
      </c>
      <c r="C1056" s="2">
        <f>_xlfn.XLOOKUP(A1056,Cleaning!$A:$A,Cleaning!$C:$C,0,0)</f>
        <v>45805</v>
      </c>
      <c r="D1056" s="4">
        <f>_xlfn.XLOOKUP(A1056,Cleaning!$A:$A,Cleaning!$D:$D,0,0)</f>
        <v>0.23673611111111112</v>
      </c>
      <c r="E1056" s="2">
        <f>_xlfn.XLOOKUP(A1056,Cleaning!$A:$A,Cleaning!$E:$E,0,0)</f>
        <v>45805</v>
      </c>
      <c r="F1056" s="10" t="str">
        <f>_xlfn.XLOOKUP(A1056,Cleaning!$A:$A,Cleaning!$F:$F,0,0)</f>
        <v>Wednesday</v>
      </c>
      <c r="G1056" t="str">
        <f>_xlfn.XLOOKUP(A1056,Cleaning!$A:$A,Cleaning!$G:$G,0,0)</f>
        <v>Afternoon</v>
      </c>
      <c r="H1056" t="str">
        <f>_xlfn.XLOOKUP(A1056,Cleaning!$A:$A,Cleaning!$I:$I,0,0)</f>
        <v>Takeout</v>
      </c>
      <c r="I1056" t="str">
        <f>_xlfn.XLOOKUP(A1056,Cleaning!$A:$A,Cleaning!$J:$J,0,0)</f>
        <v>Chicken Nuggets (10pc)</v>
      </c>
      <c r="J1056" t="str">
        <f>_xlfn.XLOOKUP(A1056,Cleaning!$A:$A,Cleaning!$L:$L,0,0)</f>
        <v>No Modifier</v>
      </c>
      <c r="K1056" t="str">
        <f>_xlfn.XLOOKUP(A1056,Cleaning!$A:$A,Cleaning!$X:$X,0,0)</f>
        <v>Card</v>
      </c>
      <c r="L1056" s="3">
        <f>_xlfn.XLOOKUP(A1056,Cleaning!$A:$A,Cleaning!$M:$M,0,0)</f>
        <v>1</v>
      </c>
      <c r="M1056" s="5">
        <f>_xlfn.XLOOKUP(A1056,Cleaning!$A:$A,Cleaning!$O:$O,0,0)</f>
        <v>4.8100000000000005</v>
      </c>
      <c r="N1056" s="12">
        <f>_xlfn.XLOOKUP(A1056,Cleaning!$A:$A,Cleaning!$P:$P,0,0)</f>
        <v>4.8100000000000005</v>
      </c>
      <c r="O1056">
        <f>_xlfn.XLOOKUP(A1056,Cleaning!$A:$A,Cleaning!$R:$R,0,0)</f>
        <v>0</v>
      </c>
      <c r="P1056">
        <f>_xlfn.XLOOKUP(A1056,Cleaning!$A:$A,Cleaning!$T:$T,0,0)</f>
        <v>0.35</v>
      </c>
      <c r="Q1056" s="5">
        <f>_xlfn.XLOOKUP(A1056,Cleaning!$A:$A,Cleaning!$V:$V,0,0)</f>
        <v>5.16</v>
      </c>
    </row>
    <row r="1057" spans="1:17" x14ac:dyDescent="0.3">
      <c r="A1057" s="3">
        <v>121055</v>
      </c>
      <c r="B1057">
        <f>_xlfn.XLOOKUP(A1057,Cleaning!$A:$A,Cleaning!$B:$B,0,0)</f>
        <v>201</v>
      </c>
      <c r="C1057" s="2">
        <f>_xlfn.XLOOKUP(A1057,Cleaning!$A:$A,Cleaning!$C:$C,0,0)</f>
        <v>45854</v>
      </c>
      <c r="D1057" s="4">
        <f>_xlfn.XLOOKUP(A1057,Cleaning!$A:$A,Cleaning!$D:$D,0,0)</f>
        <v>0.23516203703703703</v>
      </c>
      <c r="E1057" s="2">
        <f>_xlfn.XLOOKUP(A1057,Cleaning!$A:$A,Cleaning!$E:$E,0,0)</f>
        <v>45854</v>
      </c>
      <c r="F1057" s="10" t="str">
        <f>_xlfn.XLOOKUP(A1057,Cleaning!$A:$A,Cleaning!$F:$F,0,0)</f>
        <v>Wednesday</v>
      </c>
      <c r="G1057" t="str">
        <f>_xlfn.XLOOKUP(A1057,Cleaning!$A:$A,Cleaning!$G:$G,0,0)</f>
        <v>Afternoon</v>
      </c>
      <c r="H1057" t="str">
        <f>_xlfn.XLOOKUP(A1057,Cleaning!$A:$A,Cleaning!$I:$I,0,0)</f>
        <v>Dine-In</v>
      </c>
      <c r="I1057" t="str">
        <f>_xlfn.XLOOKUP(A1057,Cleaning!$A:$A,Cleaning!$J:$J,0,0)</f>
        <v>Brownie</v>
      </c>
      <c r="J1057" t="str">
        <f>_xlfn.XLOOKUP(A1057,Cleaning!$A:$A,Cleaning!$L:$L,0,0)</f>
        <v>Caramel Topping</v>
      </c>
      <c r="K1057" t="str">
        <f>_xlfn.XLOOKUP(A1057,Cleaning!$A:$A,Cleaning!$X:$X,0,0)</f>
        <v>Card</v>
      </c>
      <c r="L1057" s="3">
        <f>_xlfn.XLOOKUP(A1057,Cleaning!$A:$A,Cleaning!$M:$M,0,0)</f>
        <v>1</v>
      </c>
      <c r="M1057" s="5">
        <f>_xlfn.XLOOKUP(A1057,Cleaning!$A:$A,Cleaning!$O:$O,0,0)</f>
        <v>2.3000000000000003</v>
      </c>
      <c r="N1057" s="12">
        <f>_xlfn.XLOOKUP(A1057,Cleaning!$A:$A,Cleaning!$P:$P,0,0)</f>
        <v>2.3000000000000003</v>
      </c>
      <c r="O1057">
        <f>_xlfn.XLOOKUP(A1057,Cleaning!$A:$A,Cleaning!$R:$R,0,0)</f>
        <v>0</v>
      </c>
      <c r="P1057">
        <f>_xlfn.XLOOKUP(A1057,Cleaning!$A:$A,Cleaning!$T:$T,0,0)</f>
        <v>0.17</v>
      </c>
      <c r="Q1057" s="5">
        <f>_xlfn.XLOOKUP(A1057,Cleaning!$A:$A,Cleaning!$V:$V,0,0)</f>
        <v>2.4700000000000002</v>
      </c>
    </row>
    <row r="1058" spans="1:17" x14ac:dyDescent="0.3">
      <c r="A1058" s="3">
        <v>121056</v>
      </c>
      <c r="B1058">
        <f>_xlfn.XLOOKUP(A1058,Cleaning!$A:$A,Cleaning!$B:$B,0,0)</f>
        <v>101</v>
      </c>
      <c r="C1058" s="2">
        <f>_xlfn.XLOOKUP(A1058,Cleaning!$A:$A,Cleaning!$C:$C,0,0)</f>
        <v>45820</v>
      </c>
      <c r="D1058" s="4">
        <f>_xlfn.XLOOKUP(A1058,Cleaning!$A:$A,Cleaning!$D:$D,0,0)</f>
        <v>0.48068287037037039</v>
      </c>
      <c r="E1058" s="2">
        <f>_xlfn.XLOOKUP(A1058,Cleaning!$A:$A,Cleaning!$E:$E,0,0)</f>
        <v>45820</v>
      </c>
      <c r="F1058" s="10" t="str">
        <f>_xlfn.XLOOKUP(A1058,Cleaning!$A:$A,Cleaning!$F:$F,0,0)</f>
        <v>Thursday</v>
      </c>
      <c r="G1058" t="str">
        <f>_xlfn.XLOOKUP(A1058,Cleaning!$A:$A,Cleaning!$G:$G,0,0)</f>
        <v>Lunch</v>
      </c>
      <c r="H1058" t="str">
        <f>_xlfn.XLOOKUP(A1058,Cleaning!$A:$A,Cleaning!$I:$I,0,0)</f>
        <v>Takeout</v>
      </c>
      <c r="I1058" t="str">
        <f>_xlfn.XLOOKUP(A1058,Cleaning!$A:$A,Cleaning!$J:$J,0,0)</f>
        <v>Soft Drink (Medium)</v>
      </c>
      <c r="J1058" t="str">
        <f>_xlfn.XLOOKUP(A1058,Cleaning!$A:$A,Cleaning!$L:$L,0,0)</f>
        <v>No Modifier</v>
      </c>
      <c r="K1058" t="str">
        <f>_xlfn.XLOOKUP(A1058,Cleaning!$A:$A,Cleaning!$X:$X,0,0)</f>
        <v>Card</v>
      </c>
      <c r="L1058" s="3">
        <f>_xlfn.XLOOKUP(A1058,Cleaning!$A:$A,Cleaning!$M:$M,0,0)</f>
        <v>2</v>
      </c>
      <c r="M1058" s="5">
        <f>_xlfn.XLOOKUP(A1058,Cleaning!$A:$A,Cleaning!$O:$O,0,0)</f>
        <v>1.74</v>
      </c>
      <c r="N1058" s="12">
        <f>_xlfn.XLOOKUP(A1058,Cleaning!$A:$A,Cleaning!$P:$P,0,0)</f>
        <v>3.48</v>
      </c>
      <c r="O1058">
        <f>_xlfn.XLOOKUP(A1058,Cleaning!$A:$A,Cleaning!$R:$R,0,0)</f>
        <v>0</v>
      </c>
      <c r="P1058">
        <f>_xlfn.XLOOKUP(A1058,Cleaning!$A:$A,Cleaning!$T:$T,0,0)</f>
        <v>0.21</v>
      </c>
      <c r="Q1058" s="5">
        <f>_xlfn.XLOOKUP(A1058,Cleaning!$A:$A,Cleaning!$V:$V,0,0)</f>
        <v>3.69</v>
      </c>
    </row>
    <row r="1059" spans="1:17" x14ac:dyDescent="0.3">
      <c r="A1059" s="3">
        <v>121057</v>
      </c>
      <c r="B1059">
        <f>_xlfn.XLOOKUP(A1059,Cleaning!$A:$A,Cleaning!$B:$B,0,0)</f>
        <v>403</v>
      </c>
      <c r="C1059" s="2">
        <f>_xlfn.XLOOKUP(A1059,Cleaning!$A:$A,Cleaning!$C:$C,0,0)</f>
        <v>45807</v>
      </c>
      <c r="D1059" s="4">
        <f>_xlfn.XLOOKUP(A1059,Cleaning!$A:$A,Cleaning!$D:$D,0,0)</f>
        <v>0.44797453703703705</v>
      </c>
      <c r="E1059" s="2">
        <f>_xlfn.XLOOKUP(A1059,Cleaning!$A:$A,Cleaning!$E:$E,0,0)</f>
        <v>45807</v>
      </c>
      <c r="F1059" s="10" t="str">
        <f>_xlfn.XLOOKUP(A1059,Cleaning!$A:$A,Cleaning!$F:$F,0,0)</f>
        <v>Friday</v>
      </c>
      <c r="G1059" t="str">
        <f>_xlfn.XLOOKUP(A1059,Cleaning!$A:$A,Cleaning!$G:$G,0,0)</f>
        <v>Morning</v>
      </c>
      <c r="H1059" t="str">
        <f>_xlfn.XLOOKUP(A1059,Cleaning!$A:$A,Cleaning!$I:$I,0,0)</f>
        <v>Drive-Thru</v>
      </c>
      <c r="I1059" t="str">
        <f>_xlfn.XLOOKUP(A1059,Cleaning!$A:$A,Cleaning!$J:$J,0,0)</f>
        <v>Egg Muffin</v>
      </c>
      <c r="J1059" t="str">
        <f>_xlfn.XLOOKUP(A1059,Cleaning!$A:$A,Cleaning!$L:$L,0,0)</f>
        <v>Sausage Patty</v>
      </c>
      <c r="K1059" t="str">
        <f>_xlfn.XLOOKUP(A1059,Cleaning!$A:$A,Cleaning!$X:$X,0,0)</f>
        <v>Card</v>
      </c>
      <c r="L1059" s="3">
        <f>_xlfn.XLOOKUP(A1059,Cleaning!$A:$A,Cleaning!$M:$M,0,0)</f>
        <v>1</v>
      </c>
      <c r="M1059" s="5">
        <f>_xlfn.XLOOKUP(A1059,Cleaning!$A:$A,Cleaning!$O:$O,0,0)</f>
        <v>4.7299999999999995</v>
      </c>
      <c r="N1059" s="12">
        <f>_xlfn.XLOOKUP(A1059,Cleaning!$A:$A,Cleaning!$P:$P,0,0)</f>
        <v>4.7299999999999995</v>
      </c>
      <c r="O1059">
        <f>_xlfn.XLOOKUP(A1059,Cleaning!$A:$A,Cleaning!$R:$R,0,0)</f>
        <v>0</v>
      </c>
      <c r="P1059">
        <f>_xlfn.XLOOKUP(A1059,Cleaning!$A:$A,Cleaning!$T:$T,0,0)</f>
        <v>0.4</v>
      </c>
      <c r="Q1059" s="5">
        <f>_xlfn.XLOOKUP(A1059,Cleaning!$A:$A,Cleaning!$V:$V,0,0)</f>
        <v>5.13</v>
      </c>
    </row>
    <row r="1060" spans="1:17" x14ac:dyDescent="0.3">
      <c r="A1060" s="3">
        <v>121058</v>
      </c>
      <c r="B1060">
        <f>_xlfn.XLOOKUP(A1060,Cleaning!$A:$A,Cleaning!$B:$B,0,0)</f>
        <v>201</v>
      </c>
      <c r="C1060" s="2">
        <f>_xlfn.XLOOKUP(A1060,Cleaning!$A:$A,Cleaning!$C:$C,0,0)</f>
        <v>45859</v>
      </c>
      <c r="D1060" s="4">
        <f>_xlfn.XLOOKUP(A1060,Cleaning!$A:$A,Cleaning!$D:$D,0,0)</f>
        <v>0.4659490740740741</v>
      </c>
      <c r="E1060" s="2">
        <f>_xlfn.XLOOKUP(A1060,Cleaning!$A:$A,Cleaning!$E:$E,0,0)</f>
        <v>45859</v>
      </c>
      <c r="F1060" s="10" t="str">
        <f>_xlfn.XLOOKUP(A1060,Cleaning!$A:$A,Cleaning!$F:$F,0,0)</f>
        <v>Monday</v>
      </c>
      <c r="G1060" t="str">
        <f>_xlfn.XLOOKUP(A1060,Cleaning!$A:$A,Cleaning!$G:$G,0,0)</f>
        <v>Late Night</v>
      </c>
      <c r="H1060" t="str">
        <f>_xlfn.XLOOKUP(A1060,Cleaning!$A:$A,Cleaning!$I:$I,0,0)</f>
        <v>Drive-Thru</v>
      </c>
      <c r="I1060" t="str">
        <f>_xlfn.XLOOKUP(A1060,Cleaning!$A:$A,Cleaning!$J:$J,0,0)</f>
        <v>Cheeseburger</v>
      </c>
      <c r="J1060" t="str">
        <f>_xlfn.XLOOKUP(A1060,Cleaning!$A:$A,Cleaning!$L:$L,0,0)</f>
        <v>No Modifier</v>
      </c>
      <c r="K1060" t="str">
        <f>_xlfn.XLOOKUP(A1060,Cleaning!$A:$A,Cleaning!$X:$X,0,0)</f>
        <v>Card</v>
      </c>
      <c r="L1060" s="3">
        <f>_xlfn.XLOOKUP(A1060,Cleaning!$A:$A,Cleaning!$M:$M,0,0)</f>
        <v>1</v>
      </c>
      <c r="M1060" s="5">
        <f>_xlfn.XLOOKUP(A1060,Cleaning!$A:$A,Cleaning!$O:$O,0,0)</f>
        <v>4.67</v>
      </c>
      <c r="N1060" s="12">
        <f>_xlfn.XLOOKUP(A1060,Cleaning!$A:$A,Cleaning!$P:$P,0,0)</f>
        <v>4.67</v>
      </c>
      <c r="O1060">
        <f>_xlfn.XLOOKUP(A1060,Cleaning!$A:$A,Cleaning!$R:$R,0,0)</f>
        <v>0</v>
      </c>
      <c r="P1060">
        <f>_xlfn.XLOOKUP(A1060,Cleaning!$A:$A,Cleaning!$T:$T,0,0)</f>
        <v>0.44</v>
      </c>
      <c r="Q1060" s="5">
        <f>_xlfn.XLOOKUP(A1060,Cleaning!$A:$A,Cleaning!$V:$V,0,0)</f>
        <v>5.1100000000000003</v>
      </c>
    </row>
    <row r="1061" spans="1:17" x14ac:dyDescent="0.3">
      <c r="A1061" s="3">
        <v>121059</v>
      </c>
      <c r="B1061">
        <f>_xlfn.XLOOKUP(A1061,Cleaning!$A:$A,Cleaning!$B:$B,0,0)</f>
        <v>103</v>
      </c>
      <c r="C1061" s="2">
        <f>_xlfn.XLOOKUP(A1061,Cleaning!$A:$A,Cleaning!$C:$C,0,0)</f>
        <v>45833</v>
      </c>
      <c r="D1061" s="4">
        <f>_xlfn.XLOOKUP(A1061,Cleaning!$A:$A,Cleaning!$D:$D,0,0)</f>
        <v>0.33569444444444446</v>
      </c>
      <c r="E1061" s="2">
        <f>_xlfn.XLOOKUP(A1061,Cleaning!$A:$A,Cleaning!$E:$E,0,0)</f>
        <v>45833</v>
      </c>
      <c r="F1061" s="10" t="str">
        <f>_xlfn.XLOOKUP(A1061,Cleaning!$A:$A,Cleaning!$F:$F,0,0)</f>
        <v>Wednesday</v>
      </c>
      <c r="G1061" t="str">
        <f>_xlfn.XLOOKUP(A1061,Cleaning!$A:$A,Cleaning!$G:$G,0,0)</f>
        <v>Breakfast</v>
      </c>
      <c r="H1061" t="str">
        <f>_xlfn.XLOOKUP(A1061,Cleaning!$A:$A,Cleaning!$I:$I,0,0)</f>
        <v>Dine-In</v>
      </c>
      <c r="I1061" t="str">
        <f>_xlfn.XLOOKUP(A1061,Cleaning!$A:$A,Cleaning!$J:$J,0,0)</f>
        <v>Apple Pie</v>
      </c>
      <c r="J1061" t="str">
        <f>_xlfn.XLOOKUP(A1061,Cleaning!$A:$A,Cleaning!$L:$L,0,0)</f>
        <v>No Modifier</v>
      </c>
      <c r="K1061" t="str">
        <f>_xlfn.XLOOKUP(A1061,Cleaning!$A:$A,Cleaning!$X:$X,0,0)</f>
        <v>MobilePay</v>
      </c>
      <c r="L1061" s="3">
        <f>_xlfn.XLOOKUP(A1061,Cleaning!$A:$A,Cleaning!$M:$M,0,0)</f>
        <v>1</v>
      </c>
      <c r="M1061" s="5">
        <f>_xlfn.XLOOKUP(A1061,Cleaning!$A:$A,Cleaning!$O:$O,0,0)</f>
        <v>1.54</v>
      </c>
      <c r="N1061" s="12">
        <f>_xlfn.XLOOKUP(A1061,Cleaning!$A:$A,Cleaning!$P:$P,0,0)</f>
        <v>1.54</v>
      </c>
      <c r="O1061">
        <f>_xlfn.XLOOKUP(A1061,Cleaning!$A:$A,Cleaning!$R:$R,0,0)</f>
        <v>0.31</v>
      </c>
      <c r="P1061">
        <f>_xlfn.XLOOKUP(A1061,Cleaning!$A:$A,Cleaning!$T:$T,0,0)</f>
        <v>0.09</v>
      </c>
      <c r="Q1061" s="5">
        <f>_xlfn.XLOOKUP(A1061,Cleaning!$A:$A,Cleaning!$V:$V,0,0)</f>
        <v>1.32</v>
      </c>
    </row>
    <row r="1062" spans="1:17" x14ac:dyDescent="0.3">
      <c r="A1062" s="3">
        <v>121060</v>
      </c>
      <c r="B1062">
        <f>_xlfn.XLOOKUP(A1062,Cleaning!$A:$A,Cleaning!$B:$B,0,0)</f>
        <v>102</v>
      </c>
      <c r="C1062" s="2">
        <f>_xlfn.XLOOKUP(A1062,Cleaning!$A:$A,Cleaning!$C:$C,0,0)</f>
        <v>45844</v>
      </c>
      <c r="D1062" s="4">
        <f>_xlfn.XLOOKUP(A1062,Cleaning!$A:$A,Cleaning!$D:$D,0,0)</f>
        <v>0.11377314814814815</v>
      </c>
      <c r="E1062" s="2">
        <f>_xlfn.XLOOKUP(A1062,Cleaning!$A:$A,Cleaning!$E:$E,0,0)</f>
        <v>45844</v>
      </c>
      <c r="F1062" s="10" t="str">
        <f>_xlfn.XLOOKUP(A1062,Cleaning!$A:$A,Cleaning!$F:$F,0,0)</f>
        <v>Sunday</v>
      </c>
      <c r="G1062" t="str">
        <f>_xlfn.XLOOKUP(A1062,Cleaning!$A:$A,Cleaning!$G:$G,0,0)</f>
        <v>Lunch</v>
      </c>
      <c r="H1062" t="str">
        <f>_xlfn.XLOOKUP(A1062,Cleaning!$A:$A,Cleaning!$I:$I,0,0)</f>
        <v>Takeout</v>
      </c>
      <c r="I1062" t="str">
        <f>_xlfn.XLOOKUP(A1062,Cleaning!$A:$A,Cleaning!$J:$J,0,0)</f>
        <v>Chicken Sandwich</v>
      </c>
      <c r="J1062" t="str">
        <f>_xlfn.XLOOKUP(A1062,Cleaning!$A:$A,Cleaning!$L:$L,0,0)</f>
        <v>No Sauce</v>
      </c>
      <c r="K1062" t="str">
        <f>_xlfn.XLOOKUP(A1062,Cleaning!$A:$A,Cleaning!$X:$X,0,0)</f>
        <v>Card</v>
      </c>
      <c r="L1062" s="3">
        <f>_xlfn.XLOOKUP(A1062,Cleaning!$A:$A,Cleaning!$M:$M,0,0)</f>
        <v>1</v>
      </c>
      <c r="M1062" s="5">
        <f ca="1">_xlfn.XLOOKUP(A1062,Cleaning!$A:$A,Cleaning!$O:$O,0,0)</f>
        <v>5.82</v>
      </c>
      <c r="N1062" s="12">
        <f ca="1">_xlfn.XLOOKUP(A1062,Cleaning!$A:$A,Cleaning!$P:$P,0,0)</f>
        <v>5.82</v>
      </c>
      <c r="O1062">
        <f ca="1">_xlfn.XLOOKUP(A1062,Cleaning!$A:$A,Cleaning!$R:$R,0,0)</f>
        <v>0.15</v>
      </c>
      <c r="P1062">
        <f>_xlfn.XLOOKUP(A1062,Cleaning!$A:$A,Cleaning!$T:$T,0,0)</f>
        <v>0.43</v>
      </c>
      <c r="Q1062" s="5">
        <f>_xlfn.XLOOKUP(A1062,Cleaning!$A:$A,Cleaning!$V:$V,0,0)</f>
        <v>6.1</v>
      </c>
    </row>
    <row r="1063" spans="1:17" x14ac:dyDescent="0.3">
      <c r="A1063" s="3">
        <v>121061</v>
      </c>
      <c r="B1063">
        <f>_xlfn.XLOOKUP(A1063,Cleaning!$A:$A,Cleaning!$B:$B,0,0)</f>
        <v>201</v>
      </c>
      <c r="C1063" s="2">
        <f>_xlfn.XLOOKUP(A1063,Cleaning!$A:$A,Cleaning!$C:$C,0,0)</f>
        <v>45856</v>
      </c>
      <c r="D1063" s="4">
        <f>_xlfn.XLOOKUP(A1063,Cleaning!$A:$A,Cleaning!$D:$D,0,0)</f>
        <v>0.4042013888888889</v>
      </c>
      <c r="E1063" s="2">
        <f>_xlfn.XLOOKUP(A1063,Cleaning!$A:$A,Cleaning!$E:$E,0,0)</f>
        <v>45856</v>
      </c>
      <c r="F1063" s="10" t="str">
        <f>_xlfn.XLOOKUP(A1063,Cleaning!$A:$A,Cleaning!$F:$F,0,0)</f>
        <v>Friday</v>
      </c>
      <c r="G1063" t="str">
        <f>_xlfn.XLOOKUP(A1063,Cleaning!$A:$A,Cleaning!$G:$G,0,0)</f>
        <v>Dinner</v>
      </c>
      <c r="H1063" t="str">
        <f>_xlfn.XLOOKUP(A1063,Cleaning!$A:$A,Cleaning!$I:$I,0,0)</f>
        <v>Takeout</v>
      </c>
      <c r="I1063" t="str">
        <f>_xlfn.XLOOKUP(A1063,Cleaning!$A:$A,Cleaning!$J:$J,0,0)</f>
        <v>Cheeseburger Combo</v>
      </c>
      <c r="J1063" t="str">
        <f>_xlfn.XLOOKUP(A1063,Cleaning!$A:$A,Cleaning!$L:$L,0,0)</f>
        <v>No Modifier</v>
      </c>
      <c r="K1063" t="str">
        <f>_xlfn.XLOOKUP(A1063,Cleaning!$A:$A,Cleaning!$X:$X,0,0)</f>
        <v>Card</v>
      </c>
      <c r="L1063" s="3">
        <f>_xlfn.XLOOKUP(A1063,Cleaning!$A:$A,Cleaning!$M:$M,0,0)</f>
        <v>1</v>
      </c>
      <c r="M1063" s="5">
        <f>_xlfn.XLOOKUP(A1063,Cleaning!$A:$A,Cleaning!$O:$O,0,0)</f>
        <v>7.07</v>
      </c>
      <c r="N1063" s="12">
        <f>_xlfn.XLOOKUP(A1063,Cleaning!$A:$A,Cleaning!$P:$P,0,0)</f>
        <v>7.07</v>
      </c>
      <c r="O1063">
        <f>_xlfn.XLOOKUP(A1063,Cleaning!$A:$A,Cleaning!$R:$R,0,0)</f>
        <v>0</v>
      </c>
      <c r="P1063">
        <f>_xlfn.XLOOKUP(A1063,Cleaning!$A:$A,Cleaning!$T:$T,0,0)</f>
        <v>0.6</v>
      </c>
      <c r="Q1063" s="5">
        <f>_xlfn.XLOOKUP(A1063,Cleaning!$A:$A,Cleaning!$V:$V,0,0)</f>
        <v>7.67</v>
      </c>
    </row>
    <row r="1064" spans="1:17" x14ac:dyDescent="0.3">
      <c r="A1064" s="3">
        <v>121062</v>
      </c>
      <c r="B1064">
        <f>_xlfn.XLOOKUP(A1064,Cleaning!$A:$A,Cleaning!$B:$B,0,0)</f>
        <v>501</v>
      </c>
      <c r="C1064" s="2">
        <f>_xlfn.XLOOKUP(A1064,Cleaning!$A:$A,Cleaning!$C:$C,0,0)</f>
        <v>45856</v>
      </c>
      <c r="D1064" s="4">
        <f>_xlfn.XLOOKUP(A1064,Cleaning!$A:$A,Cleaning!$D:$D,0,0)</f>
        <v>0.44587962962962963</v>
      </c>
      <c r="E1064" s="2">
        <f>_xlfn.XLOOKUP(A1064,Cleaning!$A:$A,Cleaning!$E:$E,0,0)</f>
        <v>45856</v>
      </c>
      <c r="F1064" s="10" t="str">
        <f>_xlfn.XLOOKUP(A1064,Cleaning!$A:$A,Cleaning!$F:$F,0,0)</f>
        <v>Friday</v>
      </c>
      <c r="G1064" t="str">
        <f>_xlfn.XLOOKUP(A1064,Cleaning!$A:$A,Cleaning!$G:$G,0,0)</f>
        <v>Breakfast</v>
      </c>
      <c r="H1064" t="str">
        <f>_xlfn.XLOOKUP(A1064,Cleaning!$A:$A,Cleaning!$I:$I,0,0)</f>
        <v>Takeout</v>
      </c>
      <c r="I1064" t="str">
        <f>_xlfn.XLOOKUP(A1064,Cleaning!$A:$A,Cleaning!$J:$J,0,0)</f>
        <v>Coffee</v>
      </c>
      <c r="J1064" t="str">
        <f>_xlfn.XLOOKUP(A1064,Cleaning!$A:$A,Cleaning!$L:$L,0,0)</f>
        <v>No Modifier</v>
      </c>
      <c r="K1064" t="str">
        <f>_xlfn.XLOOKUP(A1064,Cleaning!$A:$A,Cleaning!$X:$X,0,0)</f>
        <v>Card</v>
      </c>
      <c r="L1064" s="3">
        <f>_xlfn.XLOOKUP(A1064,Cleaning!$A:$A,Cleaning!$M:$M,0,0)</f>
        <v>1</v>
      </c>
      <c r="M1064" s="5">
        <f>_xlfn.XLOOKUP(A1064,Cleaning!$A:$A,Cleaning!$O:$O,0,0)</f>
        <v>2.12</v>
      </c>
      <c r="N1064" s="12">
        <f>_xlfn.XLOOKUP(A1064,Cleaning!$A:$A,Cleaning!$P:$P,0,0)</f>
        <v>2.12</v>
      </c>
      <c r="O1064">
        <f>_xlfn.XLOOKUP(A1064,Cleaning!$A:$A,Cleaning!$R:$R,0,0)</f>
        <v>0</v>
      </c>
      <c r="P1064">
        <f>_xlfn.XLOOKUP(A1064,Cleaning!$A:$A,Cleaning!$T:$T,0,0)</f>
        <v>0.17</v>
      </c>
      <c r="Q1064" s="5">
        <f>_xlfn.XLOOKUP(A1064,Cleaning!$A:$A,Cleaning!$V:$V,0,0)</f>
        <v>2.29</v>
      </c>
    </row>
    <row r="1065" spans="1:17" x14ac:dyDescent="0.3">
      <c r="A1065" s="3">
        <v>121063</v>
      </c>
      <c r="B1065">
        <f>_xlfn.XLOOKUP(A1065,Cleaning!$A:$A,Cleaning!$B:$B,0,0)</f>
        <v>401</v>
      </c>
      <c r="C1065" s="2">
        <f>_xlfn.XLOOKUP(A1065,Cleaning!$A:$A,Cleaning!$C:$C,0,0)</f>
        <v>45851</v>
      </c>
      <c r="D1065" s="4">
        <f>_xlfn.XLOOKUP(A1065,Cleaning!$A:$A,Cleaning!$D:$D,0,0)</f>
        <v>0.2225462962962963</v>
      </c>
      <c r="E1065" s="2">
        <f>_xlfn.XLOOKUP(A1065,Cleaning!$A:$A,Cleaning!$E:$E,0,0)</f>
        <v>45851</v>
      </c>
      <c r="F1065" s="10" t="str">
        <f>_xlfn.XLOOKUP(A1065,Cleaning!$A:$A,Cleaning!$F:$F,0,0)</f>
        <v>Sunday</v>
      </c>
      <c r="G1065" t="str">
        <f>_xlfn.XLOOKUP(A1065,Cleaning!$A:$A,Cleaning!$G:$G,0,0)</f>
        <v>Afternoon</v>
      </c>
      <c r="H1065" t="str">
        <f>_xlfn.XLOOKUP(A1065,Cleaning!$A:$A,Cleaning!$I:$I,0,0)</f>
        <v>Takeout</v>
      </c>
      <c r="I1065" t="str">
        <f>_xlfn.XLOOKUP(A1065,Cleaning!$A:$A,Cleaning!$J:$J,0,0)</f>
        <v>Chicken Nuggets (10pc)</v>
      </c>
      <c r="J1065" t="str">
        <f>_xlfn.XLOOKUP(A1065,Cleaning!$A:$A,Cleaning!$L:$L,0,0)</f>
        <v>No Modifier</v>
      </c>
      <c r="K1065" t="str">
        <f>_xlfn.XLOOKUP(A1065,Cleaning!$A:$A,Cleaning!$X:$X,0,0)</f>
        <v>Card</v>
      </c>
      <c r="L1065" s="3">
        <f>_xlfn.XLOOKUP(A1065,Cleaning!$A:$A,Cleaning!$M:$M,0,0)</f>
        <v>1</v>
      </c>
      <c r="M1065" s="5">
        <f>_xlfn.XLOOKUP(A1065,Cleaning!$A:$A,Cleaning!$O:$O,0,0)</f>
        <v>4.41</v>
      </c>
      <c r="N1065" s="12">
        <f>_xlfn.XLOOKUP(A1065,Cleaning!$A:$A,Cleaning!$P:$P,0,0)</f>
        <v>4.41</v>
      </c>
      <c r="O1065">
        <f>_xlfn.XLOOKUP(A1065,Cleaning!$A:$A,Cleaning!$R:$R,0,0)</f>
        <v>0</v>
      </c>
      <c r="P1065">
        <f>_xlfn.XLOOKUP(A1065,Cleaning!$A:$A,Cleaning!$T:$T,0,0)</f>
        <v>0.33</v>
      </c>
      <c r="Q1065" s="5">
        <f>_xlfn.XLOOKUP(A1065,Cleaning!$A:$A,Cleaning!$V:$V,0,0)</f>
        <v>4.74</v>
      </c>
    </row>
    <row r="1066" spans="1:17" x14ac:dyDescent="0.3">
      <c r="A1066" s="3">
        <v>121064</v>
      </c>
      <c r="B1066">
        <f>_xlfn.XLOOKUP(A1066,Cleaning!$A:$A,Cleaning!$B:$B,0,0)</f>
        <v>402</v>
      </c>
      <c r="C1066" s="2">
        <f>_xlfn.XLOOKUP(A1066,Cleaning!$A:$A,Cleaning!$C:$C,0,0)</f>
        <v>45785</v>
      </c>
      <c r="D1066" s="4">
        <f>_xlfn.XLOOKUP(A1066,Cleaning!$A:$A,Cleaning!$D:$D,0,0)</f>
        <v>0.42024305555555558</v>
      </c>
      <c r="E1066" s="2">
        <f>_xlfn.XLOOKUP(A1066,Cleaning!$A:$A,Cleaning!$E:$E,0,0)</f>
        <v>45785</v>
      </c>
      <c r="F1066" s="10" t="str">
        <f>_xlfn.XLOOKUP(A1066,Cleaning!$A:$A,Cleaning!$F:$F,0,0)</f>
        <v>Thursday</v>
      </c>
      <c r="G1066" t="str">
        <f>_xlfn.XLOOKUP(A1066,Cleaning!$A:$A,Cleaning!$G:$G,0,0)</f>
        <v>Breakfast</v>
      </c>
      <c r="H1066" t="str">
        <f>_xlfn.XLOOKUP(A1066,Cleaning!$A:$A,Cleaning!$I:$I,0,0)</f>
        <v>Takeout</v>
      </c>
      <c r="I1066" t="str">
        <f>_xlfn.XLOOKUP(A1066,Cleaning!$A:$A,Cleaning!$J:$J,0,0)</f>
        <v>Breakfast Burrito</v>
      </c>
      <c r="J1066" t="str">
        <f>_xlfn.XLOOKUP(A1066,Cleaning!$A:$A,Cleaning!$L:$L,0,0)</f>
        <v>Cinnamon</v>
      </c>
      <c r="K1066" t="str">
        <f>_xlfn.XLOOKUP(A1066,Cleaning!$A:$A,Cleaning!$X:$X,0,0)</f>
        <v>MobilePay</v>
      </c>
      <c r="L1066" s="3">
        <f>_xlfn.XLOOKUP(A1066,Cleaning!$A:$A,Cleaning!$M:$M,0,0)</f>
        <v>2</v>
      </c>
      <c r="M1066" s="5">
        <f>_xlfn.XLOOKUP(A1066,Cleaning!$A:$A,Cleaning!$O:$O,0,0)</f>
        <v>3.75</v>
      </c>
      <c r="N1066" s="12">
        <f>_xlfn.XLOOKUP(A1066,Cleaning!$A:$A,Cleaning!$P:$P,0,0)</f>
        <v>7.5</v>
      </c>
      <c r="O1066">
        <f>_xlfn.XLOOKUP(A1066,Cleaning!$A:$A,Cleaning!$R:$R,0,0)</f>
        <v>0</v>
      </c>
      <c r="P1066">
        <f>_xlfn.XLOOKUP(A1066,Cleaning!$A:$A,Cleaning!$T:$T,0,0)</f>
        <v>0.68</v>
      </c>
      <c r="Q1066" s="5">
        <f>_xlfn.XLOOKUP(A1066,Cleaning!$A:$A,Cleaning!$V:$V,0,0)</f>
        <v>8.18</v>
      </c>
    </row>
    <row r="1067" spans="1:17" x14ac:dyDescent="0.3">
      <c r="A1067" s="3">
        <v>121065</v>
      </c>
      <c r="B1067">
        <f>_xlfn.XLOOKUP(A1067,Cleaning!$A:$A,Cleaning!$B:$B,0,0)</f>
        <v>201</v>
      </c>
      <c r="C1067" s="2">
        <f>_xlfn.XLOOKUP(A1067,Cleaning!$A:$A,Cleaning!$C:$C,0,0)</f>
        <v>45824</v>
      </c>
      <c r="D1067" s="4">
        <f>_xlfn.XLOOKUP(A1067,Cleaning!$A:$A,Cleaning!$D:$D,0,0)</f>
        <v>0.3732638888888889</v>
      </c>
      <c r="E1067" s="2">
        <f>_xlfn.XLOOKUP(A1067,Cleaning!$A:$A,Cleaning!$E:$E,0,0)</f>
        <v>45824</v>
      </c>
      <c r="F1067" s="10" t="str">
        <f>_xlfn.XLOOKUP(A1067,Cleaning!$A:$A,Cleaning!$F:$F,0,0)</f>
        <v>Monday</v>
      </c>
      <c r="G1067" t="str">
        <f>_xlfn.XLOOKUP(A1067,Cleaning!$A:$A,Cleaning!$G:$G,0,0)</f>
        <v>Breakfast</v>
      </c>
      <c r="H1067" t="str">
        <f>_xlfn.XLOOKUP(A1067,Cleaning!$A:$A,Cleaning!$I:$I,0,0)</f>
        <v>Dine-In</v>
      </c>
      <c r="I1067" t="str">
        <f>_xlfn.XLOOKUP(A1067,Cleaning!$A:$A,Cleaning!$J:$J,0,0)</f>
        <v>Apple Pie</v>
      </c>
      <c r="J1067" t="str">
        <f>_xlfn.XLOOKUP(A1067,Cleaning!$A:$A,Cleaning!$L:$L,0,0)</f>
        <v>No Modifier</v>
      </c>
      <c r="K1067" t="str">
        <f>_xlfn.XLOOKUP(A1067,Cleaning!$A:$A,Cleaning!$X:$X,0,0)</f>
        <v>MobilePay</v>
      </c>
      <c r="L1067" s="3">
        <f>_xlfn.XLOOKUP(A1067,Cleaning!$A:$A,Cleaning!$M:$M,0,0)</f>
        <v>1</v>
      </c>
      <c r="M1067" s="5">
        <f>_xlfn.XLOOKUP(A1067,Cleaning!$A:$A,Cleaning!$O:$O,0,0)</f>
        <v>1.44</v>
      </c>
      <c r="N1067" s="12">
        <f>_xlfn.XLOOKUP(A1067,Cleaning!$A:$A,Cleaning!$P:$P,0,0)</f>
        <v>1.44</v>
      </c>
      <c r="O1067">
        <f>_xlfn.XLOOKUP(A1067,Cleaning!$A:$A,Cleaning!$R:$R,0,0)</f>
        <v>0</v>
      </c>
      <c r="P1067">
        <f>_xlfn.XLOOKUP(A1067,Cleaning!$A:$A,Cleaning!$T:$T,0,0)</f>
        <v>0.09</v>
      </c>
      <c r="Q1067" s="5">
        <f>_xlfn.XLOOKUP(A1067,Cleaning!$A:$A,Cleaning!$V:$V,0,0)</f>
        <v>1.53</v>
      </c>
    </row>
    <row r="1068" spans="1:17" x14ac:dyDescent="0.3">
      <c r="A1068" s="3">
        <v>121066</v>
      </c>
      <c r="B1068">
        <f>_xlfn.XLOOKUP(A1068,Cleaning!$A:$A,Cleaning!$B:$B,0,0)</f>
        <v>403</v>
      </c>
      <c r="C1068" s="2">
        <f>_xlfn.XLOOKUP(A1068,Cleaning!$A:$A,Cleaning!$C:$C,0,0)</f>
        <v>45848</v>
      </c>
      <c r="D1068" s="4">
        <f>_xlfn.XLOOKUP(A1068,Cleaning!$A:$A,Cleaning!$D:$D,0,0)</f>
        <v>0.52827546296296302</v>
      </c>
      <c r="E1068" s="2">
        <f>_xlfn.XLOOKUP(A1068,Cleaning!$A:$A,Cleaning!$E:$E,0,0)</f>
        <v>45848</v>
      </c>
      <c r="F1068" s="10" t="str">
        <f>_xlfn.XLOOKUP(A1068,Cleaning!$A:$A,Cleaning!$F:$F,0,0)</f>
        <v>Thursday</v>
      </c>
      <c r="G1068" t="str">
        <f>_xlfn.XLOOKUP(A1068,Cleaning!$A:$A,Cleaning!$G:$G,0,0)</f>
        <v>Lunch</v>
      </c>
      <c r="H1068" t="str">
        <f>_xlfn.XLOOKUP(A1068,Cleaning!$A:$A,Cleaning!$I:$I,0,0)</f>
        <v>Takeout</v>
      </c>
      <c r="I1068" t="str">
        <f>_xlfn.XLOOKUP(A1068,Cleaning!$A:$A,Cleaning!$J:$J,0,0)</f>
        <v>Spicy Chicken Combo</v>
      </c>
      <c r="J1068" t="str">
        <f>_xlfn.XLOOKUP(A1068,Cleaning!$A:$A,Cleaning!$L:$L,0,0)</f>
        <v>No Modifier</v>
      </c>
      <c r="K1068" t="str">
        <f>_xlfn.XLOOKUP(A1068,Cleaning!$A:$A,Cleaning!$X:$X,0,0)</f>
        <v>MobilePay</v>
      </c>
      <c r="L1068" s="3">
        <f>_xlfn.XLOOKUP(A1068,Cleaning!$A:$A,Cleaning!$M:$M,0,0)</f>
        <v>1</v>
      </c>
      <c r="M1068" s="5">
        <f>_xlfn.XLOOKUP(A1068,Cleaning!$A:$A,Cleaning!$O:$O,0,0)</f>
        <v>8.6399999999999988</v>
      </c>
      <c r="N1068" s="12">
        <f>_xlfn.XLOOKUP(A1068,Cleaning!$A:$A,Cleaning!$P:$P,0,0)</f>
        <v>8.6399999999999988</v>
      </c>
      <c r="O1068">
        <f>_xlfn.XLOOKUP(A1068,Cleaning!$A:$A,Cleaning!$R:$R,0,0)</f>
        <v>0</v>
      </c>
      <c r="P1068">
        <f>_xlfn.XLOOKUP(A1068,Cleaning!$A:$A,Cleaning!$T:$T,0,0)</f>
        <v>0.73</v>
      </c>
      <c r="Q1068" s="5">
        <f>_xlfn.XLOOKUP(A1068,Cleaning!$A:$A,Cleaning!$V:$V,0,0)</f>
        <v>9.3699999999999992</v>
      </c>
    </row>
    <row r="1069" spans="1:17" x14ac:dyDescent="0.3">
      <c r="A1069" s="3">
        <v>121067</v>
      </c>
      <c r="B1069">
        <f>_xlfn.XLOOKUP(A1069,Cleaning!$A:$A,Cleaning!$B:$B,0,0)</f>
        <v>301</v>
      </c>
      <c r="C1069" s="2">
        <f>_xlfn.XLOOKUP(A1069,Cleaning!$A:$A,Cleaning!$C:$C,0,0)</f>
        <v>45863</v>
      </c>
      <c r="D1069" s="4">
        <f>_xlfn.XLOOKUP(A1069,Cleaning!$A:$A,Cleaning!$D:$D,0,0)</f>
        <v>0.41817129629629629</v>
      </c>
      <c r="E1069" s="2">
        <f>_xlfn.XLOOKUP(A1069,Cleaning!$A:$A,Cleaning!$E:$E,0,0)</f>
        <v>45863</v>
      </c>
      <c r="F1069" s="10" t="str">
        <f>_xlfn.XLOOKUP(A1069,Cleaning!$A:$A,Cleaning!$F:$F,0,0)</f>
        <v>Friday</v>
      </c>
      <c r="G1069" t="str">
        <f>_xlfn.XLOOKUP(A1069,Cleaning!$A:$A,Cleaning!$G:$G,0,0)</f>
        <v>Morning</v>
      </c>
      <c r="H1069" t="str">
        <f>_xlfn.XLOOKUP(A1069,Cleaning!$A:$A,Cleaning!$I:$I,0,0)</f>
        <v>Dine-In</v>
      </c>
      <c r="I1069" t="str">
        <f>_xlfn.XLOOKUP(A1069,Cleaning!$A:$A,Cleaning!$J:$J,0,0)</f>
        <v>Brownie</v>
      </c>
      <c r="J1069" t="str">
        <f>_xlfn.XLOOKUP(A1069,Cleaning!$A:$A,Cleaning!$L:$L,0,0)</f>
        <v>Chocolate Topping</v>
      </c>
      <c r="K1069" t="str">
        <f>_xlfn.XLOOKUP(A1069,Cleaning!$A:$A,Cleaning!$X:$X,0,0)</f>
        <v>Card</v>
      </c>
      <c r="L1069" s="3">
        <f>_xlfn.XLOOKUP(A1069,Cleaning!$A:$A,Cleaning!$M:$M,0,0)</f>
        <v>1</v>
      </c>
      <c r="M1069" s="5">
        <f>_xlfn.XLOOKUP(A1069,Cleaning!$A:$A,Cleaning!$O:$O,0,0)</f>
        <v>2.54</v>
      </c>
      <c r="N1069" s="12">
        <f>_xlfn.XLOOKUP(A1069,Cleaning!$A:$A,Cleaning!$P:$P,0,0)</f>
        <v>2.54</v>
      </c>
      <c r="O1069">
        <f>_xlfn.XLOOKUP(A1069,Cleaning!$A:$A,Cleaning!$R:$R,0,0)</f>
        <v>0</v>
      </c>
      <c r="P1069">
        <f>_xlfn.XLOOKUP(A1069,Cleaning!$A:$A,Cleaning!$T:$T,0,0)</f>
        <v>0.19</v>
      </c>
      <c r="Q1069" s="5">
        <f>_xlfn.XLOOKUP(A1069,Cleaning!$A:$A,Cleaning!$V:$V,0,0)</f>
        <v>2.73</v>
      </c>
    </row>
    <row r="1070" spans="1:17" x14ac:dyDescent="0.3">
      <c r="A1070" s="3">
        <v>121068</v>
      </c>
      <c r="B1070">
        <f>_xlfn.XLOOKUP(A1070,Cleaning!$A:$A,Cleaning!$B:$B,0,0)</f>
        <v>101</v>
      </c>
      <c r="C1070" s="2">
        <f>_xlfn.XLOOKUP(A1070,Cleaning!$A:$A,Cleaning!$C:$C,0,0)</f>
        <v>45807</v>
      </c>
      <c r="D1070" s="4">
        <f>_xlfn.XLOOKUP(A1070,Cleaning!$A:$A,Cleaning!$D:$D,0,0)</f>
        <v>0.35091435185185182</v>
      </c>
      <c r="E1070" s="2">
        <f>_xlfn.XLOOKUP(A1070,Cleaning!$A:$A,Cleaning!$E:$E,0,0)</f>
        <v>45807</v>
      </c>
      <c r="F1070" s="10" t="str">
        <f>_xlfn.XLOOKUP(A1070,Cleaning!$A:$A,Cleaning!$F:$F,0,0)</f>
        <v>Friday</v>
      </c>
      <c r="G1070" t="str">
        <f>_xlfn.XLOOKUP(A1070,Cleaning!$A:$A,Cleaning!$G:$G,0,0)</f>
        <v>Breakfast</v>
      </c>
      <c r="H1070" t="str">
        <f>_xlfn.XLOOKUP(A1070,Cleaning!$A:$A,Cleaning!$I:$I,0,0)</f>
        <v>Takeout</v>
      </c>
      <c r="I1070" t="str">
        <f>_xlfn.XLOOKUP(A1070,Cleaning!$A:$A,Cleaning!$J:$J,0,0)</f>
        <v>Sausage Biscuit</v>
      </c>
      <c r="J1070" t="str">
        <f>_xlfn.XLOOKUP(A1070,Cleaning!$A:$A,Cleaning!$L:$L,0,0)</f>
        <v>Cinnamon</v>
      </c>
      <c r="K1070" t="str">
        <f>_xlfn.XLOOKUP(A1070,Cleaning!$A:$A,Cleaning!$X:$X,0,0)</f>
        <v>Cash</v>
      </c>
      <c r="L1070" s="3">
        <f>_xlfn.XLOOKUP(A1070,Cleaning!$A:$A,Cleaning!$M:$M,0,0)</f>
        <v>1</v>
      </c>
      <c r="M1070" s="5">
        <f>_xlfn.XLOOKUP(A1070,Cleaning!$A:$A,Cleaning!$O:$O,0,0)</f>
        <v>3.02</v>
      </c>
      <c r="N1070" s="12">
        <f>_xlfn.XLOOKUP(A1070,Cleaning!$A:$A,Cleaning!$P:$P,0,0)</f>
        <v>3.02</v>
      </c>
      <c r="O1070">
        <f>_xlfn.XLOOKUP(A1070,Cleaning!$A:$A,Cleaning!$R:$R,0,0)</f>
        <v>0</v>
      </c>
      <c r="P1070">
        <f>_xlfn.XLOOKUP(A1070,Cleaning!$A:$A,Cleaning!$T:$T,0,0)</f>
        <v>0.2</v>
      </c>
      <c r="Q1070" s="5">
        <f>_xlfn.XLOOKUP(A1070,Cleaning!$A:$A,Cleaning!$V:$V,0,0)</f>
        <v>3.22</v>
      </c>
    </row>
    <row r="1071" spans="1:17" x14ac:dyDescent="0.3">
      <c r="A1071" s="3">
        <v>121069</v>
      </c>
      <c r="B1071">
        <f>_xlfn.XLOOKUP(A1071,Cleaning!$A:$A,Cleaning!$B:$B,0,0)</f>
        <v>202</v>
      </c>
      <c r="C1071" s="2">
        <f>_xlfn.XLOOKUP(A1071,Cleaning!$A:$A,Cleaning!$C:$C,0,0)</f>
        <v>45874</v>
      </c>
      <c r="D1071" s="4">
        <f>_xlfn.XLOOKUP(A1071,Cleaning!$A:$A,Cleaning!$D:$D,0,0)</f>
        <v>0.26822916666666669</v>
      </c>
      <c r="E1071" s="2">
        <f>_xlfn.XLOOKUP(A1071,Cleaning!$A:$A,Cleaning!$E:$E,0,0)</f>
        <v>45874</v>
      </c>
      <c r="F1071" s="10" t="str">
        <f>_xlfn.XLOOKUP(A1071,Cleaning!$A:$A,Cleaning!$F:$F,0,0)</f>
        <v>Tuesday</v>
      </c>
      <c r="G1071" t="str">
        <f>_xlfn.XLOOKUP(A1071,Cleaning!$A:$A,Cleaning!$G:$G,0,0)</f>
        <v>Dinner</v>
      </c>
      <c r="H1071" t="str">
        <f>_xlfn.XLOOKUP(A1071,Cleaning!$A:$A,Cleaning!$I:$I,0,0)</f>
        <v>Takeout</v>
      </c>
      <c r="I1071" t="str">
        <f>_xlfn.XLOOKUP(A1071,Cleaning!$A:$A,Cleaning!$J:$J,0,0)</f>
        <v>Cheeseburger Combo</v>
      </c>
      <c r="J1071" t="str">
        <f>_xlfn.XLOOKUP(A1071,Cleaning!$A:$A,Cleaning!$L:$L,0,0)</f>
        <v>No Modifier</v>
      </c>
      <c r="K1071" t="str">
        <f>_xlfn.XLOOKUP(A1071,Cleaning!$A:$A,Cleaning!$X:$X,0,0)</f>
        <v>Cash</v>
      </c>
      <c r="L1071" s="3">
        <f>_xlfn.XLOOKUP(A1071,Cleaning!$A:$A,Cleaning!$M:$M,0,0)</f>
        <v>1</v>
      </c>
      <c r="M1071" s="5">
        <f>_xlfn.XLOOKUP(A1071,Cleaning!$A:$A,Cleaning!$O:$O,0,0)</f>
        <v>8.66</v>
      </c>
      <c r="N1071" s="12">
        <f>_xlfn.XLOOKUP(A1071,Cleaning!$A:$A,Cleaning!$P:$P,0,0)</f>
        <v>8.66</v>
      </c>
      <c r="O1071">
        <f>_xlfn.XLOOKUP(A1071,Cleaning!$A:$A,Cleaning!$R:$R,0,0)</f>
        <v>0</v>
      </c>
      <c r="P1071">
        <f>_xlfn.XLOOKUP(A1071,Cleaning!$A:$A,Cleaning!$T:$T,0,0)</f>
        <v>0.74</v>
      </c>
      <c r="Q1071" s="5">
        <f>_xlfn.XLOOKUP(A1071,Cleaning!$A:$A,Cleaning!$V:$V,0,0)</f>
        <v>9.4</v>
      </c>
    </row>
    <row r="1072" spans="1:17" x14ac:dyDescent="0.3">
      <c r="A1072" s="3">
        <v>121070</v>
      </c>
      <c r="B1072">
        <f>_xlfn.XLOOKUP(A1072,Cleaning!$A:$A,Cleaning!$B:$B,0,0)</f>
        <v>301</v>
      </c>
      <c r="C1072" s="2">
        <f>_xlfn.XLOOKUP(A1072,Cleaning!$A:$A,Cleaning!$C:$C,0,0)</f>
        <v>45789</v>
      </c>
      <c r="D1072" s="4">
        <f>_xlfn.XLOOKUP(A1072,Cleaning!$A:$A,Cleaning!$D:$D,0,0)</f>
        <v>0.34328703703703706</v>
      </c>
      <c r="E1072" s="2">
        <f>_xlfn.XLOOKUP(A1072,Cleaning!$A:$A,Cleaning!$E:$E,0,0)</f>
        <v>45789</v>
      </c>
      <c r="F1072" s="10" t="str">
        <f>_xlfn.XLOOKUP(A1072,Cleaning!$A:$A,Cleaning!$F:$F,0,0)</f>
        <v>Monday</v>
      </c>
      <c r="G1072" t="str">
        <f>_xlfn.XLOOKUP(A1072,Cleaning!$A:$A,Cleaning!$G:$G,0,0)</f>
        <v>Breakfast</v>
      </c>
      <c r="H1072" t="str">
        <f>_xlfn.XLOOKUP(A1072,Cleaning!$A:$A,Cleaning!$I:$I,0,0)</f>
        <v>Dine-In</v>
      </c>
      <c r="I1072" t="str">
        <f>_xlfn.XLOOKUP(A1072,Cleaning!$A:$A,Cleaning!$J:$J,0,0)</f>
        <v>Breakfast Burrito</v>
      </c>
      <c r="J1072" t="str">
        <f>_xlfn.XLOOKUP(A1072,Cleaning!$A:$A,Cleaning!$L:$L,0,0)</f>
        <v>No Modifier</v>
      </c>
      <c r="K1072" t="str">
        <f>_xlfn.XLOOKUP(A1072,Cleaning!$A:$A,Cleaning!$X:$X,0,0)</f>
        <v>Cash</v>
      </c>
      <c r="L1072" s="3">
        <f>_xlfn.XLOOKUP(A1072,Cleaning!$A:$A,Cleaning!$M:$M,0,0)</f>
        <v>1</v>
      </c>
      <c r="M1072" s="5">
        <f>_xlfn.XLOOKUP(A1072,Cleaning!$A:$A,Cleaning!$O:$O,0,0)</f>
        <v>3.73</v>
      </c>
      <c r="N1072" s="12">
        <f>_xlfn.XLOOKUP(A1072,Cleaning!$A:$A,Cleaning!$P:$P,0,0)</f>
        <v>3.73</v>
      </c>
      <c r="O1072">
        <f>_xlfn.XLOOKUP(A1072,Cleaning!$A:$A,Cleaning!$R:$R,0,0)</f>
        <v>0</v>
      </c>
      <c r="P1072">
        <f>_xlfn.XLOOKUP(A1072,Cleaning!$A:$A,Cleaning!$T:$T,0,0)</f>
        <v>0.35</v>
      </c>
      <c r="Q1072" s="5">
        <f>_xlfn.XLOOKUP(A1072,Cleaning!$A:$A,Cleaning!$V:$V,0,0)</f>
        <v>4.08</v>
      </c>
    </row>
    <row r="1073" spans="1:17" x14ac:dyDescent="0.3">
      <c r="A1073" s="3">
        <v>121071</v>
      </c>
      <c r="B1073">
        <f>_xlfn.XLOOKUP(A1073,Cleaning!$A:$A,Cleaning!$B:$B,0,0)</f>
        <v>301</v>
      </c>
      <c r="C1073" s="2">
        <f>_xlfn.XLOOKUP(A1073,Cleaning!$A:$A,Cleaning!$C:$C,0,0)</f>
        <v>45761</v>
      </c>
      <c r="D1073" s="4">
        <f>_xlfn.XLOOKUP(A1073,Cleaning!$A:$A,Cleaning!$D:$D,0,0)</f>
        <v>0.23604166666666668</v>
      </c>
      <c r="E1073" s="2">
        <f>_xlfn.XLOOKUP(A1073,Cleaning!$A:$A,Cleaning!$E:$E,0,0)</f>
        <v>45761</v>
      </c>
      <c r="F1073" s="10" t="str">
        <f>_xlfn.XLOOKUP(A1073,Cleaning!$A:$A,Cleaning!$F:$F,0,0)</f>
        <v>Monday</v>
      </c>
      <c r="G1073" t="str">
        <f>_xlfn.XLOOKUP(A1073,Cleaning!$A:$A,Cleaning!$G:$G,0,0)</f>
        <v>Afternoon</v>
      </c>
      <c r="H1073" t="str">
        <f>_xlfn.XLOOKUP(A1073,Cleaning!$A:$A,Cleaning!$I:$I,0,0)</f>
        <v>Takeout</v>
      </c>
      <c r="I1073" t="str">
        <f>_xlfn.XLOOKUP(A1073,Cleaning!$A:$A,Cleaning!$J:$J,0,0)</f>
        <v>French Fries</v>
      </c>
      <c r="J1073" t="str">
        <f>_xlfn.XLOOKUP(A1073,Cleaning!$A:$A,Cleaning!$L:$L,0,0)</f>
        <v>No Sauce</v>
      </c>
      <c r="K1073" t="str">
        <f>_xlfn.XLOOKUP(A1073,Cleaning!$A:$A,Cleaning!$X:$X,0,0)</f>
        <v>Cash</v>
      </c>
      <c r="L1073" s="3">
        <f>_xlfn.XLOOKUP(A1073,Cleaning!$A:$A,Cleaning!$M:$M,0,0)</f>
        <v>1</v>
      </c>
      <c r="M1073" s="5">
        <f>_xlfn.XLOOKUP(A1073,Cleaning!$A:$A,Cleaning!$O:$O,0,0)</f>
        <v>2.7800000000000002</v>
      </c>
      <c r="N1073" s="12">
        <f>_xlfn.XLOOKUP(A1073,Cleaning!$A:$A,Cleaning!$P:$P,0,0)</f>
        <v>2.7800000000000002</v>
      </c>
      <c r="O1073">
        <f>_xlfn.XLOOKUP(A1073,Cleaning!$A:$A,Cleaning!$R:$R,0,0)</f>
        <v>0</v>
      </c>
      <c r="P1073">
        <f>_xlfn.XLOOKUP(A1073,Cleaning!$A:$A,Cleaning!$T:$T,0,0)</f>
        <v>0.21</v>
      </c>
      <c r="Q1073" s="5">
        <f>_xlfn.XLOOKUP(A1073,Cleaning!$A:$A,Cleaning!$V:$V,0,0)</f>
        <v>2.99</v>
      </c>
    </row>
    <row r="1074" spans="1:17" x14ac:dyDescent="0.3">
      <c r="A1074" s="3">
        <v>121072</v>
      </c>
      <c r="B1074">
        <f>_xlfn.XLOOKUP(A1074,Cleaning!$A:$A,Cleaning!$B:$B,0,0)</f>
        <v>201</v>
      </c>
      <c r="C1074" s="2">
        <f>_xlfn.XLOOKUP(A1074,Cleaning!$A:$A,Cleaning!$C:$C,0,0)</f>
        <v>45846</v>
      </c>
      <c r="D1074" s="4">
        <f>_xlfn.XLOOKUP(A1074,Cleaning!$A:$A,Cleaning!$D:$D,0,0)</f>
        <v>0.49371527777777779</v>
      </c>
      <c r="E1074" s="2">
        <f>_xlfn.XLOOKUP(A1074,Cleaning!$A:$A,Cleaning!$E:$E,0,0)</f>
        <v>45846</v>
      </c>
      <c r="F1074" s="10" t="str">
        <f>_xlfn.XLOOKUP(A1074,Cleaning!$A:$A,Cleaning!$F:$F,0,0)</f>
        <v>Tuesday</v>
      </c>
      <c r="G1074" t="str">
        <f>_xlfn.XLOOKUP(A1074,Cleaning!$A:$A,Cleaning!$G:$G,0,0)</f>
        <v>Lunch</v>
      </c>
      <c r="H1074" t="str">
        <f>_xlfn.XLOOKUP(A1074,Cleaning!$A:$A,Cleaning!$I:$I,0,0)</f>
        <v>Dine-In</v>
      </c>
      <c r="I1074" t="str">
        <f>_xlfn.XLOOKUP(A1074,Cleaning!$A:$A,Cleaning!$J:$J,0,0)</f>
        <v>Chicken Sandwich Combo</v>
      </c>
      <c r="J1074" t="str">
        <f>_xlfn.XLOOKUP(A1074,Cleaning!$A:$A,Cleaning!$L:$L,0,0)</f>
        <v>Add Bacon</v>
      </c>
      <c r="K1074" t="str">
        <f>_xlfn.XLOOKUP(A1074,Cleaning!$A:$A,Cleaning!$X:$X,0,0)</f>
        <v>Card</v>
      </c>
      <c r="L1074" s="3">
        <f>_xlfn.XLOOKUP(A1074,Cleaning!$A:$A,Cleaning!$M:$M,0,0)</f>
        <v>1</v>
      </c>
      <c r="M1074" s="5">
        <f>_xlfn.XLOOKUP(A1074,Cleaning!$A:$A,Cleaning!$O:$O,0,0)</f>
        <v>10.029999999999999</v>
      </c>
      <c r="N1074" s="12">
        <f>_xlfn.XLOOKUP(A1074,Cleaning!$A:$A,Cleaning!$P:$P,0,0)</f>
        <v>10.029999999999999</v>
      </c>
      <c r="O1074">
        <f>_xlfn.XLOOKUP(A1074,Cleaning!$A:$A,Cleaning!$R:$R,0,0)</f>
        <v>0</v>
      </c>
      <c r="P1074">
        <f>_xlfn.XLOOKUP(A1074,Cleaning!$A:$A,Cleaning!$T:$T,0,0)</f>
        <v>0.75</v>
      </c>
      <c r="Q1074" s="5">
        <f>_xlfn.XLOOKUP(A1074,Cleaning!$A:$A,Cleaning!$V:$V,0,0)</f>
        <v>10.78</v>
      </c>
    </row>
    <row r="1075" spans="1:17" x14ac:dyDescent="0.3">
      <c r="A1075" s="3">
        <v>121073</v>
      </c>
      <c r="B1075">
        <f>_xlfn.XLOOKUP(A1075,Cleaning!$A:$A,Cleaning!$B:$B,0,0)</f>
        <v>202</v>
      </c>
      <c r="C1075" s="2">
        <f>_xlfn.XLOOKUP(A1075,Cleaning!$A:$A,Cleaning!$C:$C,0,0)</f>
        <v>45781</v>
      </c>
      <c r="D1075" s="4">
        <f>_xlfn.XLOOKUP(A1075,Cleaning!$A:$A,Cleaning!$D:$D,0,0)</f>
        <v>0.45395833333333335</v>
      </c>
      <c r="E1075" s="2">
        <f>_xlfn.XLOOKUP(A1075,Cleaning!$A:$A,Cleaning!$E:$E,0,0)</f>
        <v>45781</v>
      </c>
      <c r="F1075" s="10" t="str">
        <f>_xlfn.XLOOKUP(A1075,Cleaning!$A:$A,Cleaning!$F:$F,0,0)</f>
        <v>Sunday</v>
      </c>
      <c r="G1075" t="str">
        <f>_xlfn.XLOOKUP(A1075,Cleaning!$A:$A,Cleaning!$G:$G,0,0)</f>
        <v>Breakfast</v>
      </c>
      <c r="H1075" t="str">
        <f>_xlfn.XLOOKUP(A1075,Cleaning!$A:$A,Cleaning!$I:$I,0,0)</f>
        <v>Drive-Thru</v>
      </c>
      <c r="I1075" t="str">
        <f>_xlfn.XLOOKUP(A1075,Cleaning!$A:$A,Cleaning!$J:$J,0,0)</f>
        <v>Hash Browns</v>
      </c>
      <c r="J1075" t="str">
        <f>_xlfn.XLOOKUP(A1075,Cleaning!$A:$A,Cleaning!$L:$L,0,0)</f>
        <v>Cinnamon</v>
      </c>
      <c r="K1075" t="str">
        <f>_xlfn.XLOOKUP(A1075,Cleaning!$A:$A,Cleaning!$X:$X,0,0)</f>
        <v>Card</v>
      </c>
      <c r="L1075" s="3">
        <f>_xlfn.XLOOKUP(A1075,Cleaning!$A:$A,Cleaning!$M:$M,0,0)</f>
        <v>1</v>
      </c>
      <c r="M1075" s="5">
        <f>_xlfn.XLOOKUP(A1075,Cleaning!$A:$A,Cleaning!$O:$O,0,0)</f>
        <v>1.73</v>
      </c>
      <c r="N1075" s="12">
        <f>_xlfn.XLOOKUP(A1075,Cleaning!$A:$A,Cleaning!$P:$P,0,0)</f>
        <v>1.73</v>
      </c>
      <c r="O1075">
        <f>_xlfn.XLOOKUP(A1075,Cleaning!$A:$A,Cleaning!$R:$R,0,0)</f>
        <v>0</v>
      </c>
      <c r="P1075">
        <f>_xlfn.XLOOKUP(A1075,Cleaning!$A:$A,Cleaning!$T:$T,0,0)</f>
        <v>0.13</v>
      </c>
      <c r="Q1075" s="5">
        <f>_xlfn.XLOOKUP(A1075,Cleaning!$A:$A,Cleaning!$V:$V,0,0)</f>
        <v>1.86</v>
      </c>
    </row>
    <row r="1076" spans="1:17" x14ac:dyDescent="0.3">
      <c r="A1076" s="3">
        <v>121074</v>
      </c>
      <c r="B1076">
        <f>_xlfn.XLOOKUP(A1076,Cleaning!$A:$A,Cleaning!$B:$B,0,0)</f>
        <v>202</v>
      </c>
      <c r="C1076" s="2">
        <f>_xlfn.XLOOKUP(A1076,Cleaning!$A:$A,Cleaning!$C:$C,0,0)</f>
        <v>45858</v>
      </c>
      <c r="D1076" s="4">
        <f>_xlfn.XLOOKUP(A1076,Cleaning!$A:$A,Cleaning!$D:$D,0,0)</f>
        <v>0.20899305555555556</v>
      </c>
      <c r="E1076" s="2">
        <f>_xlfn.XLOOKUP(A1076,Cleaning!$A:$A,Cleaning!$E:$E,0,0)</f>
        <v>45858</v>
      </c>
      <c r="F1076" s="10" t="str">
        <f>_xlfn.XLOOKUP(A1076,Cleaning!$A:$A,Cleaning!$F:$F,0,0)</f>
        <v>Sunday</v>
      </c>
      <c r="G1076" t="str">
        <f>_xlfn.XLOOKUP(A1076,Cleaning!$A:$A,Cleaning!$G:$G,0,0)</f>
        <v>Breakfast</v>
      </c>
      <c r="H1076" t="str">
        <f>_xlfn.XLOOKUP(A1076,Cleaning!$A:$A,Cleaning!$I:$I,0,0)</f>
        <v>Drive-Thru</v>
      </c>
      <c r="I1076" t="str">
        <f>_xlfn.XLOOKUP(A1076,Cleaning!$A:$A,Cleaning!$J:$J,0,0)</f>
        <v>Egg Muffin</v>
      </c>
      <c r="J1076" t="str">
        <f>_xlfn.XLOOKUP(A1076,Cleaning!$A:$A,Cleaning!$L:$L,0,0)</f>
        <v>No Modifier</v>
      </c>
      <c r="K1076" t="str">
        <f>_xlfn.XLOOKUP(A1076,Cleaning!$A:$A,Cleaning!$X:$X,0,0)</f>
        <v>Card</v>
      </c>
      <c r="L1076" s="3">
        <f>_xlfn.XLOOKUP(A1076,Cleaning!$A:$A,Cleaning!$M:$M,0,0)</f>
        <v>2</v>
      </c>
      <c r="M1076" s="5">
        <f>_xlfn.XLOOKUP(A1076,Cleaning!$A:$A,Cleaning!$O:$O,0,0)</f>
        <v>3.49</v>
      </c>
      <c r="N1076" s="12">
        <f>_xlfn.XLOOKUP(A1076,Cleaning!$A:$A,Cleaning!$P:$P,0,0)</f>
        <v>6.98</v>
      </c>
      <c r="O1076">
        <f>_xlfn.XLOOKUP(A1076,Cleaning!$A:$A,Cleaning!$R:$R,0,0)</f>
        <v>0</v>
      </c>
      <c r="P1076">
        <f>_xlfn.XLOOKUP(A1076,Cleaning!$A:$A,Cleaning!$T:$T,0,0)</f>
        <v>0.63</v>
      </c>
      <c r="Q1076" s="5">
        <f>_xlfn.XLOOKUP(A1076,Cleaning!$A:$A,Cleaning!$V:$V,0,0)</f>
        <v>7.61</v>
      </c>
    </row>
    <row r="1077" spans="1:17" x14ac:dyDescent="0.3">
      <c r="A1077" s="3">
        <v>121075</v>
      </c>
      <c r="B1077">
        <f>_xlfn.XLOOKUP(A1077,Cleaning!$A:$A,Cleaning!$B:$B,0,0)</f>
        <v>401</v>
      </c>
      <c r="C1077" s="2">
        <f>_xlfn.XLOOKUP(A1077,Cleaning!$A:$A,Cleaning!$C:$C,0,0)</f>
        <v>45818</v>
      </c>
      <c r="D1077" s="4">
        <f>_xlfn.XLOOKUP(A1077,Cleaning!$A:$A,Cleaning!$D:$D,0,0)</f>
        <v>0.53806712962962966</v>
      </c>
      <c r="E1077" s="2">
        <f>_xlfn.XLOOKUP(A1077,Cleaning!$A:$A,Cleaning!$E:$E,0,0)</f>
        <v>45818</v>
      </c>
      <c r="F1077" s="10" t="str">
        <f>_xlfn.XLOOKUP(A1077,Cleaning!$A:$A,Cleaning!$F:$F,0,0)</f>
        <v>Tuesday</v>
      </c>
      <c r="G1077" t="str">
        <f>_xlfn.XLOOKUP(A1077,Cleaning!$A:$A,Cleaning!$G:$G,0,0)</f>
        <v>Lunch</v>
      </c>
      <c r="H1077" t="str">
        <f>_xlfn.XLOOKUP(A1077,Cleaning!$A:$A,Cleaning!$I:$I,0,0)</f>
        <v>Dine-In</v>
      </c>
      <c r="I1077" t="str">
        <f>_xlfn.XLOOKUP(A1077,Cleaning!$A:$A,Cleaning!$J:$J,0,0)</f>
        <v>Cheeseburger</v>
      </c>
      <c r="J1077" t="str">
        <f>_xlfn.XLOOKUP(A1077,Cleaning!$A:$A,Cleaning!$L:$L,0,0)</f>
        <v>No Modifier</v>
      </c>
      <c r="K1077" t="str">
        <f>_xlfn.XLOOKUP(A1077,Cleaning!$A:$A,Cleaning!$X:$X,0,0)</f>
        <v>Card</v>
      </c>
      <c r="L1077" s="3">
        <f>_xlfn.XLOOKUP(A1077,Cleaning!$A:$A,Cleaning!$M:$M,0,0)</f>
        <v>1</v>
      </c>
      <c r="M1077" s="5">
        <f>_xlfn.XLOOKUP(A1077,Cleaning!$A:$A,Cleaning!$O:$O,0,0)</f>
        <v>4.33</v>
      </c>
      <c r="N1077" s="12">
        <f>_xlfn.XLOOKUP(A1077,Cleaning!$A:$A,Cleaning!$P:$P,0,0)</f>
        <v>4.33</v>
      </c>
      <c r="O1077">
        <f>_xlfn.XLOOKUP(A1077,Cleaning!$A:$A,Cleaning!$R:$R,0,0)</f>
        <v>0</v>
      </c>
      <c r="P1077">
        <f>_xlfn.XLOOKUP(A1077,Cleaning!$A:$A,Cleaning!$T:$T,0,0)</f>
        <v>0.28000000000000003</v>
      </c>
      <c r="Q1077" s="5">
        <f>_xlfn.XLOOKUP(A1077,Cleaning!$A:$A,Cleaning!$V:$V,0,0)</f>
        <v>4.6100000000000003</v>
      </c>
    </row>
    <row r="1078" spans="1:17" x14ac:dyDescent="0.3">
      <c r="A1078" s="3">
        <v>121076</v>
      </c>
      <c r="B1078">
        <f>_xlfn.XLOOKUP(A1078,Cleaning!$A:$A,Cleaning!$B:$B,0,0)</f>
        <v>301</v>
      </c>
      <c r="C1078" s="2">
        <f>_xlfn.XLOOKUP(A1078,Cleaning!$A:$A,Cleaning!$C:$C,0,0)</f>
        <v>45779</v>
      </c>
      <c r="D1078" s="4">
        <f>_xlfn.XLOOKUP(A1078,Cleaning!$A:$A,Cleaning!$D:$D,0,0)</f>
        <v>0.21789351851851851</v>
      </c>
      <c r="E1078" s="2">
        <f>_xlfn.XLOOKUP(A1078,Cleaning!$A:$A,Cleaning!$E:$E,0,0)</f>
        <v>45779</v>
      </c>
      <c r="F1078" s="10" t="str">
        <f>_xlfn.XLOOKUP(A1078,Cleaning!$A:$A,Cleaning!$F:$F,0,0)</f>
        <v>Friday</v>
      </c>
      <c r="G1078" t="str">
        <f>_xlfn.XLOOKUP(A1078,Cleaning!$A:$A,Cleaning!$G:$G,0,0)</f>
        <v>Breakfast</v>
      </c>
      <c r="H1078" t="str">
        <f>_xlfn.XLOOKUP(A1078,Cleaning!$A:$A,Cleaning!$I:$I,0,0)</f>
        <v>Drive-Thru</v>
      </c>
      <c r="I1078" t="str">
        <f>_xlfn.XLOOKUP(A1078,Cleaning!$A:$A,Cleaning!$J:$J,0,0)</f>
        <v>Sausage Biscuit</v>
      </c>
      <c r="J1078" t="str">
        <f>_xlfn.XLOOKUP(A1078,Cleaning!$A:$A,Cleaning!$L:$L,0,0)</f>
        <v>Cinnamon</v>
      </c>
      <c r="K1078" t="str">
        <f>_xlfn.XLOOKUP(A1078,Cleaning!$A:$A,Cleaning!$X:$X,0,0)</f>
        <v>Card</v>
      </c>
      <c r="L1078" s="3">
        <f>_xlfn.XLOOKUP(A1078,Cleaning!$A:$A,Cleaning!$M:$M,0,0)</f>
        <v>1</v>
      </c>
      <c r="M1078" s="5">
        <f>_xlfn.XLOOKUP(A1078,Cleaning!$A:$A,Cleaning!$O:$O,0,0)</f>
        <v>2.75</v>
      </c>
      <c r="N1078" s="12">
        <f>_xlfn.XLOOKUP(A1078,Cleaning!$A:$A,Cleaning!$P:$P,0,0)</f>
        <v>2.75</v>
      </c>
      <c r="O1078">
        <f>_xlfn.XLOOKUP(A1078,Cleaning!$A:$A,Cleaning!$R:$R,0,0)</f>
        <v>0</v>
      </c>
      <c r="P1078">
        <f>_xlfn.XLOOKUP(A1078,Cleaning!$A:$A,Cleaning!$T:$T,0,0)</f>
        <v>0.25</v>
      </c>
      <c r="Q1078" s="5">
        <f>_xlfn.XLOOKUP(A1078,Cleaning!$A:$A,Cleaning!$V:$V,0,0)</f>
        <v>3</v>
      </c>
    </row>
    <row r="1079" spans="1:17" x14ac:dyDescent="0.3">
      <c r="A1079" s="3">
        <v>121077</v>
      </c>
      <c r="B1079">
        <f>_xlfn.XLOOKUP(A1079,Cleaning!$A:$A,Cleaning!$B:$B,0,0)</f>
        <v>501</v>
      </c>
      <c r="C1079" s="2">
        <f>_xlfn.XLOOKUP(A1079,Cleaning!$A:$A,Cleaning!$C:$C,0,0)</f>
        <v>45870</v>
      </c>
      <c r="D1079" s="4">
        <f>_xlfn.XLOOKUP(A1079,Cleaning!$A:$A,Cleaning!$D:$D,0,0)</f>
        <v>0.48984953703703704</v>
      </c>
      <c r="E1079" s="2">
        <f>_xlfn.XLOOKUP(A1079,Cleaning!$A:$A,Cleaning!$E:$E,0,0)</f>
        <v>45870</v>
      </c>
      <c r="F1079" s="10" t="str">
        <f>_xlfn.XLOOKUP(A1079,Cleaning!$A:$A,Cleaning!$F:$F,0,0)</f>
        <v>Friday</v>
      </c>
      <c r="G1079" t="str">
        <f>_xlfn.XLOOKUP(A1079,Cleaning!$A:$A,Cleaning!$G:$G,0,0)</f>
        <v>Morning</v>
      </c>
      <c r="H1079" t="str">
        <f>_xlfn.XLOOKUP(A1079,Cleaning!$A:$A,Cleaning!$I:$I,0,0)</f>
        <v>Takeout</v>
      </c>
      <c r="I1079" t="str">
        <f>_xlfn.XLOOKUP(A1079,Cleaning!$A:$A,Cleaning!$J:$J,0,0)</f>
        <v>Egg Muffin</v>
      </c>
      <c r="J1079" t="str">
        <f>_xlfn.XLOOKUP(A1079,Cleaning!$A:$A,Cleaning!$L:$L,0,0)</f>
        <v>No Cheese</v>
      </c>
      <c r="K1079" t="str">
        <f>_xlfn.XLOOKUP(A1079,Cleaning!$A:$A,Cleaning!$X:$X,0,0)</f>
        <v>Card</v>
      </c>
      <c r="L1079" s="3">
        <f>_xlfn.XLOOKUP(A1079,Cleaning!$A:$A,Cleaning!$M:$M,0,0)</f>
        <v>1</v>
      </c>
      <c r="M1079" s="5">
        <f>_xlfn.XLOOKUP(A1079,Cleaning!$A:$A,Cleaning!$O:$O,0,0)</f>
        <v>3.1300000000000003</v>
      </c>
      <c r="N1079" s="12">
        <f>_xlfn.XLOOKUP(A1079,Cleaning!$A:$A,Cleaning!$P:$P,0,0)</f>
        <v>3.1300000000000003</v>
      </c>
      <c r="O1079">
        <f>_xlfn.XLOOKUP(A1079,Cleaning!$A:$A,Cleaning!$R:$R,0,0)</f>
        <v>0</v>
      </c>
      <c r="P1079">
        <f>_xlfn.XLOOKUP(A1079,Cleaning!$A:$A,Cleaning!$T:$T,0,0)</f>
        <v>0.3</v>
      </c>
      <c r="Q1079" s="5">
        <f>_xlfn.XLOOKUP(A1079,Cleaning!$A:$A,Cleaning!$V:$V,0,0)</f>
        <v>3.43</v>
      </c>
    </row>
    <row r="1080" spans="1:17" x14ac:dyDescent="0.3">
      <c r="A1080" s="3">
        <v>121078</v>
      </c>
      <c r="B1080">
        <f>_xlfn.XLOOKUP(A1080,Cleaning!$A:$A,Cleaning!$B:$B,0,0)</f>
        <v>401</v>
      </c>
      <c r="C1080" s="2">
        <f>_xlfn.XLOOKUP(A1080,Cleaning!$A:$A,Cleaning!$C:$C,0,0)</f>
        <v>45793</v>
      </c>
      <c r="D1080" s="4">
        <f>_xlfn.XLOOKUP(A1080,Cleaning!$A:$A,Cleaning!$D:$D,0,0)</f>
        <v>0.42224537037037035</v>
      </c>
      <c r="E1080" s="2">
        <f>_xlfn.XLOOKUP(A1080,Cleaning!$A:$A,Cleaning!$E:$E,0,0)</f>
        <v>45793</v>
      </c>
      <c r="F1080" s="10" t="str">
        <f>_xlfn.XLOOKUP(A1080,Cleaning!$A:$A,Cleaning!$F:$F,0,0)</f>
        <v>Friday</v>
      </c>
      <c r="G1080" t="str">
        <f>_xlfn.XLOOKUP(A1080,Cleaning!$A:$A,Cleaning!$G:$G,0,0)</f>
        <v>Breakfast</v>
      </c>
      <c r="H1080" t="str">
        <f>_xlfn.XLOOKUP(A1080,Cleaning!$A:$A,Cleaning!$I:$I,0,0)</f>
        <v>Drive-Thru</v>
      </c>
      <c r="I1080" t="str">
        <f>_xlfn.XLOOKUP(A1080,Cleaning!$A:$A,Cleaning!$J:$J,0,0)</f>
        <v>Breakfast Burrito</v>
      </c>
      <c r="J1080" t="str">
        <f>_xlfn.XLOOKUP(A1080,Cleaning!$A:$A,Cleaning!$L:$L,0,0)</f>
        <v>No Modifier</v>
      </c>
      <c r="K1080" t="str">
        <f>_xlfn.XLOOKUP(A1080,Cleaning!$A:$A,Cleaning!$X:$X,0,0)</f>
        <v>Card</v>
      </c>
      <c r="L1080" s="3">
        <f>_xlfn.XLOOKUP(A1080,Cleaning!$A:$A,Cleaning!$M:$M,0,0)</f>
        <v>1</v>
      </c>
      <c r="M1080" s="5">
        <f>_xlfn.XLOOKUP(A1080,Cleaning!$A:$A,Cleaning!$O:$O,0,0)</f>
        <v>4.12</v>
      </c>
      <c r="N1080" s="12">
        <f>_xlfn.XLOOKUP(A1080,Cleaning!$A:$A,Cleaning!$P:$P,0,0)</f>
        <v>4.12</v>
      </c>
      <c r="O1080">
        <f>_xlfn.XLOOKUP(A1080,Cleaning!$A:$A,Cleaning!$R:$R,0,0)</f>
        <v>0</v>
      </c>
      <c r="P1080">
        <f>_xlfn.XLOOKUP(A1080,Cleaning!$A:$A,Cleaning!$T:$T,0,0)</f>
        <v>0.25</v>
      </c>
      <c r="Q1080" s="5">
        <f>_xlfn.XLOOKUP(A1080,Cleaning!$A:$A,Cleaning!$V:$V,0,0)</f>
        <v>4.37</v>
      </c>
    </row>
    <row r="1081" spans="1:17" x14ac:dyDescent="0.3">
      <c r="A1081" s="3">
        <v>121079</v>
      </c>
      <c r="B1081">
        <f>_xlfn.XLOOKUP(A1081,Cleaning!$A:$A,Cleaning!$B:$B,0,0)</f>
        <v>401</v>
      </c>
      <c r="C1081" s="2">
        <f>_xlfn.XLOOKUP(A1081,Cleaning!$A:$A,Cleaning!$C:$C,0,0)</f>
        <v>45809</v>
      </c>
      <c r="D1081" s="4">
        <f>_xlfn.XLOOKUP(A1081,Cleaning!$A:$A,Cleaning!$D:$D,0,0)</f>
        <v>0.25179398148148147</v>
      </c>
      <c r="E1081" s="2">
        <f>_xlfn.XLOOKUP(A1081,Cleaning!$A:$A,Cleaning!$E:$E,0,0)</f>
        <v>45809</v>
      </c>
      <c r="F1081" s="10" t="str">
        <f>_xlfn.XLOOKUP(A1081,Cleaning!$A:$A,Cleaning!$F:$F,0,0)</f>
        <v>Sunday</v>
      </c>
      <c r="G1081" t="str">
        <f>_xlfn.XLOOKUP(A1081,Cleaning!$A:$A,Cleaning!$G:$G,0,0)</f>
        <v>Dinner</v>
      </c>
      <c r="H1081" t="str">
        <f>_xlfn.XLOOKUP(A1081,Cleaning!$A:$A,Cleaning!$I:$I,0,0)</f>
        <v>Drive-Thru</v>
      </c>
      <c r="I1081" t="str">
        <f>_xlfn.XLOOKUP(A1081,Cleaning!$A:$A,Cleaning!$J:$J,0,0)</f>
        <v>Spicy Chicken Combo</v>
      </c>
      <c r="J1081" t="str">
        <f>_xlfn.XLOOKUP(A1081,Cleaning!$A:$A,Cleaning!$L:$L,0,0)</f>
        <v>No Modifier</v>
      </c>
      <c r="K1081" t="str">
        <f>_xlfn.XLOOKUP(A1081,Cleaning!$A:$A,Cleaning!$X:$X,0,0)</f>
        <v>GiftCard</v>
      </c>
      <c r="L1081" s="3">
        <f>_xlfn.XLOOKUP(A1081,Cleaning!$A:$A,Cleaning!$M:$M,0,0)</f>
        <v>2</v>
      </c>
      <c r="M1081" s="5">
        <f>_xlfn.XLOOKUP(A1081,Cleaning!$A:$A,Cleaning!$O:$O,0,0)</f>
        <v>9.7199999999999989</v>
      </c>
      <c r="N1081" s="12">
        <f>_xlfn.XLOOKUP(A1081,Cleaning!$A:$A,Cleaning!$P:$P,0,0)</f>
        <v>19.439999999999998</v>
      </c>
      <c r="O1081">
        <f>_xlfn.XLOOKUP(A1081,Cleaning!$A:$A,Cleaning!$R:$R,0,0)</f>
        <v>0</v>
      </c>
      <c r="P1081">
        <f>_xlfn.XLOOKUP(A1081,Cleaning!$A:$A,Cleaning!$T:$T,0,0)</f>
        <v>1.46</v>
      </c>
      <c r="Q1081" s="5">
        <f>_xlfn.XLOOKUP(A1081,Cleaning!$A:$A,Cleaning!$V:$V,0,0)</f>
        <v>20.9</v>
      </c>
    </row>
    <row r="1082" spans="1:17" x14ac:dyDescent="0.3">
      <c r="A1082" s="3">
        <v>121080</v>
      </c>
      <c r="B1082">
        <f>_xlfn.XLOOKUP(A1082,Cleaning!$A:$A,Cleaning!$B:$B,0,0)</f>
        <v>402</v>
      </c>
      <c r="C1082" s="2">
        <f>_xlfn.XLOOKUP(A1082,Cleaning!$A:$A,Cleaning!$C:$C,0,0)</f>
        <v>45842</v>
      </c>
      <c r="D1082" s="4">
        <f>_xlfn.XLOOKUP(A1082,Cleaning!$A:$A,Cleaning!$D:$D,0,0)</f>
        <v>0.47865740740740742</v>
      </c>
      <c r="E1082" s="2">
        <f>_xlfn.XLOOKUP(A1082,Cleaning!$A:$A,Cleaning!$E:$E,0,0)</f>
        <v>45842</v>
      </c>
      <c r="F1082" s="10" t="str">
        <f>_xlfn.XLOOKUP(A1082,Cleaning!$A:$A,Cleaning!$F:$F,0,0)</f>
        <v>Friday</v>
      </c>
      <c r="G1082" t="str">
        <f>_xlfn.XLOOKUP(A1082,Cleaning!$A:$A,Cleaning!$G:$G,0,0)</f>
        <v>Lunch</v>
      </c>
      <c r="H1082" t="str">
        <f>_xlfn.XLOOKUP(A1082,Cleaning!$A:$A,Cleaning!$I:$I,0,0)</f>
        <v>Dine-In</v>
      </c>
      <c r="I1082" t="str">
        <f>_xlfn.XLOOKUP(A1082,Cleaning!$A:$A,Cleaning!$J:$J,0,0)</f>
        <v>Chicken Sandwich</v>
      </c>
      <c r="J1082" t="str">
        <f>_xlfn.XLOOKUP(A1082,Cleaning!$A:$A,Cleaning!$L:$L,0,0)</f>
        <v>No Modifier</v>
      </c>
      <c r="K1082" t="str">
        <f>_xlfn.XLOOKUP(A1082,Cleaning!$A:$A,Cleaning!$X:$X,0,0)</f>
        <v>Card</v>
      </c>
      <c r="L1082" s="3">
        <f>_xlfn.XLOOKUP(A1082,Cleaning!$A:$A,Cleaning!$M:$M,0,0)</f>
        <v>1</v>
      </c>
      <c r="M1082" s="5">
        <f>_xlfn.XLOOKUP(A1082,Cleaning!$A:$A,Cleaning!$O:$O,0,0)</f>
        <v>5.26</v>
      </c>
      <c r="N1082" s="12">
        <f>_xlfn.XLOOKUP(A1082,Cleaning!$A:$A,Cleaning!$P:$P,0,0)</f>
        <v>5.26</v>
      </c>
      <c r="O1082">
        <f>_xlfn.XLOOKUP(A1082,Cleaning!$A:$A,Cleaning!$R:$R,0,0)</f>
        <v>0</v>
      </c>
      <c r="P1082">
        <f>_xlfn.XLOOKUP(A1082,Cleaning!$A:$A,Cleaning!$T:$T,0,0)</f>
        <v>0.42</v>
      </c>
      <c r="Q1082" s="5">
        <f>_xlfn.XLOOKUP(A1082,Cleaning!$A:$A,Cleaning!$V:$V,0,0)</f>
        <v>5.68</v>
      </c>
    </row>
    <row r="1083" spans="1:17" x14ac:dyDescent="0.3">
      <c r="A1083" s="3">
        <v>121081</v>
      </c>
      <c r="B1083">
        <f>_xlfn.XLOOKUP(A1083,Cleaning!$A:$A,Cleaning!$B:$B,0,0)</f>
        <v>401</v>
      </c>
      <c r="C1083" s="2">
        <f>_xlfn.XLOOKUP(A1083,Cleaning!$A:$A,Cleaning!$C:$C,0,0)</f>
        <v>45821</v>
      </c>
      <c r="D1083" s="4">
        <f>_xlfn.XLOOKUP(A1083,Cleaning!$A:$A,Cleaning!$D:$D,0,0)</f>
        <v>7.424768518518518E-2</v>
      </c>
      <c r="E1083" s="2">
        <f>_xlfn.XLOOKUP(A1083,Cleaning!$A:$A,Cleaning!$E:$E,0,0)</f>
        <v>45821</v>
      </c>
      <c r="F1083" s="10" t="str">
        <f>_xlfn.XLOOKUP(A1083,Cleaning!$A:$A,Cleaning!$F:$F,0,0)</f>
        <v>Friday</v>
      </c>
      <c r="G1083" t="str">
        <f>_xlfn.XLOOKUP(A1083,Cleaning!$A:$A,Cleaning!$G:$G,0,0)</f>
        <v>Lunch</v>
      </c>
      <c r="H1083" t="str">
        <f>_xlfn.XLOOKUP(A1083,Cleaning!$A:$A,Cleaning!$I:$I,0,0)</f>
        <v>Drive-Thru</v>
      </c>
      <c r="I1083" t="str">
        <f>_xlfn.XLOOKUP(A1083,Cleaning!$A:$A,Cleaning!$J:$J,0,0)</f>
        <v>Chicken Sandwich</v>
      </c>
      <c r="J1083" t="str">
        <f>_xlfn.XLOOKUP(A1083,Cleaning!$A:$A,Cleaning!$L:$L,0,0)</f>
        <v>No Modifier</v>
      </c>
      <c r="K1083" t="str">
        <f>_xlfn.XLOOKUP(A1083,Cleaning!$A:$A,Cleaning!$X:$X,0,0)</f>
        <v>Card</v>
      </c>
      <c r="L1083" s="3">
        <f>_xlfn.XLOOKUP(A1083,Cleaning!$A:$A,Cleaning!$M:$M,0,0)</f>
        <v>3</v>
      </c>
      <c r="M1083" s="5">
        <f>_xlfn.XLOOKUP(A1083,Cleaning!$A:$A,Cleaning!$O:$O,0,0)</f>
        <v>5.2600000000000007</v>
      </c>
      <c r="N1083" s="12">
        <f>_xlfn.XLOOKUP(A1083,Cleaning!$A:$A,Cleaning!$P:$P,0,0)</f>
        <v>15.780000000000001</v>
      </c>
      <c r="O1083">
        <f>_xlfn.XLOOKUP(A1083,Cleaning!$A:$A,Cleaning!$R:$R,0,0)</f>
        <v>0</v>
      </c>
      <c r="P1083">
        <f>_xlfn.XLOOKUP(A1083,Cleaning!$A:$A,Cleaning!$T:$T,0,0)</f>
        <v>1.1399999999999999</v>
      </c>
      <c r="Q1083" s="5">
        <f>_xlfn.XLOOKUP(A1083,Cleaning!$A:$A,Cleaning!$V:$V,0,0)</f>
        <v>16.920000000000002</v>
      </c>
    </row>
    <row r="1084" spans="1:17" x14ac:dyDescent="0.3">
      <c r="A1084" s="3">
        <v>121082</v>
      </c>
      <c r="B1084">
        <f>_xlfn.XLOOKUP(A1084,Cleaning!$A:$A,Cleaning!$B:$B,0,0)</f>
        <v>201</v>
      </c>
      <c r="C1084" s="2">
        <f>_xlfn.XLOOKUP(A1084,Cleaning!$A:$A,Cleaning!$C:$C,0,0)</f>
        <v>45849</v>
      </c>
      <c r="D1084" s="4">
        <f>_xlfn.XLOOKUP(A1084,Cleaning!$A:$A,Cleaning!$D:$D,0,0)</f>
        <v>0.2598611111111111</v>
      </c>
      <c r="E1084" s="2">
        <f>_xlfn.XLOOKUP(A1084,Cleaning!$A:$A,Cleaning!$E:$E,0,0)</f>
        <v>45849</v>
      </c>
      <c r="F1084" s="10" t="str">
        <f>_xlfn.XLOOKUP(A1084,Cleaning!$A:$A,Cleaning!$F:$F,0,0)</f>
        <v>Friday</v>
      </c>
      <c r="G1084" t="str">
        <f>_xlfn.XLOOKUP(A1084,Cleaning!$A:$A,Cleaning!$G:$G,0,0)</f>
        <v>Dinner</v>
      </c>
      <c r="H1084" t="str">
        <f>_xlfn.XLOOKUP(A1084,Cleaning!$A:$A,Cleaning!$I:$I,0,0)</f>
        <v>Dine-In</v>
      </c>
      <c r="I1084" t="str">
        <f>_xlfn.XLOOKUP(A1084,Cleaning!$A:$A,Cleaning!$J:$J,0,0)</f>
        <v>Cheeseburger</v>
      </c>
      <c r="J1084" t="str">
        <f>_xlfn.XLOOKUP(A1084,Cleaning!$A:$A,Cleaning!$L:$L,0,0)</f>
        <v>No Modifier</v>
      </c>
      <c r="K1084" t="str">
        <f>_xlfn.XLOOKUP(A1084,Cleaning!$A:$A,Cleaning!$X:$X,0,0)</f>
        <v>Card</v>
      </c>
      <c r="L1084" s="3">
        <f>_xlfn.XLOOKUP(A1084,Cleaning!$A:$A,Cleaning!$M:$M,0,0)</f>
        <v>1</v>
      </c>
      <c r="M1084" s="5">
        <f>_xlfn.XLOOKUP(A1084,Cleaning!$A:$A,Cleaning!$O:$O,0,0)</f>
        <v>4.38</v>
      </c>
      <c r="N1084" s="12">
        <f>_xlfn.XLOOKUP(A1084,Cleaning!$A:$A,Cleaning!$P:$P,0,0)</f>
        <v>4.38</v>
      </c>
      <c r="O1084">
        <f>_xlfn.XLOOKUP(A1084,Cleaning!$A:$A,Cleaning!$R:$R,0,0)</f>
        <v>0</v>
      </c>
      <c r="P1084">
        <f>_xlfn.XLOOKUP(A1084,Cleaning!$A:$A,Cleaning!$T:$T,0,0)</f>
        <v>0.39</v>
      </c>
      <c r="Q1084" s="5">
        <f>_xlfn.XLOOKUP(A1084,Cleaning!$A:$A,Cleaning!$V:$V,0,0)</f>
        <v>4.7699999999999996</v>
      </c>
    </row>
    <row r="1085" spans="1:17" x14ac:dyDescent="0.3">
      <c r="A1085" s="3">
        <v>121083</v>
      </c>
      <c r="B1085">
        <f>_xlfn.XLOOKUP(A1085,Cleaning!$A:$A,Cleaning!$B:$B,0,0)</f>
        <v>501</v>
      </c>
      <c r="C1085" s="2">
        <f>_xlfn.XLOOKUP(A1085,Cleaning!$A:$A,Cleaning!$C:$C,0,0)</f>
        <v>45782</v>
      </c>
      <c r="D1085" s="4">
        <f>_xlfn.XLOOKUP(A1085,Cleaning!$A:$A,Cleaning!$D:$D,0,0)</f>
        <v>0.17774305555555556</v>
      </c>
      <c r="E1085" s="2">
        <f>_xlfn.XLOOKUP(A1085,Cleaning!$A:$A,Cleaning!$E:$E,0,0)</f>
        <v>45782</v>
      </c>
      <c r="F1085" s="10" t="str">
        <f>_xlfn.XLOOKUP(A1085,Cleaning!$A:$A,Cleaning!$F:$F,0,0)</f>
        <v>Monday</v>
      </c>
      <c r="G1085" t="str">
        <f>_xlfn.XLOOKUP(A1085,Cleaning!$A:$A,Cleaning!$G:$G,0,0)</f>
        <v>Afternoon</v>
      </c>
      <c r="H1085" t="str">
        <f>_xlfn.XLOOKUP(A1085,Cleaning!$A:$A,Cleaning!$I:$I,0,0)</f>
        <v>Delivery</v>
      </c>
      <c r="I1085" t="str">
        <f>_xlfn.XLOOKUP(A1085,Cleaning!$A:$A,Cleaning!$J:$J,0,0)</f>
        <v>Milkshake</v>
      </c>
      <c r="J1085" t="str">
        <f>_xlfn.XLOOKUP(A1085,Cleaning!$A:$A,Cleaning!$L:$L,0,0)</f>
        <v>No Modifier</v>
      </c>
      <c r="K1085" t="str">
        <f>_xlfn.XLOOKUP(A1085,Cleaning!$A:$A,Cleaning!$X:$X,0,0)</f>
        <v>Card</v>
      </c>
      <c r="L1085" s="3">
        <f>_xlfn.XLOOKUP(A1085,Cleaning!$A:$A,Cleaning!$M:$M,0,0)</f>
        <v>1</v>
      </c>
      <c r="M1085" s="5">
        <f>_xlfn.XLOOKUP(A1085,Cleaning!$A:$A,Cleaning!$O:$O,0,0)</f>
        <v>4.68</v>
      </c>
      <c r="N1085" s="12">
        <f>_xlfn.XLOOKUP(A1085,Cleaning!$A:$A,Cleaning!$P:$P,0,0)</f>
        <v>4.68</v>
      </c>
      <c r="O1085">
        <f>_xlfn.XLOOKUP(A1085,Cleaning!$A:$A,Cleaning!$R:$R,0,0)</f>
        <v>0</v>
      </c>
      <c r="P1085">
        <f>_xlfn.XLOOKUP(A1085,Cleaning!$A:$A,Cleaning!$T:$T,0,0)</f>
        <v>0.34</v>
      </c>
      <c r="Q1085" s="5">
        <f>_xlfn.XLOOKUP(A1085,Cleaning!$A:$A,Cleaning!$V:$V,0,0)</f>
        <v>5.0199999999999996</v>
      </c>
    </row>
    <row r="1086" spans="1:17" x14ac:dyDescent="0.3">
      <c r="A1086" s="3">
        <v>121084</v>
      </c>
      <c r="B1086">
        <f>_xlfn.XLOOKUP(A1086,Cleaning!$A:$A,Cleaning!$B:$B,0,0)</f>
        <v>201</v>
      </c>
      <c r="C1086" s="2">
        <f>_xlfn.XLOOKUP(A1086,Cleaning!$A:$A,Cleaning!$C:$C,0,0)</f>
        <v>45761</v>
      </c>
      <c r="D1086" s="4">
        <f>_xlfn.XLOOKUP(A1086,Cleaning!$A:$A,Cleaning!$D:$D,0,0)</f>
        <v>0.41814814814814816</v>
      </c>
      <c r="E1086" s="2">
        <f>_xlfn.XLOOKUP(A1086,Cleaning!$A:$A,Cleaning!$E:$E,0,0)</f>
        <v>45761</v>
      </c>
      <c r="F1086" s="10" t="str">
        <f>_xlfn.XLOOKUP(A1086,Cleaning!$A:$A,Cleaning!$F:$F,0,0)</f>
        <v>Monday</v>
      </c>
      <c r="G1086" t="str">
        <f>_xlfn.XLOOKUP(A1086,Cleaning!$A:$A,Cleaning!$G:$G,0,0)</f>
        <v>Morning</v>
      </c>
      <c r="H1086" t="str">
        <f>_xlfn.XLOOKUP(A1086,Cleaning!$A:$A,Cleaning!$I:$I,0,0)</f>
        <v>Takeout</v>
      </c>
      <c r="I1086" t="str">
        <f>_xlfn.XLOOKUP(A1086,Cleaning!$A:$A,Cleaning!$J:$J,0,0)</f>
        <v>Chicken Nuggets (6pc)</v>
      </c>
      <c r="J1086" t="str">
        <f>_xlfn.XLOOKUP(A1086,Cleaning!$A:$A,Cleaning!$L:$L,0,0)</f>
        <v>No Modifier</v>
      </c>
      <c r="K1086" t="str">
        <f>_xlfn.XLOOKUP(A1086,Cleaning!$A:$A,Cleaning!$X:$X,0,0)</f>
        <v>Card</v>
      </c>
      <c r="L1086" s="3">
        <f>_xlfn.XLOOKUP(A1086,Cleaning!$A:$A,Cleaning!$M:$M,0,0)</f>
        <v>2</v>
      </c>
      <c r="M1086" s="5">
        <f>_xlfn.XLOOKUP(A1086,Cleaning!$A:$A,Cleaning!$O:$O,0,0)</f>
        <v>3.8400000000000003</v>
      </c>
      <c r="N1086" s="12">
        <f>_xlfn.XLOOKUP(A1086,Cleaning!$A:$A,Cleaning!$P:$P,0,0)</f>
        <v>7.6800000000000006</v>
      </c>
      <c r="O1086">
        <f>_xlfn.XLOOKUP(A1086,Cleaning!$A:$A,Cleaning!$R:$R,0,0)</f>
        <v>0</v>
      </c>
      <c r="P1086">
        <f>_xlfn.XLOOKUP(A1086,Cleaning!$A:$A,Cleaning!$T:$T,0,0)</f>
        <v>0.46</v>
      </c>
      <c r="Q1086" s="5">
        <f>_xlfn.XLOOKUP(A1086,Cleaning!$A:$A,Cleaning!$V:$V,0,0)</f>
        <v>8.14</v>
      </c>
    </row>
    <row r="1087" spans="1:17" x14ac:dyDescent="0.3">
      <c r="A1087" s="3">
        <v>121085</v>
      </c>
      <c r="B1087">
        <f>_xlfn.XLOOKUP(A1087,Cleaning!$A:$A,Cleaning!$B:$B,0,0)</f>
        <v>101</v>
      </c>
      <c r="C1087" s="2">
        <f>_xlfn.XLOOKUP(A1087,Cleaning!$A:$A,Cleaning!$C:$C,0,0)</f>
        <v>45871</v>
      </c>
      <c r="D1087" s="4">
        <f>_xlfn.XLOOKUP(A1087,Cleaning!$A:$A,Cleaning!$D:$D,0,0)</f>
        <v>0.41175925925925927</v>
      </c>
      <c r="E1087" s="2">
        <f>_xlfn.XLOOKUP(A1087,Cleaning!$A:$A,Cleaning!$E:$E,0,0)</f>
        <v>45871</v>
      </c>
      <c r="F1087" s="10" t="str">
        <f>_xlfn.XLOOKUP(A1087,Cleaning!$A:$A,Cleaning!$F:$F,0,0)</f>
        <v>Saturday</v>
      </c>
      <c r="G1087" t="str">
        <f>_xlfn.XLOOKUP(A1087,Cleaning!$A:$A,Cleaning!$G:$G,0,0)</f>
        <v>Dinner</v>
      </c>
      <c r="H1087" t="str">
        <f>_xlfn.XLOOKUP(A1087,Cleaning!$A:$A,Cleaning!$I:$I,0,0)</f>
        <v>Drive-Thru</v>
      </c>
      <c r="I1087" t="str">
        <f>_xlfn.XLOOKUP(A1087,Cleaning!$A:$A,Cleaning!$J:$J,0,0)</f>
        <v>Spicy Chicken Sandwich</v>
      </c>
      <c r="J1087" t="str">
        <f>_xlfn.XLOOKUP(A1087,Cleaning!$A:$A,Cleaning!$L:$L,0,0)</f>
        <v>Extra Patty</v>
      </c>
      <c r="K1087" t="str">
        <f>_xlfn.XLOOKUP(A1087,Cleaning!$A:$A,Cleaning!$X:$X,0,0)</f>
        <v>MobilePay</v>
      </c>
      <c r="L1087" s="3">
        <f>_xlfn.XLOOKUP(A1087,Cleaning!$A:$A,Cleaning!$M:$M,0,0)</f>
        <v>1</v>
      </c>
      <c r="M1087" s="5">
        <f>_xlfn.XLOOKUP(A1087,Cleaning!$A:$A,Cleaning!$O:$O,0,0)</f>
        <v>7.8</v>
      </c>
      <c r="N1087" s="12">
        <f>_xlfn.XLOOKUP(A1087,Cleaning!$A:$A,Cleaning!$P:$P,0,0)</f>
        <v>7.8</v>
      </c>
      <c r="O1087">
        <f>_xlfn.XLOOKUP(A1087,Cleaning!$A:$A,Cleaning!$R:$R,0,0)</f>
        <v>0</v>
      </c>
      <c r="P1087">
        <f>_xlfn.XLOOKUP(A1087,Cleaning!$A:$A,Cleaning!$T:$T,0,0)</f>
        <v>0.7</v>
      </c>
      <c r="Q1087" s="5">
        <f>_xlfn.XLOOKUP(A1087,Cleaning!$A:$A,Cleaning!$V:$V,0,0)</f>
        <v>8.5</v>
      </c>
    </row>
    <row r="1088" spans="1:17" x14ac:dyDescent="0.3">
      <c r="A1088" s="3">
        <v>121086</v>
      </c>
      <c r="B1088">
        <f>_xlfn.XLOOKUP(A1088,Cleaning!$A:$A,Cleaning!$B:$B,0,0)</f>
        <v>501</v>
      </c>
      <c r="C1088" s="2">
        <f>_xlfn.XLOOKUP(A1088,Cleaning!$A:$A,Cleaning!$C:$C,0,0)</f>
        <v>45855</v>
      </c>
      <c r="D1088" s="4">
        <f>_xlfn.XLOOKUP(A1088,Cleaning!$A:$A,Cleaning!$D:$D,0,0)</f>
        <v>0.33569444444444446</v>
      </c>
      <c r="E1088" s="2">
        <f>_xlfn.XLOOKUP(A1088,Cleaning!$A:$A,Cleaning!$E:$E,0,0)</f>
        <v>45855</v>
      </c>
      <c r="F1088" s="10" t="str">
        <f>_xlfn.XLOOKUP(A1088,Cleaning!$A:$A,Cleaning!$F:$F,0,0)</f>
        <v>Thursday</v>
      </c>
      <c r="G1088" t="str">
        <f>_xlfn.XLOOKUP(A1088,Cleaning!$A:$A,Cleaning!$G:$G,0,0)</f>
        <v>Dinner</v>
      </c>
      <c r="H1088" t="str">
        <f>_xlfn.XLOOKUP(A1088,Cleaning!$A:$A,Cleaning!$I:$I,0,0)</f>
        <v>Takeout</v>
      </c>
      <c r="I1088" t="str">
        <f>_xlfn.XLOOKUP(A1088,Cleaning!$A:$A,Cleaning!$J:$J,0,0)</f>
        <v>Chicken Sandwich Combo</v>
      </c>
      <c r="J1088" t="str">
        <f>_xlfn.XLOOKUP(A1088,Cleaning!$A:$A,Cleaning!$L:$L,0,0)</f>
        <v>No Onions</v>
      </c>
      <c r="K1088" t="str">
        <f>_xlfn.XLOOKUP(A1088,Cleaning!$A:$A,Cleaning!$X:$X,0,0)</f>
        <v>Cash</v>
      </c>
      <c r="L1088" s="3">
        <f>_xlfn.XLOOKUP(A1088,Cleaning!$A:$A,Cleaning!$M:$M,0,0)</f>
        <v>1</v>
      </c>
      <c r="M1088" s="5">
        <f>_xlfn.XLOOKUP(A1088,Cleaning!$A:$A,Cleaning!$O:$O,0,0)</f>
        <v>9.51</v>
      </c>
      <c r="N1088" s="12">
        <f>_xlfn.XLOOKUP(A1088,Cleaning!$A:$A,Cleaning!$P:$P,0,0)</f>
        <v>9.51</v>
      </c>
      <c r="O1088">
        <f>_xlfn.XLOOKUP(A1088,Cleaning!$A:$A,Cleaning!$R:$R,0,0)</f>
        <v>0</v>
      </c>
      <c r="P1088">
        <f>_xlfn.XLOOKUP(A1088,Cleaning!$A:$A,Cleaning!$T:$T,0,0)</f>
        <v>0.67</v>
      </c>
      <c r="Q1088" s="5">
        <f>_xlfn.XLOOKUP(A1088,Cleaning!$A:$A,Cleaning!$V:$V,0,0)</f>
        <v>10.18</v>
      </c>
    </row>
    <row r="1089" spans="1:17" x14ac:dyDescent="0.3">
      <c r="A1089" s="3">
        <v>121087</v>
      </c>
      <c r="B1089">
        <f>_xlfn.XLOOKUP(A1089,Cleaning!$A:$A,Cleaning!$B:$B,0,0)</f>
        <v>501</v>
      </c>
      <c r="C1089" s="2">
        <f>_xlfn.XLOOKUP(A1089,Cleaning!$A:$A,Cleaning!$C:$C,0,0)</f>
        <v>45835</v>
      </c>
      <c r="D1089" s="4">
        <f>_xlfn.XLOOKUP(A1089,Cleaning!$A:$A,Cleaning!$D:$D,0,0)</f>
        <v>0.39291666666666669</v>
      </c>
      <c r="E1089" s="2">
        <f>_xlfn.XLOOKUP(A1089,Cleaning!$A:$A,Cleaning!$E:$E,0,0)</f>
        <v>45835</v>
      </c>
      <c r="F1089" s="10" t="str">
        <f>_xlfn.XLOOKUP(A1089,Cleaning!$A:$A,Cleaning!$F:$F,0,0)</f>
        <v>Friday</v>
      </c>
      <c r="G1089" t="str">
        <f>_xlfn.XLOOKUP(A1089,Cleaning!$A:$A,Cleaning!$G:$G,0,0)</f>
        <v>Dinner</v>
      </c>
      <c r="H1089" t="str">
        <f>_xlfn.XLOOKUP(A1089,Cleaning!$A:$A,Cleaning!$I:$I,0,0)</f>
        <v>Takeout</v>
      </c>
      <c r="I1089" t="str">
        <f>_xlfn.XLOOKUP(A1089,Cleaning!$A:$A,Cleaning!$J:$J,0,0)</f>
        <v>Onion Rings</v>
      </c>
      <c r="J1089" t="str">
        <f>_xlfn.XLOOKUP(A1089,Cleaning!$A:$A,Cleaning!$L:$L,0,0)</f>
        <v>Small Size</v>
      </c>
      <c r="K1089" t="str">
        <f>_xlfn.XLOOKUP(A1089,Cleaning!$A:$A,Cleaning!$X:$X,0,0)</f>
        <v>Cash</v>
      </c>
      <c r="L1089" s="3">
        <f>_xlfn.XLOOKUP(A1089,Cleaning!$A:$A,Cleaning!$M:$M,0,0)</f>
        <v>3</v>
      </c>
      <c r="M1089" s="5">
        <f>_xlfn.XLOOKUP(A1089,Cleaning!$A:$A,Cleaning!$O:$O,0,0)</f>
        <v>2.9099999999999997</v>
      </c>
      <c r="N1089" s="12">
        <f>_xlfn.XLOOKUP(A1089,Cleaning!$A:$A,Cleaning!$P:$P,0,0)</f>
        <v>8.7299999999999986</v>
      </c>
      <c r="O1089">
        <f>_xlfn.XLOOKUP(A1089,Cleaning!$A:$A,Cleaning!$R:$R,0,0)</f>
        <v>0</v>
      </c>
      <c r="P1089">
        <f>_xlfn.XLOOKUP(A1089,Cleaning!$A:$A,Cleaning!$T:$T,0,0)</f>
        <v>0.63</v>
      </c>
      <c r="Q1089" s="5">
        <f>_xlfn.XLOOKUP(A1089,Cleaning!$A:$A,Cleaning!$V:$V,0,0)</f>
        <v>9.36</v>
      </c>
    </row>
    <row r="1090" spans="1:17" x14ac:dyDescent="0.3">
      <c r="A1090" s="3">
        <v>121088</v>
      </c>
      <c r="B1090">
        <f>_xlfn.XLOOKUP(A1090,Cleaning!$A:$A,Cleaning!$B:$B,0,0)</f>
        <v>102</v>
      </c>
      <c r="C1090" s="2">
        <f>_xlfn.XLOOKUP(A1090,Cleaning!$A:$A,Cleaning!$C:$C,0,0)</f>
        <v>45863</v>
      </c>
      <c r="D1090" s="4">
        <f>_xlfn.XLOOKUP(A1090,Cleaning!$A:$A,Cleaning!$D:$D,0,0)</f>
        <v>6.3912037037037031E-2</v>
      </c>
      <c r="E1090" s="2">
        <f>_xlfn.XLOOKUP(A1090,Cleaning!$A:$A,Cleaning!$E:$E,0,0)</f>
        <v>45863</v>
      </c>
      <c r="F1090" s="10" t="str">
        <f>_xlfn.XLOOKUP(A1090,Cleaning!$A:$A,Cleaning!$F:$F,0,0)</f>
        <v>Friday</v>
      </c>
      <c r="G1090" t="str">
        <f>_xlfn.XLOOKUP(A1090,Cleaning!$A:$A,Cleaning!$G:$G,0,0)</f>
        <v>Late Night</v>
      </c>
      <c r="H1090" t="str">
        <f>_xlfn.XLOOKUP(A1090,Cleaning!$A:$A,Cleaning!$I:$I,0,0)</f>
        <v>Takeout</v>
      </c>
      <c r="I1090" t="str">
        <f>_xlfn.XLOOKUP(A1090,Cleaning!$A:$A,Cleaning!$J:$J,0,0)</f>
        <v>Onion Rings</v>
      </c>
      <c r="J1090" t="str">
        <f>_xlfn.XLOOKUP(A1090,Cleaning!$A:$A,Cleaning!$L:$L,0,0)</f>
        <v>Large Size</v>
      </c>
      <c r="K1090" t="str">
        <f>_xlfn.XLOOKUP(A1090,Cleaning!$A:$A,Cleaning!$X:$X,0,0)</f>
        <v>Card</v>
      </c>
      <c r="L1090" s="3">
        <f>_xlfn.XLOOKUP(A1090,Cleaning!$A:$A,Cleaning!$M:$M,0,0)</f>
        <v>2</v>
      </c>
      <c r="M1090" s="5">
        <f>_xlfn.XLOOKUP(A1090,Cleaning!$A:$A,Cleaning!$O:$O,0,0)</f>
        <v>3.67</v>
      </c>
      <c r="N1090" s="12">
        <f>_xlfn.XLOOKUP(A1090,Cleaning!$A:$A,Cleaning!$P:$P,0,0)</f>
        <v>7.34</v>
      </c>
      <c r="O1090">
        <f>_xlfn.XLOOKUP(A1090,Cleaning!$A:$A,Cleaning!$R:$R,0,0)</f>
        <v>0</v>
      </c>
      <c r="P1090">
        <f>_xlfn.XLOOKUP(A1090,Cleaning!$A:$A,Cleaning!$T:$T,0,0)</f>
        <v>0.48</v>
      </c>
      <c r="Q1090" s="5">
        <f>_xlfn.XLOOKUP(A1090,Cleaning!$A:$A,Cleaning!$V:$V,0,0)</f>
        <v>7.82</v>
      </c>
    </row>
    <row r="1091" spans="1:17" x14ac:dyDescent="0.3">
      <c r="A1091" s="3">
        <v>121089</v>
      </c>
      <c r="B1091">
        <f>_xlfn.XLOOKUP(A1091,Cleaning!$A:$A,Cleaning!$B:$B,0,0)</f>
        <v>201</v>
      </c>
      <c r="C1091" s="2">
        <f>_xlfn.XLOOKUP(A1091,Cleaning!$A:$A,Cleaning!$C:$C,0,0)</f>
        <v>45833</v>
      </c>
      <c r="D1091" s="4">
        <f>_xlfn.XLOOKUP(A1091,Cleaning!$A:$A,Cleaning!$D:$D,0,0)</f>
        <v>0.15114583333333334</v>
      </c>
      <c r="E1091" s="2">
        <f>_xlfn.XLOOKUP(A1091,Cleaning!$A:$A,Cleaning!$E:$E,0,0)</f>
        <v>45833</v>
      </c>
      <c r="F1091" s="10" t="str">
        <f>_xlfn.XLOOKUP(A1091,Cleaning!$A:$A,Cleaning!$F:$F,0,0)</f>
        <v>Wednesday</v>
      </c>
      <c r="G1091" t="str">
        <f>_xlfn.XLOOKUP(A1091,Cleaning!$A:$A,Cleaning!$G:$G,0,0)</f>
        <v>Afternoon</v>
      </c>
      <c r="H1091" t="str">
        <f>_xlfn.XLOOKUP(A1091,Cleaning!$A:$A,Cleaning!$I:$I,0,0)</f>
        <v>Takeout</v>
      </c>
      <c r="I1091" t="str">
        <f>_xlfn.XLOOKUP(A1091,Cleaning!$A:$A,Cleaning!$J:$J,0,0)</f>
        <v>Chicken Nuggets (10pc)</v>
      </c>
      <c r="J1091" t="str">
        <f>_xlfn.XLOOKUP(A1091,Cleaning!$A:$A,Cleaning!$L:$L,0,0)</f>
        <v>No Modifier</v>
      </c>
      <c r="K1091" t="str">
        <f>_xlfn.XLOOKUP(A1091,Cleaning!$A:$A,Cleaning!$X:$X,0,0)</f>
        <v>Cash</v>
      </c>
      <c r="L1091" s="3">
        <f>_xlfn.XLOOKUP(A1091,Cleaning!$A:$A,Cleaning!$M:$M,0,0)</f>
        <v>2</v>
      </c>
      <c r="M1091" s="5">
        <f>_xlfn.XLOOKUP(A1091,Cleaning!$A:$A,Cleaning!$O:$O,0,0)</f>
        <v>4.92</v>
      </c>
      <c r="N1091" s="12">
        <f>_xlfn.XLOOKUP(A1091,Cleaning!$A:$A,Cleaning!$P:$P,0,0)</f>
        <v>9.84</v>
      </c>
      <c r="O1091">
        <f>_xlfn.XLOOKUP(A1091,Cleaning!$A:$A,Cleaning!$R:$R,0,0)</f>
        <v>0</v>
      </c>
      <c r="P1091">
        <f>_xlfn.XLOOKUP(A1091,Cleaning!$A:$A,Cleaning!$T:$T,0,0)</f>
        <v>0.89</v>
      </c>
      <c r="Q1091" s="5">
        <f>_xlfn.XLOOKUP(A1091,Cleaning!$A:$A,Cleaning!$V:$V,0,0)</f>
        <v>10.73</v>
      </c>
    </row>
    <row r="1092" spans="1:17" x14ac:dyDescent="0.3">
      <c r="A1092" s="3">
        <v>121090</v>
      </c>
      <c r="B1092">
        <f>_xlfn.XLOOKUP(A1092,Cleaning!$A:$A,Cleaning!$B:$B,0,0)</f>
        <v>201</v>
      </c>
      <c r="C1092" s="2">
        <f>_xlfn.XLOOKUP(A1092,Cleaning!$A:$A,Cleaning!$C:$C,0,0)</f>
        <v>45820</v>
      </c>
      <c r="D1092" s="4">
        <f>_xlfn.XLOOKUP(A1092,Cleaning!$A:$A,Cleaning!$D:$D,0,0)</f>
        <v>0.4236226851851852</v>
      </c>
      <c r="E1092" s="2">
        <f>_xlfn.XLOOKUP(A1092,Cleaning!$A:$A,Cleaning!$E:$E,0,0)</f>
        <v>45820</v>
      </c>
      <c r="F1092" s="10" t="str">
        <f>_xlfn.XLOOKUP(A1092,Cleaning!$A:$A,Cleaning!$F:$F,0,0)</f>
        <v>Thursday</v>
      </c>
      <c r="G1092" t="str">
        <f>_xlfn.XLOOKUP(A1092,Cleaning!$A:$A,Cleaning!$G:$G,0,0)</f>
        <v>Morning</v>
      </c>
      <c r="H1092" t="str">
        <f>_xlfn.XLOOKUP(A1092,Cleaning!$A:$A,Cleaning!$I:$I,0,0)</f>
        <v>Takeout</v>
      </c>
      <c r="I1092" t="str">
        <f>_xlfn.XLOOKUP(A1092,Cleaning!$A:$A,Cleaning!$J:$J,0,0)</f>
        <v>Coffee</v>
      </c>
      <c r="J1092" t="str">
        <f>_xlfn.XLOOKUP(A1092,Cleaning!$A:$A,Cleaning!$L:$L,0,0)</f>
        <v>Sugar-Free Syrup</v>
      </c>
      <c r="K1092" t="str">
        <f>_xlfn.XLOOKUP(A1092,Cleaning!$A:$A,Cleaning!$X:$X,0,0)</f>
        <v>Card</v>
      </c>
      <c r="L1092" s="3">
        <f>_xlfn.XLOOKUP(A1092,Cleaning!$A:$A,Cleaning!$M:$M,0,0)</f>
        <v>1</v>
      </c>
      <c r="M1092" s="5">
        <f>_xlfn.XLOOKUP(A1092,Cleaning!$A:$A,Cleaning!$O:$O,0,0)</f>
        <v>2.1799999999999997</v>
      </c>
      <c r="N1092" s="12">
        <f>_xlfn.XLOOKUP(A1092,Cleaning!$A:$A,Cleaning!$P:$P,0,0)</f>
        <v>2.1799999999999997</v>
      </c>
      <c r="O1092">
        <f>_xlfn.XLOOKUP(A1092,Cleaning!$A:$A,Cleaning!$R:$R,0,0)</f>
        <v>0</v>
      </c>
      <c r="P1092">
        <f>_xlfn.XLOOKUP(A1092,Cleaning!$A:$A,Cleaning!$T:$T,0,0)</f>
        <v>0.16</v>
      </c>
      <c r="Q1092" s="5">
        <f>_xlfn.XLOOKUP(A1092,Cleaning!$A:$A,Cleaning!$V:$V,0,0)</f>
        <v>2.34</v>
      </c>
    </row>
    <row r="1093" spans="1:17" x14ac:dyDescent="0.3">
      <c r="A1093" s="3">
        <v>121091</v>
      </c>
      <c r="B1093">
        <f>_xlfn.XLOOKUP(A1093,Cleaning!$A:$A,Cleaning!$B:$B,0,0)</f>
        <v>101</v>
      </c>
      <c r="C1093" s="2">
        <f>_xlfn.XLOOKUP(A1093,Cleaning!$A:$A,Cleaning!$C:$C,0,0)</f>
        <v>45774</v>
      </c>
      <c r="D1093" s="4">
        <f>_xlfn.XLOOKUP(A1093,Cleaning!$A:$A,Cleaning!$D:$D,0,0)</f>
        <v>0.13354166666666667</v>
      </c>
      <c r="E1093" s="2">
        <f>_xlfn.XLOOKUP(A1093,Cleaning!$A:$A,Cleaning!$E:$E,0,0)</f>
        <v>45774</v>
      </c>
      <c r="F1093" s="10" t="str">
        <f>_xlfn.XLOOKUP(A1093,Cleaning!$A:$A,Cleaning!$F:$F,0,0)</f>
        <v>Sunday</v>
      </c>
      <c r="G1093" t="str">
        <f>_xlfn.XLOOKUP(A1093,Cleaning!$A:$A,Cleaning!$G:$G,0,0)</f>
        <v>Afternoon</v>
      </c>
      <c r="H1093" t="str">
        <f>_xlfn.XLOOKUP(A1093,Cleaning!$A:$A,Cleaning!$I:$I,0,0)</f>
        <v>Dine-In</v>
      </c>
      <c r="I1093" t="str">
        <f>_xlfn.XLOOKUP(A1093,Cleaning!$A:$A,Cleaning!$J:$J,0,0)</f>
        <v>Ice Cream Cone</v>
      </c>
      <c r="J1093" t="str">
        <f>_xlfn.XLOOKUP(A1093,Cleaning!$A:$A,Cleaning!$L:$L,0,0)</f>
        <v>No Modifier</v>
      </c>
      <c r="K1093" t="str">
        <f>_xlfn.XLOOKUP(A1093,Cleaning!$A:$A,Cleaning!$X:$X,0,0)</f>
        <v>Card</v>
      </c>
      <c r="L1093" s="3">
        <f>_xlfn.XLOOKUP(A1093,Cleaning!$A:$A,Cleaning!$M:$M,0,0)</f>
        <v>1</v>
      </c>
      <c r="M1093" s="5">
        <f>_xlfn.XLOOKUP(A1093,Cleaning!$A:$A,Cleaning!$O:$O,0,0)</f>
        <v>1.6400000000000001</v>
      </c>
      <c r="N1093" s="12">
        <f>_xlfn.XLOOKUP(A1093,Cleaning!$A:$A,Cleaning!$P:$P,0,0)</f>
        <v>1.6400000000000001</v>
      </c>
      <c r="O1093">
        <f>_xlfn.XLOOKUP(A1093,Cleaning!$A:$A,Cleaning!$R:$R,0,0)</f>
        <v>0</v>
      </c>
      <c r="P1093">
        <f>_xlfn.XLOOKUP(A1093,Cleaning!$A:$A,Cleaning!$T:$T,0,0)</f>
        <v>0.16</v>
      </c>
      <c r="Q1093" s="5">
        <f>_xlfn.XLOOKUP(A1093,Cleaning!$A:$A,Cleaning!$V:$V,0,0)</f>
        <v>1.8</v>
      </c>
    </row>
    <row r="1094" spans="1:17" x14ac:dyDescent="0.3">
      <c r="A1094" s="3">
        <v>121092</v>
      </c>
      <c r="B1094">
        <f>_xlfn.XLOOKUP(A1094,Cleaning!$A:$A,Cleaning!$B:$B,0,0)</f>
        <v>101</v>
      </c>
      <c r="C1094" s="2">
        <f>_xlfn.XLOOKUP(A1094,Cleaning!$A:$A,Cleaning!$C:$C,0,0)</f>
        <v>45800</v>
      </c>
      <c r="D1094" s="4">
        <f>_xlfn.XLOOKUP(A1094,Cleaning!$A:$A,Cleaning!$D:$D,0,0)</f>
        <v>0.40939814814814812</v>
      </c>
      <c r="E1094" s="2">
        <f>_xlfn.XLOOKUP(A1094,Cleaning!$A:$A,Cleaning!$E:$E,0,0)</f>
        <v>45800</v>
      </c>
      <c r="F1094" s="10" t="str">
        <f>_xlfn.XLOOKUP(A1094,Cleaning!$A:$A,Cleaning!$F:$F,0,0)</f>
        <v>Friday</v>
      </c>
      <c r="G1094" t="str">
        <f>_xlfn.XLOOKUP(A1094,Cleaning!$A:$A,Cleaning!$G:$G,0,0)</f>
        <v>Dinner</v>
      </c>
      <c r="H1094" t="str">
        <f>_xlfn.XLOOKUP(A1094,Cleaning!$A:$A,Cleaning!$I:$I,0,0)</f>
        <v>Delivery</v>
      </c>
      <c r="I1094" t="str">
        <f>_xlfn.XLOOKUP(A1094,Cleaning!$A:$A,Cleaning!$J:$J,0,0)</f>
        <v>Double Cheeseburger Combo</v>
      </c>
      <c r="J1094" t="str">
        <f>_xlfn.XLOOKUP(A1094,Cleaning!$A:$A,Cleaning!$L:$L,0,0)</f>
        <v>No Modifier</v>
      </c>
      <c r="K1094" t="str">
        <f>_xlfn.XLOOKUP(A1094,Cleaning!$A:$A,Cleaning!$X:$X,0,0)</f>
        <v>Card</v>
      </c>
      <c r="L1094" s="3">
        <f>_xlfn.XLOOKUP(A1094,Cleaning!$A:$A,Cleaning!$M:$M,0,0)</f>
        <v>1</v>
      </c>
      <c r="M1094" s="5">
        <f>_xlfn.XLOOKUP(A1094,Cleaning!$A:$A,Cleaning!$O:$O,0,0)</f>
        <v>10.350000000000001</v>
      </c>
      <c r="N1094" s="12">
        <f>_xlfn.XLOOKUP(A1094,Cleaning!$A:$A,Cleaning!$P:$P,0,0)</f>
        <v>10.350000000000001</v>
      </c>
      <c r="O1094">
        <f>_xlfn.XLOOKUP(A1094,Cleaning!$A:$A,Cleaning!$R:$R,0,0)</f>
        <v>0</v>
      </c>
      <c r="P1094">
        <f>_xlfn.XLOOKUP(A1094,Cleaning!$A:$A,Cleaning!$T:$T,0,0)</f>
        <v>0.78</v>
      </c>
      <c r="Q1094" s="5">
        <f>_xlfn.XLOOKUP(A1094,Cleaning!$A:$A,Cleaning!$V:$V,0,0)</f>
        <v>11.13</v>
      </c>
    </row>
    <row r="1095" spans="1:17" x14ac:dyDescent="0.3">
      <c r="A1095" s="3">
        <v>121093</v>
      </c>
      <c r="B1095">
        <f>_xlfn.XLOOKUP(A1095,Cleaning!$A:$A,Cleaning!$B:$B,0,0)</f>
        <v>501</v>
      </c>
      <c r="C1095" s="2">
        <f>_xlfn.XLOOKUP(A1095,Cleaning!$A:$A,Cleaning!$C:$C,0,0)</f>
        <v>45825</v>
      </c>
      <c r="D1095" s="4">
        <f>_xlfn.XLOOKUP(A1095,Cleaning!$A:$A,Cleaning!$D:$D,0,0)</f>
        <v>0.30359953703703701</v>
      </c>
      <c r="E1095" s="2">
        <f>_xlfn.XLOOKUP(A1095,Cleaning!$A:$A,Cleaning!$E:$E,0,0)</f>
        <v>45825</v>
      </c>
      <c r="F1095" s="10" t="str">
        <f>_xlfn.XLOOKUP(A1095,Cleaning!$A:$A,Cleaning!$F:$F,0,0)</f>
        <v>Tuesday</v>
      </c>
      <c r="G1095" t="str">
        <f>_xlfn.XLOOKUP(A1095,Cleaning!$A:$A,Cleaning!$G:$G,0,0)</f>
        <v>Dinner</v>
      </c>
      <c r="H1095" t="str">
        <f>_xlfn.XLOOKUP(A1095,Cleaning!$A:$A,Cleaning!$I:$I,0,0)</f>
        <v>Takeout</v>
      </c>
      <c r="I1095" t="str">
        <f>_xlfn.XLOOKUP(A1095,Cleaning!$A:$A,Cleaning!$J:$J,0,0)</f>
        <v>Spicy Chicken Sandwich</v>
      </c>
      <c r="J1095" t="str">
        <f>_xlfn.XLOOKUP(A1095,Cleaning!$A:$A,Cleaning!$L:$L,0,0)</f>
        <v>No Modifier</v>
      </c>
      <c r="K1095" t="str">
        <f>_xlfn.XLOOKUP(A1095,Cleaning!$A:$A,Cleaning!$X:$X,0,0)</f>
        <v>Card</v>
      </c>
      <c r="L1095" s="3">
        <f>_xlfn.XLOOKUP(A1095,Cleaning!$A:$A,Cleaning!$M:$M,0,0)</f>
        <v>2</v>
      </c>
      <c r="M1095" s="5">
        <f>_xlfn.XLOOKUP(A1095,Cleaning!$A:$A,Cleaning!$O:$O,0,0)</f>
        <v>5.66</v>
      </c>
      <c r="N1095" s="12">
        <f>_xlfn.XLOOKUP(A1095,Cleaning!$A:$A,Cleaning!$P:$P,0,0)</f>
        <v>11.32</v>
      </c>
      <c r="O1095">
        <f>_xlfn.XLOOKUP(A1095,Cleaning!$A:$A,Cleaning!$R:$R,0,0)</f>
        <v>0</v>
      </c>
      <c r="P1095">
        <f>_xlfn.XLOOKUP(A1095,Cleaning!$A:$A,Cleaning!$T:$T,0,0)</f>
        <v>0.68</v>
      </c>
      <c r="Q1095" s="5">
        <f>_xlfn.XLOOKUP(A1095,Cleaning!$A:$A,Cleaning!$V:$V,0,0)</f>
        <v>12</v>
      </c>
    </row>
    <row r="1096" spans="1:17" x14ac:dyDescent="0.3">
      <c r="A1096" s="3">
        <v>121094</v>
      </c>
      <c r="B1096">
        <f>_xlfn.XLOOKUP(A1096,Cleaning!$A:$A,Cleaning!$B:$B,0,0)</f>
        <v>103</v>
      </c>
      <c r="C1096" s="2">
        <f>_xlfn.XLOOKUP(A1096,Cleaning!$A:$A,Cleaning!$C:$C,0,0)</f>
        <v>45831</v>
      </c>
      <c r="D1096" s="4">
        <f>_xlfn.XLOOKUP(A1096,Cleaning!$A:$A,Cleaning!$D:$D,0,0)</f>
        <v>0.40762731481481479</v>
      </c>
      <c r="E1096" s="2">
        <f>_xlfn.XLOOKUP(A1096,Cleaning!$A:$A,Cleaning!$E:$E,0,0)</f>
        <v>45831</v>
      </c>
      <c r="F1096" s="10" t="str">
        <f>_xlfn.XLOOKUP(A1096,Cleaning!$A:$A,Cleaning!$F:$F,0,0)</f>
        <v>Monday</v>
      </c>
      <c r="G1096" t="str">
        <f>_xlfn.XLOOKUP(A1096,Cleaning!$A:$A,Cleaning!$G:$G,0,0)</f>
        <v>Breakfast</v>
      </c>
      <c r="H1096" t="str">
        <f>_xlfn.XLOOKUP(A1096,Cleaning!$A:$A,Cleaning!$I:$I,0,0)</f>
        <v>Dine-In</v>
      </c>
      <c r="I1096" t="str">
        <f>_xlfn.XLOOKUP(A1096,Cleaning!$A:$A,Cleaning!$J:$J,0,0)</f>
        <v>Egg Muffin</v>
      </c>
      <c r="J1096" t="str">
        <f>_xlfn.XLOOKUP(A1096,Cleaning!$A:$A,Cleaning!$L:$L,0,0)</f>
        <v>No Modifier</v>
      </c>
      <c r="K1096" t="str">
        <f>_xlfn.XLOOKUP(A1096,Cleaning!$A:$A,Cleaning!$X:$X,0,0)</f>
        <v>Cash</v>
      </c>
      <c r="L1096" s="3">
        <f>_xlfn.XLOOKUP(A1096,Cleaning!$A:$A,Cleaning!$M:$M,0,0)</f>
        <v>2</v>
      </c>
      <c r="M1096" s="5">
        <f>_xlfn.XLOOKUP(A1096,Cleaning!$A:$A,Cleaning!$O:$O,0,0)</f>
        <v>3.42</v>
      </c>
      <c r="N1096" s="12">
        <f>_xlfn.XLOOKUP(A1096,Cleaning!$A:$A,Cleaning!$P:$P,0,0)</f>
        <v>6.84</v>
      </c>
      <c r="O1096">
        <f>_xlfn.XLOOKUP(A1096,Cleaning!$A:$A,Cleaning!$R:$R,0,0)</f>
        <v>0</v>
      </c>
      <c r="P1096">
        <f>_xlfn.XLOOKUP(A1096,Cleaning!$A:$A,Cleaning!$T:$T,0,0)</f>
        <v>0.57999999999999996</v>
      </c>
      <c r="Q1096" s="5">
        <f>_xlfn.XLOOKUP(A1096,Cleaning!$A:$A,Cleaning!$V:$V,0,0)</f>
        <v>7.42</v>
      </c>
    </row>
    <row r="1097" spans="1:17" x14ac:dyDescent="0.3">
      <c r="A1097" s="3">
        <v>121095</v>
      </c>
      <c r="B1097">
        <f>_xlfn.XLOOKUP(A1097,Cleaning!$A:$A,Cleaning!$B:$B,0,0)</f>
        <v>401</v>
      </c>
      <c r="C1097" s="2">
        <f>_xlfn.XLOOKUP(A1097,Cleaning!$A:$A,Cleaning!$C:$C,0,0)</f>
        <v>45847</v>
      </c>
      <c r="D1097" s="4">
        <f>_xlfn.XLOOKUP(A1097,Cleaning!$A:$A,Cleaning!$D:$D,0,0)</f>
        <v>0.48803240740740739</v>
      </c>
      <c r="E1097" s="2">
        <f>_xlfn.XLOOKUP(A1097,Cleaning!$A:$A,Cleaning!$E:$E,0,0)</f>
        <v>45847</v>
      </c>
      <c r="F1097" s="10" t="str">
        <f>_xlfn.XLOOKUP(A1097,Cleaning!$A:$A,Cleaning!$F:$F,0,0)</f>
        <v>Wednesday</v>
      </c>
      <c r="G1097" t="str">
        <f>_xlfn.XLOOKUP(A1097,Cleaning!$A:$A,Cleaning!$G:$G,0,0)</f>
        <v>Morning</v>
      </c>
      <c r="H1097" t="str">
        <f>_xlfn.XLOOKUP(A1097,Cleaning!$A:$A,Cleaning!$I:$I,0,0)</f>
        <v>Drive-Thru</v>
      </c>
      <c r="I1097" t="str">
        <f>_xlfn.XLOOKUP(A1097,Cleaning!$A:$A,Cleaning!$J:$J,0,0)</f>
        <v>Coffee</v>
      </c>
      <c r="J1097" t="str">
        <f>_xlfn.XLOOKUP(A1097,Cleaning!$A:$A,Cleaning!$L:$L,0,0)</f>
        <v>Extra Ice</v>
      </c>
      <c r="K1097" t="str">
        <f>_xlfn.XLOOKUP(A1097,Cleaning!$A:$A,Cleaning!$X:$X,0,0)</f>
        <v>Cash</v>
      </c>
      <c r="L1097" s="3">
        <f>_xlfn.XLOOKUP(A1097,Cleaning!$A:$A,Cleaning!$M:$M,0,0)</f>
        <v>1</v>
      </c>
      <c r="M1097" s="5">
        <f>_xlfn.XLOOKUP(A1097,Cleaning!$A:$A,Cleaning!$O:$O,0,0)</f>
        <v>1.8699999999999999</v>
      </c>
      <c r="N1097" s="12">
        <f>_xlfn.XLOOKUP(A1097,Cleaning!$A:$A,Cleaning!$P:$P,0,0)</f>
        <v>1.8699999999999999</v>
      </c>
      <c r="O1097">
        <f>_xlfn.XLOOKUP(A1097,Cleaning!$A:$A,Cleaning!$R:$R,0,0)</f>
        <v>0</v>
      </c>
      <c r="P1097">
        <f>_xlfn.XLOOKUP(A1097,Cleaning!$A:$A,Cleaning!$T:$T,0,0)</f>
        <v>0.11</v>
      </c>
      <c r="Q1097" s="5">
        <f>_xlfn.XLOOKUP(A1097,Cleaning!$A:$A,Cleaning!$V:$V,0,0)</f>
        <v>1.98</v>
      </c>
    </row>
    <row r="1098" spans="1:17" x14ac:dyDescent="0.3">
      <c r="A1098" s="3">
        <v>121096</v>
      </c>
      <c r="B1098">
        <f>_xlfn.XLOOKUP(A1098,Cleaning!$A:$A,Cleaning!$B:$B,0,0)</f>
        <v>403</v>
      </c>
      <c r="C1098" s="2">
        <f>_xlfn.XLOOKUP(A1098,Cleaning!$A:$A,Cleaning!$C:$C,0,0)</f>
        <v>45854</v>
      </c>
      <c r="D1098" s="4">
        <f>_xlfn.XLOOKUP(A1098,Cleaning!$A:$A,Cleaning!$D:$D,0,0)</f>
        <v>0.5320138888888889</v>
      </c>
      <c r="E1098" s="2">
        <f>_xlfn.XLOOKUP(A1098,Cleaning!$A:$A,Cleaning!$E:$E,0,0)</f>
        <v>45854</v>
      </c>
      <c r="F1098" s="10" t="str">
        <f>_xlfn.XLOOKUP(A1098,Cleaning!$A:$A,Cleaning!$F:$F,0,0)</f>
        <v>Wednesday</v>
      </c>
      <c r="G1098" t="str">
        <f>_xlfn.XLOOKUP(A1098,Cleaning!$A:$A,Cleaning!$G:$G,0,0)</f>
        <v>Lunch</v>
      </c>
      <c r="H1098" t="str">
        <f>_xlfn.XLOOKUP(A1098,Cleaning!$A:$A,Cleaning!$I:$I,0,0)</f>
        <v>Dine-In</v>
      </c>
      <c r="I1098" t="str">
        <f>_xlfn.XLOOKUP(A1098,Cleaning!$A:$A,Cleaning!$J:$J,0,0)</f>
        <v>French Fries</v>
      </c>
      <c r="J1098" t="str">
        <f>_xlfn.XLOOKUP(A1098,Cleaning!$A:$A,Cleaning!$L:$L,0,0)</f>
        <v>No Modifier</v>
      </c>
      <c r="K1098" t="str">
        <f>_xlfn.XLOOKUP(A1098,Cleaning!$A:$A,Cleaning!$X:$X,0,0)</f>
        <v>Card</v>
      </c>
      <c r="L1098" s="3">
        <f>_xlfn.XLOOKUP(A1098,Cleaning!$A:$A,Cleaning!$M:$M,0,0)</f>
        <v>1</v>
      </c>
      <c r="M1098" s="5">
        <f>_xlfn.XLOOKUP(A1098,Cleaning!$A:$A,Cleaning!$O:$O,0,0)</f>
        <v>2.66</v>
      </c>
      <c r="N1098" s="12">
        <f>_xlfn.XLOOKUP(A1098,Cleaning!$A:$A,Cleaning!$P:$P,0,0)</f>
        <v>2.66</v>
      </c>
      <c r="O1098">
        <f>_xlfn.XLOOKUP(A1098,Cleaning!$A:$A,Cleaning!$R:$R,0,0)</f>
        <v>0</v>
      </c>
      <c r="P1098">
        <f>_xlfn.XLOOKUP(A1098,Cleaning!$A:$A,Cleaning!$T:$T,0,0)</f>
        <v>0.19</v>
      </c>
      <c r="Q1098" s="5">
        <f>_xlfn.XLOOKUP(A1098,Cleaning!$A:$A,Cleaning!$V:$V,0,0)</f>
        <v>2.85</v>
      </c>
    </row>
    <row r="1099" spans="1:17" x14ac:dyDescent="0.3">
      <c r="A1099" s="3">
        <v>121097</v>
      </c>
      <c r="B1099">
        <f>_xlfn.XLOOKUP(A1099,Cleaning!$A:$A,Cleaning!$B:$B,0,0)</f>
        <v>102</v>
      </c>
      <c r="C1099" s="2">
        <f>_xlfn.XLOOKUP(A1099,Cleaning!$A:$A,Cleaning!$C:$C,0,0)</f>
        <v>45856</v>
      </c>
      <c r="D1099" s="4">
        <f>_xlfn.XLOOKUP(A1099,Cleaning!$A:$A,Cleaning!$D:$D,0,0)</f>
        <v>0.43318287037037034</v>
      </c>
      <c r="E1099" s="2">
        <f>_xlfn.XLOOKUP(A1099,Cleaning!$A:$A,Cleaning!$E:$E,0,0)</f>
        <v>45856</v>
      </c>
      <c r="F1099" s="10" t="str">
        <f>_xlfn.XLOOKUP(A1099,Cleaning!$A:$A,Cleaning!$F:$F,0,0)</f>
        <v>Friday</v>
      </c>
      <c r="G1099" t="str">
        <f>_xlfn.XLOOKUP(A1099,Cleaning!$A:$A,Cleaning!$G:$G,0,0)</f>
        <v>Late Night</v>
      </c>
      <c r="H1099" t="str">
        <f>_xlfn.XLOOKUP(A1099,Cleaning!$A:$A,Cleaning!$I:$I,0,0)</f>
        <v>Takeout</v>
      </c>
      <c r="I1099" t="str">
        <f>_xlfn.XLOOKUP(A1099,Cleaning!$A:$A,Cleaning!$J:$J,0,0)</f>
        <v>Bottled Water</v>
      </c>
      <c r="J1099" t="str">
        <f>_xlfn.XLOOKUP(A1099,Cleaning!$A:$A,Cleaning!$L:$L,0,0)</f>
        <v>Oat Milk</v>
      </c>
      <c r="K1099" t="str">
        <f>_xlfn.XLOOKUP(A1099,Cleaning!$A:$A,Cleaning!$X:$X,0,0)</f>
        <v>Cash</v>
      </c>
      <c r="L1099" s="3">
        <f>_xlfn.XLOOKUP(A1099,Cleaning!$A:$A,Cleaning!$M:$M,0,0)</f>
        <v>1</v>
      </c>
      <c r="M1099" s="5">
        <f ca="1">_xlfn.XLOOKUP(A1099,Cleaning!$A:$A,Cleaning!$O:$O,0,0)</f>
        <v>2.12</v>
      </c>
      <c r="N1099" s="12">
        <f ca="1">_xlfn.XLOOKUP(A1099,Cleaning!$A:$A,Cleaning!$P:$P,0,0)</f>
        <v>2.12</v>
      </c>
      <c r="O1099">
        <f ca="1">_xlfn.XLOOKUP(A1099,Cleaning!$A:$A,Cleaning!$R:$R,0,0)</f>
        <v>0.15</v>
      </c>
      <c r="P1099">
        <f>_xlfn.XLOOKUP(A1099,Cleaning!$A:$A,Cleaning!$T:$T,0,0)</f>
        <v>0.17</v>
      </c>
      <c r="Q1099" s="5">
        <f>_xlfn.XLOOKUP(A1099,Cleaning!$A:$A,Cleaning!$V:$V,0,0)</f>
        <v>2.14</v>
      </c>
    </row>
    <row r="1100" spans="1:17" x14ac:dyDescent="0.3">
      <c r="A1100" s="3">
        <v>121098</v>
      </c>
      <c r="B1100">
        <f>_xlfn.XLOOKUP(A1100,Cleaning!$A:$A,Cleaning!$B:$B,0,0)</f>
        <v>102</v>
      </c>
      <c r="C1100" s="2">
        <f>_xlfn.XLOOKUP(A1100,Cleaning!$A:$A,Cleaning!$C:$C,0,0)</f>
        <v>45845</v>
      </c>
      <c r="D1100" s="4">
        <f>_xlfn.XLOOKUP(A1100,Cleaning!$A:$A,Cleaning!$D:$D,0,0)</f>
        <v>0.47521990740740738</v>
      </c>
      <c r="E1100" s="2">
        <f>_xlfn.XLOOKUP(A1100,Cleaning!$A:$A,Cleaning!$E:$E,0,0)</f>
        <v>45845</v>
      </c>
      <c r="F1100" s="10" t="str">
        <f>_xlfn.XLOOKUP(A1100,Cleaning!$A:$A,Cleaning!$F:$F,0,0)</f>
        <v>Monday</v>
      </c>
      <c r="G1100" t="str">
        <f>_xlfn.XLOOKUP(A1100,Cleaning!$A:$A,Cleaning!$G:$G,0,0)</f>
        <v>Lunch</v>
      </c>
      <c r="H1100" t="str">
        <f>_xlfn.XLOOKUP(A1100,Cleaning!$A:$A,Cleaning!$I:$I,0,0)</f>
        <v>Drive-Thru</v>
      </c>
      <c r="I1100" t="str">
        <f>_xlfn.XLOOKUP(A1100,Cleaning!$A:$A,Cleaning!$J:$J,0,0)</f>
        <v>French Fries</v>
      </c>
      <c r="J1100" t="str">
        <f>_xlfn.XLOOKUP(A1100,Cleaning!$A:$A,Cleaning!$L:$L,0,0)</f>
        <v>Large Size</v>
      </c>
      <c r="K1100" t="str">
        <f>_xlfn.XLOOKUP(A1100,Cleaning!$A:$A,Cleaning!$X:$X,0,0)</f>
        <v>Cash</v>
      </c>
      <c r="L1100" s="3">
        <f>_xlfn.XLOOKUP(A1100,Cleaning!$A:$A,Cleaning!$M:$M,0,0)</f>
        <v>2</v>
      </c>
      <c r="M1100" s="5">
        <f>_xlfn.XLOOKUP(A1100,Cleaning!$A:$A,Cleaning!$O:$O,0,0)</f>
        <v>3.5</v>
      </c>
      <c r="N1100" s="12">
        <f>_xlfn.XLOOKUP(A1100,Cleaning!$A:$A,Cleaning!$P:$P,0,0)</f>
        <v>7</v>
      </c>
      <c r="O1100">
        <f>_xlfn.XLOOKUP(A1100,Cleaning!$A:$A,Cleaning!$R:$R,0,0)</f>
        <v>0</v>
      </c>
      <c r="P1100">
        <f>_xlfn.XLOOKUP(A1100,Cleaning!$A:$A,Cleaning!$T:$T,0,0)</f>
        <v>0.66</v>
      </c>
      <c r="Q1100" s="5">
        <f>_xlfn.XLOOKUP(A1100,Cleaning!$A:$A,Cleaning!$V:$V,0,0)</f>
        <v>7.66</v>
      </c>
    </row>
    <row r="1101" spans="1:17" x14ac:dyDescent="0.3">
      <c r="A1101" s="3">
        <v>121099</v>
      </c>
      <c r="B1101">
        <f>_xlfn.XLOOKUP(A1101,Cleaning!$A:$A,Cleaning!$B:$B,0,0)</f>
        <v>403</v>
      </c>
      <c r="C1101" s="2">
        <f>_xlfn.XLOOKUP(A1101,Cleaning!$A:$A,Cleaning!$C:$C,0,0)</f>
        <v>45784</v>
      </c>
      <c r="D1101" s="4">
        <f>_xlfn.XLOOKUP(A1101,Cleaning!$A:$A,Cleaning!$D:$D,0,0)</f>
        <v>0.11140046296296297</v>
      </c>
      <c r="E1101" s="2">
        <f>_xlfn.XLOOKUP(A1101,Cleaning!$A:$A,Cleaning!$E:$E,0,0)</f>
        <v>45784</v>
      </c>
      <c r="F1101" s="10" t="str">
        <f>_xlfn.XLOOKUP(A1101,Cleaning!$A:$A,Cleaning!$F:$F,0,0)</f>
        <v>Wednesday</v>
      </c>
      <c r="G1101" t="str">
        <f>_xlfn.XLOOKUP(A1101,Cleaning!$A:$A,Cleaning!$G:$G,0,0)</f>
        <v>Lunch</v>
      </c>
      <c r="H1101" t="str">
        <f>_xlfn.XLOOKUP(A1101,Cleaning!$A:$A,Cleaning!$I:$I,0,0)</f>
        <v>Dine-In</v>
      </c>
      <c r="I1101" t="str">
        <f>_xlfn.XLOOKUP(A1101,Cleaning!$A:$A,Cleaning!$J:$J,0,0)</f>
        <v>Double Cheeseburger Combo</v>
      </c>
      <c r="J1101" t="str">
        <f>_xlfn.XLOOKUP(A1101,Cleaning!$A:$A,Cleaning!$L:$L,0,0)</f>
        <v>No Modifier</v>
      </c>
      <c r="K1101" t="str">
        <f>_xlfn.XLOOKUP(A1101,Cleaning!$A:$A,Cleaning!$X:$X,0,0)</f>
        <v>MobilePay</v>
      </c>
      <c r="L1101" s="3">
        <f>_xlfn.XLOOKUP(A1101,Cleaning!$A:$A,Cleaning!$M:$M,0,0)</f>
        <v>1</v>
      </c>
      <c r="M1101" s="5">
        <f>_xlfn.XLOOKUP(A1101,Cleaning!$A:$A,Cleaning!$O:$O,0,0)</f>
        <v>10.16</v>
      </c>
      <c r="N1101" s="12">
        <f>_xlfn.XLOOKUP(A1101,Cleaning!$A:$A,Cleaning!$P:$P,0,0)</f>
        <v>10.16</v>
      </c>
      <c r="O1101">
        <f>_xlfn.XLOOKUP(A1101,Cleaning!$A:$A,Cleaning!$R:$R,0,0)</f>
        <v>0</v>
      </c>
      <c r="P1101">
        <f>_xlfn.XLOOKUP(A1101,Cleaning!$A:$A,Cleaning!$T:$T,0,0)</f>
        <v>0.71</v>
      </c>
      <c r="Q1101" s="5">
        <f>_xlfn.XLOOKUP(A1101,Cleaning!$A:$A,Cleaning!$V:$V,0,0)</f>
        <v>10.87</v>
      </c>
    </row>
    <row r="1102" spans="1:17" x14ac:dyDescent="0.3">
      <c r="A1102" s="3">
        <v>121100</v>
      </c>
      <c r="B1102">
        <f>_xlfn.XLOOKUP(A1102,Cleaning!$A:$A,Cleaning!$B:$B,0,0)</f>
        <v>103</v>
      </c>
      <c r="C1102" s="2">
        <f>_xlfn.XLOOKUP(A1102,Cleaning!$A:$A,Cleaning!$C:$C,0,0)</f>
        <v>45854</v>
      </c>
      <c r="D1102" s="4">
        <f>_xlfn.XLOOKUP(A1102,Cleaning!$A:$A,Cleaning!$D:$D,0,0)</f>
        <v>0.25091435185185185</v>
      </c>
      <c r="E1102" s="2">
        <f>_xlfn.XLOOKUP(A1102,Cleaning!$A:$A,Cleaning!$E:$E,0,0)</f>
        <v>45854</v>
      </c>
      <c r="F1102" s="10" t="str">
        <f>_xlfn.XLOOKUP(A1102,Cleaning!$A:$A,Cleaning!$F:$F,0,0)</f>
        <v>Wednesday</v>
      </c>
      <c r="G1102" t="str">
        <f>_xlfn.XLOOKUP(A1102,Cleaning!$A:$A,Cleaning!$G:$G,0,0)</f>
        <v>Breakfast</v>
      </c>
      <c r="H1102" t="str">
        <f>_xlfn.XLOOKUP(A1102,Cleaning!$A:$A,Cleaning!$I:$I,0,0)</f>
        <v>Drive-Thru</v>
      </c>
      <c r="I1102" t="str">
        <f>_xlfn.XLOOKUP(A1102,Cleaning!$A:$A,Cleaning!$J:$J,0,0)</f>
        <v>Egg Muffin</v>
      </c>
      <c r="J1102" t="str">
        <f>_xlfn.XLOOKUP(A1102,Cleaning!$A:$A,Cleaning!$L:$L,0,0)</f>
        <v>No Modifier</v>
      </c>
      <c r="K1102" t="str">
        <f>_xlfn.XLOOKUP(A1102,Cleaning!$A:$A,Cleaning!$X:$X,0,0)</f>
        <v>Card</v>
      </c>
      <c r="L1102" s="3">
        <f>_xlfn.XLOOKUP(A1102,Cleaning!$A:$A,Cleaning!$M:$M,0,0)</f>
        <v>1</v>
      </c>
      <c r="M1102" s="5">
        <f>_xlfn.XLOOKUP(A1102,Cleaning!$A:$A,Cleaning!$O:$O,0,0)</f>
        <v>3.49</v>
      </c>
      <c r="N1102" s="12">
        <f>_xlfn.XLOOKUP(A1102,Cleaning!$A:$A,Cleaning!$P:$P,0,0)</f>
        <v>3.49</v>
      </c>
      <c r="O1102">
        <f>_xlfn.XLOOKUP(A1102,Cleaning!$A:$A,Cleaning!$R:$R,0,0)</f>
        <v>0</v>
      </c>
      <c r="P1102">
        <f>_xlfn.XLOOKUP(A1102,Cleaning!$A:$A,Cleaning!$T:$T,0,0)</f>
        <v>0.26</v>
      </c>
      <c r="Q1102" s="5">
        <f>_xlfn.XLOOKUP(A1102,Cleaning!$A:$A,Cleaning!$V:$V,0,0)</f>
        <v>3.75</v>
      </c>
    </row>
    <row r="1103" spans="1:17" x14ac:dyDescent="0.3">
      <c r="A1103" s="3">
        <v>121101</v>
      </c>
      <c r="B1103">
        <f>_xlfn.XLOOKUP(A1103,Cleaning!$A:$A,Cleaning!$B:$B,0,0)</f>
        <v>102</v>
      </c>
      <c r="C1103" s="2">
        <f>_xlfn.XLOOKUP(A1103,Cleaning!$A:$A,Cleaning!$C:$C,0,0)</f>
        <v>45768</v>
      </c>
      <c r="D1103" s="4">
        <f>_xlfn.XLOOKUP(A1103,Cleaning!$A:$A,Cleaning!$D:$D,0,0)</f>
        <v>0.39454861111111111</v>
      </c>
      <c r="E1103" s="2">
        <f>_xlfn.XLOOKUP(A1103,Cleaning!$A:$A,Cleaning!$E:$E,0,0)</f>
        <v>45768</v>
      </c>
      <c r="F1103" s="10" t="str">
        <f>_xlfn.XLOOKUP(A1103,Cleaning!$A:$A,Cleaning!$F:$F,0,0)</f>
        <v>Monday</v>
      </c>
      <c r="G1103" t="str">
        <f>_xlfn.XLOOKUP(A1103,Cleaning!$A:$A,Cleaning!$G:$G,0,0)</f>
        <v>Breakfast</v>
      </c>
      <c r="H1103" t="str">
        <f>_xlfn.XLOOKUP(A1103,Cleaning!$A:$A,Cleaning!$I:$I,0,0)</f>
        <v>Drive-Thru</v>
      </c>
      <c r="I1103" t="str">
        <f>_xlfn.XLOOKUP(A1103,Cleaning!$A:$A,Cleaning!$J:$J,0,0)</f>
        <v>Pancake Platter</v>
      </c>
      <c r="J1103" t="str">
        <f>_xlfn.XLOOKUP(A1103,Cleaning!$A:$A,Cleaning!$L:$L,0,0)</f>
        <v>Sausage Patty</v>
      </c>
      <c r="K1103" t="str">
        <f>_xlfn.XLOOKUP(A1103,Cleaning!$A:$A,Cleaning!$X:$X,0,0)</f>
        <v>Card</v>
      </c>
      <c r="L1103" s="3">
        <f>_xlfn.XLOOKUP(A1103,Cleaning!$A:$A,Cleaning!$M:$M,0,0)</f>
        <v>1</v>
      </c>
      <c r="M1103" s="5">
        <f ca="1">_xlfn.XLOOKUP(A1103,Cleaning!$A:$A,Cleaning!$O:$O,0,0)</f>
        <v>5.37</v>
      </c>
      <c r="N1103" s="12">
        <f ca="1">_xlfn.XLOOKUP(A1103,Cleaning!$A:$A,Cleaning!$P:$P,0,0)</f>
        <v>5.37</v>
      </c>
      <c r="O1103">
        <f ca="1">_xlfn.XLOOKUP(A1103,Cleaning!$A:$A,Cleaning!$R:$R,0,0)</f>
        <v>0.15</v>
      </c>
      <c r="P1103">
        <f>_xlfn.XLOOKUP(A1103,Cleaning!$A:$A,Cleaning!$T:$T,0,0)</f>
        <v>0.37</v>
      </c>
      <c r="Q1103" s="5">
        <f>_xlfn.XLOOKUP(A1103,Cleaning!$A:$A,Cleaning!$V:$V,0,0)</f>
        <v>5.59</v>
      </c>
    </row>
    <row r="1104" spans="1:17" x14ac:dyDescent="0.3">
      <c r="A1104" s="3">
        <v>121102</v>
      </c>
      <c r="B1104">
        <f>_xlfn.XLOOKUP(A1104,Cleaning!$A:$A,Cleaning!$B:$B,0,0)</f>
        <v>401</v>
      </c>
      <c r="C1104" s="2">
        <f>_xlfn.XLOOKUP(A1104,Cleaning!$A:$A,Cleaning!$C:$C,0,0)</f>
        <v>45876</v>
      </c>
      <c r="D1104" s="4">
        <f>_xlfn.XLOOKUP(A1104,Cleaning!$A:$A,Cleaning!$D:$D,0,0)</f>
        <v>0.53125</v>
      </c>
      <c r="E1104" s="2">
        <f>_xlfn.XLOOKUP(A1104,Cleaning!$A:$A,Cleaning!$E:$E,0,0)</f>
        <v>45876</v>
      </c>
      <c r="F1104" s="10" t="str">
        <f>_xlfn.XLOOKUP(A1104,Cleaning!$A:$A,Cleaning!$F:$F,0,0)</f>
        <v>Thursday</v>
      </c>
      <c r="G1104" t="str">
        <f>_xlfn.XLOOKUP(A1104,Cleaning!$A:$A,Cleaning!$G:$G,0,0)</f>
        <v>Lunch</v>
      </c>
      <c r="H1104" t="str">
        <f>_xlfn.XLOOKUP(A1104,Cleaning!$A:$A,Cleaning!$I:$I,0,0)</f>
        <v>Dine-In</v>
      </c>
      <c r="I1104" t="str">
        <f>_xlfn.XLOOKUP(A1104,Cleaning!$A:$A,Cleaning!$J:$J,0,0)</f>
        <v>Chicken Sandwich</v>
      </c>
      <c r="J1104" t="str">
        <f>_xlfn.XLOOKUP(A1104,Cleaning!$A:$A,Cleaning!$L:$L,0,0)</f>
        <v>No Modifier</v>
      </c>
      <c r="K1104" t="str">
        <f>_xlfn.XLOOKUP(A1104,Cleaning!$A:$A,Cleaning!$X:$X,0,0)</f>
        <v>Card</v>
      </c>
      <c r="L1104" s="3">
        <f>_xlfn.XLOOKUP(A1104,Cleaning!$A:$A,Cleaning!$M:$M,0,0)</f>
        <v>1</v>
      </c>
      <c r="M1104" s="5">
        <f>_xlfn.XLOOKUP(A1104,Cleaning!$A:$A,Cleaning!$O:$O,0,0)</f>
        <v>6.16</v>
      </c>
      <c r="N1104" s="12">
        <f>_xlfn.XLOOKUP(A1104,Cleaning!$A:$A,Cleaning!$P:$P,0,0)</f>
        <v>6.16</v>
      </c>
      <c r="O1104">
        <f>_xlfn.XLOOKUP(A1104,Cleaning!$A:$A,Cleaning!$R:$R,0,0)</f>
        <v>0</v>
      </c>
      <c r="P1104">
        <f>_xlfn.XLOOKUP(A1104,Cleaning!$A:$A,Cleaning!$T:$T,0,0)</f>
        <v>0.45</v>
      </c>
      <c r="Q1104" s="5">
        <f>_xlfn.XLOOKUP(A1104,Cleaning!$A:$A,Cleaning!$V:$V,0,0)</f>
        <v>6.61</v>
      </c>
    </row>
    <row r="1105" spans="1:17" x14ac:dyDescent="0.3">
      <c r="A1105" s="3">
        <v>121103</v>
      </c>
      <c r="B1105">
        <f>_xlfn.XLOOKUP(A1105,Cleaning!$A:$A,Cleaning!$B:$B,0,0)</f>
        <v>201</v>
      </c>
      <c r="C1105" s="2">
        <f>_xlfn.XLOOKUP(A1105,Cleaning!$A:$A,Cleaning!$C:$C,0,0)</f>
        <v>45763</v>
      </c>
      <c r="D1105" s="4">
        <f>_xlfn.XLOOKUP(A1105,Cleaning!$A:$A,Cleaning!$D:$D,0,0)</f>
        <v>0.31649305555555557</v>
      </c>
      <c r="E1105" s="2">
        <f>_xlfn.XLOOKUP(A1105,Cleaning!$A:$A,Cleaning!$E:$E,0,0)</f>
        <v>45763</v>
      </c>
      <c r="F1105" s="10" t="str">
        <f>_xlfn.XLOOKUP(A1105,Cleaning!$A:$A,Cleaning!$F:$F,0,0)</f>
        <v>Wednesday</v>
      </c>
      <c r="G1105" t="str">
        <f>_xlfn.XLOOKUP(A1105,Cleaning!$A:$A,Cleaning!$G:$G,0,0)</f>
        <v>Dinner</v>
      </c>
      <c r="H1105" t="str">
        <f>_xlfn.XLOOKUP(A1105,Cleaning!$A:$A,Cleaning!$I:$I,0,0)</f>
        <v>Dine-In</v>
      </c>
      <c r="I1105" t="str">
        <f>_xlfn.XLOOKUP(A1105,Cleaning!$A:$A,Cleaning!$J:$J,0,0)</f>
        <v>Spicy Chicken Combo</v>
      </c>
      <c r="J1105" t="str">
        <f>_xlfn.XLOOKUP(A1105,Cleaning!$A:$A,Cleaning!$L:$L,0,0)</f>
        <v>No Modifier</v>
      </c>
      <c r="K1105" t="str">
        <f>_xlfn.XLOOKUP(A1105,Cleaning!$A:$A,Cleaning!$X:$X,0,0)</f>
        <v>Card</v>
      </c>
      <c r="L1105" s="3">
        <f>_xlfn.XLOOKUP(A1105,Cleaning!$A:$A,Cleaning!$M:$M,0,0)</f>
        <v>2</v>
      </c>
      <c r="M1105" s="5">
        <f>_xlfn.XLOOKUP(A1105,Cleaning!$A:$A,Cleaning!$O:$O,0,0)</f>
        <v>9.2200000000000006</v>
      </c>
      <c r="N1105" s="12">
        <f>_xlfn.XLOOKUP(A1105,Cleaning!$A:$A,Cleaning!$P:$P,0,0)</f>
        <v>18.440000000000001</v>
      </c>
      <c r="O1105">
        <f>_xlfn.XLOOKUP(A1105,Cleaning!$A:$A,Cleaning!$R:$R,0,0)</f>
        <v>0</v>
      </c>
      <c r="P1105">
        <f>_xlfn.XLOOKUP(A1105,Cleaning!$A:$A,Cleaning!$T:$T,0,0)</f>
        <v>1.1100000000000001</v>
      </c>
      <c r="Q1105" s="5">
        <f>_xlfn.XLOOKUP(A1105,Cleaning!$A:$A,Cleaning!$V:$V,0,0)</f>
        <v>19.55</v>
      </c>
    </row>
    <row r="1106" spans="1:17" x14ac:dyDescent="0.3">
      <c r="A1106" s="3">
        <v>121104</v>
      </c>
      <c r="B1106">
        <f>_xlfn.XLOOKUP(A1106,Cleaning!$A:$A,Cleaning!$B:$B,0,0)</f>
        <v>401</v>
      </c>
      <c r="C1106" s="2">
        <f>_xlfn.XLOOKUP(A1106,Cleaning!$A:$A,Cleaning!$C:$C,0,0)</f>
        <v>45769</v>
      </c>
      <c r="D1106" s="4">
        <f>_xlfn.XLOOKUP(A1106,Cleaning!$A:$A,Cleaning!$D:$D,0,0)</f>
        <v>0.29993055555555553</v>
      </c>
      <c r="E1106" s="2">
        <f>_xlfn.XLOOKUP(A1106,Cleaning!$A:$A,Cleaning!$E:$E,0,0)</f>
        <v>45769</v>
      </c>
      <c r="F1106" s="10" t="str">
        <f>_xlfn.XLOOKUP(A1106,Cleaning!$A:$A,Cleaning!$F:$F,0,0)</f>
        <v>Tuesday</v>
      </c>
      <c r="G1106" t="str">
        <f>_xlfn.XLOOKUP(A1106,Cleaning!$A:$A,Cleaning!$G:$G,0,0)</f>
        <v>Dinner</v>
      </c>
      <c r="H1106" t="str">
        <f>_xlfn.XLOOKUP(A1106,Cleaning!$A:$A,Cleaning!$I:$I,0,0)</f>
        <v>Delivery</v>
      </c>
      <c r="I1106" t="str">
        <f>_xlfn.XLOOKUP(A1106,Cleaning!$A:$A,Cleaning!$J:$J,0,0)</f>
        <v>French Fries</v>
      </c>
      <c r="J1106" t="str">
        <f>_xlfn.XLOOKUP(A1106,Cleaning!$A:$A,Cleaning!$L:$L,0,0)</f>
        <v>Extra Sauce</v>
      </c>
      <c r="K1106" t="str">
        <f>_xlfn.XLOOKUP(A1106,Cleaning!$A:$A,Cleaning!$X:$X,0,0)</f>
        <v>MobilePay</v>
      </c>
      <c r="L1106" s="3">
        <f>_xlfn.XLOOKUP(A1106,Cleaning!$A:$A,Cleaning!$M:$M,0,0)</f>
        <v>2</v>
      </c>
      <c r="M1106" s="5">
        <f>_xlfn.XLOOKUP(A1106,Cleaning!$A:$A,Cleaning!$O:$O,0,0)</f>
        <v>3.2</v>
      </c>
      <c r="N1106" s="12">
        <f>_xlfn.XLOOKUP(A1106,Cleaning!$A:$A,Cleaning!$P:$P,0,0)</f>
        <v>6.4</v>
      </c>
      <c r="O1106">
        <f>_xlfn.XLOOKUP(A1106,Cleaning!$A:$A,Cleaning!$R:$R,0,0)</f>
        <v>0</v>
      </c>
      <c r="P1106">
        <f>_xlfn.XLOOKUP(A1106,Cleaning!$A:$A,Cleaning!$T:$T,0,0)</f>
        <v>0.46</v>
      </c>
      <c r="Q1106" s="5">
        <f>_xlfn.XLOOKUP(A1106,Cleaning!$A:$A,Cleaning!$V:$V,0,0)</f>
        <v>6.86</v>
      </c>
    </row>
    <row r="1107" spans="1:17" x14ac:dyDescent="0.3">
      <c r="A1107" s="3">
        <v>121105</v>
      </c>
      <c r="B1107">
        <f>_xlfn.XLOOKUP(A1107,Cleaning!$A:$A,Cleaning!$B:$B,0,0)</f>
        <v>102</v>
      </c>
      <c r="C1107" s="2">
        <f>_xlfn.XLOOKUP(A1107,Cleaning!$A:$A,Cleaning!$C:$C,0,0)</f>
        <v>45809</v>
      </c>
      <c r="D1107" s="4">
        <f>_xlfn.XLOOKUP(A1107,Cleaning!$A:$A,Cleaning!$D:$D,0,0)</f>
        <v>0.38292824074074072</v>
      </c>
      <c r="E1107" s="2">
        <f>_xlfn.XLOOKUP(A1107,Cleaning!$A:$A,Cleaning!$E:$E,0,0)</f>
        <v>45809</v>
      </c>
      <c r="F1107" s="10" t="str">
        <f>_xlfn.XLOOKUP(A1107,Cleaning!$A:$A,Cleaning!$F:$F,0,0)</f>
        <v>Sunday</v>
      </c>
      <c r="G1107" t="str">
        <f>_xlfn.XLOOKUP(A1107,Cleaning!$A:$A,Cleaning!$G:$G,0,0)</f>
        <v>Dinner</v>
      </c>
      <c r="H1107" t="str">
        <f>_xlfn.XLOOKUP(A1107,Cleaning!$A:$A,Cleaning!$I:$I,0,0)</f>
        <v>Takeout</v>
      </c>
      <c r="I1107" t="str">
        <f>_xlfn.XLOOKUP(A1107,Cleaning!$A:$A,Cleaning!$J:$J,0,0)</f>
        <v>Chicken Sandwich Combo</v>
      </c>
      <c r="J1107" t="str">
        <f>_xlfn.XLOOKUP(A1107,Cleaning!$A:$A,Cleaning!$L:$L,0,0)</f>
        <v>Extra Cheese</v>
      </c>
      <c r="K1107" t="str">
        <f>_xlfn.XLOOKUP(A1107,Cleaning!$A:$A,Cleaning!$X:$X,0,0)</f>
        <v>Card</v>
      </c>
      <c r="L1107" s="3">
        <f>_xlfn.XLOOKUP(A1107,Cleaning!$A:$A,Cleaning!$M:$M,0,0)</f>
        <v>1</v>
      </c>
      <c r="M1107" s="5">
        <f>_xlfn.XLOOKUP(A1107,Cleaning!$A:$A,Cleaning!$O:$O,0,0)</f>
        <v>8.9700000000000006</v>
      </c>
      <c r="N1107" s="12">
        <f>_xlfn.XLOOKUP(A1107,Cleaning!$A:$A,Cleaning!$P:$P,0,0)</f>
        <v>8.9700000000000006</v>
      </c>
      <c r="O1107">
        <f>_xlfn.XLOOKUP(A1107,Cleaning!$A:$A,Cleaning!$R:$R,0,0)</f>
        <v>0.9</v>
      </c>
      <c r="P1107">
        <f>_xlfn.XLOOKUP(A1107,Cleaning!$A:$A,Cleaning!$T:$T,0,0)</f>
        <v>0.77</v>
      </c>
      <c r="Q1107" s="5">
        <f>_xlfn.XLOOKUP(A1107,Cleaning!$A:$A,Cleaning!$V:$V,0,0)</f>
        <v>8.84</v>
      </c>
    </row>
    <row r="1108" spans="1:17" x14ac:dyDescent="0.3">
      <c r="A1108" s="3">
        <v>121106</v>
      </c>
      <c r="B1108">
        <f>_xlfn.XLOOKUP(A1108,Cleaning!$A:$A,Cleaning!$B:$B,0,0)</f>
        <v>403</v>
      </c>
      <c r="C1108" s="2">
        <f>_xlfn.XLOOKUP(A1108,Cleaning!$A:$A,Cleaning!$C:$C,0,0)</f>
        <v>45785</v>
      </c>
      <c r="D1108" s="4">
        <f>_xlfn.XLOOKUP(A1108,Cleaning!$A:$A,Cleaning!$D:$D,0,0)</f>
        <v>0.30760416666666668</v>
      </c>
      <c r="E1108" s="2">
        <f>_xlfn.XLOOKUP(A1108,Cleaning!$A:$A,Cleaning!$E:$E,0,0)</f>
        <v>45785</v>
      </c>
      <c r="F1108" s="10" t="str">
        <f>_xlfn.XLOOKUP(A1108,Cleaning!$A:$A,Cleaning!$F:$F,0,0)</f>
        <v>Thursday</v>
      </c>
      <c r="G1108" t="str">
        <f>_xlfn.XLOOKUP(A1108,Cleaning!$A:$A,Cleaning!$G:$G,0,0)</f>
        <v>Dinner</v>
      </c>
      <c r="H1108" t="str">
        <f>_xlfn.XLOOKUP(A1108,Cleaning!$A:$A,Cleaning!$I:$I,0,0)</f>
        <v>Dine-In</v>
      </c>
      <c r="I1108" t="str">
        <f>_xlfn.XLOOKUP(A1108,Cleaning!$A:$A,Cleaning!$J:$J,0,0)</f>
        <v>Spicy Chicken Combo</v>
      </c>
      <c r="J1108" t="str">
        <f>_xlfn.XLOOKUP(A1108,Cleaning!$A:$A,Cleaning!$L:$L,0,0)</f>
        <v>No Modifier</v>
      </c>
      <c r="K1108" t="str">
        <f>_xlfn.XLOOKUP(A1108,Cleaning!$A:$A,Cleaning!$X:$X,0,0)</f>
        <v>Cash</v>
      </c>
      <c r="L1108" s="3">
        <f>_xlfn.XLOOKUP(A1108,Cleaning!$A:$A,Cleaning!$M:$M,0,0)</f>
        <v>1</v>
      </c>
      <c r="M1108" s="5">
        <f>_xlfn.XLOOKUP(A1108,Cleaning!$A:$A,Cleaning!$O:$O,0,0)</f>
        <v>9.6</v>
      </c>
      <c r="N1108" s="12">
        <f>_xlfn.XLOOKUP(A1108,Cleaning!$A:$A,Cleaning!$P:$P,0,0)</f>
        <v>9.6</v>
      </c>
      <c r="O1108">
        <f>_xlfn.XLOOKUP(A1108,Cleaning!$A:$A,Cleaning!$R:$R,0,0)</f>
        <v>0</v>
      </c>
      <c r="P1108">
        <f>_xlfn.XLOOKUP(A1108,Cleaning!$A:$A,Cleaning!$T:$T,0,0)</f>
        <v>0.57999999999999996</v>
      </c>
      <c r="Q1108" s="5">
        <f>_xlfn.XLOOKUP(A1108,Cleaning!$A:$A,Cleaning!$V:$V,0,0)</f>
        <v>10.18</v>
      </c>
    </row>
    <row r="1109" spans="1:17" x14ac:dyDescent="0.3">
      <c r="A1109" s="3">
        <v>121107</v>
      </c>
      <c r="B1109">
        <f>_xlfn.XLOOKUP(A1109,Cleaning!$A:$A,Cleaning!$B:$B,0,0)</f>
        <v>301</v>
      </c>
      <c r="C1109" s="2">
        <f>_xlfn.XLOOKUP(A1109,Cleaning!$A:$A,Cleaning!$C:$C,0,0)</f>
        <v>45857</v>
      </c>
      <c r="D1109" s="4">
        <f>_xlfn.XLOOKUP(A1109,Cleaning!$A:$A,Cleaning!$D:$D,0,0)</f>
        <v>0.2784375</v>
      </c>
      <c r="E1109" s="2">
        <f>_xlfn.XLOOKUP(A1109,Cleaning!$A:$A,Cleaning!$E:$E,0,0)</f>
        <v>45857</v>
      </c>
      <c r="F1109" s="10" t="str">
        <f>_xlfn.XLOOKUP(A1109,Cleaning!$A:$A,Cleaning!$F:$F,0,0)</f>
        <v>Saturday</v>
      </c>
      <c r="G1109" t="str">
        <f>_xlfn.XLOOKUP(A1109,Cleaning!$A:$A,Cleaning!$G:$G,0,0)</f>
        <v>Dinner</v>
      </c>
      <c r="H1109" t="str">
        <f>_xlfn.XLOOKUP(A1109,Cleaning!$A:$A,Cleaning!$I:$I,0,0)</f>
        <v>Drive-Thru</v>
      </c>
      <c r="I1109" t="str">
        <f>_xlfn.XLOOKUP(A1109,Cleaning!$A:$A,Cleaning!$J:$J,0,0)</f>
        <v>French Fries</v>
      </c>
      <c r="J1109" t="str">
        <f>_xlfn.XLOOKUP(A1109,Cleaning!$A:$A,Cleaning!$L:$L,0,0)</f>
        <v>Small Size</v>
      </c>
      <c r="K1109" t="str">
        <f>_xlfn.XLOOKUP(A1109,Cleaning!$A:$A,Cleaning!$X:$X,0,0)</f>
        <v>Card</v>
      </c>
      <c r="L1109" s="3">
        <f>_xlfn.XLOOKUP(A1109,Cleaning!$A:$A,Cleaning!$M:$M,0,0)</f>
        <v>2</v>
      </c>
      <c r="M1109" s="5">
        <f>_xlfn.XLOOKUP(A1109,Cleaning!$A:$A,Cleaning!$O:$O,0,0)</f>
        <v>2.04</v>
      </c>
      <c r="N1109" s="12">
        <f>_xlfn.XLOOKUP(A1109,Cleaning!$A:$A,Cleaning!$P:$P,0,0)</f>
        <v>4.08</v>
      </c>
      <c r="O1109">
        <f>_xlfn.XLOOKUP(A1109,Cleaning!$A:$A,Cleaning!$R:$R,0,0)</f>
        <v>0</v>
      </c>
      <c r="P1109">
        <f>_xlfn.XLOOKUP(A1109,Cleaning!$A:$A,Cleaning!$T:$T,0,0)</f>
        <v>0.37</v>
      </c>
      <c r="Q1109" s="5">
        <f>_xlfn.XLOOKUP(A1109,Cleaning!$A:$A,Cleaning!$V:$V,0,0)</f>
        <v>4.45</v>
      </c>
    </row>
    <row r="1110" spans="1:17" x14ac:dyDescent="0.3">
      <c r="A1110" s="3">
        <v>121108</v>
      </c>
      <c r="B1110">
        <f>_xlfn.XLOOKUP(A1110,Cleaning!$A:$A,Cleaning!$B:$B,0,0)</f>
        <v>301</v>
      </c>
      <c r="C1110" s="2">
        <f>_xlfn.XLOOKUP(A1110,Cleaning!$A:$A,Cleaning!$C:$C,0,0)</f>
        <v>45825</v>
      </c>
      <c r="D1110" s="4">
        <f>_xlfn.XLOOKUP(A1110,Cleaning!$A:$A,Cleaning!$D:$D,0,0)</f>
        <v>0.48245370370370372</v>
      </c>
      <c r="E1110" s="2">
        <f>_xlfn.XLOOKUP(A1110,Cleaning!$A:$A,Cleaning!$E:$E,0,0)</f>
        <v>45825</v>
      </c>
      <c r="F1110" s="10" t="str">
        <f>_xlfn.XLOOKUP(A1110,Cleaning!$A:$A,Cleaning!$F:$F,0,0)</f>
        <v>Tuesday</v>
      </c>
      <c r="G1110" t="str">
        <f>_xlfn.XLOOKUP(A1110,Cleaning!$A:$A,Cleaning!$G:$G,0,0)</f>
        <v>Late Night</v>
      </c>
      <c r="H1110" t="str">
        <f>_xlfn.XLOOKUP(A1110,Cleaning!$A:$A,Cleaning!$I:$I,0,0)</f>
        <v>Takeout</v>
      </c>
      <c r="I1110" t="str">
        <f>_xlfn.XLOOKUP(A1110,Cleaning!$A:$A,Cleaning!$J:$J,0,0)</f>
        <v>Double Cheeseburger</v>
      </c>
      <c r="J1110" t="str">
        <f>_xlfn.XLOOKUP(A1110,Cleaning!$A:$A,Cleaning!$L:$L,0,0)</f>
        <v>No Modifier</v>
      </c>
      <c r="K1110" t="str">
        <f>_xlfn.XLOOKUP(A1110,Cleaning!$A:$A,Cleaning!$X:$X,0,0)</f>
        <v>Cash</v>
      </c>
      <c r="L1110" s="3">
        <f>_xlfn.XLOOKUP(A1110,Cleaning!$A:$A,Cleaning!$M:$M,0,0)</f>
        <v>3</v>
      </c>
      <c r="M1110" s="5">
        <f>_xlfn.XLOOKUP(A1110,Cleaning!$A:$A,Cleaning!$O:$O,0,0)</f>
        <v>5.48</v>
      </c>
      <c r="N1110" s="12">
        <f>_xlfn.XLOOKUP(A1110,Cleaning!$A:$A,Cleaning!$P:$P,0,0)</f>
        <v>16.440000000000001</v>
      </c>
      <c r="O1110">
        <f>_xlfn.XLOOKUP(A1110,Cleaning!$A:$A,Cleaning!$R:$R,0,0)</f>
        <v>0</v>
      </c>
      <c r="P1110">
        <f>_xlfn.XLOOKUP(A1110,Cleaning!$A:$A,Cleaning!$T:$T,0,0)</f>
        <v>1.1499999999999999</v>
      </c>
      <c r="Q1110" s="5">
        <f>_xlfn.XLOOKUP(A1110,Cleaning!$A:$A,Cleaning!$V:$V,0,0)</f>
        <v>17.59</v>
      </c>
    </row>
    <row r="1111" spans="1:17" x14ac:dyDescent="0.3">
      <c r="A1111" s="3">
        <v>121109</v>
      </c>
      <c r="B1111">
        <f>_xlfn.XLOOKUP(A1111,Cleaning!$A:$A,Cleaning!$B:$B,0,0)</f>
        <v>103</v>
      </c>
      <c r="C1111" s="2">
        <f>_xlfn.XLOOKUP(A1111,Cleaning!$A:$A,Cleaning!$C:$C,0,0)</f>
        <v>45833</v>
      </c>
      <c r="D1111" s="4">
        <f>_xlfn.XLOOKUP(A1111,Cleaning!$A:$A,Cleaning!$D:$D,0,0)</f>
        <v>0.24520833333333333</v>
      </c>
      <c r="E1111" s="2">
        <f>_xlfn.XLOOKUP(A1111,Cleaning!$A:$A,Cleaning!$E:$E,0,0)</f>
        <v>45833</v>
      </c>
      <c r="F1111" s="10" t="str">
        <f>_xlfn.XLOOKUP(A1111,Cleaning!$A:$A,Cleaning!$F:$F,0,0)</f>
        <v>Wednesday</v>
      </c>
      <c r="G1111" t="str">
        <f>_xlfn.XLOOKUP(A1111,Cleaning!$A:$A,Cleaning!$G:$G,0,0)</f>
        <v>Afternoon</v>
      </c>
      <c r="H1111" t="str">
        <f>_xlfn.XLOOKUP(A1111,Cleaning!$A:$A,Cleaning!$I:$I,0,0)</f>
        <v>Dine-In</v>
      </c>
      <c r="I1111" t="str">
        <f>_xlfn.XLOOKUP(A1111,Cleaning!$A:$A,Cleaning!$J:$J,0,0)</f>
        <v>French Fries</v>
      </c>
      <c r="J1111" t="str">
        <f>_xlfn.XLOOKUP(A1111,Cleaning!$A:$A,Cleaning!$L:$L,0,0)</f>
        <v>Small Size</v>
      </c>
      <c r="K1111" t="str">
        <f>_xlfn.XLOOKUP(A1111,Cleaning!$A:$A,Cleaning!$X:$X,0,0)</f>
        <v>Card</v>
      </c>
      <c r="L1111" s="3">
        <f>_xlfn.XLOOKUP(A1111,Cleaning!$A:$A,Cleaning!$M:$M,0,0)</f>
        <v>1</v>
      </c>
      <c r="M1111" s="5">
        <f ca="1">_xlfn.XLOOKUP(A1111,Cleaning!$A:$A,Cleaning!$O:$O,0,0)</f>
        <v>1.3299999999999998</v>
      </c>
      <c r="N1111" s="12">
        <f ca="1">_xlfn.XLOOKUP(A1111,Cleaning!$A:$A,Cleaning!$P:$P,0,0)</f>
        <v>1.3299999999999998</v>
      </c>
      <c r="O1111">
        <f>_xlfn.XLOOKUP(A1111,Cleaning!$A:$A,Cleaning!$R:$R,0,0)</f>
        <v>0</v>
      </c>
      <c r="P1111">
        <f ca="1">_xlfn.XLOOKUP(A1111,Cleaning!$A:$A,Cleaning!$T:$T,0,0)</f>
        <v>0.10000000000000009</v>
      </c>
      <c r="Q1111" s="5">
        <f ca="1">_xlfn.XLOOKUP(A1111,Cleaning!$A:$A,Cleaning!$V:$V,0,0)</f>
        <v>1.43</v>
      </c>
    </row>
    <row r="1112" spans="1:17" x14ac:dyDescent="0.3">
      <c r="A1112" s="3">
        <v>121110</v>
      </c>
      <c r="B1112">
        <f>_xlfn.XLOOKUP(A1112,Cleaning!$A:$A,Cleaning!$B:$B,0,0)</f>
        <v>501</v>
      </c>
      <c r="C1112" s="2">
        <f>_xlfn.XLOOKUP(A1112,Cleaning!$A:$A,Cleaning!$C:$C,0,0)</f>
        <v>45844</v>
      </c>
      <c r="D1112" s="4">
        <f>_xlfn.XLOOKUP(A1112,Cleaning!$A:$A,Cleaning!$D:$D,0,0)</f>
        <v>0.43760416666666668</v>
      </c>
      <c r="E1112" s="2">
        <f>_xlfn.XLOOKUP(A1112,Cleaning!$A:$A,Cleaning!$E:$E,0,0)</f>
        <v>45844</v>
      </c>
      <c r="F1112" s="10" t="str">
        <f>_xlfn.XLOOKUP(A1112,Cleaning!$A:$A,Cleaning!$F:$F,0,0)</f>
        <v>Sunday</v>
      </c>
      <c r="G1112" t="str">
        <f>_xlfn.XLOOKUP(A1112,Cleaning!$A:$A,Cleaning!$G:$G,0,0)</f>
        <v>Breakfast</v>
      </c>
      <c r="H1112" t="str">
        <f>_xlfn.XLOOKUP(A1112,Cleaning!$A:$A,Cleaning!$I:$I,0,0)</f>
        <v>Drive-Thru</v>
      </c>
      <c r="I1112" t="str">
        <f>_xlfn.XLOOKUP(A1112,Cleaning!$A:$A,Cleaning!$J:$J,0,0)</f>
        <v>Breakfast Burrito</v>
      </c>
      <c r="J1112" t="str">
        <f>_xlfn.XLOOKUP(A1112,Cleaning!$A:$A,Cleaning!$L:$L,0,0)</f>
        <v>Extra Egg</v>
      </c>
      <c r="K1112" t="str">
        <f>_xlfn.XLOOKUP(A1112,Cleaning!$A:$A,Cleaning!$X:$X,0,0)</f>
        <v>Card</v>
      </c>
      <c r="L1112" s="3">
        <f>_xlfn.XLOOKUP(A1112,Cleaning!$A:$A,Cleaning!$M:$M,0,0)</f>
        <v>1</v>
      </c>
      <c r="M1112" s="5">
        <f>_xlfn.XLOOKUP(A1112,Cleaning!$A:$A,Cleaning!$O:$O,0,0)</f>
        <v>4.6899999999999995</v>
      </c>
      <c r="N1112" s="12">
        <f>_xlfn.XLOOKUP(A1112,Cleaning!$A:$A,Cleaning!$P:$P,0,0)</f>
        <v>4.6899999999999995</v>
      </c>
      <c r="O1112">
        <f>_xlfn.XLOOKUP(A1112,Cleaning!$A:$A,Cleaning!$R:$R,0,0)</f>
        <v>0</v>
      </c>
      <c r="P1112">
        <f>_xlfn.XLOOKUP(A1112,Cleaning!$A:$A,Cleaning!$T:$T,0,0)</f>
        <v>0.4</v>
      </c>
      <c r="Q1112" s="5">
        <f>_xlfn.XLOOKUP(A1112,Cleaning!$A:$A,Cleaning!$V:$V,0,0)</f>
        <v>5.09</v>
      </c>
    </row>
    <row r="1113" spans="1:17" x14ac:dyDescent="0.3">
      <c r="A1113" s="3">
        <v>121111</v>
      </c>
      <c r="B1113">
        <f>_xlfn.XLOOKUP(A1113,Cleaning!$A:$A,Cleaning!$B:$B,0,0)</f>
        <v>402</v>
      </c>
      <c r="C1113" s="2">
        <f>_xlfn.XLOOKUP(A1113,Cleaning!$A:$A,Cleaning!$C:$C,0,0)</f>
        <v>45833</v>
      </c>
      <c r="D1113" s="4">
        <f>_xlfn.XLOOKUP(A1113,Cleaning!$A:$A,Cleaning!$D:$D,0,0)</f>
        <v>0.47589120370370369</v>
      </c>
      <c r="E1113" s="2">
        <f>_xlfn.XLOOKUP(A1113,Cleaning!$A:$A,Cleaning!$E:$E,0,0)</f>
        <v>45833</v>
      </c>
      <c r="F1113" s="10" t="str">
        <f>_xlfn.XLOOKUP(A1113,Cleaning!$A:$A,Cleaning!$F:$F,0,0)</f>
        <v>Wednesday</v>
      </c>
      <c r="G1113" t="str">
        <f>_xlfn.XLOOKUP(A1113,Cleaning!$A:$A,Cleaning!$G:$G,0,0)</f>
        <v>Morning</v>
      </c>
      <c r="H1113" t="str">
        <f>_xlfn.XLOOKUP(A1113,Cleaning!$A:$A,Cleaning!$I:$I,0,0)</f>
        <v>Dine-In</v>
      </c>
      <c r="I1113" t="str">
        <f>_xlfn.XLOOKUP(A1113,Cleaning!$A:$A,Cleaning!$J:$J,0,0)</f>
        <v>Side Salad</v>
      </c>
      <c r="J1113" t="str">
        <f>_xlfn.XLOOKUP(A1113,Cleaning!$A:$A,Cleaning!$L:$L,0,0)</f>
        <v>No Modifier</v>
      </c>
      <c r="K1113" t="str">
        <f>_xlfn.XLOOKUP(A1113,Cleaning!$A:$A,Cleaning!$X:$X,0,0)</f>
        <v>Card</v>
      </c>
      <c r="L1113" s="3">
        <f>_xlfn.XLOOKUP(A1113,Cleaning!$A:$A,Cleaning!$M:$M,0,0)</f>
        <v>2</v>
      </c>
      <c r="M1113" s="5">
        <f>_xlfn.XLOOKUP(A1113,Cleaning!$A:$A,Cleaning!$O:$O,0,0)</f>
        <v>2.8899999999999997</v>
      </c>
      <c r="N1113" s="12">
        <f>_xlfn.XLOOKUP(A1113,Cleaning!$A:$A,Cleaning!$P:$P,0,0)</f>
        <v>5.7799999999999994</v>
      </c>
      <c r="O1113">
        <f>_xlfn.XLOOKUP(A1113,Cleaning!$A:$A,Cleaning!$R:$R,0,0)</f>
        <v>0</v>
      </c>
      <c r="P1113">
        <f>_xlfn.XLOOKUP(A1113,Cleaning!$A:$A,Cleaning!$T:$T,0,0)</f>
        <v>0.52</v>
      </c>
      <c r="Q1113" s="5">
        <f>_xlfn.XLOOKUP(A1113,Cleaning!$A:$A,Cleaning!$V:$V,0,0)</f>
        <v>6.3</v>
      </c>
    </row>
    <row r="1114" spans="1:17" x14ac:dyDescent="0.3">
      <c r="A1114" s="3">
        <v>121112</v>
      </c>
      <c r="B1114">
        <f>_xlfn.XLOOKUP(A1114,Cleaning!$A:$A,Cleaning!$B:$B,0,0)</f>
        <v>501</v>
      </c>
      <c r="C1114" s="2">
        <f>_xlfn.XLOOKUP(A1114,Cleaning!$A:$A,Cleaning!$C:$C,0,0)</f>
        <v>45810</v>
      </c>
      <c r="D1114" s="4">
        <f>_xlfn.XLOOKUP(A1114,Cleaning!$A:$A,Cleaning!$D:$D,0,0)</f>
        <v>0.47520833333333334</v>
      </c>
      <c r="E1114" s="2">
        <f>_xlfn.XLOOKUP(A1114,Cleaning!$A:$A,Cleaning!$E:$E,0,0)</f>
        <v>45810</v>
      </c>
      <c r="F1114" s="10" t="str">
        <f>_xlfn.XLOOKUP(A1114,Cleaning!$A:$A,Cleaning!$F:$F,0,0)</f>
        <v>Monday</v>
      </c>
      <c r="G1114" t="str">
        <f>_xlfn.XLOOKUP(A1114,Cleaning!$A:$A,Cleaning!$G:$G,0,0)</f>
        <v>Lunch</v>
      </c>
      <c r="H1114" t="str">
        <f>_xlfn.XLOOKUP(A1114,Cleaning!$A:$A,Cleaning!$I:$I,0,0)</f>
        <v>Drive-Thru</v>
      </c>
      <c r="I1114" t="str">
        <f>_xlfn.XLOOKUP(A1114,Cleaning!$A:$A,Cleaning!$J:$J,0,0)</f>
        <v>Chicken Sandwich</v>
      </c>
      <c r="J1114" t="str">
        <f>_xlfn.XLOOKUP(A1114,Cleaning!$A:$A,Cleaning!$L:$L,0,0)</f>
        <v>No Modifier</v>
      </c>
      <c r="K1114" t="str">
        <f>_xlfn.XLOOKUP(A1114,Cleaning!$A:$A,Cleaning!$X:$X,0,0)</f>
        <v>Card</v>
      </c>
      <c r="L1114" s="3">
        <f>_xlfn.XLOOKUP(A1114,Cleaning!$A:$A,Cleaning!$M:$M,0,0)</f>
        <v>1</v>
      </c>
      <c r="M1114" s="5">
        <f>_xlfn.XLOOKUP(A1114,Cleaning!$A:$A,Cleaning!$O:$O,0,0)</f>
        <v>5.71</v>
      </c>
      <c r="N1114" s="12">
        <f>_xlfn.XLOOKUP(A1114,Cleaning!$A:$A,Cleaning!$P:$P,0,0)</f>
        <v>5.71</v>
      </c>
      <c r="O1114">
        <f>_xlfn.XLOOKUP(A1114,Cleaning!$A:$A,Cleaning!$R:$R,0,0)</f>
        <v>0</v>
      </c>
      <c r="P1114">
        <f>_xlfn.XLOOKUP(A1114,Cleaning!$A:$A,Cleaning!$T:$T,0,0)</f>
        <v>0.54</v>
      </c>
      <c r="Q1114" s="5">
        <f>_xlfn.XLOOKUP(A1114,Cleaning!$A:$A,Cleaning!$V:$V,0,0)</f>
        <v>6.25</v>
      </c>
    </row>
    <row r="1115" spans="1:17" x14ac:dyDescent="0.3">
      <c r="A1115" s="3">
        <v>121113</v>
      </c>
      <c r="B1115">
        <f>_xlfn.XLOOKUP(A1115,Cleaning!$A:$A,Cleaning!$B:$B,0,0)</f>
        <v>101</v>
      </c>
      <c r="C1115" s="2">
        <f>_xlfn.XLOOKUP(A1115,Cleaning!$A:$A,Cleaning!$C:$C,0,0)</f>
        <v>45861</v>
      </c>
      <c r="D1115" s="4">
        <f>_xlfn.XLOOKUP(A1115,Cleaning!$A:$A,Cleaning!$D:$D,0,0)</f>
        <v>0.33501157407407406</v>
      </c>
      <c r="E1115" s="2">
        <f>_xlfn.XLOOKUP(A1115,Cleaning!$A:$A,Cleaning!$E:$E,0,0)</f>
        <v>45861</v>
      </c>
      <c r="F1115" s="10" t="str">
        <f>_xlfn.XLOOKUP(A1115,Cleaning!$A:$A,Cleaning!$F:$F,0,0)</f>
        <v>Wednesday</v>
      </c>
      <c r="G1115" t="str">
        <f>_xlfn.XLOOKUP(A1115,Cleaning!$A:$A,Cleaning!$G:$G,0,0)</f>
        <v>Breakfast</v>
      </c>
      <c r="H1115" t="str">
        <f>_xlfn.XLOOKUP(A1115,Cleaning!$A:$A,Cleaning!$I:$I,0,0)</f>
        <v>Takeout</v>
      </c>
      <c r="I1115" t="str">
        <f>_xlfn.XLOOKUP(A1115,Cleaning!$A:$A,Cleaning!$J:$J,0,0)</f>
        <v>Bottled Water</v>
      </c>
      <c r="J1115" t="str">
        <f>_xlfn.XLOOKUP(A1115,Cleaning!$A:$A,Cleaning!$L:$L,0,0)</f>
        <v>No Modifier</v>
      </c>
      <c r="K1115" t="str">
        <f>_xlfn.XLOOKUP(A1115,Cleaning!$A:$A,Cleaning!$X:$X,0,0)</f>
        <v>Cash</v>
      </c>
      <c r="L1115" s="3">
        <f>_xlfn.XLOOKUP(A1115,Cleaning!$A:$A,Cleaning!$M:$M,0,0)</f>
        <v>1</v>
      </c>
      <c r="M1115" s="5">
        <f>_xlfn.XLOOKUP(A1115,Cleaning!$A:$A,Cleaning!$O:$O,0,0)</f>
        <v>1.48</v>
      </c>
      <c r="N1115" s="12">
        <f>_xlfn.XLOOKUP(A1115,Cleaning!$A:$A,Cleaning!$P:$P,0,0)</f>
        <v>1.48</v>
      </c>
      <c r="O1115">
        <f>_xlfn.XLOOKUP(A1115,Cleaning!$A:$A,Cleaning!$R:$R,0,0)</f>
        <v>0</v>
      </c>
      <c r="P1115">
        <f>_xlfn.XLOOKUP(A1115,Cleaning!$A:$A,Cleaning!$T:$T,0,0)</f>
        <v>0.11</v>
      </c>
      <c r="Q1115" s="5">
        <f>_xlfn.XLOOKUP(A1115,Cleaning!$A:$A,Cleaning!$V:$V,0,0)</f>
        <v>1.59</v>
      </c>
    </row>
    <row r="1116" spans="1:17" x14ac:dyDescent="0.3">
      <c r="A1116" s="3">
        <v>121114</v>
      </c>
      <c r="B1116">
        <f>_xlfn.XLOOKUP(A1116,Cleaning!$A:$A,Cleaning!$B:$B,0,0)</f>
        <v>403</v>
      </c>
      <c r="C1116" s="2">
        <f>_xlfn.XLOOKUP(A1116,Cleaning!$A:$A,Cleaning!$C:$C,0,0)</f>
        <v>45793</v>
      </c>
      <c r="D1116" s="4">
        <f>_xlfn.XLOOKUP(A1116,Cleaning!$A:$A,Cleaning!$D:$D,0,0)</f>
        <v>0.43159722222222224</v>
      </c>
      <c r="E1116" s="2">
        <f>_xlfn.XLOOKUP(A1116,Cleaning!$A:$A,Cleaning!$E:$E,0,0)</f>
        <v>45793</v>
      </c>
      <c r="F1116" s="10" t="str">
        <f>_xlfn.XLOOKUP(A1116,Cleaning!$A:$A,Cleaning!$F:$F,0,0)</f>
        <v>Friday</v>
      </c>
      <c r="G1116" t="str">
        <f>_xlfn.XLOOKUP(A1116,Cleaning!$A:$A,Cleaning!$G:$G,0,0)</f>
        <v>Morning</v>
      </c>
      <c r="H1116" t="str">
        <f>_xlfn.XLOOKUP(A1116,Cleaning!$A:$A,Cleaning!$I:$I,0,0)</f>
        <v>Takeout</v>
      </c>
      <c r="I1116" t="str">
        <f>_xlfn.XLOOKUP(A1116,Cleaning!$A:$A,Cleaning!$J:$J,0,0)</f>
        <v>Soft Drink (Medium)</v>
      </c>
      <c r="J1116" t="str">
        <f>_xlfn.XLOOKUP(A1116,Cleaning!$A:$A,Cleaning!$L:$L,0,0)</f>
        <v>Almond Milk</v>
      </c>
      <c r="K1116" t="str">
        <f>_xlfn.XLOOKUP(A1116,Cleaning!$A:$A,Cleaning!$X:$X,0,0)</f>
        <v>MobilePay</v>
      </c>
      <c r="L1116" s="3">
        <f>_xlfn.XLOOKUP(A1116,Cleaning!$A:$A,Cleaning!$M:$M,0,0)</f>
        <v>1</v>
      </c>
      <c r="M1116" s="5">
        <f ca="1">_xlfn.XLOOKUP(A1116,Cleaning!$A:$A,Cleaning!$O:$O,0,0)</f>
        <v>2.5999999999999996</v>
      </c>
      <c r="N1116" s="12">
        <f ca="1">_xlfn.XLOOKUP(A1116,Cleaning!$A:$A,Cleaning!$P:$P,0,0)</f>
        <v>2.5999999999999996</v>
      </c>
      <c r="O1116">
        <f ca="1">_xlfn.XLOOKUP(A1116,Cleaning!$A:$A,Cleaning!$R:$R,0,0)</f>
        <v>0.15</v>
      </c>
      <c r="P1116">
        <f>_xlfn.XLOOKUP(A1116,Cleaning!$A:$A,Cleaning!$T:$T,0,0)</f>
        <v>0.16</v>
      </c>
      <c r="Q1116" s="5">
        <f>_xlfn.XLOOKUP(A1116,Cleaning!$A:$A,Cleaning!$V:$V,0,0)</f>
        <v>2.61</v>
      </c>
    </row>
    <row r="1117" spans="1:17" x14ac:dyDescent="0.3">
      <c r="A1117" s="3">
        <v>121115</v>
      </c>
      <c r="B1117">
        <f>_xlfn.XLOOKUP(A1117,Cleaning!$A:$A,Cleaning!$B:$B,0,0)</f>
        <v>402</v>
      </c>
      <c r="C1117" s="2">
        <f>_xlfn.XLOOKUP(A1117,Cleaning!$A:$A,Cleaning!$C:$C,0,0)</f>
        <v>45761</v>
      </c>
      <c r="D1117" s="4">
        <f>_xlfn.XLOOKUP(A1117,Cleaning!$A:$A,Cleaning!$D:$D,0,0)</f>
        <v>0.25208333333333333</v>
      </c>
      <c r="E1117" s="2">
        <f>_xlfn.XLOOKUP(A1117,Cleaning!$A:$A,Cleaning!$E:$E,0,0)</f>
        <v>45761</v>
      </c>
      <c r="F1117" s="10" t="str">
        <f>_xlfn.XLOOKUP(A1117,Cleaning!$A:$A,Cleaning!$F:$F,0,0)</f>
        <v>Monday</v>
      </c>
      <c r="G1117" t="str">
        <f>_xlfn.XLOOKUP(A1117,Cleaning!$A:$A,Cleaning!$G:$G,0,0)</f>
        <v>Dinner</v>
      </c>
      <c r="H1117" t="str">
        <f>_xlfn.XLOOKUP(A1117,Cleaning!$A:$A,Cleaning!$I:$I,0,0)</f>
        <v>Dine-In</v>
      </c>
      <c r="I1117" t="str">
        <f>_xlfn.XLOOKUP(A1117,Cleaning!$A:$A,Cleaning!$J:$J,0,0)</f>
        <v>Spicy Chicken Combo</v>
      </c>
      <c r="J1117" t="str">
        <f>_xlfn.XLOOKUP(A1117,Cleaning!$A:$A,Cleaning!$L:$L,0,0)</f>
        <v>No Modifier</v>
      </c>
      <c r="K1117" t="str">
        <f>_xlfn.XLOOKUP(A1117,Cleaning!$A:$A,Cleaning!$X:$X,0,0)</f>
        <v>Card</v>
      </c>
      <c r="L1117" s="3">
        <f>_xlfn.XLOOKUP(A1117,Cleaning!$A:$A,Cleaning!$M:$M,0,0)</f>
        <v>1</v>
      </c>
      <c r="M1117" s="5">
        <f>_xlfn.XLOOKUP(A1117,Cleaning!$A:$A,Cleaning!$O:$O,0,0)</f>
        <v>9.4700000000000006</v>
      </c>
      <c r="N1117" s="12">
        <f>_xlfn.XLOOKUP(A1117,Cleaning!$A:$A,Cleaning!$P:$P,0,0)</f>
        <v>9.4700000000000006</v>
      </c>
      <c r="O1117">
        <f>_xlfn.XLOOKUP(A1117,Cleaning!$A:$A,Cleaning!$R:$R,0,0)</f>
        <v>0</v>
      </c>
      <c r="P1117">
        <f>_xlfn.XLOOKUP(A1117,Cleaning!$A:$A,Cleaning!$T:$T,0,0)</f>
        <v>0.76</v>
      </c>
      <c r="Q1117" s="5">
        <f>_xlfn.XLOOKUP(A1117,Cleaning!$A:$A,Cleaning!$V:$V,0,0)</f>
        <v>10.23</v>
      </c>
    </row>
    <row r="1118" spans="1:17" x14ac:dyDescent="0.3">
      <c r="A1118" s="3">
        <v>121116</v>
      </c>
      <c r="B1118">
        <f>_xlfn.XLOOKUP(A1118,Cleaning!$A:$A,Cleaning!$B:$B,0,0)</f>
        <v>403</v>
      </c>
      <c r="C1118" s="2">
        <f>_xlfn.XLOOKUP(A1118,Cleaning!$A:$A,Cleaning!$C:$C,0,0)</f>
        <v>45806</v>
      </c>
      <c r="D1118" s="4">
        <f>_xlfn.XLOOKUP(A1118,Cleaning!$A:$A,Cleaning!$D:$D,0,0)</f>
        <v>0.45310185185185187</v>
      </c>
      <c r="E1118" s="2">
        <f>_xlfn.XLOOKUP(A1118,Cleaning!$A:$A,Cleaning!$E:$E,0,0)</f>
        <v>45806</v>
      </c>
      <c r="F1118" s="10" t="str">
        <f>_xlfn.XLOOKUP(A1118,Cleaning!$A:$A,Cleaning!$F:$F,0,0)</f>
        <v>Thursday</v>
      </c>
      <c r="G1118" t="str">
        <f>_xlfn.XLOOKUP(A1118,Cleaning!$A:$A,Cleaning!$G:$G,0,0)</f>
        <v>Morning</v>
      </c>
      <c r="H1118" t="str">
        <f>_xlfn.XLOOKUP(A1118,Cleaning!$A:$A,Cleaning!$I:$I,0,0)</f>
        <v>Drive-Thru</v>
      </c>
      <c r="I1118" t="str">
        <f>_xlfn.XLOOKUP(A1118,Cleaning!$A:$A,Cleaning!$J:$J,0,0)</f>
        <v>Apple Pie</v>
      </c>
      <c r="J1118" t="str">
        <f>_xlfn.XLOOKUP(A1118,Cleaning!$A:$A,Cleaning!$L:$L,0,0)</f>
        <v>No Modifier</v>
      </c>
      <c r="K1118" t="str">
        <f>_xlfn.XLOOKUP(A1118,Cleaning!$A:$A,Cleaning!$X:$X,0,0)</f>
        <v>Cash</v>
      </c>
      <c r="L1118" s="3">
        <f>_xlfn.XLOOKUP(A1118,Cleaning!$A:$A,Cleaning!$M:$M,0,0)</f>
        <v>1</v>
      </c>
      <c r="M1118" s="5">
        <f>_xlfn.XLOOKUP(A1118,Cleaning!$A:$A,Cleaning!$O:$O,0,0)</f>
        <v>1.9100000000000001</v>
      </c>
      <c r="N1118" s="12">
        <f>_xlfn.XLOOKUP(A1118,Cleaning!$A:$A,Cleaning!$P:$P,0,0)</f>
        <v>1.9100000000000001</v>
      </c>
      <c r="O1118">
        <f>_xlfn.XLOOKUP(A1118,Cleaning!$A:$A,Cleaning!$R:$R,0,0)</f>
        <v>0.38</v>
      </c>
      <c r="P1118">
        <f>_xlfn.XLOOKUP(A1118,Cleaning!$A:$A,Cleaning!$T:$T,0,0)</f>
        <v>0.09</v>
      </c>
      <c r="Q1118" s="5">
        <f>_xlfn.XLOOKUP(A1118,Cleaning!$A:$A,Cleaning!$V:$V,0,0)</f>
        <v>1.62</v>
      </c>
    </row>
    <row r="1119" spans="1:17" x14ac:dyDescent="0.3">
      <c r="A1119" s="3">
        <v>121117</v>
      </c>
      <c r="B1119">
        <f>_xlfn.XLOOKUP(A1119,Cleaning!$A:$A,Cleaning!$B:$B,0,0)</f>
        <v>101</v>
      </c>
      <c r="C1119" s="2">
        <f>_xlfn.XLOOKUP(A1119,Cleaning!$A:$A,Cleaning!$C:$C,0,0)</f>
        <v>45782</v>
      </c>
      <c r="D1119" s="4">
        <f>_xlfn.XLOOKUP(A1119,Cleaning!$A:$A,Cleaning!$D:$D,0,0)</f>
        <v>0.26901620370370372</v>
      </c>
      <c r="E1119" s="2">
        <f>_xlfn.XLOOKUP(A1119,Cleaning!$A:$A,Cleaning!$E:$E,0,0)</f>
        <v>45782</v>
      </c>
      <c r="F1119" s="10" t="str">
        <f>_xlfn.XLOOKUP(A1119,Cleaning!$A:$A,Cleaning!$F:$F,0,0)</f>
        <v>Monday</v>
      </c>
      <c r="G1119" t="str">
        <f>_xlfn.XLOOKUP(A1119,Cleaning!$A:$A,Cleaning!$G:$G,0,0)</f>
        <v>Breakfast</v>
      </c>
      <c r="H1119" t="str">
        <f>_xlfn.XLOOKUP(A1119,Cleaning!$A:$A,Cleaning!$I:$I,0,0)</f>
        <v>Drive-Thru</v>
      </c>
      <c r="I1119" t="str">
        <f>_xlfn.XLOOKUP(A1119,Cleaning!$A:$A,Cleaning!$J:$J,0,0)</f>
        <v>Hash Browns</v>
      </c>
      <c r="J1119" t="str">
        <f>_xlfn.XLOOKUP(A1119,Cleaning!$A:$A,Cleaning!$L:$L,0,0)</f>
        <v>Sausage Patty</v>
      </c>
      <c r="K1119" t="str">
        <f>_xlfn.XLOOKUP(A1119,Cleaning!$A:$A,Cleaning!$X:$X,0,0)</f>
        <v>Card</v>
      </c>
      <c r="L1119" s="3">
        <f>_xlfn.XLOOKUP(A1119,Cleaning!$A:$A,Cleaning!$M:$M,0,0)</f>
        <v>2</v>
      </c>
      <c r="M1119" s="5">
        <f>_xlfn.XLOOKUP(A1119,Cleaning!$A:$A,Cleaning!$O:$O,0,0)</f>
        <v>3.08</v>
      </c>
      <c r="N1119" s="12">
        <f>_xlfn.XLOOKUP(A1119,Cleaning!$A:$A,Cleaning!$P:$P,0,0)</f>
        <v>6.16</v>
      </c>
      <c r="O1119">
        <f>_xlfn.XLOOKUP(A1119,Cleaning!$A:$A,Cleaning!$R:$R,0,0)</f>
        <v>0</v>
      </c>
      <c r="P1119">
        <f>_xlfn.XLOOKUP(A1119,Cleaning!$A:$A,Cleaning!$T:$T,0,0)</f>
        <v>0.37</v>
      </c>
      <c r="Q1119" s="5">
        <f>_xlfn.XLOOKUP(A1119,Cleaning!$A:$A,Cleaning!$V:$V,0,0)</f>
        <v>6.53</v>
      </c>
    </row>
    <row r="1120" spans="1:17" x14ac:dyDescent="0.3">
      <c r="A1120" s="3">
        <v>121118</v>
      </c>
      <c r="B1120">
        <f>_xlfn.XLOOKUP(A1120,Cleaning!$A:$A,Cleaning!$B:$B,0,0)</f>
        <v>401</v>
      </c>
      <c r="C1120" s="2">
        <f>_xlfn.XLOOKUP(A1120,Cleaning!$A:$A,Cleaning!$C:$C,0,0)</f>
        <v>45831</v>
      </c>
      <c r="D1120" s="4">
        <f>_xlfn.XLOOKUP(A1120,Cleaning!$A:$A,Cleaning!$D:$D,0,0)</f>
        <v>0.30488425925925927</v>
      </c>
      <c r="E1120" s="2">
        <f>_xlfn.XLOOKUP(A1120,Cleaning!$A:$A,Cleaning!$E:$E,0,0)</f>
        <v>45831</v>
      </c>
      <c r="F1120" s="10" t="str">
        <f>_xlfn.XLOOKUP(A1120,Cleaning!$A:$A,Cleaning!$F:$F,0,0)</f>
        <v>Monday</v>
      </c>
      <c r="G1120" t="str">
        <f>_xlfn.XLOOKUP(A1120,Cleaning!$A:$A,Cleaning!$G:$G,0,0)</f>
        <v>Dinner</v>
      </c>
      <c r="H1120" t="str">
        <f>_xlfn.XLOOKUP(A1120,Cleaning!$A:$A,Cleaning!$I:$I,0,0)</f>
        <v>Takeout</v>
      </c>
      <c r="I1120" t="str">
        <f>_xlfn.XLOOKUP(A1120,Cleaning!$A:$A,Cleaning!$J:$J,0,0)</f>
        <v>Double Cheeseburger</v>
      </c>
      <c r="J1120" t="str">
        <f>_xlfn.XLOOKUP(A1120,Cleaning!$A:$A,Cleaning!$L:$L,0,0)</f>
        <v>No Modifier</v>
      </c>
      <c r="K1120" t="str">
        <f>_xlfn.XLOOKUP(A1120,Cleaning!$A:$A,Cleaning!$X:$X,0,0)</f>
        <v>Cash</v>
      </c>
      <c r="L1120" s="3">
        <f>_xlfn.XLOOKUP(A1120,Cleaning!$A:$A,Cleaning!$M:$M,0,0)</f>
        <v>1</v>
      </c>
      <c r="M1120" s="5">
        <f>_xlfn.XLOOKUP(A1120,Cleaning!$A:$A,Cleaning!$O:$O,0,0)</f>
        <v>5.82</v>
      </c>
      <c r="N1120" s="12">
        <f>_xlfn.XLOOKUP(A1120,Cleaning!$A:$A,Cleaning!$P:$P,0,0)</f>
        <v>5.82</v>
      </c>
      <c r="O1120">
        <f>_xlfn.XLOOKUP(A1120,Cleaning!$A:$A,Cleaning!$R:$R,0,0)</f>
        <v>0</v>
      </c>
      <c r="P1120">
        <f>_xlfn.XLOOKUP(A1120,Cleaning!$A:$A,Cleaning!$T:$T,0,0)</f>
        <v>0.52</v>
      </c>
      <c r="Q1120" s="5">
        <f>_xlfn.XLOOKUP(A1120,Cleaning!$A:$A,Cleaning!$V:$V,0,0)</f>
        <v>6.34</v>
      </c>
    </row>
    <row r="1121" spans="1:17" x14ac:dyDescent="0.3">
      <c r="A1121" s="3">
        <v>121119</v>
      </c>
      <c r="B1121">
        <f>_xlfn.XLOOKUP(A1121,Cleaning!$A:$A,Cleaning!$B:$B,0,0)</f>
        <v>102</v>
      </c>
      <c r="C1121" s="2">
        <f>_xlfn.XLOOKUP(A1121,Cleaning!$A:$A,Cleaning!$C:$C,0,0)</f>
        <v>45836</v>
      </c>
      <c r="D1121" s="4">
        <f>_xlfn.XLOOKUP(A1121,Cleaning!$A:$A,Cleaning!$D:$D,0,0)</f>
        <v>0.13471064814814815</v>
      </c>
      <c r="E1121" s="2">
        <f>_xlfn.XLOOKUP(A1121,Cleaning!$A:$A,Cleaning!$E:$E,0,0)</f>
        <v>45836</v>
      </c>
      <c r="F1121" s="10" t="str">
        <f>_xlfn.XLOOKUP(A1121,Cleaning!$A:$A,Cleaning!$F:$F,0,0)</f>
        <v>Saturday</v>
      </c>
      <c r="G1121" t="str">
        <f>_xlfn.XLOOKUP(A1121,Cleaning!$A:$A,Cleaning!$G:$G,0,0)</f>
        <v>Afternoon</v>
      </c>
      <c r="H1121" t="str">
        <f>_xlfn.XLOOKUP(A1121,Cleaning!$A:$A,Cleaning!$I:$I,0,0)</f>
        <v>Takeout</v>
      </c>
      <c r="I1121" t="str">
        <f>_xlfn.XLOOKUP(A1121,Cleaning!$A:$A,Cleaning!$J:$J,0,0)</f>
        <v>Onion Rings</v>
      </c>
      <c r="J1121" t="str">
        <f>_xlfn.XLOOKUP(A1121,Cleaning!$A:$A,Cleaning!$L:$L,0,0)</f>
        <v>No Modifier</v>
      </c>
      <c r="K1121" t="str">
        <f>_xlfn.XLOOKUP(A1121,Cleaning!$A:$A,Cleaning!$X:$X,0,0)</f>
        <v>Cash</v>
      </c>
      <c r="L1121" s="3">
        <f>_xlfn.XLOOKUP(A1121,Cleaning!$A:$A,Cleaning!$M:$M,0,0)</f>
        <v>1</v>
      </c>
      <c r="M1121" s="5">
        <f>_xlfn.XLOOKUP(A1121,Cleaning!$A:$A,Cleaning!$O:$O,0,0)</f>
        <v>3.44</v>
      </c>
      <c r="N1121" s="12">
        <f>_xlfn.XLOOKUP(A1121,Cleaning!$A:$A,Cleaning!$P:$P,0,0)</f>
        <v>3.44</v>
      </c>
      <c r="O1121">
        <f>_xlfn.XLOOKUP(A1121,Cleaning!$A:$A,Cleaning!$R:$R,0,0)</f>
        <v>0</v>
      </c>
      <c r="P1121">
        <f>_xlfn.XLOOKUP(A1121,Cleaning!$A:$A,Cleaning!$T:$T,0,0)</f>
        <v>0.28999999999999998</v>
      </c>
      <c r="Q1121" s="5">
        <f>_xlfn.XLOOKUP(A1121,Cleaning!$A:$A,Cleaning!$V:$V,0,0)</f>
        <v>3.73</v>
      </c>
    </row>
    <row r="1122" spans="1:17" x14ac:dyDescent="0.3">
      <c r="A1122" s="3">
        <v>121120</v>
      </c>
      <c r="B1122">
        <f>_xlfn.XLOOKUP(A1122,Cleaning!$A:$A,Cleaning!$B:$B,0,0)</f>
        <v>401</v>
      </c>
      <c r="C1122" s="2">
        <f>_xlfn.XLOOKUP(A1122,Cleaning!$A:$A,Cleaning!$C:$C,0,0)</f>
        <v>45866</v>
      </c>
      <c r="D1122" s="4">
        <f>_xlfn.XLOOKUP(A1122,Cleaning!$A:$A,Cleaning!$D:$D,0,0)</f>
        <v>0.52377314814814813</v>
      </c>
      <c r="E1122" s="2">
        <f>_xlfn.XLOOKUP(A1122,Cleaning!$A:$A,Cleaning!$E:$E,0,0)</f>
        <v>45866</v>
      </c>
      <c r="F1122" s="10" t="str">
        <f>_xlfn.XLOOKUP(A1122,Cleaning!$A:$A,Cleaning!$F:$F,0,0)</f>
        <v>Monday</v>
      </c>
      <c r="G1122" t="str">
        <f>_xlfn.XLOOKUP(A1122,Cleaning!$A:$A,Cleaning!$G:$G,0,0)</f>
        <v>Lunch</v>
      </c>
      <c r="H1122" t="str">
        <f>_xlfn.XLOOKUP(A1122,Cleaning!$A:$A,Cleaning!$I:$I,0,0)</f>
        <v>Dine-In</v>
      </c>
      <c r="I1122" t="str">
        <f>_xlfn.XLOOKUP(A1122,Cleaning!$A:$A,Cleaning!$J:$J,0,0)</f>
        <v>Cheeseburger</v>
      </c>
      <c r="J1122" t="str">
        <f>_xlfn.XLOOKUP(A1122,Cleaning!$A:$A,Cleaning!$L:$L,0,0)</f>
        <v>No Modifier</v>
      </c>
      <c r="K1122" t="str">
        <f>_xlfn.XLOOKUP(A1122,Cleaning!$A:$A,Cleaning!$X:$X,0,0)</f>
        <v>Card</v>
      </c>
      <c r="L1122" s="3">
        <f>_xlfn.XLOOKUP(A1122,Cleaning!$A:$A,Cleaning!$M:$M,0,0)</f>
        <v>1</v>
      </c>
      <c r="M1122" s="5">
        <f>_xlfn.XLOOKUP(A1122,Cleaning!$A:$A,Cleaning!$O:$O,0,0)</f>
        <v>4.8599999999999994</v>
      </c>
      <c r="N1122" s="12">
        <f>_xlfn.XLOOKUP(A1122,Cleaning!$A:$A,Cleaning!$P:$P,0,0)</f>
        <v>4.8599999999999994</v>
      </c>
      <c r="O1122">
        <f>_xlfn.XLOOKUP(A1122,Cleaning!$A:$A,Cleaning!$R:$R,0,0)</f>
        <v>0</v>
      </c>
      <c r="P1122">
        <f>_xlfn.XLOOKUP(A1122,Cleaning!$A:$A,Cleaning!$T:$T,0,0)</f>
        <v>0.32</v>
      </c>
      <c r="Q1122" s="5">
        <f>_xlfn.XLOOKUP(A1122,Cleaning!$A:$A,Cleaning!$V:$V,0,0)</f>
        <v>5.18</v>
      </c>
    </row>
    <row r="1123" spans="1:17" x14ac:dyDescent="0.3">
      <c r="A1123" s="3">
        <v>121121</v>
      </c>
      <c r="B1123">
        <f>_xlfn.XLOOKUP(A1123,Cleaning!$A:$A,Cleaning!$B:$B,0,0)</f>
        <v>401</v>
      </c>
      <c r="C1123" s="2">
        <f>_xlfn.XLOOKUP(A1123,Cleaning!$A:$A,Cleaning!$C:$C,0,0)</f>
        <v>45855</v>
      </c>
      <c r="D1123" s="4">
        <f>_xlfn.XLOOKUP(A1123,Cleaning!$A:$A,Cleaning!$D:$D,0,0)</f>
        <v>0.24994212962962964</v>
      </c>
      <c r="E1123" s="2">
        <f>_xlfn.XLOOKUP(A1123,Cleaning!$A:$A,Cleaning!$E:$E,0,0)</f>
        <v>45855</v>
      </c>
      <c r="F1123" s="10" t="str">
        <f>_xlfn.XLOOKUP(A1123,Cleaning!$A:$A,Cleaning!$F:$F,0,0)</f>
        <v>Thursday</v>
      </c>
      <c r="G1123" t="str">
        <f>_xlfn.XLOOKUP(A1123,Cleaning!$A:$A,Cleaning!$G:$G,0,0)</f>
        <v>Breakfast</v>
      </c>
      <c r="H1123" t="str">
        <f>_xlfn.XLOOKUP(A1123,Cleaning!$A:$A,Cleaning!$I:$I,0,0)</f>
        <v>Dine-In</v>
      </c>
      <c r="I1123" t="str">
        <f>_xlfn.XLOOKUP(A1123,Cleaning!$A:$A,Cleaning!$J:$J,0,0)</f>
        <v>Breakfast Burrito</v>
      </c>
      <c r="J1123" t="str">
        <f>_xlfn.XLOOKUP(A1123,Cleaning!$A:$A,Cleaning!$L:$L,0,0)</f>
        <v>No Cheese</v>
      </c>
      <c r="K1123" t="str">
        <f>_xlfn.XLOOKUP(A1123,Cleaning!$A:$A,Cleaning!$X:$X,0,0)</f>
        <v>Cash</v>
      </c>
      <c r="L1123" s="3">
        <f>_xlfn.XLOOKUP(A1123,Cleaning!$A:$A,Cleaning!$M:$M,0,0)</f>
        <v>1</v>
      </c>
      <c r="M1123" s="5">
        <f>_xlfn.XLOOKUP(A1123,Cleaning!$A:$A,Cleaning!$O:$O,0,0)</f>
        <v>4.04</v>
      </c>
      <c r="N1123" s="12">
        <f>_xlfn.XLOOKUP(A1123,Cleaning!$A:$A,Cleaning!$P:$P,0,0)</f>
        <v>4.04</v>
      </c>
      <c r="O1123">
        <f>_xlfn.XLOOKUP(A1123,Cleaning!$A:$A,Cleaning!$R:$R,0,0)</f>
        <v>0</v>
      </c>
      <c r="P1123">
        <f>_xlfn.XLOOKUP(A1123,Cleaning!$A:$A,Cleaning!$T:$T,0,0)</f>
        <v>0.28000000000000003</v>
      </c>
      <c r="Q1123" s="5">
        <f>_xlfn.XLOOKUP(A1123,Cleaning!$A:$A,Cleaning!$V:$V,0,0)</f>
        <v>4.32</v>
      </c>
    </row>
    <row r="1124" spans="1:17" x14ac:dyDescent="0.3">
      <c r="A1124" s="3">
        <v>121122</v>
      </c>
      <c r="B1124">
        <f>_xlfn.XLOOKUP(A1124,Cleaning!$A:$A,Cleaning!$B:$B,0,0)</f>
        <v>403</v>
      </c>
      <c r="C1124" s="2">
        <f>_xlfn.XLOOKUP(A1124,Cleaning!$A:$A,Cleaning!$C:$C,0,0)</f>
        <v>45792</v>
      </c>
      <c r="D1124" s="4">
        <f>_xlfn.XLOOKUP(A1124,Cleaning!$A:$A,Cleaning!$D:$D,0,0)</f>
        <v>6.6203703703703709E-2</v>
      </c>
      <c r="E1124" s="2">
        <f>_xlfn.XLOOKUP(A1124,Cleaning!$A:$A,Cleaning!$E:$E,0,0)</f>
        <v>45792</v>
      </c>
      <c r="F1124" s="10" t="str">
        <f>_xlfn.XLOOKUP(A1124,Cleaning!$A:$A,Cleaning!$F:$F,0,0)</f>
        <v>Thursday</v>
      </c>
      <c r="G1124" t="str">
        <f>_xlfn.XLOOKUP(A1124,Cleaning!$A:$A,Cleaning!$G:$G,0,0)</f>
        <v>Lunch</v>
      </c>
      <c r="H1124" t="str">
        <f>_xlfn.XLOOKUP(A1124,Cleaning!$A:$A,Cleaning!$I:$I,0,0)</f>
        <v>Dine-In</v>
      </c>
      <c r="I1124" t="str">
        <f>_xlfn.XLOOKUP(A1124,Cleaning!$A:$A,Cleaning!$J:$J,0,0)</f>
        <v>Spicy Chicken Sandwich</v>
      </c>
      <c r="J1124" t="str">
        <f>_xlfn.XLOOKUP(A1124,Cleaning!$A:$A,Cleaning!$L:$L,0,0)</f>
        <v>No Sauce</v>
      </c>
      <c r="K1124" t="str">
        <f>_xlfn.XLOOKUP(A1124,Cleaning!$A:$A,Cleaning!$X:$X,0,0)</f>
        <v>Cash</v>
      </c>
      <c r="L1124" s="3">
        <f>_xlfn.XLOOKUP(A1124,Cleaning!$A:$A,Cleaning!$M:$M,0,0)</f>
        <v>1</v>
      </c>
      <c r="M1124" s="5">
        <f>_xlfn.XLOOKUP(A1124,Cleaning!$A:$A,Cleaning!$O:$O,0,0)</f>
        <v>5.88</v>
      </c>
      <c r="N1124" s="12">
        <f>_xlfn.XLOOKUP(A1124,Cleaning!$A:$A,Cleaning!$P:$P,0,0)</f>
        <v>5.88</v>
      </c>
      <c r="O1124">
        <f>_xlfn.XLOOKUP(A1124,Cleaning!$A:$A,Cleaning!$R:$R,0,0)</f>
        <v>0</v>
      </c>
      <c r="P1124">
        <f>_xlfn.XLOOKUP(A1124,Cleaning!$A:$A,Cleaning!$T:$T,0,0)</f>
        <v>0.38</v>
      </c>
      <c r="Q1124" s="5">
        <f>_xlfn.XLOOKUP(A1124,Cleaning!$A:$A,Cleaning!$V:$V,0,0)</f>
        <v>6.26</v>
      </c>
    </row>
    <row r="1125" spans="1:17" x14ac:dyDescent="0.3">
      <c r="A1125" s="3">
        <v>121123</v>
      </c>
      <c r="B1125">
        <f>_xlfn.XLOOKUP(A1125,Cleaning!$A:$A,Cleaning!$B:$B,0,0)</f>
        <v>102</v>
      </c>
      <c r="C1125" s="2">
        <f>_xlfn.XLOOKUP(A1125,Cleaning!$A:$A,Cleaning!$C:$C,0,0)</f>
        <v>45761</v>
      </c>
      <c r="D1125" s="4">
        <f>_xlfn.XLOOKUP(A1125,Cleaning!$A:$A,Cleaning!$D:$D,0,0)</f>
        <v>0.231875</v>
      </c>
      <c r="E1125" s="2">
        <f>_xlfn.XLOOKUP(A1125,Cleaning!$A:$A,Cleaning!$E:$E,0,0)</f>
        <v>45761</v>
      </c>
      <c r="F1125" s="10" t="str">
        <f>_xlfn.XLOOKUP(A1125,Cleaning!$A:$A,Cleaning!$F:$F,0,0)</f>
        <v>Monday</v>
      </c>
      <c r="G1125" t="str">
        <f>_xlfn.XLOOKUP(A1125,Cleaning!$A:$A,Cleaning!$G:$G,0,0)</f>
        <v>Breakfast</v>
      </c>
      <c r="H1125" t="str">
        <f>_xlfn.XLOOKUP(A1125,Cleaning!$A:$A,Cleaning!$I:$I,0,0)</f>
        <v>Drive-Thru</v>
      </c>
      <c r="I1125" t="str">
        <f>_xlfn.XLOOKUP(A1125,Cleaning!$A:$A,Cleaning!$J:$J,0,0)</f>
        <v>Breakfast Burrito</v>
      </c>
      <c r="J1125" t="str">
        <f>_xlfn.XLOOKUP(A1125,Cleaning!$A:$A,Cleaning!$L:$L,0,0)</f>
        <v>No Modifier</v>
      </c>
      <c r="K1125" t="str">
        <f>_xlfn.XLOOKUP(A1125,Cleaning!$A:$A,Cleaning!$X:$X,0,0)</f>
        <v>Card</v>
      </c>
      <c r="L1125" s="3">
        <f>_xlfn.XLOOKUP(A1125,Cleaning!$A:$A,Cleaning!$M:$M,0,0)</f>
        <v>1</v>
      </c>
      <c r="M1125" s="5">
        <f>_xlfn.XLOOKUP(A1125,Cleaning!$A:$A,Cleaning!$O:$O,0,0)</f>
        <v>3.45</v>
      </c>
      <c r="N1125" s="12">
        <f>_xlfn.XLOOKUP(A1125,Cleaning!$A:$A,Cleaning!$P:$P,0,0)</f>
        <v>3.45</v>
      </c>
      <c r="O1125">
        <f>_xlfn.XLOOKUP(A1125,Cleaning!$A:$A,Cleaning!$R:$R,0,0)</f>
        <v>0</v>
      </c>
      <c r="P1125">
        <f>_xlfn.XLOOKUP(A1125,Cleaning!$A:$A,Cleaning!$T:$T,0,0)</f>
        <v>0.25</v>
      </c>
      <c r="Q1125" s="5">
        <f>_xlfn.XLOOKUP(A1125,Cleaning!$A:$A,Cleaning!$V:$V,0,0)</f>
        <v>3.7</v>
      </c>
    </row>
    <row r="1126" spans="1:17" x14ac:dyDescent="0.3">
      <c r="A1126" s="3">
        <v>121124</v>
      </c>
      <c r="B1126">
        <f>_xlfn.XLOOKUP(A1126,Cleaning!$A:$A,Cleaning!$B:$B,0,0)</f>
        <v>403</v>
      </c>
      <c r="C1126" s="2">
        <f>_xlfn.XLOOKUP(A1126,Cleaning!$A:$A,Cleaning!$C:$C,0,0)</f>
        <v>45769</v>
      </c>
      <c r="D1126" s="4">
        <f>_xlfn.XLOOKUP(A1126,Cleaning!$A:$A,Cleaning!$D:$D,0,0)</f>
        <v>0.33880787037037036</v>
      </c>
      <c r="E1126" s="2">
        <f>_xlfn.XLOOKUP(A1126,Cleaning!$A:$A,Cleaning!$E:$E,0,0)</f>
        <v>45769</v>
      </c>
      <c r="F1126" s="10" t="str">
        <f>_xlfn.XLOOKUP(A1126,Cleaning!$A:$A,Cleaning!$F:$F,0,0)</f>
        <v>Tuesday</v>
      </c>
      <c r="G1126" t="str">
        <f>_xlfn.XLOOKUP(A1126,Cleaning!$A:$A,Cleaning!$G:$G,0,0)</f>
        <v>Dinner</v>
      </c>
      <c r="H1126" t="str">
        <f>_xlfn.XLOOKUP(A1126,Cleaning!$A:$A,Cleaning!$I:$I,0,0)</f>
        <v>Drive-Thru</v>
      </c>
      <c r="I1126" t="str">
        <f>_xlfn.XLOOKUP(A1126,Cleaning!$A:$A,Cleaning!$J:$J,0,0)</f>
        <v>Veggie Burger</v>
      </c>
      <c r="J1126" t="str">
        <f>_xlfn.XLOOKUP(A1126,Cleaning!$A:$A,Cleaning!$L:$L,0,0)</f>
        <v>No Modifier</v>
      </c>
      <c r="K1126" t="str">
        <f>_xlfn.XLOOKUP(A1126,Cleaning!$A:$A,Cleaning!$X:$X,0,0)</f>
        <v>Card</v>
      </c>
      <c r="L1126" s="3">
        <f>_xlfn.XLOOKUP(A1126,Cleaning!$A:$A,Cleaning!$M:$M,0,0)</f>
        <v>1</v>
      </c>
      <c r="M1126" s="5">
        <f>_xlfn.XLOOKUP(A1126,Cleaning!$A:$A,Cleaning!$O:$O,0,0)</f>
        <v>5.8100000000000005</v>
      </c>
      <c r="N1126" s="12">
        <f>_xlfn.XLOOKUP(A1126,Cleaning!$A:$A,Cleaning!$P:$P,0,0)</f>
        <v>5.8100000000000005</v>
      </c>
      <c r="O1126">
        <f>_xlfn.XLOOKUP(A1126,Cleaning!$A:$A,Cleaning!$R:$R,0,0)</f>
        <v>0</v>
      </c>
      <c r="P1126">
        <f>_xlfn.XLOOKUP(A1126,Cleaning!$A:$A,Cleaning!$T:$T,0,0)</f>
        <v>0.42</v>
      </c>
      <c r="Q1126" s="5">
        <f>_xlfn.XLOOKUP(A1126,Cleaning!$A:$A,Cleaning!$V:$V,0,0)</f>
        <v>6.23</v>
      </c>
    </row>
    <row r="1127" spans="1:17" x14ac:dyDescent="0.3">
      <c r="A1127" s="3">
        <v>121125</v>
      </c>
      <c r="B1127">
        <f>_xlfn.XLOOKUP(A1127,Cleaning!$A:$A,Cleaning!$B:$B,0,0)</f>
        <v>403</v>
      </c>
      <c r="C1127" s="2">
        <f>_xlfn.XLOOKUP(A1127,Cleaning!$A:$A,Cleaning!$C:$C,0,0)</f>
        <v>45850</v>
      </c>
      <c r="D1127" s="4">
        <f>_xlfn.XLOOKUP(A1127,Cleaning!$A:$A,Cleaning!$D:$D,0,0)</f>
        <v>0.5052430555555556</v>
      </c>
      <c r="E1127" s="2">
        <f>_xlfn.XLOOKUP(A1127,Cleaning!$A:$A,Cleaning!$E:$E,0,0)</f>
        <v>45850</v>
      </c>
      <c r="F1127" s="10" t="str">
        <f>_xlfn.XLOOKUP(A1127,Cleaning!$A:$A,Cleaning!$F:$F,0,0)</f>
        <v>Saturday</v>
      </c>
      <c r="G1127" t="str">
        <f>_xlfn.XLOOKUP(A1127,Cleaning!$A:$A,Cleaning!$G:$G,0,0)</f>
        <v>Lunch</v>
      </c>
      <c r="H1127" t="str">
        <f>_xlfn.XLOOKUP(A1127,Cleaning!$A:$A,Cleaning!$I:$I,0,0)</f>
        <v>Dine-In</v>
      </c>
      <c r="I1127" t="str">
        <f>_xlfn.XLOOKUP(A1127,Cleaning!$A:$A,Cleaning!$J:$J,0,0)</f>
        <v>Double Cheeseburger Combo</v>
      </c>
      <c r="J1127" t="str">
        <f>_xlfn.XLOOKUP(A1127,Cleaning!$A:$A,Cleaning!$L:$L,0,0)</f>
        <v>No Modifier</v>
      </c>
      <c r="K1127" t="str">
        <f>_xlfn.XLOOKUP(A1127,Cleaning!$A:$A,Cleaning!$X:$X,0,0)</f>
        <v>Card</v>
      </c>
      <c r="L1127" s="3">
        <f>_xlfn.XLOOKUP(A1127,Cleaning!$A:$A,Cleaning!$M:$M,0,0)</f>
        <v>1</v>
      </c>
      <c r="M1127" s="5">
        <f>_xlfn.XLOOKUP(A1127,Cleaning!$A:$A,Cleaning!$O:$O,0,0)</f>
        <v>9.42</v>
      </c>
      <c r="N1127" s="12">
        <f>_xlfn.XLOOKUP(A1127,Cleaning!$A:$A,Cleaning!$P:$P,0,0)</f>
        <v>9.42</v>
      </c>
      <c r="O1127">
        <f>_xlfn.XLOOKUP(A1127,Cleaning!$A:$A,Cleaning!$R:$R,0,0)</f>
        <v>0</v>
      </c>
      <c r="P1127">
        <f>_xlfn.XLOOKUP(A1127,Cleaning!$A:$A,Cleaning!$T:$T,0,0)</f>
        <v>0.66</v>
      </c>
      <c r="Q1127" s="5">
        <f>_xlfn.XLOOKUP(A1127,Cleaning!$A:$A,Cleaning!$V:$V,0,0)</f>
        <v>10.08</v>
      </c>
    </row>
    <row r="1128" spans="1:17" x14ac:dyDescent="0.3">
      <c r="A1128" s="3">
        <v>121126</v>
      </c>
      <c r="B1128">
        <f>_xlfn.XLOOKUP(A1128,Cleaning!$A:$A,Cleaning!$B:$B,0,0)</f>
        <v>403</v>
      </c>
      <c r="C1128" s="2">
        <f>_xlfn.XLOOKUP(A1128,Cleaning!$A:$A,Cleaning!$C:$C,0,0)</f>
        <v>45777</v>
      </c>
      <c r="D1128" s="4">
        <f>_xlfn.XLOOKUP(A1128,Cleaning!$A:$A,Cleaning!$D:$D,0,0)</f>
        <v>0.27122685185185186</v>
      </c>
      <c r="E1128" s="2">
        <f>_xlfn.XLOOKUP(A1128,Cleaning!$A:$A,Cleaning!$E:$E,0,0)</f>
        <v>45777</v>
      </c>
      <c r="F1128" s="10" t="str">
        <f>_xlfn.XLOOKUP(A1128,Cleaning!$A:$A,Cleaning!$F:$F,0,0)</f>
        <v>Wednesday</v>
      </c>
      <c r="G1128" t="str">
        <f>_xlfn.XLOOKUP(A1128,Cleaning!$A:$A,Cleaning!$G:$G,0,0)</f>
        <v>Breakfast</v>
      </c>
      <c r="H1128" t="str">
        <f>_xlfn.XLOOKUP(A1128,Cleaning!$A:$A,Cleaning!$I:$I,0,0)</f>
        <v>Takeout</v>
      </c>
      <c r="I1128" t="str">
        <f>_xlfn.XLOOKUP(A1128,Cleaning!$A:$A,Cleaning!$J:$J,0,0)</f>
        <v>Latte</v>
      </c>
      <c r="J1128" t="str">
        <f>_xlfn.XLOOKUP(A1128,Cleaning!$A:$A,Cleaning!$L:$L,0,0)</f>
        <v>Extra Ice</v>
      </c>
      <c r="K1128" t="str">
        <f>_xlfn.XLOOKUP(A1128,Cleaning!$A:$A,Cleaning!$X:$X,0,0)</f>
        <v>Card</v>
      </c>
      <c r="L1128" s="3">
        <f>_xlfn.XLOOKUP(A1128,Cleaning!$A:$A,Cleaning!$M:$M,0,0)</f>
        <v>1</v>
      </c>
      <c r="M1128" s="5">
        <f>_xlfn.XLOOKUP(A1128,Cleaning!$A:$A,Cleaning!$O:$O,0,0)</f>
        <v>3.32</v>
      </c>
      <c r="N1128" s="12">
        <f>_xlfn.XLOOKUP(A1128,Cleaning!$A:$A,Cleaning!$P:$P,0,0)</f>
        <v>3.32</v>
      </c>
      <c r="O1128">
        <f>_xlfn.XLOOKUP(A1128,Cleaning!$A:$A,Cleaning!$R:$R,0,0)</f>
        <v>0</v>
      </c>
      <c r="P1128">
        <f>_xlfn.XLOOKUP(A1128,Cleaning!$A:$A,Cleaning!$T:$T,0,0)</f>
        <v>0.22</v>
      </c>
      <c r="Q1128" s="5">
        <f>_xlfn.XLOOKUP(A1128,Cleaning!$A:$A,Cleaning!$V:$V,0,0)</f>
        <v>3.54</v>
      </c>
    </row>
    <row r="1129" spans="1:17" x14ac:dyDescent="0.3">
      <c r="A1129" s="3">
        <v>121127</v>
      </c>
      <c r="B1129">
        <f>_xlfn.XLOOKUP(A1129,Cleaning!$A:$A,Cleaning!$B:$B,0,0)</f>
        <v>201</v>
      </c>
      <c r="C1129" s="2">
        <f>_xlfn.XLOOKUP(A1129,Cleaning!$A:$A,Cleaning!$C:$C,0,0)</f>
        <v>45775</v>
      </c>
      <c r="D1129" s="4">
        <f>_xlfn.XLOOKUP(A1129,Cleaning!$A:$A,Cleaning!$D:$D,0,0)</f>
        <v>0.46287037037037038</v>
      </c>
      <c r="E1129" s="2">
        <f>_xlfn.XLOOKUP(A1129,Cleaning!$A:$A,Cleaning!$E:$E,0,0)</f>
        <v>45775</v>
      </c>
      <c r="F1129" s="10" t="str">
        <f>_xlfn.XLOOKUP(A1129,Cleaning!$A:$A,Cleaning!$F:$F,0,0)</f>
        <v>Monday</v>
      </c>
      <c r="G1129" t="str">
        <f>_xlfn.XLOOKUP(A1129,Cleaning!$A:$A,Cleaning!$G:$G,0,0)</f>
        <v>Lunch</v>
      </c>
      <c r="H1129" t="str">
        <f>_xlfn.XLOOKUP(A1129,Cleaning!$A:$A,Cleaning!$I:$I,0,0)</f>
        <v>Takeout</v>
      </c>
      <c r="I1129" t="str">
        <f>_xlfn.XLOOKUP(A1129,Cleaning!$A:$A,Cleaning!$J:$J,0,0)</f>
        <v>Cheeseburger Combo</v>
      </c>
      <c r="J1129" t="str">
        <f>_xlfn.XLOOKUP(A1129,Cleaning!$A:$A,Cleaning!$L:$L,0,0)</f>
        <v>No Modifier</v>
      </c>
      <c r="K1129" t="str">
        <f>_xlfn.XLOOKUP(A1129,Cleaning!$A:$A,Cleaning!$X:$X,0,0)</f>
        <v>Card</v>
      </c>
      <c r="L1129" s="3">
        <f>_xlfn.XLOOKUP(A1129,Cleaning!$A:$A,Cleaning!$M:$M,0,0)</f>
        <v>1</v>
      </c>
      <c r="M1129" s="5">
        <f>_xlfn.XLOOKUP(A1129,Cleaning!$A:$A,Cleaning!$O:$O,0,0)</f>
        <v>8.11</v>
      </c>
      <c r="N1129" s="12">
        <f>_xlfn.XLOOKUP(A1129,Cleaning!$A:$A,Cleaning!$P:$P,0,0)</f>
        <v>8.11</v>
      </c>
      <c r="O1129">
        <f>_xlfn.XLOOKUP(A1129,Cleaning!$A:$A,Cleaning!$R:$R,0,0)</f>
        <v>0</v>
      </c>
      <c r="P1129">
        <f>_xlfn.XLOOKUP(A1129,Cleaning!$A:$A,Cleaning!$T:$T,0,0)</f>
        <v>0.73</v>
      </c>
      <c r="Q1129" s="5">
        <f>_xlfn.XLOOKUP(A1129,Cleaning!$A:$A,Cleaning!$V:$V,0,0)</f>
        <v>8.84</v>
      </c>
    </row>
    <row r="1130" spans="1:17" x14ac:dyDescent="0.3">
      <c r="A1130" s="3">
        <v>121128</v>
      </c>
      <c r="B1130">
        <f>_xlfn.XLOOKUP(A1130,Cleaning!$A:$A,Cleaning!$B:$B,0,0)</f>
        <v>401</v>
      </c>
      <c r="C1130" s="2">
        <f>_xlfn.XLOOKUP(A1130,Cleaning!$A:$A,Cleaning!$C:$C,0,0)</f>
        <v>45870</v>
      </c>
      <c r="D1130" s="4">
        <f>_xlfn.XLOOKUP(A1130,Cleaning!$A:$A,Cleaning!$D:$D,0,0)</f>
        <v>0.17653935185185185</v>
      </c>
      <c r="E1130" s="2">
        <f>_xlfn.XLOOKUP(A1130,Cleaning!$A:$A,Cleaning!$E:$E,0,0)</f>
        <v>45870</v>
      </c>
      <c r="F1130" s="10" t="str">
        <f>_xlfn.XLOOKUP(A1130,Cleaning!$A:$A,Cleaning!$F:$F,0,0)</f>
        <v>Friday</v>
      </c>
      <c r="G1130" t="str">
        <f>_xlfn.XLOOKUP(A1130,Cleaning!$A:$A,Cleaning!$G:$G,0,0)</f>
        <v>Afternoon</v>
      </c>
      <c r="H1130" t="str">
        <f>_xlfn.XLOOKUP(A1130,Cleaning!$A:$A,Cleaning!$I:$I,0,0)</f>
        <v>Drive-Thru</v>
      </c>
      <c r="I1130" t="str">
        <f>_xlfn.XLOOKUP(A1130,Cleaning!$A:$A,Cleaning!$J:$J,0,0)</f>
        <v>Iced Tea</v>
      </c>
      <c r="J1130" t="str">
        <f>_xlfn.XLOOKUP(A1130,Cleaning!$A:$A,Cleaning!$L:$L,0,0)</f>
        <v>No Modifier</v>
      </c>
      <c r="K1130" t="str">
        <f>_xlfn.XLOOKUP(A1130,Cleaning!$A:$A,Cleaning!$X:$X,0,0)</f>
        <v>Card</v>
      </c>
      <c r="L1130" s="3">
        <f>_xlfn.XLOOKUP(A1130,Cleaning!$A:$A,Cleaning!$M:$M,0,0)</f>
        <v>1</v>
      </c>
      <c r="M1130" s="5">
        <f>_xlfn.XLOOKUP(A1130,Cleaning!$A:$A,Cleaning!$O:$O,0,0)</f>
        <v>1.88</v>
      </c>
      <c r="N1130" s="12">
        <f>_xlfn.XLOOKUP(A1130,Cleaning!$A:$A,Cleaning!$P:$P,0,0)</f>
        <v>1.88</v>
      </c>
      <c r="O1130">
        <f>_xlfn.XLOOKUP(A1130,Cleaning!$A:$A,Cleaning!$R:$R,0,0)</f>
        <v>0</v>
      </c>
      <c r="P1130">
        <f>_xlfn.XLOOKUP(A1130,Cleaning!$A:$A,Cleaning!$T:$T,0,0)</f>
        <v>0.14000000000000001</v>
      </c>
      <c r="Q1130" s="5">
        <f>_xlfn.XLOOKUP(A1130,Cleaning!$A:$A,Cleaning!$V:$V,0,0)</f>
        <v>2.02</v>
      </c>
    </row>
    <row r="1131" spans="1:17" x14ac:dyDescent="0.3">
      <c r="A1131" s="3">
        <v>121129</v>
      </c>
      <c r="B1131">
        <f>_xlfn.XLOOKUP(A1131,Cleaning!$A:$A,Cleaning!$B:$B,0,0)</f>
        <v>101</v>
      </c>
      <c r="C1131" s="2">
        <f>_xlfn.XLOOKUP(A1131,Cleaning!$A:$A,Cleaning!$C:$C,0,0)</f>
        <v>45810</v>
      </c>
      <c r="D1131" s="4">
        <f>_xlfn.XLOOKUP(A1131,Cleaning!$A:$A,Cleaning!$D:$D,0,0)</f>
        <v>0.39954861111111112</v>
      </c>
      <c r="E1131" s="2">
        <f>_xlfn.XLOOKUP(A1131,Cleaning!$A:$A,Cleaning!$E:$E,0,0)</f>
        <v>45810</v>
      </c>
      <c r="F1131" s="10" t="str">
        <f>_xlfn.XLOOKUP(A1131,Cleaning!$A:$A,Cleaning!$F:$F,0,0)</f>
        <v>Monday</v>
      </c>
      <c r="G1131" t="str">
        <f>_xlfn.XLOOKUP(A1131,Cleaning!$A:$A,Cleaning!$G:$G,0,0)</f>
        <v>Breakfast</v>
      </c>
      <c r="H1131" t="str">
        <f>_xlfn.XLOOKUP(A1131,Cleaning!$A:$A,Cleaning!$I:$I,0,0)</f>
        <v>Takeout</v>
      </c>
      <c r="I1131" t="str">
        <f>_xlfn.XLOOKUP(A1131,Cleaning!$A:$A,Cleaning!$J:$J,0,0)</f>
        <v>Breakfast Burrito</v>
      </c>
      <c r="J1131" t="str">
        <f>_xlfn.XLOOKUP(A1131,Cleaning!$A:$A,Cleaning!$L:$L,0,0)</f>
        <v>No Modifier</v>
      </c>
      <c r="K1131" t="str">
        <f>_xlfn.XLOOKUP(A1131,Cleaning!$A:$A,Cleaning!$X:$X,0,0)</f>
        <v>Cash</v>
      </c>
      <c r="L1131" s="3">
        <f>_xlfn.XLOOKUP(A1131,Cleaning!$A:$A,Cleaning!$M:$M,0,0)</f>
        <v>2</v>
      </c>
      <c r="M1131" s="5">
        <f>_xlfn.XLOOKUP(A1131,Cleaning!$A:$A,Cleaning!$O:$O,0,0)</f>
        <v>3.82</v>
      </c>
      <c r="N1131" s="12">
        <f>_xlfn.XLOOKUP(A1131,Cleaning!$A:$A,Cleaning!$P:$P,0,0)</f>
        <v>7.64</v>
      </c>
      <c r="O1131">
        <f>_xlfn.XLOOKUP(A1131,Cleaning!$A:$A,Cleaning!$R:$R,0,0)</f>
        <v>0</v>
      </c>
      <c r="P1131">
        <f>_xlfn.XLOOKUP(A1131,Cleaning!$A:$A,Cleaning!$T:$T,0,0)</f>
        <v>0.53</v>
      </c>
      <c r="Q1131" s="5">
        <f>_xlfn.XLOOKUP(A1131,Cleaning!$A:$A,Cleaning!$V:$V,0,0)</f>
        <v>8.17</v>
      </c>
    </row>
    <row r="1132" spans="1:17" x14ac:dyDescent="0.3">
      <c r="A1132" s="3">
        <v>121130</v>
      </c>
      <c r="B1132">
        <f>_xlfn.XLOOKUP(A1132,Cleaning!$A:$A,Cleaning!$B:$B,0,0)</f>
        <v>202</v>
      </c>
      <c r="C1132" s="2">
        <f>_xlfn.XLOOKUP(A1132,Cleaning!$A:$A,Cleaning!$C:$C,0,0)</f>
        <v>45841</v>
      </c>
      <c r="D1132" s="4">
        <f>_xlfn.XLOOKUP(A1132,Cleaning!$A:$A,Cleaning!$D:$D,0,0)</f>
        <v>0.34568287037037038</v>
      </c>
      <c r="E1132" s="2">
        <f>_xlfn.XLOOKUP(A1132,Cleaning!$A:$A,Cleaning!$E:$E,0,0)</f>
        <v>45841</v>
      </c>
      <c r="F1132" s="10" t="str">
        <f>_xlfn.XLOOKUP(A1132,Cleaning!$A:$A,Cleaning!$F:$F,0,0)</f>
        <v>Thursday</v>
      </c>
      <c r="G1132" t="str">
        <f>_xlfn.XLOOKUP(A1132,Cleaning!$A:$A,Cleaning!$G:$G,0,0)</f>
        <v>Breakfast</v>
      </c>
      <c r="H1132" t="str">
        <f>_xlfn.XLOOKUP(A1132,Cleaning!$A:$A,Cleaning!$I:$I,0,0)</f>
        <v>Drive-Thru</v>
      </c>
      <c r="I1132" t="str">
        <f>_xlfn.XLOOKUP(A1132,Cleaning!$A:$A,Cleaning!$J:$J,0,0)</f>
        <v>Hash Browns</v>
      </c>
      <c r="J1132" t="str">
        <f>_xlfn.XLOOKUP(A1132,Cleaning!$A:$A,Cleaning!$L:$L,0,0)</f>
        <v>Cinnamon</v>
      </c>
      <c r="K1132" t="str">
        <f>_xlfn.XLOOKUP(A1132,Cleaning!$A:$A,Cleaning!$X:$X,0,0)</f>
        <v>Cash</v>
      </c>
      <c r="L1132" s="3">
        <f>_xlfn.XLOOKUP(A1132,Cleaning!$A:$A,Cleaning!$M:$M,0,0)</f>
        <v>1</v>
      </c>
      <c r="M1132" s="5">
        <f>_xlfn.XLOOKUP(A1132,Cleaning!$A:$A,Cleaning!$O:$O,0,0)</f>
        <v>2.0500000000000003</v>
      </c>
      <c r="N1132" s="12">
        <f>_xlfn.XLOOKUP(A1132,Cleaning!$A:$A,Cleaning!$P:$P,0,0)</f>
        <v>2.0500000000000003</v>
      </c>
      <c r="O1132">
        <f>_xlfn.XLOOKUP(A1132,Cleaning!$A:$A,Cleaning!$R:$R,0,0)</f>
        <v>0</v>
      </c>
      <c r="P1132">
        <f>_xlfn.XLOOKUP(A1132,Cleaning!$A:$A,Cleaning!$T:$T,0,0)</f>
        <v>0.19</v>
      </c>
      <c r="Q1132" s="5">
        <f>_xlfn.XLOOKUP(A1132,Cleaning!$A:$A,Cleaning!$V:$V,0,0)</f>
        <v>2.2400000000000002</v>
      </c>
    </row>
    <row r="1133" spans="1:17" x14ac:dyDescent="0.3">
      <c r="A1133" s="3">
        <v>121131</v>
      </c>
      <c r="B1133">
        <f>_xlfn.XLOOKUP(A1133,Cleaning!$A:$A,Cleaning!$B:$B,0,0)</f>
        <v>501</v>
      </c>
      <c r="C1133" s="2">
        <f>_xlfn.XLOOKUP(A1133,Cleaning!$A:$A,Cleaning!$C:$C,0,0)</f>
        <v>45812</v>
      </c>
      <c r="D1133" s="4">
        <f>_xlfn.XLOOKUP(A1133,Cleaning!$A:$A,Cleaning!$D:$D,0,0)</f>
        <v>0.52346064814814819</v>
      </c>
      <c r="E1133" s="2">
        <f>_xlfn.XLOOKUP(A1133,Cleaning!$A:$A,Cleaning!$E:$E,0,0)</f>
        <v>45812</v>
      </c>
      <c r="F1133" s="10" t="str">
        <f>_xlfn.XLOOKUP(A1133,Cleaning!$A:$A,Cleaning!$F:$F,0,0)</f>
        <v>Wednesday</v>
      </c>
      <c r="G1133" t="str">
        <f>_xlfn.XLOOKUP(A1133,Cleaning!$A:$A,Cleaning!$G:$G,0,0)</f>
        <v>Lunch</v>
      </c>
      <c r="H1133" t="str">
        <f>_xlfn.XLOOKUP(A1133,Cleaning!$A:$A,Cleaning!$I:$I,0,0)</f>
        <v>Dine-In</v>
      </c>
      <c r="I1133" t="str">
        <f>_xlfn.XLOOKUP(A1133,Cleaning!$A:$A,Cleaning!$J:$J,0,0)</f>
        <v>Chicken Sandwich</v>
      </c>
      <c r="J1133" t="str">
        <f>_xlfn.XLOOKUP(A1133,Cleaning!$A:$A,Cleaning!$L:$L,0,0)</f>
        <v>No Modifier</v>
      </c>
      <c r="K1133" t="str">
        <f>_xlfn.XLOOKUP(A1133,Cleaning!$A:$A,Cleaning!$X:$X,0,0)</f>
        <v>Cash</v>
      </c>
      <c r="L1133" s="3">
        <f>_xlfn.XLOOKUP(A1133,Cleaning!$A:$A,Cleaning!$M:$M,0,0)</f>
        <v>1</v>
      </c>
      <c r="M1133" s="5">
        <f>_xlfn.XLOOKUP(A1133,Cleaning!$A:$A,Cleaning!$O:$O,0,0)</f>
        <v>5.54</v>
      </c>
      <c r="N1133" s="12">
        <f>_xlfn.XLOOKUP(A1133,Cleaning!$A:$A,Cleaning!$P:$P,0,0)</f>
        <v>5.54</v>
      </c>
      <c r="O1133">
        <f>_xlfn.XLOOKUP(A1133,Cleaning!$A:$A,Cleaning!$R:$R,0,0)</f>
        <v>0</v>
      </c>
      <c r="P1133">
        <f>_xlfn.XLOOKUP(A1133,Cleaning!$A:$A,Cleaning!$T:$T,0,0)</f>
        <v>0.53</v>
      </c>
      <c r="Q1133" s="5">
        <f>_xlfn.XLOOKUP(A1133,Cleaning!$A:$A,Cleaning!$V:$V,0,0)</f>
        <v>6.07</v>
      </c>
    </row>
    <row r="1134" spans="1:17" x14ac:dyDescent="0.3">
      <c r="A1134" s="3">
        <v>121132</v>
      </c>
      <c r="B1134">
        <f>_xlfn.XLOOKUP(A1134,Cleaning!$A:$A,Cleaning!$B:$B,0,0)</f>
        <v>202</v>
      </c>
      <c r="C1134" s="2">
        <f>_xlfn.XLOOKUP(A1134,Cleaning!$A:$A,Cleaning!$C:$C,0,0)</f>
        <v>45854</v>
      </c>
      <c r="D1134" s="4">
        <f>_xlfn.XLOOKUP(A1134,Cleaning!$A:$A,Cleaning!$D:$D,0,0)</f>
        <v>0.12297453703703703</v>
      </c>
      <c r="E1134" s="2">
        <f>_xlfn.XLOOKUP(A1134,Cleaning!$A:$A,Cleaning!$E:$E,0,0)</f>
        <v>45854</v>
      </c>
      <c r="F1134" s="10" t="str">
        <f>_xlfn.XLOOKUP(A1134,Cleaning!$A:$A,Cleaning!$F:$F,0,0)</f>
        <v>Wednesday</v>
      </c>
      <c r="G1134" t="str">
        <f>_xlfn.XLOOKUP(A1134,Cleaning!$A:$A,Cleaning!$G:$G,0,0)</f>
        <v>Lunch</v>
      </c>
      <c r="H1134" t="str">
        <f>_xlfn.XLOOKUP(A1134,Cleaning!$A:$A,Cleaning!$I:$I,0,0)</f>
        <v>Takeout</v>
      </c>
      <c r="I1134" t="str">
        <f>_xlfn.XLOOKUP(A1134,Cleaning!$A:$A,Cleaning!$J:$J,0,0)</f>
        <v>Double Cheeseburger Combo</v>
      </c>
      <c r="J1134" t="str">
        <f>_xlfn.XLOOKUP(A1134,Cleaning!$A:$A,Cleaning!$L:$L,0,0)</f>
        <v>No Modifier</v>
      </c>
      <c r="K1134" t="str">
        <f>_xlfn.XLOOKUP(A1134,Cleaning!$A:$A,Cleaning!$X:$X,0,0)</f>
        <v>MobilePay</v>
      </c>
      <c r="L1134" s="3">
        <f>_xlfn.XLOOKUP(A1134,Cleaning!$A:$A,Cleaning!$M:$M,0,0)</f>
        <v>2</v>
      </c>
      <c r="M1134" s="5">
        <f>_xlfn.XLOOKUP(A1134,Cleaning!$A:$A,Cleaning!$O:$O,0,0)</f>
        <v>10.799999999999999</v>
      </c>
      <c r="N1134" s="12">
        <f>_xlfn.XLOOKUP(A1134,Cleaning!$A:$A,Cleaning!$P:$P,0,0)</f>
        <v>21.599999999999998</v>
      </c>
      <c r="O1134">
        <f>_xlfn.XLOOKUP(A1134,Cleaning!$A:$A,Cleaning!$R:$R,0,0)</f>
        <v>0</v>
      </c>
      <c r="P1134">
        <f>_xlfn.XLOOKUP(A1134,Cleaning!$A:$A,Cleaning!$T:$T,0,0)</f>
        <v>1.73</v>
      </c>
      <c r="Q1134" s="5">
        <f>_xlfn.XLOOKUP(A1134,Cleaning!$A:$A,Cleaning!$V:$V,0,0)</f>
        <v>23.33</v>
      </c>
    </row>
    <row r="1135" spans="1:17" x14ac:dyDescent="0.3">
      <c r="A1135" s="3">
        <v>121133</v>
      </c>
      <c r="B1135">
        <f>_xlfn.XLOOKUP(A1135,Cleaning!$A:$A,Cleaning!$B:$B,0,0)</f>
        <v>103</v>
      </c>
      <c r="C1135" s="2">
        <f>_xlfn.XLOOKUP(A1135,Cleaning!$A:$A,Cleaning!$C:$C,0,0)</f>
        <v>45828</v>
      </c>
      <c r="D1135" s="4">
        <f>_xlfn.XLOOKUP(A1135,Cleaning!$A:$A,Cleaning!$D:$D,0,0)</f>
        <v>0.4619328703703704</v>
      </c>
      <c r="E1135" s="2">
        <f>_xlfn.XLOOKUP(A1135,Cleaning!$A:$A,Cleaning!$E:$E,0,0)</f>
        <v>45828</v>
      </c>
      <c r="F1135" s="10" t="str">
        <f>_xlfn.XLOOKUP(A1135,Cleaning!$A:$A,Cleaning!$F:$F,0,0)</f>
        <v>Friday</v>
      </c>
      <c r="G1135" t="str">
        <f>_xlfn.XLOOKUP(A1135,Cleaning!$A:$A,Cleaning!$G:$G,0,0)</f>
        <v>Lunch</v>
      </c>
      <c r="H1135" t="str">
        <f>_xlfn.XLOOKUP(A1135,Cleaning!$A:$A,Cleaning!$I:$I,0,0)</f>
        <v>Drive-Thru</v>
      </c>
      <c r="I1135" t="str">
        <f>_xlfn.XLOOKUP(A1135,Cleaning!$A:$A,Cleaning!$J:$J,0,0)</f>
        <v>Chicken Sandwich</v>
      </c>
      <c r="J1135" t="str">
        <f>_xlfn.XLOOKUP(A1135,Cleaning!$A:$A,Cleaning!$L:$L,0,0)</f>
        <v>Extra Sauce</v>
      </c>
      <c r="K1135" t="str">
        <f>_xlfn.XLOOKUP(A1135,Cleaning!$A:$A,Cleaning!$X:$X,0,0)</f>
        <v>Cash</v>
      </c>
      <c r="L1135" s="3">
        <f>_xlfn.XLOOKUP(A1135,Cleaning!$A:$A,Cleaning!$M:$M,0,0)</f>
        <v>2</v>
      </c>
      <c r="M1135" s="5">
        <f>_xlfn.XLOOKUP(A1135,Cleaning!$A:$A,Cleaning!$O:$O,0,0)</f>
        <v>5.8100000000000005</v>
      </c>
      <c r="N1135" s="12">
        <f>_xlfn.XLOOKUP(A1135,Cleaning!$A:$A,Cleaning!$P:$P,0,0)</f>
        <v>11.620000000000001</v>
      </c>
      <c r="O1135">
        <f>_xlfn.XLOOKUP(A1135,Cleaning!$A:$A,Cleaning!$R:$R,0,0)</f>
        <v>0</v>
      </c>
      <c r="P1135">
        <f>_xlfn.XLOOKUP(A1135,Cleaning!$A:$A,Cleaning!$T:$T,0,0)</f>
        <v>0.76</v>
      </c>
      <c r="Q1135" s="5">
        <f>_xlfn.XLOOKUP(A1135,Cleaning!$A:$A,Cleaning!$V:$V,0,0)</f>
        <v>12.38</v>
      </c>
    </row>
    <row r="1136" spans="1:17" x14ac:dyDescent="0.3">
      <c r="A1136" s="3">
        <v>121134</v>
      </c>
      <c r="B1136">
        <f>_xlfn.XLOOKUP(A1136,Cleaning!$A:$A,Cleaning!$B:$B,0,0)</f>
        <v>301</v>
      </c>
      <c r="C1136" s="2">
        <f>_xlfn.XLOOKUP(A1136,Cleaning!$A:$A,Cleaning!$C:$C,0,0)</f>
        <v>45765</v>
      </c>
      <c r="D1136" s="4">
        <f>_xlfn.XLOOKUP(A1136,Cleaning!$A:$A,Cleaning!$D:$D,0,0)</f>
        <v>0.1582175925925926</v>
      </c>
      <c r="E1136" s="2">
        <f>_xlfn.XLOOKUP(A1136,Cleaning!$A:$A,Cleaning!$E:$E,0,0)</f>
        <v>45765</v>
      </c>
      <c r="F1136" s="10" t="str">
        <f>_xlfn.XLOOKUP(A1136,Cleaning!$A:$A,Cleaning!$F:$F,0,0)</f>
        <v>Friday</v>
      </c>
      <c r="G1136" t="str">
        <f>_xlfn.XLOOKUP(A1136,Cleaning!$A:$A,Cleaning!$G:$G,0,0)</f>
        <v>Afternoon</v>
      </c>
      <c r="H1136" t="str">
        <f>_xlfn.XLOOKUP(A1136,Cleaning!$A:$A,Cleaning!$I:$I,0,0)</f>
        <v>Takeout</v>
      </c>
      <c r="I1136" t="str">
        <f>_xlfn.XLOOKUP(A1136,Cleaning!$A:$A,Cleaning!$J:$J,0,0)</f>
        <v>Ice Cream Cone</v>
      </c>
      <c r="J1136" t="str">
        <f>_xlfn.XLOOKUP(A1136,Cleaning!$A:$A,Cleaning!$L:$L,0,0)</f>
        <v>Cinnamon</v>
      </c>
      <c r="K1136" t="str">
        <f>_xlfn.XLOOKUP(A1136,Cleaning!$A:$A,Cleaning!$X:$X,0,0)</f>
        <v>MobilePay</v>
      </c>
      <c r="L1136" s="3">
        <f>_xlfn.XLOOKUP(A1136,Cleaning!$A:$A,Cleaning!$M:$M,0,0)</f>
        <v>2</v>
      </c>
      <c r="M1136" s="5">
        <f>_xlfn.XLOOKUP(A1136,Cleaning!$A:$A,Cleaning!$O:$O,0,0)</f>
        <v>1.71</v>
      </c>
      <c r="N1136" s="12">
        <f>_xlfn.XLOOKUP(A1136,Cleaning!$A:$A,Cleaning!$P:$P,0,0)</f>
        <v>3.42</v>
      </c>
      <c r="O1136">
        <f>_xlfn.XLOOKUP(A1136,Cleaning!$A:$A,Cleaning!$R:$R,0,0)</f>
        <v>0</v>
      </c>
      <c r="P1136">
        <f>_xlfn.XLOOKUP(A1136,Cleaning!$A:$A,Cleaning!$T:$T,0,0)</f>
        <v>0.31</v>
      </c>
      <c r="Q1136" s="5">
        <f>_xlfn.XLOOKUP(A1136,Cleaning!$A:$A,Cleaning!$V:$V,0,0)</f>
        <v>3.73</v>
      </c>
    </row>
    <row r="1137" spans="1:17" x14ac:dyDescent="0.3">
      <c r="A1137" s="3">
        <v>121135</v>
      </c>
      <c r="B1137">
        <f>_xlfn.XLOOKUP(A1137,Cleaning!$A:$A,Cleaning!$B:$B,0,0)</f>
        <v>401</v>
      </c>
      <c r="C1137" s="2">
        <f>_xlfn.XLOOKUP(A1137,Cleaning!$A:$A,Cleaning!$C:$C,0,0)</f>
        <v>45850</v>
      </c>
      <c r="D1137" s="4">
        <f>_xlfn.XLOOKUP(A1137,Cleaning!$A:$A,Cleaning!$D:$D,0,0)</f>
        <v>0.17060185185185187</v>
      </c>
      <c r="E1137" s="2">
        <f>_xlfn.XLOOKUP(A1137,Cleaning!$A:$A,Cleaning!$E:$E,0,0)</f>
        <v>45850</v>
      </c>
      <c r="F1137" s="10" t="str">
        <f>_xlfn.XLOOKUP(A1137,Cleaning!$A:$A,Cleaning!$F:$F,0,0)</f>
        <v>Saturday</v>
      </c>
      <c r="G1137" t="str">
        <f>_xlfn.XLOOKUP(A1137,Cleaning!$A:$A,Cleaning!$G:$G,0,0)</f>
        <v>Afternoon</v>
      </c>
      <c r="H1137" t="str">
        <f>_xlfn.XLOOKUP(A1137,Cleaning!$A:$A,Cleaning!$I:$I,0,0)</f>
        <v>Drive-Thru</v>
      </c>
      <c r="I1137" t="str">
        <f>_xlfn.XLOOKUP(A1137,Cleaning!$A:$A,Cleaning!$J:$J,0,0)</f>
        <v>Soft Drink (Medium)</v>
      </c>
      <c r="J1137" t="str">
        <f>_xlfn.XLOOKUP(A1137,Cleaning!$A:$A,Cleaning!$L:$L,0,0)</f>
        <v>Almond Milk</v>
      </c>
      <c r="K1137" t="str">
        <f>_xlfn.XLOOKUP(A1137,Cleaning!$A:$A,Cleaning!$X:$X,0,0)</f>
        <v>Card</v>
      </c>
      <c r="L1137" s="3">
        <f>_xlfn.XLOOKUP(A1137,Cleaning!$A:$A,Cleaning!$M:$M,0,0)</f>
        <v>1</v>
      </c>
      <c r="M1137" s="5">
        <f>_xlfn.XLOOKUP(A1137,Cleaning!$A:$A,Cleaning!$O:$O,0,0)</f>
        <v>2.52</v>
      </c>
      <c r="N1137" s="12">
        <f>_xlfn.XLOOKUP(A1137,Cleaning!$A:$A,Cleaning!$P:$P,0,0)</f>
        <v>2.52</v>
      </c>
      <c r="O1137">
        <f>_xlfn.XLOOKUP(A1137,Cleaning!$A:$A,Cleaning!$R:$R,0,0)</f>
        <v>0</v>
      </c>
      <c r="P1137">
        <f>_xlfn.XLOOKUP(A1137,Cleaning!$A:$A,Cleaning!$T:$T,0,0)</f>
        <v>0.2</v>
      </c>
      <c r="Q1137" s="5">
        <f>_xlfn.XLOOKUP(A1137,Cleaning!$A:$A,Cleaning!$V:$V,0,0)</f>
        <v>2.72</v>
      </c>
    </row>
    <row r="1138" spans="1:17" x14ac:dyDescent="0.3">
      <c r="A1138" s="3">
        <v>121136</v>
      </c>
      <c r="B1138">
        <f>_xlfn.XLOOKUP(A1138,Cleaning!$A:$A,Cleaning!$B:$B,0,0)</f>
        <v>201</v>
      </c>
      <c r="C1138" s="2">
        <f>_xlfn.XLOOKUP(A1138,Cleaning!$A:$A,Cleaning!$C:$C,0,0)</f>
        <v>45868</v>
      </c>
      <c r="D1138" s="4">
        <f>_xlfn.XLOOKUP(A1138,Cleaning!$A:$A,Cleaning!$D:$D,0,0)</f>
        <v>0.26104166666666667</v>
      </c>
      <c r="E1138" s="2">
        <f>_xlfn.XLOOKUP(A1138,Cleaning!$A:$A,Cleaning!$E:$E,0,0)</f>
        <v>45868</v>
      </c>
      <c r="F1138" s="10" t="str">
        <f>_xlfn.XLOOKUP(A1138,Cleaning!$A:$A,Cleaning!$F:$F,0,0)</f>
        <v>Wednesday</v>
      </c>
      <c r="G1138" t="str">
        <f>_xlfn.XLOOKUP(A1138,Cleaning!$A:$A,Cleaning!$G:$G,0,0)</f>
        <v>Dinner</v>
      </c>
      <c r="H1138" t="str">
        <f>_xlfn.XLOOKUP(A1138,Cleaning!$A:$A,Cleaning!$I:$I,0,0)</f>
        <v>Takeout</v>
      </c>
      <c r="I1138" t="str">
        <f>_xlfn.XLOOKUP(A1138,Cleaning!$A:$A,Cleaning!$J:$J,0,0)</f>
        <v>Soft Drink (Large)</v>
      </c>
      <c r="J1138" t="str">
        <f>_xlfn.XLOOKUP(A1138,Cleaning!$A:$A,Cleaning!$L:$L,0,0)</f>
        <v>No Modifier</v>
      </c>
      <c r="K1138" t="str">
        <f>_xlfn.XLOOKUP(A1138,Cleaning!$A:$A,Cleaning!$X:$X,0,0)</f>
        <v>MobilePay</v>
      </c>
      <c r="L1138" s="3">
        <f>_xlfn.XLOOKUP(A1138,Cleaning!$A:$A,Cleaning!$M:$M,0,0)</f>
        <v>1</v>
      </c>
      <c r="M1138" s="5">
        <f>_xlfn.XLOOKUP(A1138,Cleaning!$A:$A,Cleaning!$O:$O,0,0)</f>
        <v>2.11</v>
      </c>
      <c r="N1138" s="12">
        <f>_xlfn.XLOOKUP(A1138,Cleaning!$A:$A,Cleaning!$P:$P,0,0)</f>
        <v>2.11</v>
      </c>
      <c r="O1138">
        <f>_xlfn.XLOOKUP(A1138,Cleaning!$A:$A,Cleaning!$R:$R,0,0)</f>
        <v>0</v>
      </c>
      <c r="P1138">
        <f>_xlfn.XLOOKUP(A1138,Cleaning!$A:$A,Cleaning!$T:$T,0,0)</f>
        <v>0.14000000000000001</v>
      </c>
      <c r="Q1138" s="5">
        <f>_xlfn.XLOOKUP(A1138,Cleaning!$A:$A,Cleaning!$V:$V,0,0)</f>
        <v>2.25</v>
      </c>
    </row>
    <row r="1139" spans="1:17" x14ac:dyDescent="0.3">
      <c r="A1139" s="3">
        <v>121137</v>
      </c>
      <c r="B1139">
        <f>_xlfn.XLOOKUP(A1139,Cleaning!$A:$A,Cleaning!$B:$B,0,0)</f>
        <v>403</v>
      </c>
      <c r="C1139" s="2">
        <f>_xlfn.XLOOKUP(A1139,Cleaning!$A:$A,Cleaning!$C:$C,0,0)</f>
        <v>45769</v>
      </c>
      <c r="D1139" s="4">
        <f>_xlfn.XLOOKUP(A1139,Cleaning!$A:$A,Cleaning!$D:$D,0,0)</f>
        <v>0.25159722222222225</v>
      </c>
      <c r="E1139" s="2">
        <f>_xlfn.XLOOKUP(A1139,Cleaning!$A:$A,Cleaning!$E:$E,0,0)</f>
        <v>45769</v>
      </c>
      <c r="F1139" s="10" t="str">
        <f>_xlfn.XLOOKUP(A1139,Cleaning!$A:$A,Cleaning!$F:$F,0,0)</f>
        <v>Tuesday</v>
      </c>
      <c r="G1139" t="str">
        <f>_xlfn.XLOOKUP(A1139,Cleaning!$A:$A,Cleaning!$G:$G,0,0)</f>
        <v>Dinner</v>
      </c>
      <c r="H1139" t="str">
        <f>_xlfn.XLOOKUP(A1139,Cleaning!$A:$A,Cleaning!$I:$I,0,0)</f>
        <v>Takeout</v>
      </c>
      <c r="I1139" t="str">
        <f>_xlfn.XLOOKUP(A1139,Cleaning!$A:$A,Cleaning!$J:$J,0,0)</f>
        <v>Spicy Chicken Sandwich</v>
      </c>
      <c r="J1139" t="str">
        <f>_xlfn.XLOOKUP(A1139,Cleaning!$A:$A,Cleaning!$L:$L,0,0)</f>
        <v>Add Bacon</v>
      </c>
      <c r="K1139" t="str">
        <f>_xlfn.XLOOKUP(A1139,Cleaning!$A:$A,Cleaning!$X:$X,0,0)</f>
        <v>MobilePay</v>
      </c>
      <c r="L1139" s="3">
        <f>_xlfn.XLOOKUP(A1139,Cleaning!$A:$A,Cleaning!$M:$M,0,0)</f>
        <v>1</v>
      </c>
      <c r="M1139" s="5">
        <f>_xlfn.XLOOKUP(A1139,Cleaning!$A:$A,Cleaning!$O:$O,0,0)</f>
        <v>6.17</v>
      </c>
      <c r="N1139" s="12">
        <f>_xlfn.XLOOKUP(A1139,Cleaning!$A:$A,Cleaning!$P:$P,0,0)</f>
        <v>6.17</v>
      </c>
      <c r="O1139">
        <f>_xlfn.XLOOKUP(A1139,Cleaning!$A:$A,Cleaning!$R:$R,0,0)</f>
        <v>0</v>
      </c>
      <c r="P1139">
        <f>_xlfn.XLOOKUP(A1139,Cleaning!$A:$A,Cleaning!$T:$T,0,0)</f>
        <v>0.59</v>
      </c>
      <c r="Q1139" s="5">
        <f>_xlfn.XLOOKUP(A1139,Cleaning!$A:$A,Cleaning!$V:$V,0,0)</f>
        <v>6.76</v>
      </c>
    </row>
    <row r="1140" spans="1:17" x14ac:dyDescent="0.3">
      <c r="A1140" s="3">
        <v>121138</v>
      </c>
      <c r="B1140">
        <f>_xlfn.XLOOKUP(A1140,Cleaning!$A:$A,Cleaning!$B:$B,0,0)</f>
        <v>301</v>
      </c>
      <c r="C1140" s="2">
        <f>_xlfn.XLOOKUP(A1140,Cleaning!$A:$A,Cleaning!$C:$C,0,0)</f>
        <v>45802</v>
      </c>
      <c r="D1140" s="4">
        <f>_xlfn.XLOOKUP(A1140,Cleaning!$A:$A,Cleaning!$D:$D,0,0)</f>
        <v>0.10850694444444445</v>
      </c>
      <c r="E1140" s="2">
        <f>_xlfn.XLOOKUP(A1140,Cleaning!$A:$A,Cleaning!$E:$E,0,0)</f>
        <v>45802</v>
      </c>
      <c r="F1140" s="10" t="str">
        <f>_xlfn.XLOOKUP(A1140,Cleaning!$A:$A,Cleaning!$F:$F,0,0)</f>
        <v>Sunday</v>
      </c>
      <c r="G1140" t="str">
        <f>_xlfn.XLOOKUP(A1140,Cleaning!$A:$A,Cleaning!$G:$G,0,0)</f>
        <v>Lunch</v>
      </c>
      <c r="H1140" t="str">
        <f>_xlfn.XLOOKUP(A1140,Cleaning!$A:$A,Cleaning!$I:$I,0,0)</f>
        <v>Dine-In</v>
      </c>
      <c r="I1140" t="str">
        <f>_xlfn.XLOOKUP(A1140,Cleaning!$A:$A,Cleaning!$J:$J,0,0)</f>
        <v>Chicken Sandwich Combo</v>
      </c>
      <c r="J1140" t="str">
        <f>_xlfn.XLOOKUP(A1140,Cleaning!$A:$A,Cleaning!$L:$L,0,0)</f>
        <v>No Modifier</v>
      </c>
      <c r="K1140" t="str">
        <f>_xlfn.XLOOKUP(A1140,Cleaning!$A:$A,Cleaning!$X:$X,0,0)</f>
        <v>Card</v>
      </c>
      <c r="L1140" s="3">
        <f>_xlfn.XLOOKUP(A1140,Cleaning!$A:$A,Cleaning!$M:$M,0,0)</f>
        <v>1</v>
      </c>
      <c r="M1140" s="5">
        <f>_xlfn.XLOOKUP(A1140,Cleaning!$A:$A,Cleaning!$O:$O,0,0)</f>
        <v>9.2899999999999991</v>
      </c>
      <c r="N1140" s="12">
        <f>_xlfn.XLOOKUP(A1140,Cleaning!$A:$A,Cleaning!$P:$P,0,0)</f>
        <v>9.2899999999999991</v>
      </c>
      <c r="O1140">
        <f>_xlfn.XLOOKUP(A1140,Cleaning!$A:$A,Cleaning!$R:$R,0,0)</f>
        <v>0</v>
      </c>
      <c r="P1140">
        <f>_xlfn.XLOOKUP(A1140,Cleaning!$A:$A,Cleaning!$T:$T,0,0)</f>
        <v>0.79</v>
      </c>
      <c r="Q1140" s="5">
        <f>_xlfn.XLOOKUP(A1140,Cleaning!$A:$A,Cleaning!$V:$V,0,0)</f>
        <v>10.08</v>
      </c>
    </row>
    <row r="1141" spans="1:17" x14ac:dyDescent="0.3">
      <c r="A1141" s="3">
        <v>121139</v>
      </c>
      <c r="B1141">
        <f>_xlfn.XLOOKUP(A1141,Cleaning!$A:$A,Cleaning!$B:$B,0,0)</f>
        <v>301</v>
      </c>
      <c r="C1141" s="2">
        <f>_xlfn.XLOOKUP(A1141,Cleaning!$A:$A,Cleaning!$C:$C,0,0)</f>
        <v>45773</v>
      </c>
      <c r="D1141" s="4">
        <f>_xlfn.XLOOKUP(A1141,Cleaning!$A:$A,Cleaning!$D:$D,0,0)</f>
        <v>0.3858449074074074</v>
      </c>
      <c r="E1141" s="2">
        <f>_xlfn.XLOOKUP(A1141,Cleaning!$A:$A,Cleaning!$E:$E,0,0)</f>
        <v>45773</v>
      </c>
      <c r="F1141" s="10" t="str">
        <f>_xlfn.XLOOKUP(A1141,Cleaning!$A:$A,Cleaning!$F:$F,0,0)</f>
        <v>Saturday</v>
      </c>
      <c r="G1141" t="str">
        <f>_xlfn.XLOOKUP(A1141,Cleaning!$A:$A,Cleaning!$G:$G,0,0)</f>
        <v>Dinner</v>
      </c>
      <c r="H1141" t="str">
        <f>_xlfn.XLOOKUP(A1141,Cleaning!$A:$A,Cleaning!$I:$I,0,0)</f>
        <v>Takeout</v>
      </c>
      <c r="I1141" t="str">
        <f>_xlfn.XLOOKUP(A1141,Cleaning!$A:$A,Cleaning!$J:$J,0,0)</f>
        <v>Veggie Burger</v>
      </c>
      <c r="J1141" t="str">
        <f>_xlfn.XLOOKUP(A1141,Cleaning!$A:$A,Cleaning!$L:$L,0,0)</f>
        <v>Extra Cheese</v>
      </c>
      <c r="K1141" t="str">
        <f>_xlfn.XLOOKUP(A1141,Cleaning!$A:$A,Cleaning!$X:$X,0,0)</f>
        <v>Card</v>
      </c>
      <c r="L1141" s="3">
        <f>_xlfn.XLOOKUP(A1141,Cleaning!$A:$A,Cleaning!$M:$M,0,0)</f>
        <v>1</v>
      </c>
      <c r="M1141" s="5">
        <f>_xlfn.XLOOKUP(A1141,Cleaning!$A:$A,Cleaning!$O:$O,0,0)</f>
        <v>5.9899999999999993</v>
      </c>
      <c r="N1141" s="12">
        <f>_xlfn.XLOOKUP(A1141,Cleaning!$A:$A,Cleaning!$P:$P,0,0)</f>
        <v>5.9899999999999993</v>
      </c>
      <c r="O1141">
        <f>_xlfn.XLOOKUP(A1141,Cleaning!$A:$A,Cleaning!$R:$R,0,0)</f>
        <v>0</v>
      </c>
      <c r="P1141">
        <f>_xlfn.XLOOKUP(A1141,Cleaning!$A:$A,Cleaning!$T:$T,0,0)</f>
        <v>0.36</v>
      </c>
      <c r="Q1141" s="5">
        <f>_xlfn.XLOOKUP(A1141,Cleaning!$A:$A,Cleaning!$V:$V,0,0)</f>
        <v>6.35</v>
      </c>
    </row>
    <row r="1142" spans="1:17" x14ac:dyDescent="0.3">
      <c r="A1142" s="3">
        <v>121140</v>
      </c>
      <c r="B1142">
        <f>_xlfn.XLOOKUP(A1142,Cleaning!$A:$A,Cleaning!$B:$B,0,0)</f>
        <v>101</v>
      </c>
      <c r="C1142" s="2">
        <f>_xlfn.XLOOKUP(A1142,Cleaning!$A:$A,Cleaning!$C:$C,0,0)</f>
        <v>45809</v>
      </c>
      <c r="D1142" s="4">
        <f>_xlfn.XLOOKUP(A1142,Cleaning!$A:$A,Cleaning!$D:$D,0,0)</f>
        <v>0.40950231481481481</v>
      </c>
      <c r="E1142" s="2">
        <f>_xlfn.XLOOKUP(A1142,Cleaning!$A:$A,Cleaning!$E:$E,0,0)</f>
        <v>45809</v>
      </c>
      <c r="F1142" s="10" t="str">
        <f>_xlfn.XLOOKUP(A1142,Cleaning!$A:$A,Cleaning!$F:$F,0,0)</f>
        <v>Sunday</v>
      </c>
      <c r="G1142" t="str">
        <f>_xlfn.XLOOKUP(A1142,Cleaning!$A:$A,Cleaning!$G:$G,0,0)</f>
        <v>Dinner</v>
      </c>
      <c r="H1142" t="str">
        <f>_xlfn.XLOOKUP(A1142,Cleaning!$A:$A,Cleaning!$I:$I,0,0)</f>
        <v>Takeout</v>
      </c>
      <c r="I1142" t="str">
        <f>_xlfn.XLOOKUP(A1142,Cleaning!$A:$A,Cleaning!$J:$J,0,0)</f>
        <v>Onion Rings</v>
      </c>
      <c r="J1142" t="str">
        <f>_xlfn.XLOOKUP(A1142,Cleaning!$A:$A,Cleaning!$L:$L,0,0)</f>
        <v>No Modifier</v>
      </c>
      <c r="K1142" t="str">
        <f>_xlfn.XLOOKUP(A1142,Cleaning!$A:$A,Cleaning!$X:$X,0,0)</f>
        <v>Card</v>
      </c>
      <c r="L1142" s="3">
        <f>_xlfn.XLOOKUP(A1142,Cleaning!$A:$A,Cleaning!$M:$M,0,0)</f>
        <v>1</v>
      </c>
      <c r="M1142" s="5">
        <f>_xlfn.XLOOKUP(A1142,Cleaning!$A:$A,Cleaning!$O:$O,0,0)</f>
        <v>3.06</v>
      </c>
      <c r="N1142" s="12">
        <f>_xlfn.XLOOKUP(A1142,Cleaning!$A:$A,Cleaning!$P:$P,0,0)</f>
        <v>3.06</v>
      </c>
      <c r="O1142">
        <f>_xlfn.XLOOKUP(A1142,Cleaning!$A:$A,Cleaning!$R:$R,0,0)</f>
        <v>0</v>
      </c>
      <c r="P1142">
        <f>_xlfn.XLOOKUP(A1142,Cleaning!$A:$A,Cleaning!$T:$T,0,0)</f>
        <v>0.23</v>
      </c>
      <c r="Q1142" s="5">
        <f>_xlfn.XLOOKUP(A1142,Cleaning!$A:$A,Cleaning!$V:$V,0,0)</f>
        <v>3.29</v>
      </c>
    </row>
    <row r="1143" spans="1:17" x14ac:dyDescent="0.3">
      <c r="A1143" s="3">
        <v>121141</v>
      </c>
      <c r="B1143">
        <f>_xlfn.XLOOKUP(A1143,Cleaning!$A:$A,Cleaning!$B:$B,0,0)</f>
        <v>501</v>
      </c>
      <c r="C1143" s="2">
        <f>_xlfn.XLOOKUP(A1143,Cleaning!$A:$A,Cleaning!$C:$C,0,0)</f>
        <v>45819</v>
      </c>
      <c r="D1143" s="4">
        <f>_xlfn.XLOOKUP(A1143,Cleaning!$A:$A,Cleaning!$D:$D,0,0)</f>
        <v>0.5284375</v>
      </c>
      <c r="E1143" s="2">
        <f>_xlfn.XLOOKUP(A1143,Cleaning!$A:$A,Cleaning!$E:$E,0,0)</f>
        <v>45819</v>
      </c>
      <c r="F1143" s="10" t="str">
        <f>_xlfn.XLOOKUP(A1143,Cleaning!$A:$A,Cleaning!$F:$F,0,0)</f>
        <v>Wednesday</v>
      </c>
      <c r="G1143" t="str">
        <f>_xlfn.XLOOKUP(A1143,Cleaning!$A:$A,Cleaning!$G:$G,0,0)</f>
        <v>Late Night</v>
      </c>
      <c r="H1143" t="str">
        <f>_xlfn.XLOOKUP(A1143,Cleaning!$A:$A,Cleaning!$I:$I,0,0)</f>
        <v>Takeout</v>
      </c>
      <c r="I1143" t="str">
        <f>_xlfn.XLOOKUP(A1143,Cleaning!$A:$A,Cleaning!$J:$J,0,0)</f>
        <v>Soft Drink (Large)</v>
      </c>
      <c r="J1143" t="str">
        <f>_xlfn.XLOOKUP(A1143,Cleaning!$A:$A,Cleaning!$L:$L,0,0)</f>
        <v>No Modifier</v>
      </c>
      <c r="K1143" t="str">
        <f>_xlfn.XLOOKUP(A1143,Cleaning!$A:$A,Cleaning!$X:$X,0,0)</f>
        <v>Cash</v>
      </c>
      <c r="L1143" s="3">
        <f>_xlfn.XLOOKUP(A1143,Cleaning!$A:$A,Cleaning!$M:$M,0,0)</f>
        <v>2</v>
      </c>
      <c r="M1143" s="5">
        <f>_xlfn.XLOOKUP(A1143,Cleaning!$A:$A,Cleaning!$O:$O,0,0)</f>
        <v>2.4300000000000006</v>
      </c>
      <c r="N1143" s="12">
        <f>_xlfn.XLOOKUP(A1143,Cleaning!$A:$A,Cleaning!$P:$P,0,0)</f>
        <v>4.8600000000000012</v>
      </c>
      <c r="O1143">
        <f>_xlfn.XLOOKUP(A1143,Cleaning!$A:$A,Cleaning!$R:$R,0,0)</f>
        <v>0.73</v>
      </c>
      <c r="P1143">
        <f>_xlfn.XLOOKUP(A1143,Cleaning!$A:$A,Cleaning!$T:$T,0,0)</f>
        <v>0.27</v>
      </c>
      <c r="Q1143" s="5">
        <f>_xlfn.XLOOKUP(A1143,Cleaning!$A:$A,Cleaning!$V:$V,0,0)</f>
        <v>4.4000000000000004</v>
      </c>
    </row>
    <row r="1144" spans="1:17" x14ac:dyDescent="0.3">
      <c r="A1144" s="3">
        <v>121142</v>
      </c>
      <c r="B1144">
        <f>_xlfn.XLOOKUP(A1144,Cleaning!$A:$A,Cleaning!$B:$B,0,0)</f>
        <v>101</v>
      </c>
      <c r="C1144" s="2">
        <f>_xlfn.XLOOKUP(A1144,Cleaning!$A:$A,Cleaning!$C:$C,0,0)</f>
        <v>45816</v>
      </c>
      <c r="D1144" s="4">
        <f>_xlfn.XLOOKUP(A1144,Cleaning!$A:$A,Cleaning!$D:$D,0,0)</f>
        <v>0.46767361111111111</v>
      </c>
      <c r="E1144" s="2">
        <f>_xlfn.XLOOKUP(A1144,Cleaning!$A:$A,Cleaning!$E:$E,0,0)</f>
        <v>45816</v>
      </c>
      <c r="F1144" s="10" t="str">
        <f>_xlfn.XLOOKUP(A1144,Cleaning!$A:$A,Cleaning!$F:$F,0,0)</f>
        <v>Sunday</v>
      </c>
      <c r="G1144" t="str">
        <f>_xlfn.XLOOKUP(A1144,Cleaning!$A:$A,Cleaning!$G:$G,0,0)</f>
        <v>Morning</v>
      </c>
      <c r="H1144" t="str">
        <f>_xlfn.XLOOKUP(A1144,Cleaning!$A:$A,Cleaning!$I:$I,0,0)</f>
        <v>Dine-In</v>
      </c>
      <c r="I1144" t="str">
        <f>_xlfn.XLOOKUP(A1144,Cleaning!$A:$A,Cleaning!$J:$J,0,0)</f>
        <v>Apple Pie</v>
      </c>
      <c r="J1144" t="str">
        <f>_xlfn.XLOOKUP(A1144,Cleaning!$A:$A,Cleaning!$L:$L,0,0)</f>
        <v>No Modifier</v>
      </c>
      <c r="K1144" t="str">
        <f>_xlfn.XLOOKUP(A1144,Cleaning!$A:$A,Cleaning!$X:$X,0,0)</f>
        <v>MobilePay</v>
      </c>
      <c r="L1144" s="3">
        <f>_xlfn.XLOOKUP(A1144,Cleaning!$A:$A,Cleaning!$M:$M,0,0)</f>
        <v>1</v>
      </c>
      <c r="M1144" s="5">
        <f>_xlfn.XLOOKUP(A1144,Cleaning!$A:$A,Cleaning!$O:$O,0,0)</f>
        <v>1.5699999999999998</v>
      </c>
      <c r="N1144" s="12">
        <f>_xlfn.XLOOKUP(A1144,Cleaning!$A:$A,Cleaning!$P:$P,0,0)</f>
        <v>1.5699999999999998</v>
      </c>
      <c r="O1144">
        <f>_xlfn.XLOOKUP(A1144,Cleaning!$A:$A,Cleaning!$R:$R,0,0)</f>
        <v>0</v>
      </c>
      <c r="P1144">
        <f>_xlfn.XLOOKUP(A1144,Cleaning!$A:$A,Cleaning!$T:$T,0,0)</f>
        <v>0.1</v>
      </c>
      <c r="Q1144" s="5">
        <f>_xlfn.XLOOKUP(A1144,Cleaning!$A:$A,Cleaning!$V:$V,0,0)</f>
        <v>1.67</v>
      </c>
    </row>
    <row r="1145" spans="1:17" x14ac:dyDescent="0.3">
      <c r="A1145" s="3">
        <v>121143</v>
      </c>
      <c r="B1145">
        <f>_xlfn.XLOOKUP(A1145,Cleaning!$A:$A,Cleaning!$B:$B,0,0)</f>
        <v>501</v>
      </c>
      <c r="C1145" s="2">
        <f>_xlfn.XLOOKUP(A1145,Cleaning!$A:$A,Cleaning!$C:$C,0,0)</f>
        <v>45776</v>
      </c>
      <c r="D1145" s="4">
        <f>_xlfn.XLOOKUP(A1145,Cleaning!$A:$A,Cleaning!$D:$D,0,0)</f>
        <v>0.47674768518518518</v>
      </c>
      <c r="E1145" s="2">
        <f>_xlfn.XLOOKUP(A1145,Cleaning!$A:$A,Cleaning!$E:$E,0,0)</f>
        <v>45776</v>
      </c>
      <c r="F1145" s="10" t="str">
        <f>_xlfn.XLOOKUP(A1145,Cleaning!$A:$A,Cleaning!$F:$F,0,0)</f>
        <v>Tuesday</v>
      </c>
      <c r="G1145" t="str">
        <f>_xlfn.XLOOKUP(A1145,Cleaning!$A:$A,Cleaning!$G:$G,0,0)</f>
        <v>Lunch</v>
      </c>
      <c r="H1145" t="str">
        <f>_xlfn.XLOOKUP(A1145,Cleaning!$A:$A,Cleaning!$I:$I,0,0)</f>
        <v>Takeout</v>
      </c>
      <c r="I1145" t="str">
        <f>_xlfn.XLOOKUP(A1145,Cleaning!$A:$A,Cleaning!$J:$J,0,0)</f>
        <v>Onion Rings</v>
      </c>
      <c r="J1145" t="str">
        <f>_xlfn.XLOOKUP(A1145,Cleaning!$A:$A,Cleaning!$L:$L,0,0)</f>
        <v>Large Size</v>
      </c>
      <c r="K1145" t="str">
        <f>_xlfn.XLOOKUP(A1145,Cleaning!$A:$A,Cleaning!$X:$X,0,0)</f>
        <v>Cash</v>
      </c>
      <c r="L1145" s="3">
        <f>_xlfn.XLOOKUP(A1145,Cleaning!$A:$A,Cleaning!$M:$M,0,0)</f>
        <v>1</v>
      </c>
      <c r="M1145" s="5">
        <f>_xlfn.XLOOKUP(A1145,Cleaning!$A:$A,Cleaning!$O:$O,0,0)</f>
        <v>3.78</v>
      </c>
      <c r="N1145" s="12">
        <f>_xlfn.XLOOKUP(A1145,Cleaning!$A:$A,Cleaning!$P:$P,0,0)</f>
        <v>3.78</v>
      </c>
      <c r="O1145">
        <f>_xlfn.XLOOKUP(A1145,Cleaning!$A:$A,Cleaning!$R:$R,0,0)</f>
        <v>0</v>
      </c>
      <c r="P1145">
        <f>_xlfn.XLOOKUP(A1145,Cleaning!$A:$A,Cleaning!$T:$T,0,0)</f>
        <v>0.36</v>
      </c>
      <c r="Q1145" s="5">
        <f>_xlfn.XLOOKUP(A1145,Cleaning!$A:$A,Cleaning!$V:$V,0,0)</f>
        <v>4.1399999999999997</v>
      </c>
    </row>
    <row r="1146" spans="1:17" x14ac:dyDescent="0.3">
      <c r="A1146" s="3">
        <v>121144</v>
      </c>
      <c r="B1146">
        <f>_xlfn.XLOOKUP(A1146,Cleaning!$A:$A,Cleaning!$B:$B,0,0)</f>
        <v>301</v>
      </c>
      <c r="C1146" s="2">
        <f>_xlfn.XLOOKUP(A1146,Cleaning!$A:$A,Cleaning!$C:$C,0,0)</f>
        <v>45834</v>
      </c>
      <c r="D1146" s="4">
        <f>_xlfn.XLOOKUP(A1146,Cleaning!$A:$A,Cleaning!$D:$D,0,0)</f>
        <v>0.28802083333333334</v>
      </c>
      <c r="E1146" s="2">
        <f>_xlfn.XLOOKUP(A1146,Cleaning!$A:$A,Cleaning!$E:$E,0,0)</f>
        <v>45834</v>
      </c>
      <c r="F1146" s="10" t="str">
        <f>_xlfn.XLOOKUP(A1146,Cleaning!$A:$A,Cleaning!$F:$F,0,0)</f>
        <v>Thursday</v>
      </c>
      <c r="G1146" t="str">
        <f>_xlfn.XLOOKUP(A1146,Cleaning!$A:$A,Cleaning!$G:$G,0,0)</f>
        <v>Dinner</v>
      </c>
      <c r="H1146" t="str">
        <f>_xlfn.XLOOKUP(A1146,Cleaning!$A:$A,Cleaning!$I:$I,0,0)</f>
        <v>Dine-In</v>
      </c>
      <c r="I1146" t="str">
        <f>_xlfn.XLOOKUP(A1146,Cleaning!$A:$A,Cleaning!$J:$J,0,0)</f>
        <v>Veggie Burger</v>
      </c>
      <c r="J1146" t="str">
        <f>_xlfn.XLOOKUP(A1146,Cleaning!$A:$A,Cleaning!$L:$L,0,0)</f>
        <v>Extra Patty</v>
      </c>
      <c r="K1146" t="str">
        <f>_xlfn.XLOOKUP(A1146,Cleaning!$A:$A,Cleaning!$X:$X,0,0)</f>
        <v>MobilePay</v>
      </c>
      <c r="L1146" s="3">
        <f>_xlfn.XLOOKUP(A1146,Cleaning!$A:$A,Cleaning!$M:$M,0,0)</f>
        <v>1</v>
      </c>
      <c r="M1146" s="5">
        <f>_xlfn.XLOOKUP(A1146,Cleaning!$A:$A,Cleaning!$O:$O,0,0)</f>
        <v>7.18</v>
      </c>
      <c r="N1146" s="12">
        <f>_xlfn.XLOOKUP(A1146,Cleaning!$A:$A,Cleaning!$P:$P,0,0)</f>
        <v>7.18</v>
      </c>
      <c r="O1146">
        <f>_xlfn.XLOOKUP(A1146,Cleaning!$A:$A,Cleaning!$R:$R,0,0)</f>
        <v>0</v>
      </c>
      <c r="P1146">
        <f>_xlfn.XLOOKUP(A1146,Cleaning!$A:$A,Cleaning!$T:$T,0,0)</f>
        <v>0.65</v>
      </c>
      <c r="Q1146" s="5">
        <f>_xlfn.XLOOKUP(A1146,Cleaning!$A:$A,Cleaning!$V:$V,0,0)</f>
        <v>7.83</v>
      </c>
    </row>
    <row r="1147" spans="1:17" x14ac:dyDescent="0.3">
      <c r="A1147" s="3">
        <v>121145</v>
      </c>
      <c r="B1147">
        <f>_xlfn.XLOOKUP(A1147,Cleaning!$A:$A,Cleaning!$B:$B,0,0)</f>
        <v>403</v>
      </c>
      <c r="C1147" s="2">
        <f>_xlfn.XLOOKUP(A1147,Cleaning!$A:$A,Cleaning!$C:$C,0,0)</f>
        <v>45778</v>
      </c>
      <c r="D1147" s="4">
        <f>_xlfn.XLOOKUP(A1147,Cleaning!$A:$A,Cleaning!$D:$D,0,0)</f>
        <v>0.45027777777777778</v>
      </c>
      <c r="E1147" s="2">
        <f>_xlfn.XLOOKUP(A1147,Cleaning!$A:$A,Cleaning!$E:$E,0,0)</f>
        <v>45778</v>
      </c>
      <c r="F1147" s="10" t="str">
        <f>_xlfn.XLOOKUP(A1147,Cleaning!$A:$A,Cleaning!$F:$F,0,0)</f>
        <v>Thursday</v>
      </c>
      <c r="G1147" t="str">
        <f>_xlfn.XLOOKUP(A1147,Cleaning!$A:$A,Cleaning!$G:$G,0,0)</f>
        <v>Late Night</v>
      </c>
      <c r="H1147" t="str">
        <f>_xlfn.XLOOKUP(A1147,Cleaning!$A:$A,Cleaning!$I:$I,0,0)</f>
        <v>Drive-Thru</v>
      </c>
      <c r="I1147" t="str">
        <f>_xlfn.XLOOKUP(A1147,Cleaning!$A:$A,Cleaning!$J:$J,0,0)</f>
        <v>Soft Drink (Large)</v>
      </c>
      <c r="J1147" t="str">
        <f>_xlfn.XLOOKUP(A1147,Cleaning!$A:$A,Cleaning!$L:$L,0,0)</f>
        <v>No Ice</v>
      </c>
      <c r="K1147" t="str">
        <f>_xlfn.XLOOKUP(A1147,Cleaning!$A:$A,Cleaning!$X:$X,0,0)</f>
        <v>Cash</v>
      </c>
      <c r="L1147" s="3">
        <f>_xlfn.XLOOKUP(A1147,Cleaning!$A:$A,Cleaning!$M:$M,0,0)</f>
        <v>1</v>
      </c>
      <c r="M1147" s="5">
        <f>_xlfn.XLOOKUP(A1147,Cleaning!$A:$A,Cleaning!$O:$O,0,0)</f>
        <v>1.9900000000000002</v>
      </c>
      <c r="N1147" s="12">
        <f>_xlfn.XLOOKUP(A1147,Cleaning!$A:$A,Cleaning!$P:$P,0,0)</f>
        <v>1.9900000000000002</v>
      </c>
      <c r="O1147">
        <f>_xlfn.XLOOKUP(A1147,Cleaning!$A:$A,Cleaning!$R:$R,0,0)</f>
        <v>0</v>
      </c>
      <c r="P1147">
        <f>_xlfn.XLOOKUP(A1147,Cleaning!$A:$A,Cleaning!$T:$T,0,0)</f>
        <v>0.19</v>
      </c>
      <c r="Q1147" s="5">
        <f>_xlfn.XLOOKUP(A1147,Cleaning!$A:$A,Cleaning!$V:$V,0,0)</f>
        <v>2.1800000000000002</v>
      </c>
    </row>
    <row r="1148" spans="1:17" x14ac:dyDescent="0.3">
      <c r="A1148" s="3">
        <v>121146</v>
      </c>
      <c r="B1148">
        <f>_xlfn.XLOOKUP(A1148,Cleaning!$A:$A,Cleaning!$B:$B,0,0)</f>
        <v>301</v>
      </c>
      <c r="C1148" s="2">
        <f>_xlfn.XLOOKUP(A1148,Cleaning!$A:$A,Cleaning!$C:$C,0,0)</f>
        <v>45850</v>
      </c>
      <c r="D1148" s="4">
        <f>_xlfn.XLOOKUP(A1148,Cleaning!$A:$A,Cleaning!$D:$D,0,0)</f>
        <v>0.46765046296296298</v>
      </c>
      <c r="E1148" s="2">
        <f>_xlfn.XLOOKUP(A1148,Cleaning!$A:$A,Cleaning!$E:$E,0,0)</f>
        <v>45850</v>
      </c>
      <c r="F1148" s="10" t="str">
        <f>_xlfn.XLOOKUP(A1148,Cleaning!$A:$A,Cleaning!$F:$F,0,0)</f>
        <v>Saturday</v>
      </c>
      <c r="G1148" t="str">
        <f>_xlfn.XLOOKUP(A1148,Cleaning!$A:$A,Cleaning!$G:$G,0,0)</f>
        <v>Late Night</v>
      </c>
      <c r="H1148" t="str">
        <f>_xlfn.XLOOKUP(A1148,Cleaning!$A:$A,Cleaning!$I:$I,0,0)</f>
        <v>Takeout</v>
      </c>
      <c r="I1148" t="str">
        <f>_xlfn.XLOOKUP(A1148,Cleaning!$A:$A,Cleaning!$J:$J,0,0)</f>
        <v>Cheeseburger</v>
      </c>
      <c r="J1148" t="str">
        <f>_xlfn.XLOOKUP(A1148,Cleaning!$A:$A,Cleaning!$L:$L,0,0)</f>
        <v>No Modifier</v>
      </c>
      <c r="K1148" t="str">
        <f>_xlfn.XLOOKUP(A1148,Cleaning!$A:$A,Cleaning!$X:$X,0,0)</f>
        <v>Card</v>
      </c>
      <c r="L1148" s="3">
        <f>_xlfn.XLOOKUP(A1148,Cleaning!$A:$A,Cleaning!$M:$M,0,0)</f>
        <v>1</v>
      </c>
      <c r="M1148" s="5">
        <f>_xlfn.XLOOKUP(A1148,Cleaning!$A:$A,Cleaning!$O:$O,0,0)</f>
        <v>4.12</v>
      </c>
      <c r="N1148" s="12">
        <f>_xlfn.XLOOKUP(A1148,Cleaning!$A:$A,Cleaning!$P:$P,0,0)</f>
        <v>4.12</v>
      </c>
      <c r="O1148">
        <f>_xlfn.XLOOKUP(A1148,Cleaning!$A:$A,Cleaning!$R:$R,0,0)</f>
        <v>0.21</v>
      </c>
      <c r="P1148">
        <f>_xlfn.XLOOKUP(A1148,Cleaning!$A:$A,Cleaning!$T:$T,0,0)</f>
        <v>0.25</v>
      </c>
      <c r="Q1148" s="5">
        <f>_xlfn.XLOOKUP(A1148,Cleaning!$A:$A,Cleaning!$V:$V,0,0)</f>
        <v>4.16</v>
      </c>
    </row>
    <row r="1149" spans="1:17" x14ac:dyDescent="0.3">
      <c r="A1149" s="3">
        <v>121147</v>
      </c>
      <c r="B1149">
        <f>_xlfn.XLOOKUP(A1149,Cleaning!$A:$A,Cleaning!$B:$B,0,0)</f>
        <v>101</v>
      </c>
      <c r="C1149" s="2">
        <f>_xlfn.XLOOKUP(A1149,Cleaning!$A:$A,Cleaning!$C:$C,0,0)</f>
        <v>45862</v>
      </c>
      <c r="D1149" s="4">
        <f>_xlfn.XLOOKUP(A1149,Cleaning!$A:$A,Cleaning!$D:$D,0,0)</f>
        <v>0.46414351851851854</v>
      </c>
      <c r="E1149" s="2">
        <f>_xlfn.XLOOKUP(A1149,Cleaning!$A:$A,Cleaning!$E:$E,0,0)</f>
        <v>45862</v>
      </c>
      <c r="F1149" s="10" t="str">
        <f>_xlfn.XLOOKUP(A1149,Cleaning!$A:$A,Cleaning!$F:$F,0,0)</f>
        <v>Thursday</v>
      </c>
      <c r="G1149" t="str">
        <f>_xlfn.XLOOKUP(A1149,Cleaning!$A:$A,Cleaning!$G:$G,0,0)</f>
        <v>Morning</v>
      </c>
      <c r="H1149" t="str">
        <f>_xlfn.XLOOKUP(A1149,Cleaning!$A:$A,Cleaning!$I:$I,0,0)</f>
        <v>Dine-In</v>
      </c>
      <c r="I1149" t="str">
        <f>_xlfn.XLOOKUP(A1149,Cleaning!$A:$A,Cleaning!$J:$J,0,0)</f>
        <v>Coffee</v>
      </c>
      <c r="J1149" t="str">
        <f>_xlfn.XLOOKUP(A1149,Cleaning!$A:$A,Cleaning!$L:$L,0,0)</f>
        <v>No Modifier</v>
      </c>
      <c r="K1149" t="str">
        <f>_xlfn.XLOOKUP(A1149,Cleaning!$A:$A,Cleaning!$X:$X,0,0)</f>
        <v>Card</v>
      </c>
      <c r="L1149" s="3">
        <f>_xlfn.XLOOKUP(A1149,Cleaning!$A:$A,Cleaning!$M:$M,0,0)</f>
        <v>1</v>
      </c>
      <c r="M1149" s="5">
        <f>_xlfn.XLOOKUP(A1149,Cleaning!$A:$A,Cleaning!$O:$O,0,0)</f>
        <v>1.6</v>
      </c>
      <c r="N1149" s="12">
        <f>_xlfn.XLOOKUP(A1149,Cleaning!$A:$A,Cleaning!$P:$P,0,0)</f>
        <v>1.6</v>
      </c>
      <c r="O1149">
        <f>_xlfn.XLOOKUP(A1149,Cleaning!$A:$A,Cleaning!$R:$R,0,0)</f>
        <v>0</v>
      </c>
      <c r="P1149">
        <f>_xlfn.XLOOKUP(A1149,Cleaning!$A:$A,Cleaning!$T:$T,0,0)</f>
        <v>0.12</v>
      </c>
      <c r="Q1149" s="5">
        <f>_xlfn.XLOOKUP(A1149,Cleaning!$A:$A,Cleaning!$V:$V,0,0)</f>
        <v>1.72</v>
      </c>
    </row>
    <row r="1150" spans="1:17" x14ac:dyDescent="0.3">
      <c r="A1150" s="3">
        <v>121148</v>
      </c>
      <c r="B1150">
        <f>_xlfn.XLOOKUP(A1150,Cleaning!$A:$A,Cleaning!$B:$B,0,0)</f>
        <v>101</v>
      </c>
      <c r="C1150" s="2">
        <f>_xlfn.XLOOKUP(A1150,Cleaning!$A:$A,Cleaning!$C:$C,0,0)</f>
        <v>45843</v>
      </c>
      <c r="D1150" s="4">
        <f>_xlfn.XLOOKUP(A1150,Cleaning!$A:$A,Cleaning!$D:$D,0,0)</f>
        <v>0.41739583333333335</v>
      </c>
      <c r="E1150" s="2">
        <f>_xlfn.XLOOKUP(A1150,Cleaning!$A:$A,Cleaning!$E:$E,0,0)</f>
        <v>45843</v>
      </c>
      <c r="F1150" s="10" t="str">
        <f>_xlfn.XLOOKUP(A1150,Cleaning!$A:$A,Cleaning!$F:$F,0,0)</f>
        <v>Saturday</v>
      </c>
      <c r="G1150" t="str">
        <f>_xlfn.XLOOKUP(A1150,Cleaning!$A:$A,Cleaning!$G:$G,0,0)</f>
        <v>Morning</v>
      </c>
      <c r="H1150" t="str">
        <f>_xlfn.XLOOKUP(A1150,Cleaning!$A:$A,Cleaning!$I:$I,0,0)</f>
        <v>Delivery</v>
      </c>
      <c r="I1150" t="str">
        <f>_xlfn.XLOOKUP(A1150,Cleaning!$A:$A,Cleaning!$J:$J,0,0)</f>
        <v>Soft Drink (Medium)</v>
      </c>
      <c r="J1150" t="str">
        <f>_xlfn.XLOOKUP(A1150,Cleaning!$A:$A,Cleaning!$L:$L,0,0)</f>
        <v>No Ice</v>
      </c>
      <c r="K1150" t="str">
        <f>_xlfn.XLOOKUP(A1150,Cleaning!$A:$A,Cleaning!$X:$X,0,0)</f>
        <v>Card</v>
      </c>
      <c r="L1150" s="3">
        <f>_xlfn.XLOOKUP(A1150,Cleaning!$A:$A,Cleaning!$M:$M,0,0)</f>
        <v>1</v>
      </c>
      <c r="M1150" s="5">
        <f>_xlfn.XLOOKUP(A1150,Cleaning!$A:$A,Cleaning!$O:$O,0,0)</f>
        <v>1.87</v>
      </c>
      <c r="N1150" s="12">
        <f>_xlfn.XLOOKUP(A1150,Cleaning!$A:$A,Cleaning!$P:$P,0,0)</f>
        <v>1.87</v>
      </c>
      <c r="O1150">
        <f>_xlfn.XLOOKUP(A1150,Cleaning!$A:$A,Cleaning!$R:$R,0,0)</f>
        <v>0</v>
      </c>
      <c r="P1150">
        <f>_xlfn.XLOOKUP(A1150,Cleaning!$A:$A,Cleaning!$T:$T,0,0)</f>
        <v>0.15</v>
      </c>
      <c r="Q1150" s="5">
        <f>_xlfn.XLOOKUP(A1150,Cleaning!$A:$A,Cleaning!$V:$V,0,0)</f>
        <v>2.02</v>
      </c>
    </row>
    <row r="1151" spans="1:17" x14ac:dyDescent="0.3">
      <c r="A1151" s="3">
        <v>121149</v>
      </c>
      <c r="B1151">
        <f>_xlfn.XLOOKUP(A1151,Cleaning!$A:$A,Cleaning!$B:$B,0,0)</f>
        <v>501</v>
      </c>
      <c r="C1151" s="2">
        <f>_xlfn.XLOOKUP(A1151,Cleaning!$A:$A,Cleaning!$C:$C,0,0)</f>
        <v>45797</v>
      </c>
      <c r="D1151" s="4">
        <f>_xlfn.XLOOKUP(A1151,Cleaning!$A:$A,Cleaning!$D:$D,0,0)</f>
        <v>0.50680555555555551</v>
      </c>
      <c r="E1151" s="2">
        <f>_xlfn.XLOOKUP(A1151,Cleaning!$A:$A,Cleaning!$E:$E,0,0)</f>
        <v>45797</v>
      </c>
      <c r="F1151" s="10" t="str">
        <f>_xlfn.XLOOKUP(A1151,Cleaning!$A:$A,Cleaning!$F:$F,0,0)</f>
        <v>Tuesday</v>
      </c>
      <c r="G1151" t="str">
        <f>_xlfn.XLOOKUP(A1151,Cleaning!$A:$A,Cleaning!$G:$G,0,0)</f>
        <v>Lunch</v>
      </c>
      <c r="H1151" t="str">
        <f>_xlfn.XLOOKUP(A1151,Cleaning!$A:$A,Cleaning!$I:$I,0,0)</f>
        <v>Dine-In</v>
      </c>
      <c r="I1151" t="str">
        <f>_xlfn.XLOOKUP(A1151,Cleaning!$A:$A,Cleaning!$J:$J,0,0)</f>
        <v>Cheeseburger</v>
      </c>
      <c r="J1151" t="str">
        <f>_xlfn.XLOOKUP(A1151,Cleaning!$A:$A,Cleaning!$L:$L,0,0)</f>
        <v>No Modifier</v>
      </c>
      <c r="K1151" t="str">
        <f>_xlfn.XLOOKUP(A1151,Cleaning!$A:$A,Cleaning!$X:$X,0,0)</f>
        <v>GiftCard</v>
      </c>
      <c r="L1151" s="3">
        <f>_xlfn.XLOOKUP(A1151,Cleaning!$A:$A,Cleaning!$M:$M,0,0)</f>
        <v>1</v>
      </c>
      <c r="M1151" s="5">
        <f>_xlfn.XLOOKUP(A1151,Cleaning!$A:$A,Cleaning!$O:$O,0,0)</f>
        <v>4.21</v>
      </c>
      <c r="N1151" s="12">
        <f>_xlfn.XLOOKUP(A1151,Cleaning!$A:$A,Cleaning!$P:$P,0,0)</f>
        <v>4.21</v>
      </c>
      <c r="O1151">
        <f>_xlfn.XLOOKUP(A1151,Cleaning!$A:$A,Cleaning!$R:$R,0,0)</f>
        <v>0</v>
      </c>
      <c r="P1151">
        <f>_xlfn.XLOOKUP(A1151,Cleaning!$A:$A,Cleaning!$T:$T,0,0)</f>
        <v>0.36</v>
      </c>
      <c r="Q1151" s="5">
        <f>_xlfn.XLOOKUP(A1151,Cleaning!$A:$A,Cleaning!$V:$V,0,0)</f>
        <v>4.57</v>
      </c>
    </row>
    <row r="1152" spans="1:17" x14ac:dyDescent="0.3">
      <c r="A1152" s="3">
        <v>121150</v>
      </c>
      <c r="B1152">
        <f>_xlfn.XLOOKUP(A1152,Cleaning!$A:$A,Cleaning!$B:$B,0,0)</f>
        <v>102</v>
      </c>
      <c r="C1152" s="2">
        <f>_xlfn.XLOOKUP(A1152,Cleaning!$A:$A,Cleaning!$C:$C,0,0)</f>
        <v>45771</v>
      </c>
      <c r="D1152" s="4">
        <f>_xlfn.XLOOKUP(A1152,Cleaning!$A:$A,Cleaning!$D:$D,0,0)</f>
        <v>0.53482638888888889</v>
      </c>
      <c r="E1152" s="2">
        <f>_xlfn.XLOOKUP(A1152,Cleaning!$A:$A,Cleaning!$E:$E,0,0)</f>
        <v>45771</v>
      </c>
      <c r="F1152" s="10" t="str">
        <f>_xlfn.XLOOKUP(A1152,Cleaning!$A:$A,Cleaning!$F:$F,0,0)</f>
        <v>Thursday</v>
      </c>
      <c r="G1152" t="str">
        <f>_xlfn.XLOOKUP(A1152,Cleaning!$A:$A,Cleaning!$G:$G,0,0)</f>
        <v>Late Night</v>
      </c>
      <c r="H1152" t="str">
        <f>_xlfn.XLOOKUP(A1152,Cleaning!$A:$A,Cleaning!$I:$I,0,0)</f>
        <v>Takeout</v>
      </c>
      <c r="I1152" t="str">
        <f>_xlfn.XLOOKUP(A1152,Cleaning!$A:$A,Cleaning!$J:$J,0,0)</f>
        <v>Soft Drink (Large)</v>
      </c>
      <c r="J1152" t="str">
        <f>_xlfn.XLOOKUP(A1152,Cleaning!$A:$A,Cleaning!$L:$L,0,0)</f>
        <v>Almond Milk</v>
      </c>
      <c r="K1152" t="str">
        <f>_xlfn.XLOOKUP(A1152,Cleaning!$A:$A,Cleaning!$X:$X,0,0)</f>
        <v>Card</v>
      </c>
      <c r="L1152" s="3">
        <f>_xlfn.XLOOKUP(A1152,Cleaning!$A:$A,Cleaning!$M:$M,0,0)</f>
        <v>1</v>
      </c>
      <c r="M1152" s="5">
        <f>_xlfn.XLOOKUP(A1152,Cleaning!$A:$A,Cleaning!$O:$O,0,0)</f>
        <v>2.59</v>
      </c>
      <c r="N1152" s="12">
        <f>_xlfn.XLOOKUP(A1152,Cleaning!$A:$A,Cleaning!$P:$P,0,0)</f>
        <v>2.59</v>
      </c>
      <c r="O1152">
        <f>_xlfn.XLOOKUP(A1152,Cleaning!$A:$A,Cleaning!$R:$R,0,0)</f>
        <v>0</v>
      </c>
      <c r="P1152">
        <f>_xlfn.XLOOKUP(A1152,Cleaning!$A:$A,Cleaning!$T:$T,0,0)</f>
        <v>0.17</v>
      </c>
      <c r="Q1152" s="5">
        <f>_xlfn.XLOOKUP(A1152,Cleaning!$A:$A,Cleaning!$V:$V,0,0)</f>
        <v>2.76</v>
      </c>
    </row>
    <row r="1153" spans="1:17" x14ac:dyDescent="0.3">
      <c r="A1153" s="3">
        <v>121151</v>
      </c>
      <c r="B1153">
        <f>_xlfn.XLOOKUP(A1153,Cleaning!$A:$A,Cleaning!$B:$B,0,0)</f>
        <v>102</v>
      </c>
      <c r="C1153" s="2">
        <f>_xlfn.XLOOKUP(A1153,Cleaning!$A:$A,Cleaning!$C:$C,0,0)</f>
        <v>45851</v>
      </c>
      <c r="D1153" s="4">
        <f>_xlfn.XLOOKUP(A1153,Cleaning!$A:$A,Cleaning!$D:$D,0,0)</f>
        <v>0.14583333333333334</v>
      </c>
      <c r="E1153" s="2">
        <f>_xlfn.XLOOKUP(A1153,Cleaning!$A:$A,Cleaning!$E:$E,0,0)</f>
        <v>45851</v>
      </c>
      <c r="F1153" s="10" t="str">
        <f>_xlfn.XLOOKUP(A1153,Cleaning!$A:$A,Cleaning!$F:$F,0,0)</f>
        <v>Sunday</v>
      </c>
      <c r="G1153" t="str">
        <f>_xlfn.XLOOKUP(A1153,Cleaning!$A:$A,Cleaning!$G:$G,0,0)</f>
        <v>Afternoon</v>
      </c>
      <c r="H1153" t="str">
        <f>_xlfn.XLOOKUP(A1153,Cleaning!$A:$A,Cleaning!$I:$I,0,0)</f>
        <v>Dine-In</v>
      </c>
      <c r="I1153" t="str">
        <f>_xlfn.XLOOKUP(A1153,Cleaning!$A:$A,Cleaning!$J:$J,0,0)</f>
        <v>Milkshake</v>
      </c>
      <c r="J1153" t="str">
        <f>_xlfn.XLOOKUP(A1153,Cleaning!$A:$A,Cleaning!$L:$L,0,0)</f>
        <v>No Modifier</v>
      </c>
      <c r="K1153" t="str">
        <f>_xlfn.XLOOKUP(A1153,Cleaning!$A:$A,Cleaning!$X:$X,0,0)</f>
        <v>Card</v>
      </c>
      <c r="L1153" s="3">
        <f>_xlfn.XLOOKUP(A1153,Cleaning!$A:$A,Cleaning!$M:$M,0,0)</f>
        <v>2</v>
      </c>
      <c r="M1153" s="5">
        <f>_xlfn.XLOOKUP(A1153,Cleaning!$A:$A,Cleaning!$O:$O,0,0)</f>
        <v>3.27</v>
      </c>
      <c r="N1153" s="12">
        <f>_xlfn.XLOOKUP(A1153,Cleaning!$A:$A,Cleaning!$P:$P,0,0)</f>
        <v>6.54</v>
      </c>
      <c r="O1153">
        <f>_xlfn.XLOOKUP(A1153,Cleaning!$A:$A,Cleaning!$R:$R,0,0)</f>
        <v>0</v>
      </c>
      <c r="P1153">
        <f>_xlfn.XLOOKUP(A1153,Cleaning!$A:$A,Cleaning!$T:$T,0,0)</f>
        <v>0.39</v>
      </c>
      <c r="Q1153" s="5">
        <f>_xlfn.XLOOKUP(A1153,Cleaning!$A:$A,Cleaning!$V:$V,0,0)</f>
        <v>6.93</v>
      </c>
    </row>
    <row r="1154" spans="1:17" x14ac:dyDescent="0.3">
      <c r="A1154" s="3">
        <v>121152</v>
      </c>
      <c r="B1154">
        <f>_xlfn.XLOOKUP(A1154,Cleaning!$A:$A,Cleaning!$B:$B,0,0)</f>
        <v>103</v>
      </c>
      <c r="C1154" s="2">
        <f>_xlfn.XLOOKUP(A1154,Cleaning!$A:$A,Cleaning!$C:$C,0,0)</f>
        <v>45832</v>
      </c>
      <c r="D1154" s="4">
        <f>_xlfn.XLOOKUP(A1154,Cleaning!$A:$A,Cleaning!$D:$D,0,0)</f>
        <v>0.26844907407407409</v>
      </c>
      <c r="E1154" s="2">
        <f>_xlfn.XLOOKUP(A1154,Cleaning!$A:$A,Cleaning!$E:$E,0,0)</f>
        <v>45832</v>
      </c>
      <c r="F1154" s="10" t="str">
        <f>_xlfn.XLOOKUP(A1154,Cleaning!$A:$A,Cleaning!$F:$F,0,0)</f>
        <v>Tuesday</v>
      </c>
      <c r="G1154" t="str">
        <f>_xlfn.XLOOKUP(A1154,Cleaning!$A:$A,Cleaning!$G:$G,0,0)</f>
        <v>Breakfast</v>
      </c>
      <c r="H1154" t="str">
        <f>_xlfn.XLOOKUP(A1154,Cleaning!$A:$A,Cleaning!$I:$I,0,0)</f>
        <v>Drive-Thru</v>
      </c>
      <c r="I1154" t="str">
        <f>_xlfn.XLOOKUP(A1154,Cleaning!$A:$A,Cleaning!$J:$J,0,0)</f>
        <v>Breakfast Burrito</v>
      </c>
      <c r="J1154" t="str">
        <f>_xlfn.XLOOKUP(A1154,Cleaning!$A:$A,Cleaning!$L:$L,0,0)</f>
        <v>Extra Egg</v>
      </c>
      <c r="K1154" t="str">
        <f>_xlfn.XLOOKUP(A1154,Cleaning!$A:$A,Cleaning!$X:$X,0,0)</f>
        <v>Card</v>
      </c>
      <c r="L1154" s="3">
        <f>_xlfn.XLOOKUP(A1154,Cleaning!$A:$A,Cleaning!$M:$M,0,0)</f>
        <v>1</v>
      </c>
      <c r="M1154" s="5">
        <f>_xlfn.XLOOKUP(A1154,Cleaning!$A:$A,Cleaning!$O:$O,0,0)</f>
        <v>4.58</v>
      </c>
      <c r="N1154" s="12">
        <f>_xlfn.XLOOKUP(A1154,Cleaning!$A:$A,Cleaning!$P:$P,0,0)</f>
        <v>4.58</v>
      </c>
      <c r="O1154">
        <f>_xlfn.XLOOKUP(A1154,Cleaning!$A:$A,Cleaning!$R:$R,0,0)</f>
        <v>0</v>
      </c>
      <c r="P1154">
        <f>_xlfn.XLOOKUP(A1154,Cleaning!$A:$A,Cleaning!$T:$T,0,0)</f>
        <v>0.32</v>
      </c>
      <c r="Q1154" s="5">
        <f>_xlfn.XLOOKUP(A1154,Cleaning!$A:$A,Cleaning!$V:$V,0,0)</f>
        <v>4.9000000000000004</v>
      </c>
    </row>
    <row r="1155" spans="1:17" x14ac:dyDescent="0.3">
      <c r="A1155" s="3">
        <v>121153</v>
      </c>
      <c r="B1155">
        <f>_xlfn.XLOOKUP(A1155,Cleaning!$A:$A,Cleaning!$B:$B,0,0)</f>
        <v>501</v>
      </c>
      <c r="C1155" s="2">
        <f>_xlfn.XLOOKUP(A1155,Cleaning!$A:$A,Cleaning!$C:$C,0,0)</f>
        <v>45854</v>
      </c>
      <c r="D1155" s="4">
        <f>_xlfn.XLOOKUP(A1155,Cleaning!$A:$A,Cleaning!$D:$D,0,0)</f>
        <v>0.48712962962962963</v>
      </c>
      <c r="E1155" s="2">
        <f>_xlfn.XLOOKUP(A1155,Cleaning!$A:$A,Cleaning!$E:$E,0,0)</f>
        <v>45854</v>
      </c>
      <c r="F1155" s="10" t="str">
        <f>_xlfn.XLOOKUP(A1155,Cleaning!$A:$A,Cleaning!$F:$F,0,0)</f>
        <v>Wednesday</v>
      </c>
      <c r="G1155" t="str">
        <f>_xlfn.XLOOKUP(A1155,Cleaning!$A:$A,Cleaning!$G:$G,0,0)</f>
        <v>Lunch</v>
      </c>
      <c r="H1155" t="str">
        <f>_xlfn.XLOOKUP(A1155,Cleaning!$A:$A,Cleaning!$I:$I,0,0)</f>
        <v>Dine-In</v>
      </c>
      <c r="I1155" t="str">
        <f>_xlfn.XLOOKUP(A1155,Cleaning!$A:$A,Cleaning!$J:$J,0,0)</f>
        <v>Chicken Sandwich</v>
      </c>
      <c r="J1155" t="str">
        <f>_xlfn.XLOOKUP(A1155,Cleaning!$A:$A,Cleaning!$L:$L,0,0)</f>
        <v>Spicy</v>
      </c>
      <c r="K1155" t="str">
        <f>_xlfn.XLOOKUP(A1155,Cleaning!$A:$A,Cleaning!$X:$X,0,0)</f>
        <v>Card</v>
      </c>
      <c r="L1155" s="3">
        <f>_xlfn.XLOOKUP(A1155,Cleaning!$A:$A,Cleaning!$M:$M,0,0)</f>
        <v>1</v>
      </c>
      <c r="M1155" s="5">
        <f>_xlfn.XLOOKUP(A1155,Cleaning!$A:$A,Cleaning!$O:$O,0,0)</f>
        <v>4.8999999999999995</v>
      </c>
      <c r="N1155" s="12">
        <f>_xlfn.XLOOKUP(A1155,Cleaning!$A:$A,Cleaning!$P:$P,0,0)</f>
        <v>4.8999999999999995</v>
      </c>
      <c r="O1155">
        <f>_xlfn.XLOOKUP(A1155,Cleaning!$A:$A,Cleaning!$R:$R,0,0)</f>
        <v>0</v>
      </c>
      <c r="P1155">
        <f>_xlfn.XLOOKUP(A1155,Cleaning!$A:$A,Cleaning!$T:$T,0,0)</f>
        <v>0.32</v>
      </c>
      <c r="Q1155" s="5">
        <f>_xlfn.XLOOKUP(A1155,Cleaning!$A:$A,Cleaning!$V:$V,0,0)</f>
        <v>5.22</v>
      </c>
    </row>
    <row r="1156" spans="1:17" x14ac:dyDescent="0.3">
      <c r="A1156" s="3">
        <v>121154</v>
      </c>
      <c r="B1156">
        <f>_xlfn.XLOOKUP(A1156,Cleaning!$A:$A,Cleaning!$B:$B,0,0)</f>
        <v>301</v>
      </c>
      <c r="C1156" s="2">
        <f>_xlfn.XLOOKUP(A1156,Cleaning!$A:$A,Cleaning!$C:$C,0,0)</f>
        <v>45788</v>
      </c>
      <c r="D1156" s="4">
        <f>_xlfn.XLOOKUP(A1156,Cleaning!$A:$A,Cleaning!$D:$D,0,0)</f>
        <v>0.36627314814814815</v>
      </c>
      <c r="E1156" s="2">
        <f>_xlfn.XLOOKUP(A1156,Cleaning!$A:$A,Cleaning!$E:$E,0,0)</f>
        <v>45788</v>
      </c>
      <c r="F1156" s="10" t="str">
        <f>_xlfn.XLOOKUP(A1156,Cleaning!$A:$A,Cleaning!$F:$F,0,0)</f>
        <v>Sunday</v>
      </c>
      <c r="G1156" t="str">
        <f>_xlfn.XLOOKUP(A1156,Cleaning!$A:$A,Cleaning!$G:$G,0,0)</f>
        <v>Dinner</v>
      </c>
      <c r="H1156" t="str">
        <f>_xlfn.XLOOKUP(A1156,Cleaning!$A:$A,Cleaning!$I:$I,0,0)</f>
        <v>Drive-Thru</v>
      </c>
      <c r="I1156" t="str">
        <f>_xlfn.XLOOKUP(A1156,Cleaning!$A:$A,Cleaning!$J:$J,0,0)</f>
        <v>Double Cheeseburger</v>
      </c>
      <c r="J1156" t="str">
        <f>_xlfn.XLOOKUP(A1156,Cleaning!$A:$A,Cleaning!$L:$L,0,0)</f>
        <v>No Modifier</v>
      </c>
      <c r="K1156" t="str">
        <f>_xlfn.XLOOKUP(A1156,Cleaning!$A:$A,Cleaning!$X:$X,0,0)</f>
        <v>GiftCard</v>
      </c>
      <c r="L1156" s="3">
        <f>_xlfn.XLOOKUP(A1156,Cleaning!$A:$A,Cleaning!$M:$M,0,0)</f>
        <v>1</v>
      </c>
      <c r="M1156" s="5">
        <f>_xlfn.XLOOKUP(A1156,Cleaning!$A:$A,Cleaning!$O:$O,0,0)</f>
        <v>6.42</v>
      </c>
      <c r="N1156" s="12">
        <f>_xlfn.XLOOKUP(A1156,Cleaning!$A:$A,Cleaning!$P:$P,0,0)</f>
        <v>6.42</v>
      </c>
      <c r="O1156">
        <f>_xlfn.XLOOKUP(A1156,Cleaning!$A:$A,Cleaning!$R:$R,0,0)</f>
        <v>0</v>
      </c>
      <c r="P1156">
        <f>_xlfn.XLOOKUP(A1156,Cleaning!$A:$A,Cleaning!$T:$T,0,0)</f>
        <v>0.57999999999999996</v>
      </c>
      <c r="Q1156" s="5">
        <f>_xlfn.XLOOKUP(A1156,Cleaning!$A:$A,Cleaning!$V:$V,0,0)</f>
        <v>7</v>
      </c>
    </row>
    <row r="1157" spans="1:17" x14ac:dyDescent="0.3">
      <c r="A1157" s="3">
        <v>121155</v>
      </c>
      <c r="B1157">
        <f>_xlfn.XLOOKUP(A1157,Cleaning!$A:$A,Cleaning!$B:$B,0,0)</f>
        <v>103</v>
      </c>
      <c r="C1157" s="2">
        <f>_xlfn.XLOOKUP(A1157,Cleaning!$A:$A,Cleaning!$C:$C,0,0)</f>
        <v>45781</v>
      </c>
      <c r="D1157" s="4">
        <f>_xlfn.XLOOKUP(A1157,Cleaning!$A:$A,Cleaning!$D:$D,0,0)</f>
        <v>0.34645833333333331</v>
      </c>
      <c r="E1157" s="2">
        <f>_xlfn.XLOOKUP(A1157,Cleaning!$A:$A,Cleaning!$E:$E,0,0)</f>
        <v>45781</v>
      </c>
      <c r="F1157" s="10" t="str">
        <f>_xlfn.XLOOKUP(A1157,Cleaning!$A:$A,Cleaning!$F:$F,0,0)</f>
        <v>Sunday</v>
      </c>
      <c r="G1157" t="str">
        <f>_xlfn.XLOOKUP(A1157,Cleaning!$A:$A,Cleaning!$G:$G,0,0)</f>
        <v>Dinner</v>
      </c>
      <c r="H1157" t="str">
        <f>_xlfn.XLOOKUP(A1157,Cleaning!$A:$A,Cleaning!$I:$I,0,0)</f>
        <v>Drive-Thru</v>
      </c>
      <c r="I1157" t="str">
        <f>_xlfn.XLOOKUP(A1157,Cleaning!$A:$A,Cleaning!$J:$J,0,0)</f>
        <v>Chicken Sandwich</v>
      </c>
      <c r="J1157" t="str">
        <f>_xlfn.XLOOKUP(A1157,Cleaning!$A:$A,Cleaning!$L:$L,0,0)</f>
        <v>No Modifier</v>
      </c>
      <c r="K1157" t="str">
        <f>_xlfn.XLOOKUP(A1157,Cleaning!$A:$A,Cleaning!$X:$X,0,0)</f>
        <v>MobilePay</v>
      </c>
      <c r="L1157" s="3">
        <f>_xlfn.XLOOKUP(A1157,Cleaning!$A:$A,Cleaning!$M:$M,0,0)</f>
        <v>1</v>
      </c>
      <c r="M1157" s="5">
        <f>_xlfn.XLOOKUP(A1157,Cleaning!$A:$A,Cleaning!$O:$O,0,0)</f>
        <v>5.7600000000000007</v>
      </c>
      <c r="N1157" s="12">
        <f>_xlfn.XLOOKUP(A1157,Cleaning!$A:$A,Cleaning!$P:$P,0,0)</f>
        <v>5.7600000000000007</v>
      </c>
      <c r="O1157">
        <f>_xlfn.XLOOKUP(A1157,Cleaning!$A:$A,Cleaning!$R:$R,0,0)</f>
        <v>0.86</v>
      </c>
      <c r="P1157">
        <f>_xlfn.XLOOKUP(A1157,Cleaning!$A:$A,Cleaning!$T:$T,0,0)</f>
        <v>0.34</v>
      </c>
      <c r="Q1157" s="5">
        <f>_xlfn.XLOOKUP(A1157,Cleaning!$A:$A,Cleaning!$V:$V,0,0)</f>
        <v>5.24</v>
      </c>
    </row>
    <row r="1158" spans="1:17" x14ac:dyDescent="0.3">
      <c r="A1158" s="3">
        <v>121156</v>
      </c>
      <c r="B1158">
        <f>_xlfn.XLOOKUP(A1158,Cleaning!$A:$A,Cleaning!$B:$B,0,0)</f>
        <v>101</v>
      </c>
      <c r="C1158" s="2">
        <f>_xlfn.XLOOKUP(A1158,Cleaning!$A:$A,Cleaning!$C:$C,0,0)</f>
        <v>45839</v>
      </c>
      <c r="D1158" s="4">
        <f>_xlfn.XLOOKUP(A1158,Cleaning!$A:$A,Cleaning!$D:$D,0,0)</f>
        <v>0.24476851851851852</v>
      </c>
      <c r="E1158" s="2">
        <f>_xlfn.XLOOKUP(A1158,Cleaning!$A:$A,Cleaning!$E:$E,0,0)</f>
        <v>45839</v>
      </c>
      <c r="F1158" s="10" t="str">
        <f>_xlfn.XLOOKUP(A1158,Cleaning!$A:$A,Cleaning!$F:$F,0,0)</f>
        <v>Tuesday</v>
      </c>
      <c r="G1158" t="str">
        <f>_xlfn.XLOOKUP(A1158,Cleaning!$A:$A,Cleaning!$G:$G,0,0)</f>
        <v>Afternoon</v>
      </c>
      <c r="H1158" t="str">
        <f>_xlfn.XLOOKUP(A1158,Cleaning!$A:$A,Cleaning!$I:$I,0,0)</f>
        <v>Delivery</v>
      </c>
      <c r="I1158" t="str">
        <f>_xlfn.XLOOKUP(A1158,Cleaning!$A:$A,Cleaning!$J:$J,0,0)</f>
        <v>Chicken Nuggets (10pc)</v>
      </c>
      <c r="J1158" t="str">
        <f>_xlfn.XLOOKUP(A1158,Cleaning!$A:$A,Cleaning!$L:$L,0,0)</f>
        <v>No Modifier</v>
      </c>
      <c r="K1158" t="str">
        <f>_xlfn.XLOOKUP(A1158,Cleaning!$A:$A,Cleaning!$X:$X,0,0)</f>
        <v>Card</v>
      </c>
      <c r="L1158" s="3">
        <f>_xlfn.XLOOKUP(A1158,Cleaning!$A:$A,Cleaning!$M:$M,0,0)</f>
        <v>1</v>
      </c>
      <c r="M1158" s="5">
        <f>_xlfn.XLOOKUP(A1158,Cleaning!$A:$A,Cleaning!$O:$O,0,0)</f>
        <v>4.76</v>
      </c>
      <c r="N1158" s="12">
        <f>_xlfn.XLOOKUP(A1158,Cleaning!$A:$A,Cleaning!$P:$P,0,0)</f>
        <v>4.76</v>
      </c>
      <c r="O1158">
        <f>_xlfn.XLOOKUP(A1158,Cleaning!$A:$A,Cleaning!$R:$R,0,0)</f>
        <v>0</v>
      </c>
      <c r="P1158">
        <f>_xlfn.XLOOKUP(A1158,Cleaning!$A:$A,Cleaning!$T:$T,0,0)</f>
        <v>0.38</v>
      </c>
      <c r="Q1158" s="5">
        <f>_xlfn.XLOOKUP(A1158,Cleaning!$A:$A,Cleaning!$V:$V,0,0)</f>
        <v>5.14</v>
      </c>
    </row>
    <row r="1159" spans="1:17" x14ac:dyDescent="0.3">
      <c r="A1159" s="3">
        <v>121157</v>
      </c>
      <c r="B1159">
        <f>_xlfn.XLOOKUP(A1159,Cleaning!$A:$A,Cleaning!$B:$B,0,0)</f>
        <v>501</v>
      </c>
      <c r="C1159" s="2">
        <f>_xlfn.XLOOKUP(A1159,Cleaning!$A:$A,Cleaning!$C:$C,0,0)</f>
        <v>45786</v>
      </c>
      <c r="D1159" s="4">
        <f>_xlfn.XLOOKUP(A1159,Cleaning!$A:$A,Cleaning!$D:$D,0,0)</f>
        <v>0.2799537037037037</v>
      </c>
      <c r="E1159" s="2">
        <f>_xlfn.XLOOKUP(A1159,Cleaning!$A:$A,Cleaning!$E:$E,0,0)</f>
        <v>45786</v>
      </c>
      <c r="F1159" s="10" t="str">
        <f>_xlfn.XLOOKUP(A1159,Cleaning!$A:$A,Cleaning!$F:$F,0,0)</f>
        <v>Friday</v>
      </c>
      <c r="G1159" t="str">
        <f>_xlfn.XLOOKUP(A1159,Cleaning!$A:$A,Cleaning!$G:$G,0,0)</f>
        <v>Dinner</v>
      </c>
      <c r="H1159" t="str">
        <f>_xlfn.XLOOKUP(A1159,Cleaning!$A:$A,Cleaning!$I:$I,0,0)</f>
        <v>Dine-In</v>
      </c>
      <c r="I1159" t="str">
        <f>_xlfn.XLOOKUP(A1159,Cleaning!$A:$A,Cleaning!$J:$J,0,0)</f>
        <v>Spicy Chicken Combo</v>
      </c>
      <c r="J1159" t="str">
        <f>_xlfn.XLOOKUP(A1159,Cleaning!$A:$A,Cleaning!$L:$L,0,0)</f>
        <v>No Modifier</v>
      </c>
      <c r="K1159" t="str">
        <f>_xlfn.XLOOKUP(A1159,Cleaning!$A:$A,Cleaning!$X:$X,0,0)</f>
        <v>Card</v>
      </c>
      <c r="L1159" s="3">
        <f>_xlfn.XLOOKUP(A1159,Cleaning!$A:$A,Cleaning!$M:$M,0,0)</f>
        <v>1</v>
      </c>
      <c r="M1159" s="5">
        <f>_xlfn.XLOOKUP(A1159,Cleaning!$A:$A,Cleaning!$O:$O,0,0)</f>
        <v>10.42</v>
      </c>
      <c r="N1159" s="12">
        <f>_xlfn.XLOOKUP(A1159,Cleaning!$A:$A,Cleaning!$P:$P,0,0)</f>
        <v>10.42</v>
      </c>
      <c r="O1159">
        <f>_xlfn.XLOOKUP(A1159,Cleaning!$A:$A,Cleaning!$R:$R,0,0)</f>
        <v>0</v>
      </c>
      <c r="P1159">
        <f>_xlfn.XLOOKUP(A1159,Cleaning!$A:$A,Cleaning!$T:$T,0,0)</f>
        <v>0.73</v>
      </c>
      <c r="Q1159" s="5">
        <f>_xlfn.XLOOKUP(A1159,Cleaning!$A:$A,Cleaning!$V:$V,0,0)</f>
        <v>11.15</v>
      </c>
    </row>
    <row r="1160" spans="1:17" x14ac:dyDescent="0.3">
      <c r="A1160" s="3">
        <v>121158</v>
      </c>
      <c r="B1160">
        <f>_xlfn.XLOOKUP(A1160,Cleaning!$A:$A,Cleaning!$B:$B,0,0)</f>
        <v>102</v>
      </c>
      <c r="C1160" s="2">
        <f>_xlfn.XLOOKUP(A1160,Cleaning!$A:$A,Cleaning!$C:$C,0,0)</f>
        <v>45823</v>
      </c>
      <c r="D1160" s="4">
        <f>_xlfn.XLOOKUP(A1160,Cleaning!$A:$A,Cleaning!$D:$D,0,0)</f>
        <v>0.41417824074074072</v>
      </c>
      <c r="E1160" s="2">
        <f>_xlfn.XLOOKUP(A1160,Cleaning!$A:$A,Cleaning!$E:$E,0,0)</f>
        <v>45823</v>
      </c>
      <c r="F1160" s="10" t="str">
        <f>_xlfn.XLOOKUP(A1160,Cleaning!$A:$A,Cleaning!$F:$F,0,0)</f>
        <v>Sunday</v>
      </c>
      <c r="G1160" t="str">
        <f>_xlfn.XLOOKUP(A1160,Cleaning!$A:$A,Cleaning!$G:$G,0,0)</f>
        <v>Breakfast</v>
      </c>
      <c r="H1160" t="str">
        <f>_xlfn.XLOOKUP(A1160,Cleaning!$A:$A,Cleaning!$I:$I,0,0)</f>
        <v>Drive-Thru</v>
      </c>
      <c r="I1160" t="str">
        <f>_xlfn.XLOOKUP(A1160,Cleaning!$A:$A,Cleaning!$J:$J,0,0)</f>
        <v>Coffee</v>
      </c>
      <c r="J1160" t="str">
        <f>_xlfn.XLOOKUP(A1160,Cleaning!$A:$A,Cleaning!$L:$L,0,0)</f>
        <v>Sugar-Free Syrup</v>
      </c>
      <c r="K1160" t="str">
        <f>_xlfn.XLOOKUP(A1160,Cleaning!$A:$A,Cleaning!$X:$X,0,0)</f>
        <v>Cash</v>
      </c>
      <c r="L1160" s="3">
        <f>_xlfn.XLOOKUP(A1160,Cleaning!$A:$A,Cleaning!$M:$M,0,0)</f>
        <v>1</v>
      </c>
      <c r="M1160" s="5">
        <f>_xlfn.XLOOKUP(A1160,Cleaning!$A:$A,Cleaning!$O:$O,0,0)</f>
        <v>2.39</v>
      </c>
      <c r="N1160" s="12">
        <f>_xlfn.XLOOKUP(A1160,Cleaning!$A:$A,Cleaning!$P:$P,0,0)</f>
        <v>2.39</v>
      </c>
      <c r="O1160">
        <f>_xlfn.XLOOKUP(A1160,Cleaning!$A:$A,Cleaning!$R:$R,0,0)</f>
        <v>0</v>
      </c>
      <c r="P1160">
        <f>_xlfn.XLOOKUP(A1160,Cleaning!$A:$A,Cleaning!$T:$T,0,0)</f>
        <v>0.23</v>
      </c>
      <c r="Q1160" s="5">
        <f>_xlfn.XLOOKUP(A1160,Cleaning!$A:$A,Cleaning!$V:$V,0,0)</f>
        <v>2.62</v>
      </c>
    </row>
    <row r="1161" spans="1:17" x14ac:dyDescent="0.3">
      <c r="A1161" s="3">
        <v>121159</v>
      </c>
      <c r="B1161">
        <f>_xlfn.XLOOKUP(A1161,Cleaning!$A:$A,Cleaning!$B:$B,0,0)</f>
        <v>403</v>
      </c>
      <c r="C1161" s="2">
        <f>_xlfn.XLOOKUP(A1161,Cleaning!$A:$A,Cleaning!$C:$C,0,0)</f>
        <v>45839</v>
      </c>
      <c r="D1161" s="4">
        <f>_xlfn.XLOOKUP(A1161,Cleaning!$A:$A,Cleaning!$D:$D,0,0)</f>
        <v>9.4456018518518522E-2</v>
      </c>
      <c r="E1161" s="2">
        <f>_xlfn.XLOOKUP(A1161,Cleaning!$A:$A,Cleaning!$E:$E,0,0)</f>
        <v>45839</v>
      </c>
      <c r="F1161" s="10" t="str">
        <f>_xlfn.XLOOKUP(A1161,Cleaning!$A:$A,Cleaning!$F:$F,0,0)</f>
        <v>Tuesday</v>
      </c>
      <c r="G1161" t="str">
        <f>_xlfn.XLOOKUP(A1161,Cleaning!$A:$A,Cleaning!$G:$G,0,0)</f>
        <v>Lunch</v>
      </c>
      <c r="H1161" t="str">
        <f>_xlfn.XLOOKUP(A1161,Cleaning!$A:$A,Cleaning!$I:$I,0,0)</f>
        <v>Takeout</v>
      </c>
      <c r="I1161" t="str">
        <f>_xlfn.XLOOKUP(A1161,Cleaning!$A:$A,Cleaning!$J:$J,0,0)</f>
        <v>French Fries</v>
      </c>
      <c r="J1161" t="str">
        <f>_xlfn.XLOOKUP(A1161,Cleaning!$A:$A,Cleaning!$L:$L,0,0)</f>
        <v>Large Size</v>
      </c>
      <c r="K1161" t="str">
        <f>_xlfn.XLOOKUP(A1161,Cleaning!$A:$A,Cleaning!$X:$X,0,0)</f>
        <v>Card</v>
      </c>
      <c r="L1161" s="3">
        <f>_xlfn.XLOOKUP(A1161,Cleaning!$A:$A,Cleaning!$M:$M,0,0)</f>
        <v>3</v>
      </c>
      <c r="M1161" s="5">
        <f>_xlfn.XLOOKUP(A1161,Cleaning!$A:$A,Cleaning!$O:$O,0,0)</f>
        <v>3.15</v>
      </c>
      <c r="N1161" s="12">
        <f>_xlfn.XLOOKUP(A1161,Cleaning!$A:$A,Cleaning!$P:$P,0,0)</f>
        <v>9.4499999999999993</v>
      </c>
      <c r="O1161">
        <f>_xlfn.XLOOKUP(A1161,Cleaning!$A:$A,Cleaning!$R:$R,0,0)</f>
        <v>0</v>
      </c>
      <c r="P1161">
        <f>_xlfn.XLOOKUP(A1161,Cleaning!$A:$A,Cleaning!$T:$T,0,0)</f>
        <v>0.56999999999999995</v>
      </c>
      <c r="Q1161" s="5">
        <f>_xlfn.XLOOKUP(A1161,Cleaning!$A:$A,Cleaning!$V:$V,0,0)</f>
        <v>10.02</v>
      </c>
    </row>
    <row r="1162" spans="1:17" x14ac:dyDescent="0.3">
      <c r="A1162" s="3">
        <v>121160</v>
      </c>
      <c r="B1162">
        <f>_xlfn.XLOOKUP(A1162,Cleaning!$A:$A,Cleaning!$B:$B,0,0)</f>
        <v>101</v>
      </c>
      <c r="C1162" s="2">
        <f>_xlfn.XLOOKUP(A1162,Cleaning!$A:$A,Cleaning!$C:$C,0,0)</f>
        <v>45784</v>
      </c>
      <c r="D1162" s="4">
        <f>_xlfn.XLOOKUP(A1162,Cleaning!$A:$A,Cleaning!$D:$D,0,0)</f>
        <v>0.51780092592592597</v>
      </c>
      <c r="E1162" s="2">
        <f>_xlfn.XLOOKUP(A1162,Cleaning!$A:$A,Cleaning!$E:$E,0,0)</f>
        <v>45784</v>
      </c>
      <c r="F1162" s="10" t="str">
        <f>_xlfn.XLOOKUP(A1162,Cleaning!$A:$A,Cleaning!$F:$F,0,0)</f>
        <v>Wednesday</v>
      </c>
      <c r="G1162" t="str">
        <f>_xlfn.XLOOKUP(A1162,Cleaning!$A:$A,Cleaning!$G:$G,0,0)</f>
        <v>Lunch</v>
      </c>
      <c r="H1162" t="str">
        <f>_xlfn.XLOOKUP(A1162,Cleaning!$A:$A,Cleaning!$I:$I,0,0)</f>
        <v>Drive-Thru</v>
      </c>
      <c r="I1162" t="str">
        <f>_xlfn.XLOOKUP(A1162,Cleaning!$A:$A,Cleaning!$J:$J,0,0)</f>
        <v>French Fries</v>
      </c>
      <c r="J1162" t="str">
        <f>_xlfn.XLOOKUP(A1162,Cleaning!$A:$A,Cleaning!$L:$L,0,0)</f>
        <v>Small Size</v>
      </c>
      <c r="K1162" t="str">
        <f>_xlfn.XLOOKUP(A1162,Cleaning!$A:$A,Cleaning!$X:$X,0,0)</f>
        <v>Cash</v>
      </c>
      <c r="L1162" s="3">
        <f>_xlfn.XLOOKUP(A1162,Cleaning!$A:$A,Cleaning!$M:$M,0,0)</f>
        <v>1</v>
      </c>
      <c r="M1162" s="5">
        <f>_xlfn.XLOOKUP(A1162,Cleaning!$A:$A,Cleaning!$O:$O,0,0)</f>
        <v>1.63</v>
      </c>
      <c r="N1162" s="12">
        <f>_xlfn.XLOOKUP(A1162,Cleaning!$A:$A,Cleaning!$P:$P,0,0)</f>
        <v>1.63</v>
      </c>
      <c r="O1162">
        <f>_xlfn.XLOOKUP(A1162,Cleaning!$A:$A,Cleaning!$R:$R,0,0)</f>
        <v>0</v>
      </c>
      <c r="P1162">
        <f>_xlfn.XLOOKUP(A1162,Cleaning!$A:$A,Cleaning!$T:$T,0,0)</f>
        <v>0.14000000000000001</v>
      </c>
      <c r="Q1162" s="5">
        <f>_xlfn.XLOOKUP(A1162,Cleaning!$A:$A,Cleaning!$V:$V,0,0)</f>
        <v>1.77</v>
      </c>
    </row>
    <row r="1163" spans="1:17" x14ac:dyDescent="0.3">
      <c r="A1163" s="3">
        <v>121161</v>
      </c>
      <c r="B1163">
        <f>_xlfn.XLOOKUP(A1163,Cleaning!$A:$A,Cleaning!$B:$B,0,0)</f>
        <v>403</v>
      </c>
      <c r="C1163" s="2">
        <f>_xlfn.XLOOKUP(A1163,Cleaning!$A:$A,Cleaning!$C:$C,0,0)</f>
        <v>45843</v>
      </c>
      <c r="D1163" s="4">
        <f>_xlfn.XLOOKUP(A1163,Cleaning!$A:$A,Cleaning!$D:$D,0,0)</f>
        <v>9.1076388888888887E-2</v>
      </c>
      <c r="E1163" s="2">
        <f>_xlfn.XLOOKUP(A1163,Cleaning!$A:$A,Cleaning!$E:$E,0,0)</f>
        <v>45843</v>
      </c>
      <c r="F1163" s="10" t="str">
        <f>_xlfn.XLOOKUP(A1163,Cleaning!$A:$A,Cleaning!$F:$F,0,0)</f>
        <v>Saturday</v>
      </c>
      <c r="G1163" t="str">
        <f>_xlfn.XLOOKUP(A1163,Cleaning!$A:$A,Cleaning!$G:$G,0,0)</f>
        <v>Lunch</v>
      </c>
      <c r="H1163" t="str">
        <f>_xlfn.XLOOKUP(A1163,Cleaning!$A:$A,Cleaning!$I:$I,0,0)</f>
        <v>Drive-Thru</v>
      </c>
      <c r="I1163" t="str">
        <f>_xlfn.XLOOKUP(A1163,Cleaning!$A:$A,Cleaning!$J:$J,0,0)</f>
        <v>Cheeseburger</v>
      </c>
      <c r="J1163" t="str">
        <f>_xlfn.XLOOKUP(A1163,Cleaning!$A:$A,Cleaning!$L:$L,0,0)</f>
        <v>No Modifier</v>
      </c>
      <c r="K1163" t="str">
        <f>_xlfn.XLOOKUP(A1163,Cleaning!$A:$A,Cleaning!$X:$X,0,0)</f>
        <v>Card</v>
      </c>
      <c r="L1163" s="3">
        <f>_xlfn.XLOOKUP(A1163,Cleaning!$A:$A,Cleaning!$M:$M,0,0)</f>
        <v>1</v>
      </c>
      <c r="M1163" s="5">
        <f>_xlfn.XLOOKUP(A1163,Cleaning!$A:$A,Cleaning!$O:$O,0,0)</f>
        <v>5.25</v>
      </c>
      <c r="N1163" s="12">
        <f>_xlfn.XLOOKUP(A1163,Cleaning!$A:$A,Cleaning!$P:$P,0,0)</f>
        <v>5.25</v>
      </c>
      <c r="O1163">
        <f>_xlfn.XLOOKUP(A1163,Cleaning!$A:$A,Cleaning!$R:$R,0,0)</f>
        <v>0</v>
      </c>
      <c r="P1163">
        <f>_xlfn.XLOOKUP(A1163,Cleaning!$A:$A,Cleaning!$T:$T,0,0)</f>
        <v>0.37</v>
      </c>
      <c r="Q1163" s="5">
        <f>_xlfn.XLOOKUP(A1163,Cleaning!$A:$A,Cleaning!$V:$V,0,0)</f>
        <v>5.62</v>
      </c>
    </row>
    <row r="1164" spans="1:17" x14ac:dyDescent="0.3">
      <c r="A1164" s="3">
        <v>121162</v>
      </c>
      <c r="B1164">
        <f>_xlfn.XLOOKUP(A1164,Cleaning!$A:$A,Cleaning!$B:$B,0,0)</f>
        <v>101</v>
      </c>
      <c r="C1164" s="2">
        <f>_xlfn.XLOOKUP(A1164,Cleaning!$A:$A,Cleaning!$C:$C,0,0)</f>
        <v>45876</v>
      </c>
      <c r="D1164" s="4">
        <f>_xlfn.XLOOKUP(A1164,Cleaning!$A:$A,Cleaning!$D:$D,0,0)</f>
        <v>0.39819444444444446</v>
      </c>
      <c r="E1164" s="2">
        <f>_xlfn.XLOOKUP(A1164,Cleaning!$A:$A,Cleaning!$E:$E,0,0)</f>
        <v>45876</v>
      </c>
      <c r="F1164" s="10" t="str">
        <f>_xlfn.XLOOKUP(A1164,Cleaning!$A:$A,Cleaning!$F:$F,0,0)</f>
        <v>Thursday</v>
      </c>
      <c r="G1164" t="str">
        <f>_xlfn.XLOOKUP(A1164,Cleaning!$A:$A,Cleaning!$G:$G,0,0)</f>
        <v>Breakfast</v>
      </c>
      <c r="H1164" t="str">
        <f>_xlfn.XLOOKUP(A1164,Cleaning!$A:$A,Cleaning!$I:$I,0,0)</f>
        <v>Dine-In</v>
      </c>
      <c r="I1164" t="str">
        <f>_xlfn.XLOOKUP(A1164,Cleaning!$A:$A,Cleaning!$J:$J,0,0)</f>
        <v>Coffee</v>
      </c>
      <c r="J1164" t="str">
        <f>_xlfn.XLOOKUP(A1164,Cleaning!$A:$A,Cleaning!$L:$L,0,0)</f>
        <v>Light Ice</v>
      </c>
      <c r="K1164" t="str">
        <f>_xlfn.XLOOKUP(A1164,Cleaning!$A:$A,Cleaning!$X:$X,0,0)</f>
        <v>Card</v>
      </c>
      <c r="L1164" s="3">
        <f>_xlfn.XLOOKUP(A1164,Cleaning!$A:$A,Cleaning!$M:$M,0,0)</f>
        <v>1</v>
      </c>
      <c r="M1164" s="5">
        <f>_xlfn.XLOOKUP(A1164,Cleaning!$A:$A,Cleaning!$O:$O,0,0)</f>
        <v>1.6099999999999999</v>
      </c>
      <c r="N1164" s="12">
        <f>_xlfn.XLOOKUP(A1164,Cleaning!$A:$A,Cleaning!$P:$P,0,0)</f>
        <v>1.6099999999999999</v>
      </c>
      <c r="O1164">
        <f>_xlfn.XLOOKUP(A1164,Cleaning!$A:$A,Cleaning!$R:$R,0,0)</f>
        <v>0</v>
      </c>
      <c r="P1164">
        <f>_xlfn.XLOOKUP(A1164,Cleaning!$A:$A,Cleaning!$T:$T,0,0)</f>
        <v>0.1</v>
      </c>
      <c r="Q1164" s="5">
        <f>_xlfn.XLOOKUP(A1164,Cleaning!$A:$A,Cleaning!$V:$V,0,0)</f>
        <v>1.71</v>
      </c>
    </row>
    <row r="1165" spans="1:17" x14ac:dyDescent="0.3">
      <c r="A1165" s="3">
        <v>121163</v>
      </c>
      <c r="B1165">
        <f>_xlfn.XLOOKUP(A1165,Cleaning!$A:$A,Cleaning!$B:$B,0,0)</f>
        <v>102</v>
      </c>
      <c r="C1165" s="2">
        <f>_xlfn.XLOOKUP(A1165,Cleaning!$A:$A,Cleaning!$C:$C,0,0)</f>
        <v>45878</v>
      </c>
      <c r="D1165" s="4">
        <f>_xlfn.XLOOKUP(A1165,Cleaning!$A:$A,Cleaning!$D:$D,0,0)</f>
        <v>0.48465277777777777</v>
      </c>
      <c r="E1165" s="2">
        <f>_xlfn.XLOOKUP(A1165,Cleaning!$A:$A,Cleaning!$E:$E,0,0)</f>
        <v>45878</v>
      </c>
      <c r="F1165" s="10" t="str">
        <f>_xlfn.XLOOKUP(A1165,Cleaning!$A:$A,Cleaning!$F:$F,0,0)</f>
        <v>Saturday</v>
      </c>
      <c r="G1165" t="str">
        <f>_xlfn.XLOOKUP(A1165,Cleaning!$A:$A,Cleaning!$G:$G,0,0)</f>
        <v>Lunch</v>
      </c>
      <c r="H1165" t="str">
        <f>_xlfn.XLOOKUP(A1165,Cleaning!$A:$A,Cleaning!$I:$I,0,0)</f>
        <v>Drive-Thru</v>
      </c>
      <c r="I1165" t="str">
        <f>_xlfn.XLOOKUP(A1165,Cleaning!$A:$A,Cleaning!$J:$J,0,0)</f>
        <v>Double Cheeseburger Combo</v>
      </c>
      <c r="J1165" t="str">
        <f>_xlfn.XLOOKUP(A1165,Cleaning!$A:$A,Cleaning!$L:$L,0,0)</f>
        <v>No Modifier</v>
      </c>
      <c r="K1165" t="str">
        <f>_xlfn.XLOOKUP(A1165,Cleaning!$A:$A,Cleaning!$X:$X,0,0)</f>
        <v>Card</v>
      </c>
      <c r="L1165" s="3">
        <f>_xlfn.XLOOKUP(A1165,Cleaning!$A:$A,Cleaning!$M:$M,0,0)</f>
        <v>2</v>
      </c>
      <c r="M1165" s="5">
        <f>_xlfn.XLOOKUP(A1165,Cleaning!$A:$A,Cleaning!$O:$O,0,0)</f>
        <v>9.17</v>
      </c>
      <c r="N1165" s="12">
        <f>_xlfn.XLOOKUP(A1165,Cleaning!$A:$A,Cleaning!$P:$P,0,0)</f>
        <v>18.34</v>
      </c>
      <c r="O1165">
        <f>_xlfn.XLOOKUP(A1165,Cleaning!$A:$A,Cleaning!$R:$R,0,0)</f>
        <v>0</v>
      </c>
      <c r="P1165">
        <f>_xlfn.XLOOKUP(A1165,Cleaning!$A:$A,Cleaning!$T:$T,0,0)</f>
        <v>1.65</v>
      </c>
      <c r="Q1165" s="5">
        <f>_xlfn.XLOOKUP(A1165,Cleaning!$A:$A,Cleaning!$V:$V,0,0)</f>
        <v>19.989999999999998</v>
      </c>
    </row>
    <row r="1166" spans="1:17" x14ac:dyDescent="0.3">
      <c r="A1166" s="3">
        <v>121164</v>
      </c>
      <c r="B1166">
        <f>_xlfn.XLOOKUP(A1166,Cleaning!$A:$A,Cleaning!$B:$B,0,0)</f>
        <v>501</v>
      </c>
      <c r="C1166" s="2">
        <f>_xlfn.XLOOKUP(A1166,Cleaning!$A:$A,Cleaning!$C:$C,0,0)</f>
        <v>45784</v>
      </c>
      <c r="D1166" s="4">
        <f>_xlfn.XLOOKUP(A1166,Cleaning!$A:$A,Cleaning!$D:$D,0,0)</f>
        <v>0.26666666666666666</v>
      </c>
      <c r="E1166" s="2">
        <f>_xlfn.XLOOKUP(A1166,Cleaning!$A:$A,Cleaning!$E:$E,0,0)</f>
        <v>45784</v>
      </c>
      <c r="F1166" s="10" t="str">
        <f>_xlfn.XLOOKUP(A1166,Cleaning!$A:$A,Cleaning!$F:$F,0,0)</f>
        <v>Wednesday</v>
      </c>
      <c r="G1166" t="str">
        <f>_xlfn.XLOOKUP(A1166,Cleaning!$A:$A,Cleaning!$G:$G,0,0)</f>
        <v>Dinner</v>
      </c>
      <c r="H1166" t="str">
        <f>_xlfn.XLOOKUP(A1166,Cleaning!$A:$A,Cleaning!$I:$I,0,0)</f>
        <v>Delivery</v>
      </c>
      <c r="I1166" t="str">
        <f>_xlfn.XLOOKUP(A1166,Cleaning!$A:$A,Cleaning!$J:$J,0,0)</f>
        <v>Spicy Chicken Sandwich</v>
      </c>
      <c r="J1166" t="str">
        <f>_xlfn.XLOOKUP(A1166,Cleaning!$A:$A,Cleaning!$L:$L,0,0)</f>
        <v>Extra Cheese</v>
      </c>
      <c r="K1166" t="str">
        <f>_xlfn.XLOOKUP(A1166,Cleaning!$A:$A,Cleaning!$X:$X,0,0)</f>
        <v>Cash</v>
      </c>
      <c r="L1166" s="3">
        <f>_xlfn.XLOOKUP(A1166,Cleaning!$A:$A,Cleaning!$M:$M,0,0)</f>
        <v>2</v>
      </c>
      <c r="M1166" s="5">
        <f>_xlfn.XLOOKUP(A1166,Cleaning!$A:$A,Cleaning!$O:$O,0,0)</f>
        <v>6.53</v>
      </c>
      <c r="N1166" s="12">
        <f>_xlfn.XLOOKUP(A1166,Cleaning!$A:$A,Cleaning!$P:$P,0,0)</f>
        <v>13.06</v>
      </c>
      <c r="O1166">
        <f>_xlfn.XLOOKUP(A1166,Cleaning!$A:$A,Cleaning!$R:$R,0,0)</f>
        <v>0</v>
      </c>
      <c r="P1166">
        <f>_xlfn.XLOOKUP(A1166,Cleaning!$A:$A,Cleaning!$T:$T,0,0)</f>
        <v>1.24</v>
      </c>
      <c r="Q1166" s="5">
        <f>_xlfn.XLOOKUP(A1166,Cleaning!$A:$A,Cleaning!$V:$V,0,0)</f>
        <v>14.3</v>
      </c>
    </row>
    <row r="1167" spans="1:17" x14ac:dyDescent="0.3">
      <c r="A1167" s="3">
        <v>121165</v>
      </c>
      <c r="B1167">
        <f>_xlfn.XLOOKUP(A1167,Cleaning!$A:$A,Cleaning!$B:$B,0,0)</f>
        <v>501</v>
      </c>
      <c r="C1167" s="2">
        <f>_xlfn.XLOOKUP(A1167,Cleaning!$A:$A,Cleaning!$C:$C,0,0)</f>
        <v>45803</v>
      </c>
      <c r="D1167" s="4">
        <f>_xlfn.XLOOKUP(A1167,Cleaning!$A:$A,Cleaning!$D:$D,0,0)</f>
        <v>0.36335648148148147</v>
      </c>
      <c r="E1167" s="2">
        <f>_xlfn.XLOOKUP(A1167,Cleaning!$A:$A,Cleaning!$E:$E,0,0)</f>
        <v>45803</v>
      </c>
      <c r="F1167" s="10" t="str">
        <f>_xlfn.XLOOKUP(A1167,Cleaning!$A:$A,Cleaning!$F:$F,0,0)</f>
        <v>Monday</v>
      </c>
      <c r="G1167" t="str">
        <f>_xlfn.XLOOKUP(A1167,Cleaning!$A:$A,Cleaning!$G:$G,0,0)</f>
        <v>Dinner</v>
      </c>
      <c r="H1167" t="str">
        <f>_xlfn.XLOOKUP(A1167,Cleaning!$A:$A,Cleaning!$I:$I,0,0)</f>
        <v>Dine-In</v>
      </c>
      <c r="I1167" t="str">
        <f>_xlfn.XLOOKUP(A1167,Cleaning!$A:$A,Cleaning!$J:$J,0,0)</f>
        <v>Double Cheeseburger</v>
      </c>
      <c r="J1167" t="str">
        <f>_xlfn.XLOOKUP(A1167,Cleaning!$A:$A,Cleaning!$L:$L,0,0)</f>
        <v>No Modifier</v>
      </c>
      <c r="K1167" t="str">
        <f>_xlfn.XLOOKUP(A1167,Cleaning!$A:$A,Cleaning!$X:$X,0,0)</f>
        <v>Card</v>
      </c>
      <c r="L1167" s="3">
        <f>_xlfn.XLOOKUP(A1167,Cleaning!$A:$A,Cleaning!$M:$M,0,0)</f>
        <v>2</v>
      </c>
      <c r="M1167" s="5">
        <f>_xlfn.XLOOKUP(A1167,Cleaning!$A:$A,Cleaning!$O:$O,0,0)</f>
        <v>6.76</v>
      </c>
      <c r="N1167" s="12">
        <f>_xlfn.XLOOKUP(A1167,Cleaning!$A:$A,Cleaning!$P:$P,0,0)</f>
        <v>13.52</v>
      </c>
      <c r="O1167">
        <f>_xlfn.XLOOKUP(A1167,Cleaning!$A:$A,Cleaning!$R:$R,0,0)</f>
        <v>0.68</v>
      </c>
      <c r="P1167">
        <f>_xlfn.XLOOKUP(A1167,Cleaning!$A:$A,Cleaning!$T:$T,0,0)</f>
        <v>1.22</v>
      </c>
      <c r="Q1167" s="5">
        <f>_xlfn.XLOOKUP(A1167,Cleaning!$A:$A,Cleaning!$V:$V,0,0)</f>
        <v>14.06</v>
      </c>
    </row>
    <row r="1168" spans="1:17" x14ac:dyDescent="0.3">
      <c r="A1168" s="3">
        <v>121166</v>
      </c>
      <c r="B1168">
        <f>_xlfn.XLOOKUP(A1168,Cleaning!$A:$A,Cleaning!$B:$B,0,0)</f>
        <v>202</v>
      </c>
      <c r="C1168" s="2">
        <f>_xlfn.XLOOKUP(A1168,Cleaning!$A:$A,Cleaning!$C:$C,0,0)</f>
        <v>45860</v>
      </c>
      <c r="D1168" s="4">
        <f>_xlfn.XLOOKUP(A1168,Cleaning!$A:$A,Cleaning!$D:$D,0,0)</f>
        <v>4.7928240740740743E-2</v>
      </c>
      <c r="E1168" s="2">
        <f>_xlfn.XLOOKUP(A1168,Cleaning!$A:$A,Cleaning!$E:$E,0,0)</f>
        <v>45860</v>
      </c>
      <c r="F1168" s="10" t="str">
        <f>_xlfn.XLOOKUP(A1168,Cleaning!$A:$A,Cleaning!$F:$F,0,0)</f>
        <v>Tuesday</v>
      </c>
      <c r="G1168" t="str">
        <f>_xlfn.XLOOKUP(A1168,Cleaning!$A:$A,Cleaning!$G:$G,0,0)</f>
        <v>Lunch</v>
      </c>
      <c r="H1168" t="str">
        <f>_xlfn.XLOOKUP(A1168,Cleaning!$A:$A,Cleaning!$I:$I,0,0)</f>
        <v>Dine-In</v>
      </c>
      <c r="I1168" t="str">
        <f>_xlfn.XLOOKUP(A1168,Cleaning!$A:$A,Cleaning!$J:$J,0,0)</f>
        <v>French Fries</v>
      </c>
      <c r="J1168" t="str">
        <f>_xlfn.XLOOKUP(A1168,Cleaning!$A:$A,Cleaning!$L:$L,0,0)</f>
        <v>No Modifier</v>
      </c>
      <c r="K1168" t="str">
        <f>_xlfn.XLOOKUP(A1168,Cleaning!$A:$A,Cleaning!$X:$X,0,0)</f>
        <v>Card</v>
      </c>
      <c r="L1168" s="3">
        <f>_xlfn.XLOOKUP(A1168,Cleaning!$A:$A,Cleaning!$M:$M,0,0)</f>
        <v>1</v>
      </c>
      <c r="M1168" s="5">
        <f>_xlfn.XLOOKUP(A1168,Cleaning!$A:$A,Cleaning!$O:$O,0,0)</f>
        <v>3.03</v>
      </c>
      <c r="N1168" s="12">
        <f>_xlfn.XLOOKUP(A1168,Cleaning!$A:$A,Cleaning!$P:$P,0,0)</f>
        <v>3.03</v>
      </c>
      <c r="O1168">
        <f>_xlfn.XLOOKUP(A1168,Cleaning!$A:$A,Cleaning!$R:$R,0,0)</f>
        <v>0</v>
      </c>
      <c r="P1168">
        <f>_xlfn.XLOOKUP(A1168,Cleaning!$A:$A,Cleaning!$T:$T,0,0)</f>
        <v>0.22</v>
      </c>
      <c r="Q1168" s="5">
        <f>_xlfn.XLOOKUP(A1168,Cleaning!$A:$A,Cleaning!$V:$V,0,0)</f>
        <v>3.25</v>
      </c>
    </row>
    <row r="1169" spans="1:17" x14ac:dyDescent="0.3">
      <c r="A1169" s="3">
        <v>121167</v>
      </c>
      <c r="B1169">
        <f>_xlfn.XLOOKUP(A1169,Cleaning!$A:$A,Cleaning!$B:$B,0,0)</f>
        <v>501</v>
      </c>
      <c r="C1169" s="2">
        <f>_xlfn.XLOOKUP(A1169,Cleaning!$A:$A,Cleaning!$C:$C,0,0)</f>
        <v>45804</v>
      </c>
      <c r="D1169" s="4">
        <f>_xlfn.XLOOKUP(A1169,Cleaning!$A:$A,Cleaning!$D:$D,0,0)</f>
        <v>0.49681712962962965</v>
      </c>
      <c r="E1169" s="2">
        <f>_xlfn.XLOOKUP(A1169,Cleaning!$A:$A,Cleaning!$E:$E,0,0)</f>
        <v>45804</v>
      </c>
      <c r="F1169" s="10" t="str">
        <f>_xlfn.XLOOKUP(A1169,Cleaning!$A:$A,Cleaning!$F:$F,0,0)</f>
        <v>Tuesday</v>
      </c>
      <c r="G1169" t="str">
        <f>_xlfn.XLOOKUP(A1169,Cleaning!$A:$A,Cleaning!$G:$G,0,0)</f>
        <v>Morning</v>
      </c>
      <c r="H1169" t="str">
        <f>_xlfn.XLOOKUP(A1169,Cleaning!$A:$A,Cleaning!$I:$I,0,0)</f>
        <v>Takeout</v>
      </c>
      <c r="I1169" t="str">
        <f>_xlfn.XLOOKUP(A1169,Cleaning!$A:$A,Cleaning!$J:$J,0,0)</f>
        <v>Coffee</v>
      </c>
      <c r="J1169" t="str">
        <f>_xlfn.XLOOKUP(A1169,Cleaning!$A:$A,Cleaning!$L:$L,0,0)</f>
        <v>No Modifier</v>
      </c>
      <c r="K1169" t="str">
        <f>_xlfn.XLOOKUP(A1169,Cleaning!$A:$A,Cleaning!$X:$X,0,0)</f>
        <v>Card</v>
      </c>
      <c r="L1169" s="3">
        <f>_xlfn.XLOOKUP(A1169,Cleaning!$A:$A,Cleaning!$M:$M,0,0)</f>
        <v>1</v>
      </c>
      <c r="M1169" s="5">
        <f>_xlfn.XLOOKUP(A1169,Cleaning!$A:$A,Cleaning!$O:$O,0,0)</f>
        <v>2</v>
      </c>
      <c r="N1169" s="12">
        <f>_xlfn.XLOOKUP(A1169,Cleaning!$A:$A,Cleaning!$P:$P,0,0)</f>
        <v>2</v>
      </c>
      <c r="O1169">
        <f>_xlfn.XLOOKUP(A1169,Cleaning!$A:$A,Cleaning!$R:$R,0,0)</f>
        <v>0</v>
      </c>
      <c r="P1169">
        <f>_xlfn.XLOOKUP(A1169,Cleaning!$A:$A,Cleaning!$T:$T,0,0)</f>
        <v>0.12</v>
      </c>
      <c r="Q1169" s="5">
        <f>_xlfn.XLOOKUP(A1169,Cleaning!$A:$A,Cleaning!$V:$V,0,0)</f>
        <v>2.12</v>
      </c>
    </row>
    <row r="1170" spans="1:17" x14ac:dyDescent="0.3">
      <c r="A1170" s="3">
        <v>121168</v>
      </c>
      <c r="B1170">
        <f>_xlfn.XLOOKUP(A1170,Cleaning!$A:$A,Cleaning!$B:$B,0,0)</f>
        <v>103</v>
      </c>
      <c r="C1170" s="2">
        <f>_xlfn.XLOOKUP(A1170,Cleaning!$A:$A,Cleaning!$C:$C,0,0)</f>
        <v>45813</v>
      </c>
      <c r="D1170" s="4">
        <f>_xlfn.XLOOKUP(A1170,Cleaning!$A:$A,Cleaning!$D:$D,0,0)</f>
        <v>0.19373842592592594</v>
      </c>
      <c r="E1170" s="2">
        <f>_xlfn.XLOOKUP(A1170,Cleaning!$A:$A,Cleaning!$E:$E,0,0)</f>
        <v>45813</v>
      </c>
      <c r="F1170" s="10" t="str">
        <f>_xlfn.XLOOKUP(A1170,Cleaning!$A:$A,Cleaning!$F:$F,0,0)</f>
        <v>Thursday</v>
      </c>
      <c r="G1170" t="str">
        <f>_xlfn.XLOOKUP(A1170,Cleaning!$A:$A,Cleaning!$G:$G,0,0)</f>
        <v>Afternoon</v>
      </c>
      <c r="H1170" t="str">
        <f>_xlfn.XLOOKUP(A1170,Cleaning!$A:$A,Cleaning!$I:$I,0,0)</f>
        <v>Delivery</v>
      </c>
      <c r="I1170" t="str">
        <f>_xlfn.XLOOKUP(A1170,Cleaning!$A:$A,Cleaning!$J:$J,0,0)</f>
        <v>Chicken Nuggets (10pc)</v>
      </c>
      <c r="J1170" t="str">
        <f>_xlfn.XLOOKUP(A1170,Cleaning!$A:$A,Cleaning!$L:$L,0,0)</f>
        <v>No Modifier</v>
      </c>
      <c r="K1170" t="str">
        <f>_xlfn.XLOOKUP(A1170,Cleaning!$A:$A,Cleaning!$X:$X,0,0)</f>
        <v>GiftCard</v>
      </c>
      <c r="L1170" s="3">
        <f>_xlfn.XLOOKUP(A1170,Cleaning!$A:$A,Cleaning!$M:$M,0,0)</f>
        <v>1</v>
      </c>
      <c r="M1170" s="5">
        <f>_xlfn.XLOOKUP(A1170,Cleaning!$A:$A,Cleaning!$O:$O,0,0)</f>
        <v>5.1899999999999995</v>
      </c>
      <c r="N1170" s="12">
        <f>_xlfn.XLOOKUP(A1170,Cleaning!$A:$A,Cleaning!$P:$P,0,0)</f>
        <v>5.1899999999999995</v>
      </c>
      <c r="O1170">
        <f>_xlfn.XLOOKUP(A1170,Cleaning!$A:$A,Cleaning!$R:$R,0,0)</f>
        <v>0</v>
      </c>
      <c r="P1170">
        <f>_xlfn.XLOOKUP(A1170,Cleaning!$A:$A,Cleaning!$T:$T,0,0)</f>
        <v>0.49</v>
      </c>
      <c r="Q1170" s="5">
        <f>_xlfn.XLOOKUP(A1170,Cleaning!$A:$A,Cleaning!$V:$V,0,0)</f>
        <v>5.68</v>
      </c>
    </row>
    <row r="1171" spans="1:17" x14ac:dyDescent="0.3">
      <c r="A1171" s="3">
        <v>121169</v>
      </c>
      <c r="B1171">
        <f>_xlfn.XLOOKUP(A1171,Cleaning!$A:$A,Cleaning!$B:$B,0,0)</f>
        <v>301</v>
      </c>
      <c r="C1171" s="2">
        <f>_xlfn.XLOOKUP(A1171,Cleaning!$A:$A,Cleaning!$C:$C,0,0)</f>
        <v>45854</v>
      </c>
      <c r="D1171" s="4">
        <f>_xlfn.XLOOKUP(A1171,Cleaning!$A:$A,Cleaning!$D:$D,0,0)</f>
        <v>0.17997685185185186</v>
      </c>
      <c r="E1171" s="2">
        <f>_xlfn.XLOOKUP(A1171,Cleaning!$A:$A,Cleaning!$E:$E,0,0)</f>
        <v>45854</v>
      </c>
      <c r="F1171" s="10" t="str">
        <f>_xlfn.XLOOKUP(A1171,Cleaning!$A:$A,Cleaning!$F:$F,0,0)</f>
        <v>Wednesday</v>
      </c>
      <c r="G1171" t="str">
        <f>_xlfn.XLOOKUP(A1171,Cleaning!$A:$A,Cleaning!$G:$G,0,0)</f>
        <v>Afternoon</v>
      </c>
      <c r="H1171" t="str">
        <f>_xlfn.XLOOKUP(A1171,Cleaning!$A:$A,Cleaning!$I:$I,0,0)</f>
        <v>Drive-Thru</v>
      </c>
      <c r="I1171" t="str">
        <f>_xlfn.XLOOKUP(A1171,Cleaning!$A:$A,Cleaning!$J:$J,0,0)</f>
        <v>Ice Cream Cone</v>
      </c>
      <c r="J1171" t="str">
        <f>_xlfn.XLOOKUP(A1171,Cleaning!$A:$A,Cleaning!$L:$L,0,0)</f>
        <v>No Modifier</v>
      </c>
      <c r="K1171" t="str">
        <f>_xlfn.XLOOKUP(A1171,Cleaning!$A:$A,Cleaning!$X:$X,0,0)</f>
        <v>Card</v>
      </c>
      <c r="L1171" s="3">
        <f>_xlfn.XLOOKUP(A1171,Cleaning!$A:$A,Cleaning!$M:$M,0,0)</f>
        <v>1</v>
      </c>
      <c r="M1171" s="5">
        <f>_xlfn.XLOOKUP(A1171,Cleaning!$A:$A,Cleaning!$O:$O,0,0)</f>
        <v>1.74</v>
      </c>
      <c r="N1171" s="12">
        <f>_xlfn.XLOOKUP(A1171,Cleaning!$A:$A,Cleaning!$P:$P,0,0)</f>
        <v>1.74</v>
      </c>
      <c r="O1171">
        <f>_xlfn.XLOOKUP(A1171,Cleaning!$A:$A,Cleaning!$R:$R,0,0)</f>
        <v>0</v>
      </c>
      <c r="P1171">
        <f>_xlfn.XLOOKUP(A1171,Cleaning!$A:$A,Cleaning!$T:$T,0,0)</f>
        <v>0.11</v>
      </c>
      <c r="Q1171" s="5">
        <f>_xlfn.XLOOKUP(A1171,Cleaning!$A:$A,Cleaning!$V:$V,0,0)</f>
        <v>1.85</v>
      </c>
    </row>
    <row r="1172" spans="1:17" x14ac:dyDescent="0.3">
      <c r="A1172" s="3">
        <v>121170</v>
      </c>
      <c r="B1172">
        <f>_xlfn.XLOOKUP(A1172,Cleaning!$A:$A,Cleaning!$B:$B,0,0)</f>
        <v>102</v>
      </c>
      <c r="C1172" s="2">
        <f>_xlfn.XLOOKUP(A1172,Cleaning!$A:$A,Cleaning!$C:$C,0,0)</f>
        <v>45758</v>
      </c>
      <c r="D1172" s="4">
        <f>_xlfn.XLOOKUP(A1172,Cleaning!$A:$A,Cleaning!$D:$D,0,0)</f>
        <v>0.15290509259259261</v>
      </c>
      <c r="E1172" s="2">
        <f>_xlfn.XLOOKUP(A1172,Cleaning!$A:$A,Cleaning!$E:$E,0,0)</f>
        <v>45758</v>
      </c>
      <c r="F1172" s="10" t="str">
        <f>_xlfn.XLOOKUP(A1172,Cleaning!$A:$A,Cleaning!$F:$F,0,0)</f>
        <v>Friday</v>
      </c>
      <c r="G1172" t="str">
        <f>_xlfn.XLOOKUP(A1172,Cleaning!$A:$A,Cleaning!$G:$G,0,0)</f>
        <v>Afternoon</v>
      </c>
      <c r="H1172" t="str">
        <f>_xlfn.XLOOKUP(A1172,Cleaning!$A:$A,Cleaning!$I:$I,0,0)</f>
        <v>Delivery</v>
      </c>
      <c r="I1172" t="str">
        <f>_xlfn.XLOOKUP(A1172,Cleaning!$A:$A,Cleaning!$J:$J,0,0)</f>
        <v>Onion Rings</v>
      </c>
      <c r="J1172" t="str">
        <f>_xlfn.XLOOKUP(A1172,Cleaning!$A:$A,Cleaning!$L:$L,0,0)</f>
        <v>No Modifier</v>
      </c>
      <c r="K1172" t="str">
        <f>_xlfn.XLOOKUP(A1172,Cleaning!$A:$A,Cleaning!$X:$X,0,0)</f>
        <v>GiftCard</v>
      </c>
      <c r="L1172" s="3">
        <f>_xlfn.XLOOKUP(A1172,Cleaning!$A:$A,Cleaning!$M:$M,0,0)</f>
        <v>2</v>
      </c>
      <c r="M1172" s="5">
        <f>_xlfn.XLOOKUP(A1172,Cleaning!$A:$A,Cleaning!$O:$O,0,0)</f>
        <v>3.36</v>
      </c>
      <c r="N1172" s="12">
        <f>_xlfn.XLOOKUP(A1172,Cleaning!$A:$A,Cleaning!$P:$P,0,0)</f>
        <v>6.72</v>
      </c>
      <c r="O1172">
        <f>_xlfn.XLOOKUP(A1172,Cleaning!$A:$A,Cleaning!$R:$R,0,0)</f>
        <v>0</v>
      </c>
      <c r="P1172">
        <f>_xlfn.XLOOKUP(A1172,Cleaning!$A:$A,Cleaning!$T:$T,0,0)</f>
        <v>0.44</v>
      </c>
      <c r="Q1172" s="5">
        <f>_xlfn.XLOOKUP(A1172,Cleaning!$A:$A,Cleaning!$V:$V,0,0)</f>
        <v>7.16</v>
      </c>
    </row>
    <row r="1173" spans="1:17" x14ac:dyDescent="0.3">
      <c r="A1173" s="3">
        <v>121171</v>
      </c>
      <c r="B1173">
        <f>_xlfn.XLOOKUP(A1173,Cleaning!$A:$A,Cleaning!$B:$B,0,0)</f>
        <v>401</v>
      </c>
      <c r="C1173" s="2">
        <f>_xlfn.XLOOKUP(A1173,Cleaning!$A:$A,Cleaning!$C:$C,0,0)</f>
        <v>45868</v>
      </c>
      <c r="D1173" s="4">
        <f>_xlfn.XLOOKUP(A1173,Cleaning!$A:$A,Cleaning!$D:$D,0,0)</f>
        <v>0.27447916666666666</v>
      </c>
      <c r="E1173" s="2">
        <f>_xlfn.XLOOKUP(A1173,Cleaning!$A:$A,Cleaning!$E:$E,0,0)</f>
        <v>45868</v>
      </c>
      <c r="F1173" s="10" t="str">
        <f>_xlfn.XLOOKUP(A1173,Cleaning!$A:$A,Cleaning!$F:$F,0,0)</f>
        <v>Wednesday</v>
      </c>
      <c r="G1173" t="str">
        <f>_xlfn.XLOOKUP(A1173,Cleaning!$A:$A,Cleaning!$G:$G,0,0)</f>
        <v>Breakfast</v>
      </c>
      <c r="H1173" t="str">
        <f>_xlfn.XLOOKUP(A1173,Cleaning!$A:$A,Cleaning!$I:$I,0,0)</f>
        <v>Delivery</v>
      </c>
      <c r="I1173" t="str">
        <f>_xlfn.XLOOKUP(A1173,Cleaning!$A:$A,Cleaning!$J:$J,0,0)</f>
        <v>Egg Muffin</v>
      </c>
      <c r="J1173" t="str">
        <f>_xlfn.XLOOKUP(A1173,Cleaning!$A:$A,Cleaning!$L:$L,0,0)</f>
        <v>No Modifier</v>
      </c>
      <c r="K1173" t="str">
        <f>_xlfn.XLOOKUP(A1173,Cleaning!$A:$A,Cleaning!$X:$X,0,0)</f>
        <v>Card</v>
      </c>
      <c r="L1173" s="3">
        <f>_xlfn.XLOOKUP(A1173,Cleaning!$A:$A,Cleaning!$M:$M,0,0)</f>
        <v>1</v>
      </c>
      <c r="M1173" s="5">
        <f>_xlfn.XLOOKUP(A1173,Cleaning!$A:$A,Cleaning!$O:$O,0,0)</f>
        <v>3.3099999999999996</v>
      </c>
      <c r="N1173" s="12">
        <f>_xlfn.XLOOKUP(A1173,Cleaning!$A:$A,Cleaning!$P:$P,0,0)</f>
        <v>3.3099999999999996</v>
      </c>
      <c r="O1173">
        <f>_xlfn.XLOOKUP(A1173,Cleaning!$A:$A,Cleaning!$R:$R,0,0)</f>
        <v>0</v>
      </c>
      <c r="P1173">
        <f>_xlfn.XLOOKUP(A1173,Cleaning!$A:$A,Cleaning!$T:$T,0,0)</f>
        <v>0.28000000000000003</v>
      </c>
      <c r="Q1173" s="5">
        <f>_xlfn.XLOOKUP(A1173,Cleaning!$A:$A,Cleaning!$V:$V,0,0)</f>
        <v>3.59</v>
      </c>
    </row>
    <row r="1174" spans="1:17" x14ac:dyDescent="0.3">
      <c r="A1174" s="3">
        <v>121172</v>
      </c>
      <c r="B1174">
        <f>_xlfn.XLOOKUP(A1174,Cleaning!$A:$A,Cleaning!$B:$B,0,0)</f>
        <v>301</v>
      </c>
      <c r="C1174" s="2">
        <f>_xlfn.XLOOKUP(A1174,Cleaning!$A:$A,Cleaning!$C:$C,0,0)</f>
        <v>45784</v>
      </c>
      <c r="D1174" s="4">
        <f>_xlfn.XLOOKUP(A1174,Cleaning!$A:$A,Cleaning!$D:$D,0,0)</f>
        <v>0.35263888888888889</v>
      </c>
      <c r="E1174" s="2">
        <f>_xlfn.XLOOKUP(A1174,Cleaning!$A:$A,Cleaning!$E:$E,0,0)</f>
        <v>45784</v>
      </c>
      <c r="F1174" s="10" t="str">
        <f>_xlfn.XLOOKUP(A1174,Cleaning!$A:$A,Cleaning!$F:$F,0,0)</f>
        <v>Wednesday</v>
      </c>
      <c r="G1174" t="str">
        <f>_xlfn.XLOOKUP(A1174,Cleaning!$A:$A,Cleaning!$G:$G,0,0)</f>
        <v>Breakfast</v>
      </c>
      <c r="H1174" t="str">
        <f>_xlfn.XLOOKUP(A1174,Cleaning!$A:$A,Cleaning!$I:$I,0,0)</f>
        <v>Takeout</v>
      </c>
      <c r="I1174" t="str">
        <f>_xlfn.XLOOKUP(A1174,Cleaning!$A:$A,Cleaning!$J:$J,0,0)</f>
        <v>Coffee</v>
      </c>
      <c r="J1174" t="str">
        <f>_xlfn.XLOOKUP(A1174,Cleaning!$A:$A,Cleaning!$L:$L,0,0)</f>
        <v>Extra Ice</v>
      </c>
      <c r="K1174" t="str">
        <f>_xlfn.XLOOKUP(A1174,Cleaning!$A:$A,Cleaning!$X:$X,0,0)</f>
        <v>GiftCard</v>
      </c>
      <c r="L1174" s="3">
        <f>_xlfn.XLOOKUP(A1174,Cleaning!$A:$A,Cleaning!$M:$M,0,0)</f>
        <v>1</v>
      </c>
      <c r="M1174" s="5">
        <f>_xlfn.XLOOKUP(A1174,Cleaning!$A:$A,Cleaning!$O:$O,0,0)</f>
        <v>1.9099999999999997</v>
      </c>
      <c r="N1174" s="12">
        <f>_xlfn.XLOOKUP(A1174,Cleaning!$A:$A,Cleaning!$P:$P,0,0)</f>
        <v>1.9099999999999997</v>
      </c>
      <c r="O1174">
        <f>_xlfn.XLOOKUP(A1174,Cleaning!$A:$A,Cleaning!$R:$R,0,0)</f>
        <v>0</v>
      </c>
      <c r="P1174">
        <f>_xlfn.XLOOKUP(A1174,Cleaning!$A:$A,Cleaning!$T:$T,0,0)</f>
        <v>0.14000000000000001</v>
      </c>
      <c r="Q1174" s="5">
        <f>_xlfn.XLOOKUP(A1174,Cleaning!$A:$A,Cleaning!$V:$V,0,0)</f>
        <v>2.0499999999999998</v>
      </c>
    </row>
    <row r="1175" spans="1:17" x14ac:dyDescent="0.3">
      <c r="A1175" s="3">
        <v>121173</v>
      </c>
      <c r="B1175">
        <f>_xlfn.XLOOKUP(A1175,Cleaning!$A:$A,Cleaning!$B:$B,0,0)</f>
        <v>202</v>
      </c>
      <c r="C1175" s="2">
        <f>_xlfn.XLOOKUP(A1175,Cleaning!$A:$A,Cleaning!$C:$C,0,0)</f>
        <v>45875</v>
      </c>
      <c r="D1175" s="4">
        <f>_xlfn.XLOOKUP(A1175,Cleaning!$A:$A,Cleaning!$D:$D,0,0)</f>
        <v>0.48547453703703702</v>
      </c>
      <c r="E1175" s="2">
        <f>_xlfn.XLOOKUP(A1175,Cleaning!$A:$A,Cleaning!$E:$E,0,0)</f>
        <v>45875</v>
      </c>
      <c r="F1175" s="10" t="str">
        <f>_xlfn.XLOOKUP(A1175,Cleaning!$A:$A,Cleaning!$F:$F,0,0)</f>
        <v>Wednesday</v>
      </c>
      <c r="G1175" t="str">
        <f>_xlfn.XLOOKUP(A1175,Cleaning!$A:$A,Cleaning!$G:$G,0,0)</f>
        <v>Lunch</v>
      </c>
      <c r="H1175" t="str">
        <f>_xlfn.XLOOKUP(A1175,Cleaning!$A:$A,Cleaning!$I:$I,0,0)</f>
        <v>Dine-In</v>
      </c>
      <c r="I1175" t="str">
        <f>_xlfn.XLOOKUP(A1175,Cleaning!$A:$A,Cleaning!$J:$J,0,0)</f>
        <v>Cheeseburger Combo</v>
      </c>
      <c r="J1175" t="str">
        <f>_xlfn.XLOOKUP(A1175,Cleaning!$A:$A,Cleaning!$L:$L,0,0)</f>
        <v>No Modifier</v>
      </c>
      <c r="K1175" t="str">
        <f>_xlfn.XLOOKUP(A1175,Cleaning!$A:$A,Cleaning!$X:$X,0,0)</f>
        <v>Card</v>
      </c>
      <c r="L1175" s="3">
        <f>_xlfn.XLOOKUP(A1175,Cleaning!$A:$A,Cleaning!$M:$M,0,0)</f>
        <v>1</v>
      </c>
      <c r="M1175" s="5">
        <f>_xlfn.XLOOKUP(A1175,Cleaning!$A:$A,Cleaning!$O:$O,0,0)</f>
        <v>8.4599999999999991</v>
      </c>
      <c r="N1175" s="12">
        <f>_xlfn.XLOOKUP(A1175,Cleaning!$A:$A,Cleaning!$P:$P,0,0)</f>
        <v>8.4599999999999991</v>
      </c>
      <c r="O1175">
        <f>_xlfn.XLOOKUP(A1175,Cleaning!$A:$A,Cleaning!$R:$R,0,0)</f>
        <v>0</v>
      </c>
      <c r="P1175">
        <f>_xlfn.XLOOKUP(A1175,Cleaning!$A:$A,Cleaning!$T:$T,0,0)</f>
        <v>0.63</v>
      </c>
      <c r="Q1175" s="5">
        <f>_xlfn.XLOOKUP(A1175,Cleaning!$A:$A,Cleaning!$V:$V,0,0)</f>
        <v>9.09</v>
      </c>
    </row>
    <row r="1176" spans="1:17" x14ac:dyDescent="0.3">
      <c r="A1176" s="3">
        <v>121174</v>
      </c>
      <c r="B1176">
        <f>_xlfn.XLOOKUP(A1176,Cleaning!$A:$A,Cleaning!$B:$B,0,0)</f>
        <v>402</v>
      </c>
      <c r="C1176" s="2">
        <f>_xlfn.XLOOKUP(A1176,Cleaning!$A:$A,Cleaning!$C:$C,0,0)</f>
        <v>45810</v>
      </c>
      <c r="D1176" s="4">
        <f>_xlfn.XLOOKUP(A1176,Cleaning!$A:$A,Cleaning!$D:$D,0,0)</f>
        <v>0.46550925925925923</v>
      </c>
      <c r="E1176" s="2">
        <f>_xlfn.XLOOKUP(A1176,Cleaning!$A:$A,Cleaning!$E:$E,0,0)</f>
        <v>45810</v>
      </c>
      <c r="F1176" s="10" t="str">
        <f>_xlfn.XLOOKUP(A1176,Cleaning!$A:$A,Cleaning!$F:$F,0,0)</f>
        <v>Monday</v>
      </c>
      <c r="G1176" t="str">
        <f>_xlfn.XLOOKUP(A1176,Cleaning!$A:$A,Cleaning!$G:$G,0,0)</f>
        <v>Late Night</v>
      </c>
      <c r="H1176" t="str">
        <f>_xlfn.XLOOKUP(A1176,Cleaning!$A:$A,Cleaning!$I:$I,0,0)</f>
        <v>Drive-Thru</v>
      </c>
      <c r="I1176" t="str">
        <f>_xlfn.XLOOKUP(A1176,Cleaning!$A:$A,Cleaning!$J:$J,0,0)</f>
        <v>Double Cheeseburger</v>
      </c>
      <c r="J1176" t="str">
        <f>_xlfn.XLOOKUP(A1176,Cleaning!$A:$A,Cleaning!$L:$L,0,0)</f>
        <v>No Modifier</v>
      </c>
      <c r="K1176" t="str">
        <f>_xlfn.XLOOKUP(A1176,Cleaning!$A:$A,Cleaning!$X:$X,0,0)</f>
        <v>Cash</v>
      </c>
      <c r="L1176" s="3">
        <f>_xlfn.XLOOKUP(A1176,Cleaning!$A:$A,Cleaning!$M:$M,0,0)</f>
        <v>2</v>
      </c>
      <c r="M1176" s="5">
        <f>_xlfn.XLOOKUP(A1176,Cleaning!$A:$A,Cleaning!$O:$O,0,0)</f>
        <v>5.43</v>
      </c>
      <c r="N1176" s="12">
        <f>_xlfn.XLOOKUP(A1176,Cleaning!$A:$A,Cleaning!$P:$P,0,0)</f>
        <v>10.86</v>
      </c>
      <c r="O1176">
        <f>_xlfn.XLOOKUP(A1176,Cleaning!$A:$A,Cleaning!$R:$R,0,0)</f>
        <v>0</v>
      </c>
      <c r="P1176">
        <f>_xlfn.XLOOKUP(A1176,Cleaning!$A:$A,Cleaning!$T:$T,0,0)</f>
        <v>0.65</v>
      </c>
      <c r="Q1176" s="5">
        <f>_xlfn.XLOOKUP(A1176,Cleaning!$A:$A,Cleaning!$V:$V,0,0)</f>
        <v>11.51</v>
      </c>
    </row>
    <row r="1177" spans="1:17" x14ac:dyDescent="0.3">
      <c r="A1177" s="3">
        <v>121175</v>
      </c>
      <c r="B1177">
        <f>_xlfn.XLOOKUP(A1177,Cleaning!$A:$A,Cleaning!$B:$B,0,0)</f>
        <v>401</v>
      </c>
      <c r="C1177" s="2">
        <f>_xlfn.XLOOKUP(A1177,Cleaning!$A:$A,Cleaning!$C:$C,0,0)</f>
        <v>45769</v>
      </c>
      <c r="D1177" s="4">
        <f>_xlfn.XLOOKUP(A1177,Cleaning!$A:$A,Cleaning!$D:$D,0,0)</f>
        <v>0.47018518518518521</v>
      </c>
      <c r="E1177" s="2">
        <f>_xlfn.XLOOKUP(A1177,Cleaning!$A:$A,Cleaning!$E:$E,0,0)</f>
        <v>45769</v>
      </c>
      <c r="F1177" s="10" t="str">
        <f>_xlfn.XLOOKUP(A1177,Cleaning!$A:$A,Cleaning!$F:$F,0,0)</f>
        <v>Tuesday</v>
      </c>
      <c r="G1177" t="str">
        <f>_xlfn.XLOOKUP(A1177,Cleaning!$A:$A,Cleaning!$G:$G,0,0)</f>
        <v>Late Night</v>
      </c>
      <c r="H1177" t="str">
        <f>_xlfn.XLOOKUP(A1177,Cleaning!$A:$A,Cleaning!$I:$I,0,0)</f>
        <v>Drive-Thru</v>
      </c>
      <c r="I1177" t="str">
        <f>_xlfn.XLOOKUP(A1177,Cleaning!$A:$A,Cleaning!$J:$J,0,0)</f>
        <v>French Fries</v>
      </c>
      <c r="J1177" t="str">
        <f>_xlfn.XLOOKUP(A1177,Cleaning!$A:$A,Cleaning!$L:$L,0,0)</f>
        <v>Extra Sauce</v>
      </c>
      <c r="K1177" t="str">
        <f>_xlfn.XLOOKUP(A1177,Cleaning!$A:$A,Cleaning!$X:$X,0,0)</f>
        <v>Cash</v>
      </c>
      <c r="L1177" s="3">
        <f>_xlfn.XLOOKUP(A1177,Cleaning!$A:$A,Cleaning!$M:$M,0,0)</f>
        <v>1</v>
      </c>
      <c r="M1177" s="5">
        <f>_xlfn.XLOOKUP(A1177,Cleaning!$A:$A,Cleaning!$O:$O,0,0)</f>
        <v>2.81</v>
      </c>
      <c r="N1177" s="12">
        <f>_xlfn.XLOOKUP(A1177,Cleaning!$A:$A,Cleaning!$P:$P,0,0)</f>
        <v>2.81</v>
      </c>
      <c r="O1177">
        <f>_xlfn.XLOOKUP(A1177,Cleaning!$A:$A,Cleaning!$R:$R,0,0)</f>
        <v>0</v>
      </c>
      <c r="P1177">
        <f>_xlfn.XLOOKUP(A1177,Cleaning!$A:$A,Cleaning!$T:$T,0,0)</f>
        <v>0.21</v>
      </c>
      <c r="Q1177" s="5">
        <f>_xlfn.XLOOKUP(A1177,Cleaning!$A:$A,Cleaning!$V:$V,0,0)</f>
        <v>3.02</v>
      </c>
    </row>
    <row r="1178" spans="1:17" x14ac:dyDescent="0.3">
      <c r="A1178" s="3">
        <v>121176</v>
      </c>
      <c r="B1178">
        <f>_xlfn.XLOOKUP(A1178,Cleaning!$A:$A,Cleaning!$B:$B,0,0)</f>
        <v>301</v>
      </c>
      <c r="C1178" s="2">
        <f>_xlfn.XLOOKUP(A1178,Cleaning!$A:$A,Cleaning!$C:$C,0,0)</f>
        <v>45826</v>
      </c>
      <c r="D1178" s="4">
        <f>_xlfn.XLOOKUP(A1178,Cleaning!$A:$A,Cleaning!$D:$D,0,0)</f>
        <v>0.24412037037037038</v>
      </c>
      <c r="E1178" s="2">
        <f>_xlfn.XLOOKUP(A1178,Cleaning!$A:$A,Cleaning!$E:$E,0,0)</f>
        <v>45826</v>
      </c>
      <c r="F1178" s="10" t="str">
        <f>_xlfn.XLOOKUP(A1178,Cleaning!$A:$A,Cleaning!$F:$F,0,0)</f>
        <v>Wednesday</v>
      </c>
      <c r="G1178" t="str">
        <f>_xlfn.XLOOKUP(A1178,Cleaning!$A:$A,Cleaning!$G:$G,0,0)</f>
        <v>Breakfast</v>
      </c>
      <c r="H1178" t="str">
        <f>_xlfn.XLOOKUP(A1178,Cleaning!$A:$A,Cleaning!$I:$I,0,0)</f>
        <v>Takeout</v>
      </c>
      <c r="I1178" t="str">
        <f>_xlfn.XLOOKUP(A1178,Cleaning!$A:$A,Cleaning!$J:$J,0,0)</f>
        <v>Apple Pie</v>
      </c>
      <c r="J1178" t="str">
        <f>_xlfn.XLOOKUP(A1178,Cleaning!$A:$A,Cleaning!$L:$L,0,0)</f>
        <v>Caramel Topping</v>
      </c>
      <c r="K1178" t="str">
        <f>_xlfn.XLOOKUP(A1178,Cleaning!$A:$A,Cleaning!$X:$X,0,0)</f>
        <v>Cash</v>
      </c>
      <c r="L1178" s="3">
        <f>_xlfn.XLOOKUP(A1178,Cleaning!$A:$A,Cleaning!$M:$M,0,0)</f>
        <v>1</v>
      </c>
      <c r="M1178" s="5">
        <f>_xlfn.XLOOKUP(A1178,Cleaning!$A:$A,Cleaning!$O:$O,0,0)</f>
        <v>1.8599999999999999</v>
      </c>
      <c r="N1178" s="12">
        <f>_xlfn.XLOOKUP(A1178,Cleaning!$A:$A,Cleaning!$P:$P,0,0)</f>
        <v>1.8599999999999999</v>
      </c>
      <c r="O1178">
        <f>_xlfn.XLOOKUP(A1178,Cleaning!$A:$A,Cleaning!$R:$R,0,0)</f>
        <v>0</v>
      </c>
      <c r="P1178">
        <f>_xlfn.XLOOKUP(A1178,Cleaning!$A:$A,Cleaning!$T:$T,0,0)</f>
        <v>0.13</v>
      </c>
      <c r="Q1178" s="5">
        <f>_xlfn.XLOOKUP(A1178,Cleaning!$A:$A,Cleaning!$V:$V,0,0)</f>
        <v>1.99</v>
      </c>
    </row>
    <row r="1179" spans="1:17" x14ac:dyDescent="0.3">
      <c r="A1179" s="3">
        <v>121177</v>
      </c>
      <c r="B1179">
        <f>_xlfn.XLOOKUP(A1179,Cleaning!$A:$A,Cleaning!$B:$B,0,0)</f>
        <v>103</v>
      </c>
      <c r="C1179" s="2">
        <f>_xlfn.XLOOKUP(A1179,Cleaning!$A:$A,Cleaning!$C:$C,0,0)</f>
        <v>45859</v>
      </c>
      <c r="D1179" s="4">
        <f>_xlfn.XLOOKUP(A1179,Cleaning!$A:$A,Cleaning!$D:$D,0,0)</f>
        <v>0.43182870370370369</v>
      </c>
      <c r="E1179" s="2">
        <f>_xlfn.XLOOKUP(A1179,Cleaning!$A:$A,Cleaning!$E:$E,0,0)</f>
        <v>45859</v>
      </c>
      <c r="F1179" s="10" t="str">
        <f>_xlfn.XLOOKUP(A1179,Cleaning!$A:$A,Cleaning!$F:$F,0,0)</f>
        <v>Monday</v>
      </c>
      <c r="G1179" t="str">
        <f>_xlfn.XLOOKUP(A1179,Cleaning!$A:$A,Cleaning!$G:$G,0,0)</f>
        <v>Late Night</v>
      </c>
      <c r="H1179" t="str">
        <f>_xlfn.XLOOKUP(A1179,Cleaning!$A:$A,Cleaning!$I:$I,0,0)</f>
        <v>Drive-Thru</v>
      </c>
      <c r="I1179" t="str">
        <f>_xlfn.XLOOKUP(A1179,Cleaning!$A:$A,Cleaning!$J:$J,0,0)</f>
        <v>French Fries</v>
      </c>
      <c r="J1179" t="str">
        <f>_xlfn.XLOOKUP(A1179,Cleaning!$A:$A,Cleaning!$L:$L,0,0)</f>
        <v>No Modifier</v>
      </c>
      <c r="K1179" t="str">
        <f>_xlfn.XLOOKUP(A1179,Cleaning!$A:$A,Cleaning!$X:$X,0,0)</f>
        <v>Cash</v>
      </c>
      <c r="L1179" s="3">
        <f>_xlfn.XLOOKUP(A1179,Cleaning!$A:$A,Cleaning!$M:$M,0,0)</f>
        <v>1</v>
      </c>
      <c r="M1179" s="5">
        <f>_xlfn.XLOOKUP(A1179,Cleaning!$A:$A,Cleaning!$O:$O,0,0)</f>
        <v>2.31</v>
      </c>
      <c r="N1179" s="12">
        <f>_xlfn.XLOOKUP(A1179,Cleaning!$A:$A,Cleaning!$P:$P,0,0)</f>
        <v>2.31</v>
      </c>
      <c r="O1179">
        <f>_xlfn.XLOOKUP(A1179,Cleaning!$A:$A,Cleaning!$R:$R,0,0)</f>
        <v>0</v>
      </c>
      <c r="P1179">
        <f>_xlfn.XLOOKUP(A1179,Cleaning!$A:$A,Cleaning!$T:$T,0,0)</f>
        <v>0.16</v>
      </c>
      <c r="Q1179" s="5">
        <f>_xlfn.XLOOKUP(A1179,Cleaning!$A:$A,Cleaning!$V:$V,0,0)</f>
        <v>2.4700000000000002</v>
      </c>
    </row>
    <row r="1180" spans="1:17" x14ac:dyDescent="0.3">
      <c r="A1180" s="3">
        <v>121178</v>
      </c>
      <c r="B1180">
        <f>_xlfn.XLOOKUP(A1180,Cleaning!$A:$A,Cleaning!$B:$B,0,0)</f>
        <v>102</v>
      </c>
      <c r="C1180" s="2">
        <f>_xlfn.XLOOKUP(A1180,Cleaning!$A:$A,Cleaning!$C:$C,0,0)</f>
        <v>45866</v>
      </c>
      <c r="D1180" s="4">
        <f>_xlfn.XLOOKUP(A1180,Cleaning!$A:$A,Cleaning!$D:$D,0,0)</f>
        <v>0.40916666666666668</v>
      </c>
      <c r="E1180" s="2">
        <f>_xlfn.XLOOKUP(A1180,Cleaning!$A:$A,Cleaning!$E:$E,0,0)</f>
        <v>45866</v>
      </c>
      <c r="F1180" s="10" t="str">
        <f>_xlfn.XLOOKUP(A1180,Cleaning!$A:$A,Cleaning!$F:$F,0,0)</f>
        <v>Monday</v>
      </c>
      <c r="G1180" t="str">
        <f>_xlfn.XLOOKUP(A1180,Cleaning!$A:$A,Cleaning!$G:$G,0,0)</f>
        <v>Dinner</v>
      </c>
      <c r="H1180" t="str">
        <f>_xlfn.XLOOKUP(A1180,Cleaning!$A:$A,Cleaning!$I:$I,0,0)</f>
        <v>Delivery</v>
      </c>
      <c r="I1180" t="str">
        <f>_xlfn.XLOOKUP(A1180,Cleaning!$A:$A,Cleaning!$J:$J,0,0)</f>
        <v>Chicken Sandwich</v>
      </c>
      <c r="J1180" t="str">
        <f>_xlfn.XLOOKUP(A1180,Cleaning!$A:$A,Cleaning!$L:$L,0,0)</f>
        <v>No Modifier</v>
      </c>
      <c r="K1180" t="str">
        <f>_xlfn.XLOOKUP(A1180,Cleaning!$A:$A,Cleaning!$X:$X,0,0)</f>
        <v>Card</v>
      </c>
      <c r="L1180" s="3">
        <f>_xlfn.XLOOKUP(A1180,Cleaning!$A:$A,Cleaning!$M:$M,0,0)</f>
        <v>2</v>
      </c>
      <c r="M1180" s="5">
        <f>_xlfn.XLOOKUP(A1180,Cleaning!$A:$A,Cleaning!$O:$O,0,0)</f>
        <v>5.03</v>
      </c>
      <c r="N1180" s="12">
        <f>_xlfn.XLOOKUP(A1180,Cleaning!$A:$A,Cleaning!$P:$P,0,0)</f>
        <v>10.06</v>
      </c>
      <c r="O1180">
        <f>_xlfn.XLOOKUP(A1180,Cleaning!$A:$A,Cleaning!$R:$R,0,0)</f>
        <v>0</v>
      </c>
      <c r="P1180">
        <f>_xlfn.XLOOKUP(A1180,Cleaning!$A:$A,Cleaning!$T:$T,0,0)</f>
        <v>0.75</v>
      </c>
      <c r="Q1180" s="5">
        <f>_xlfn.XLOOKUP(A1180,Cleaning!$A:$A,Cleaning!$V:$V,0,0)</f>
        <v>10.81</v>
      </c>
    </row>
    <row r="1181" spans="1:17" x14ac:dyDescent="0.3">
      <c r="A1181" s="3">
        <v>121179</v>
      </c>
      <c r="B1181">
        <f>_xlfn.XLOOKUP(A1181,Cleaning!$A:$A,Cleaning!$B:$B,0,0)</f>
        <v>103</v>
      </c>
      <c r="C1181" s="2">
        <f>_xlfn.XLOOKUP(A1181,Cleaning!$A:$A,Cleaning!$C:$C,0,0)</f>
        <v>45811</v>
      </c>
      <c r="D1181" s="4">
        <f>_xlfn.XLOOKUP(A1181,Cleaning!$A:$A,Cleaning!$D:$D,0,0)</f>
        <v>0.35961805555555554</v>
      </c>
      <c r="E1181" s="2">
        <f>_xlfn.XLOOKUP(A1181,Cleaning!$A:$A,Cleaning!$E:$E,0,0)</f>
        <v>45811</v>
      </c>
      <c r="F1181" s="10" t="str">
        <f>_xlfn.XLOOKUP(A1181,Cleaning!$A:$A,Cleaning!$F:$F,0,0)</f>
        <v>Tuesday</v>
      </c>
      <c r="G1181" t="str">
        <f>_xlfn.XLOOKUP(A1181,Cleaning!$A:$A,Cleaning!$G:$G,0,0)</f>
        <v>Dinner</v>
      </c>
      <c r="H1181" t="str">
        <f>_xlfn.XLOOKUP(A1181,Cleaning!$A:$A,Cleaning!$I:$I,0,0)</f>
        <v>Takeout</v>
      </c>
      <c r="I1181" t="str">
        <f>_xlfn.XLOOKUP(A1181,Cleaning!$A:$A,Cleaning!$J:$J,0,0)</f>
        <v>Cheeseburger Combo</v>
      </c>
      <c r="J1181" t="str">
        <f>_xlfn.XLOOKUP(A1181,Cleaning!$A:$A,Cleaning!$L:$L,0,0)</f>
        <v>No Modifier</v>
      </c>
      <c r="K1181" t="str">
        <f>_xlfn.XLOOKUP(A1181,Cleaning!$A:$A,Cleaning!$X:$X,0,0)</f>
        <v>Card</v>
      </c>
      <c r="L1181" s="3">
        <f>_xlfn.XLOOKUP(A1181,Cleaning!$A:$A,Cleaning!$M:$M,0,0)</f>
        <v>1</v>
      </c>
      <c r="M1181" s="5">
        <f>_xlfn.XLOOKUP(A1181,Cleaning!$A:$A,Cleaning!$O:$O,0,0)</f>
        <v>7.9400000000000013</v>
      </c>
      <c r="N1181" s="12">
        <f>_xlfn.XLOOKUP(A1181,Cleaning!$A:$A,Cleaning!$P:$P,0,0)</f>
        <v>7.9400000000000013</v>
      </c>
      <c r="O1181">
        <f>_xlfn.XLOOKUP(A1181,Cleaning!$A:$A,Cleaning!$R:$R,0,0)</f>
        <v>0</v>
      </c>
      <c r="P1181">
        <f>_xlfn.XLOOKUP(A1181,Cleaning!$A:$A,Cleaning!$T:$T,0,0)</f>
        <v>0.52</v>
      </c>
      <c r="Q1181" s="5">
        <f>_xlfn.XLOOKUP(A1181,Cleaning!$A:$A,Cleaning!$V:$V,0,0)</f>
        <v>8.4600000000000009</v>
      </c>
    </row>
    <row r="1182" spans="1:17" x14ac:dyDescent="0.3">
      <c r="A1182" s="3">
        <v>121180</v>
      </c>
      <c r="B1182">
        <f>_xlfn.XLOOKUP(A1182,Cleaning!$A:$A,Cleaning!$B:$B,0,0)</f>
        <v>202</v>
      </c>
      <c r="C1182" s="2">
        <f>_xlfn.XLOOKUP(A1182,Cleaning!$A:$A,Cleaning!$C:$C,0,0)</f>
        <v>45783</v>
      </c>
      <c r="D1182" s="4">
        <f>_xlfn.XLOOKUP(A1182,Cleaning!$A:$A,Cleaning!$D:$D,0,0)</f>
        <v>0.46239583333333334</v>
      </c>
      <c r="E1182" s="2">
        <f>_xlfn.XLOOKUP(A1182,Cleaning!$A:$A,Cleaning!$E:$E,0,0)</f>
        <v>45783</v>
      </c>
      <c r="F1182" s="10" t="str">
        <f>_xlfn.XLOOKUP(A1182,Cleaning!$A:$A,Cleaning!$F:$F,0,0)</f>
        <v>Tuesday</v>
      </c>
      <c r="G1182" t="str">
        <f>_xlfn.XLOOKUP(A1182,Cleaning!$A:$A,Cleaning!$G:$G,0,0)</f>
        <v>Morning</v>
      </c>
      <c r="H1182" t="str">
        <f>_xlfn.XLOOKUP(A1182,Cleaning!$A:$A,Cleaning!$I:$I,0,0)</f>
        <v>Delivery</v>
      </c>
      <c r="I1182" t="str">
        <f>_xlfn.XLOOKUP(A1182,Cleaning!$A:$A,Cleaning!$J:$J,0,0)</f>
        <v>Coffee</v>
      </c>
      <c r="J1182" t="str">
        <f>_xlfn.XLOOKUP(A1182,Cleaning!$A:$A,Cleaning!$L:$L,0,0)</f>
        <v>No Ice</v>
      </c>
      <c r="K1182" t="str">
        <f>_xlfn.XLOOKUP(A1182,Cleaning!$A:$A,Cleaning!$X:$X,0,0)</f>
        <v>Card</v>
      </c>
      <c r="L1182" s="3">
        <f>_xlfn.XLOOKUP(A1182,Cleaning!$A:$A,Cleaning!$M:$M,0,0)</f>
        <v>1</v>
      </c>
      <c r="M1182" s="5">
        <f>_xlfn.XLOOKUP(A1182,Cleaning!$A:$A,Cleaning!$O:$O,0,0)</f>
        <v>1.93</v>
      </c>
      <c r="N1182" s="12">
        <f>_xlfn.XLOOKUP(A1182,Cleaning!$A:$A,Cleaning!$P:$P,0,0)</f>
        <v>1.93</v>
      </c>
      <c r="O1182">
        <f>_xlfn.XLOOKUP(A1182,Cleaning!$A:$A,Cleaning!$R:$R,0,0)</f>
        <v>0</v>
      </c>
      <c r="P1182">
        <f>_xlfn.XLOOKUP(A1182,Cleaning!$A:$A,Cleaning!$T:$T,0,0)</f>
        <v>0.18</v>
      </c>
      <c r="Q1182" s="5">
        <f>_xlfn.XLOOKUP(A1182,Cleaning!$A:$A,Cleaning!$V:$V,0,0)</f>
        <v>2.11</v>
      </c>
    </row>
    <row r="1183" spans="1:17" x14ac:dyDescent="0.3">
      <c r="A1183" s="3">
        <v>121181</v>
      </c>
      <c r="B1183">
        <f>_xlfn.XLOOKUP(A1183,Cleaning!$A:$A,Cleaning!$B:$B,0,0)</f>
        <v>403</v>
      </c>
      <c r="C1183" s="2">
        <f>_xlfn.XLOOKUP(A1183,Cleaning!$A:$A,Cleaning!$C:$C,0,0)</f>
        <v>45871</v>
      </c>
      <c r="D1183" s="4">
        <f>_xlfn.XLOOKUP(A1183,Cleaning!$A:$A,Cleaning!$D:$D,0,0)</f>
        <v>0.50697916666666665</v>
      </c>
      <c r="E1183" s="2">
        <f>_xlfn.XLOOKUP(A1183,Cleaning!$A:$A,Cleaning!$E:$E,0,0)</f>
        <v>45871</v>
      </c>
      <c r="F1183" s="10" t="str">
        <f>_xlfn.XLOOKUP(A1183,Cleaning!$A:$A,Cleaning!$F:$F,0,0)</f>
        <v>Saturday</v>
      </c>
      <c r="G1183" t="str">
        <f>_xlfn.XLOOKUP(A1183,Cleaning!$A:$A,Cleaning!$G:$G,0,0)</f>
        <v>Lunch</v>
      </c>
      <c r="H1183" t="str">
        <f>_xlfn.XLOOKUP(A1183,Cleaning!$A:$A,Cleaning!$I:$I,0,0)</f>
        <v>Drive-Thru</v>
      </c>
      <c r="I1183" t="str">
        <f>_xlfn.XLOOKUP(A1183,Cleaning!$A:$A,Cleaning!$J:$J,0,0)</f>
        <v>Chicken Sandwich Combo</v>
      </c>
      <c r="J1183" t="str">
        <f>_xlfn.XLOOKUP(A1183,Cleaning!$A:$A,Cleaning!$L:$L,0,0)</f>
        <v>No Modifier</v>
      </c>
      <c r="K1183" t="str">
        <f>_xlfn.XLOOKUP(A1183,Cleaning!$A:$A,Cleaning!$X:$X,0,0)</f>
        <v>Card</v>
      </c>
      <c r="L1183" s="3">
        <f>_xlfn.XLOOKUP(A1183,Cleaning!$A:$A,Cleaning!$M:$M,0,0)</f>
        <v>1</v>
      </c>
      <c r="M1183" s="5">
        <f ca="1">_xlfn.XLOOKUP(A1183,Cleaning!$A:$A,Cleaning!$O:$O,0,0)</f>
        <v>9.84</v>
      </c>
      <c r="N1183" s="12">
        <f ca="1">_xlfn.XLOOKUP(A1183,Cleaning!$A:$A,Cleaning!$P:$P,0,0)</f>
        <v>9.84</v>
      </c>
      <c r="O1183">
        <f ca="1">_xlfn.XLOOKUP(A1183,Cleaning!$A:$A,Cleaning!$R:$R,0,0)</f>
        <v>0.15</v>
      </c>
      <c r="P1183">
        <f>_xlfn.XLOOKUP(A1183,Cleaning!$A:$A,Cleaning!$T:$T,0,0)</f>
        <v>0.57999999999999996</v>
      </c>
      <c r="Q1183" s="5">
        <f>_xlfn.XLOOKUP(A1183,Cleaning!$A:$A,Cleaning!$V:$V,0,0)</f>
        <v>10.27</v>
      </c>
    </row>
    <row r="1184" spans="1:17" x14ac:dyDescent="0.3">
      <c r="A1184" s="3">
        <v>121182</v>
      </c>
      <c r="B1184">
        <f>_xlfn.XLOOKUP(A1184,Cleaning!$A:$A,Cleaning!$B:$B,0,0)</f>
        <v>402</v>
      </c>
      <c r="C1184" s="2">
        <f>_xlfn.XLOOKUP(A1184,Cleaning!$A:$A,Cleaning!$C:$C,0,0)</f>
        <v>45848</v>
      </c>
      <c r="D1184" s="4">
        <f>_xlfn.XLOOKUP(A1184,Cleaning!$A:$A,Cleaning!$D:$D,0,0)</f>
        <v>0.28384259259259259</v>
      </c>
      <c r="E1184" s="2">
        <f>_xlfn.XLOOKUP(A1184,Cleaning!$A:$A,Cleaning!$E:$E,0,0)</f>
        <v>45848</v>
      </c>
      <c r="F1184" s="10" t="str">
        <f>_xlfn.XLOOKUP(A1184,Cleaning!$A:$A,Cleaning!$F:$F,0,0)</f>
        <v>Thursday</v>
      </c>
      <c r="G1184" t="str">
        <f>_xlfn.XLOOKUP(A1184,Cleaning!$A:$A,Cleaning!$G:$G,0,0)</f>
        <v>Dinner</v>
      </c>
      <c r="H1184" t="str">
        <f>_xlfn.XLOOKUP(A1184,Cleaning!$A:$A,Cleaning!$I:$I,0,0)</f>
        <v>Takeout</v>
      </c>
      <c r="I1184" t="str">
        <f>_xlfn.XLOOKUP(A1184,Cleaning!$A:$A,Cleaning!$J:$J,0,0)</f>
        <v>Double Cheeseburger Combo</v>
      </c>
      <c r="J1184" t="str">
        <f>_xlfn.XLOOKUP(A1184,Cleaning!$A:$A,Cleaning!$L:$L,0,0)</f>
        <v>No Modifier</v>
      </c>
      <c r="K1184" t="str">
        <f>_xlfn.XLOOKUP(A1184,Cleaning!$A:$A,Cleaning!$X:$X,0,0)</f>
        <v>Card</v>
      </c>
      <c r="L1184" s="3">
        <f>_xlfn.XLOOKUP(A1184,Cleaning!$A:$A,Cleaning!$M:$M,0,0)</f>
        <v>1</v>
      </c>
      <c r="M1184" s="5">
        <f>_xlfn.XLOOKUP(A1184,Cleaning!$A:$A,Cleaning!$O:$O,0,0)</f>
        <v>10.45</v>
      </c>
      <c r="N1184" s="12">
        <f>_xlfn.XLOOKUP(A1184,Cleaning!$A:$A,Cleaning!$P:$P,0,0)</f>
        <v>10.45</v>
      </c>
      <c r="O1184">
        <f>_xlfn.XLOOKUP(A1184,Cleaning!$A:$A,Cleaning!$R:$R,0,0)</f>
        <v>0.52</v>
      </c>
      <c r="P1184">
        <f>_xlfn.XLOOKUP(A1184,Cleaning!$A:$A,Cleaning!$T:$T,0,0)</f>
        <v>0.84</v>
      </c>
      <c r="Q1184" s="5">
        <f>_xlfn.XLOOKUP(A1184,Cleaning!$A:$A,Cleaning!$V:$V,0,0)</f>
        <v>10.77</v>
      </c>
    </row>
    <row r="1185" spans="1:17" x14ac:dyDescent="0.3">
      <c r="A1185" s="3">
        <v>121183</v>
      </c>
      <c r="B1185">
        <f>_xlfn.XLOOKUP(A1185,Cleaning!$A:$A,Cleaning!$B:$B,0,0)</f>
        <v>101</v>
      </c>
      <c r="C1185" s="2">
        <f>_xlfn.XLOOKUP(A1185,Cleaning!$A:$A,Cleaning!$C:$C,0,0)</f>
        <v>45845</v>
      </c>
      <c r="D1185" s="4">
        <f>_xlfn.XLOOKUP(A1185,Cleaning!$A:$A,Cleaning!$D:$D,0,0)</f>
        <v>0.2761689814814815</v>
      </c>
      <c r="E1185" s="2">
        <f>_xlfn.XLOOKUP(A1185,Cleaning!$A:$A,Cleaning!$E:$E,0,0)</f>
        <v>45845</v>
      </c>
      <c r="F1185" s="10" t="str">
        <f>_xlfn.XLOOKUP(A1185,Cleaning!$A:$A,Cleaning!$F:$F,0,0)</f>
        <v>Monday</v>
      </c>
      <c r="G1185" t="str">
        <f>_xlfn.XLOOKUP(A1185,Cleaning!$A:$A,Cleaning!$G:$G,0,0)</f>
        <v>Dinner</v>
      </c>
      <c r="H1185" t="str">
        <f>_xlfn.XLOOKUP(A1185,Cleaning!$A:$A,Cleaning!$I:$I,0,0)</f>
        <v>Dine-In</v>
      </c>
      <c r="I1185" t="str">
        <f>_xlfn.XLOOKUP(A1185,Cleaning!$A:$A,Cleaning!$J:$J,0,0)</f>
        <v>Cheeseburger Combo</v>
      </c>
      <c r="J1185" t="str">
        <f>_xlfn.XLOOKUP(A1185,Cleaning!$A:$A,Cleaning!$L:$L,0,0)</f>
        <v>No Modifier</v>
      </c>
      <c r="K1185" t="str">
        <f>_xlfn.XLOOKUP(A1185,Cleaning!$A:$A,Cleaning!$X:$X,0,0)</f>
        <v>GiftCard</v>
      </c>
      <c r="L1185" s="3">
        <f>_xlfn.XLOOKUP(A1185,Cleaning!$A:$A,Cleaning!$M:$M,0,0)</f>
        <v>2</v>
      </c>
      <c r="M1185" s="5">
        <f>_xlfn.XLOOKUP(A1185,Cleaning!$A:$A,Cleaning!$O:$O,0,0)</f>
        <v>7.6999999999999993</v>
      </c>
      <c r="N1185" s="12">
        <f>_xlfn.XLOOKUP(A1185,Cleaning!$A:$A,Cleaning!$P:$P,0,0)</f>
        <v>15.399999999999999</v>
      </c>
      <c r="O1185">
        <f>_xlfn.XLOOKUP(A1185,Cleaning!$A:$A,Cleaning!$R:$R,0,0)</f>
        <v>0</v>
      </c>
      <c r="P1185">
        <f>_xlfn.XLOOKUP(A1185,Cleaning!$A:$A,Cleaning!$T:$T,0,0)</f>
        <v>1</v>
      </c>
      <c r="Q1185" s="5">
        <f>_xlfn.XLOOKUP(A1185,Cleaning!$A:$A,Cleaning!$V:$V,0,0)</f>
        <v>16.399999999999999</v>
      </c>
    </row>
    <row r="1186" spans="1:17" x14ac:dyDescent="0.3">
      <c r="A1186" s="3">
        <v>121184</v>
      </c>
      <c r="B1186">
        <f>_xlfn.XLOOKUP(A1186,Cleaning!$A:$A,Cleaning!$B:$B,0,0)</f>
        <v>102</v>
      </c>
      <c r="C1186" s="2">
        <f>_xlfn.XLOOKUP(A1186,Cleaning!$A:$A,Cleaning!$C:$C,0,0)</f>
        <v>45760</v>
      </c>
      <c r="D1186" s="4">
        <f>_xlfn.XLOOKUP(A1186,Cleaning!$A:$A,Cleaning!$D:$D,0,0)</f>
        <v>0.27468749999999997</v>
      </c>
      <c r="E1186" s="2">
        <f>_xlfn.XLOOKUP(A1186,Cleaning!$A:$A,Cleaning!$E:$E,0,0)</f>
        <v>45760</v>
      </c>
      <c r="F1186" s="10" t="str">
        <f>_xlfn.XLOOKUP(A1186,Cleaning!$A:$A,Cleaning!$F:$F,0,0)</f>
        <v>Sunday</v>
      </c>
      <c r="G1186" t="str">
        <f>_xlfn.XLOOKUP(A1186,Cleaning!$A:$A,Cleaning!$G:$G,0,0)</f>
        <v>Breakfast</v>
      </c>
      <c r="H1186" t="str">
        <f>_xlfn.XLOOKUP(A1186,Cleaning!$A:$A,Cleaning!$I:$I,0,0)</f>
        <v>Drive-Thru</v>
      </c>
      <c r="I1186" t="str">
        <f>_xlfn.XLOOKUP(A1186,Cleaning!$A:$A,Cleaning!$J:$J,0,0)</f>
        <v>Breakfast Burrito</v>
      </c>
      <c r="J1186" t="str">
        <f>_xlfn.XLOOKUP(A1186,Cleaning!$A:$A,Cleaning!$L:$L,0,0)</f>
        <v>No Modifier</v>
      </c>
      <c r="K1186" t="str">
        <f>_xlfn.XLOOKUP(A1186,Cleaning!$A:$A,Cleaning!$X:$X,0,0)</f>
        <v>Cash</v>
      </c>
      <c r="L1186" s="3">
        <f>_xlfn.XLOOKUP(A1186,Cleaning!$A:$A,Cleaning!$M:$M,0,0)</f>
        <v>1</v>
      </c>
      <c r="M1186" s="5">
        <f>_xlfn.XLOOKUP(A1186,Cleaning!$A:$A,Cleaning!$O:$O,0,0)</f>
        <v>3.49</v>
      </c>
      <c r="N1186" s="12">
        <f>_xlfn.XLOOKUP(A1186,Cleaning!$A:$A,Cleaning!$P:$P,0,0)</f>
        <v>3.49</v>
      </c>
      <c r="O1186">
        <f>_xlfn.XLOOKUP(A1186,Cleaning!$A:$A,Cleaning!$R:$R,0,0)</f>
        <v>0</v>
      </c>
      <c r="P1186">
        <f>_xlfn.XLOOKUP(A1186,Cleaning!$A:$A,Cleaning!$T:$T,0,0)</f>
        <v>0.21</v>
      </c>
      <c r="Q1186" s="5">
        <f>_xlfn.XLOOKUP(A1186,Cleaning!$A:$A,Cleaning!$V:$V,0,0)</f>
        <v>3.7</v>
      </c>
    </row>
    <row r="1187" spans="1:17" x14ac:dyDescent="0.3">
      <c r="A1187" s="3">
        <v>121185</v>
      </c>
      <c r="B1187">
        <f>_xlfn.XLOOKUP(A1187,Cleaning!$A:$A,Cleaning!$B:$B,0,0)</f>
        <v>403</v>
      </c>
      <c r="C1187" s="2">
        <f>_xlfn.XLOOKUP(A1187,Cleaning!$A:$A,Cleaning!$C:$C,0,0)</f>
        <v>45800</v>
      </c>
      <c r="D1187" s="4">
        <f>_xlfn.XLOOKUP(A1187,Cleaning!$A:$A,Cleaning!$D:$D,0,0)</f>
        <v>0.37024305555555553</v>
      </c>
      <c r="E1187" s="2">
        <f>_xlfn.XLOOKUP(A1187,Cleaning!$A:$A,Cleaning!$E:$E,0,0)</f>
        <v>45800</v>
      </c>
      <c r="F1187" s="10" t="str">
        <f>_xlfn.XLOOKUP(A1187,Cleaning!$A:$A,Cleaning!$F:$F,0,0)</f>
        <v>Friday</v>
      </c>
      <c r="G1187" t="str">
        <f>_xlfn.XLOOKUP(A1187,Cleaning!$A:$A,Cleaning!$G:$G,0,0)</f>
        <v>Breakfast</v>
      </c>
      <c r="H1187" t="str">
        <f>_xlfn.XLOOKUP(A1187,Cleaning!$A:$A,Cleaning!$I:$I,0,0)</f>
        <v>Dine-In</v>
      </c>
      <c r="I1187" t="str">
        <f>_xlfn.XLOOKUP(A1187,Cleaning!$A:$A,Cleaning!$J:$J,0,0)</f>
        <v>Breakfast Burrito</v>
      </c>
      <c r="J1187" t="str">
        <f>_xlfn.XLOOKUP(A1187,Cleaning!$A:$A,Cleaning!$L:$L,0,0)</f>
        <v>Cinnamon</v>
      </c>
      <c r="K1187" t="str">
        <f>_xlfn.XLOOKUP(A1187,Cleaning!$A:$A,Cleaning!$X:$X,0,0)</f>
        <v>Card</v>
      </c>
      <c r="L1187" s="3">
        <f>_xlfn.XLOOKUP(A1187,Cleaning!$A:$A,Cleaning!$M:$M,0,0)</f>
        <v>1</v>
      </c>
      <c r="M1187" s="5">
        <f>_xlfn.XLOOKUP(A1187,Cleaning!$A:$A,Cleaning!$O:$O,0,0)</f>
        <v>4.08</v>
      </c>
      <c r="N1187" s="12">
        <f>_xlfn.XLOOKUP(A1187,Cleaning!$A:$A,Cleaning!$P:$P,0,0)</f>
        <v>4.08</v>
      </c>
      <c r="O1187">
        <f>_xlfn.XLOOKUP(A1187,Cleaning!$A:$A,Cleaning!$R:$R,0,0)</f>
        <v>0</v>
      </c>
      <c r="P1187">
        <f>_xlfn.XLOOKUP(A1187,Cleaning!$A:$A,Cleaning!$T:$T,0,0)</f>
        <v>0.27</v>
      </c>
      <c r="Q1187" s="5">
        <f>_xlfn.XLOOKUP(A1187,Cleaning!$A:$A,Cleaning!$V:$V,0,0)</f>
        <v>4.3499999999999996</v>
      </c>
    </row>
    <row r="1188" spans="1:17" x14ac:dyDescent="0.3">
      <c r="A1188" s="3">
        <v>121186</v>
      </c>
      <c r="B1188">
        <f>_xlfn.XLOOKUP(A1188,Cleaning!$A:$A,Cleaning!$B:$B,0,0)</f>
        <v>403</v>
      </c>
      <c r="C1188" s="2">
        <f>_xlfn.XLOOKUP(A1188,Cleaning!$A:$A,Cleaning!$C:$C,0,0)</f>
        <v>45763</v>
      </c>
      <c r="D1188" s="4">
        <f>_xlfn.XLOOKUP(A1188,Cleaning!$A:$A,Cleaning!$D:$D,0,0)</f>
        <v>0.25822916666666668</v>
      </c>
      <c r="E1188" s="2">
        <f>_xlfn.XLOOKUP(A1188,Cleaning!$A:$A,Cleaning!$E:$E,0,0)</f>
        <v>45763</v>
      </c>
      <c r="F1188" s="10" t="str">
        <f>_xlfn.XLOOKUP(A1188,Cleaning!$A:$A,Cleaning!$F:$F,0,0)</f>
        <v>Wednesday</v>
      </c>
      <c r="G1188" t="str">
        <f>_xlfn.XLOOKUP(A1188,Cleaning!$A:$A,Cleaning!$G:$G,0,0)</f>
        <v>Dinner</v>
      </c>
      <c r="H1188" t="str">
        <f>_xlfn.XLOOKUP(A1188,Cleaning!$A:$A,Cleaning!$I:$I,0,0)</f>
        <v>Dine-In</v>
      </c>
      <c r="I1188" t="str">
        <f>_xlfn.XLOOKUP(A1188,Cleaning!$A:$A,Cleaning!$J:$J,0,0)</f>
        <v>Spicy Chicken Combo</v>
      </c>
      <c r="J1188" t="str">
        <f>_xlfn.XLOOKUP(A1188,Cleaning!$A:$A,Cleaning!$L:$L,0,0)</f>
        <v>No Modifier</v>
      </c>
      <c r="K1188" t="str">
        <f>_xlfn.XLOOKUP(A1188,Cleaning!$A:$A,Cleaning!$X:$X,0,0)</f>
        <v>Card</v>
      </c>
      <c r="L1188" s="3">
        <f>_xlfn.XLOOKUP(A1188,Cleaning!$A:$A,Cleaning!$M:$M,0,0)</f>
        <v>1</v>
      </c>
      <c r="M1188" s="5">
        <f>_xlfn.XLOOKUP(A1188,Cleaning!$A:$A,Cleaning!$O:$O,0,0)</f>
        <v>8.8000000000000007</v>
      </c>
      <c r="N1188" s="12">
        <f>_xlfn.XLOOKUP(A1188,Cleaning!$A:$A,Cleaning!$P:$P,0,0)</f>
        <v>8.8000000000000007</v>
      </c>
      <c r="O1188">
        <f>_xlfn.XLOOKUP(A1188,Cleaning!$A:$A,Cleaning!$R:$R,0,0)</f>
        <v>0</v>
      </c>
      <c r="P1188">
        <f>_xlfn.XLOOKUP(A1188,Cleaning!$A:$A,Cleaning!$T:$T,0,0)</f>
        <v>0.84</v>
      </c>
      <c r="Q1188" s="5">
        <f>_xlfn.XLOOKUP(A1188,Cleaning!$A:$A,Cleaning!$V:$V,0,0)</f>
        <v>9.64</v>
      </c>
    </row>
    <row r="1189" spans="1:17" x14ac:dyDescent="0.3">
      <c r="A1189" s="3">
        <v>121187</v>
      </c>
      <c r="B1189">
        <f>_xlfn.XLOOKUP(A1189,Cleaning!$A:$A,Cleaning!$B:$B,0,0)</f>
        <v>103</v>
      </c>
      <c r="C1189" s="2">
        <f>_xlfn.XLOOKUP(A1189,Cleaning!$A:$A,Cleaning!$C:$C,0,0)</f>
        <v>45828</v>
      </c>
      <c r="D1189" s="4">
        <f>_xlfn.XLOOKUP(A1189,Cleaning!$A:$A,Cleaning!$D:$D,0,0)</f>
        <v>0.42421296296296296</v>
      </c>
      <c r="E1189" s="2">
        <f>_xlfn.XLOOKUP(A1189,Cleaning!$A:$A,Cleaning!$E:$E,0,0)</f>
        <v>45828</v>
      </c>
      <c r="F1189" s="10" t="str">
        <f>_xlfn.XLOOKUP(A1189,Cleaning!$A:$A,Cleaning!$F:$F,0,0)</f>
        <v>Friday</v>
      </c>
      <c r="G1189" t="str">
        <f>_xlfn.XLOOKUP(A1189,Cleaning!$A:$A,Cleaning!$G:$G,0,0)</f>
        <v>Morning</v>
      </c>
      <c r="H1189" t="str">
        <f>_xlfn.XLOOKUP(A1189,Cleaning!$A:$A,Cleaning!$I:$I,0,0)</f>
        <v>Dine-In</v>
      </c>
      <c r="I1189" t="str">
        <f>_xlfn.XLOOKUP(A1189,Cleaning!$A:$A,Cleaning!$J:$J,0,0)</f>
        <v>Egg Muffin</v>
      </c>
      <c r="J1189" t="str">
        <f>_xlfn.XLOOKUP(A1189,Cleaning!$A:$A,Cleaning!$L:$L,0,0)</f>
        <v>Cinnamon</v>
      </c>
      <c r="K1189" t="str">
        <f>_xlfn.XLOOKUP(A1189,Cleaning!$A:$A,Cleaning!$X:$X,0,0)</f>
        <v>Cash</v>
      </c>
      <c r="L1189" s="3">
        <f>_xlfn.XLOOKUP(A1189,Cleaning!$A:$A,Cleaning!$M:$M,0,0)</f>
        <v>1</v>
      </c>
      <c r="M1189" s="5">
        <f>_xlfn.XLOOKUP(A1189,Cleaning!$A:$A,Cleaning!$O:$O,0,0)</f>
        <v>3.28</v>
      </c>
      <c r="N1189" s="12">
        <f>_xlfn.XLOOKUP(A1189,Cleaning!$A:$A,Cleaning!$P:$P,0,0)</f>
        <v>3.28</v>
      </c>
      <c r="O1189">
        <f>_xlfn.XLOOKUP(A1189,Cleaning!$A:$A,Cleaning!$R:$R,0,0)</f>
        <v>0</v>
      </c>
      <c r="P1189">
        <f>_xlfn.XLOOKUP(A1189,Cleaning!$A:$A,Cleaning!$T:$T,0,0)</f>
        <v>0.25</v>
      </c>
      <c r="Q1189" s="5">
        <f>_xlfn.XLOOKUP(A1189,Cleaning!$A:$A,Cleaning!$V:$V,0,0)</f>
        <v>3.53</v>
      </c>
    </row>
    <row r="1190" spans="1:17" x14ac:dyDescent="0.3">
      <c r="A1190" s="3">
        <v>121188</v>
      </c>
      <c r="B1190">
        <f>_xlfn.XLOOKUP(A1190,Cleaning!$A:$A,Cleaning!$B:$B,0,0)</f>
        <v>102</v>
      </c>
      <c r="C1190" s="2">
        <f>_xlfn.XLOOKUP(A1190,Cleaning!$A:$A,Cleaning!$C:$C,0,0)</f>
        <v>45790</v>
      </c>
      <c r="D1190" s="4">
        <f>_xlfn.XLOOKUP(A1190,Cleaning!$A:$A,Cleaning!$D:$D,0,0)</f>
        <v>0.46916666666666668</v>
      </c>
      <c r="E1190" s="2">
        <f>_xlfn.XLOOKUP(A1190,Cleaning!$A:$A,Cleaning!$E:$E,0,0)</f>
        <v>45790</v>
      </c>
      <c r="F1190" s="10" t="str">
        <f>_xlfn.XLOOKUP(A1190,Cleaning!$A:$A,Cleaning!$F:$F,0,0)</f>
        <v>Tuesday</v>
      </c>
      <c r="G1190" t="str">
        <f>_xlfn.XLOOKUP(A1190,Cleaning!$A:$A,Cleaning!$G:$G,0,0)</f>
        <v>Lunch</v>
      </c>
      <c r="H1190" t="str">
        <f>_xlfn.XLOOKUP(A1190,Cleaning!$A:$A,Cleaning!$I:$I,0,0)</f>
        <v>Drive-Thru</v>
      </c>
      <c r="I1190" t="str">
        <f>_xlfn.XLOOKUP(A1190,Cleaning!$A:$A,Cleaning!$J:$J,0,0)</f>
        <v>Veggie Burger</v>
      </c>
      <c r="J1190" t="str">
        <f>_xlfn.XLOOKUP(A1190,Cleaning!$A:$A,Cleaning!$L:$L,0,0)</f>
        <v>No Onions</v>
      </c>
      <c r="K1190" t="str">
        <f>_xlfn.XLOOKUP(A1190,Cleaning!$A:$A,Cleaning!$X:$X,0,0)</f>
        <v>MobilePay</v>
      </c>
      <c r="L1190" s="3">
        <f>_xlfn.XLOOKUP(A1190,Cleaning!$A:$A,Cleaning!$M:$M,0,0)</f>
        <v>1</v>
      </c>
      <c r="M1190" s="5">
        <f ca="1">_xlfn.XLOOKUP(A1190,Cleaning!$A:$A,Cleaning!$O:$O,0,0)</f>
        <v>5.31</v>
      </c>
      <c r="N1190" s="12">
        <f ca="1">_xlfn.XLOOKUP(A1190,Cleaning!$A:$A,Cleaning!$P:$P,0,0)</f>
        <v>5.31</v>
      </c>
      <c r="O1190">
        <f ca="1">_xlfn.XLOOKUP(A1190,Cleaning!$A:$A,Cleaning!$R:$R,0,0)</f>
        <v>0.15</v>
      </c>
      <c r="P1190">
        <f>_xlfn.XLOOKUP(A1190,Cleaning!$A:$A,Cleaning!$T:$T,0,0)</f>
        <v>0.44</v>
      </c>
      <c r="Q1190" s="5">
        <f>_xlfn.XLOOKUP(A1190,Cleaning!$A:$A,Cleaning!$V:$V,0,0)</f>
        <v>5.6</v>
      </c>
    </row>
    <row r="1191" spans="1:17" x14ac:dyDescent="0.3">
      <c r="A1191" s="3">
        <v>121189</v>
      </c>
      <c r="B1191">
        <f>_xlfn.XLOOKUP(A1191,Cleaning!$A:$A,Cleaning!$B:$B,0,0)</f>
        <v>201</v>
      </c>
      <c r="C1191" s="2">
        <f>_xlfn.XLOOKUP(A1191,Cleaning!$A:$A,Cleaning!$C:$C,0,0)</f>
        <v>45873</v>
      </c>
      <c r="D1191" s="4">
        <f>_xlfn.XLOOKUP(A1191,Cleaning!$A:$A,Cleaning!$D:$D,0,0)</f>
        <v>0.49849537037037039</v>
      </c>
      <c r="E1191" s="2">
        <f>_xlfn.XLOOKUP(A1191,Cleaning!$A:$A,Cleaning!$E:$E,0,0)</f>
        <v>45873</v>
      </c>
      <c r="F1191" s="10" t="str">
        <f>_xlfn.XLOOKUP(A1191,Cleaning!$A:$A,Cleaning!$F:$F,0,0)</f>
        <v>Monday</v>
      </c>
      <c r="G1191" t="str">
        <f>_xlfn.XLOOKUP(A1191,Cleaning!$A:$A,Cleaning!$G:$G,0,0)</f>
        <v>Morning</v>
      </c>
      <c r="H1191" t="str">
        <f>_xlfn.XLOOKUP(A1191,Cleaning!$A:$A,Cleaning!$I:$I,0,0)</f>
        <v>Dine-In</v>
      </c>
      <c r="I1191" t="str">
        <f>_xlfn.XLOOKUP(A1191,Cleaning!$A:$A,Cleaning!$J:$J,0,0)</f>
        <v>Egg Muffin</v>
      </c>
      <c r="J1191" t="str">
        <f>_xlfn.XLOOKUP(A1191,Cleaning!$A:$A,Cleaning!$L:$L,0,0)</f>
        <v>No Cheese</v>
      </c>
      <c r="K1191" t="str">
        <f>_xlfn.XLOOKUP(A1191,Cleaning!$A:$A,Cleaning!$X:$X,0,0)</f>
        <v>MobilePay</v>
      </c>
      <c r="L1191" s="3">
        <f>_xlfn.XLOOKUP(A1191,Cleaning!$A:$A,Cleaning!$M:$M,0,0)</f>
        <v>1</v>
      </c>
      <c r="M1191" s="5">
        <f>_xlfn.XLOOKUP(A1191,Cleaning!$A:$A,Cleaning!$O:$O,0,0)</f>
        <v>3</v>
      </c>
      <c r="N1191" s="12">
        <f>_xlfn.XLOOKUP(A1191,Cleaning!$A:$A,Cleaning!$P:$P,0,0)</f>
        <v>3</v>
      </c>
      <c r="O1191">
        <f>_xlfn.XLOOKUP(A1191,Cleaning!$A:$A,Cleaning!$R:$R,0,0)</f>
        <v>0</v>
      </c>
      <c r="P1191">
        <f>_xlfn.XLOOKUP(A1191,Cleaning!$A:$A,Cleaning!$T:$T,0,0)</f>
        <v>0.22</v>
      </c>
      <c r="Q1191" s="5">
        <f>_xlfn.XLOOKUP(A1191,Cleaning!$A:$A,Cleaning!$V:$V,0,0)</f>
        <v>3.22</v>
      </c>
    </row>
    <row r="1192" spans="1:17" x14ac:dyDescent="0.3">
      <c r="A1192" s="3">
        <v>121190</v>
      </c>
      <c r="B1192">
        <f>_xlfn.XLOOKUP(A1192,Cleaning!$A:$A,Cleaning!$B:$B,0,0)</f>
        <v>501</v>
      </c>
      <c r="C1192" s="2">
        <f>_xlfn.XLOOKUP(A1192,Cleaning!$A:$A,Cleaning!$C:$C,0,0)</f>
        <v>45869</v>
      </c>
      <c r="D1192" s="4">
        <f>_xlfn.XLOOKUP(A1192,Cleaning!$A:$A,Cleaning!$D:$D,0,0)</f>
        <v>0.26451388888888888</v>
      </c>
      <c r="E1192" s="2">
        <f>_xlfn.XLOOKUP(A1192,Cleaning!$A:$A,Cleaning!$E:$E,0,0)</f>
        <v>45869</v>
      </c>
      <c r="F1192" s="10" t="str">
        <f>_xlfn.XLOOKUP(A1192,Cleaning!$A:$A,Cleaning!$F:$F,0,0)</f>
        <v>Thursday</v>
      </c>
      <c r="G1192" t="str">
        <f>_xlfn.XLOOKUP(A1192,Cleaning!$A:$A,Cleaning!$G:$G,0,0)</f>
        <v>Dinner</v>
      </c>
      <c r="H1192" t="str">
        <f>_xlfn.XLOOKUP(A1192,Cleaning!$A:$A,Cleaning!$I:$I,0,0)</f>
        <v>Dine-In</v>
      </c>
      <c r="I1192" t="str">
        <f>_xlfn.XLOOKUP(A1192,Cleaning!$A:$A,Cleaning!$J:$J,0,0)</f>
        <v>Veggie Burger</v>
      </c>
      <c r="J1192" t="str">
        <f>_xlfn.XLOOKUP(A1192,Cleaning!$A:$A,Cleaning!$L:$L,0,0)</f>
        <v>No Modifier</v>
      </c>
      <c r="K1192" t="str">
        <f>_xlfn.XLOOKUP(A1192,Cleaning!$A:$A,Cleaning!$X:$X,0,0)</f>
        <v>Card</v>
      </c>
      <c r="L1192" s="3">
        <f>_xlfn.XLOOKUP(A1192,Cleaning!$A:$A,Cleaning!$M:$M,0,0)</f>
        <v>1</v>
      </c>
      <c r="M1192" s="5">
        <f>_xlfn.XLOOKUP(A1192,Cleaning!$A:$A,Cleaning!$O:$O,0,0)</f>
        <v>5.28</v>
      </c>
      <c r="N1192" s="12">
        <f>_xlfn.XLOOKUP(A1192,Cleaning!$A:$A,Cleaning!$P:$P,0,0)</f>
        <v>5.28</v>
      </c>
      <c r="O1192">
        <f>_xlfn.XLOOKUP(A1192,Cleaning!$A:$A,Cleaning!$R:$R,0,0)</f>
        <v>0</v>
      </c>
      <c r="P1192">
        <f>_xlfn.XLOOKUP(A1192,Cleaning!$A:$A,Cleaning!$T:$T,0,0)</f>
        <v>0.5</v>
      </c>
      <c r="Q1192" s="5">
        <f>_xlfn.XLOOKUP(A1192,Cleaning!$A:$A,Cleaning!$V:$V,0,0)</f>
        <v>5.78</v>
      </c>
    </row>
    <row r="1193" spans="1:17" x14ac:dyDescent="0.3">
      <c r="A1193" s="3">
        <v>121191</v>
      </c>
      <c r="B1193">
        <f>_xlfn.XLOOKUP(A1193,Cleaning!$A:$A,Cleaning!$B:$B,0,0)</f>
        <v>501</v>
      </c>
      <c r="C1193" s="2">
        <f>_xlfn.XLOOKUP(A1193,Cleaning!$A:$A,Cleaning!$C:$C,0,0)</f>
        <v>45849</v>
      </c>
      <c r="D1193" s="4">
        <f>_xlfn.XLOOKUP(A1193,Cleaning!$A:$A,Cleaning!$D:$D,0,0)</f>
        <v>0.35769675925925926</v>
      </c>
      <c r="E1193" s="2">
        <f>_xlfn.XLOOKUP(A1193,Cleaning!$A:$A,Cleaning!$E:$E,0,0)</f>
        <v>45849</v>
      </c>
      <c r="F1193" s="10" t="str">
        <f>_xlfn.XLOOKUP(A1193,Cleaning!$A:$A,Cleaning!$F:$F,0,0)</f>
        <v>Friday</v>
      </c>
      <c r="G1193" t="str">
        <f>_xlfn.XLOOKUP(A1193,Cleaning!$A:$A,Cleaning!$G:$G,0,0)</f>
        <v>Dinner</v>
      </c>
      <c r="H1193" t="str">
        <f>_xlfn.XLOOKUP(A1193,Cleaning!$A:$A,Cleaning!$I:$I,0,0)</f>
        <v>Dine-In</v>
      </c>
      <c r="I1193" t="str">
        <f>_xlfn.XLOOKUP(A1193,Cleaning!$A:$A,Cleaning!$J:$J,0,0)</f>
        <v>Double Cheeseburger Combo</v>
      </c>
      <c r="J1193" t="str">
        <f>_xlfn.XLOOKUP(A1193,Cleaning!$A:$A,Cleaning!$L:$L,0,0)</f>
        <v>No Modifier</v>
      </c>
      <c r="K1193" t="str">
        <f>_xlfn.XLOOKUP(A1193,Cleaning!$A:$A,Cleaning!$X:$X,0,0)</f>
        <v>Card</v>
      </c>
      <c r="L1193" s="3">
        <f>_xlfn.XLOOKUP(A1193,Cleaning!$A:$A,Cleaning!$M:$M,0,0)</f>
        <v>1</v>
      </c>
      <c r="M1193" s="5">
        <f>_xlfn.XLOOKUP(A1193,Cleaning!$A:$A,Cleaning!$O:$O,0,0)</f>
        <v>9.32</v>
      </c>
      <c r="N1193" s="12">
        <f>_xlfn.XLOOKUP(A1193,Cleaning!$A:$A,Cleaning!$P:$P,0,0)</f>
        <v>9.32</v>
      </c>
      <c r="O1193">
        <f>_xlfn.XLOOKUP(A1193,Cleaning!$A:$A,Cleaning!$R:$R,0,0)</f>
        <v>0</v>
      </c>
      <c r="P1193">
        <f>_xlfn.XLOOKUP(A1193,Cleaning!$A:$A,Cleaning!$T:$T,0,0)</f>
        <v>0.7</v>
      </c>
      <c r="Q1193" s="5">
        <f>_xlfn.XLOOKUP(A1193,Cleaning!$A:$A,Cleaning!$V:$V,0,0)</f>
        <v>10.02</v>
      </c>
    </row>
    <row r="1194" spans="1:17" x14ac:dyDescent="0.3">
      <c r="A1194" s="3">
        <v>121192</v>
      </c>
      <c r="B1194">
        <f>_xlfn.XLOOKUP(A1194,Cleaning!$A:$A,Cleaning!$B:$B,0,0)</f>
        <v>102</v>
      </c>
      <c r="C1194" s="2">
        <f>_xlfn.XLOOKUP(A1194,Cleaning!$A:$A,Cleaning!$C:$C,0,0)</f>
        <v>45847</v>
      </c>
      <c r="D1194" s="4">
        <f>_xlfn.XLOOKUP(A1194,Cleaning!$A:$A,Cleaning!$D:$D,0,0)</f>
        <v>5.6099537037037038E-2</v>
      </c>
      <c r="E1194" s="2">
        <f>_xlfn.XLOOKUP(A1194,Cleaning!$A:$A,Cleaning!$E:$E,0,0)</f>
        <v>45847</v>
      </c>
      <c r="F1194" s="10" t="str">
        <f>_xlfn.XLOOKUP(A1194,Cleaning!$A:$A,Cleaning!$F:$F,0,0)</f>
        <v>Wednesday</v>
      </c>
      <c r="G1194" t="str">
        <f>_xlfn.XLOOKUP(A1194,Cleaning!$A:$A,Cleaning!$G:$G,0,0)</f>
        <v>Lunch</v>
      </c>
      <c r="H1194" t="str">
        <f>_xlfn.XLOOKUP(A1194,Cleaning!$A:$A,Cleaning!$I:$I,0,0)</f>
        <v>Drive-Thru</v>
      </c>
      <c r="I1194" t="str">
        <f>_xlfn.XLOOKUP(A1194,Cleaning!$A:$A,Cleaning!$J:$J,0,0)</f>
        <v>Double Cheeseburger</v>
      </c>
      <c r="J1194" t="str">
        <f>_xlfn.XLOOKUP(A1194,Cleaning!$A:$A,Cleaning!$L:$L,0,0)</f>
        <v>No Modifier</v>
      </c>
      <c r="K1194" t="str">
        <f>_xlfn.XLOOKUP(A1194,Cleaning!$A:$A,Cleaning!$X:$X,0,0)</f>
        <v>MobilePay</v>
      </c>
      <c r="L1194" s="3">
        <f>_xlfn.XLOOKUP(A1194,Cleaning!$A:$A,Cleaning!$M:$M,0,0)</f>
        <v>2</v>
      </c>
      <c r="M1194" s="5">
        <f>_xlfn.XLOOKUP(A1194,Cleaning!$A:$A,Cleaning!$O:$O,0,0)</f>
        <v>5.4899999999999993</v>
      </c>
      <c r="N1194" s="12">
        <f>_xlfn.XLOOKUP(A1194,Cleaning!$A:$A,Cleaning!$P:$P,0,0)</f>
        <v>10.979999999999999</v>
      </c>
      <c r="O1194">
        <f>_xlfn.XLOOKUP(A1194,Cleaning!$A:$A,Cleaning!$R:$R,0,0)</f>
        <v>0</v>
      </c>
      <c r="P1194">
        <f>_xlfn.XLOOKUP(A1194,Cleaning!$A:$A,Cleaning!$T:$T,0,0)</f>
        <v>0.88</v>
      </c>
      <c r="Q1194" s="5">
        <f>_xlfn.XLOOKUP(A1194,Cleaning!$A:$A,Cleaning!$V:$V,0,0)</f>
        <v>11.86</v>
      </c>
    </row>
    <row r="1195" spans="1:17" x14ac:dyDescent="0.3">
      <c r="A1195" s="3">
        <v>121193</v>
      </c>
      <c r="B1195">
        <f>_xlfn.XLOOKUP(A1195,Cleaning!$A:$A,Cleaning!$B:$B,0,0)</f>
        <v>102</v>
      </c>
      <c r="C1195" s="2">
        <f>_xlfn.XLOOKUP(A1195,Cleaning!$A:$A,Cleaning!$C:$C,0,0)</f>
        <v>45845</v>
      </c>
      <c r="D1195" s="4">
        <f>_xlfn.XLOOKUP(A1195,Cleaning!$A:$A,Cleaning!$D:$D,0,0)</f>
        <v>0.51729166666666671</v>
      </c>
      <c r="E1195" s="2">
        <f>_xlfn.XLOOKUP(A1195,Cleaning!$A:$A,Cleaning!$E:$E,0,0)</f>
        <v>45845</v>
      </c>
      <c r="F1195" s="10" t="str">
        <f>_xlfn.XLOOKUP(A1195,Cleaning!$A:$A,Cleaning!$F:$F,0,0)</f>
        <v>Monday</v>
      </c>
      <c r="G1195" t="str">
        <f>_xlfn.XLOOKUP(A1195,Cleaning!$A:$A,Cleaning!$G:$G,0,0)</f>
        <v>Lunch</v>
      </c>
      <c r="H1195" t="str">
        <f>_xlfn.XLOOKUP(A1195,Cleaning!$A:$A,Cleaning!$I:$I,0,0)</f>
        <v>Drive-Thru</v>
      </c>
      <c r="I1195" t="str">
        <f>_xlfn.XLOOKUP(A1195,Cleaning!$A:$A,Cleaning!$J:$J,0,0)</f>
        <v>Spicy Chicken Combo</v>
      </c>
      <c r="J1195" t="str">
        <f>_xlfn.XLOOKUP(A1195,Cleaning!$A:$A,Cleaning!$L:$L,0,0)</f>
        <v>No Modifier</v>
      </c>
      <c r="K1195" t="str">
        <f>_xlfn.XLOOKUP(A1195,Cleaning!$A:$A,Cleaning!$X:$X,0,0)</f>
        <v>Card</v>
      </c>
      <c r="L1195" s="3">
        <f>_xlfn.XLOOKUP(A1195,Cleaning!$A:$A,Cleaning!$M:$M,0,0)</f>
        <v>1</v>
      </c>
      <c r="M1195" s="5">
        <f>_xlfn.XLOOKUP(A1195,Cleaning!$A:$A,Cleaning!$O:$O,0,0)</f>
        <v>9.4499999999999993</v>
      </c>
      <c r="N1195" s="12">
        <f>_xlfn.XLOOKUP(A1195,Cleaning!$A:$A,Cleaning!$P:$P,0,0)</f>
        <v>9.4499999999999993</v>
      </c>
      <c r="O1195">
        <f>_xlfn.XLOOKUP(A1195,Cleaning!$A:$A,Cleaning!$R:$R,0,0)</f>
        <v>0</v>
      </c>
      <c r="P1195">
        <f>_xlfn.XLOOKUP(A1195,Cleaning!$A:$A,Cleaning!$T:$T,0,0)</f>
        <v>0.56999999999999995</v>
      </c>
      <c r="Q1195" s="5">
        <f>_xlfn.XLOOKUP(A1195,Cleaning!$A:$A,Cleaning!$V:$V,0,0)</f>
        <v>10.02</v>
      </c>
    </row>
    <row r="1196" spans="1:17" x14ac:dyDescent="0.3">
      <c r="A1196" s="3">
        <v>121194</v>
      </c>
      <c r="B1196">
        <f>_xlfn.XLOOKUP(A1196,Cleaning!$A:$A,Cleaning!$B:$B,0,0)</f>
        <v>202</v>
      </c>
      <c r="C1196" s="2">
        <f>_xlfn.XLOOKUP(A1196,Cleaning!$A:$A,Cleaning!$C:$C,0,0)</f>
        <v>45819</v>
      </c>
      <c r="D1196" s="4">
        <f>_xlfn.XLOOKUP(A1196,Cleaning!$A:$A,Cleaning!$D:$D,0,0)</f>
        <v>8.9606481481481481E-2</v>
      </c>
      <c r="E1196" s="2">
        <f>_xlfn.XLOOKUP(A1196,Cleaning!$A:$A,Cleaning!$E:$E,0,0)</f>
        <v>45819</v>
      </c>
      <c r="F1196" s="10" t="str">
        <f>_xlfn.XLOOKUP(A1196,Cleaning!$A:$A,Cleaning!$F:$F,0,0)</f>
        <v>Wednesday</v>
      </c>
      <c r="G1196" t="str">
        <f>_xlfn.XLOOKUP(A1196,Cleaning!$A:$A,Cleaning!$G:$G,0,0)</f>
        <v>Lunch</v>
      </c>
      <c r="H1196" t="str">
        <f>_xlfn.XLOOKUP(A1196,Cleaning!$A:$A,Cleaning!$I:$I,0,0)</f>
        <v>Takeout</v>
      </c>
      <c r="I1196" t="str">
        <f>_xlfn.XLOOKUP(A1196,Cleaning!$A:$A,Cleaning!$J:$J,0,0)</f>
        <v>Cheeseburger</v>
      </c>
      <c r="J1196" t="str">
        <f>_xlfn.XLOOKUP(A1196,Cleaning!$A:$A,Cleaning!$L:$L,0,0)</f>
        <v>No Modifier</v>
      </c>
      <c r="K1196" t="str">
        <f>_xlfn.XLOOKUP(A1196,Cleaning!$A:$A,Cleaning!$X:$X,0,0)</f>
        <v>Card</v>
      </c>
      <c r="L1196" s="3">
        <f>_xlfn.XLOOKUP(A1196,Cleaning!$A:$A,Cleaning!$M:$M,0,0)</f>
        <v>2</v>
      </c>
      <c r="M1196" s="5">
        <f>_xlfn.XLOOKUP(A1196,Cleaning!$A:$A,Cleaning!$O:$O,0,0)</f>
        <v>3.9600000000000004</v>
      </c>
      <c r="N1196" s="12">
        <f>_xlfn.XLOOKUP(A1196,Cleaning!$A:$A,Cleaning!$P:$P,0,0)</f>
        <v>7.9200000000000008</v>
      </c>
      <c r="O1196">
        <f>_xlfn.XLOOKUP(A1196,Cleaning!$A:$A,Cleaning!$R:$R,0,0)</f>
        <v>0</v>
      </c>
      <c r="P1196">
        <f>_xlfn.XLOOKUP(A1196,Cleaning!$A:$A,Cleaning!$T:$T,0,0)</f>
        <v>0.63</v>
      </c>
      <c r="Q1196" s="5">
        <f>_xlfn.XLOOKUP(A1196,Cleaning!$A:$A,Cleaning!$V:$V,0,0)</f>
        <v>8.5500000000000007</v>
      </c>
    </row>
    <row r="1197" spans="1:17" x14ac:dyDescent="0.3">
      <c r="A1197" s="3">
        <v>121195</v>
      </c>
      <c r="B1197">
        <f>_xlfn.XLOOKUP(A1197,Cleaning!$A:$A,Cleaning!$B:$B,0,0)</f>
        <v>201</v>
      </c>
      <c r="C1197" s="2">
        <f>_xlfn.XLOOKUP(A1197,Cleaning!$A:$A,Cleaning!$C:$C,0,0)</f>
        <v>45786</v>
      </c>
      <c r="D1197" s="4">
        <f>_xlfn.XLOOKUP(A1197,Cleaning!$A:$A,Cleaning!$D:$D,0,0)</f>
        <v>0.46743055555555557</v>
      </c>
      <c r="E1197" s="2">
        <f>_xlfn.XLOOKUP(A1197,Cleaning!$A:$A,Cleaning!$E:$E,0,0)</f>
        <v>45786</v>
      </c>
      <c r="F1197" s="10" t="str">
        <f>_xlfn.XLOOKUP(A1197,Cleaning!$A:$A,Cleaning!$F:$F,0,0)</f>
        <v>Friday</v>
      </c>
      <c r="G1197" t="str">
        <f>_xlfn.XLOOKUP(A1197,Cleaning!$A:$A,Cleaning!$G:$G,0,0)</f>
        <v>Lunch</v>
      </c>
      <c r="H1197" t="str">
        <f>_xlfn.XLOOKUP(A1197,Cleaning!$A:$A,Cleaning!$I:$I,0,0)</f>
        <v>Takeout</v>
      </c>
      <c r="I1197" t="str">
        <f>_xlfn.XLOOKUP(A1197,Cleaning!$A:$A,Cleaning!$J:$J,0,0)</f>
        <v>Chicken Sandwich</v>
      </c>
      <c r="J1197" t="str">
        <f>_xlfn.XLOOKUP(A1197,Cleaning!$A:$A,Cleaning!$L:$L,0,0)</f>
        <v>No Modifier</v>
      </c>
      <c r="K1197" t="str">
        <f>_xlfn.XLOOKUP(A1197,Cleaning!$A:$A,Cleaning!$X:$X,0,0)</f>
        <v>Card</v>
      </c>
      <c r="L1197" s="3">
        <f>_xlfn.XLOOKUP(A1197,Cleaning!$A:$A,Cleaning!$M:$M,0,0)</f>
        <v>1</v>
      </c>
      <c r="M1197" s="5">
        <f>_xlfn.XLOOKUP(A1197,Cleaning!$A:$A,Cleaning!$O:$O,0,0)</f>
        <v>5.55</v>
      </c>
      <c r="N1197" s="12">
        <f>_xlfn.XLOOKUP(A1197,Cleaning!$A:$A,Cleaning!$P:$P,0,0)</f>
        <v>5.55</v>
      </c>
      <c r="O1197">
        <f>_xlfn.XLOOKUP(A1197,Cleaning!$A:$A,Cleaning!$R:$R,0,0)</f>
        <v>0</v>
      </c>
      <c r="P1197">
        <f>_xlfn.XLOOKUP(A1197,Cleaning!$A:$A,Cleaning!$T:$T,0,0)</f>
        <v>0.36</v>
      </c>
      <c r="Q1197" s="5">
        <f>_xlfn.XLOOKUP(A1197,Cleaning!$A:$A,Cleaning!$V:$V,0,0)</f>
        <v>5.91</v>
      </c>
    </row>
    <row r="1198" spans="1:17" x14ac:dyDescent="0.3">
      <c r="A1198" s="3">
        <v>121196</v>
      </c>
      <c r="B1198">
        <f>_xlfn.XLOOKUP(A1198,Cleaning!$A:$A,Cleaning!$B:$B,0,0)</f>
        <v>101</v>
      </c>
      <c r="C1198" s="2">
        <f>_xlfn.XLOOKUP(A1198,Cleaning!$A:$A,Cleaning!$C:$C,0,0)</f>
        <v>45856</v>
      </c>
      <c r="D1198" s="4">
        <f>_xlfn.XLOOKUP(A1198,Cleaning!$A:$A,Cleaning!$D:$D,0,0)</f>
        <v>0.30334490740740738</v>
      </c>
      <c r="E1198" s="2">
        <f>_xlfn.XLOOKUP(A1198,Cleaning!$A:$A,Cleaning!$E:$E,0,0)</f>
        <v>45856</v>
      </c>
      <c r="F1198" s="10" t="str">
        <f>_xlfn.XLOOKUP(A1198,Cleaning!$A:$A,Cleaning!$F:$F,0,0)</f>
        <v>Friday</v>
      </c>
      <c r="G1198" t="str">
        <f>_xlfn.XLOOKUP(A1198,Cleaning!$A:$A,Cleaning!$G:$G,0,0)</f>
        <v>Breakfast</v>
      </c>
      <c r="H1198" t="str">
        <f>_xlfn.XLOOKUP(A1198,Cleaning!$A:$A,Cleaning!$I:$I,0,0)</f>
        <v>Drive-Thru</v>
      </c>
      <c r="I1198" t="str">
        <f>_xlfn.XLOOKUP(A1198,Cleaning!$A:$A,Cleaning!$J:$J,0,0)</f>
        <v>Sausage Biscuit</v>
      </c>
      <c r="J1198" t="str">
        <f>_xlfn.XLOOKUP(A1198,Cleaning!$A:$A,Cleaning!$L:$L,0,0)</f>
        <v>No Modifier</v>
      </c>
      <c r="K1198" t="str">
        <f>_xlfn.XLOOKUP(A1198,Cleaning!$A:$A,Cleaning!$X:$X,0,0)</f>
        <v>Cash</v>
      </c>
      <c r="L1198" s="3">
        <f>_xlfn.XLOOKUP(A1198,Cleaning!$A:$A,Cleaning!$M:$M,0,0)</f>
        <v>1</v>
      </c>
      <c r="M1198" s="5">
        <f>_xlfn.XLOOKUP(A1198,Cleaning!$A:$A,Cleaning!$O:$O,0,0)</f>
        <v>3.04</v>
      </c>
      <c r="N1198" s="12">
        <f>_xlfn.XLOOKUP(A1198,Cleaning!$A:$A,Cleaning!$P:$P,0,0)</f>
        <v>3.04</v>
      </c>
      <c r="O1198">
        <f>_xlfn.XLOOKUP(A1198,Cleaning!$A:$A,Cleaning!$R:$R,0,0)</f>
        <v>0</v>
      </c>
      <c r="P1198">
        <f>_xlfn.XLOOKUP(A1198,Cleaning!$A:$A,Cleaning!$T:$T,0,0)</f>
        <v>0.23</v>
      </c>
      <c r="Q1198" s="5">
        <f>_xlfn.XLOOKUP(A1198,Cleaning!$A:$A,Cleaning!$V:$V,0,0)</f>
        <v>3.27</v>
      </c>
    </row>
    <row r="1199" spans="1:17" x14ac:dyDescent="0.3">
      <c r="A1199" s="3">
        <v>121197</v>
      </c>
      <c r="B1199">
        <f>_xlfn.XLOOKUP(A1199,Cleaning!$A:$A,Cleaning!$B:$B,0,0)</f>
        <v>401</v>
      </c>
      <c r="C1199" s="2">
        <f>_xlfn.XLOOKUP(A1199,Cleaning!$A:$A,Cleaning!$C:$C,0,0)</f>
        <v>45860</v>
      </c>
      <c r="D1199" s="4">
        <f>_xlfn.XLOOKUP(A1199,Cleaning!$A:$A,Cleaning!$D:$D,0,0)</f>
        <v>0.17008101851851851</v>
      </c>
      <c r="E1199" s="2">
        <f>_xlfn.XLOOKUP(A1199,Cleaning!$A:$A,Cleaning!$E:$E,0,0)</f>
        <v>45860</v>
      </c>
      <c r="F1199" s="10" t="str">
        <f>_xlfn.XLOOKUP(A1199,Cleaning!$A:$A,Cleaning!$F:$F,0,0)</f>
        <v>Tuesday</v>
      </c>
      <c r="G1199" t="str">
        <f>_xlfn.XLOOKUP(A1199,Cleaning!$A:$A,Cleaning!$G:$G,0,0)</f>
        <v>Afternoon</v>
      </c>
      <c r="H1199" t="str">
        <f>_xlfn.XLOOKUP(A1199,Cleaning!$A:$A,Cleaning!$I:$I,0,0)</f>
        <v>Drive-Thru</v>
      </c>
      <c r="I1199" t="str">
        <f>_xlfn.XLOOKUP(A1199,Cleaning!$A:$A,Cleaning!$J:$J,0,0)</f>
        <v>French Fries</v>
      </c>
      <c r="J1199" t="str">
        <f>_xlfn.XLOOKUP(A1199,Cleaning!$A:$A,Cleaning!$L:$L,0,0)</f>
        <v>Extra Sauce</v>
      </c>
      <c r="K1199" t="str">
        <f>_xlfn.XLOOKUP(A1199,Cleaning!$A:$A,Cleaning!$X:$X,0,0)</f>
        <v>Card</v>
      </c>
      <c r="L1199" s="3">
        <f>_xlfn.XLOOKUP(A1199,Cleaning!$A:$A,Cleaning!$M:$M,0,0)</f>
        <v>1</v>
      </c>
      <c r="M1199" s="5">
        <f>_xlfn.XLOOKUP(A1199,Cleaning!$A:$A,Cleaning!$O:$O,0,0)</f>
        <v>3.05</v>
      </c>
      <c r="N1199" s="12">
        <f>_xlfn.XLOOKUP(A1199,Cleaning!$A:$A,Cleaning!$P:$P,0,0)</f>
        <v>3.05</v>
      </c>
      <c r="O1199">
        <f>_xlfn.XLOOKUP(A1199,Cleaning!$A:$A,Cleaning!$R:$R,0,0)</f>
        <v>0</v>
      </c>
      <c r="P1199">
        <f>_xlfn.XLOOKUP(A1199,Cleaning!$A:$A,Cleaning!$T:$T,0,0)</f>
        <v>0.24</v>
      </c>
      <c r="Q1199" s="5">
        <f>_xlfn.XLOOKUP(A1199,Cleaning!$A:$A,Cleaning!$V:$V,0,0)</f>
        <v>3.29</v>
      </c>
    </row>
    <row r="1200" spans="1:17" x14ac:dyDescent="0.3">
      <c r="A1200" s="3">
        <v>121198</v>
      </c>
      <c r="B1200">
        <f>_xlfn.XLOOKUP(A1200,Cleaning!$A:$A,Cleaning!$B:$B,0,0)</f>
        <v>501</v>
      </c>
      <c r="C1200" s="2">
        <f>_xlfn.XLOOKUP(A1200,Cleaning!$A:$A,Cleaning!$C:$C,0,0)</f>
        <v>45764</v>
      </c>
      <c r="D1200" s="4">
        <f>_xlfn.XLOOKUP(A1200,Cleaning!$A:$A,Cleaning!$D:$D,0,0)</f>
        <v>0.44723379629629628</v>
      </c>
      <c r="E1200" s="2">
        <f>_xlfn.XLOOKUP(A1200,Cleaning!$A:$A,Cleaning!$E:$E,0,0)</f>
        <v>45764</v>
      </c>
      <c r="F1200" s="10" t="str">
        <f>_xlfn.XLOOKUP(A1200,Cleaning!$A:$A,Cleaning!$F:$F,0,0)</f>
        <v>Thursday</v>
      </c>
      <c r="G1200" t="str">
        <f>_xlfn.XLOOKUP(A1200,Cleaning!$A:$A,Cleaning!$G:$G,0,0)</f>
        <v>Breakfast</v>
      </c>
      <c r="H1200" t="str">
        <f>_xlfn.XLOOKUP(A1200,Cleaning!$A:$A,Cleaning!$I:$I,0,0)</f>
        <v>Drive-Thru</v>
      </c>
      <c r="I1200" t="str">
        <f>_xlfn.XLOOKUP(A1200,Cleaning!$A:$A,Cleaning!$J:$J,0,0)</f>
        <v>Soft Drink (Small)</v>
      </c>
      <c r="J1200" t="str">
        <f>_xlfn.XLOOKUP(A1200,Cleaning!$A:$A,Cleaning!$L:$L,0,0)</f>
        <v>Oat Milk</v>
      </c>
      <c r="K1200" t="str">
        <f>_xlfn.XLOOKUP(A1200,Cleaning!$A:$A,Cleaning!$X:$X,0,0)</f>
        <v>Card</v>
      </c>
      <c r="L1200" s="3">
        <f>_xlfn.XLOOKUP(A1200,Cleaning!$A:$A,Cleaning!$M:$M,0,0)</f>
        <v>2</v>
      </c>
      <c r="M1200" s="5">
        <f>_xlfn.XLOOKUP(A1200,Cleaning!$A:$A,Cleaning!$O:$O,0,0)</f>
        <v>2.2599999999999998</v>
      </c>
      <c r="N1200" s="12">
        <f>_xlfn.XLOOKUP(A1200,Cleaning!$A:$A,Cleaning!$P:$P,0,0)</f>
        <v>4.5199999999999996</v>
      </c>
      <c r="O1200">
        <f>_xlfn.XLOOKUP(A1200,Cleaning!$A:$A,Cleaning!$R:$R,0,0)</f>
        <v>0</v>
      </c>
      <c r="P1200">
        <f>_xlfn.XLOOKUP(A1200,Cleaning!$A:$A,Cleaning!$T:$T,0,0)</f>
        <v>0.36</v>
      </c>
      <c r="Q1200" s="5">
        <f>_xlfn.XLOOKUP(A1200,Cleaning!$A:$A,Cleaning!$V:$V,0,0)</f>
        <v>4.88</v>
      </c>
    </row>
    <row r="1201" spans="1:17" x14ac:dyDescent="0.3">
      <c r="A1201" s="3">
        <v>121199</v>
      </c>
      <c r="B1201">
        <f>_xlfn.XLOOKUP(A1201,Cleaning!$A:$A,Cleaning!$B:$B,0,0)</f>
        <v>403</v>
      </c>
      <c r="C1201" s="2">
        <f>_xlfn.XLOOKUP(A1201,Cleaning!$A:$A,Cleaning!$C:$C,0,0)</f>
        <v>45801</v>
      </c>
      <c r="D1201" s="4">
        <f>_xlfn.XLOOKUP(A1201,Cleaning!$A:$A,Cleaning!$D:$D,0,0)</f>
        <v>0.47930555555555554</v>
      </c>
      <c r="E1201" s="2">
        <f>_xlfn.XLOOKUP(A1201,Cleaning!$A:$A,Cleaning!$E:$E,0,0)</f>
        <v>45801</v>
      </c>
      <c r="F1201" s="10" t="str">
        <f>_xlfn.XLOOKUP(A1201,Cleaning!$A:$A,Cleaning!$F:$F,0,0)</f>
        <v>Saturday</v>
      </c>
      <c r="G1201" t="str">
        <f>_xlfn.XLOOKUP(A1201,Cleaning!$A:$A,Cleaning!$G:$G,0,0)</f>
        <v>Late Night</v>
      </c>
      <c r="H1201" t="str">
        <f>_xlfn.XLOOKUP(A1201,Cleaning!$A:$A,Cleaning!$I:$I,0,0)</f>
        <v>Drive-Thru</v>
      </c>
      <c r="I1201" t="str">
        <f>_xlfn.XLOOKUP(A1201,Cleaning!$A:$A,Cleaning!$J:$J,0,0)</f>
        <v>Milkshake</v>
      </c>
      <c r="J1201" t="str">
        <f>_xlfn.XLOOKUP(A1201,Cleaning!$A:$A,Cleaning!$L:$L,0,0)</f>
        <v>No Modifier</v>
      </c>
      <c r="K1201" t="str">
        <f>_xlfn.XLOOKUP(A1201,Cleaning!$A:$A,Cleaning!$X:$X,0,0)</f>
        <v>Cash</v>
      </c>
      <c r="L1201" s="3">
        <f>_xlfn.XLOOKUP(A1201,Cleaning!$A:$A,Cleaning!$M:$M,0,0)</f>
        <v>2</v>
      </c>
      <c r="M1201" s="5">
        <f>_xlfn.XLOOKUP(A1201,Cleaning!$A:$A,Cleaning!$O:$O,0,0)</f>
        <v>4.4400000000000004</v>
      </c>
      <c r="N1201" s="12">
        <f>_xlfn.XLOOKUP(A1201,Cleaning!$A:$A,Cleaning!$P:$P,0,0)</f>
        <v>8.8800000000000008</v>
      </c>
      <c r="O1201">
        <f>_xlfn.XLOOKUP(A1201,Cleaning!$A:$A,Cleaning!$R:$R,0,0)</f>
        <v>0</v>
      </c>
      <c r="P1201">
        <f>_xlfn.XLOOKUP(A1201,Cleaning!$A:$A,Cleaning!$T:$T,0,0)</f>
        <v>0.67</v>
      </c>
      <c r="Q1201" s="5">
        <f>_xlfn.XLOOKUP(A1201,Cleaning!$A:$A,Cleaning!$V:$V,0,0)</f>
        <v>9.5500000000000007</v>
      </c>
    </row>
    <row r="1202" spans="1:17" x14ac:dyDescent="0.3">
      <c r="A1202" s="3">
        <v>121200</v>
      </c>
      <c r="B1202">
        <f>_xlfn.XLOOKUP(A1202,Cleaning!$A:$A,Cleaning!$B:$B,0,0)</f>
        <v>101</v>
      </c>
      <c r="C1202" s="2">
        <f>_xlfn.XLOOKUP(A1202,Cleaning!$A:$A,Cleaning!$C:$C,0,0)</f>
        <v>45814</v>
      </c>
      <c r="D1202" s="4">
        <f>_xlfn.XLOOKUP(A1202,Cleaning!$A:$A,Cleaning!$D:$D,0,0)</f>
        <v>0.39704861111111112</v>
      </c>
      <c r="E1202" s="2">
        <f>_xlfn.XLOOKUP(A1202,Cleaning!$A:$A,Cleaning!$E:$E,0,0)</f>
        <v>45814</v>
      </c>
      <c r="F1202" s="10" t="str">
        <f>_xlfn.XLOOKUP(A1202,Cleaning!$A:$A,Cleaning!$F:$F,0,0)</f>
        <v>Friday</v>
      </c>
      <c r="G1202" t="str">
        <f>_xlfn.XLOOKUP(A1202,Cleaning!$A:$A,Cleaning!$G:$G,0,0)</f>
        <v>Dinner</v>
      </c>
      <c r="H1202" t="str">
        <f>_xlfn.XLOOKUP(A1202,Cleaning!$A:$A,Cleaning!$I:$I,0,0)</f>
        <v>Takeout</v>
      </c>
      <c r="I1202" t="str">
        <f>_xlfn.XLOOKUP(A1202,Cleaning!$A:$A,Cleaning!$J:$J,0,0)</f>
        <v>Cheeseburger Combo</v>
      </c>
      <c r="J1202" t="str">
        <f>_xlfn.XLOOKUP(A1202,Cleaning!$A:$A,Cleaning!$L:$L,0,0)</f>
        <v>No Modifier</v>
      </c>
      <c r="K1202" t="str">
        <f>_xlfn.XLOOKUP(A1202,Cleaning!$A:$A,Cleaning!$X:$X,0,0)</f>
        <v>Card</v>
      </c>
      <c r="L1202" s="3">
        <f>_xlfn.XLOOKUP(A1202,Cleaning!$A:$A,Cleaning!$M:$M,0,0)</f>
        <v>1</v>
      </c>
      <c r="M1202" s="5">
        <f>_xlfn.XLOOKUP(A1202,Cleaning!$A:$A,Cleaning!$O:$O,0,0)</f>
        <v>8.5500000000000007</v>
      </c>
      <c r="N1202" s="12">
        <f>_xlfn.XLOOKUP(A1202,Cleaning!$A:$A,Cleaning!$P:$P,0,0)</f>
        <v>8.5500000000000007</v>
      </c>
      <c r="O1202">
        <f>_xlfn.XLOOKUP(A1202,Cleaning!$A:$A,Cleaning!$R:$R,0,0)</f>
        <v>1.28</v>
      </c>
      <c r="P1202">
        <f>_xlfn.XLOOKUP(A1202,Cleaning!$A:$A,Cleaning!$T:$T,0,0)</f>
        <v>0.51</v>
      </c>
      <c r="Q1202" s="5">
        <f>_xlfn.XLOOKUP(A1202,Cleaning!$A:$A,Cleaning!$V:$V,0,0)</f>
        <v>7.78</v>
      </c>
    </row>
    <row r="1203" spans="1:17" x14ac:dyDescent="0.3">
      <c r="A1203" s="3">
        <v>121201</v>
      </c>
      <c r="B1203">
        <f>_xlfn.XLOOKUP(A1203,Cleaning!$A:$A,Cleaning!$B:$B,0,0)</f>
        <v>201</v>
      </c>
      <c r="C1203" s="2">
        <f>_xlfn.XLOOKUP(A1203,Cleaning!$A:$A,Cleaning!$C:$C,0,0)</f>
        <v>45788</v>
      </c>
      <c r="D1203" s="4">
        <f>_xlfn.XLOOKUP(A1203,Cleaning!$A:$A,Cleaning!$D:$D,0,0)</f>
        <v>0.42478009259259258</v>
      </c>
      <c r="E1203" s="2">
        <f>_xlfn.XLOOKUP(A1203,Cleaning!$A:$A,Cleaning!$E:$E,0,0)</f>
        <v>45788</v>
      </c>
      <c r="F1203" s="10" t="str">
        <f>_xlfn.XLOOKUP(A1203,Cleaning!$A:$A,Cleaning!$F:$F,0,0)</f>
        <v>Sunday</v>
      </c>
      <c r="G1203" t="str">
        <f>_xlfn.XLOOKUP(A1203,Cleaning!$A:$A,Cleaning!$G:$G,0,0)</f>
        <v>Morning</v>
      </c>
      <c r="H1203" t="str">
        <f>_xlfn.XLOOKUP(A1203,Cleaning!$A:$A,Cleaning!$I:$I,0,0)</f>
        <v>Dine-In</v>
      </c>
      <c r="I1203" t="str">
        <f>_xlfn.XLOOKUP(A1203,Cleaning!$A:$A,Cleaning!$J:$J,0,0)</f>
        <v>Egg Muffin</v>
      </c>
      <c r="J1203" t="str">
        <f>_xlfn.XLOOKUP(A1203,Cleaning!$A:$A,Cleaning!$L:$L,0,0)</f>
        <v>Sausage Patty</v>
      </c>
      <c r="K1203" t="str">
        <f>_xlfn.XLOOKUP(A1203,Cleaning!$A:$A,Cleaning!$X:$X,0,0)</f>
        <v>Card</v>
      </c>
      <c r="L1203" s="3">
        <f>_xlfn.XLOOKUP(A1203,Cleaning!$A:$A,Cleaning!$M:$M,0,0)</f>
        <v>1</v>
      </c>
      <c r="M1203" s="5">
        <f>_xlfn.XLOOKUP(A1203,Cleaning!$A:$A,Cleaning!$O:$O,0,0)</f>
        <v>4.33</v>
      </c>
      <c r="N1203" s="12">
        <f>_xlfn.XLOOKUP(A1203,Cleaning!$A:$A,Cleaning!$P:$P,0,0)</f>
        <v>4.33</v>
      </c>
      <c r="O1203">
        <f>_xlfn.XLOOKUP(A1203,Cleaning!$A:$A,Cleaning!$R:$R,0,0)</f>
        <v>0</v>
      </c>
      <c r="P1203">
        <f>_xlfn.XLOOKUP(A1203,Cleaning!$A:$A,Cleaning!$T:$T,0,0)</f>
        <v>0.28000000000000003</v>
      </c>
      <c r="Q1203" s="5">
        <f>_xlfn.XLOOKUP(A1203,Cleaning!$A:$A,Cleaning!$V:$V,0,0)</f>
        <v>4.6100000000000003</v>
      </c>
    </row>
    <row r="1204" spans="1:17" x14ac:dyDescent="0.3">
      <c r="A1204" s="3">
        <v>121202</v>
      </c>
      <c r="B1204">
        <f>_xlfn.XLOOKUP(A1204,Cleaning!$A:$A,Cleaning!$B:$B,0,0)</f>
        <v>403</v>
      </c>
      <c r="C1204" s="2">
        <f>_xlfn.XLOOKUP(A1204,Cleaning!$A:$A,Cleaning!$C:$C,0,0)</f>
        <v>45842</v>
      </c>
      <c r="D1204" s="4">
        <f>_xlfn.XLOOKUP(A1204,Cleaning!$A:$A,Cleaning!$D:$D,0,0)</f>
        <v>7.8877314814814817E-2</v>
      </c>
      <c r="E1204" s="2">
        <f>_xlfn.XLOOKUP(A1204,Cleaning!$A:$A,Cleaning!$E:$E,0,0)</f>
        <v>45842</v>
      </c>
      <c r="F1204" s="10" t="str">
        <f>_xlfn.XLOOKUP(A1204,Cleaning!$A:$A,Cleaning!$F:$F,0,0)</f>
        <v>Friday</v>
      </c>
      <c r="G1204" t="str">
        <f>_xlfn.XLOOKUP(A1204,Cleaning!$A:$A,Cleaning!$G:$G,0,0)</f>
        <v>Lunch</v>
      </c>
      <c r="H1204" t="str">
        <f>_xlfn.XLOOKUP(A1204,Cleaning!$A:$A,Cleaning!$I:$I,0,0)</f>
        <v>Takeout</v>
      </c>
      <c r="I1204" t="str">
        <f>_xlfn.XLOOKUP(A1204,Cleaning!$A:$A,Cleaning!$J:$J,0,0)</f>
        <v>Cheeseburger</v>
      </c>
      <c r="J1204" t="str">
        <f>_xlfn.XLOOKUP(A1204,Cleaning!$A:$A,Cleaning!$L:$L,0,0)</f>
        <v>No Modifier</v>
      </c>
      <c r="K1204" t="str">
        <f>_xlfn.XLOOKUP(A1204,Cleaning!$A:$A,Cleaning!$X:$X,0,0)</f>
        <v>Cash</v>
      </c>
      <c r="L1204" s="3">
        <f>_xlfn.XLOOKUP(A1204,Cleaning!$A:$A,Cleaning!$M:$M,0,0)</f>
        <v>1</v>
      </c>
      <c r="M1204" s="5">
        <f>_xlfn.XLOOKUP(A1204,Cleaning!$A:$A,Cleaning!$O:$O,0,0)</f>
        <v>4.5299999999999994</v>
      </c>
      <c r="N1204" s="12">
        <f>_xlfn.XLOOKUP(A1204,Cleaning!$A:$A,Cleaning!$P:$P,0,0)</f>
        <v>4.5299999999999994</v>
      </c>
      <c r="O1204">
        <f>_xlfn.XLOOKUP(A1204,Cleaning!$A:$A,Cleaning!$R:$R,0,0)</f>
        <v>0</v>
      </c>
      <c r="P1204">
        <f>_xlfn.XLOOKUP(A1204,Cleaning!$A:$A,Cleaning!$T:$T,0,0)</f>
        <v>0.27</v>
      </c>
      <c r="Q1204" s="5">
        <f>_xlfn.XLOOKUP(A1204,Cleaning!$A:$A,Cleaning!$V:$V,0,0)</f>
        <v>4.8</v>
      </c>
    </row>
    <row r="1205" spans="1:17" x14ac:dyDescent="0.3">
      <c r="A1205" s="3">
        <v>121203</v>
      </c>
      <c r="B1205">
        <f>_xlfn.XLOOKUP(A1205,Cleaning!$A:$A,Cleaning!$B:$B,0,0)</f>
        <v>401</v>
      </c>
      <c r="C1205" s="2">
        <f>_xlfn.XLOOKUP(A1205,Cleaning!$A:$A,Cleaning!$C:$C,0,0)</f>
        <v>45806</v>
      </c>
      <c r="D1205" s="4">
        <f>_xlfn.XLOOKUP(A1205,Cleaning!$A:$A,Cleaning!$D:$D,0,0)</f>
        <v>0.42148148148148146</v>
      </c>
      <c r="E1205" s="2">
        <f>_xlfn.XLOOKUP(A1205,Cleaning!$A:$A,Cleaning!$E:$E,0,0)</f>
        <v>45806</v>
      </c>
      <c r="F1205" s="10" t="str">
        <f>_xlfn.XLOOKUP(A1205,Cleaning!$A:$A,Cleaning!$F:$F,0,0)</f>
        <v>Thursday</v>
      </c>
      <c r="G1205" t="str">
        <f>_xlfn.XLOOKUP(A1205,Cleaning!$A:$A,Cleaning!$G:$G,0,0)</f>
        <v>Late Night</v>
      </c>
      <c r="H1205" t="str">
        <f>_xlfn.XLOOKUP(A1205,Cleaning!$A:$A,Cleaning!$I:$I,0,0)</f>
        <v>Takeout</v>
      </c>
      <c r="I1205" t="str">
        <f>_xlfn.XLOOKUP(A1205,Cleaning!$A:$A,Cleaning!$J:$J,0,0)</f>
        <v>Chicken Sandwich</v>
      </c>
      <c r="J1205" t="str">
        <f>_xlfn.XLOOKUP(A1205,Cleaning!$A:$A,Cleaning!$L:$L,0,0)</f>
        <v>No Pickles</v>
      </c>
      <c r="K1205" t="str">
        <f>_xlfn.XLOOKUP(A1205,Cleaning!$A:$A,Cleaning!$X:$X,0,0)</f>
        <v>Cash</v>
      </c>
      <c r="L1205" s="3">
        <f>_xlfn.XLOOKUP(A1205,Cleaning!$A:$A,Cleaning!$M:$M,0,0)</f>
        <v>1</v>
      </c>
      <c r="M1205" s="5">
        <f>_xlfn.XLOOKUP(A1205,Cleaning!$A:$A,Cleaning!$O:$O,0,0)</f>
        <v>5.5900000000000007</v>
      </c>
      <c r="N1205" s="12">
        <f>_xlfn.XLOOKUP(A1205,Cleaning!$A:$A,Cleaning!$P:$P,0,0)</f>
        <v>5.5900000000000007</v>
      </c>
      <c r="O1205">
        <f>_xlfn.XLOOKUP(A1205,Cleaning!$A:$A,Cleaning!$R:$R,0,0)</f>
        <v>0.28000000000000003</v>
      </c>
      <c r="P1205">
        <f>_xlfn.XLOOKUP(A1205,Cleaning!$A:$A,Cleaning!$T:$T,0,0)</f>
        <v>0.48</v>
      </c>
      <c r="Q1205" s="5">
        <f>_xlfn.XLOOKUP(A1205,Cleaning!$A:$A,Cleaning!$V:$V,0,0)</f>
        <v>5.79</v>
      </c>
    </row>
    <row r="1206" spans="1:17" x14ac:dyDescent="0.3">
      <c r="A1206" s="3">
        <v>121204</v>
      </c>
      <c r="B1206">
        <f>_xlfn.XLOOKUP(A1206,Cleaning!$A:$A,Cleaning!$B:$B,0,0)</f>
        <v>401</v>
      </c>
      <c r="C1206" s="2">
        <f>_xlfn.XLOOKUP(A1206,Cleaning!$A:$A,Cleaning!$C:$C,0,0)</f>
        <v>45821</v>
      </c>
      <c r="D1206" s="4">
        <f>_xlfn.XLOOKUP(A1206,Cleaning!$A:$A,Cleaning!$D:$D,0,0)</f>
        <v>0.28913194444444446</v>
      </c>
      <c r="E1206" s="2">
        <f>_xlfn.XLOOKUP(A1206,Cleaning!$A:$A,Cleaning!$E:$E,0,0)</f>
        <v>45821</v>
      </c>
      <c r="F1206" s="10" t="str">
        <f>_xlfn.XLOOKUP(A1206,Cleaning!$A:$A,Cleaning!$F:$F,0,0)</f>
        <v>Friday</v>
      </c>
      <c r="G1206" t="str">
        <f>_xlfn.XLOOKUP(A1206,Cleaning!$A:$A,Cleaning!$G:$G,0,0)</f>
        <v>Dinner</v>
      </c>
      <c r="H1206" t="str">
        <f>_xlfn.XLOOKUP(A1206,Cleaning!$A:$A,Cleaning!$I:$I,0,0)</f>
        <v>Delivery</v>
      </c>
      <c r="I1206" t="str">
        <f>_xlfn.XLOOKUP(A1206,Cleaning!$A:$A,Cleaning!$J:$J,0,0)</f>
        <v>Spicy Chicken Sandwich</v>
      </c>
      <c r="J1206" t="str">
        <f>_xlfn.XLOOKUP(A1206,Cleaning!$A:$A,Cleaning!$L:$L,0,0)</f>
        <v>No Modifier</v>
      </c>
      <c r="K1206" t="str">
        <f>_xlfn.XLOOKUP(A1206,Cleaning!$A:$A,Cleaning!$X:$X,0,0)</f>
        <v>MobilePay</v>
      </c>
      <c r="L1206" s="3">
        <f>_xlfn.XLOOKUP(A1206,Cleaning!$A:$A,Cleaning!$M:$M,0,0)</f>
        <v>1</v>
      </c>
      <c r="M1206" s="5">
        <f>_xlfn.XLOOKUP(A1206,Cleaning!$A:$A,Cleaning!$O:$O,0,0)</f>
        <v>5.6599999999999993</v>
      </c>
      <c r="N1206" s="12">
        <f>_xlfn.XLOOKUP(A1206,Cleaning!$A:$A,Cleaning!$P:$P,0,0)</f>
        <v>5.6599999999999993</v>
      </c>
      <c r="O1206">
        <f>_xlfn.XLOOKUP(A1206,Cleaning!$A:$A,Cleaning!$R:$R,0,0)</f>
        <v>0</v>
      </c>
      <c r="P1206">
        <f>_xlfn.XLOOKUP(A1206,Cleaning!$A:$A,Cleaning!$T:$T,0,0)</f>
        <v>0.4</v>
      </c>
      <c r="Q1206" s="5">
        <f>_xlfn.XLOOKUP(A1206,Cleaning!$A:$A,Cleaning!$V:$V,0,0)</f>
        <v>6.06</v>
      </c>
    </row>
    <row r="1207" spans="1:17" x14ac:dyDescent="0.3">
      <c r="A1207" s="3">
        <v>121205</v>
      </c>
      <c r="B1207">
        <f>_xlfn.XLOOKUP(A1207,Cleaning!$A:$A,Cleaning!$B:$B,0,0)</f>
        <v>402</v>
      </c>
      <c r="C1207" s="2">
        <f>_xlfn.XLOOKUP(A1207,Cleaning!$A:$A,Cleaning!$C:$C,0,0)</f>
        <v>45843</v>
      </c>
      <c r="D1207" s="4">
        <f>_xlfn.XLOOKUP(A1207,Cleaning!$A:$A,Cleaning!$D:$D,0,0)</f>
        <v>0.35225694444444444</v>
      </c>
      <c r="E1207" s="2">
        <f>_xlfn.XLOOKUP(A1207,Cleaning!$A:$A,Cleaning!$E:$E,0,0)</f>
        <v>45843</v>
      </c>
      <c r="F1207" s="10" t="str">
        <f>_xlfn.XLOOKUP(A1207,Cleaning!$A:$A,Cleaning!$F:$F,0,0)</f>
        <v>Saturday</v>
      </c>
      <c r="G1207" t="str">
        <f>_xlfn.XLOOKUP(A1207,Cleaning!$A:$A,Cleaning!$G:$G,0,0)</f>
        <v>Breakfast</v>
      </c>
      <c r="H1207" t="str">
        <f>_xlfn.XLOOKUP(A1207,Cleaning!$A:$A,Cleaning!$I:$I,0,0)</f>
        <v>Drive-Thru</v>
      </c>
      <c r="I1207" t="str">
        <f>_xlfn.XLOOKUP(A1207,Cleaning!$A:$A,Cleaning!$J:$J,0,0)</f>
        <v>Hash Browns</v>
      </c>
      <c r="J1207" t="str">
        <f>_xlfn.XLOOKUP(A1207,Cleaning!$A:$A,Cleaning!$L:$L,0,0)</f>
        <v>No Modifier</v>
      </c>
      <c r="K1207" t="str">
        <f>_xlfn.XLOOKUP(A1207,Cleaning!$A:$A,Cleaning!$X:$X,0,0)</f>
        <v>Card</v>
      </c>
      <c r="L1207" s="3">
        <f>_xlfn.XLOOKUP(A1207,Cleaning!$A:$A,Cleaning!$M:$M,0,0)</f>
        <v>1</v>
      </c>
      <c r="M1207" s="5">
        <f>_xlfn.XLOOKUP(A1207,Cleaning!$A:$A,Cleaning!$O:$O,0,0)</f>
        <v>2</v>
      </c>
      <c r="N1207" s="12">
        <f>_xlfn.XLOOKUP(A1207,Cleaning!$A:$A,Cleaning!$P:$P,0,0)</f>
        <v>2</v>
      </c>
      <c r="O1207">
        <f>_xlfn.XLOOKUP(A1207,Cleaning!$A:$A,Cleaning!$R:$R,0,0)</f>
        <v>0</v>
      </c>
      <c r="P1207">
        <f>_xlfn.XLOOKUP(A1207,Cleaning!$A:$A,Cleaning!$T:$T,0,0)</f>
        <v>0.12</v>
      </c>
      <c r="Q1207" s="5">
        <f>_xlfn.XLOOKUP(A1207,Cleaning!$A:$A,Cleaning!$V:$V,0,0)</f>
        <v>2.12</v>
      </c>
    </row>
    <row r="1208" spans="1:17" x14ac:dyDescent="0.3">
      <c r="A1208" s="3">
        <v>121206</v>
      </c>
      <c r="B1208">
        <f>_xlfn.XLOOKUP(A1208,Cleaning!$A:$A,Cleaning!$B:$B,0,0)</f>
        <v>102</v>
      </c>
      <c r="C1208" s="2">
        <f>_xlfn.XLOOKUP(A1208,Cleaning!$A:$A,Cleaning!$C:$C,0,0)</f>
        <v>45850</v>
      </c>
      <c r="D1208" s="4">
        <f>_xlfn.XLOOKUP(A1208,Cleaning!$A:$A,Cleaning!$D:$D,0,0)</f>
        <v>0.23488425925925926</v>
      </c>
      <c r="E1208" s="2">
        <f>_xlfn.XLOOKUP(A1208,Cleaning!$A:$A,Cleaning!$E:$E,0,0)</f>
        <v>45850</v>
      </c>
      <c r="F1208" s="10" t="str">
        <f>_xlfn.XLOOKUP(A1208,Cleaning!$A:$A,Cleaning!$F:$F,0,0)</f>
        <v>Saturday</v>
      </c>
      <c r="G1208" t="str">
        <f>_xlfn.XLOOKUP(A1208,Cleaning!$A:$A,Cleaning!$G:$G,0,0)</f>
        <v>Afternoon</v>
      </c>
      <c r="H1208" t="str">
        <f>_xlfn.XLOOKUP(A1208,Cleaning!$A:$A,Cleaning!$I:$I,0,0)</f>
        <v>Dine-In</v>
      </c>
      <c r="I1208" t="str">
        <f>_xlfn.XLOOKUP(A1208,Cleaning!$A:$A,Cleaning!$J:$J,0,0)</f>
        <v>Ice Cream Cone</v>
      </c>
      <c r="J1208" t="str">
        <f>_xlfn.XLOOKUP(A1208,Cleaning!$A:$A,Cleaning!$L:$L,0,0)</f>
        <v>Cinnamon</v>
      </c>
      <c r="K1208" t="str">
        <f>_xlfn.XLOOKUP(A1208,Cleaning!$A:$A,Cleaning!$X:$X,0,0)</f>
        <v>Cash</v>
      </c>
      <c r="L1208" s="3">
        <f>_xlfn.XLOOKUP(A1208,Cleaning!$A:$A,Cleaning!$M:$M,0,0)</f>
        <v>2</v>
      </c>
      <c r="M1208" s="5">
        <f>_xlfn.XLOOKUP(A1208,Cleaning!$A:$A,Cleaning!$O:$O,0,0)</f>
        <v>1.66</v>
      </c>
      <c r="N1208" s="12">
        <f>_xlfn.XLOOKUP(A1208,Cleaning!$A:$A,Cleaning!$P:$P,0,0)</f>
        <v>3.32</v>
      </c>
      <c r="O1208">
        <f>_xlfn.XLOOKUP(A1208,Cleaning!$A:$A,Cleaning!$R:$R,0,0)</f>
        <v>0</v>
      </c>
      <c r="P1208">
        <f>_xlfn.XLOOKUP(A1208,Cleaning!$A:$A,Cleaning!$T:$T,0,0)</f>
        <v>0.22</v>
      </c>
      <c r="Q1208" s="5">
        <f>_xlfn.XLOOKUP(A1208,Cleaning!$A:$A,Cleaning!$V:$V,0,0)</f>
        <v>3.54</v>
      </c>
    </row>
    <row r="1209" spans="1:17" x14ac:dyDescent="0.3">
      <c r="A1209" s="3">
        <v>121207</v>
      </c>
      <c r="B1209">
        <f>_xlfn.XLOOKUP(A1209,Cleaning!$A:$A,Cleaning!$B:$B,0,0)</f>
        <v>401</v>
      </c>
      <c r="C1209" s="2">
        <f>_xlfn.XLOOKUP(A1209,Cleaning!$A:$A,Cleaning!$C:$C,0,0)</f>
        <v>45772</v>
      </c>
      <c r="D1209" s="4">
        <f>_xlfn.XLOOKUP(A1209,Cleaning!$A:$A,Cleaning!$D:$D,0,0)</f>
        <v>0.36488425925925927</v>
      </c>
      <c r="E1209" s="2">
        <f>_xlfn.XLOOKUP(A1209,Cleaning!$A:$A,Cleaning!$E:$E,0,0)</f>
        <v>45772</v>
      </c>
      <c r="F1209" s="10" t="str">
        <f>_xlfn.XLOOKUP(A1209,Cleaning!$A:$A,Cleaning!$F:$F,0,0)</f>
        <v>Friday</v>
      </c>
      <c r="G1209" t="str">
        <f>_xlfn.XLOOKUP(A1209,Cleaning!$A:$A,Cleaning!$G:$G,0,0)</f>
        <v>Breakfast</v>
      </c>
      <c r="H1209" t="str">
        <f>_xlfn.XLOOKUP(A1209,Cleaning!$A:$A,Cleaning!$I:$I,0,0)</f>
        <v>Takeout</v>
      </c>
      <c r="I1209" t="str">
        <f>_xlfn.XLOOKUP(A1209,Cleaning!$A:$A,Cleaning!$J:$J,0,0)</f>
        <v>Latte</v>
      </c>
      <c r="J1209" t="str">
        <f>_xlfn.XLOOKUP(A1209,Cleaning!$A:$A,Cleaning!$L:$L,0,0)</f>
        <v>Light Ice</v>
      </c>
      <c r="K1209" t="str">
        <f>_xlfn.XLOOKUP(A1209,Cleaning!$A:$A,Cleaning!$X:$X,0,0)</f>
        <v>Cash</v>
      </c>
      <c r="L1209" s="3">
        <f>_xlfn.XLOOKUP(A1209,Cleaning!$A:$A,Cleaning!$M:$M,0,0)</f>
        <v>1</v>
      </c>
      <c r="M1209" s="5">
        <f>_xlfn.XLOOKUP(A1209,Cleaning!$A:$A,Cleaning!$O:$O,0,0)</f>
        <v>3.07</v>
      </c>
      <c r="N1209" s="12">
        <f>_xlfn.XLOOKUP(A1209,Cleaning!$A:$A,Cleaning!$P:$P,0,0)</f>
        <v>3.07</v>
      </c>
      <c r="O1209">
        <f>_xlfn.XLOOKUP(A1209,Cleaning!$A:$A,Cleaning!$R:$R,0,0)</f>
        <v>0</v>
      </c>
      <c r="P1209">
        <f>_xlfn.XLOOKUP(A1209,Cleaning!$A:$A,Cleaning!$T:$T,0,0)</f>
        <v>0.22</v>
      </c>
      <c r="Q1209" s="5">
        <f>_xlfn.XLOOKUP(A1209,Cleaning!$A:$A,Cleaning!$V:$V,0,0)</f>
        <v>3.29</v>
      </c>
    </row>
    <row r="1210" spans="1:17" x14ac:dyDescent="0.3">
      <c r="A1210" s="3">
        <v>121208</v>
      </c>
      <c r="B1210">
        <f>_xlfn.XLOOKUP(A1210,Cleaning!$A:$A,Cleaning!$B:$B,0,0)</f>
        <v>101</v>
      </c>
      <c r="C1210" s="2">
        <f>_xlfn.XLOOKUP(A1210,Cleaning!$A:$A,Cleaning!$C:$C,0,0)</f>
        <v>45809</v>
      </c>
      <c r="D1210" s="4">
        <f>_xlfn.XLOOKUP(A1210,Cleaning!$A:$A,Cleaning!$D:$D,0,0)</f>
        <v>9.7129629629629635E-2</v>
      </c>
      <c r="E1210" s="2">
        <f>_xlfn.XLOOKUP(A1210,Cleaning!$A:$A,Cleaning!$E:$E,0,0)</f>
        <v>45809</v>
      </c>
      <c r="F1210" s="10" t="str">
        <f>_xlfn.XLOOKUP(A1210,Cleaning!$A:$A,Cleaning!$F:$F,0,0)</f>
        <v>Sunday</v>
      </c>
      <c r="G1210" t="str">
        <f>_xlfn.XLOOKUP(A1210,Cleaning!$A:$A,Cleaning!$G:$G,0,0)</f>
        <v>Lunch</v>
      </c>
      <c r="H1210" t="str">
        <f>_xlfn.XLOOKUP(A1210,Cleaning!$A:$A,Cleaning!$I:$I,0,0)</f>
        <v>Dine-In</v>
      </c>
      <c r="I1210" t="str">
        <f>_xlfn.XLOOKUP(A1210,Cleaning!$A:$A,Cleaning!$J:$J,0,0)</f>
        <v>Iced Tea</v>
      </c>
      <c r="J1210" t="str">
        <f>_xlfn.XLOOKUP(A1210,Cleaning!$A:$A,Cleaning!$L:$L,0,0)</f>
        <v>No Ice</v>
      </c>
      <c r="K1210" t="str">
        <f>_xlfn.XLOOKUP(A1210,Cleaning!$A:$A,Cleaning!$X:$X,0,0)</f>
        <v>Cash</v>
      </c>
      <c r="L1210" s="3">
        <f>_xlfn.XLOOKUP(A1210,Cleaning!$A:$A,Cleaning!$M:$M,0,0)</f>
        <v>1</v>
      </c>
      <c r="M1210" s="5">
        <f>_xlfn.XLOOKUP(A1210,Cleaning!$A:$A,Cleaning!$O:$O,0,0)</f>
        <v>1.7</v>
      </c>
      <c r="N1210" s="12">
        <f>_xlfn.XLOOKUP(A1210,Cleaning!$A:$A,Cleaning!$P:$P,0,0)</f>
        <v>1.7</v>
      </c>
      <c r="O1210">
        <f>_xlfn.XLOOKUP(A1210,Cleaning!$A:$A,Cleaning!$R:$R,0,0)</f>
        <v>0</v>
      </c>
      <c r="P1210">
        <f>_xlfn.XLOOKUP(A1210,Cleaning!$A:$A,Cleaning!$T:$T,0,0)</f>
        <v>0.11</v>
      </c>
      <c r="Q1210" s="5">
        <f>_xlfn.XLOOKUP(A1210,Cleaning!$A:$A,Cleaning!$V:$V,0,0)</f>
        <v>1.81</v>
      </c>
    </row>
    <row r="1211" spans="1:17" x14ac:dyDescent="0.3">
      <c r="A1211" s="3">
        <v>121209</v>
      </c>
      <c r="B1211">
        <f>_xlfn.XLOOKUP(A1211,Cleaning!$A:$A,Cleaning!$B:$B,0,0)</f>
        <v>102</v>
      </c>
      <c r="C1211" s="2">
        <f>_xlfn.XLOOKUP(A1211,Cleaning!$A:$A,Cleaning!$C:$C,0,0)</f>
        <v>45779</v>
      </c>
      <c r="D1211" s="4">
        <f>_xlfn.XLOOKUP(A1211,Cleaning!$A:$A,Cleaning!$D:$D,0,0)</f>
        <v>0.37282407407407409</v>
      </c>
      <c r="E1211" s="2">
        <f>_xlfn.XLOOKUP(A1211,Cleaning!$A:$A,Cleaning!$E:$E,0,0)</f>
        <v>45779</v>
      </c>
      <c r="F1211" s="10" t="str">
        <f>_xlfn.XLOOKUP(A1211,Cleaning!$A:$A,Cleaning!$F:$F,0,0)</f>
        <v>Friday</v>
      </c>
      <c r="G1211" t="str">
        <f>_xlfn.XLOOKUP(A1211,Cleaning!$A:$A,Cleaning!$G:$G,0,0)</f>
        <v>Dinner</v>
      </c>
      <c r="H1211" t="str">
        <f>_xlfn.XLOOKUP(A1211,Cleaning!$A:$A,Cleaning!$I:$I,0,0)</f>
        <v>Dine-In</v>
      </c>
      <c r="I1211" t="str">
        <f>_xlfn.XLOOKUP(A1211,Cleaning!$A:$A,Cleaning!$J:$J,0,0)</f>
        <v>Spicy Chicken Sandwich</v>
      </c>
      <c r="J1211" t="str">
        <f>_xlfn.XLOOKUP(A1211,Cleaning!$A:$A,Cleaning!$L:$L,0,0)</f>
        <v>No Pickles</v>
      </c>
      <c r="K1211" t="str">
        <f>_xlfn.XLOOKUP(A1211,Cleaning!$A:$A,Cleaning!$X:$X,0,0)</f>
        <v>Card</v>
      </c>
      <c r="L1211" s="3">
        <f>_xlfn.XLOOKUP(A1211,Cleaning!$A:$A,Cleaning!$M:$M,0,0)</f>
        <v>1</v>
      </c>
      <c r="M1211" s="5">
        <f ca="1">_xlfn.XLOOKUP(A1211,Cleaning!$A:$A,Cleaning!$O:$O,0,0)</f>
        <v>6.46</v>
      </c>
      <c r="N1211" s="12">
        <f ca="1">_xlfn.XLOOKUP(A1211,Cleaning!$A:$A,Cleaning!$P:$P,0,0)</f>
        <v>6.46</v>
      </c>
      <c r="O1211">
        <f ca="1">_xlfn.XLOOKUP(A1211,Cleaning!$A:$A,Cleaning!$R:$R,0,0)</f>
        <v>0.15</v>
      </c>
      <c r="P1211">
        <f>_xlfn.XLOOKUP(A1211,Cleaning!$A:$A,Cleaning!$T:$T,0,0)</f>
        <v>0.44</v>
      </c>
      <c r="Q1211" s="5">
        <f>_xlfn.XLOOKUP(A1211,Cleaning!$A:$A,Cleaning!$V:$V,0,0)</f>
        <v>6.75</v>
      </c>
    </row>
    <row r="1212" spans="1:17" x14ac:dyDescent="0.3">
      <c r="A1212" s="3">
        <v>121210</v>
      </c>
      <c r="B1212">
        <f>_xlfn.XLOOKUP(A1212,Cleaning!$A:$A,Cleaning!$B:$B,0,0)</f>
        <v>301</v>
      </c>
      <c r="C1212" s="2">
        <f>_xlfn.XLOOKUP(A1212,Cleaning!$A:$A,Cleaning!$C:$C,0,0)</f>
        <v>45859</v>
      </c>
      <c r="D1212" s="4">
        <f>_xlfn.XLOOKUP(A1212,Cleaning!$A:$A,Cleaning!$D:$D,0,0)</f>
        <v>0.33172453703703703</v>
      </c>
      <c r="E1212" s="2">
        <f>_xlfn.XLOOKUP(A1212,Cleaning!$A:$A,Cleaning!$E:$E,0,0)</f>
        <v>45859</v>
      </c>
      <c r="F1212" s="10" t="str">
        <f>_xlfn.XLOOKUP(A1212,Cleaning!$A:$A,Cleaning!$F:$F,0,0)</f>
        <v>Monday</v>
      </c>
      <c r="G1212" t="str">
        <f>_xlfn.XLOOKUP(A1212,Cleaning!$A:$A,Cleaning!$G:$G,0,0)</f>
        <v>Breakfast</v>
      </c>
      <c r="H1212" t="str">
        <f>_xlfn.XLOOKUP(A1212,Cleaning!$A:$A,Cleaning!$I:$I,0,0)</f>
        <v>Drive-Thru</v>
      </c>
      <c r="I1212" t="str">
        <f>_xlfn.XLOOKUP(A1212,Cleaning!$A:$A,Cleaning!$J:$J,0,0)</f>
        <v>French Fries</v>
      </c>
      <c r="J1212" t="str">
        <f>_xlfn.XLOOKUP(A1212,Cleaning!$A:$A,Cleaning!$L:$L,0,0)</f>
        <v>No Modifier</v>
      </c>
      <c r="K1212" t="str">
        <f>_xlfn.XLOOKUP(A1212,Cleaning!$A:$A,Cleaning!$X:$X,0,0)</f>
        <v>Card</v>
      </c>
      <c r="L1212" s="3">
        <f>_xlfn.XLOOKUP(A1212,Cleaning!$A:$A,Cleaning!$M:$M,0,0)</f>
        <v>2</v>
      </c>
      <c r="M1212" s="5">
        <f>_xlfn.XLOOKUP(A1212,Cleaning!$A:$A,Cleaning!$O:$O,0,0)</f>
        <v>2.29</v>
      </c>
      <c r="N1212" s="12">
        <f>_xlfn.XLOOKUP(A1212,Cleaning!$A:$A,Cleaning!$P:$P,0,0)</f>
        <v>4.58</v>
      </c>
      <c r="O1212">
        <f>_xlfn.XLOOKUP(A1212,Cleaning!$A:$A,Cleaning!$R:$R,0,0)</f>
        <v>0</v>
      </c>
      <c r="P1212">
        <f>_xlfn.XLOOKUP(A1212,Cleaning!$A:$A,Cleaning!$T:$T,0,0)</f>
        <v>0.37</v>
      </c>
      <c r="Q1212" s="5">
        <f>_xlfn.XLOOKUP(A1212,Cleaning!$A:$A,Cleaning!$V:$V,0,0)</f>
        <v>4.95</v>
      </c>
    </row>
    <row r="1213" spans="1:17" x14ac:dyDescent="0.3">
      <c r="A1213" s="3">
        <v>121211</v>
      </c>
      <c r="B1213">
        <f>_xlfn.XLOOKUP(A1213,Cleaning!$A:$A,Cleaning!$B:$B,0,0)</f>
        <v>501</v>
      </c>
      <c r="C1213" s="2">
        <f>_xlfn.XLOOKUP(A1213,Cleaning!$A:$A,Cleaning!$C:$C,0,0)</f>
        <v>45808</v>
      </c>
      <c r="D1213" s="4">
        <f>_xlfn.XLOOKUP(A1213,Cleaning!$A:$A,Cleaning!$D:$D,0,0)</f>
        <v>7.2800925925925922E-2</v>
      </c>
      <c r="E1213" s="2">
        <f>_xlfn.XLOOKUP(A1213,Cleaning!$A:$A,Cleaning!$E:$E,0,0)</f>
        <v>45808</v>
      </c>
      <c r="F1213" s="10" t="str">
        <f>_xlfn.XLOOKUP(A1213,Cleaning!$A:$A,Cleaning!$F:$F,0,0)</f>
        <v>Saturday</v>
      </c>
      <c r="G1213" t="str">
        <f>_xlfn.XLOOKUP(A1213,Cleaning!$A:$A,Cleaning!$G:$G,0,0)</f>
        <v>Lunch</v>
      </c>
      <c r="H1213" t="str">
        <f>_xlfn.XLOOKUP(A1213,Cleaning!$A:$A,Cleaning!$I:$I,0,0)</f>
        <v>Dine-In</v>
      </c>
      <c r="I1213" t="str">
        <f>_xlfn.XLOOKUP(A1213,Cleaning!$A:$A,Cleaning!$J:$J,0,0)</f>
        <v>Double Cheeseburger Combo</v>
      </c>
      <c r="J1213" t="str">
        <f>_xlfn.XLOOKUP(A1213,Cleaning!$A:$A,Cleaning!$L:$L,0,0)</f>
        <v>No Modifier</v>
      </c>
      <c r="K1213" t="str">
        <f>_xlfn.XLOOKUP(A1213,Cleaning!$A:$A,Cleaning!$X:$X,0,0)</f>
        <v>Card</v>
      </c>
      <c r="L1213" s="3">
        <f>_xlfn.XLOOKUP(A1213,Cleaning!$A:$A,Cleaning!$M:$M,0,0)</f>
        <v>1</v>
      </c>
      <c r="M1213" s="5">
        <f>_xlfn.XLOOKUP(A1213,Cleaning!$A:$A,Cleaning!$O:$O,0,0)</f>
        <v>9.64</v>
      </c>
      <c r="N1213" s="12">
        <f>_xlfn.XLOOKUP(A1213,Cleaning!$A:$A,Cleaning!$P:$P,0,0)</f>
        <v>9.64</v>
      </c>
      <c r="O1213">
        <f>_xlfn.XLOOKUP(A1213,Cleaning!$A:$A,Cleaning!$R:$R,0,0)</f>
        <v>0</v>
      </c>
      <c r="P1213">
        <f>_xlfn.XLOOKUP(A1213,Cleaning!$A:$A,Cleaning!$T:$T,0,0)</f>
        <v>0.82</v>
      </c>
      <c r="Q1213" s="5">
        <f>_xlfn.XLOOKUP(A1213,Cleaning!$A:$A,Cleaning!$V:$V,0,0)</f>
        <v>10.46</v>
      </c>
    </row>
    <row r="1214" spans="1:17" x14ac:dyDescent="0.3">
      <c r="A1214" s="3">
        <v>121212</v>
      </c>
      <c r="B1214">
        <f>_xlfn.XLOOKUP(A1214,Cleaning!$A:$A,Cleaning!$B:$B,0,0)</f>
        <v>501</v>
      </c>
      <c r="C1214" s="2">
        <f>_xlfn.XLOOKUP(A1214,Cleaning!$A:$A,Cleaning!$C:$C,0,0)</f>
        <v>45810</v>
      </c>
      <c r="D1214" s="4">
        <f>_xlfn.XLOOKUP(A1214,Cleaning!$A:$A,Cleaning!$D:$D,0,0)</f>
        <v>0.29662037037037037</v>
      </c>
      <c r="E1214" s="2">
        <f>_xlfn.XLOOKUP(A1214,Cleaning!$A:$A,Cleaning!$E:$E,0,0)</f>
        <v>45810</v>
      </c>
      <c r="F1214" s="10" t="str">
        <f>_xlfn.XLOOKUP(A1214,Cleaning!$A:$A,Cleaning!$F:$F,0,0)</f>
        <v>Monday</v>
      </c>
      <c r="G1214" t="str">
        <f>_xlfn.XLOOKUP(A1214,Cleaning!$A:$A,Cleaning!$G:$G,0,0)</f>
        <v>Dinner</v>
      </c>
      <c r="H1214" t="str">
        <f>_xlfn.XLOOKUP(A1214,Cleaning!$A:$A,Cleaning!$I:$I,0,0)</f>
        <v>Drive-Thru</v>
      </c>
      <c r="I1214" t="str">
        <f>_xlfn.XLOOKUP(A1214,Cleaning!$A:$A,Cleaning!$J:$J,0,0)</f>
        <v>Double Cheeseburger Combo</v>
      </c>
      <c r="J1214" t="str">
        <f>_xlfn.XLOOKUP(A1214,Cleaning!$A:$A,Cleaning!$L:$L,0,0)</f>
        <v>No Modifier</v>
      </c>
      <c r="K1214" t="str">
        <f>_xlfn.XLOOKUP(A1214,Cleaning!$A:$A,Cleaning!$X:$X,0,0)</f>
        <v>Cash</v>
      </c>
      <c r="L1214" s="3">
        <f>_xlfn.XLOOKUP(A1214,Cleaning!$A:$A,Cleaning!$M:$M,0,0)</f>
        <v>2</v>
      </c>
      <c r="M1214" s="5">
        <f>_xlfn.XLOOKUP(A1214,Cleaning!$A:$A,Cleaning!$O:$O,0,0)</f>
        <v>9.6300000000000008</v>
      </c>
      <c r="N1214" s="12">
        <f>_xlfn.XLOOKUP(A1214,Cleaning!$A:$A,Cleaning!$P:$P,0,0)</f>
        <v>19.260000000000002</v>
      </c>
      <c r="O1214">
        <f>_xlfn.XLOOKUP(A1214,Cleaning!$A:$A,Cleaning!$R:$R,0,0)</f>
        <v>2.89</v>
      </c>
      <c r="P1214">
        <f>_xlfn.XLOOKUP(A1214,Cleaning!$A:$A,Cleaning!$T:$T,0,0)</f>
        <v>1.39</v>
      </c>
      <c r="Q1214" s="5">
        <f>_xlfn.XLOOKUP(A1214,Cleaning!$A:$A,Cleaning!$V:$V,0,0)</f>
        <v>17.760000000000002</v>
      </c>
    </row>
    <row r="1215" spans="1:17" x14ac:dyDescent="0.3">
      <c r="A1215" s="3">
        <v>121213</v>
      </c>
      <c r="B1215">
        <f>_xlfn.XLOOKUP(A1215,Cleaning!$A:$A,Cleaning!$B:$B,0,0)</f>
        <v>103</v>
      </c>
      <c r="C1215" s="2">
        <f>_xlfn.XLOOKUP(A1215,Cleaning!$A:$A,Cleaning!$C:$C,0,0)</f>
        <v>45815</v>
      </c>
      <c r="D1215" s="4">
        <f>_xlfn.XLOOKUP(A1215,Cleaning!$A:$A,Cleaning!$D:$D,0,0)</f>
        <v>0.46671296296296294</v>
      </c>
      <c r="E1215" s="2">
        <f>_xlfn.XLOOKUP(A1215,Cleaning!$A:$A,Cleaning!$E:$E,0,0)</f>
        <v>45815</v>
      </c>
      <c r="F1215" s="10" t="str">
        <f>_xlfn.XLOOKUP(A1215,Cleaning!$A:$A,Cleaning!$F:$F,0,0)</f>
        <v>Saturday</v>
      </c>
      <c r="G1215" t="str">
        <f>_xlfn.XLOOKUP(A1215,Cleaning!$A:$A,Cleaning!$G:$G,0,0)</f>
        <v>Morning</v>
      </c>
      <c r="H1215" t="str">
        <f>_xlfn.XLOOKUP(A1215,Cleaning!$A:$A,Cleaning!$I:$I,0,0)</f>
        <v>Takeout</v>
      </c>
      <c r="I1215" t="str">
        <f>_xlfn.XLOOKUP(A1215,Cleaning!$A:$A,Cleaning!$J:$J,0,0)</f>
        <v>Latte</v>
      </c>
      <c r="J1215" t="str">
        <f>_xlfn.XLOOKUP(A1215,Cleaning!$A:$A,Cleaning!$L:$L,0,0)</f>
        <v>No Modifier</v>
      </c>
      <c r="K1215" t="str">
        <f>_xlfn.XLOOKUP(A1215,Cleaning!$A:$A,Cleaning!$X:$X,0,0)</f>
        <v>Card</v>
      </c>
      <c r="L1215" s="3">
        <f>_xlfn.XLOOKUP(A1215,Cleaning!$A:$A,Cleaning!$M:$M,0,0)</f>
        <v>2</v>
      </c>
      <c r="M1215" s="5">
        <f>_xlfn.XLOOKUP(A1215,Cleaning!$A:$A,Cleaning!$O:$O,0,0)</f>
        <v>3.46</v>
      </c>
      <c r="N1215" s="12">
        <f>_xlfn.XLOOKUP(A1215,Cleaning!$A:$A,Cleaning!$P:$P,0,0)</f>
        <v>6.92</v>
      </c>
      <c r="O1215">
        <f>_xlfn.XLOOKUP(A1215,Cleaning!$A:$A,Cleaning!$R:$R,0,0)</f>
        <v>0</v>
      </c>
      <c r="P1215">
        <f>_xlfn.XLOOKUP(A1215,Cleaning!$A:$A,Cleaning!$T:$T,0,0)</f>
        <v>0.52</v>
      </c>
      <c r="Q1215" s="5">
        <f>_xlfn.XLOOKUP(A1215,Cleaning!$A:$A,Cleaning!$V:$V,0,0)</f>
        <v>7.44</v>
      </c>
    </row>
    <row r="1216" spans="1:17" x14ac:dyDescent="0.3">
      <c r="A1216" s="3">
        <v>121214</v>
      </c>
      <c r="B1216">
        <f>_xlfn.XLOOKUP(A1216,Cleaning!$A:$A,Cleaning!$B:$B,0,0)</f>
        <v>102</v>
      </c>
      <c r="C1216" s="2">
        <f>_xlfn.XLOOKUP(A1216,Cleaning!$A:$A,Cleaning!$C:$C,0,0)</f>
        <v>45855</v>
      </c>
      <c r="D1216" s="4">
        <f>_xlfn.XLOOKUP(A1216,Cleaning!$A:$A,Cleaning!$D:$D,0,0)</f>
        <v>0.18615740740740741</v>
      </c>
      <c r="E1216" s="2">
        <f>_xlfn.XLOOKUP(A1216,Cleaning!$A:$A,Cleaning!$E:$E,0,0)</f>
        <v>45855</v>
      </c>
      <c r="F1216" s="10" t="str">
        <f>_xlfn.XLOOKUP(A1216,Cleaning!$A:$A,Cleaning!$F:$F,0,0)</f>
        <v>Thursday</v>
      </c>
      <c r="G1216" t="str">
        <f>_xlfn.XLOOKUP(A1216,Cleaning!$A:$A,Cleaning!$G:$G,0,0)</f>
        <v>Afternoon</v>
      </c>
      <c r="H1216" t="str">
        <f>_xlfn.XLOOKUP(A1216,Cleaning!$A:$A,Cleaning!$I:$I,0,0)</f>
        <v>Delivery</v>
      </c>
      <c r="I1216" t="str">
        <f>_xlfn.XLOOKUP(A1216,Cleaning!$A:$A,Cleaning!$J:$J,0,0)</f>
        <v>Onion Rings</v>
      </c>
      <c r="J1216" t="str">
        <f>_xlfn.XLOOKUP(A1216,Cleaning!$A:$A,Cleaning!$L:$L,0,0)</f>
        <v>Small Size</v>
      </c>
      <c r="K1216" t="str">
        <f>_xlfn.XLOOKUP(A1216,Cleaning!$A:$A,Cleaning!$X:$X,0,0)</f>
        <v>Card</v>
      </c>
      <c r="L1216" s="3">
        <f>_xlfn.XLOOKUP(A1216,Cleaning!$A:$A,Cleaning!$M:$M,0,0)</f>
        <v>3</v>
      </c>
      <c r="M1216" s="5">
        <f>_xlfn.XLOOKUP(A1216,Cleaning!$A:$A,Cleaning!$O:$O,0,0)</f>
        <v>2.7600000000000002</v>
      </c>
      <c r="N1216" s="12">
        <f>_xlfn.XLOOKUP(A1216,Cleaning!$A:$A,Cleaning!$P:$P,0,0)</f>
        <v>8.2800000000000011</v>
      </c>
      <c r="O1216">
        <f>_xlfn.XLOOKUP(A1216,Cleaning!$A:$A,Cleaning!$R:$R,0,0)</f>
        <v>0</v>
      </c>
      <c r="P1216">
        <f>_xlfn.XLOOKUP(A1216,Cleaning!$A:$A,Cleaning!$T:$T,0,0)</f>
        <v>0.62</v>
      </c>
      <c r="Q1216" s="5">
        <f>_xlfn.XLOOKUP(A1216,Cleaning!$A:$A,Cleaning!$V:$V,0,0)</f>
        <v>8.9</v>
      </c>
    </row>
    <row r="1217" spans="1:17" x14ac:dyDescent="0.3">
      <c r="A1217" s="3">
        <v>121215</v>
      </c>
      <c r="B1217">
        <f>_xlfn.XLOOKUP(A1217,Cleaning!$A:$A,Cleaning!$B:$B,0,0)</f>
        <v>401</v>
      </c>
      <c r="C1217" s="2">
        <f>_xlfn.XLOOKUP(A1217,Cleaning!$A:$A,Cleaning!$C:$C,0,0)</f>
        <v>45763</v>
      </c>
      <c r="D1217" s="4">
        <f>_xlfn.XLOOKUP(A1217,Cleaning!$A:$A,Cleaning!$D:$D,0,0)</f>
        <v>0.28056712962962965</v>
      </c>
      <c r="E1217" s="2">
        <f>_xlfn.XLOOKUP(A1217,Cleaning!$A:$A,Cleaning!$E:$E,0,0)</f>
        <v>45763</v>
      </c>
      <c r="F1217" s="10" t="str">
        <f>_xlfn.XLOOKUP(A1217,Cleaning!$A:$A,Cleaning!$F:$F,0,0)</f>
        <v>Wednesday</v>
      </c>
      <c r="G1217" t="str">
        <f>_xlfn.XLOOKUP(A1217,Cleaning!$A:$A,Cleaning!$G:$G,0,0)</f>
        <v>Breakfast</v>
      </c>
      <c r="H1217" t="str">
        <f>_xlfn.XLOOKUP(A1217,Cleaning!$A:$A,Cleaning!$I:$I,0,0)</f>
        <v>Drive-Thru</v>
      </c>
      <c r="I1217" t="str">
        <f>_xlfn.XLOOKUP(A1217,Cleaning!$A:$A,Cleaning!$J:$J,0,0)</f>
        <v>Breakfast Burrito</v>
      </c>
      <c r="J1217" t="str">
        <f>_xlfn.XLOOKUP(A1217,Cleaning!$A:$A,Cleaning!$L:$L,0,0)</f>
        <v>Extra Egg</v>
      </c>
      <c r="K1217" t="str">
        <f>_xlfn.XLOOKUP(A1217,Cleaning!$A:$A,Cleaning!$X:$X,0,0)</f>
        <v>Card</v>
      </c>
      <c r="L1217" s="3">
        <f>_xlfn.XLOOKUP(A1217,Cleaning!$A:$A,Cleaning!$M:$M,0,0)</f>
        <v>1</v>
      </c>
      <c r="M1217" s="5">
        <f>_xlfn.XLOOKUP(A1217,Cleaning!$A:$A,Cleaning!$O:$O,0,0)</f>
        <v>5.0500000000000007</v>
      </c>
      <c r="N1217" s="12">
        <f>_xlfn.XLOOKUP(A1217,Cleaning!$A:$A,Cleaning!$P:$P,0,0)</f>
        <v>5.0500000000000007</v>
      </c>
      <c r="O1217">
        <f>_xlfn.XLOOKUP(A1217,Cleaning!$A:$A,Cleaning!$R:$R,0,0)</f>
        <v>0</v>
      </c>
      <c r="P1217">
        <f>_xlfn.XLOOKUP(A1217,Cleaning!$A:$A,Cleaning!$T:$T,0,0)</f>
        <v>0.48</v>
      </c>
      <c r="Q1217" s="5">
        <f>_xlfn.XLOOKUP(A1217,Cleaning!$A:$A,Cleaning!$V:$V,0,0)</f>
        <v>5.53</v>
      </c>
    </row>
    <row r="1218" spans="1:17" x14ac:dyDescent="0.3">
      <c r="A1218" s="3">
        <v>121216</v>
      </c>
      <c r="B1218">
        <f>_xlfn.XLOOKUP(A1218,Cleaning!$A:$A,Cleaning!$B:$B,0,0)</f>
        <v>102</v>
      </c>
      <c r="C1218" s="2">
        <f>_xlfn.XLOOKUP(A1218,Cleaning!$A:$A,Cleaning!$C:$C,0,0)</f>
        <v>45790</v>
      </c>
      <c r="D1218" s="4">
        <f>_xlfn.XLOOKUP(A1218,Cleaning!$A:$A,Cleaning!$D:$D,0,0)</f>
        <v>0.28843750000000001</v>
      </c>
      <c r="E1218" s="2">
        <f>_xlfn.XLOOKUP(A1218,Cleaning!$A:$A,Cleaning!$E:$E,0,0)</f>
        <v>45790</v>
      </c>
      <c r="F1218" s="10" t="str">
        <f>_xlfn.XLOOKUP(A1218,Cleaning!$A:$A,Cleaning!$F:$F,0,0)</f>
        <v>Tuesday</v>
      </c>
      <c r="G1218" t="str">
        <f>_xlfn.XLOOKUP(A1218,Cleaning!$A:$A,Cleaning!$G:$G,0,0)</f>
        <v>Breakfast</v>
      </c>
      <c r="H1218" t="str">
        <f>_xlfn.XLOOKUP(A1218,Cleaning!$A:$A,Cleaning!$I:$I,0,0)</f>
        <v>Takeout</v>
      </c>
      <c r="I1218" t="str">
        <f>_xlfn.XLOOKUP(A1218,Cleaning!$A:$A,Cleaning!$J:$J,0,0)</f>
        <v>Hash Browns</v>
      </c>
      <c r="J1218" t="str">
        <f>_xlfn.XLOOKUP(A1218,Cleaning!$A:$A,Cleaning!$L:$L,0,0)</f>
        <v>No Cheese</v>
      </c>
      <c r="K1218" t="str">
        <f>_xlfn.XLOOKUP(A1218,Cleaning!$A:$A,Cleaning!$X:$X,0,0)</f>
        <v>Card</v>
      </c>
      <c r="L1218" s="3">
        <f>_xlfn.XLOOKUP(A1218,Cleaning!$A:$A,Cleaning!$M:$M,0,0)</f>
        <v>1</v>
      </c>
      <c r="M1218" s="5">
        <f>_xlfn.XLOOKUP(A1218,Cleaning!$A:$A,Cleaning!$O:$O,0,0)</f>
        <v>1.7599999999999998</v>
      </c>
      <c r="N1218" s="12">
        <f>_xlfn.XLOOKUP(A1218,Cleaning!$A:$A,Cleaning!$P:$P,0,0)</f>
        <v>1.7599999999999998</v>
      </c>
      <c r="O1218">
        <f>_xlfn.XLOOKUP(A1218,Cleaning!$A:$A,Cleaning!$R:$R,0,0)</f>
        <v>0</v>
      </c>
      <c r="P1218">
        <f>_xlfn.XLOOKUP(A1218,Cleaning!$A:$A,Cleaning!$T:$T,0,0)</f>
        <v>0.13</v>
      </c>
      <c r="Q1218" s="5">
        <f>_xlfn.XLOOKUP(A1218,Cleaning!$A:$A,Cleaning!$V:$V,0,0)</f>
        <v>1.89</v>
      </c>
    </row>
    <row r="1219" spans="1:17" x14ac:dyDescent="0.3">
      <c r="A1219" s="3">
        <v>121217</v>
      </c>
      <c r="B1219">
        <f>_xlfn.XLOOKUP(A1219,Cleaning!$A:$A,Cleaning!$B:$B,0,0)</f>
        <v>402</v>
      </c>
      <c r="C1219" s="2">
        <f>_xlfn.XLOOKUP(A1219,Cleaning!$A:$A,Cleaning!$C:$C,0,0)</f>
        <v>45845</v>
      </c>
      <c r="D1219" s="4">
        <f>_xlfn.XLOOKUP(A1219,Cleaning!$A:$A,Cleaning!$D:$D,0,0)</f>
        <v>0.19314814814814815</v>
      </c>
      <c r="E1219" s="2">
        <f>_xlfn.XLOOKUP(A1219,Cleaning!$A:$A,Cleaning!$E:$E,0,0)</f>
        <v>45845</v>
      </c>
      <c r="F1219" s="10" t="str">
        <f>_xlfn.XLOOKUP(A1219,Cleaning!$A:$A,Cleaning!$F:$F,0,0)</f>
        <v>Monday</v>
      </c>
      <c r="G1219" t="str">
        <f>_xlfn.XLOOKUP(A1219,Cleaning!$A:$A,Cleaning!$G:$G,0,0)</f>
        <v>Afternoon</v>
      </c>
      <c r="H1219" t="str">
        <f>_xlfn.XLOOKUP(A1219,Cleaning!$A:$A,Cleaning!$I:$I,0,0)</f>
        <v>Takeout</v>
      </c>
      <c r="I1219" t="str">
        <f>_xlfn.XLOOKUP(A1219,Cleaning!$A:$A,Cleaning!$J:$J,0,0)</f>
        <v>Brownie</v>
      </c>
      <c r="J1219" t="str">
        <f>_xlfn.XLOOKUP(A1219,Cleaning!$A:$A,Cleaning!$L:$L,0,0)</f>
        <v>No Modifier</v>
      </c>
      <c r="K1219" t="str">
        <f>_xlfn.XLOOKUP(A1219,Cleaning!$A:$A,Cleaning!$X:$X,0,0)</f>
        <v>Cash</v>
      </c>
      <c r="L1219" s="3">
        <f>_xlfn.XLOOKUP(A1219,Cleaning!$A:$A,Cleaning!$M:$M,0,0)</f>
        <v>1</v>
      </c>
      <c r="M1219" s="5">
        <f>_xlfn.XLOOKUP(A1219,Cleaning!$A:$A,Cleaning!$O:$O,0,0)</f>
        <v>1.9299999999999997</v>
      </c>
      <c r="N1219" s="12">
        <f>_xlfn.XLOOKUP(A1219,Cleaning!$A:$A,Cleaning!$P:$P,0,0)</f>
        <v>1.9299999999999997</v>
      </c>
      <c r="O1219">
        <f>_xlfn.XLOOKUP(A1219,Cleaning!$A:$A,Cleaning!$R:$R,0,0)</f>
        <v>0</v>
      </c>
      <c r="P1219">
        <f>_xlfn.XLOOKUP(A1219,Cleaning!$A:$A,Cleaning!$T:$T,0,0)</f>
        <v>0.14000000000000001</v>
      </c>
      <c r="Q1219" s="5">
        <f>_xlfn.XLOOKUP(A1219,Cleaning!$A:$A,Cleaning!$V:$V,0,0)</f>
        <v>2.0699999999999998</v>
      </c>
    </row>
    <row r="1220" spans="1:17" x14ac:dyDescent="0.3">
      <c r="A1220" s="3">
        <v>121218</v>
      </c>
      <c r="B1220">
        <f>_xlfn.XLOOKUP(A1220,Cleaning!$A:$A,Cleaning!$B:$B,0,0)</f>
        <v>103</v>
      </c>
      <c r="C1220" s="2">
        <f>_xlfn.XLOOKUP(A1220,Cleaning!$A:$A,Cleaning!$C:$C,0,0)</f>
        <v>45878</v>
      </c>
      <c r="D1220" s="4">
        <f>_xlfn.XLOOKUP(A1220,Cleaning!$A:$A,Cleaning!$D:$D,0,0)</f>
        <v>0.36775462962962963</v>
      </c>
      <c r="E1220" s="2">
        <f>_xlfn.XLOOKUP(A1220,Cleaning!$A:$A,Cleaning!$E:$E,0,0)</f>
        <v>45878</v>
      </c>
      <c r="F1220" s="10" t="str">
        <f>_xlfn.XLOOKUP(A1220,Cleaning!$A:$A,Cleaning!$F:$F,0,0)</f>
        <v>Saturday</v>
      </c>
      <c r="G1220" t="str">
        <f>_xlfn.XLOOKUP(A1220,Cleaning!$A:$A,Cleaning!$G:$G,0,0)</f>
        <v>Dinner</v>
      </c>
      <c r="H1220" t="str">
        <f>_xlfn.XLOOKUP(A1220,Cleaning!$A:$A,Cleaning!$I:$I,0,0)</f>
        <v>Takeout</v>
      </c>
      <c r="I1220" t="str">
        <f>_xlfn.XLOOKUP(A1220,Cleaning!$A:$A,Cleaning!$J:$J,0,0)</f>
        <v>Cheeseburger Combo</v>
      </c>
      <c r="J1220" t="str">
        <f>_xlfn.XLOOKUP(A1220,Cleaning!$A:$A,Cleaning!$L:$L,0,0)</f>
        <v>No Modifier</v>
      </c>
      <c r="K1220" t="str">
        <f>_xlfn.XLOOKUP(A1220,Cleaning!$A:$A,Cleaning!$X:$X,0,0)</f>
        <v>Card</v>
      </c>
      <c r="L1220" s="3">
        <f>_xlfn.XLOOKUP(A1220,Cleaning!$A:$A,Cleaning!$M:$M,0,0)</f>
        <v>1</v>
      </c>
      <c r="M1220" s="5">
        <f>_xlfn.XLOOKUP(A1220,Cleaning!$A:$A,Cleaning!$O:$O,0,0)</f>
        <v>8.07</v>
      </c>
      <c r="N1220" s="12">
        <f>_xlfn.XLOOKUP(A1220,Cleaning!$A:$A,Cleaning!$P:$P,0,0)</f>
        <v>8.07</v>
      </c>
      <c r="O1220">
        <f>_xlfn.XLOOKUP(A1220,Cleaning!$A:$A,Cleaning!$R:$R,0,0)</f>
        <v>0</v>
      </c>
      <c r="P1220">
        <f>_xlfn.XLOOKUP(A1220,Cleaning!$A:$A,Cleaning!$T:$T,0,0)</f>
        <v>0.59</v>
      </c>
      <c r="Q1220" s="5">
        <f>_xlfn.XLOOKUP(A1220,Cleaning!$A:$A,Cleaning!$V:$V,0,0)</f>
        <v>8.66</v>
      </c>
    </row>
    <row r="1221" spans="1:17" x14ac:dyDescent="0.3">
      <c r="A1221" s="3">
        <v>121219</v>
      </c>
      <c r="B1221">
        <f>_xlfn.XLOOKUP(A1221,Cleaning!$A:$A,Cleaning!$B:$B,0,0)</f>
        <v>501</v>
      </c>
      <c r="C1221" s="2">
        <f>_xlfn.XLOOKUP(A1221,Cleaning!$A:$A,Cleaning!$C:$C,0,0)</f>
        <v>45857</v>
      </c>
      <c r="D1221" s="4">
        <f>_xlfn.XLOOKUP(A1221,Cleaning!$A:$A,Cleaning!$D:$D,0,0)</f>
        <v>0.52065972222222223</v>
      </c>
      <c r="E1221" s="2">
        <f>_xlfn.XLOOKUP(A1221,Cleaning!$A:$A,Cleaning!$E:$E,0,0)</f>
        <v>45857</v>
      </c>
      <c r="F1221" s="10" t="str">
        <f>_xlfn.XLOOKUP(A1221,Cleaning!$A:$A,Cleaning!$F:$F,0,0)</f>
        <v>Saturday</v>
      </c>
      <c r="G1221" t="str">
        <f>_xlfn.XLOOKUP(A1221,Cleaning!$A:$A,Cleaning!$G:$G,0,0)</f>
        <v>Late Night</v>
      </c>
      <c r="H1221" t="str">
        <f>_xlfn.XLOOKUP(A1221,Cleaning!$A:$A,Cleaning!$I:$I,0,0)</f>
        <v>Drive-Thru</v>
      </c>
      <c r="I1221" t="str">
        <f>_xlfn.XLOOKUP(A1221,Cleaning!$A:$A,Cleaning!$J:$J,0,0)</f>
        <v>Spicy Chicken Sandwich</v>
      </c>
      <c r="J1221" t="str">
        <f>_xlfn.XLOOKUP(A1221,Cleaning!$A:$A,Cleaning!$L:$L,0,0)</f>
        <v>No Modifier</v>
      </c>
      <c r="K1221" t="str">
        <f>_xlfn.XLOOKUP(A1221,Cleaning!$A:$A,Cleaning!$X:$X,0,0)</f>
        <v>Card</v>
      </c>
      <c r="L1221" s="3">
        <f>_xlfn.XLOOKUP(A1221,Cleaning!$A:$A,Cleaning!$M:$M,0,0)</f>
        <v>1</v>
      </c>
      <c r="M1221" s="5">
        <f>_xlfn.XLOOKUP(A1221,Cleaning!$A:$A,Cleaning!$O:$O,0,0)</f>
        <v>6.4600000000000009</v>
      </c>
      <c r="N1221" s="12">
        <f>_xlfn.XLOOKUP(A1221,Cleaning!$A:$A,Cleaning!$P:$P,0,0)</f>
        <v>6.4600000000000009</v>
      </c>
      <c r="O1221">
        <f>_xlfn.XLOOKUP(A1221,Cleaning!$A:$A,Cleaning!$R:$R,0,0)</f>
        <v>0</v>
      </c>
      <c r="P1221">
        <f>_xlfn.XLOOKUP(A1221,Cleaning!$A:$A,Cleaning!$T:$T,0,0)</f>
        <v>0.52</v>
      </c>
      <c r="Q1221" s="5">
        <f>_xlfn.XLOOKUP(A1221,Cleaning!$A:$A,Cleaning!$V:$V,0,0)</f>
        <v>6.98</v>
      </c>
    </row>
    <row r="1222" spans="1:17" x14ac:dyDescent="0.3">
      <c r="A1222" s="3">
        <v>121220</v>
      </c>
      <c r="B1222">
        <f>_xlfn.XLOOKUP(A1222,Cleaning!$A:$A,Cleaning!$B:$B,0,0)</f>
        <v>301</v>
      </c>
      <c r="C1222" s="2">
        <f>_xlfn.XLOOKUP(A1222,Cleaning!$A:$A,Cleaning!$C:$C,0,0)</f>
        <v>45788</v>
      </c>
      <c r="D1222" s="4">
        <f>_xlfn.XLOOKUP(A1222,Cleaning!$A:$A,Cleaning!$D:$D,0,0)</f>
        <v>0.17251157407407408</v>
      </c>
      <c r="E1222" s="2">
        <f>_xlfn.XLOOKUP(A1222,Cleaning!$A:$A,Cleaning!$E:$E,0,0)</f>
        <v>45788</v>
      </c>
      <c r="F1222" s="10" t="str">
        <f>_xlfn.XLOOKUP(A1222,Cleaning!$A:$A,Cleaning!$F:$F,0,0)</f>
        <v>Sunday</v>
      </c>
      <c r="G1222" t="str">
        <f>_xlfn.XLOOKUP(A1222,Cleaning!$A:$A,Cleaning!$G:$G,0,0)</f>
        <v>Afternoon</v>
      </c>
      <c r="H1222" t="str">
        <f>_xlfn.XLOOKUP(A1222,Cleaning!$A:$A,Cleaning!$I:$I,0,0)</f>
        <v>Delivery</v>
      </c>
      <c r="I1222" t="str">
        <f>_xlfn.XLOOKUP(A1222,Cleaning!$A:$A,Cleaning!$J:$J,0,0)</f>
        <v>Soft Drink (Medium)</v>
      </c>
      <c r="J1222" t="str">
        <f>_xlfn.XLOOKUP(A1222,Cleaning!$A:$A,Cleaning!$L:$L,0,0)</f>
        <v>Light Ice</v>
      </c>
      <c r="K1222" t="str">
        <f>_xlfn.XLOOKUP(A1222,Cleaning!$A:$A,Cleaning!$X:$X,0,0)</f>
        <v>Card</v>
      </c>
      <c r="L1222" s="3">
        <f>_xlfn.XLOOKUP(A1222,Cleaning!$A:$A,Cleaning!$M:$M,0,0)</f>
        <v>2</v>
      </c>
      <c r="M1222" s="5">
        <f>_xlfn.XLOOKUP(A1222,Cleaning!$A:$A,Cleaning!$O:$O,0,0)</f>
        <v>1.6400000000000001</v>
      </c>
      <c r="N1222" s="12">
        <f>_xlfn.XLOOKUP(A1222,Cleaning!$A:$A,Cleaning!$P:$P,0,0)</f>
        <v>3.2800000000000002</v>
      </c>
      <c r="O1222">
        <f>_xlfn.XLOOKUP(A1222,Cleaning!$A:$A,Cleaning!$R:$R,0,0)</f>
        <v>0</v>
      </c>
      <c r="P1222">
        <f>_xlfn.XLOOKUP(A1222,Cleaning!$A:$A,Cleaning!$T:$T,0,0)</f>
        <v>0.26</v>
      </c>
      <c r="Q1222" s="5">
        <f>_xlfn.XLOOKUP(A1222,Cleaning!$A:$A,Cleaning!$V:$V,0,0)</f>
        <v>3.54</v>
      </c>
    </row>
    <row r="1223" spans="1:17" x14ac:dyDescent="0.3">
      <c r="A1223" s="3">
        <v>121221</v>
      </c>
      <c r="B1223">
        <f>_xlfn.XLOOKUP(A1223,Cleaning!$A:$A,Cleaning!$B:$B,0,0)</f>
        <v>102</v>
      </c>
      <c r="C1223" s="2">
        <f>_xlfn.XLOOKUP(A1223,Cleaning!$A:$A,Cleaning!$C:$C,0,0)</f>
        <v>45828</v>
      </c>
      <c r="D1223" s="4">
        <f>_xlfn.XLOOKUP(A1223,Cleaning!$A:$A,Cleaning!$D:$D,0,0)</f>
        <v>0.31608796296296299</v>
      </c>
      <c r="E1223" s="2">
        <f>_xlfn.XLOOKUP(A1223,Cleaning!$A:$A,Cleaning!$E:$E,0,0)</f>
        <v>45828</v>
      </c>
      <c r="F1223" s="10" t="str">
        <f>_xlfn.XLOOKUP(A1223,Cleaning!$A:$A,Cleaning!$F:$F,0,0)</f>
        <v>Friday</v>
      </c>
      <c r="G1223" t="str">
        <f>_xlfn.XLOOKUP(A1223,Cleaning!$A:$A,Cleaning!$G:$G,0,0)</f>
        <v>Dinner</v>
      </c>
      <c r="H1223" t="str">
        <f>_xlfn.XLOOKUP(A1223,Cleaning!$A:$A,Cleaning!$I:$I,0,0)</f>
        <v>Dine-In</v>
      </c>
      <c r="I1223" t="str">
        <f>_xlfn.XLOOKUP(A1223,Cleaning!$A:$A,Cleaning!$J:$J,0,0)</f>
        <v>Cheeseburger</v>
      </c>
      <c r="J1223" t="str">
        <f>_xlfn.XLOOKUP(A1223,Cleaning!$A:$A,Cleaning!$L:$L,0,0)</f>
        <v>No Modifier</v>
      </c>
      <c r="K1223" t="str">
        <f>_xlfn.XLOOKUP(A1223,Cleaning!$A:$A,Cleaning!$X:$X,0,0)</f>
        <v>MobilePay</v>
      </c>
      <c r="L1223" s="3">
        <f>_xlfn.XLOOKUP(A1223,Cleaning!$A:$A,Cleaning!$M:$M,0,0)</f>
        <v>1</v>
      </c>
      <c r="M1223" s="5">
        <f>_xlfn.XLOOKUP(A1223,Cleaning!$A:$A,Cleaning!$O:$O,0,0)</f>
        <v>4.5900000000000007</v>
      </c>
      <c r="N1223" s="12">
        <f>_xlfn.XLOOKUP(A1223,Cleaning!$A:$A,Cleaning!$P:$P,0,0)</f>
        <v>4.5900000000000007</v>
      </c>
      <c r="O1223">
        <f>_xlfn.XLOOKUP(A1223,Cleaning!$A:$A,Cleaning!$R:$R,0,0)</f>
        <v>0</v>
      </c>
      <c r="P1223">
        <f>_xlfn.XLOOKUP(A1223,Cleaning!$A:$A,Cleaning!$T:$T,0,0)</f>
        <v>0.39</v>
      </c>
      <c r="Q1223" s="5">
        <f>_xlfn.XLOOKUP(A1223,Cleaning!$A:$A,Cleaning!$V:$V,0,0)</f>
        <v>4.9800000000000004</v>
      </c>
    </row>
    <row r="1224" spans="1:17" x14ac:dyDescent="0.3">
      <c r="A1224" s="3">
        <v>121222</v>
      </c>
      <c r="B1224">
        <f>_xlfn.XLOOKUP(A1224,Cleaning!$A:$A,Cleaning!$B:$B,0,0)</f>
        <v>501</v>
      </c>
      <c r="C1224" s="2">
        <f>_xlfn.XLOOKUP(A1224,Cleaning!$A:$A,Cleaning!$C:$C,0,0)</f>
        <v>45766</v>
      </c>
      <c r="D1224" s="4">
        <f>_xlfn.XLOOKUP(A1224,Cleaning!$A:$A,Cleaning!$D:$D,0,0)</f>
        <v>0.32013888888888886</v>
      </c>
      <c r="E1224" s="2">
        <f>_xlfn.XLOOKUP(A1224,Cleaning!$A:$A,Cleaning!$E:$E,0,0)</f>
        <v>45766</v>
      </c>
      <c r="F1224" s="10" t="str">
        <f>_xlfn.XLOOKUP(A1224,Cleaning!$A:$A,Cleaning!$F:$F,0,0)</f>
        <v>Saturday</v>
      </c>
      <c r="G1224" t="str">
        <f>_xlfn.XLOOKUP(A1224,Cleaning!$A:$A,Cleaning!$G:$G,0,0)</f>
        <v>Dinner</v>
      </c>
      <c r="H1224" t="str">
        <f>_xlfn.XLOOKUP(A1224,Cleaning!$A:$A,Cleaning!$I:$I,0,0)</f>
        <v>Dine-In</v>
      </c>
      <c r="I1224" t="str">
        <f>_xlfn.XLOOKUP(A1224,Cleaning!$A:$A,Cleaning!$J:$J,0,0)</f>
        <v>Double Cheeseburger Combo</v>
      </c>
      <c r="J1224" t="str">
        <f>_xlfn.XLOOKUP(A1224,Cleaning!$A:$A,Cleaning!$L:$L,0,0)</f>
        <v>No Modifier</v>
      </c>
      <c r="K1224" t="str">
        <f>_xlfn.XLOOKUP(A1224,Cleaning!$A:$A,Cleaning!$X:$X,0,0)</f>
        <v>MobilePay</v>
      </c>
      <c r="L1224" s="3">
        <f>_xlfn.XLOOKUP(A1224,Cleaning!$A:$A,Cleaning!$M:$M,0,0)</f>
        <v>1</v>
      </c>
      <c r="M1224" s="5">
        <f>_xlfn.XLOOKUP(A1224,Cleaning!$A:$A,Cleaning!$O:$O,0,0)</f>
        <v>10.309999999999999</v>
      </c>
      <c r="N1224" s="12">
        <f>_xlfn.XLOOKUP(A1224,Cleaning!$A:$A,Cleaning!$P:$P,0,0)</f>
        <v>10.309999999999999</v>
      </c>
      <c r="O1224">
        <f>_xlfn.XLOOKUP(A1224,Cleaning!$A:$A,Cleaning!$R:$R,0,0)</f>
        <v>0</v>
      </c>
      <c r="P1224">
        <f>_xlfn.XLOOKUP(A1224,Cleaning!$A:$A,Cleaning!$T:$T,0,0)</f>
        <v>0.72</v>
      </c>
      <c r="Q1224" s="5">
        <f>_xlfn.XLOOKUP(A1224,Cleaning!$A:$A,Cleaning!$V:$V,0,0)</f>
        <v>11.03</v>
      </c>
    </row>
    <row r="1225" spans="1:17" x14ac:dyDescent="0.3">
      <c r="A1225" s="3">
        <v>121223</v>
      </c>
      <c r="B1225">
        <f>_xlfn.XLOOKUP(A1225,Cleaning!$A:$A,Cleaning!$B:$B,0,0)</f>
        <v>402</v>
      </c>
      <c r="C1225" s="2">
        <f>_xlfn.XLOOKUP(A1225,Cleaning!$A:$A,Cleaning!$C:$C,0,0)</f>
        <v>45826</v>
      </c>
      <c r="D1225" s="4">
        <f>_xlfn.XLOOKUP(A1225,Cleaning!$A:$A,Cleaning!$D:$D,0,0)</f>
        <v>0.33351851851851849</v>
      </c>
      <c r="E1225" s="2">
        <f>_xlfn.XLOOKUP(A1225,Cleaning!$A:$A,Cleaning!$E:$E,0,0)</f>
        <v>45826</v>
      </c>
      <c r="F1225" s="10" t="str">
        <f>_xlfn.XLOOKUP(A1225,Cleaning!$A:$A,Cleaning!$F:$F,0,0)</f>
        <v>Wednesday</v>
      </c>
      <c r="G1225" t="str">
        <f>_xlfn.XLOOKUP(A1225,Cleaning!$A:$A,Cleaning!$G:$G,0,0)</f>
        <v>Breakfast</v>
      </c>
      <c r="H1225" t="str">
        <f>_xlfn.XLOOKUP(A1225,Cleaning!$A:$A,Cleaning!$I:$I,0,0)</f>
        <v>Drive-Thru</v>
      </c>
      <c r="I1225" t="str">
        <f>_xlfn.XLOOKUP(A1225,Cleaning!$A:$A,Cleaning!$J:$J,0,0)</f>
        <v>Latte</v>
      </c>
      <c r="J1225" t="str">
        <f>_xlfn.XLOOKUP(A1225,Cleaning!$A:$A,Cleaning!$L:$L,0,0)</f>
        <v>No Modifier</v>
      </c>
      <c r="K1225" t="str">
        <f>_xlfn.XLOOKUP(A1225,Cleaning!$A:$A,Cleaning!$X:$X,0,0)</f>
        <v>MobilePay</v>
      </c>
      <c r="L1225" s="3">
        <f>_xlfn.XLOOKUP(A1225,Cleaning!$A:$A,Cleaning!$M:$M,0,0)</f>
        <v>1</v>
      </c>
      <c r="M1225" s="5">
        <f ca="1">_xlfn.XLOOKUP(A1225,Cleaning!$A:$A,Cleaning!$O:$O,0,0)</f>
        <v>3.4899999999999998</v>
      </c>
      <c r="N1225" s="12">
        <f ca="1">_xlfn.XLOOKUP(A1225,Cleaning!$A:$A,Cleaning!$P:$P,0,0)</f>
        <v>3.4899999999999998</v>
      </c>
      <c r="O1225">
        <f ca="1">_xlfn.XLOOKUP(A1225,Cleaning!$A:$A,Cleaning!$R:$R,0,0)</f>
        <v>0.15</v>
      </c>
      <c r="P1225">
        <f>_xlfn.XLOOKUP(A1225,Cleaning!$A:$A,Cleaning!$T:$T,0,0)</f>
        <v>0.23</v>
      </c>
      <c r="Q1225" s="5">
        <f>_xlfn.XLOOKUP(A1225,Cleaning!$A:$A,Cleaning!$V:$V,0,0)</f>
        <v>3.57</v>
      </c>
    </row>
    <row r="1226" spans="1:17" x14ac:dyDescent="0.3">
      <c r="A1226" s="3">
        <v>121224</v>
      </c>
      <c r="B1226">
        <f>_xlfn.XLOOKUP(A1226,Cleaning!$A:$A,Cleaning!$B:$B,0,0)</f>
        <v>102</v>
      </c>
      <c r="C1226" s="2">
        <f>_xlfn.XLOOKUP(A1226,Cleaning!$A:$A,Cleaning!$C:$C,0,0)</f>
        <v>45781</v>
      </c>
      <c r="D1226" s="4">
        <f>_xlfn.XLOOKUP(A1226,Cleaning!$A:$A,Cleaning!$D:$D,0,0)</f>
        <v>0.23349537037037038</v>
      </c>
      <c r="E1226" s="2">
        <f>_xlfn.XLOOKUP(A1226,Cleaning!$A:$A,Cleaning!$E:$E,0,0)</f>
        <v>45781</v>
      </c>
      <c r="F1226" s="10" t="str">
        <f>_xlfn.XLOOKUP(A1226,Cleaning!$A:$A,Cleaning!$F:$F,0,0)</f>
        <v>Sunday</v>
      </c>
      <c r="G1226" t="str">
        <f>_xlfn.XLOOKUP(A1226,Cleaning!$A:$A,Cleaning!$G:$G,0,0)</f>
        <v>Breakfast</v>
      </c>
      <c r="H1226" t="str">
        <f>_xlfn.XLOOKUP(A1226,Cleaning!$A:$A,Cleaning!$I:$I,0,0)</f>
        <v>Dine-In</v>
      </c>
      <c r="I1226" t="str">
        <f>_xlfn.XLOOKUP(A1226,Cleaning!$A:$A,Cleaning!$J:$J,0,0)</f>
        <v>Breakfast Burrito</v>
      </c>
      <c r="J1226" t="str">
        <f>_xlfn.XLOOKUP(A1226,Cleaning!$A:$A,Cleaning!$L:$L,0,0)</f>
        <v>No Modifier</v>
      </c>
      <c r="K1226" t="str">
        <f>_xlfn.XLOOKUP(A1226,Cleaning!$A:$A,Cleaning!$X:$X,0,0)</f>
        <v>MobilePay</v>
      </c>
      <c r="L1226" s="3">
        <f>_xlfn.XLOOKUP(A1226,Cleaning!$A:$A,Cleaning!$M:$M,0,0)</f>
        <v>1</v>
      </c>
      <c r="M1226" s="5">
        <f ca="1">_xlfn.XLOOKUP(A1226,Cleaning!$A:$A,Cleaning!$O:$O,0,0)</f>
        <v>3.8400000000000003</v>
      </c>
      <c r="N1226" s="12">
        <f ca="1">_xlfn.XLOOKUP(A1226,Cleaning!$A:$A,Cleaning!$P:$P,0,0)</f>
        <v>3.8400000000000003</v>
      </c>
      <c r="O1226">
        <f ca="1">_xlfn.XLOOKUP(A1226,Cleaning!$A:$A,Cleaning!$R:$R,0,0)</f>
        <v>0.15</v>
      </c>
      <c r="P1226">
        <f>_xlfn.XLOOKUP(A1226,Cleaning!$A:$A,Cleaning!$T:$T,0,0)</f>
        <v>0.24</v>
      </c>
      <c r="Q1226" s="5">
        <f>_xlfn.XLOOKUP(A1226,Cleaning!$A:$A,Cleaning!$V:$V,0,0)</f>
        <v>3.93</v>
      </c>
    </row>
    <row r="1227" spans="1:17" x14ac:dyDescent="0.3">
      <c r="A1227" s="3">
        <v>121225</v>
      </c>
      <c r="B1227">
        <f>_xlfn.XLOOKUP(A1227,Cleaning!$A:$A,Cleaning!$B:$B,0,0)</f>
        <v>101</v>
      </c>
      <c r="C1227" s="2">
        <f>_xlfn.XLOOKUP(A1227,Cleaning!$A:$A,Cleaning!$C:$C,0,0)</f>
        <v>45860</v>
      </c>
      <c r="D1227" s="4">
        <f>_xlfn.XLOOKUP(A1227,Cleaning!$A:$A,Cleaning!$D:$D,0,0)</f>
        <v>0.39701388888888889</v>
      </c>
      <c r="E1227" s="2">
        <f>_xlfn.XLOOKUP(A1227,Cleaning!$A:$A,Cleaning!$E:$E,0,0)</f>
        <v>45860</v>
      </c>
      <c r="F1227" s="10" t="str">
        <f>_xlfn.XLOOKUP(A1227,Cleaning!$A:$A,Cleaning!$F:$F,0,0)</f>
        <v>Tuesday</v>
      </c>
      <c r="G1227" t="str">
        <f>_xlfn.XLOOKUP(A1227,Cleaning!$A:$A,Cleaning!$G:$G,0,0)</f>
        <v>Dinner</v>
      </c>
      <c r="H1227" t="str">
        <f>_xlfn.XLOOKUP(A1227,Cleaning!$A:$A,Cleaning!$I:$I,0,0)</f>
        <v>Dine-In</v>
      </c>
      <c r="I1227" t="str">
        <f>_xlfn.XLOOKUP(A1227,Cleaning!$A:$A,Cleaning!$J:$J,0,0)</f>
        <v>Cheeseburger Combo</v>
      </c>
      <c r="J1227" t="str">
        <f>_xlfn.XLOOKUP(A1227,Cleaning!$A:$A,Cleaning!$L:$L,0,0)</f>
        <v>No Modifier</v>
      </c>
      <c r="K1227" t="str">
        <f>_xlfn.XLOOKUP(A1227,Cleaning!$A:$A,Cleaning!$X:$X,0,0)</f>
        <v>Card</v>
      </c>
      <c r="L1227" s="3">
        <f>_xlfn.XLOOKUP(A1227,Cleaning!$A:$A,Cleaning!$M:$M,0,0)</f>
        <v>1</v>
      </c>
      <c r="M1227" s="5">
        <f>_xlfn.XLOOKUP(A1227,Cleaning!$A:$A,Cleaning!$O:$O,0,0)</f>
        <v>8.43</v>
      </c>
      <c r="N1227" s="12">
        <f>_xlfn.XLOOKUP(A1227,Cleaning!$A:$A,Cleaning!$P:$P,0,0)</f>
        <v>8.43</v>
      </c>
      <c r="O1227">
        <f>_xlfn.XLOOKUP(A1227,Cleaning!$A:$A,Cleaning!$R:$R,0,0)</f>
        <v>0</v>
      </c>
      <c r="P1227">
        <f>_xlfn.XLOOKUP(A1227,Cleaning!$A:$A,Cleaning!$T:$T,0,0)</f>
        <v>0.51</v>
      </c>
      <c r="Q1227" s="5">
        <f>_xlfn.XLOOKUP(A1227,Cleaning!$A:$A,Cleaning!$V:$V,0,0)</f>
        <v>8.94</v>
      </c>
    </row>
    <row r="1228" spans="1:17" x14ac:dyDescent="0.3">
      <c r="A1228" s="3">
        <v>121226</v>
      </c>
      <c r="B1228">
        <f>_xlfn.XLOOKUP(A1228,Cleaning!$A:$A,Cleaning!$B:$B,0,0)</f>
        <v>301</v>
      </c>
      <c r="C1228" s="2">
        <f>_xlfn.XLOOKUP(A1228,Cleaning!$A:$A,Cleaning!$C:$C,0,0)</f>
        <v>45805</v>
      </c>
      <c r="D1228" s="4">
        <f>_xlfn.XLOOKUP(A1228,Cleaning!$A:$A,Cleaning!$D:$D,0,0)</f>
        <v>0.30172453703703705</v>
      </c>
      <c r="E1228" s="2">
        <f>_xlfn.XLOOKUP(A1228,Cleaning!$A:$A,Cleaning!$E:$E,0,0)</f>
        <v>45805</v>
      </c>
      <c r="F1228" s="10" t="str">
        <f>_xlfn.XLOOKUP(A1228,Cleaning!$A:$A,Cleaning!$F:$F,0,0)</f>
        <v>Wednesday</v>
      </c>
      <c r="G1228" t="str">
        <f>_xlfn.XLOOKUP(A1228,Cleaning!$A:$A,Cleaning!$G:$G,0,0)</f>
        <v>Breakfast</v>
      </c>
      <c r="H1228" t="str">
        <f>_xlfn.XLOOKUP(A1228,Cleaning!$A:$A,Cleaning!$I:$I,0,0)</f>
        <v>Dine-In</v>
      </c>
      <c r="I1228" t="str">
        <f>_xlfn.XLOOKUP(A1228,Cleaning!$A:$A,Cleaning!$J:$J,0,0)</f>
        <v>Egg Muffin</v>
      </c>
      <c r="J1228" t="str">
        <f>_xlfn.XLOOKUP(A1228,Cleaning!$A:$A,Cleaning!$L:$L,0,0)</f>
        <v>No Cheese</v>
      </c>
      <c r="K1228" t="str">
        <f>_xlfn.XLOOKUP(A1228,Cleaning!$A:$A,Cleaning!$X:$X,0,0)</f>
        <v>Card</v>
      </c>
      <c r="L1228" s="3">
        <f>_xlfn.XLOOKUP(A1228,Cleaning!$A:$A,Cleaning!$M:$M,0,0)</f>
        <v>2</v>
      </c>
      <c r="M1228" s="5">
        <f>_xlfn.XLOOKUP(A1228,Cleaning!$A:$A,Cleaning!$O:$O,0,0)</f>
        <v>3.25</v>
      </c>
      <c r="N1228" s="12">
        <f>_xlfn.XLOOKUP(A1228,Cleaning!$A:$A,Cleaning!$P:$P,0,0)</f>
        <v>6.5</v>
      </c>
      <c r="O1228">
        <f>_xlfn.XLOOKUP(A1228,Cleaning!$A:$A,Cleaning!$R:$R,0,0)</f>
        <v>0</v>
      </c>
      <c r="P1228">
        <f>_xlfn.XLOOKUP(A1228,Cleaning!$A:$A,Cleaning!$T:$T,0,0)</f>
        <v>0.47</v>
      </c>
      <c r="Q1228" s="5">
        <f>_xlfn.XLOOKUP(A1228,Cleaning!$A:$A,Cleaning!$V:$V,0,0)</f>
        <v>6.97</v>
      </c>
    </row>
    <row r="1229" spans="1:17" x14ac:dyDescent="0.3">
      <c r="A1229" s="3">
        <v>121227</v>
      </c>
      <c r="B1229">
        <f>_xlfn.XLOOKUP(A1229,Cleaning!$A:$A,Cleaning!$B:$B,0,0)</f>
        <v>501</v>
      </c>
      <c r="C1229" s="2">
        <f>_xlfn.XLOOKUP(A1229,Cleaning!$A:$A,Cleaning!$C:$C,0,0)</f>
        <v>45787</v>
      </c>
      <c r="D1229" s="4">
        <f>_xlfn.XLOOKUP(A1229,Cleaning!$A:$A,Cleaning!$D:$D,0,0)</f>
        <v>0.43563657407407408</v>
      </c>
      <c r="E1229" s="2">
        <f>_xlfn.XLOOKUP(A1229,Cleaning!$A:$A,Cleaning!$E:$E,0,0)</f>
        <v>45787</v>
      </c>
      <c r="F1229" s="10" t="str">
        <f>_xlfn.XLOOKUP(A1229,Cleaning!$A:$A,Cleaning!$F:$F,0,0)</f>
        <v>Saturday</v>
      </c>
      <c r="G1229" t="str">
        <f>_xlfn.XLOOKUP(A1229,Cleaning!$A:$A,Cleaning!$G:$G,0,0)</f>
        <v>Morning</v>
      </c>
      <c r="H1229" t="str">
        <f>_xlfn.XLOOKUP(A1229,Cleaning!$A:$A,Cleaning!$I:$I,0,0)</f>
        <v>Dine-In</v>
      </c>
      <c r="I1229" t="str">
        <f>_xlfn.XLOOKUP(A1229,Cleaning!$A:$A,Cleaning!$J:$J,0,0)</f>
        <v>Coffee</v>
      </c>
      <c r="J1229" t="str">
        <f>_xlfn.XLOOKUP(A1229,Cleaning!$A:$A,Cleaning!$L:$L,0,0)</f>
        <v>No Modifier</v>
      </c>
      <c r="K1229" t="str">
        <f>_xlfn.XLOOKUP(A1229,Cleaning!$A:$A,Cleaning!$X:$X,0,0)</f>
        <v>Card</v>
      </c>
      <c r="L1229" s="3">
        <f>_xlfn.XLOOKUP(A1229,Cleaning!$A:$A,Cleaning!$M:$M,0,0)</f>
        <v>2</v>
      </c>
      <c r="M1229" s="5">
        <f>_xlfn.XLOOKUP(A1229,Cleaning!$A:$A,Cleaning!$O:$O,0,0)</f>
        <v>1.86</v>
      </c>
      <c r="N1229" s="12">
        <f>_xlfn.XLOOKUP(A1229,Cleaning!$A:$A,Cleaning!$P:$P,0,0)</f>
        <v>3.72</v>
      </c>
      <c r="O1229">
        <f>_xlfn.XLOOKUP(A1229,Cleaning!$A:$A,Cleaning!$R:$R,0,0)</f>
        <v>0</v>
      </c>
      <c r="P1229">
        <f>_xlfn.XLOOKUP(A1229,Cleaning!$A:$A,Cleaning!$T:$T,0,0)</f>
        <v>0.27</v>
      </c>
      <c r="Q1229" s="5">
        <f>_xlfn.XLOOKUP(A1229,Cleaning!$A:$A,Cleaning!$V:$V,0,0)</f>
        <v>3.99</v>
      </c>
    </row>
    <row r="1230" spans="1:17" x14ac:dyDescent="0.3">
      <c r="A1230" s="3">
        <v>121228</v>
      </c>
      <c r="B1230">
        <f>_xlfn.XLOOKUP(A1230,Cleaning!$A:$A,Cleaning!$B:$B,0,0)</f>
        <v>401</v>
      </c>
      <c r="C1230" s="2">
        <f>_xlfn.XLOOKUP(A1230,Cleaning!$A:$A,Cleaning!$C:$C,0,0)</f>
        <v>45782</v>
      </c>
      <c r="D1230" s="4">
        <f>_xlfn.XLOOKUP(A1230,Cleaning!$A:$A,Cleaning!$D:$D,0,0)</f>
        <v>0.26937499999999998</v>
      </c>
      <c r="E1230" s="2">
        <f>_xlfn.XLOOKUP(A1230,Cleaning!$A:$A,Cleaning!$E:$E,0,0)</f>
        <v>45782</v>
      </c>
      <c r="F1230" s="10" t="str">
        <f>_xlfn.XLOOKUP(A1230,Cleaning!$A:$A,Cleaning!$F:$F,0,0)</f>
        <v>Monday</v>
      </c>
      <c r="G1230" t="str">
        <f>_xlfn.XLOOKUP(A1230,Cleaning!$A:$A,Cleaning!$G:$G,0,0)</f>
        <v>Dinner</v>
      </c>
      <c r="H1230" t="str">
        <f>_xlfn.XLOOKUP(A1230,Cleaning!$A:$A,Cleaning!$I:$I,0,0)</f>
        <v>Delivery</v>
      </c>
      <c r="I1230" t="str">
        <f>_xlfn.XLOOKUP(A1230,Cleaning!$A:$A,Cleaning!$J:$J,0,0)</f>
        <v>Chicken Sandwich Combo</v>
      </c>
      <c r="J1230" t="str">
        <f>_xlfn.XLOOKUP(A1230,Cleaning!$A:$A,Cleaning!$L:$L,0,0)</f>
        <v>No Modifier</v>
      </c>
      <c r="K1230" t="str">
        <f>_xlfn.XLOOKUP(A1230,Cleaning!$A:$A,Cleaning!$X:$X,0,0)</f>
        <v>MobilePay</v>
      </c>
      <c r="L1230" s="3">
        <f>_xlfn.XLOOKUP(A1230,Cleaning!$A:$A,Cleaning!$M:$M,0,0)</f>
        <v>3</v>
      </c>
      <c r="M1230" s="5">
        <f>_xlfn.XLOOKUP(A1230,Cleaning!$A:$A,Cleaning!$O:$O,0,0)</f>
        <v>9.4700000000000006</v>
      </c>
      <c r="N1230" s="12">
        <f>_xlfn.XLOOKUP(A1230,Cleaning!$A:$A,Cleaning!$P:$P,0,0)</f>
        <v>28.410000000000004</v>
      </c>
      <c r="O1230">
        <f>_xlfn.XLOOKUP(A1230,Cleaning!$A:$A,Cleaning!$R:$R,0,0)</f>
        <v>0</v>
      </c>
      <c r="P1230">
        <f>_xlfn.XLOOKUP(A1230,Cleaning!$A:$A,Cleaning!$T:$T,0,0)</f>
        <v>2.41</v>
      </c>
      <c r="Q1230" s="5">
        <f>_xlfn.XLOOKUP(A1230,Cleaning!$A:$A,Cleaning!$V:$V,0,0)</f>
        <v>30.82</v>
      </c>
    </row>
    <row r="1231" spans="1:17" x14ac:dyDescent="0.3">
      <c r="A1231" s="3">
        <v>121229</v>
      </c>
      <c r="B1231">
        <f>_xlfn.XLOOKUP(A1231,Cleaning!$A:$A,Cleaning!$B:$B,0,0)</f>
        <v>101</v>
      </c>
      <c r="C1231" s="2">
        <f>_xlfn.XLOOKUP(A1231,Cleaning!$A:$A,Cleaning!$C:$C,0,0)</f>
        <v>45772</v>
      </c>
      <c r="D1231" s="4">
        <f>_xlfn.XLOOKUP(A1231,Cleaning!$A:$A,Cleaning!$D:$D,0,0)</f>
        <v>6.9201388888888896E-2</v>
      </c>
      <c r="E1231" s="2">
        <f>_xlfn.XLOOKUP(A1231,Cleaning!$A:$A,Cleaning!$E:$E,0,0)</f>
        <v>45772</v>
      </c>
      <c r="F1231" s="10" t="str">
        <f>_xlfn.XLOOKUP(A1231,Cleaning!$A:$A,Cleaning!$F:$F,0,0)</f>
        <v>Friday</v>
      </c>
      <c r="G1231" t="str">
        <f>_xlfn.XLOOKUP(A1231,Cleaning!$A:$A,Cleaning!$G:$G,0,0)</f>
        <v>Late Night</v>
      </c>
      <c r="H1231" t="str">
        <f>_xlfn.XLOOKUP(A1231,Cleaning!$A:$A,Cleaning!$I:$I,0,0)</f>
        <v>Drive-Thru</v>
      </c>
      <c r="I1231" t="str">
        <f>_xlfn.XLOOKUP(A1231,Cleaning!$A:$A,Cleaning!$J:$J,0,0)</f>
        <v>Onion Rings</v>
      </c>
      <c r="J1231" t="str">
        <f>_xlfn.XLOOKUP(A1231,Cleaning!$A:$A,Cleaning!$L:$L,0,0)</f>
        <v>No Modifier</v>
      </c>
      <c r="K1231" t="str">
        <f>_xlfn.XLOOKUP(A1231,Cleaning!$A:$A,Cleaning!$X:$X,0,0)</f>
        <v>Card</v>
      </c>
      <c r="L1231" s="3">
        <f>_xlfn.XLOOKUP(A1231,Cleaning!$A:$A,Cleaning!$M:$M,0,0)</f>
        <v>1</v>
      </c>
      <c r="M1231" s="5">
        <f>_xlfn.XLOOKUP(A1231,Cleaning!$A:$A,Cleaning!$O:$O,0,0)</f>
        <v>3.7700000000000005</v>
      </c>
      <c r="N1231" s="12">
        <f>_xlfn.XLOOKUP(A1231,Cleaning!$A:$A,Cleaning!$P:$P,0,0)</f>
        <v>3.7700000000000005</v>
      </c>
      <c r="O1231">
        <f>_xlfn.XLOOKUP(A1231,Cleaning!$A:$A,Cleaning!$R:$R,0,0)</f>
        <v>0</v>
      </c>
      <c r="P1231">
        <f>_xlfn.XLOOKUP(A1231,Cleaning!$A:$A,Cleaning!$T:$T,0,0)</f>
        <v>0.34</v>
      </c>
      <c r="Q1231" s="5">
        <f>_xlfn.XLOOKUP(A1231,Cleaning!$A:$A,Cleaning!$V:$V,0,0)</f>
        <v>4.1100000000000003</v>
      </c>
    </row>
    <row r="1232" spans="1:17" x14ac:dyDescent="0.3">
      <c r="A1232" s="3">
        <v>121230</v>
      </c>
      <c r="B1232">
        <f>_xlfn.XLOOKUP(A1232,Cleaning!$A:$A,Cleaning!$B:$B,0,0)</f>
        <v>301</v>
      </c>
      <c r="C1232" s="2">
        <f>_xlfn.XLOOKUP(A1232,Cleaning!$A:$A,Cleaning!$C:$C,0,0)</f>
        <v>45836</v>
      </c>
      <c r="D1232" s="4">
        <f>_xlfn.XLOOKUP(A1232,Cleaning!$A:$A,Cleaning!$D:$D,0,0)</f>
        <v>0.52282407407407405</v>
      </c>
      <c r="E1232" s="2">
        <f>_xlfn.XLOOKUP(A1232,Cleaning!$A:$A,Cleaning!$E:$E,0,0)</f>
        <v>45836</v>
      </c>
      <c r="F1232" s="10" t="str">
        <f>_xlfn.XLOOKUP(A1232,Cleaning!$A:$A,Cleaning!$F:$F,0,0)</f>
        <v>Saturday</v>
      </c>
      <c r="G1232" t="str">
        <f>_xlfn.XLOOKUP(A1232,Cleaning!$A:$A,Cleaning!$G:$G,0,0)</f>
        <v>Lunch</v>
      </c>
      <c r="H1232" t="str">
        <f>_xlfn.XLOOKUP(A1232,Cleaning!$A:$A,Cleaning!$I:$I,0,0)</f>
        <v>Takeout</v>
      </c>
      <c r="I1232" t="str">
        <f>_xlfn.XLOOKUP(A1232,Cleaning!$A:$A,Cleaning!$J:$J,0,0)</f>
        <v>Chicken Sandwich Combo</v>
      </c>
      <c r="J1232" t="str">
        <f>_xlfn.XLOOKUP(A1232,Cleaning!$A:$A,Cleaning!$L:$L,0,0)</f>
        <v>No Onions</v>
      </c>
      <c r="K1232" t="str">
        <f>_xlfn.XLOOKUP(A1232,Cleaning!$A:$A,Cleaning!$X:$X,0,0)</f>
        <v>Card</v>
      </c>
      <c r="L1232" s="3">
        <f>_xlfn.XLOOKUP(A1232,Cleaning!$A:$A,Cleaning!$M:$M,0,0)</f>
        <v>1</v>
      </c>
      <c r="M1232" s="5">
        <f>_xlfn.XLOOKUP(A1232,Cleaning!$A:$A,Cleaning!$O:$O,0,0)</f>
        <v>8.7099999999999991</v>
      </c>
      <c r="N1232" s="12">
        <f>_xlfn.XLOOKUP(A1232,Cleaning!$A:$A,Cleaning!$P:$P,0,0)</f>
        <v>8.7099999999999991</v>
      </c>
      <c r="O1232">
        <f>_xlfn.XLOOKUP(A1232,Cleaning!$A:$A,Cleaning!$R:$R,0,0)</f>
        <v>0</v>
      </c>
      <c r="P1232">
        <f>_xlfn.XLOOKUP(A1232,Cleaning!$A:$A,Cleaning!$T:$T,0,0)</f>
        <v>0.83</v>
      </c>
      <c r="Q1232" s="5">
        <f>_xlfn.XLOOKUP(A1232,Cleaning!$A:$A,Cleaning!$V:$V,0,0)</f>
        <v>9.5399999999999991</v>
      </c>
    </row>
    <row r="1233" spans="1:17" x14ac:dyDescent="0.3">
      <c r="A1233" s="3">
        <v>121231</v>
      </c>
      <c r="B1233">
        <f>_xlfn.XLOOKUP(A1233,Cleaning!$A:$A,Cleaning!$B:$B,0,0)</f>
        <v>101</v>
      </c>
      <c r="C1233" s="2">
        <f>_xlfn.XLOOKUP(A1233,Cleaning!$A:$A,Cleaning!$C:$C,0,0)</f>
        <v>45819</v>
      </c>
      <c r="D1233" s="4">
        <f>_xlfn.XLOOKUP(A1233,Cleaning!$A:$A,Cleaning!$D:$D,0,0)</f>
        <v>0.50871527777777781</v>
      </c>
      <c r="E1233" s="2">
        <f>_xlfn.XLOOKUP(A1233,Cleaning!$A:$A,Cleaning!$E:$E,0,0)</f>
        <v>45819</v>
      </c>
      <c r="F1233" s="10" t="str">
        <f>_xlfn.XLOOKUP(A1233,Cleaning!$A:$A,Cleaning!$F:$F,0,0)</f>
        <v>Wednesday</v>
      </c>
      <c r="G1233" t="str">
        <f>_xlfn.XLOOKUP(A1233,Cleaning!$A:$A,Cleaning!$G:$G,0,0)</f>
        <v>Lunch</v>
      </c>
      <c r="H1233" t="str">
        <f>_xlfn.XLOOKUP(A1233,Cleaning!$A:$A,Cleaning!$I:$I,0,0)</f>
        <v>Takeout</v>
      </c>
      <c r="I1233" t="str">
        <f>_xlfn.XLOOKUP(A1233,Cleaning!$A:$A,Cleaning!$J:$J,0,0)</f>
        <v>Cheeseburger</v>
      </c>
      <c r="J1233" t="str">
        <f>_xlfn.XLOOKUP(A1233,Cleaning!$A:$A,Cleaning!$L:$L,0,0)</f>
        <v>No Modifier</v>
      </c>
      <c r="K1233" t="str">
        <f>_xlfn.XLOOKUP(A1233,Cleaning!$A:$A,Cleaning!$X:$X,0,0)</f>
        <v>Cash</v>
      </c>
      <c r="L1233" s="3">
        <f>_xlfn.XLOOKUP(A1233,Cleaning!$A:$A,Cleaning!$M:$M,0,0)</f>
        <v>2</v>
      </c>
      <c r="M1233" s="5">
        <f>_xlfn.XLOOKUP(A1233,Cleaning!$A:$A,Cleaning!$O:$O,0,0)</f>
        <v>4.03</v>
      </c>
      <c r="N1233" s="12">
        <f>_xlfn.XLOOKUP(A1233,Cleaning!$A:$A,Cleaning!$P:$P,0,0)</f>
        <v>8.06</v>
      </c>
      <c r="O1233">
        <f>_xlfn.XLOOKUP(A1233,Cleaning!$A:$A,Cleaning!$R:$R,0,0)</f>
        <v>0</v>
      </c>
      <c r="P1233">
        <f>_xlfn.XLOOKUP(A1233,Cleaning!$A:$A,Cleaning!$T:$T,0,0)</f>
        <v>0.57999999999999996</v>
      </c>
      <c r="Q1233" s="5">
        <f>_xlfn.XLOOKUP(A1233,Cleaning!$A:$A,Cleaning!$V:$V,0,0)</f>
        <v>8.64</v>
      </c>
    </row>
    <row r="1234" spans="1:17" x14ac:dyDescent="0.3">
      <c r="A1234" s="3">
        <v>121232</v>
      </c>
      <c r="B1234">
        <f>_xlfn.XLOOKUP(A1234,Cleaning!$A:$A,Cleaning!$B:$B,0,0)</f>
        <v>103</v>
      </c>
      <c r="C1234" s="2">
        <f>_xlfn.XLOOKUP(A1234,Cleaning!$A:$A,Cleaning!$C:$C,0,0)</f>
        <v>45786</v>
      </c>
      <c r="D1234" s="4">
        <f>_xlfn.XLOOKUP(A1234,Cleaning!$A:$A,Cleaning!$D:$D,0,0)</f>
        <v>0.30231481481481481</v>
      </c>
      <c r="E1234" s="2">
        <f>_xlfn.XLOOKUP(A1234,Cleaning!$A:$A,Cleaning!$E:$E,0,0)</f>
        <v>45786</v>
      </c>
      <c r="F1234" s="10" t="str">
        <f>_xlfn.XLOOKUP(A1234,Cleaning!$A:$A,Cleaning!$F:$F,0,0)</f>
        <v>Friday</v>
      </c>
      <c r="G1234" t="str">
        <f>_xlfn.XLOOKUP(A1234,Cleaning!$A:$A,Cleaning!$G:$G,0,0)</f>
        <v>Breakfast</v>
      </c>
      <c r="H1234" t="str">
        <f>_xlfn.XLOOKUP(A1234,Cleaning!$A:$A,Cleaning!$I:$I,0,0)</f>
        <v>Drive-Thru</v>
      </c>
      <c r="I1234" t="str">
        <f>_xlfn.XLOOKUP(A1234,Cleaning!$A:$A,Cleaning!$J:$J,0,0)</f>
        <v>Latte</v>
      </c>
      <c r="J1234" t="str">
        <f>_xlfn.XLOOKUP(A1234,Cleaning!$A:$A,Cleaning!$L:$L,0,0)</f>
        <v>No Modifier</v>
      </c>
      <c r="K1234" t="str">
        <f>_xlfn.XLOOKUP(A1234,Cleaning!$A:$A,Cleaning!$X:$X,0,0)</f>
        <v>Cash</v>
      </c>
      <c r="L1234" s="3">
        <f>_xlfn.XLOOKUP(A1234,Cleaning!$A:$A,Cleaning!$M:$M,0,0)</f>
        <v>1</v>
      </c>
      <c r="M1234" s="5">
        <f>_xlfn.XLOOKUP(A1234,Cleaning!$A:$A,Cleaning!$O:$O,0,0)</f>
        <v>3.22</v>
      </c>
      <c r="N1234" s="12">
        <f>_xlfn.XLOOKUP(A1234,Cleaning!$A:$A,Cleaning!$P:$P,0,0)</f>
        <v>3.22</v>
      </c>
      <c r="O1234">
        <f>_xlfn.XLOOKUP(A1234,Cleaning!$A:$A,Cleaning!$R:$R,0,0)</f>
        <v>0</v>
      </c>
      <c r="P1234">
        <f>_xlfn.XLOOKUP(A1234,Cleaning!$A:$A,Cleaning!$T:$T,0,0)</f>
        <v>0.21</v>
      </c>
      <c r="Q1234" s="5">
        <f>_xlfn.XLOOKUP(A1234,Cleaning!$A:$A,Cleaning!$V:$V,0,0)</f>
        <v>3.43</v>
      </c>
    </row>
    <row r="1235" spans="1:17" x14ac:dyDescent="0.3">
      <c r="A1235" s="3">
        <v>121233</v>
      </c>
      <c r="B1235">
        <f>_xlfn.XLOOKUP(A1235,Cleaning!$A:$A,Cleaning!$B:$B,0,0)</f>
        <v>102</v>
      </c>
      <c r="C1235" s="2">
        <f>_xlfn.XLOOKUP(A1235,Cleaning!$A:$A,Cleaning!$C:$C,0,0)</f>
        <v>45820</v>
      </c>
      <c r="D1235" s="4">
        <f>_xlfn.XLOOKUP(A1235,Cleaning!$A:$A,Cleaning!$D:$D,0,0)</f>
        <v>5.3622685185185183E-2</v>
      </c>
      <c r="E1235" s="2">
        <f>_xlfn.XLOOKUP(A1235,Cleaning!$A:$A,Cleaning!$E:$E,0,0)</f>
        <v>45820</v>
      </c>
      <c r="F1235" s="10" t="str">
        <f>_xlfn.XLOOKUP(A1235,Cleaning!$A:$A,Cleaning!$F:$F,0,0)</f>
        <v>Thursday</v>
      </c>
      <c r="G1235" t="str">
        <f>_xlfn.XLOOKUP(A1235,Cleaning!$A:$A,Cleaning!$G:$G,0,0)</f>
        <v>Lunch</v>
      </c>
      <c r="H1235" t="str">
        <f>_xlfn.XLOOKUP(A1235,Cleaning!$A:$A,Cleaning!$I:$I,0,0)</f>
        <v>Takeout</v>
      </c>
      <c r="I1235" t="str">
        <f>_xlfn.XLOOKUP(A1235,Cleaning!$A:$A,Cleaning!$J:$J,0,0)</f>
        <v>Veggie Burger</v>
      </c>
      <c r="J1235" t="str">
        <f>_xlfn.XLOOKUP(A1235,Cleaning!$A:$A,Cleaning!$L:$L,0,0)</f>
        <v>Extra Patty</v>
      </c>
      <c r="K1235" t="str">
        <f>_xlfn.XLOOKUP(A1235,Cleaning!$A:$A,Cleaning!$X:$X,0,0)</f>
        <v>Card</v>
      </c>
      <c r="L1235" s="3">
        <f>_xlfn.XLOOKUP(A1235,Cleaning!$A:$A,Cleaning!$M:$M,0,0)</f>
        <v>2</v>
      </c>
      <c r="M1235" s="5">
        <f>_xlfn.XLOOKUP(A1235,Cleaning!$A:$A,Cleaning!$O:$O,0,0)</f>
        <v>8.1399999999999988</v>
      </c>
      <c r="N1235" s="12">
        <f>_xlfn.XLOOKUP(A1235,Cleaning!$A:$A,Cleaning!$P:$P,0,0)</f>
        <v>16.279999999999998</v>
      </c>
      <c r="O1235">
        <f>_xlfn.XLOOKUP(A1235,Cleaning!$A:$A,Cleaning!$R:$R,0,0)</f>
        <v>0</v>
      </c>
      <c r="P1235">
        <f>_xlfn.XLOOKUP(A1235,Cleaning!$A:$A,Cleaning!$T:$T,0,0)</f>
        <v>1.3</v>
      </c>
      <c r="Q1235" s="5">
        <f>_xlfn.XLOOKUP(A1235,Cleaning!$A:$A,Cleaning!$V:$V,0,0)</f>
        <v>17.579999999999998</v>
      </c>
    </row>
    <row r="1236" spans="1:17" x14ac:dyDescent="0.3">
      <c r="A1236" s="3">
        <v>121234</v>
      </c>
      <c r="B1236">
        <f>_xlfn.XLOOKUP(A1236,Cleaning!$A:$A,Cleaning!$B:$B,0,0)</f>
        <v>401</v>
      </c>
      <c r="C1236" s="2">
        <f>_xlfn.XLOOKUP(A1236,Cleaning!$A:$A,Cleaning!$C:$C,0,0)</f>
        <v>45827</v>
      </c>
      <c r="D1236" s="4">
        <f>_xlfn.XLOOKUP(A1236,Cleaning!$A:$A,Cleaning!$D:$D,0,0)</f>
        <v>0.26645833333333335</v>
      </c>
      <c r="E1236" s="2">
        <f>_xlfn.XLOOKUP(A1236,Cleaning!$A:$A,Cleaning!$E:$E,0,0)</f>
        <v>45827</v>
      </c>
      <c r="F1236" s="10" t="str">
        <f>_xlfn.XLOOKUP(A1236,Cleaning!$A:$A,Cleaning!$F:$F,0,0)</f>
        <v>Thursday</v>
      </c>
      <c r="G1236" t="str">
        <f>_xlfn.XLOOKUP(A1236,Cleaning!$A:$A,Cleaning!$G:$G,0,0)</f>
        <v>Dinner</v>
      </c>
      <c r="H1236" t="str">
        <f>_xlfn.XLOOKUP(A1236,Cleaning!$A:$A,Cleaning!$I:$I,0,0)</f>
        <v>Dine-In</v>
      </c>
      <c r="I1236" t="str">
        <f>_xlfn.XLOOKUP(A1236,Cleaning!$A:$A,Cleaning!$J:$J,0,0)</f>
        <v>Chicken Sandwich Combo</v>
      </c>
      <c r="J1236" t="str">
        <f>_xlfn.XLOOKUP(A1236,Cleaning!$A:$A,Cleaning!$L:$L,0,0)</f>
        <v>Spicy</v>
      </c>
      <c r="K1236" t="str">
        <f>_xlfn.XLOOKUP(A1236,Cleaning!$A:$A,Cleaning!$X:$X,0,0)</f>
        <v>Cash</v>
      </c>
      <c r="L1236" s="3">
        <f>_xlfn.XLOOKUP(A1236,Cleaning!$A:$A,Cleaning!$M:$M,0,0)</f>
        <v>1</v>
      </c>
      <c r="M1236" s="5">
        <f>_xlfn.XLOOKUP(A1236,Cleaning!$A:$A,Cleaning!$O:$O,0,0)</f>
        <v>8.59</v>
      </c>
      <c r="N1236" s="12">
        <f>_xlfn.XLOOKUP(A1236,Cleaning!$A:$A,Cleaning!$P:$P,0,0)</f>
        <v>8.59</v>
      </c>
      <c r="O1236">
        <f>_xlfn.XLOOKUP(A1236,Cleaning!$A:$A,Cleaning!$R:$R,0,0)</f>
        <v>0</v>
      </c>
      <c r="P1236">
        <f>_xlfn.XLOOKUP(A1236,Cleaning!$A:$A,Cleaning!$T:$T,0,0)</f>
        <v>0.6</v>
      </c>
      <c r="Q1236" s="5">
        <f>_xlfn.XLOOKUP(A1236,Cleaning!$A:$A,Cleaning!$V:$V,0,0)</f>
        <v>9.19</v>
      </c>
    </row>
    <row r="1237" spans="1:17" x14ac:dyDescent="0.3">
      <c r="A1237" s="3">
        <v>121235</v>
      </c>
      <c r="B1237">
        <f>_xlfn.XLOOKUP(A1237,Cleaning!$A:$A,Cleaning!$B:$B,0,0)</f>
        <v>403</v>
      </c>
      <c r="C1237" s="2">
        <f>_xlfn.XLOOKUP(A1237,Cleaning!$A:$A,Cleaning!$C:$C,0,0)</f>
        <v>45873</v>
      </c>
      <c r="D1237" s="4">
        <f>_xlfn.XLOOKUP(A1237,Cleaning!$A:$A,Cleaning!$D:$D,0,0)</f>
        <v>0.11241898148148148</v>
      </c>
      <c r="E1237" s="2">
        <f>_xlfn.XLOOKUP(A1237,Cleaning!$A:$A,Cleaning!$E:$E,0,0)</f>
        <v>45873</v>
      </c>
      <c r="F1237" s="10" t="str">
        <f>_xlfn.XLOOKUP(A1237,Cleaning!$A:$A,Cleaning!$F:$F,0,0)</f>
        <v>Monday</v>
      </c>
      <c r="G1237" t="str">
        <f>_xlfn.XLOOKUP(A1237,Cleaning!$A:$A,Cleaning!$G:$G,0,0)</f>
        <v>Lunch</v>
      </c>
      <c r="H1237" t="str">
        <f>_xlfn.XLOOKUP(A1237,Cleaning!$A:$A,Cleaning!$I:$I,0,0)</f>
        <v>Drive-Thru</v>
      </c>
      <c r="I1237" t="str">
        <f>_xlfn.XLOOKUP(A1237,Cleaning!$A:$A,Cleaning!$J:$J,0,0)</f>
        <v>Spicy Chicken Sandwich</v>
      </c>
      <c r="J1237" t="str">
        <f>_xlfn.XLOOKUP(A1237,Cleaning!$A:$A,Cleaning!$L:$L,0,0)</f>
        <v>No Modifier</v>
      </c>
      <c r="K1237" t="str">
        <f>_xlfn.XLOOKUP(A1237,Cleaning!$A:$A,Cleaning!$X:$X,0,0)</f>
        <v>Card</v>
      </c>
      <c r="L1237" s="3">
        <f>_xlfn.XLOOKUP(A1237,Cleaning!$A:$A,Cleaning!$M:$M,0,0)</f>
        <v>1</v>
      </c>
      <c r="M1237" s="5">
        <f>_xlfn.XLOOKUP(A1237,Cleaning!$A:$A,Cleaning!$O:$O,0,0)</f>
        <v>6.2700000000000005</v>
      </c>
      <c r="N1237" s="12">
        <f>_xlfn.XLOOKUP(A1237,Cleaning!$A:$A,Cleaning!$P:$P,0,0)</f>
        <v>6.2700000000000005</v>
      </c>
      <c r="O1237">
        <f>_xlfn.XLOOKUP(A1237,Cleaning!$A:$A,Cleaning!$R:$R,0,0)</f>
        <v>0</v>
      </c>
      <c r="P1237">
        <f>_xlfn.XLOOKUP(A1237,Cleaning!$A:$A,Cleaning!$T:$T,0,0)</f>
        <v>0.38</v>
      </c>
      <c r="Q1237" s="5">
        <f>_xlfn.XLOOKUP(A1237,Cleaning!$A:$A,Cleaning!$V:$V,0,0)</f>
        <v>6.65</v>
      </c>
    </row>
    <row r="1238" spans="1:17" x14ac:dyDescent="0.3">
      <c r="A1238" s="3">
        <v>121236</v>
      </c>
      <c r="B1238">
        <f>_xlfn.XLOOKUP(A1238,Cleaning!$A:$A,Cleaning!$B:$B,0,0)</f>
        <v>501</v>
      </c>
      <c r="C1238" s="2">
        <f>_xlfn.XLOOKUP(A1238,Cleaning!$A:$A,Cleaning!$C:$C,0,0)</f>
        <v>45851</v>
      </c>
      <c r="D1238" s="4">
        <f>_xlfn.XLOOKUP(A1238,Cleaning!$A:$A,Cleaning!$D:$D,0,0)</f>
        <v>0.47604166666666664</v>
      </c>
      <c r="E1238" s="2">
        <f>_xlfn.XLOOKUP(A1238,Cleaning!$A:$A,Cleaning!$E:$E,0,0)</f>
        <v>45851</v>
      </c>
      <c r="F1238" s="10" t="str">
        <f>_xlfn.XLOOKUP(A1238,Cleaning!$A:$A,Cleaning!$F:$F,0,0)</f>
        <v>Sunday</v>
      </c>
      <c r="G1238" t="str">
        <f>_xlfn.XLOOKUP(A1238,Cleaning!$A:$A,Cleaning!$G:$G,0,0)</f>
        <v>Lunch</v>
      </c>
      <c r="H1238" t="str">
        <f>_xlfn.XLOOKUP(A1238,Cleaning!$A:$A,Cleaning!$I:$I,0,0)</f>
        <v>Delivery</v>
      </c>
      <c r="I1238" t="str">
        <f>_xlfn.XLOOKUP(A1238,Cleaning!$A:$A,Cleaning!$J:$J,0,0)</f>
        <v>Cheeseburger</v>
      </c>
      <c r="J1238" t="str">
        <f>_xlfn.XLOOKUP(A1238,Cleaning!$A:$A,Cleaning!$L:$L,0,0)</f>
        <v>No Modifier</v>
      </c>
      <c r="K1238" t="str">
        <f>_xlfn.XLOOKUP(A1238,Cleaning!$A:$A,Cleaning!$X:$X,0,0)</f>
        <v>Card</v>
      </c>
      <c r="L1238" s="3">
        <f>_xlfn.XLOOKUP(A1238,Cleaning!$A:$A,Cleaning!$M:$M,0,0)</f>
        <v>1</v>
      </c>
      <c r="M1238" s="5">
        <f>_xlfn.XLOOKUP(A1238,Cleaning!$A:$A,Cleaning!$O:$O,0,0)</f>
        <v>5.05</v>
      </c>
      <c r="N1238" s="12">
        <f>_xlfn.XLOOKUP(A1238,Cleaning!$A:$A,Cleaning!$P:$P,0,0)</f>
        <v>5.05</v>
      </c>
      <c r="O1238">
        <f>_xlfn.XLOOKUP(A1238,Cleaning!$A:$A,Cleaning!$R:$R,0,0)</f>
        <v>0</v>
      </c>
      <c r="P1238">
        <f>_xlfn.XLOOKUP(A1238,Cleaning!$A:$A,Cleaning!$T:$T,0,0)</f>
        <v>0.33</v>
      </c>
      <c r="Q1238" s="5">
        <f>_xlfn.XLOOKUP(A1238,Cleaning!$A:$A,Cleaning!$V:$V,0,0)</f>
        <v>5.38</v>
      </c>
    </row>
    <row r="1239" spans="1:17" x14ac:dyDescent="0.3">
      <c r="A1239" s="3">
        <v>121237</v>
      </c>
      <c r="B1239">
        <f>_xlfn.XLOOKUP(A1239,Cleaning!$A:$A,Cleaning!$B:$B,0,0)</f>
        <v>402</v>
      </c>
      <c r="C1239" s="2">
        <f>_xlfn.XLOOKUP(A1239,Cleaning!$A:$A,Cleaning!$C:$C,0,0)</f>
        <v>45796</v>
      </c>
      <c r="D1239" s="4">
        <f>_xlfn.XLOOKUP(A1239,Cleaning!$A:$A,Cleaning!$D:$D,0,0)</f>
        <v>0.3674189814814815</v>
      </c>
      <c r="E1239" s="2">
        <f>_xlfn.XLOOKUP(A1239,Cleaning!$A:$A,Cleaning!$E:$E,0,0)</f>
        <v>45796</v>
      </c>
      <c r="F1239" s="10" t="str">
        <f>_xlfn.XLOOKUP(A1239,Cleaning!$A:$A,Cleaning!$F:$F,0,0)</f>
        <v>Monday</v>
      </c>
      <c r="G1239" t="str">
        <f>_xlfn.XLOOKUP(A1239,Cleaning!$A:$A,Cleaning!$G:$G,0,0)</f>
        <v>Dinner</v>
      </c>
      <c r="H1239" t="str">
        <f>_xlfn.XLOOKUP(A1239,Cleaning!$A:$A,Cleaning!$I:$I,0,0)</f>
        <v>Delivery</v>
      </c>
      <c r="I1239" t="str">
        <f>_xlfn.XLOOKUP(A1239,Cleaning!$A:$A,Cleaning!$J:$J,0,0)</f>
        <v>Cheeseburger Combo</v>
      </c>
      <c r="J1239" t="str">
        <f>_xlfn.XLOOKUP(A1239,Cleaning!$A:$A,Cleaning!$L:$L,0,0)</f>
        <v>No Modifier</v>
      </c>
      <c r="K1239" t="str">
        <f>_xlfn.XLOOKUP(A1239,Cleaning!$A:$A,Cleaning!$X:$X,0,0)</f>
        <v>MobilePay</v>
      </c>
      <c r="L1239" s="3">
        <f>_xlfn.XLOOKUP(A1239,Cleaning!$A:$A,Cleaning!$M:$M,0,0)</f>
        <v>1</v>
      </c>
      <c r="M1239" s="5">
        <f>_xlfn.XLOOKUP(A1239,Cleaning!$A:$A,Cleaning!$O:$O,0,0)</f>
        <v>8.2099999999999991</v>
      </c>
      <c r="N1239" s="12">
        <f>_xlfn.XLOOKUP(A1239,Cleaning!$A:$A,Cleaning!$P:$P,0,0)</f>
        <v>8.2099999999999991</v>
      </c>
      <c r="O1239">
        <f>_xlfn.XLOOKUP(A1239,Cleaning!$A:$A,Cleaning!$R:$R,0,0)</f>
        <v>0</v>
      </c>
      <c r="P1239">
        <f>_xlfn.XLOOKUP(A1239,Cleaning!$A:$A,Cleaning!$T:$T,0,0)</f>
        <v>0.66</v>
      </c>
      <c r="Q1239" s="5">
        <f>_xlfn.XLOOKUP(A1239,Cleaning!$A:$A,Cleaning!$V:$V,0,0)</f>
        <v>8.8699999999999992</v>
      </c>
    </row>
    <row r="1240" spans="1:17" x14ac:dyDescent="0.3">
      <c r="A1240" s="3">
        <v>121238</v>
      </c>
      <c r="B1240">
        <f>_xlfn.XLOOKUP(A1240,Cleaning!$A:$A,Cleaning!$B:$B,0,0)</f>
        <v>401</v>
      </c>
      <c r="C1240" s="2">
        <f>_xlfn.XLOOKUP(A1240,Cleaning!$A:$A,Cleaning!$C:$C,0,0)</f>
        <v>45791</v>
      </c>
      <c r="D1240" s="4">
        <f>_xlfn.XLOOKUP(A1240,Cleaning!$A:$A,Cleaning!$D:$D,0,0)</f>
        <v>0.4475925925925926</v>
      </c>
      <c r="E1240" s="2">
        <f>_xlfn.XLOOKUP(A1240,Cleaning!$A:$A,Cleaning!$E:$E,0,0)</f>
        <v>45791</v>
      </c>
      <c r="F1240" s="10" t="str">
        <f>_xlfn.XLOOKUP(A1240,Cleaning!$A:$A,Cleaning!$F:$F,0,0)</f>
        <v>Wednesday</v>
      </c>
      <c r="G1240" t="str">
        <f>_xlfn.XLOOKUP(A1240,Cleaning!$A:$A,Cleaning!$G:$G,0,0)</f>
        <v>Morning</v>
      </c>
      <c r="H1240" t="str">
        <f>_xlfn.XLOOKUP(A1240,Cleaning!$A:$A,Cleaning!$I:$I,0,0)</f>
        <v>Delivery</v>
      </c>
      <c r="I1240" t="str">
        <f>_xlfn.XLOOKUP(A1240,Cleaning!$A:$A,Cleaning!$J:$J,0,0)</f>
        <v>Soft Drink (Small)</v>
      </c>
      <c r="J1240" t="str">
        <f>_xlfn.XLOOKUP(A1240,Cleaning!$A:$A,Cleaning!$L:$L,0,0)</f>
        <v>Sugar-Free Syrup</v>
      </c>
      <c r="K1240" t="str">
        <f>_xlfn.XLOOKUP(A1240,Cleaning!$A:$A,Cleaning!$X:$X,0,0)</f>
        <v>MobilePay</v>
      </c>
      <c r="L1240" s="3">
        <f>_xlfn.XLOOKUP(A1240,Cleaning!$A:$A,Cleaning!$M:$M,0,0)</f>
        <v>1</v>
      </c>
      <c r="M1240" s="5">
        <f>_xlfn.XLOOKUP(A1240,Cleaning!$A:$A,Cleaning!$O:$O,0,0)</f>
        <v>1.8900000000000001</v>
      </c>
      <c r="N1240" s="12">
        <f>_xlfn.XLOOKUP(A1240,Cleaning!$A:$A,Cleaning!$P:$P,0,0)</f>
        <v>1.8900000000000001</v>
      </c>
      <c r="O1240">
        <f>_xlfn.XLOOKUP(A1240,Cleaning!$A:$A,Cleaning!$R:$R,0,0)</f>
        <v>0</v>
      </c>
      <c r="P1240">
        <f>_xlfn.XLOOKUP(A1240,Cleaning!$A:$A,Cleaning!$T:$T,0,0)</f>
        <v>0.15</v>
      </c>
      <c r="Q1240" s="5">
        <f>_xlfn.XLOOKUP(A1240,Cleaning!$A:$A,Cleaning!$V:$V,0,0)</f>
        <v>2.04</v>
      </c>
    </row>
    <row r="1241" spans="1:17" x14ac:dyDescent="0.3">
      <c r="A1241" s="3">
        <v>121239</v>
      </c>
      <c r="B1241">
        <f>_xlfn.XLOOKUP(A1241,Cleaning!$A:$A,Cleaning!$B:$B,0,0)</f>
        <v>102</v>
      </c>
      <c r="C1241" s="2">
        <f>_xlfn.XLOOKUP(A1241,Cleaning!$A:$A,Cleaning!$C:$C,0,0)</f>
        <v>45871</v>
      </c>
      <c r="D1241" s="4">
        <f>_xlfn.XLOOKUP(A1241,Cleaning!$A:$A,Cleaning!$D:$D,0,0)</f>
        <v>0.19576388888888888</v>
      </c>
      <c r="E1241" s="2">
        <f>_xlfn.XLOOKUP(A1241,Cleaning!$A:$A,Cleaning!$E:$E,0,0)</f>
        <v>45871</v>
      </c>
      <c r="F1241" s="10" t="str">
        <f>_xlfn.XLOOKUP(A1241,Cleaning!$A:$A,Cleaning!$F:$F,0,0)</f>
        <v>Saturday</v>
      </c>
      <c r="G1241" t="str">
        <f>_xlfn.XLOOKUP(A1241,Cleaning!$A:$A,Cleaning!$G:$G,0,0)</f>
        <v>Afternoon</v>
      </c>
      <c r="H1241" t="str">
        <f>_xlfn.XLOOKUP(A1241,Cleaning!$A:$A,Cleaning!$I:$I,0,0)</f>
        <v>Takeout</v>
      </c>
      <c r="I1241" t="str">
        <f>_xlfn.XLOOKUP(A1241,Cleaning!$A:$A,Cleaning!$J:$J,0,0)</f>
        <v>Bottled Water</v>
      </c>
      <c r="J1241" t="str">
        <f>_xlfn.XLOOKUP(A1241,Cleaning!$A:$A,Cleaning!$L:$L,0,0)</f>
        <v>Sugar-Free Syrup</v>
      </c>
      <c r="K1241" t="str">
        <f>_xlfn.XLOOKUP(A1241,Cleaning!$A:$A,Cleaning!$X:$X,0,0)</f>
        <v>Cash</v>
      </c>
      <c r="L1241" s="3">
        <f>_xlfn.XLOOKUP(A1241,Cleaning!$A:$A,Cleaning!$M:$M,0,0)</f>
        <v>1</v>
      </c>
      <c r="M1241" s="5">
        <f>_xlfn.XLOOKUP(A1241,Cleaning!$A:$A,Cleaning!$O:$O,0,0)</f>
        <v>1.8800000000000001</v>
      </c>
      <c r="N1241" s="12">
        <f>_xlfn.XLOOKUP(A1241,Cleaning!$A:$A,Cleaning!$P:$P,0,0)</f>
        <v>1.8800000000000001</v>
      </c>
      <c r="O1241">
        <f>_xlfn.XLOOKUP(A1241,Cleaning!$A:$A,Cleaning!$R:$R,0,0)</f>
        <v>0</v>
      </c>
      <c r="P1241">
        <f>_xlfn.XLOOKUP(A1241,Cleaning!$A:$A,Cleaning!$T:$T,0,0)</f>
        <v>0.16</v>
      </c>
      <c r="Q1241" s="5">
        <f>_xlfn.XLOOKUP(A1241,Cleaning!$A:$A,Cleaning!$V:$V,0,0)</f>
        <v>2.04</v>
      </c>
    </row>
    <row r="1242" spans="1:17" x14ac:dyDescent="0.3">
      <c r="A1242" s="3">
        <v>121240</v>
      </c>
      <c r="B1242">
        <f>_xlfn.XLOOKUP(A1242,Cleaning!$A:$A,Cleaning!$B:$B,0,0)</f>
        <v>501</v>
      </c>
      <c r="C1242" s="2">
        <f>_xlfn.XLOOKUP(A1242,Cleaning!$A:$A,Cleaning!$C:$C,0,0)</f>
        <v>45792</v>
      </c>
      <c r="D1242" s="4">
        <f>_xlfn.XLOOKUP(A1242,Cleaning!$A:$A,Cleaning!$D:$D,0,0)</f>
        <v>0.27097222222222223</v>
      </c>
      <c r="E1242" s="2">
        <f>_xlfn.XLOOKUP(A1242,Cleaning!$A:$A,Cleaning!$E:$E,0,0)</f>
        <v>45792</v>
      </c>
      <c r="F1242" s="10" t="str">
        <f>_xlfn.XLOOKUP(A1242,Cleaning!$A:$A,Cleaning!$F:$F,0,0)</f>
        <v>Thursday</v>
      </c>
      <c r="G1242" t="str">
        <f>_xlfn.XLOOKUP(A1242,Cleaning!$A:$A,Cleaning!$G:$G,0,0)</f>
        <v>Dinner</v>
      </c>
      <c r="H1242" t="str">
        <f>_xlfn.XLOOKUP(A1242,Cleaning!$A:$A,Cleaning!$I:$I,0,0)</f>
        <v>Drive-Thru</v>
      </c>
      <c r="I1242" t="str">
        <f>_xlfn.XLOOKUP(A1242,Cleaning!$A:$A,Cleaning!$J:$J,0,0)</f>
        <v>Chicken Sandwich</v>
      </c>
      <c r="J1242" t="str">
        <f>_xlfn.XLOOKUP(A1242,Cleaning!$A:$A,Cleaning!$L:$L,0,0)</f>
        <v>Spicy</v>
      </c>
      <c r="K1242" t="str">
        <f>_xlfn.XLOOKUP(A1242,Cleaning!$A:$A,Cleaning!$X:$X,0,0)</f>
        <v>Card</v>
      </c>
      <c r="L1242" s="3">
        <f>_xlfn.XLOOKUP(A1242,Cleaning!$A:$A,Cleaning!$M:$M,0,0)</f>
        <v>1</v>
      </c>
      <c r="M1242" s="5">
        <f>_xlfn.XLOOKUP(A1242,Cleaning!$A:$A,Cleaning!$O:$O,0,0)</f>
        <v>5.25</v>
      </c>
      <c r="N1242" s="12">
        <f>_xlfn.XLOOKUP(A1242,Cleaning!$A:$A,Cleaning!$P:$P,0,0)</f>
        <v>5.25</v>
      </c>
      <c r="O1242">
        <f>_xlfn.XLOOKUP(A1242,Cleaning!$A:$A,Cleaning!$R:$R,0,0)</f>
        <v>0</v>
      </c>
      <c r="P1242">
        <f>_xlfn.XLOOKUP(A1242,Cleaning!$A:$A,Cleaning!$T:$T,0,0)</f>
        <v>0.5</v>
      </c>
      <c r="Q1242" s="5">
        <f>_xlfn.XLOOKUP(A1242,Cleaning!$A:$A,Cleaning!$V:$V,0,0)</f>
        <v>5.75</v>
      </c>
    </row>
    <row r="1243" spans="1:17" x14ac:dyDescent="0.3">
      <c r="A1243" s="3">
        <v>121241</v>
      </c>
      <c r="B1243">
        <f>_xlfn.XLOOKUP(A1243,Cleaning!$A:$A,Cleaning!$B:$B,0,0)</f>
        <v>201</v>
      </c>
      <c r="C1243" s="2">
        <f>_xlfn.XLOOKUP(A1243,Cleaning!$A:$A,Cleaning!$C:$C,0,0)</f>
        <v>45849</v>
      </c>
      <c r="D1243" s="4">
        <f>_xlfn.XLOOKUP(A1243,Cleaning!$A:$A,Cleaning!$D:$D,0,0)</f>
        <v>0.37880787037037039</v>
      </c>
      <c r="E1243" s="2">
        <f>_xlfn.XLOOKUP(A1243,Cleaning!$A:$A,Cleaning!$E:$E,0,0)</f>
        <v>45849</v>
      </c>
      <c r="F1243" s="10" t="str">
        <f>_xlfn.XLOOKUP(A1243,Cleaning!$A:$A,Cleaning!$F:$F,0,0)</f>
        <v>Friday</v>
      </c>
      <c r="G1243" t="str">
        <f>_xlfn.XLOOKUP(A1243,Cleaning!$A:$A,Cleaning!$G:$G,0,0)</f>
        <v>Dinner</v>
      </c>
      <c r="H1243" t="str">
        <f>_xlfn.XLOOKUP(A1243,Cleaning!$A:$A,Cleaning!$I:$I,0,0)</f>
        <v>Drive-Thru</v>
      </c>
      <c r="I1243" t="str">
        <f>_xlfn.XLOOKUP(A1243,Cleaning!$A:$A,Cleaning!$J:$J,0,0)</f>
        <v>Chicken Sandwich Combo</v>
      </c>
      <c r="J1243" t="str">
        <f>_xlfn.XLOOKUP(A1243,Cleaning!$A:$A,Cleaning!$L:$L,0,0)</f>
        <v>No Modifier</v>
      </c>
      <c r="K1243" t="str">
        <f>_xlfn.XLOOKUP(A1243,Cleaning!$A:$A,Cleaning!$X:$X,0,0)</f>
        <v>MobilePay</v>
      </c>
      <c r="L1243" s="3">
        <f>_xlfn.XLOOKUP(A1243,Cleaning!$A:$A,Cleaning!$M:$M,0,0)</f>
        <v>1</v>
      </c>
      <c r="M1243" s="5">
        <f>_xlfn.XLOOKUP(A1243,Cleaning!$A:$A,Cleaning!$O:$O,0,0)</f>
        <v>9.89</v>
      </c>
      <c r="N1243" s="12">
        <f>_xlfn.XLOOKUP(A1243,Cleaning!$A:$A,Cleaning!$P:$P,0,0)</f>
        <v>9.89</v>
      </c>
      <c r="O1243">
        <f>_xlfn.XLOOKUP(A1243,Cleaning!$A:$A,Cleaning!$R:$R,0,0)</f>
        <v>0</v>
      </c>
      <c r="P1243">
        <f>_xlfn.XLOOKUP(A1243,Cleaning!$A:$A,Cleaning!$T:$T,0,0)</f>
        <v>0.74</v>
      </c>
      <c r="Q1243" s="5">
        <f>_xlfn.XLOOKUP(A1243,Cleaning!$A:$A,Cleaning!$V:$V,0,0)</f>
        <v>10.63</v>
      </c>
    </row>
    <row r="1244" spans="1:17" x14ac:dyDescent="0.3">
      <c r="A1244" s="3">
        <v>121242</v>
      </c>
      <c r="B1244">
        <f>_xlfn.XLOOKUP(A1244,Cleaning!$A:$A,Cleaning!$B:$B,0,0)</f>
        <v>201</v>
      </c>
      <c r="C1244" s="2">
        <f>_xlfn.XLOOKUP(A1244,Cleaning!$A:$A,Cleaning!$C:$C,0,0)</f>
        <v>45867</v>
      </c>
      <c r="D1244" s="4">
        <f>_xlfn.XLOOKUP(A1244,Cleaning!$A:$A,Cleaning!$D:$D,0,0)</f>
        <v>0.47244212962962961</v>
      </c>
      <c r="E1244" s="2">
        <f>_xlfn.XLOOKUP(A1244,Cleaning!$A:$A,Cleaning!$E:$E,0,0)</f>
        <v>45867</v>
      </c>
      <c r="F1244" s="10" t="str">
        <f>_xlfn.XLOOKUP(A1244,Cleaning!$A:$A,Cleaning!$F:$F,0,0)</f>
        <v>Tuesday</v>
      </c>
      <c r="G1244" t="str">
        <f>_xlfn.XLOOKUP(A1244,Cleaning!$A:$A,Cleaning!$G:$G,0,0)</f>
        <v>Late Night</v>
      </c>
      <c r="H1244" t="str">
        <f>_xlfn.XLOOKUP(A1244,Cleaning!$A:$A,Cleaning!$I:$I,0,0)</f>
        <v>Drive-Thru</v>
      </c>
      <c r="I1244" t="str">
        <f>_xlfn.XLOOKUP(A1244,Cleaning!$A:$A,Cleaning!$J:$J,0,0)</f>
        <v>Onion Rings</v>
      </c>
      <c r="J1244" t="str">
        <f>_xlfn.XLOOKUP(A1244,Cleaning!$A:$A,Cleaning!$L:$L,0,0)</f>
        <v>No Modifier</v>
      </c>
      <c r="K1244" t="str">
        <f>_xlfn.XLOOKUP(A1244,Cleaning!$A:$A,Cleaning!$X:$X,0,0)</f>
        <v>Cash</v>
      </c>
      <c r="L1244" s="3">
        <f>_xlfn.XLOOKUP(A1244,Cleaning!$A:$A,Cleaning!$M:$M,0,0)</f>
        <v>1</v>
      </c>
      <c r="M1244" s="5">
        <f>_xlfn.XLOOKUP(A1244,Cleaning!$A:$A,Cleaning!$O:$O,0,0)</f>
        <v>2.98</v>
      </c>
      <c r="N1244" s="12">
        <f>_xlfn.XLOOKUP(A1244,Cleaning!$A:$A,Cleaning!$P:$P,0,0)</f>
        <v>2.98</v>
      </c>
      <c r="O1244">
        <f>_xlfn.XLOOKUP(A1244,Cleaning!$A:$A,Cleaning!$R:$R,0,0)</f>
        <v>0</v>
      </c>
      <c r="P1244">
        <f>_xlfn.XLOOKUP(A1244,Cleaning!$A:$A,Cleaning!$T:$T,0,0)</f>
        <v>0.25</v>
      </c>
      <c r="Q1244" s="5">
        <f>_xlfn.XLOOKUP(A1244,Cleaning!$A:$A,Cleaning!$V:$V,0,0)</f>
        <v>3.23</v>
      </c>
    </row>
    <row r="1245" spans="1:17" x14ac:dyDescent="0.3">
      <c r="A1245" s="3">
        <v>121243</v>
      </c>
      <c r="B1245">
        <f>_xlfn.XLOOKUP(A1245,Cleaning!$A:$A,Cleaning!$B:$B,0,0)</f>
        <v>403</v>
      </c>
      <c r="C1245" s="2">
        <f>_xlfn.XLOOKUP(A1245,Cleaning!$A:$A,Cleaning!$C:$C,0,0)</f>
        <v>45878</v>
      </c>
      <c r="D1245" s="4">
        <f>_xlfn.XLOOKUP(A1245,Cleaning!$A:$A,Cleaning!$D:$D,0,0)</f>
        <v>5.3217592592592594E-2</v>
      </c>
      <c r="E1245" s="2">
        <f>_xlfn.XLOOKUP(A1245,Cleaning!$A:$A,Cleaning!$E:$E,0,0)</f>
        <v>45878</v>
      </c>
      <c r="F1245" s="10" t="str">
        <f>_xlfn.XLOOKUP(A1245,Cleaning!$A:$A,Cleaning!$F:$F,0,0)</f>
        <v>Saturday</v>
      </c>
      <c r="G1245" t="str">
        <f>_xlfn.XLOOKUP(A1245,Cleaning!$A:$A,Cleaning!$G:$G,0,0)</f>
        <v>Lunch</v>
      </c>
      <c r="H1245" t="str">
        <f>_xlfn.XLOOKUP(A1245,Cleaning!$A:$A,Cleaning!$I:$I,0,0)</f>
        <v>Takeout</v>
      </c>
      <c r="I1245" t="str">
        <f>_xlfn.XLOOKUP(A1245,Cleaning!$A:$A,Cleaning!$J:$J,0,0)</f>
        <v>Chicken Sandwich</v>
      </c>
      <c r="J1245" t="str">
        <f>_xlfn.XLOOKUP(A1245,Cleaning!$A:$A,Cleaning!$L:$L,0,0)</f>
        <v>Add Jalapenos</v>
      </c>
      <c r="K1245" t="str">
        <f>_xlfn.XLOOKUP(A1245,Cleaning!$A:$A,Cleaning!$X:$X,0,0)</f>
        <v>GiftCard</v>
      </c>
      <c r="L1245" s="3">
        <f>_xlfn.XLOOKUP(A1245,Cleaning!$A:$A,Cleaning!$M:$M,0,0)</f>
        <v>1</v>
      </c>
      <c r="M1245" s="5">
        <f>_xlfn.XLOOKUP(A1245,Cleaning!$A:$A,Cleaning!$O:$O,0,0)</f>
        <v>5.42</v>
      </c>
      <c r="N1245" s="12">
        <f>_xlfn.XLOOKUP(A1245,Cleaning!$A:$A,Cleaning!$P:$P,0,0)</f>
        <v>5.42</v>
      </c>
      <c r="O1245">
        <f>_xlfn.XLOOKUP(A1245,Cleaning!$A:$A,Cleaning!$R:$R,0,0)</f>
        <v>0</v>
      </c>
      <c r="P1245">
        <f>_xlfn.XLOOKUP(A1245,Cleaning!$A:$A,Cleaning!$T:$T,0,0)</f>
        <v>0.39</v>
      </c>
      <c r="Q1245" s="5">
        <f>_xlfn.XLOOKUP(A1245,Cleaning!$A:$A,Cleaning!$V:$V,0,0)</f>
        <v>5.81</v>
      </c>
    </row>
    <row r="1246" spans="1:17" x14ac:dyDescent="0.3">
      <c r="A1246" s="3">
        <v>121244</v>
      </c>
      <c r="B1246">
        <f>_xlfn.XLOOKUP(A1246,Cleaning!$A:$A,Cleaning!$B:$B,0,0)</f>
        <v>102</v>
      </c>
      <c r="C1246" s="2">
        <f>_xlfn.XLOOKUP(A1246,Cleaning!$A:$A,Cleaning!$C:$C,0,0)</f>
        <v>45810</v>
      </c>
      <c r="D1246" s="4">
        <f>_xlfn.XLOOKUP(A1246,Cleaning!$A:$A,Cleaning!$D:$D,0,0)</f>
        <v>0.47673611111111114</v>
      </c>
      <c r="E1246" s="2">
        <f>_xlfn.XLOOKUP(A1246,Cleaning!$A:$A,Cleaning!$E:$E,0,0)</f>
        <v>45810</v>
      </c>
      <c r="F1246" s="10" t="str">
        <f>_xlfn.XLOOKUP(A1246,Cleaning!$A:$A,Cleaning!$F:$F,0,0)</f>
        <v>Monday</v>
      </c>
      <c r="G1246" t="str">
        <f>_xlfn.XLOOKUP(A1246,Cleaning!$A:$A,Cleaning!$G:$G,0,0)</f>
        <v>Lunch</v>
      </c>
      <c r="H1246" t="str">
        <f>_xlfn.XLOOKUP(A1246,Cleaning!$A:$A,Cleaning!$I:$I,0,0)</f>
        <v>Takeout</v>
      </c>
      <c r="I1246" t="str">
        <f>_xlfn.XLOOKUP(A1246,Cleaning!$A:$A,Cleaning!$J:$J,0,0)</f>
        <v>Veggie Burger</v>
      </c>
      <c r="J1246" t="str">
        <f>_xlfn.XLOOKUP(A1246,Cleaning!$A:$A,Cleaning!$L:$L,0,0)</f>
        <v>Gluten-Free Bun</v>
      </c>
      <c r="K1246" t="str">
        <f>_xlfn.XLOOKUP(A1246,Cleaning!$A:$A,Cleaning!$X:$X,0,0)</f>
        <v>MobilePay</v>
      </c>
      <c r="L1246" s="3">
        <f>_xlfn.XLOOKUP(A1246,Cleaning!$A:$A,Cleaning!$M:$M,0,0)</f>
        <v>1</v>
      </c>
      <c r="M1246" s="5">
        <f>_xlfn.XLOOKUP(A1246,Cleaning!$A:$A,Cleaning!$O:$O,0,0)</f>
        <v>6.01</v>
      </c>
      <c r="N1246" s="12">
        <f>_xlfn.XLOOKUP(A1246,Cleaning!$A:$A,Cleaning!$P:$P,0,0)</f>
        <v>6.01</v>
      </c>
      <c r="O1246">
        <f>_xlfn.XLOOKUP(A1246,Cleaning!$A:$A,Cleaning!$R:$R,0,0)</f>
        <v>0</v>
      </c>
      <c r="P1246">
        <f>_xlfn.XLOOKUP(A1246,Cleaning!$A:$A,Cleaning!$T:$T,0,0)</f>
        <v>0.48</v>
      </c>
      <c r="Q1246" s="5">
        <f>_xlfn.XLOOKUP(A1246,Cleaning!$A:$A,Cleaning!$V:$V,0,0)</f>
        <v>6.49</v>
      </c>
    </row>
    <row r="1247" spans="1:17" x14ac:dyDescent="0.3">
      <c r="A1247" s="3">
        <v>121245</v>
      </c>
      <c r="B1247">
        <f>_xlfn.XLOOKUP(A1247,Cleaning!$A:$A,Cleaning!$B:$B,0,0)</f>
        <v>102</v>
      </c>
      <c r="C1247" s="2">
        <f>_xlfn.XLOOKUP(A1247,Cleaning!$A:$A,Cleaning!$C:$C,0,0)</f>
        <v>45770</v>
      </c>
      <c r="D1247" s="4">
        <f>_xlfn.XLOOKUP(A1247,Cleaning!$A:$A,Cleaning!$D:$D,0,0)</f>
        <v>8.1122685185185187E-2</v>
      </c>
      <c r="E1247" s="2">
        <f>_xlfn.XLOOKUP(A1247,Cleaning!$A:$A,Cleaning!$E:$E,0,0)</f>
        <v>45770</v>
      </c>
      <c r="F1247" s="10" t="str">
        <f>_xlfn.XLOOKUP(A1247,Cleaning!$A:$A,Cleaning!$F:$F,0,0)</f>
        <v>Wednesday</v>
      </c>
      <c r="G1247" t="str">
        <f>_xlfn.XLOOKUP(A1247,Cleaning!$A:$A,Cleaning!$G:$G,0,0)</f>
        <v>Lunch</v>
      </c>
      <c r="H1247" t="str">
        <f>_xlfn.XLOOKUP(A1247,Cleaning!$A:$A,Cleaning!$I:$I,0,0)</f>
        <v>Takeout</v>
      </c>
      <c r="I1247" t="str">
        <f>_xlfn.XLOOKUP(A1247,Cleaning!$A:$A,Cleaning!$J:$J,0,0)</f>
        <v>Double Cheeseburger</v>
      </c>
      <c r="J1247" t="str">
        <f>_xlfn.XLOOKUP(A1247,Cleaning!$A:$A,Cleaning!$L:$L,0,0)</f>
        <v>No Modifier</v>
      </c>
      <c r="K1247" t="str">
        <f>_xlfn.XLOOKUP(A1247,Cleaning!$A:$A,Cleaning!$X:$X,0,0)</f>
        <v>Cash</v>
      </c>
      <c r="L1247" s="3">
        <f>_xlfn.XLOOKUP(A1247,Cleaning!$A:$A,Cleaning!$M:$M,0,0)</f>
        <v>1</v>
      </c>
      <c r="M1247" s="5">
        <f>_xlfn.XLOOKUP(A1247,Cleaning!$A:$A,Cleaning!$O:$O,0,0)</f>
        <v>5.23</v>
      </c>
      <c r="N1247" s="12">
        <f>_xlfn.XLOOKUP(A1247,Cleaning!$A:$A,Cleaning!$P:$P,0,0)</f>
        <v>5.23</v>
      </c>
      <c r="O1247">
        <f>_xlfn.XLOOKUP(A1247,Cleaning!$A:$A,Cleaning!$R:$R,0,0)</f>
        <v>0</v>
      </c>
      <c r="P1247">
        <f>_xlfn.XLOOKUP(A1247,Cleaning!$A:$A,Cleaning!$T:$T,0,0)</f>
        <v>0.38</v>
      </c>
      <c r="Q1247" s="5">
        <f>_xlfn.XLOOKUP(A1247,Cleaning!$A:$A,Cleaning!$V:$V,0,0)</f>
        <v>5.61</v>
      </c>
    </row>
    <row r="1248" spans="1:17" x14ac:dyDescent="0.3">
      <c r="A1248" s="3">
        <v>121246</v>
      </c>
      <c r="B1248">
        <f>_xlfn.XLOOKUP(A1248,Cleaning!$A:$A,Cleaning!$B:$B,0,0)</f>
        <v>103</v>
      </c>
      <c r="C1248" s="2">
        <f>_xlfn.XLOOKUP(A1248,Cleaning!$A:$A,Cleaning!$C:$C,0,0)</f>
        <v>45840</v>
      </c>
      <c r="D1248" s="4">
        <f>_xlfn.XLOOKUP(A1248,Cleaning!$A:$A,Cleaning!$D:$D,0,0)</f>
        <v>0.47842592592592592</v>
      </c>
      <c r="E1248" s="2">
        <f>_xlfn.XLOOKUP(A1248,Cleaning!$A:$A,Cleaning!$E:$E,0,0)</f>
        <v>45840</v>
      </c>
      <c r="F1248" s="10" t="str">
        <f>_xlfn.XLOOKUP(A1248,Cleaning!$A:$A,Cleaning!$F:$F,0,0)</f>
        <v>Wednesday</v>
      </c>
      <c r="G1248" t="str">
        <f>_xlfn.XLOOKUP(A1248,Cleaning!$A:$A,Cleaning!$G:$G,0,0)</f>
        <v>Lunch</v>
      </c>
      <c r="H1248" t="str">
        <f>_xlfn.XLOOKUP(A1248,Cleaning!$A:$A,Cleaning!$I:$I,0,0)</f>
        <v>Dine-In</v>
      </c>
      <c r="I1248" t="str">
        <f>_xlfn.XLOOKUP(A1248,Cleaning!$A:$A,Cleaning!$J:$J,0,0)</f>
        <v>Chicken Sandwich Combo</v>
      </c>
      <c r="J1248" t="str">
        <f>_xlfn.XLOOKUP(A1248,Cleaning!$A:$A,Cleaning!$L:$L,0,0)</f>
        <v>No Modifier</v>
      </c>
      <c r="K1248" t="str">
        <f>_xlfn.XLOOKUP(A1248,Cleaning!$A:$A,Cleaning!$X:$X,0,0)</f>
        <v>Card</v>
      </c>
      <c r="L1248" s="3">
        <f>_xlfn.XLOOKUP(A1248,Cleaning!$A:$A,Cleaning!$M:$M,0,0)</f>
        <v>1</v>
      </c>
      <c r="M1248" s="5">
        <f>_xlfn.XLOOKUP(A1248,Cleaning!$A:$A,Cleaning!$O:$O,0,0)</f>
        <v>9.01</v>
      </c>
      <c r="N1248" s="12">
        <f>_xlfn.XLOOKUP(A1248,Cleaning!$A:$A,Cleaning!$P:$P,0,0)</f>
        <v>9.01</v>
      </c>
      <c r="O1248">
        <f>_xlfn.XLOOKUP(A1248,Cleaning!$A:$A,Cleaning!$R:$R,0,0)</f>
        <v>0</v>
      </c>
      <c r="P1248">
        <f>_xlfn.XLOOKUP(A1248,Cleaning!$A:$A,Cleaning!$T:$T,0,0)</f>
        <v>0.59</v>
      </c>
      <c r="Q1248" s="5">
        <f>_xlfn.XLOOKUP(A1248,Cleaning!$A:$A,Cleaning!$V:$V,0,0)</f>
        <v>9.6</v>
      </c>
    </row>
    <row r="1249" spans="1:17" x14ac:dyDescent="0.3">
      <c r="A1249" s="3">
        <v>121247</v>
      </c>
      <c r="B1249">
        <f>_xlfn.XLOOKUP(A1249,Cleaning!$A:$A,Cleaning!$B:$B,0,0)</f>
        <v>103</v>
      </c>
      <c r="C1249" s="2">
        <f>_xlfn.XLOOKUP(A1249,Cleaning!$A:$A,Cleaning!$C:$C,0,0)</f>
        <v>45780</v>
      </c>
      <c r="D1249" s="4">
        <f>_xlfn.XLOOKUP(A1249,Cleaning!$A:$A,Cleaning!$D:$D,0,0)</f>
        <v>0.20369212962962963</v>
      </c>
      <c r="E1249" s="2">
        <f>_xlfn.XLOOKUP(A1249,Cleaning!$A:$A,Cleaning!$E:$E,0,0)</f>
        <v>45780</v>
      </c>
      <c r="F1249" s="10" t="str">
        <f>_xlfn.XLOOKUP(A1249,Cleaning!$A:$A,Cleaning!$F:$F,0,0)</f>
        <v>Saturday</v>
      </c>
      <c r="G1249" t="str">
        <f>_xlfn.XLOOKUP(A1249,Cleaning!$A:$A,Cleaning!$G:$G,0,0)</f>
        <v>Afternoon</v>
      </c>
      <c r="H1249" t="str">
        <f>_xlfn.XLOOKUP(A1249,Cleaning!$A:$A,Cleaning!$I:$I,0,0)</f>
        <v>Drive-Thru</v>
      </c>
      <c r="I1249" t="str">
        <f>_xlfn.XLOOKUP(A1249,Cleaning!$A:$A,Cleaning!$J:$J,0,0)</f>
        <v>Ice Cream Cone</v>
      </c>
      <c r="J1249" t="str">
        <f>_xlfn.XLOOKUP(A1249,Cleaning!$A:$A,Cleaning!$L:$L,0,0)</f>
        <v>Caramel Topping</v>
      </c>
      <c r="K1249" t="str">
        <f>_xlfn.XLOOKUP(A1249,Cleaning!$A:$A,Cleaning!$X:$X,0,0)</f>
        <v>Card</v>
      </c>
      <c r="L1249" s="3">
        <f>_xlfn.XLOOKUP(A1249,Cleaning!$A:$A,Cleaning!$M:$M,0,0)</f>
        <v>1</v>
      </c>
      <c r="M1249" s="5">
        <f>_xlfn.XLOOKUP(A1249,Cleaning!$A:$A,Cleaning!$O:$O,0,0)</f>
        <v>2.0499999999999998</v>
      </c>
      <c r="N1249" s="12">
        <f>_xlfn.XLOOKUP(A1249,Cleaning!$A:$A,Cleaning!$P:$P,0,0)</f>
        <v>2.0499999999999998</v>
      </c>
      <c r="O1249">
        <f>_xlfn.XLOOKUP(A1249,Cleaning!$A:$A,Cleaning!$R:$R,0,0)</f>
        <v>0</v>
      </c>
      <c r="P1249">
        <f>_xlfn.XLOOKUP(A1249,Cleaning!$A:$A,Cleaning!$T:$T,0,0)</f>
        <v>0.16</v>
      </c>
      <c r="Q1249" s="5">
        <f>_xlfn.XLOOKUP(A1249,Cleaning!$A:$A,Cleaning!$V:$V,0,0)</f>
        <v>2.21</v>
      </c>
    </row>
    <row r="1250" spans="1:17" x14ac:dyDescent="0.3">
      <c r="A1250" s="3">
        <v>121248</v>
      </c>
      <c r="B1250">
        <f>_xlfn.XLOOKUP(A1250,Cleaning!$A:$A,Cleaning!$B:$B,0,0)</f>
        <v>401</v>
      </c>
      <c r="C1250" s="2">
        <f>_xlfn.XLOOKUP(A1250,Cleaning!$A:$A,Cleaning!$C:$C,0,0)</f>
        <v>45824</v>
      </c>
      <c r="D1250" s="4">
        <f>_xlfn.XLOOKUP(A1250,Cleaning!$A:$A,Cleaning!$D:$D,0,0)</f>
        <v>0.49071759259259257</v>
      </c>
      <c r="E1250" s="2">
        <f>_xlfn.XLOOKUP(A1250,Cleaning!$A:$A,Cleaning!$E:$E,0,0)</f>
        <v>45824</v>
      </c>
      <c r="F1250" s="10" t="str">
        <f>_xlfn.XLOOKUP(A1250,Cleaning!$A:$A,Cleaning!$F:$F,0,0)</f>
        <v>Monday</v>
      </c>
      <c r="G1250" t="str">
        <f>_xlfn.XLOOKUP(A1250,Cleaning!$A:$A,Cleaning!$G:$G,0,0)</f>
        <v>Lunch</v>
      </c>
      <c r="H1250" t="str">
        <f>_xlfn.XLOOKUP(A1250,Cleaning!$A:$A,Cleaning!$I:$I,0,0)</f>
        <v>Drive-Thru</v>
      </c>
      <c r="I1250" t="str">
        <f>_xlfn.XLOOKUP(A1250,Cleaning!$A:$A,Cleaning!$J:$J,0,0)</f>
        <v>Double Cheeseburger</v>
      </c>
      <c r="J1250" t="str">
        <f>_xlfn.XLOOKUP(A1250,Cleaning!$A:$A,Cleaning!$L:$L,0,0)</f>
        <v>No Modifier</v>
      </c>
      <c r="K1250" t="str">
        <f>_xlfn.XLOOKUP(A1250,Cleaning!$A:$A,Cleaning!$X:$X,0,0)</f>
        <v>Card</v>
      </c>
      <c r="L1250" s="3">
        <f>_xlfn.XLOOKUP(A1250,Cleaning!$A:$A,Cleaning!$M:$M,0,0)</f>
        <v>1</v>
      </c>
      <c r="M1250" s="5">
        <f>_xlfn.XLOOKUP(A1250,Cleaning!$A:$A,Cleaning!$O:$O,0,0)</f>
        <v>5.84</v>
      </c>
      <c r="N1250" s="12">
        <f>_xlfn.XLOOKUP(A1250,Cleaning!$A:$A,Cleaning!$P:$P,0,0)</f>
        <v>5.84</v>
      </c>
      <c r="O1250">
        <f>_xlfn.XLOOKUP(A1250,Cleaning!$A:$A,Cleaning!$R:$R,0,0)</f>
        <v>0</v>
      </c>
      <c r="P1250">
        <f>_xlfn.XLOOKUP(A1250,Cleaning!$A:$A,Cleaning!$T:$T,0,0)</f>
        <v>0.55000000000000004</v>
      </c>
      <c r="Q1250" s="5">
        <f>_xlfn.XLOOKUP(A1250,Cleaning!$A:$A,Cleaning!$V:$V,0,0)</f>
        <v>6.39</v>
      </c>
    </row>
    <row r="1251" spans="1:17" x14ac:dyDescent="0.3">
      <c r="A1251" s="3">
        <v>121249</v>
      </c>
      <c r="B1251">
        <f>_xlfn.XLOOKUP(A1251,Cleaning!$A:$A,Cleaning!$B:$B,0,0)</f>
        <v>103</v>
      </c>
      <c r="C1251" s="2">
        <f>_xlfn.XLOOKUP(A1251,Cleaning!$A:$A,Cleaning!$C:$C,0,0)</f>
        <v>45825</v>
      </c>
      <c r="D1251" s="4">
        <f>_xlfn.XLOOKUP(A1251,Cleaning!$A:$A,Cleaning!$D:$D,0,0)</f>
        <v>0.48885416666666665</v>
      </c>
      <c r="E1251" s="2">
        <f>_xlfn.XLOOKUP(A1251,Cleaning!$A:$A,Cleaning!$E:$E,0,0)</f>
        <v>45825</v>
      </c>
      <c r="F1251" s="10" t="str">
        <f>_xlfn.XLOOKUP(A1251,Cleaning!$A:$A,Cleaning!$F:$F,0,0)</f>
        <v>Tuesday</v>
      </c>
      <c r="G1251" t="str">
        <f>_xlfn.XLOOKUP(A1251,Cleaning!$A:$A,Cleaning!$G:$G,0,0)</f>
        <v>Late Night</v>
      </c>
      <c r="H1251" t="str">
        <f>_xlfn.XLOOKUP(A1251,Cleaning!$A:$A,Cleaning!$I:$I,0,0)</f>
        <v>Unknown</v>
      </c>
      <c r="I1251" t="str">
        <f>_xlfn.XLOOKUP(A1251,Cleaning!$A:$A,Cleaning!$J:$J,0,0)</f>
        <v>Double Cheeseburger</v>
      </c>
      <c r="J1251" t="str">
        <f>_xlfn.XLOOKUP(A1251,Cleaning!$A:$A,Cleaning!$L:$L,0,0)</f>
        <v>No Modifier</v>
      </c>
      <c r="K1251" t="str">
        <f>_xlfn.XLOOKUP(A1251,Cleaning!$A:$A,Cleaning!$X:$X,0,0)</f>
        <v>Card</v>
      </c>
      <c r="L1251" s="3">
        <f>_xlfn.XLOOKUP(A1251,Cleaning!$A:$A,Cleaning!$M:$M,0,0)</f>
        <v>1</v>
      </c>
      <c r="M1251" s="5">
        <f>_xlfn.XLOOKUP(A1251,Cleaning!$A:$A,Cleaning!$O:$O,0,0)</f>
        <v>5.09</v>
      </c>
      <c r="N1251" s="12">
        <f>_xlfn.XLOOKUP(A1251,Cleaning!$A:$A,Cleaning!$P:$P,0,0)</f>
        <v>5.09</v>
      </c>
      <c r="O1251">
        <f>_xlfn.XLOOKUP(A1251,Cleaning!$A:$A,Cleaning!$R:$R,0,0)</f>
        <v>0</v>
      </c>
      <c r="P1251">
        <f>_xlfn.XLOOKUP(A1251,Cleaning!$A:$A,Cleaning!$T:$T,0,0)</f>
        <v>0.38</v>
      </c>
      <c r="Q1251" s="5">
        <f>_xlfn.XLOOKUP(A1251,Cleaning!$A:$A,Cleaning!$V:$V,0,0)</f>
        <v>5.47</v>
      </c>
    </row>
    <row r="1252" spans="1:17" x14ac:dyDescent="0.3">
      <c r="A1252" s="3">
        <v>121250</v>
      </c>
      <c r="B1252">
        <f>_xlfn.XLOOKUP(A1252,Cleaning!$A:$A,Cleaning!$B:$B,0,0)</f>
        <v>103</v>
      </c>
      <c r="C1252" s="2">
        <f>_xlfn.XLOOKUP(A1252,Cleaning!$A:$A,Cleaning!$C:$C,0,0)</f>
        <v>45783</v>
      </c>
      <c r="D1252" s="4">
        <f>_xlfn.XLOOKUP(A1252,Cleaning!$A:$A,Cleaning!$D:$D,0,0)</f>
        <v>0.32756944444444447</v>
      </c>
      <c r="E1252" s="2">
        <f>_xlfn.XLOOKUP(A1252,Cleaning!$A:$A,Cleaning!$E:$E,0,0)</f>
        <v>45783</v>
      </c>
      <c r="F1252" s="10" t="str">
        <f>_xlfn.XLOOKUP(A1252,Cleaning!$A:$A,Cleaning!$F:$F,0,0)</f>
        <v>Tuesday</v>
      </c>
      <c r="G1252" t="str">
        <f>_xlfn.XLOOKUP(A1252,Cleaning!$A:$A,Cleaning!$G:$G,0,0)</f>
        <v>Breakfast</v>
      </c>
      <c r="H1252" t="str">
        <f>_xlfn.XLOOKUP(A1252,Cleaning!$A:$A,Cleaning!$I:$I,0,0)</f>
        <v>Drive-Thru</v>
      </c>
      <c r="I1252" t="str">
        <f>_xlfn.XLOOKUP(A1252,Cleaning!$A:$A,Cleaning!$J:$J,0,0)</f>
        <v>Egg Muffin</v>
      </c>
      <c r="J1252" t="str">
        <f>_xlfn.XLOOKUP(A1252,Cleaning!$A:$A,Cleaning!$L:$L,0,0)</f>
        <v>No Cheese</v>
      </c>
      <c r="K1252" t="str">
        <f>_xlfn.XLOOKUP(A1252,Cleaning!$A:$A,Cleaning!$X:$X,0,0)</f>
        <v>Card</v>
      </c>
      <c r="L1252" s="3">
        <f>_xlfn.XLOOKUP(A1252,Cleaning!$A:$A,Cleaning!$M:$M,0,0)</f>
        <v>1</v>
      </c>
      <c r="M1252" s="5">
        <f>_xlfn.XLOOKUP(A1252,Cleaning!$A:$A,Cleaning!$O:$O,0,0)</f>
        <v>3.32</v>
      </c>
      <c r="N1252" s="12">
        <f>_xlfn.XLOOKUP(A1252,Cleaning!$A:$A,Cleaning!$P:$P,0,0)</f>
        <v>3.32</v>
      </c>
      <c r="O1252">
        <f>_xlfn.XLOOKUP(A1252,Cleaning!$A:$A,Cleaning!$R:$R,0,0)</f>
        <v>0.17</v>
      </c>
      <c r="P1252">
        <f>_xlfn.XLOOKUP(A1252,Cleaning!$A:$A,Cleaning!$T:$T,0,0)</f>
        <v>0.22</v>
      </c>
      <c r="Q1252" s="5">
        <f>_xlfn.XLOOKUP(A1252,Cleaning!$A:$A,Cleaning!$V:$V,0,0)</f>
        <v>3.37</v>
      </c>
    </row>
    <row r="1253" spans="1:17" x14ac:dyDescent="0.3">
      <c r="A1253" s="3">
        <v>121251</v>
      </c>
      <c r="B1253">
        <f>_xlfn.XLOOKUP(A1253,Cleaning!$A:$A,Cleaning!$B:$B,0,0)</f>
        <v>501</v>
      </c>
      <c r="C1253" s="2">
        <f>_xlfn.XLOOKUP(A1253,Cleaning!$A:$A,Cleaning!$C:$C,0,0)</f>
        <v>45773</v>
      </c>
      <c r="D1253" s="4">
        <f>_xlfn.XLOOKUP(A1253,Cleaning!$A:$A,Cleaning!$D:$D,0,0)</f>
        <v>0.4692013888888889</v>
      </c>
      <c r="E1253" s="2">
        <f>_xlfn.XLOOKUP(A1253,Cleaning!$A:$A,Cleaning!$E:$E,0,0)</f>
        <v>45773</v>
      </c>
      <c r="F1253" s="10" t="str">
        <f>_xlfn.XLOOKUP(A1253,Cleaning!$A:$A,Cleaning!$F:$F,0,0)</f>
        <v>Saturday</v>
      </c>
      <c r="G1253" t="str">
        <f>_xlfn.XLOOKUP(A1253,Cleaning!$A:$A,Cleaning!$G:$G,0,0)</f>
        <v>Lunch</v>
      </c>
      <c r="H1253" t="str">
        <f>_xlfn.XLOOKUP(A1253,Cleaning!$A:$A,Cleaning!$I:$I,0,0)</f>
        <v>Takeout</v>
      </c>
      <c r="I1253" t="str">
        <f>_xlfn.XLOOKUP(A1253,Cleaning!$A:$A,Cleaning!$J:$J,0,0)</f>
        <v>Cheeseburger</v>
      </c>
      <c r="J1253" t="str">
        <f>_xlfn.XLOOKUP(A1253,Cleaning!$A:$A,Cleaning!$L:$L,0,0)</f>
        <v>No Modifier</v>
      </c>
      <c r="K1253" t="str">
        <f>_xlfn.XLOOKUP(A1253,Cleaning!$A:$A,Cleaning!$X:$X,0,0)</f>
        <v>Cash</v>
      </c>
      <c r="L1253" s="3">
        <f>_xlfn.XLOOKUP(A1253,Cleaning!$A:$A,Cleaning!$M:$M,0,0)</f>
        <v>1</v>
      </c>
      <c r="M1253" s="5">
        <f>_xlfn.XLOOKUP(A1253,Cleaning!$A:$A,Cleaning!$O:$O,0,0)</f>
        <v>4.7699999999999996</v>
      </c>
      <c r="N1253" s="12">
        <f>_xlfn.XLOOKUP(A1253,Cleaning!$A:$A,Cleaning!$P:$P,0,0)</f>
        <v>4.7699999999999996</v>
      </c>
      <c r="O1253">
        <f>_xlfn.XLOOKUP(A1253,Cleaning!$A:$A,Cleaning!$R:$R,0,0)</f>
        <v>0</v>
      </c>
      <c r="P1253">
        <f>_xlfn.XLOOKUP(A1253,Cleaning!$A:$A,Cleaning!$T:$T,0,0)</f>
        <v>0.33</v>
      </c>
      <c r="Q1253" s="5">
        <f>_xlfn.XLOOKUP(A1253,Cleaning!$A:$A,Cleaning!$V:$V,0,0)</f>
        <v>5.0999999999999996</v>
      </c>
    </row>
    <row r="1254" spans="1:17" x14ac:dyDescent="0.3">
      <c r="A1254" s="3">
        <v>121252</v>
      </c>
      <c r="B1254">
        <f>_xlfn.XLOOKUP(A1254,Cleaning!$A:$A,Cleaning!$B:$B,0,0)</f>
        <v>401</v>
      </c>
      <c r="C1254" s="2">
        <f>_xlfn.XLOOKUP(A1254,Cleaning!$A:$A,Cleaning!$C:$C,0,0)</f>
        <v>45782</v>
      </c>
      <c r="D1254" s="4">
        <f>_xlfn.XLOOKUP(A1254,Cleaning!$A:$A,Cleaning!$D:$D,0,0)</f>
        <v>0.44761574074074073</v>
      </c>
      <c r="E1254" s="2">
        <f>_xlfn.XLOOKUP(A1254,Cleaning!$A:$A,Cleaning!$E:$E,0,0)</f>
        <v>45782</v>
      </c>
      <c r="F1254" s="10" t="str">
        <f>_xlfn.XLOOKUP(A1254,Cleaning!$A:$A,Cleaning!$F:$F,0,0)</f>
        <v>Monday</v>
      </c>
      <c r="G1254" t="str">
        <f>_xlfn.XLOOKUP(A1254,Cleaning!$A:$A,Cleaning!$G:$G,0,0)</f>
        <v>Morning</v>
      </c>
      <c r="H1254" t="str">
        <f>_xlfn.XLOOKUP(A1254,Cleaning!$A:$A,Cleaning!$I:$I,0,0)</f>
        <v>Drive-Thru</v>
      </c>
      <c r="I1254" t="str">
        <f>_xlfn.XLOOKUP(A1254,Cleaning!$A:$A,Cleaning!$J:$J,0,0)</f>
        <v>Egg Muffin</v>
      </c>
      <c r="J1254" t="str">
        <f>_xlfn.XLOOKUP(A1254,Cleaning!$A:$A,Cleaning!$L:$L,0,0)</f>
        <v>No Modifier</v>
      </c>
      <c r="K1254" t="str">
        <f>_xlfn.XLOOKUP(A1254,Cleaning!$A:$A,Cleaning!$X:$X,0,0)</f>
        <v>Cash</v>
      </c>
      <c r="L1254" s="3">
        <f>_xlfn.XLOOKUP(A1254,Cleaning!$A:$A,Cleaning!$M:$M,0,0)</f>
        <v>1</v>
      </c>
      <c r="M1254" s="5">
        <f>_xlfn.XLOOKUP(A1254,Cleaning!$A:$A,Cleaning!$O:$O,0,0)</f>
        <v>2.74</v>
      </c>
      <c r="N1254" s="12">
        <f>_xlfn.XLOOKUP(A1254,Cleaning!$A:$A,Cleaning!$P:$P,0,0)</f>
        <v>2.74</v>
      </c>
      <c r="O1254">
        <f>_xlfn.XLOOKUP(A1254,Cleaning!$A:$A,Cleaning!$R:$R,0,0)</f>
        <v>0</v>
      </c>
      <c r="P1254">
        <f>_xlfn.XLOOKUP(A1254,Cleaning!$A:$A,Cleaning!$T:$T,0,0)</f>
        <v>0.23</v>
      </c>
      <c r="Q1254" s="5">
        <f>_xlfn.XLOOKUP(A1254,Cleaning!$A:$A,Cleaning!$V:$V,0,0)</f>
        <v>2.97</v>
      </c>
    </row>
    <row r="1255" spans="1:17" x14ac:dyDescent="0.3">
      <c r="A1255" s="3">
        <v>121253</v>
      </c>
      <c r="B1255">
        <f>_xlfn.XLOOKUP(A1255,Cleaning!$A:$A,Cleaning!$B:$B,0,0)</f>
        <v>301</v>
      </c>
      <c r="C1255" s="2">
        <f>_xlfn.XLOOKUP(A1255,Cleaning!$A:$A,Cleaning!$C:$C,0,0)</f>
        <v>45806</v>
      </c>
      <c r="D1255" s="4">
        <f>_xlfn.XLOOKUP(A1255,Cleaning!$A:$A,Cleaning!$D:$D,0,0)</f>
        <v>0.3967013888888889</v>
      </c>
      <c r="E1255" s="2">
        <f>_xlfn.XLOOKUP(A1255,Cleaning!$A:$A,Cleaning!$E:$E,0,0)</f>
        <v>45806</v>
      </c>
      <c r="F1255" s="10" t="str">
        <f>_xlfn.XLOOKUP(A1255,Cleaning!$A:$A,Cleaning!$F:$F,0,0)</f>
        <v>Thursday</v>
      </c>
      <c r="G1255" t="str">
        <f>_xlfn.XLOOKUP(A1255,Cleaning!$A:$A,Cleaning!$G:$G,0,0)</f>
        <v>Dinner</v>
      </c>
      <c r="H1255" t="str">
        <f>_xlfn.XLOOKUP(A1255,Cleaning!$A:$A,Cleaning!$I:$I,0,0)</f>
        <v>Takeout</v>
      </c>
      <c r="I1255" t="str">
        <f>_xlfn.XLOOKUP(A1255,Cleaning!$A:$A,Cleaning!$J:$J,0,0)</f>
        <v>Spicy Chicken Combo</v>
      </c>
      <c r="J1255" t="str">
        <f>_xlfn.XLOOKUP(A1255,Cleaning!$A:$A,Cleaning!$L:$L,0,0)</f>
        <v>No Modifier</v>
      </c>
      <c r="K1255" t="str">
        <f>_xlfn.XLOOKUP(A1255,Cleaning!$A:$A,Cleaning!$X:$X,0,0)</f>
        <v>Card</v>
      </c>
      <c r="L1255" s="3">
        <f>_xlfn.XLOOKUP(A1255,Cleaning!$A:$A,Cleaning!$M:$M,0,0)</f>
        <v>3</v>
      </c>
      <c r="M1255" s="5">
        <f>_xlfn.XLOOKUP(A1255,Cleaning!$A:$A,Cleaning!$O:$O,0,0)</f>
        <v>9.48</v>
      </c>
      <c r="N1255" s="12">
        <f>_xlfn.XLOOKUP(A1255,Cleaning!$A:$A,Cleaning!$P:$P,0,0)</f>
        <v>28.44</v>
      </c>
      <c r="O1255">
        <f>_xlfn.XLOOKUP(A1255,Cleaning!$A:$A,Cleaning!$R:$R,0,0)</f>
        <v>0</v>
      </c>
      <c r="P1255">
        <f>_xlfn.XLOOKUP(A1255,Cleaning!$A:$A,Cleaning!$T:$T,0,0)</f>
        <v>2.06</v>
      </c>
      <c r="Q1255" s="5">
        <f>_xlfn.XLOOKUP(A1255,Cleaning!$A:$A,Cleaning!$V:$V,0,0)</f>
        <v>30.5</v>
      </c>
    </row>
    <row r="1256" spans="1:17" x14ac:dyDescent="0.3">
      <c r="A1256" s="3">
        <v>121254</v>
      </c>
      <c r="B1256">
        <f>_xlfn.XLOOKUP(A1256,Cleaning!$A:$A,Cleaning!$B:$B,0,0)</f>
        <v>403</v>
      </c>
      <c r="C1256" s="2">
        <f>_xlfn.XLOOKUP(A1256,Cleaning!$A:$A,Cleaning!$C:$C,0,0)</f>
        <v>45804</v>
      </c>
      <c r="D1256" s="4">
        <f>_xlfn.XLOOKUP(A1256,Cleaning!$A:$A,Cleaning!$D:$D,0,0)</f>
        <v>0.46415509259259258</v>
      </c>
      <c r="E1256" s="2">
        <f>_xlfn.XLOOKUP(A1256,Cleaning!$A:$A,Cleaning!$E:$E,0,0)</f>
        <v>45804</v>
      </c>
      <c r="F1256" s="10" t="str">
        <f>_xlfn.XLOOKUP(A1256,Cleaning!$A:$A,Cleaning!$F:$F,0,0)</f>
        <v>Tuesday</v>
      </c>
      <c r="G1256" t="str">
        <f>_xlfn.XLOOKUP(A1256,Cleaning!$A:$A,Cleaning!$G:$G,0,0)</f>
        <v>Lunch</v>
      </c>
      <c r="H1256" t="str">
        <f>_xlfn.XLOOKUP(A1256,Cleaning!$A:$A,Cleaning!$I:$I,0,0)</f>
        <v>Takeout</v>
      </c>
      <c r="I1256" t="str">
        <f>_xlfn.XLOOKUP(A1256,Cleaning!$A:$A,Cleaning!$J:$J,0,0)</f>
        <v>Cheeseburger Combo</v>
      </c>
      <c r="J1256" t="str">
        <f>_xlfn.XLOOKUP(A1256,Cleaning!$A:$A,Cleaning!$L:$L,0,0)</f>
        <v>No Modifier</v>
      </c>
      <c r="K1256" t="str">
        <f>_xlfn.XLOOKUP(A1256,Cleaning!$A:$A,Cleaning!$X:$X,0,0)</f>
        <v>Cash</v>
      </c>
      <c r="L1256" s="3">
        <f>_xlfn.XLOOKUP(A1256,Cleaning!$A:$A,Cleaning!$M:$M,0,0)</f>
        <v>2</v>
      </c>
      <c r="M1256" s="5">
        <f>_xlfn.XLOOKUP(A1256,Cleaning!$A:$A,Cleaning!$O:$O,0,0)</f>
        <v>9.1</v>
      </c>
      <c r="N1256" s="12">
        <f>_xlfn.XLOOKUP(A1256,Cleaning!$A:$A,Cleaning!$P:$P,0,0)</f>
        <v>18.2</v>
      </c>
      <c r="O1256">
        <f>_xlfn.XLOOKUP(A1256,Cleaning!$A:$A,Cleaning!$R:$R,0,0)</f>
        <v>0</v>
      </c>
      <c r="P1256">
        <f>_xlfn.XLOOKUP(A1256,Cleaning!$A:$A,Cleaning!$T:$T,0,0)</f>
        <v>1.27</v>
      </c>
      <c r="Q1256" s="5">
        <f>_xlfn.XLOOKUP(A1256,Cleaning!$A:$A,Cleaning!$V:$V,0,0)</f>
        <v>19.47</v>
      </c>
    </row>
    <row r="1257" spans="1:17" x14ac:dyDescent="0.3">
      <c r="A1257" s="3">
        <v>121255</v>
      </c>
      <c r="B1257">
        <f>_xlfn.XLOOKUP(A1257,Cleaning!$A:$A,Cleaning!$B:$B,0,0)</f>
        <v>401</v>
      </c>
      <c r="C1257" s="2">
        <f>_xlfn.XLOOKUP(A1257,Cleaning!$A:$A,Cleaning!$C:$C,0,0)</f>
        <v>45862</v>
      </c>
      <c r="D1257" s="4">
        <f>_xlfn.XLOOKUP(A1257,Cleaning!$A:$A,Cleaning!$D:$D,0,0)</f>
        <v>0.14196759259259259</v>
      </c>
      <c r="E1257" s="2">
        <f>_xlfn.XLOOKUP(A1257,Cleaning!$A:$A,Cleaning!$E:$E,0,0)</f>
        <v>45862</v>
      </c>
      <c r="F1257" s="10" t="str">
        <f>_xlfn.XLOOKUP(A1257,Cleaning!$A:$A,Cleaning!$F:$F,0,0)</f>
        <v>Thursday</v>
      </c>
      <c r="G1257" t="str">
        <f>_xlfn.XLOOKUP(A1257,Cleaning!$A:$A,Cleaning!$G:$G,0,0)</f>
        <v>Afternoon</v>
      </c>
      <c r="H1257" t="str">
        <f>_xlfn.XLOOKUP(A1257,Cleaning!$A:$A,Cleaning!$I:$I,0,0)</f>
        <v>Takeout</v>
      </c>
      <c r="I1257" t="str">
        <f>_xlfn.XLOOKUP(A1257,Cleaning!$A:$A,Cleaning!$J:$J,0,0)</f>
        <v>Ice Cream Cone</v>
      </c>
      <c r="J1257" t="str">
        <f>_xlfn.XLOOKUP(A1257,Cleaning!$A:$A,Cleaning!$L:$L,0,0)</f>
        <v>Chocolate Topping</v>
      </c>
      <c r="K1257" t="str">
        <f>_xlfn.XLOOKUP(A1257,Cleaning!$A:$A,Cleaning!$X:$X,0,0)</f>
        <v>GiftCard</v>
      </c>
      <c r="L1257" s="3">
        <f>_xlfn.XLOOKUP(A1257,Cleaning!$A:$A,Cleaning!$M:$M,0,0)</f>
        <v>1</v>
      </c>
      <c r="M1257" s="5">
        <f>_xlfn.XLOOKUP(A1257,Cleaning!$A:$A,Cleaning!$O:$O,0,0)</f>
        <v>2</v>
      </c>
      <c r="N1257" s="12">
        <f>_xlfn.XLOOKUP(A1257,Cleaning!$A:$A,Cleaning!$P:$P,0,0)</f>
        <v>2</v>
      </c>
      <c r="O1257">
        <f>_xlfn.XLOOKUP(A1257,Cleaning!$A:$A,Cleaning!$R:$R,0,0)</f>
        <v>0</v>
      </c>
      <c r="P1257">
        <f>_xlfn.XLOOKUP(A1257,Cleaning!$A:$A,Cleaning!$T:$T,0,0)</f>
        <v>0.17</v>
      </c>
      <c r="Q1257" s="5">
        <f>_xlfn.XLOOKUP(A1257,Cleaning!$A:$A,Cleaning!$V:$V,0,0)</f>
        <v>2.17</v>
      </c>
    </row>
    <row r="1258" spans="1:17" x14ac:dyDescent="0.3">
      <c r="A1258" s="3">
        <v>121256</v>
      </c>
      <c r="B1258">
        <f>_xlfn.XLOOKUP(A1258,Cleaning!$A:$A,Cleaning!$B:$B,0,0)</f>
        <v>501</v>
      </c>
      <c r="C1258" s="2">
        <f>_xlfn.XLOOKUP(A1258,Cleaning!$A:$A,Cleaning!$C:$C,0,0)</f>
        <v>45801</v>
      </c>
      <c r="D1258" s="4">
        <f>_xlfn.XLOOKUP(A1258,Cleaning!$A:$A,Cleaning!$D:$D,0,0)</f>
        <v>0.30092592592592593</v>
      </c>
      <c r="E1258" s="2">
        <f>_xlfn.XLOOKUP(A1258,Cleaning!$A:$A,Cleaning!$E:$E,0,0)</f>
        <v>45801</v>
      </c>
      <c r="F1258" s="10" t="str">
        <f>_xlfn.XLOOKUP(A1258,Cleaning!$A:$A,Cleaning!$F:$F,0,0)</f>
        <v>Saturday</v>
      </c>
      <c r="G1258" t="str">
        <f>_xlfn.XLOOKUP(A1258,Cleaning!$A:$A,Cleaning!$G:$G,0,0)</f>
        <v>Dinner</v>
      </c>
      <c r="H1258" t="str">
        <f>_xlfn.XLOOKUP(A1258,Cleaning!$A:$A,Cleaning!$I:$I,0,0)</f>
        <v>Drive-Thru</v>
      </c>
      <c r="I1258" t="str">
        <f>_xlfn.XLOOKUP(A1258,Cleaning!$A:$A,Cleaning!$J:$J,0,0)</f>
        <v>French Fries</v>
      </c>
      <c r="J1258" t="str">
        <f>_xlfn.XLOOKUP(A1258,Cleaning!$A:$A,Cleaning!$L:$L,0,0)</f>
        <v>Extra Sauce</v>
      </c>
      <c r="K1258" t="str">
        <f>_xlfn.XLOOKUP(A1258,Cleaning!$A:$A,Cleaning!$X:$X,0,0)</f>
        <v>Cash</v>
      </c>
      <c r="L1258" s="3">
        <f>_xlfn.XLOOKUP(A1258,Cleaning!$A:$A,Cleaning!$M:$M,0,0)</f>
        <v>2</v>
      </c>
      <c r="M1258" s="5">
        <f>_xlfn.XLOOKUP(A1258,Cleaning!$A:$A,Cleaning!$O:$O,0,0)</f>
        <v>3.3600000000000003</v>
      </c>
      <c r="N1258" s="12">
        <f>_xlfn.XLOOKUP(A1258,Cleaning!$A:$A,Cleaning!$P:$P,0,0)</f>
        <v>6.7200000000000006</v>
      </c>
      <c r="O1258">
        <f>_xlfn.XLOOKUP(A1258,Cleaning!$A:$A,Cleaning!$R:$R,0,0)</f>
        <v>0</v>
      </c>
      <c r="P1258">
        <f>_xlfn.XLOOKUP(A1258,Cleaning!$A:$A,Cleaning!$T:$T,0,0)</f>
        <v>0.47</v>
      </c>
      <c r="Q1258" s="5">
        <f>_xlfn.XLOOKUP(A1258,Cleaning!$A:$A,Cleaning!$V:$V,0,0)</f>
        <v>7.19</v>
      </c>
    </row>
    <row r="1259" spans="1:17" x14ac:dyDescent="0.3">
      <c r="A1259" s="3">
        <v>121257</v>
      </c>
      <c r="B1259">
        <f>_xlfn.XLOOKUP(A1259,Cleaning!$A:$A,Cleaning!$B:$B,0,0)</f>
        <v>103</v>
      </c>
      <c r="C1259" s="2">
        <f>_xlfn.XLOOKUP(A1259,Cleaning!$A:$A,Cleaning!$C:$C,0,0)</f>
        <v>45768</v>
      </c>
      <c r="D1259" s="4">
        <f>_xlfn.XLOOKUP(A1259,Cleaning!$A:$A,Cleaning!$D:$D,0,0)</f>
        <v>0.3316898148148148</v>
      </c>
      <c r="E1259" s="2">
        <f>_xlfn.XLOOKUP(A1259,Cleaning!$A:$A,Cleaning!$E:$E,0,0)</f>
        <v>45768</v>
      </c>
      <c r="F1259" s="10" t="str">
        <f>_xlfn.XLOOKUP(A1259,Cleaning!$A:$A,Cleaning!$F:$F,0,0)</f>
        <v>Monday</v>
      </c>
      <c r="G1259" t="str">
        <f>_xlfn.XLOOKUP(A1259,Cleaning!$A:$A,Cleaning!$G:$G,0,0)</f>
        <v>Breakfast</v>
      </c>
      <c r="H1259" t="str">
        <f>_xlfn.XLOOKUP(A1259,Cleaning!$A:$A,Cleaning!$I:$I,0,0)</f>
        <v>Drive-Thru</v>
      </c>
      <c r="I1259" t="str">
        <f>_xlfn.XLOOKUP(A1259,Cleaning!$A:$A,Cleaning!$J:$J,0,0)</f>
        <v>Hash Browns</v>
      </c>
      <c r="J1259" t="str">
        <f>_xlfn.XLOOKUP(A1259,Cleaning!$A:$A,Cleaning!$L:$L,0,0)</f>
        <v>No Cheese</v>
      </c>
      <c r="K1259" t="str">
        <f>_xlfn.XLOOKUP(A1259,Cleaning!$A:$A,Cleaning!$X:$X,0,0)</f>
        <v>Card</v>
      </c>
      <c r="L1259" s="3">
        <f>_xlfn.XLOOKUP(A1259,Cleaning!$A:$A,Cleaning!$M:$M,0,0)</f>
        <v>3</v>
      </c>
      <c r="M1259" s="5">
        <f>_xlfn.XLOOKUP(A1259,Cleaning!$A:$A,Cleaning!$O:$O,0,0)</f>
        <v>1.97</v>
      </c>
      <c r="N1259" s="12">
        <f>_xlfn.XLOOKUP(A1259,Cleaning!$A:$A,Cleaning!$P:$P,0,0)</f>
        <v>5.91</v>
      </c>
      <c r="O1259">
        <f>_xlfn.XLOOKUP(A1259,Cleaning!$A:$A,Cleaning!$R:$R,0,0)</f>
        <v>0</v>
      </c>
      <c r="P1259">
        <f>_xlfn.XLOOKUP(A1259,Cleaning!$A:$A,Cleaning!$T:$T,0,0)</f>
        <v>0.41</v>
      </c>
      <c r="Q1259" s="5">
        <f>_xlfn.XLOOKUP(A1259,Cleaning!$A:$A,Cleaning!$V:$V,0,0)</f>
        <v>6.32</v>
      </c>
    </row>
    <row r="1260" spans="1:17" x14ac:dyDescent="0.3">
      <c r="A1260" s="3">
        <v>121258</v>
      </c>
      <c r="B1260">
        <f>_xlfn.XLOOKUP(A1260,Cleaning!$A:$A,Cleaning!$B:$B,0,0)</f>
        <v>101</v>
      </c>
      <c r="C1260" s="2">
        <f>_xlfn.XLOOKUP(A1260,Cleaning!$A:$A,Cleaning!$C:$C,0,0)</f>
        <v>45794</v>
      </c>
      <c r="D1260" s="4">
        <f>_xlfn.XLOOKUP(A1260,Cleaning!$A:$A,Cleaning!$D:$D,0,0)</f>
        <v>0.22915509259259259</v>
      </c>
      <c r="E1260" s="2">
        <f>_xlfn.XLOOKUP(A1260,Cleaning!$A:$A,Cleaning!$E:$E,0,0)</f>
        <v>45794</v>
      </c>
      <c r="F1260" s="10" t="str">
        <f>_xlfn.XLOOKUP(A1260,Cleaning!$A:$A,Cleaning!$F:$F,0,0)</f>
        <v>Saturday</v>
      </c>
      <c r="G1260" t="str">
        <f>_xlfn.XLOOKUP(A1260,Cleaning!$A:$A,Cleaning!$G:$G,0,0)</f>
        <v>Afternoon</v>
      </c>
      <c r="H1260" t="str">
        <f>_xlfn.XLOOKUP(A1260,Cleaning!$A:$A,Cleaning!$I:$I,0,0)</f>
        <v>Takeout</v>
      </c>
      <c r="I1260" t="str">
        <f>_xlfn.XLOOKUP(A1260,Cleaning!$A:$A,Cleaning!$J:$J,0,0)</f>
        <v>Bottled Water</v>
      </c>
      <c r="J1260" t="str">
        <f>_xlfn.XLOOKUP(A1260,Cleaning!$A:$A,Cleaning!$L:$L,0,0)</f>
        <v>Extra Ice</v>
      </c>
      <c r="K1260" t="str">
        <f>_xlfn.XLOOKUP(A1260,Cleaning!$A:$A,Cleaning!$X:$X,0,0)</f>
        <v>MobilePay</v>
      </c>
      <c r="L1260" s="3">
        <f>_xlfn.XLOOKUP(A1260,Cleaning!$A:$A,Cleaning!$M:$M,0,0)</f>
        <v>1</v>
      </c>
      <c r="M1260" s="5">
        <f>_xlfn.XLOOKUP(A1260,Cleaning!$A:$A,Cleaning!$O:$O,0,0)</f>
        <v>1.38</v>
      </c>
      <c r="N1260" s="12">
        <f>_xlfn.XLOOKUP(A1260,Cleaning!$A:$A,Cleaning!$P:$P,0,0)</f>
        <v>1.38</v>
      </c>
      <c r="O1260">
        <f>_xlfn.XLOOKUP(A1260,Cleaning!$A:$A,Cleaning!$R:$R,0,0)</f>
        <v>0</v>
      </c>
      <c r="P1260">
        <f>_xlfn.XLOOKUP(A1260,Cleaning!$A:$A,Cleaning!$T:$T,0,0)</f>
        <v>0.08</v>
      </c>
      <c r="Q1260" s="5">
        <f>_xlfn.XLOOKUP(A1260,Cleaning!$A:$A,Cleaning!$V:$V,0,0)</f>
        <v>1.46</v>
      </c>
    </row>
    <row r="1261" spans="1:17" x14ac:dyDescent="0.3">
      <c r="A1261" s="3">
        <v>121259</v>
      </c>
      <c r="B1261">
        <f>_xlfn.XLOOKUP(A1261,Cleaning!$A:$A,Cleaning!$B:$B,0,0)</f>
        <v>201</v>
      </c>
      <c r="C1261" s="2">
        <f>_xlfn.XLOOKUP(A1261,Cleaning!$A:$A,Cleaning!$C:$C,0,0)</f>
        <v>45805</v>
      </c>
      <c r="D1261" s="4">
        <f>_xlfn.XLOOKUP(A1261,Cleaning!$A:$A,Cleaning!$D:$D,0,0)</f>
        <v>9.7326388888888893E-2</v>
      </c>
      <c r="E1261" s="2">
        <f>_xlfn.XLOOKUP(A1261,Cleaning!$A:$A,Cleaning!$E:$E,0,0)</f>
        <v>45805</v>
      </c>
      <c r="F1261" s="10" t="str">
        <f>_xlfn.XLOOKUP(A1261,Cleaning!$A:$A,Cleaning!$F:$F,0,0)</f>
        <v>Wednesday</v>
      </c>
      <c r="G1261" t="str">
        <f>_xlfn.XLOOKUP(A1261,Cleaning!$A:$A,Cleaning!$G:$G,0,0)</f>
        <v>Lunch</v>
      </c>
      <c r="H1261" t="str">
        <f>_xlfn.XLOOKUP(A1261,Cleaning!$A:$A,Cleaning!$I:$I,0,0)</f>
        <v>Drive-Thru</v>
      </c>
      <c r="I1261" t="str">
        <f>_xlfn.XLOOKUP(A1261,Cleaning!$A:$A,Cleaning!$J:$J,0,0)</f>
        <v>Cheeseburger Combo</v>
      </c>
      <c r="J1261" t="str">
        <f>_xlfn.XLOOKUP(A1261,Cleaning!$A:$A,Cleaning!$L:$L,0,0)</f>
        <v>No Modifier</v>
      </c>
      <c r="K1261" t="str">
        <f>_xlfn.XLOOKUP(A1261,Cleaning!$A:$A,Cleaning!$X:$X,0,0)</f>
        <v>Cash</v>
      </c>
      <c r="L1261" s="3">
        <f>_xlfn.XLOOKUP(A1261,Cleaning!$A:$A,Cleaning!$M:$M,0,0)</f>
        <v>1</v>
      </c>
      <c r="M1261" s="5">
        <f>_xlfn.XLOOKUP(A1261,Cleaning!$A:$A,Cleaning!$O:$O,0,0)</f>
        <v>8.4600000000000009</v>
      </c>
      <c r="N1261" s="12">
        <f>_xlfn.XLOOKUP(A1261,Cleaning!$A:$A,Cleaning!$P:$P,0,0)</f>
        <v>8.4600000000000009</v>
      </c>
      <c r="O1261">
        <f>_xlfn.XLOOKUP(A1261,Cleaning!$A:$A,Cleaning!$R:$R,0,0)</f>
        <v>0</v>
      </c>
      <c r="P1261">
        <f>_xlfn.XLOOKUP(A1261,Cleaning!$A:$A,Cleaning!$T:$T,0,0)</f>
        <v>0.68</v>
      </c>
      <c r="Q1261" s="5">
        <f>_xlfn.XLOOKUP(A1261,Cleaning!$A:$A,Cleaning!$V:$V,0,0)</f>
        <v>9.14</v>
      </c>
    </row>
    <row r="1262" spans="1:17" x14ac:dyDescent="0.3">
      <c r="A1262" s="3">
        <v>121260</v>
      </c>
      <c r="B1262">
        <f>_xlfn.XLOOKUP(A1262,Cleaning!$A:$A,Cleaning!$B:$B,0,0)</f>
        <v>103</v>
      </c>
      <c r="C1262" s="2">
        <f>_xlfn.XLOOKUP(A1262,Cleaning!$A:$A,Cleaning!$C:$C,0,0)</f>
        <v>45877</v>
      </c>
      <c r="D1262" s="4">
        <f>_xlfn.XLOOKUP(A1262,Cleaning!$A:$A,Cleaning!$D:$D,0,0)</f>
        <v>6.9270833333333337E-2</v>
      </c>
      <c r="E1262" s="2">
        <f>_xlfn.XLOOKUP(A1262,Cleaning!$A:$A,Cleaning!$E:$E,0,0)</f>
        <v>45877</v>
      </c>
      <c r="F1262" s="10" t="str">
        <f>_xlfn.XLOOKUP(A1262,Cleaning!$A:$A,Cleaning!$F:$F,0,0)</f>
        <v>Friday</v>
      </c>
      <c r="G1262" t="str">
        <f>_xlfn.XLOOKUP(A1262,Cleaning!$A:$A,Cleaning!$G:$G,0,0)</f>
        <v>Lunch</v>
      </c>
      <c r="H1262" t="str">
        <f>_xlfn.XLOOKUP(A1262,Cleaning!$A:$A,Cleaning!$I:$I,0,0)</f>
        <v>Delivery</v>
      </c>
      <c r="I1262" t="str">
        <f>_xlfn.XLOOKUP(A1262,Cleaning!$A:$A,Cleaning!$J:$J,0,0)</f>
        <v>Chicken Sandwich</v>
      </c>
      <c r="J1262" t="str">
        <f>_xlfn.XLOOKUP(A1262,Cleaning!$A:$A,Cleaning!$L:$L,0,0)</f>
        <v>No Modifier</v>
      </c>
      <c r="K1262" t="str">
        <f>_xlfn.XLOOKUP(A1262,Cleaning!$A:$A,Cleaning!$X:$X,0,0)</f>
        <v>Card</v>
      </c>
      <c r="L1262" s="3">
        <f>_xlfn.XLOOKUP(A1262,Cleaning!$A:$A,Cleaning!$M:$M,0,0)</f>
        <v>1</v>
      </c>
      <c r="M1262" s="5">
        <f>_xlfn.XLOOKUP(A1262,Cleaning!$A:$A,Cleaning!$O:$O,0,0)</f>
        <v>5.59</v>
      </c>
      <c r="N1262" s="12">
        <f>_xlfn.XLOOKUP(A1262,Cleaning!$A:$A,Cleaning!$P:$P,0,0)</f>
        <v>5.59</v>
      </c>
      <c r="O1262">
        <f>_xlfn.XLOOKUP(A1262,Cleaning!$A:$A,Cleaning!$R:$R,0,0)</f>
        <v>0</v>
      </c>
      <c r="P1262">
        <f>_xlfn.XLOOKUP(A1262,Cleaning!$A:$A,Cleaning!$T:$T,0,0)</f>
        <v>0.5</v>
      </c>
      <c r="Q1262" s="5">
        <f>_xlfn.XLOOKUP(A1262,Cleaning!$A:$A,Cleaning!$V:$V,0,0)</f>
        <v>6.09</v>
      </c>
    </row>
    <row r="1263" spans="1:17" x14ac:dyDescent="0.3">
      <c r="A1263" s="3">
        <v>121261</v>
      </c>
      <c r="B1263">
        <f>_xlfn.XLOOKUP(A1263,Cleaning!$A:$A,Cleaning!$B:$B,0,0)</f>
        <v>403</v>
      </c>
      <c r="C1263" s="2">
        <f>_xlfn.XLOOKUP(A1263,Cleaning!$A:$A,Cleaning!$C:$C,0,0)</f>
        <v>45827</v>
      </c>
      <c r="D1263" s="4">
        <f>_xlfn.XLOOKUP(A1263,Cleaning!$A:$A,Cleaning!$D:$D,0,0)</f>
        <v>0.33236111111111111</v>
      </c>
      <c r="E1263" s="2">
        <f>_xlfn.XLOOKUP(A1263,Cleaning!$A:$A,Cleaning!$E:$E,0,0)</f>
        <v>45827</v>
      </c>
      <c r="F1263" s="10" t="str">
        <f>_xlfn.XLOOKUP(A1263,Cleaning!$A:$A,Cleaning!$F:$F,0,0)</f>
        <v>Thursday</v>
      </c>
      <c r="G1263" t="str">
        <f>_xlfn.XLOOKUP(A1263,Cleaning!$A:$A,Cleaning!$G:$G,0,0)</f>
        <v>Dinner</v>
      </c>
      <c r="H1263" t="str">
        <f>_xlfn.XLOOKUP(A1263,Cleaning!$A:$A,Cleaning!$I:$I,0,0)</f>
        <v>Drive-Thru</v>
      </c>
      <c r="I1263" t="str">
        <f>_xlfn.XLOOKUP(A1263,Cleaning!$A:$A,Cleaning!$J:$J,0,0)</f>
        <v>Chicken Sandwich Combo</v>
      </c>
      <c r="J1263" t="str">
        <f>_xlfn.XLOOKUP(A1263,Cleaning!$A:$A,Cleaning!$L:$L,0,0)</f>
        <v>No Pickles</v>
      </c>
      <c r="K1263" t="str">
        <f>_xlfn.XLOOKUP(A1263,Cleaning!$A:$A,Cleaning!$X:$X,0,0)</f>
        <v>Cash</v>
      </c>
      <c r="L1263" s="3">
        <f>_xlfn.XLOOKUP(A1263,Cleaning!$A:$A,Cleaning!$M:$M,0,0)</f>
        <v>1</v>
      </c>
      <c r="M1263" s="5">
        <f>_xlfn.XLOOKUP(A1263,Cleaning!$A:$A,Cleaning!$O:$O,0,0)</f>
        <v>9.0300000000000011</v>
      </c>
      <c r="N1263" s="12">
        <f>_xlfn.XLOOKUP(A1263,Cleaning!$A:$A,Cleaning!$P:$P,0,0)</f>
        <v>9.0300000000000011</v>
      </c>
      <c r="O1263">
        <f>_xlfn.XLOOKUP(A1263,Cleaning!$A:$A,Cleaning!$R:$R,0,0)</f>
        <v>0</v>
      </c>
      <c r="P1263">
        <f>_xlfn.XLOOKUP(A1263,Cleaning!$A:$A,Cleaning!$T:$T,0,0)</f>
        <v>0.77</v>
      </c>
      <c r="Q1263" s="5">
        <f>_xlfn.XLOOKUP(A1263,Cleaning!$A:$A,Cleaning!$V:$V,0,0)</f>
        <v>9.8000000000000007</v>
      </c>
    </row>
    <row r="1264" spans="1:17" x14ac:dyDescent="0.3">
      <c r="A1264" s="3">
        <v>121262</v>
      </c>
      <c r="B1264">
        <f>_xlfn.XLOOKUP(A1264,Cleaning!$A:$A,Cleaning!$B:$B,0,0)</f>
        <v>101</v>
      </c>
      <c r="C1264" s="2">
        <f>_xlfn.XLOOKUP(A1264,Cleaning!$A:$A,Cleaning!$C:$C,0,0)</f>
        <v>45826</v>
      </c>
      <c r="D1264" s="4">
        <f>_xlfn.XLOOKUP(A1264,Cleaning!$A:$A,Cleaning!$D:$D,0,0)</f>
        <v>8.818287037037037E-2</v>
      </c>
      <c r="E1264" s="2">
        <f>_xlfn.XLOOKUP(A1264,Cleaning!$A:$A,Cleaning!$E:$E,0,0)</f>
        <v>45826</v>
      </c>
      <c r="F1264" s="10" t="str">
        <f>_xlfn.XLOOKUP(A1264,Cleaning!$A:$A,Cleaning!$F:$F,0,0)</f>
        <v>Wednesday</v>
      </c>
      <c r="G1264" t="str">
        <f>_xlfn.XLOOKUP(A1264,Cleaning!$A:$A,Cleaning!$G:$G,0,0)</f>
        <v>Lunch</v>
      </c>
      <c r="H1264" t="str">
        <f>_xlfn.XLOOKUP(A1264,Cleaning!$A:$A,Cleaning!$I:$I,0,0)</f>
        <v>Takeout</v>
      </c>
      <c r="I1264" t="str">
        <f>_xlfn.XLOOKUP(A1264,Cleaning!$A:$A,Cleaning!$J:$J,0,0)</f>
        <v>Soft Drink (Medium)</v>
      </c>
      <c r="J1264" t="str">
        <f>_xlfn.XLOOKUP(A1264,Cleaning!$A:$A,Cleaning!$L:$L,0,0)</f>
        <v>No Modifier</v>
      </c>
      <c r="K1264" t="str">
        <f>_xlfn.XLOOKUP(A1264,Cleaning!$A:$A,Cleaning!$X:$X,0,0)</f>
        <v>Card</v>
      </c>
      <c r="L1264" s="3">
        <f>_xlfn.XLOOKUP(A1264,Cleaning!$A:$A,Cleaning!$M:$M,0,0)</f>
        <v>2</v>
      </c>
      <c r="M1264" s="5">
        <f>_xlfn.XLOOKUP(A1264,Cleaning!$A:$A,Cleaning!$O:$O,0,0)</f>
        <v>1.78</v>
      </c>
      <c r="N1264" s="12">
        <f>_xlfn.XLOOKUP(A1264,Cleaning!$A:$A,Cleaning!$P:$P,0,0)</f>
        <v>3.56</v>
      </c>
      <c r="O1264">
        <f>_xlfn.XLOOKUP(A1264,Cleaning!$A:$A,Cleaning!$R:$R,0,0)</f>
        <v>0</v>
      </c>
      <c r="P1264">
        <f>_xlfn.XLOOKUP(A1264,Cleaning!$A:$A,Cleaning!$T:$T,0,0)</f>
        <v>0.27</v>
      </c>
      <c r="Q1264" s="5">
        <f>_xlfn.XLOOKUP(A1264,Cleaning!$A:$A,Cleaning!$V:$V,0,0)</f>
        <v>3.83</v>
      </c>
    </row>
    <row r="1265" spans="1:17" x14ac:dyDescent="0.3">
      <c r="A1265" s="3">
        <v>121263</v>
      </c>
      <c r="B1265">
        <f>_xlfn.XLOOKUP(A1265,Cleaning!$A:$A,Cleaning!$B:$B,0,0)</f>
        <v>102</v>
      </c>
      <c r="C1265" s="2">
        <f>_xlfn.XLOOKUP(A1265,Cleaning!$A:$A,Cleaning!$C:$C,0,0)</f>
        <v>45838</v>
      </c>
      <c r="D1265" s="4">
        <f>_xlfn.XLOOKUP(A1265,Cleaning!$A:$A,Cleaning!$D:$D,0,0)</f>
        <v>0.29493055555555553</v>
      </c>
      <c r="E1265" s="2">
        <f>_xlfn.XLOOKUP(A1265,Cleaning!$A:$A,Cleaning!$E:$E,0,0)</f>
        <v>45838</v>
      </c>
      <c r="F1265" s="10" t="str">
        <f>_xlfn.XLOOKUP(A1265,Cleaning!$A:$A,Cleaning!$F:$F,0,0)</f>
        <v>Monday</v>
      </c>
      <c r="G1265" t="str">
        <f>_xlfn.XLOOKUP(A1265,Cleaning!$A:$A,Cleaning!$G:$G,0,0)</f>
        <v>Dinner</v>
      </c>
      <c r="H1265" t="str">
        <f>_xlfn.XLOOKUP(A1265,Cleaning!$A:$A,Cleaning!$I:$I,0,0)</f>
        <v>Dine-In</v>
      </c>
      <c r="I1265" t="str">
        <f>_xlfn.XLOOKUP(A1265,Cleaning!$A:$A,Cleaning!$J:$J,0,0)</f>
        <v>Spicy Chicken Sandwich</v>
      </c>
      <c r="J1265" t="str">
        <f>_xlfn.XLOOKUP(A1265,Cleaning!$A:$A,Cleaning!$L:$L,0,0)</f>
        <v>No Pickles</v>
      </c>
      <c r="K1265" t="str">
        <f>_xlfn.XLOOKUP(A1265,Cleaning!$A:$A,Cleaning!$X:$X,0,0)</f>
        <v>Cash</v>
      </c>
      <c r="L1265" s="3">
        <f>_xlfn.XLOOKUP(A1265,Cleaning!$A:$A,Cleaning!$M:$M,0,0)</f>
        <v>1</v>
      </c>
      <c r="M1265" s="5">
        <f>_xlfn.XLOOKUP(A1265,Cleaning!$A:$A,Cleaning!$O:$O,0,0)</f>
        <v>5.29</v>
      </c>
      <c r="N1265" s="12">
        <f>_xlfn.XLOOKUP(A1265,Cleaning!$A:$A,Cleaning!$P:$P,0,0)</f>
        <v>5.29</v>
      </c>
      <c r="O1265">
        <f>_xlfn.XLOOKUP(A1265,Cleaning!$A:$A,Cleaning!$R:$R,0,0)</f>
        <v>0</v>
      </c>
      <c r="P1265">
        <f>_xlfn.XLOOKUP(A1265,Cleaning!$A:$A,Cleaning!$T:$T,0,0)</f>
        <v>0.38</v>
      </c>
      <c r="Q1265" s="5">
        <f>_xlfn.XLOOKUP(A1265,Cleaning!$A:$A,Cleaning!$V:$V,0,0)</f>
        <v>5.67</v>
      </c>
    </row>
    <row r="1266" spans="1:17" x14ac:dyDescent="0.3">
      <c r="A1266" s="3">
        <v>121264</v>
      </c>
      <c r="B1266">
        <f>_xlfn.XLOOKUP(A1266,Cleaning!$A:$A,Cleaning!$B:$B,0,0)</f>
        <v>102</v>
      </c>
      <c r="C1266" s="2">
        <f>_xlfn.XLOOKUP(A1266,Cleaning!$A:$A,Cleaning!$C:$C,0,0)</f>
        <v>45781</v>
      </c>
      <c r="D1266" s="4">
        <f>_xlfn.XLOOKUP(A1266,Cleaning!$A:$A,Cleaning!$D:$D,0,0)</f>
        <v>0.2931597222222222</v>
      </c>
      <c r="E1266" s="2">
        <f>_xlfn.XLOOKUP(A1266,Cleaning!$A:$A,Cleaning!$E:$E,0,0)</f>
        <v>45781</v>
      </c>
      <c r="F1266" s="10" t="str">
        <f>_xlfn.XLOOKUP(A1266,Cleaning!$A:$A,Cleaning!$F:$F,0,0)</f>
        <v>Sunday</v>
      </c>
      <c r="G1266" t="str">
        <f>_xlfn.XLOOKUP(A1266,Cleaning!$A:$A,Cleaning!$G:$G,0,0)</f>
        <v>Dinner</v>
      </c>
      <c r="H1266" t="str">
        <f>_xlfn.XLOOKUP(A1266,Cleaning!$A:$A,Cleaning!$I:$I,0,0)</f>
        <v>Delivery</v>
      </c>
      <c r="I1266" t="str">
        <f>_xlfn.XLOOKUP(A1266,Cleaning!$A:$A,Cleaning!$J:$J,0,0)</f>
        <v>Spicy Chicken Combo</v>
      </c>
      <c r="J1266" t="str">
        <f>_xlfn.XLOOKUP(A1266,Cleaning!$A:$A,Cleaning!$L:$L,0,0)</f>
        <v>No Modifier</v>
      </c>
      <c r="K1266" t="str">
        <f>_xlfn.XLOOKUP(A1266,Cleaning!$A:$A,Cleaning!$X:$X,0,0)</f>
        <v>MobilePay</v>
      </c>
      <c r="L1266" s="3">
        <f>_xlfn.XLOOKUP(A1266,Cleaning!$A:$A,Cleaning!$M:$M,0,0)</f>
        <v>1</v>
      </c>
      <c r="M1266" s="5">
        <f>_xlfn.XLOOKUP(A1266,Cleaning!$A:$A,Cleaning!$O:$O,0,0)</f>
        <v>9.3699999999999992</v>
      </c>
      <c r="N1266" s="12">
        <f>_xlfn.XLOOKUP(A1266,Cleaning!$A:$A,Cleaning!$P:$P,0,0)</f>
        <v>9.3699999999999992</v>
      </c>
      <c r="O1266">
        <f>_xlfn.XLOOKUP(A1266,Cleaning!$A:$A,Cleaning!$R:$R,0,0)</f>
        <v>0</v>
      </c>
      <c r="P1266">
        <f>_xlfn.XLOOKUP(A1266,Cleaning!$A:$A,Cleaning!$T:$T,0,0)</f>
        <v>0.89</v>
      </c>
      <c r="Q1266" s="5">
        <f>_xlfn.XLOOKUP(A1266,Cleaning!$A:$A,Cleaning!$V:$V,0,0)</f>
        <v>10.26</v>
      </c>
    </row>
    <row r="1267" spans="1:17" x14ac:dyDescent="0.3">
      <c r="A1267" s="3">
        <v>121265</v>
      </c>
      <c r="B1267">
        <f>_xlfn.XLOOKUP(A1267,Cleaning!$A:$A,Cleaning!$B:$B,0,0)</f>
        <v>202</v>
      </c>
      <c r="C1267" s="2">
        <f>_xlfn.XLOOKUP(A1267,Cleaning!$A:$A,Cleaning!$C:$C,0,0)</f>
        <v>45839</v>
      </c>
      <c r="D1267" s="4">
        <f>_xlfn.XLOOKUP(A1267,Cleaning!$A:$A,Cleaning!$D:$D,0,0)</f>
        <v>0.37115740740740738</v>
      </c>
      <c r="E1267" s="2">
        <f>_xlfn.XLOOKUP(A1267,Cleaning!$A:$A,Cleaning!$E:$E,0,0)</f>
        <v>45839</v>
      </c>
      <c r="F1267" s="10" t="str">
        <f>_xlfn.XLOOKUP(A1267,Cleaning!$A:$A,Cleaning!$F:$F,0,0)</f>
        <v>Tuesday</v>
      </c>
      <c r="G1267" t="str">
        <f>_xlfn.XLOOKUP(A1267,Cleaning!$A:$A,Cleaning!$G:$G,0,0)</f>
        <v>Dinner</v>
      </c>
      <c r="H1267" t="str">
        <f>_xlfn.XLOOKUP(A1267,Cleaning!$A:$A,Cleaning!$I:$I,0,0)</f>
        <v>Dine-In</v>
      </c>
      <c r="I1267" t="str">
        <f>_xlfn.XLOOKUP(A1267,Cleaning!$A:$A,Cleaning!$J:$J,0,0)</f>
        <v>Double Cheeseburger Combo</v>
      </c>
      <c r="J1267" t="str">
        <f>_xlfn.XLOOKUP(A1267,Cleaning!$A:$A,Cleaning!$L:$L,0,0)</f>
        <v>No Modifier</v>
      </c>
      <c r="K1267" t="str">
        <f>_xlfn.XLOOKUP(A1267,Cleaning!$A:$A,Cleaning!$X:$X,0,0)</f>
        <v>Cash</v>
      </c>
      <c r="L1267" s="3">
        <f>_xlfn.XLOOKUP(A1267,Cleaning!$A:$A,Cleaning!$M:$M,0,0)</f>
        <v>1</v>
      </c>
      <c r="M1267" s="5">
        <f>_xlfn.XLOOKUP(A1267,Cleaning!$A:$A,Cleaning!$O:$O,0,0)</f>
        <v>9.2799999999999994</v>
      </c>
      <c r="N1267" s="12">
        <f>_xlfn.XLOOKUP(A1267,Cleaning!$A:$A,Cleaning!$P:$P,0,0)</f>
        <v>9.2799999999999994</v>
      </c>
      <c r="O1267">
        <f>_xlfn.XLOOKUP(A1267,Cleaning!$A:$A,Cleaning!$R:$R,0,0)</f>
        <v>0</v>
      </c>
      <c r="P1267">
        <f>_xlfn.XLOOKUP(A1267,Cleaning!$A:$A,Cleaning!$T:$T,0,0)</f>
        <v>0.88</v>
      </c>
      <c r="Q1267" s="5">
        <f>_xlfn.XLOOKUP(A1267,Cleaning!$A:$A,Cleaning!$V:$V,0,0)</f>
        <v>10.16</v>
      </c>
    </row>
    <row r="1268" spans="1:17" x14ac:dyDescent="0.3">
      <c r="A1268" s="3">
        <v>121266</v>
      </c>
      <c r="B1268">
        <f>_xlfn.XLOOKUP(A1268,Cleaning!$A:$A,Cleaning!$B:$B,0,0)</f>
        <v>101</v>
      </c>
      <c r="C1268" s="2">
        <f>_xlfn.XLOOKUP(A1268,Cleaning!$A:$A,Cleaning!$C:$C,0,0)</f>
        <v>45818</v>
      </c>
      <c r="D1268" s="4">
        <f>_xlfn.XLOOKUP(A1268,Cleaning!$A:$A,Cleaning!$D:$D,0,0)</f>
        <v>0.18060185185185185</v>
      </c>
      <c r="E1268" s="2">
        <f>_xlfn.XLOOKUP(A1268,Cleaning!$A:$A,Cleaning!$E:$E,0,0)</f>
        <v>45818</v>
      </c>
      <c r="F1268" s="10" t="str">
        <f>_xlfn.XLOOKUP(A1268,Cleaning!$A:$A,Cleaning!$F:$F,0,0)</f>
        <v>Tuesday</v>
      </c>
      <c r="G1268" t="str">
        <f>_xlfn.XLOOKUP(A1268,Cleaning!$A:$A,Cleaning!$G:$G,0,0)</f>
        <v>Afternoon</v>
      </c>
      <c r="H1268" t="str">
        <f>_xlfn.XLOOKUP(A1268,Cleaning!$A:$A,Cleaning!$I:$I,0,0)</f>
        <v>Delivery</v>
      </c>
      <c r="I1268" t="str">
        <f>_xlfn.XLOOKUP(A1268,Cleaning!$A:$A,Cleaning!$J:$J,0,0)</f>
        <v>Side Salad</v>
      </c>
      <c r="J1268" t="str">
        <f>_xlfn.XLOOKUP(A1268,Cleaning!$A:$A,Cleaning!$L:$L,0,0)</f>
        <v>No Modifier</v>
      </c>
      <c r="K1268" t="str">
        <f>_xlfn.XLOOKUP(A1268,Cleaning!$A:$A,Cleaning!$X:$X,0,0)</f>
        <v>Card</v>
      </c>
      <c r="L1268" s="3">
        <f>_xlfn.XLOOKUP(A1268,Cleaning!$A:$A,Cleaning!$M:$M,0,0)</f>
        <v>3</v>
      </c>
      <c r="M1268" s="5">
        <f>_xlfn.XLOOKUP(A1268,Cleaning!$A:$A,Cleaning!$O:$O,0,0)</f>
        <v>2.8200000000000003</v>
      </c>
      <c r="N1268" s="12">
        <f>_xlfn.XLOOKUP(A1268,Cleaning!$A:$A,Cleaning!$P:$P,0,0)</f>
        <v>8.4600000000000009</v>
      </c>
      <c r="O1268">
        <f>_xlfn.XLOOKUP(A1268,Cleaning!$A:$A,Cleaning!$R:$R,0,0)</f>
        <v>0</v>
      </c>
      <c r="P1268">
        <f>_xlfn.XLOOKUP(A1268,Cleaning!$A:$A,Cleaning!$T:$T,0,0)</f>
        <v>0.68</v>
      </c>
      <c r="Q1268" s="5">
        <f>_xlfn.XLOOKUP(A1268,Cleaning!$A:$A,Cleaning!$V:$V,0,0)</f>
        <v>9.14</v>
      </c>
    </row>
    <row r="1269" spans="1:17" x14ac:dyDescent="0.3">
      <c r="A1269" s="3">
        <v>121267</v>
      </c>
      <c r="B1269">
        <f>_xlfn.XLOOKUP(A1269,Cleaning!$A:$A,Cleaning!$B:$B,0,0)</f>
        <v>301</v>
      </c>
      <c r="C1269" s="2">
        <f>_xlfn.XLOOKUP(A1269,Cleaning!$A:$A,Cleaning!$C:$C,0,0)</f>
        <v>45833</v>
      </c>
      <c r="D1269" s="4">
        <f>_xlfn.XLOOKUP(A1269,Cleaning!$A:$A,Cleaning!$D:$D,0,0)</f>
        <v>0.34185185185185185</v>
      </c>
      <c r="E1269" s="2">
        <f>_xlfn.XLOOKUP(A1269,Cleaning!$A:$A,Cleaning!$E:$E,0,0)</f>
        <v>45833</v>
      </c>
      <c r="F1269" s="10" t="str">
        <f>_xlfn.XLOOKUP(A1269,Cleaning!$A:$A,Cleaning!$F:$F,0,0)</f>
        <v>Wednesday</v>
      </c>
      <c r="G1269" t="str">
        <f>_xlfn.XLOOKUP(A1269,Cleaning!$A:$A,Cleaning!$G:$G,0,0)</f>
        <v>Breakfast</v>
      </c>
      <c r="H1269" t="str">
        <f>_xlfn.XLOOKUP(A1269,Cleaning!$A:$A,Cleaning!$I:$I,0,0)</f>
        <v>Dine-In</v>
      </c>
      <c r="I1269" t="str">
        <f>_xlfn.XLOOKUP(A1269,Cleaning!$A:$A,Cleaning!$J:$J,0,0)</f>
        <v>Breakfast Burrito</v>
      </c>
      <c r="J1269" t="str">
        <f>_xlfn.XLOOKUP(A1269,Cleaning!$A:$A,Cleaning!$L:$L,0,0)</f>
        <v>Extra Egg</v>
      </c>
      <c r="K1269" t="str">
        <f>_xlfn.XLOOKUP(A1269,Cleaning!$A:$A,Cleaning!$X:$X,0,0)</f>
        <v>MobilePay</v>
      </c>
      <c r="L1269" s="3">
        <f>_xlfn.XLOOKUP(A1269,Cleaning!$A:$A,Cleaning!$M:$M,0,0)</f>
        <v>1</v>
      </c>
      <c r="M1269" s="5">
        <f>_xlfn.XLOOKUP(A1269,Cleaning!$A:$A,Cleaning!$O:$O,0,0)</f>
        <v>4.51</v>
      </c>
      <c r="N1269" s="12">
        <f>_xlfn.XLOOKUP(A1269,Cleaning!$A:$A,Cleaning!$P:$P,0,0)</f>
        <v>4.51</v>
      </c>
      <c r="O1269">
        <f>_xlfn.XLOOKUP(A1269,Cleaning!$A:$A,Cleaning!$R:$R,0,0)</f>
        <v>0</v>
      </c>
      <c r="P1269">
        <f>_xlfn.XLOOKUP(A1269,Cleaning!$A:$A,Cleaning!$T:$T,0,0)</f>
        <v>0.28999999999999998</v>
      </c>
      <c r="Q1269" s="5">
        <f>_xlfn.XLOOKUP(A1269,Cleaning!$A:$A,Cleaning!$V:$V,0,0)</f>
        <v>4.8</v>
      </c>
    </row>
    <row r="1270" spans="1:17" x14ac:dyDescent="0.3">
      <c r="A1270" s="3">
        <v>121268</v>
      </c>
      <c r="B1270">
        <f>_xlfn.XLOOKUP(A1270,Cleaning!$A:$A,Cleaning!$B:$B,0,0)</f>
        <v>501</v>
      </c>
      <c r="C1270" s="2">
        <f>_xlfn.XLOOKUP(A1270,Cleaning!$A:$A,Cleaning!$C:$C,0,0)</f>
        <v>45832</v>
      </c>
      <c r="D1270" s="4">
        <f>_xlfn.XLOOKUP(A1270,Cleaning!$A:$A,Cleaning!$D:$D,0,0)</f>
        <v>0.52687499999999998</v>
      </c>
      <c r="E1270" s="2">
        <f>_xlfn.XLOOKUP(A1270,Cleaning!$A:$A,Cleaning!$E:$E,0,0)</f>
        <v>45832</v>
      </c>
      <c r="F1270" s="10" t="str">
        <f>_xlfn.XLOOKUP(A1270,Cleaning!$A:$A,Cleaning!$F:$F,0,0)</f>
        <v>Tuesday</v>
      </c>
      <c r="G1270" t="str">
        <f>_xlfn.XLOOKUP(A1270,Cleaning!$A:$A,Cleaning!$G:$G,0,0)</f>
        <v>Lunch</v>
      </c>
      <c r="H1270" t="str">
        <f>_xlfn.XLOOKUP(A1270,Cleaning!$A:$A,Cleaning!$I:$I,0,0)</f>
        <v>Dine-In</v>
      </c>
      <c r="I1270" t="str">
        <f>_xlfn.XLOOKUP(A1270,Cleaning!$A:$A,Cleaning!$J:$J,0,0)</f>
        <v>Chicken Sandwich Combo</v>
      </c>
      <c r="J1270" t="str">
        <f>_xlfn.XLOOKUP(A1270,Cleaning!$A:$A,Cleaning!$L:$L,0,0)</f>
        <v>No Pickles</v>
      </c>
      <c r="K1270" t="str">
        <f>_xlfn.XLOOKUP(A1270,Cleaning!$A:$A,Cleaning!$X:$X,0,0)</f>
        <v>Card</v>
      </c>
      <c r="L1270" s="3">
        <f>_xlfn.XLOOKUP(A1270,Cleaning!$A:$A,Cleaning!$M:$M,0,0)</f>
        <v>1</v>
      </c>
      <c r="M1270" s="5">
        <f>_xlfn.XLOOKUP(A1270,Cleaning!$A:$A,Cleaning!$O:$O,0,0)</f>
        <v>8.620000000000001</v>
      </c>
      <c r="N1270" s="12">
        <f>_xlfn.XLOOKUP(A1270,Cleaning!$A:$A,Cleaning!$P:$P,0,0)</f>
        <v>8.620000000000001</v>
      </c>
      <c r="O1270">
        <f>_xlfn.XLOOKUP(A1270,Cleaning!$A:$A,Cleaning!$R:$R,0,0)</f>
        <v>0.86</v>
      </c>
      <c r="P1270">
        <f>_xlfn.XLOOKUP(A1270,Cleaning!$A:$A,Cleaning!$T:$T,0,0)</f>
        <v>0.47</v>
      </c>
      <c r="Q1270" s="5">
        <f>_xlfn.XLOOKUP(A1270,Cleaning!$A:$A,Cleaning!$V:$V,0,0)</f>
        <v>8.23</v>
      </c>
    </row>
    <row r="1271" spans="1:17" x14ac:dyDescent="0.3">
      <c r="A1271" s="3">
        <v>121269</v>
      </c>
      <c r="B1271">
        <f>_xlfn.XLOOKUP(A1271,Cleaning!$A:$A,Cleaning!$B:$B,0,0)</f>
        <v>201</v>
      </c>
      <c r="C1271" s="2">
        <f>_xlfn.XLOOKUP(A1271,Cleaning!$A:$A,Cleaning!$C:$C,0,0)</f>
        <v>45778</v>
      </c>
      <c r="D1271" s="4">
        <f>_xlfn.XLOOKUP(A1271,Cleaning!$A:$A,Cleaning!$D:$D,0,0)</f>
        <v>0.23204861111111111</v>
      </c>
      <c r="E1271" s="2">
        <f>_xlfn.XLOOKUP(A1271,Cleaning!$A:$A,Cleaning!$E:$E,0,0)</f>
        <v>45778</v>
      </c>
      <c r="F1271" s="10" t="str">
        <f>_xlfn.XLOOKUP(A1271,Cleaning!$A:$A,Cleaning!$F:$F,0,0)</f>
        <v>Thursday</v>
      </c>
      <c r="G1271" t="str">
        <f>_xlfn.XLOOKUP(A1271,Cleaning!$A:$A,Cleaning!$G:$G,0,0)</f>
        <v>Afternoon</v>
      </c>
      <c r="H1271" t="str">
        <f>_xlfn.XLOOKUP(A1271,Cleaning!$A:$A,Cleaning!$I:$I,0,0)</f>
        <v>Dine-In</v>
      </c>
      <c r="I1271" t="str">
        <f>_xlfn.XLOOKUP(A1271,Cleaning!$A:$A,Cleaning!$J:$J,0,0)</f>
        <v>Chicken Nuggets (6pc)</v>
      </c>
      <c r="J1271" t="str">
        <f>_xlfn.XLOOKUP(A1271,Cleaning!$A:$A,Cleaning!$L:$L,0,0)</f>
        <v>No Modifier</v>
      </c>
      <c r="K1271" t="str">
        <f>_xlfn.XLOOKUP(A1271,Cleaning!$A:$A,Cleaning!$X:$X,0,0)</f>
        <v>MobilePay</v>
      </c>
      <c r="L1271" s="3">
        <f>_xlfn.XLOOKUP(A1271,Cleaning!$A:$A,Cleaning!$M:$M,0,0)</f>
        <v>1</v>
      </c>
      <c r="M1271" s="5">
        <f>_xlfn.XLOOKUP(A1271,Cleaning!$A:$A,Cleaning!$O:$O,0,0)</f>
        <v>4.05</v>
      </c>
      <c r="N1271" s="12">
        <f>_xlfn.XLOOKUP(A1271,Cleaning!$A:$A,Cleaning!$P:$P,0,0)</f>
        <v>4.05</v>
      </c>
      <c r="O1271">
        <f>_xlfn.XLOOKUP(A1271,Cleaning!$A:$A,Cleaning!$R:$R,0,0)</f>
        <v>0</v>
      </c>
      <c r="P1271">
        <f>_xlfn.XLOOKUP(A1271,Cleaning!$A:$A,Cleaning!$T:$T,0,0)</f>
        <v>0.24</v>
      </c>
      <c r="Q1271" s="5">
        <f>_xlfn.XLOOKUP(A1271,Cleaning!$A:$A,Cleaning!$V:$V,0,0)</f>
        <v>4.29</v>
      </c>
    </row>
    <row r="1272" spans="1:17" x14ac:dyDescent="0.3">
      <c r="A1272" s="3">
        <v>121270</v>
      </c>
      <c r="B1272">
        <f>_xlfn.XLOOKUP(A1272,Cleaning!$A:$A,Cleaning!$B:$B,0,0)</f>
        <v>202</v>
      </c>
      <c r="C1272" s="2">
        <f>_xlfn.XLOOKUP(A1272,Cleaning!$A:$A,Cleaning!$C:$C,0,0)</f>
        <v>45790</v>
      </c>
      <c r="D1272" s="4">
        <f>_xlfn.XLOOKUP(A1272,Cleaning!$A:$A,Cleaning!$D:$D,0,0)</f>
        <v>0.20951388888888889</v>
      </c>
      <c r="E1272" s="2">
        <f>_xlfn.XLOOKUP(A1272,Cleaning!$A:$A,Cleaning!$E:$E,0,0)</f>
        <v>45790</v>
      </c>
      <c r="F1272" s="10" t="str">
        <f>_xlfn.XLOOKUP(A1272,Cleaning!$A:$A,Cleaning!$F:$F,0,0)</f>
        <v>Tuesday</v>
      </c>
      <c r="G1272" t="str">
        <f>_xlfn.XLOOKUP(A1272,Cleaning!$A:$A,Cleaning!$G:$G,0,0)</f>
        <v>Afternoon</v>
      </c>
      <c r="H1272" t="str">
        <f>_xlfn.XLOOKUP(A1272,Cleaning!$A:$A,Cleaning!$I:$I,0,0)</f>
        <v>Takeout</v>
      </c>
      <c r="I1272" t="str">
        <f>_xlfn.XLOOKUP(A1272,Cleaning!$A:$A,Cleaning!$J:$J,0,0)</f>
        <v>Chicken Nuggets (10pc)</v>
      </c>
      <c r="J1272" t="str">
        <f>_xlfn.XLOOKUP(A1272,Cleaning!$A:$A,Cleaning!$L:$L,0,0)</f>
        <v>No Modifier</v>
      </c>
      <c r="K1272" t="str">
        <f>_xlfn.XLOOKUP(A1272,Cleaning!$A:$A,Cleaning!$X:$X,0,0)</f>
        <v>Cash</v>
      </c>
      <c r="L1272" s="3">
        <f>_xlfn.XLOOKUP(A1272,Cleaning!$A:$A,Cleaning!$M:$M,0,0)</f>
        <v>1</v>
      </c>
      <c r="M1272" s="5">
        <f>_xlfn.XLOOKUP(A1272,Cleaning!$A:$A,Cleaning!$O:$O,0,0)</f>
        <v>5.35</v>
      </c>
      <c r="N1272" s="12">
        <f>_xlfn.XLOOKUP(A1272,Cleaning!$A:$A,Cleaning!$P:$P,0,0)</f>
        <v>5.35</v>
      </c>
      <c r="O1272">
        <f>_xlfn.XLOOKUP(A1272,Cleaning!$A:$A,Cleaning!$R:$R,0,0)</f>
        <v>0</v>
      </c>
      <c r="P1272">
        <f>_xlfn.XLOOKUP(A1272,Cleaning!$A:$A,Cleaning!$T:$T,0,0)</f>
        <v>0.45</v>
      </c>
      <c r="Q1272" s="5">
        <f>_xlfn.XLOOKUP(A1272,Cleaning!$A:$A,Cleaning!$V:$V,0,0)</f>
        <v>5.8</v>
      </c>
    </row>
    <row r="1273" spans="1:17" x14ac:dyDescent="0.3">
      <c r="A1273" s="3">
        <v>121271</v>
      </c>
      <c r="B1273">
        <f>_xlfn.XLOOKUP(A1273,Cleaning!$A:$A,Cleaning!$B:$B,0,0)</f>
        <v>301</v>
      </c>
      <c r="C1273" s="2">
        <f>_xlfn.XLOOKUP(A1273,Cleaning!$A:$A,Cleaning!$C:$C,0,0)</f>
        <v>45862</v>
      </c>
      <c r="D1273" s="4">
        <f>_xlfn.XLOOKUP(A1273,Cleaning!$A:$A,Cleaning!$D:$D,0,0)</f>
        <v>0.29443287037037036</v>
      </c>
      <c r="E1273" s="2">
        <f>_xlfn.XLOOKUP(A1273,Cleaning!$A:$A,Cleaning!$E:$E,0,0)</f>
        <v>45862</v>
      </c>
      <c r="F1273" s="10" t="str">
        <f>_xlfn.XLOOKUP(A1273,Cleaning!$A:$A,Cleaning!$F:$F,0,0)</f>
        <v>Thursday</v>
      </c>
      <c r="G1273" t="str">
        <f>_xlfn.XLOOKUP(A1273,Cleaning!$A:$A,Cleaning!$G:$G,0,0)</f>
        <v>Dinner</v>
      </c>
      <c r="H1273" t="str">
        <f>_xlfn.XLOOKUP(A1273,Cleaning!$A:$A,Cleaning!$I:$I,0,0)</f>
        <v>Dine-In</v>
      </c>
      <c r="I1273" t="str">
        <f>_xlfn.XLOOKUP(A1273,Cleaning!$A:$A,Cleaning!$J:$J,0,0)</f>
        <v>Spicy Chicken Sandwich</v>
      </c>
      <c r="J1273" t="str">
        <f>_xlfn.XLOOKUP(A1273,Cleaning!$A:$A,Cleaning!$L:$L,0,0)</f>
        <v>Add Jalapenos</v>
      </c>
      <c r="K1273" t="str">
        <f>_xlfn.XLOOKUP(A1273,Cleaning!$A:$A,Cleaning!$X:$X,0,0)</f>
        <v>GiftCard</v>
      </c>
      <c r="L1273" s="3">
        <f>_xlfn.XLOOKUP(A1273,Cleaning!$A:$A,Cleaning!$M:$M,0,0)</f>
        <v>2</v>
      </c>
      <c r="M1273" s="5">
        <f>_xlfn.XLOOKUP(A1273,Cleaning!$A:$A,Cleaning!$O:$O,0,0)</f>
        <v>6.27</v>
      </c>
      <c r="N1273" s="12">
        <f>_xlfn.XLOOKUP(A1273,Cleaning!$A:$A,Cleaning!$P:$P,0,0)</f>
        <v>12.54</v>
      </c>
      <c r="O1273">
        <f>_xlfn.XLOOKUP(A1273,Cleaning!$A:$A,Cleaning!$R:$R,0,0)</f>
        <v>0</v>
      </c>
      <c r="P1273">
        <f>_xlfn.XLOOKUP(A1273,Cleaning!$A:$A,Cleaning!$T:$T,0,0)</f>
        <v>1.07</v>
      </c>
      <c r="Q1273" s="5">
        <f>_xlfn.XLOOKUP(A1273,Cleaning!$A:$A,Cleaning!$V:$V,0,0)</f>
        <v>13.61</v>
      </c>
    </row>
    <row r="1274" spans="1:17" x14ac:dyDescent="0.3">
      <c r="A1274" s="3">
        <v>121272</v>
      </c>
      <c r="B1274">
        <f>_xlfn.XLOOKUP(A1274,Cleaning!$A:$A,Cleaning!$B:$B,0,0)</f>
        <v>101</v>
      </c>
      <c r="C1274" s="2">
        <f>_xlfn.XLOOKUP(A1274,Cleaning!$A:$A,Cleaning!$C:$C,0,0)</f>
        <v>45873</v>
      </c>
      <c r="D1274" s="4">
        <f>_xlfn.XLOOKUP(A1274,Cleaning!$A:$A,Cleaning!$D:$D,0,0)</f>
        <v>0.23966435185185186</v>
      </c>
      <c r="E1274" s="2">
        <f>_xlfn.XLOOKUP(A1274,Cleaning!$A:$A,Cleaning!$E:$E,0,0)</f>
        <v>45873</v>
      </c>
      <c r="F1274" s="10" t="str">
        <f>_xlfn.XLOOKUP(A1274,Cleaning!$A:$A,Cleaning!$F:$F,0,0)</f>
        <v>Monday</v>
      </c>
      <c r="G1274" t="str">
        <f>_xlfn.XLOOKUP(A1274,Cleaning!$A:$A,Cleaning!$G:$G,0,0)</f>
        <v>Afternoon</v>
      </c>
      <c r="H1274" t="str">
        <f>_xlfn.XLOOKUP(A1274,Cleaning!$A:$A,Cleaning!$I:$I,0,0)</f>
        <v>Takeout</v>
      </c>
      <c r="I1274" t="str">
        <f>_xlfn.XLOOKUP(A1274,Cleaning!$A:$A,Cleaning!$J:$J,0,0)</f>
        <v>Soft Drink (Medium)</v>
      </c>
      <c r="J1274" t="str">
        <f>_xlfn.XLOOKUP(A1274,Cleaning!$A:$A,Cleaning!$L:$L,0,0)</f>
        <v>No Modifier</v>
      </c>
      <c r="K1274" t="str">
        <f>_xlfn.XLOOKUP(A1274,Cleaning!$A:$A,Cleaning!$X:$X,0,0)</f>
        <v>Cash</v>
      </c>
      <c r="L1274" s="3">
        <f>_xlfn.XLOOKUP(A1274,Cleaning!$A:$A,Cleaning!$M:$M,0,0)</f>
        <v>1</v>
      </c>
      <c r="M1274" s="5">
        <f>_xlfn.XLOOKUP(A1274,Cleaning!$A:$A,Cleaning!$O:$O,0,0)</f>
        <v>2.35</v>
      </c>
      <c r="N1274" s="12">
        <f>_xlfn.XLOOKUP(A1274,Cleaning!$A:$A,Cleaning!$P:$P,0,0)</f>
        <v>2.35</v>
      </c>
      <c r="O1274">
        <f>_xlfn.XLOOKUP(A1274,Cleaning!$A:$A,Cleaning!$R:$R,0,0)</f>
        <v>0</v>
      </c>
      <c r="P1274">
        <f>_xlfn.XLOOKUP(A1274,Cleaning!$A:$A,Cleaning!$T:$T,0,0)</f>
        <v>0.17</v>
      </c>
      <c r="Q1274" s="5">
        <f>_xlfn.XLOOKUP(A1274,Cleaning!$A:$A,Cleaning!$V:$V,0,0)</f>
        <v>2.52</v>
      </c>
    </row>
    <row r="1275" spans="1:17" x14ac:dyDescent="0.3">
      <c r="A1275" s="3">
        <v>121273</v>
      </c>
      <c r="B1275">
        <f>_xlfn.XLOOKUP(A1275,Cleaning!$A:$A,Cleaning!$B:$B,0,0)</f>
        <v>102</v>
      </c>
      <c r="C1275" s="2">
        <f>_xlfn.XLOOKUP(A1275,Cleaning!$A:$A,Cleaning!$C:$C,0,0)</f>
        <v>45810</v>
      </c>
      <c r="D1275" s="4">
        <f>_xlfn.XLOOKUP(A1275,Cleaning!$A:$A,Cleaning!$D:$D,0,0)</f>
        <v>0.3162152777777778</v>
      </c>
      <c r="E1275" s="2">
        <f>_xlfn.XLOOKUP(A1275,Cleaning!$A:$A,Cleaning!$E:$E,0,0)</f>
        <v>45810</v>
      </c>
      <c r="F1275" s="10" t="str">
        <f>_xlfn.XLOOKUP(A1275,Cleaning!$A:$A,Cleaning!$F:$F,0,0)</f>
        <v>Monday</v>
      </c>
      <c r="G1275" t="str">
        <f>_xlfn.XLOOKUP(A1275,Cleaning!$A:$A,Cleaning!$G:$G,0,0)</f>
        <v>Breakfast</v>
      </c>
      <c r="H1275" t="str">
        <f>_xlfn.XLOOKUP(A1275,Cleaning!$A:$A,Cleaning!$I:$I,0,0)</f>
        <v>Drive-Thru</v>
      </c>
      <c r="I1275" t="str">
        <f>_xlfn.XLOOKUP(A1275,Cleaning!$A:$A,Cleaning!$J:$J,0,0)</f>
        <v>Coffee</v>
      </c>
      <c r="J1275" t="str">
        <f>_xlfn.XLOOKUP(A1275,Cleaning!$A:$A,Cleaning!$L:$L,0,0)</f>
        <v>No Modifier</v>
      </c>
      <c r="K1275" t="str">
        <f>_xlfn.XLOOKUP(A1275,Cleaning!$A:$A,Cleaning!$X:$X,0,0)</f>
        <v>Card</v>
      </c>
      <c r="L1275" s="3">
        <f>_xlfn.XLOOKUP(A1275,Cleaning!$A:$A,Cleaning!$M:$M,0,0)</f>
        <v>1</v>
      </c>
      <c r="M1275" s="5">
        <f>_xlfn.XLOOKUP(A1275,Cleaning!$A:$A,Cleaning!$O:$O,0,0)</f>
        <v>1.83</v>
      </c>
      <c r="N1275" s="12">
        <f>_xlfn.XLOOKUP(A1275,Cleaning!$A:$A,Cleaning!$P:$P,0,0)</f>
        <v>1.83</v>
      </c>
      <c r="O1275">
        <f>_xlfn.XLOOKUP(A1275,Cleaning!$A:$A,Cleaning!$R:$R,0,0)</f>
        <v>0</v>
      </c>
      <c r="P1275">
        <f>_xlfn.XLOOKUP(A1275,Cleaning!$A:$A,Cleaning!$T:$T,0,0)</f>
        <v>0.16</v>
      </c>
      <c r="Q1275" s="5">
        <f>_xlfn.XLOOKUP(A1275,Cleaning!$A:$A,Cleaning!$V:$V,0,0)</f>
        <v>1.99</v>
      </c>
    </row>
    <row r="1276" spans="1:17" x14ac:dyDescent="0.3">
      <c r="A1276" s="3">
        <v>121274</v>
      </c>
      <c r="B1276">
        <f>_xlfn.XLOOKUP(A1276,Cleaning!$A:$A,Cleaning!$B:$B,0,0)</f>
        <v>101</v>
      </c>
      <c r="C1276" s="2">
        <f>_xlfn.XLOOKUP(A1276,Cleaning!$A:$A,Cleaning!$C:$C,0,0)</f>
        <v>45802</v>
      </c>
      <c r="D1276" s="4">
        <f>_xlfn.XLOOKUP(A1276,Cleaning!$A:$A,Cleaning!$D:$D,0,0)</f>
        <v>0.11319444444444444</v>
      </c>
      <c r="E1276" s="2">
        <f>_xlfn.XLOOKUP(A1276,Cleaning!$A:$A,Cleaning!$E:$E,0,0)</f>
        <v>45802</v>
      </c>
      <c r="F1276" s="10" t="str">
        <f>_xlfn.XLOOKUP(A1276,Cleaning!$A:$A,Cleaning!$F:$F,0,0)</f>
        <v>Sunday</v>
      </c>
      <c r="G1276" t="str">
        <f>_xlfn.XLOOKUP(A1276,Cleaning!$A:$A,Cleaning!$G:$G,0,0)</f>
        <v>Lunch</v>
      </c>
      <c r="H1276" t="str">
        <f>_xlfn.XLOOKUP(A1276,Cleaning!$A:$A,Cleaning!$I:$I,0,0)</f>
        <v>Takeout</v>
      </c>
      <c r="I1276" t="str">
        <f>_xlfn.XLOOKUP(A1276,Cleaning!$A:$A,Cleaning!$J:$J,0,0)</f>
        <v>Veggie Burger</v>
      </c>
      <c r="J1276" t="str">
        <f>_xlfn.XLOOKUP(A1276,Cleaning!$A:$A,Cleaning!$L:$L,0,0)</f>
        <v>No Modifier</v>
      </c>
      <c r="K1276" t="str">
        <f>_xlfn.XLOOKUP(A1276,Cleaning!$A:$A,Cleaning!$X:$X,0,0)</f>
        <v>GiftCard</v>
      </c>
      <c r="L1276" s="3">
        <f>_xlfn.XLOOKUP(A1276,Cleaning!$A:$A,Cleaning!$M:$M,0,0)</f>
        <v>1</v>
      </c>
      <c r="M1276" s="5">
        <f>_xlfn.XLOOKUP(A1276,Cleaning!$A:$A,Cleaning!$O:$O,0,0)</f>
        <v>5.66</v>
      </c>
      <c r="N1276" s="12">
        <f>_xlfn.XLOOKUP(A1276,Cleaning!$A:$A,Cleaning!$P:$P,0,0)</f>
        <v>5.66</v>
      </c>
      <c r="O1276">
        <f>_xlfn.XLOOKUP(A1276,Cleaning!$A:$A,Cleaning!$R:$R,0,0)</f>
        <v>0</v>
      </c>
      <c r="P1276">
        <f>_xlfn.XLOOKUP(A1276,Cleaning!$A:$A,Cleaning!$T:$T,0,0)</f>
        <v>0.34</v>
      </c>
      <c r="Q1276" s="5">
        <f>_xlfn.XLOOKUP(A1276,Cleaning!$A:$A,Cleaning!$V:$V,0,0)</f>
        <v>6</v>
      </c>
    </row>
    <row r="1277" spans="1:17" x14ac:dyDescent="0.3">
      <c r="A1277" s="3">
        <v>121275</v>
      </c>
      <c r="B1277">
        <f>_xlfn.XLOOKUP(A1277,Cleaning!$A:$A,Cleaning!$B:$B,0,0)</f>
        <v>201</v>
      </c>
      <c r="C1277" s="2">
        <f>_xlfn.XLOOKUP(A1277,Cleaning!$A:$A,Cleaning!$C:$C,0,0)</f>
        <v>45782</v>
      </c>
      <c r="D1277" s="4">
        <f>_xlfn.XLOOKUP(A1277,Cleaning!$A:$A,Cleaning!$D:$D,0,0)</f>
        <v>0.22111111111111112</v>
      </c>
      <c r="E1277" s="2">
        <f>_xlfn.XLOOKUP(A1277,Cleaning!$A:$A,Cleaning!$E:$E,0,0)</f>
        <v>45782</v>
      </c>
      <c r="F1277" s="10" t="str">
        <f>_xlfn.XLOOKUP(A1277,Cleaning!$A:$A,Cleaning!$F:$F,0,0)</f>
        <v>Monday</v>
      </c>
      <c r="G1277" t="str">
        <f>_xlfn.XLOOKUP(A1277,Cleaning!$A:$A,Cleaning!$G:$G,0,0)</f>
        <v>Breakfast</v>
      </c>
      <c r="H1277" t="str">
        <f>_xlfn.XLOOKUP(A1277,Cleaning!$A:$A,Cleaning!$I:$I,0,0)</f>
        <v>Drive-Thru</v>
      </c>
      <c r="I1277" t="str">
        <f>_xlfn.XLOOKUP(A1277,Cleaning!$A:$A,Cleaning!$J:$J,0,0)</f>
        <v>Breakfast Burrito</v>
      </c>
      <c r="J1277" t="str">
        <f>_xlfn.XLOOKUP(A1277,Cleaning!$A:$A,Cleaning!$L:$L,0,0)</f>
        <v>Sausage Patty</v>
      </c>
      <c r="K1277" t="str">
        <f>_xlfn.XLOOKUP(A1277,Cleaning!$A:$A,Cleaning!$X:$X,0,0)</f>
        <v>Cash</v>
      </c>
      <c r="L1277" s="3">
        <f>_xlfn.XLOOKUP(A1277,Cleaning!$A:$A,Cleaning!$M:$M,0,0)</f>
        <v>1</v>
      </c>
      <c r="M1277" s="5">
        <f>_xlfn.XLOOKUP(A1277,Cleaning!$A:$A,Cleaning!$O:$O,0,0)</f>
        <v>4.9800000000000004</v>
      </c>
      <c r="N1277" s="12">
        <f>_xlfn.XLOOKUP(A1277,Cleaning!$A:$A,Cleaning!$P:$P,0,0)</f>
        <v>4.9800000000000004</v>
      </c>
      <c r="O1277">
        <f>_xlfn.XLOOKUP(A1277,Cleaning!$A:$A,Cleaning!$R:$R,0,0)</f>
        <v>0</v>
      </c>
      <c r="P1277">
        <f>_xlfn.XLOOKUP(A1277,Cleaning!$A:$A,Cleaning!$T:$T,0,0)</f>
        <v>0.42</v>
      </c>
      <c r="Q1277" s="5">
        <f>_xlfn.XLOOKUP(A1277,Cleaning!$A:$A,Cleaning!$V:$V,0,0)</f>
        <v>5.4</v>
      </c>
    </row>
    <row r="1278" spans="1:17" x14ac:dyDescent="0.3">
      <c r="A1278" s="3">
        <v>121276</v>
      </c>
      <c r="B1278">
        <f>_xlfn.XLOOKUP(A1278,Cleaning!$A:$A,Cleaning!$B:$B,0,0)</f>
        <v>501</v>
      </c>
      <c r="C1278" s="2">
        <f>_xlfn.XLOOKUP(A1278,Cleaning!$A:$A,Cleaning!$C:$C,0,0)</f>
        <v>45878</v>
      </c>
      <c r="D1278" s="4">
        <f>_xlfn.XLOOKUP(A1278,Cleaning!$A:$A,Cleaning!$D:$D,0,0)</f>
        <v>5.1388888888888887E-2</v>
      </c>
      <c r="E1278" s="2">
        <f>_xlfn.XLOOKUP(A1278,Cleaning!$A:$A,Cleaning!$E:$E,0,0)</f>
        <v>45878</v>
      </c>
      <c r="F1278" s="10" t="str">
        <f>_xlfn.XLOOKUP(A1278,Cleaning!$A:$A,Cleaning!$F:$F,0,0)</f>
        <v>Saturday</v>
      </c>
      <c r="G1278" t="str">
        <f>_xlfn.XLOOKUP(A1278,Cleaning!$A:$A,Cleaning!$G:$G,0,0)</f>
        <v>Lunch</v>
      </c>
      <c r="H1278" t="str">
        <f>_xlfn.XLOOKUP(A1278,Cleaning!$A:$A,Cleaning!$I:$I,0,0)</f>
        <v>Dine-In</v>
      </c>
      <c r="I1278" t="str">
        <f>_xlfn.XLOOKUP(A1278,Cleaning!$A:$A,Cleaning!$J:$J,0,0)</f>
        <v>Double Cheeseburger Combo</v>
      </c>
      <c r="J1278" t="str">
        <f>_xlfn.XLOOKUP(A1278,Cleaning!$A:$A,Cleaning!$L:$L,0,0)</f>
        <v>No Modifier</v>
      </c>
      <c r="K1278" t="str">
        <f>_xlfn.XLOOKUP(A1278,Cleaning!$A:$A,Cleaning!$X:$X,0,0)</f>
        <v>Card</v>
      </c>
      <c r="L1278" s="3">
        <f>_xlfn.XLOOKUP(A1278,Cleaning!$A:$A,Cleaning!$M:$M,0,0)</f>
        <v>1</v>
      </c>
      <c r="M1278" s="5">
        <f>_xlfn.XLOOKUP(A1278,Cleaning!$A:$A,Cleaning!$O:$O,0,0)</f>
        <v>11.15</v>
      </c>
      <c r="N1278" s="12">
        <f>_xlfn.XLOOKUP(A1278,Cleaning!$A:$A,Cleaning!$P:$P,0,0)</f>
        <v>11.15</v>
      </c>
      <c r="O1278">
        <f>_xlfn.XLOOKUP(A1278,Cleaning!$A:$A,Cleaning!$R:$R,0,0)</f>
        <v>0</v>
      </c>
      <c r="P1278">
        <f>_xlfn.XLOOKUP(A1278,Cleaning!$A:$A,Cleaning!$T:$T,0,0)</f>
        <v>1.06</v>
      </c>
      <c r="Q1278" s="5">
        <f>_xlfn.XLOOKUP(A1278,Cleaning!$A:$A,Cleaning!$V:$V,0,0)</f>
        <v>12.21</v>
      </c>
    </row>
    <row r="1279" spans="1:17" x14ac:dyDescent="0.3">
      <c r="A1279" s="3">
        <v>121277</v>
      </c>
      <c r="B1279">
        <f>_xlfn.XLOOKUP(A1279,Cleaning!$A:$A,Cleaning!$B:$B,0,0)</f>
        <v>101</v>
      </c>
      <c r="C1279" s="2">
        <f>_xlfn.XLOOKUP(A1279,Cleaning!$A:$A,Cleaning!$C:$C,0,0)</f>
        <v>45873</v>
      </c>
      <c r="D1279" s="4">
        <f>_xlfn.XLOOKUP(A1279,Cleaning!$A:$A,Cleaning!$D:$D,0,0)</f>
        <v>0.10086805555555556</v>
      </c>
      <c r="E1279" s="2">
        <f>_xlfn.XLOOKUP(A1279,Cleaning!$A:$A,Cleaning!$E:$E,0,0)</f>
        <v>45873</v>
      </c>
      <c r="F1279" s="10" t="str">
        <f>_xlfn.XLOOKUP(A1279,Cleaning!$A:$A,Cleaning!$F:$F,0,0)</f>
        <v>Monday</v>
      </c>
      <c r="G1279" t="str">
        <f>_xlfn.XLOOKUP(A1279,Cleaning!$A:$A,Cleaning!$G:$G,0,0)</f>
        <v>Lunch</v>
      </c>
      <c r="H1279" t="str">
        <f>_xlfn.XLOOKUP(A1279,Cleaning!$A:$A,Cleaning!$I:$I,0,0)</f>
        <v>Takeout</v>
      </c>
      <c r="I1279" t="str">
        <f>_xlfn.XLOOKUP(A1279,Cleaning!$A:$A,Cleaning!$J:$J,0,0)</f>
        <v>Cheeseburger</v>
      </c>
      <c r="J1279" t="str">
        <f>_xlfn.XLOOKUP(A1279,Cleaning!$A:$A,Cleaning!$L:$L,0,0)</f>
        <v>No Modifier</v>
      </c>
      <c r="K1279" t="str">
        <f>_xlfn.XLOOKUP(A1279,Cleaning!$A:$A,Cleaning!$X:$X,0,0)</f>
        <v>Card</v>
      </c>
      <c r="L1279" s="3">
        <f>_xlfn.XLOOKUP(A1279,Cleaning!$A:$A,Cleaning!$M:$M,0,0)</f>
        <v>2</v>
      </c>
      <c r="M1279" s="5">
        <f ca="1">_xlfn.XLOOKUP(A1279,Cleaning!$A:$A,Cleaning!$O:$O,0,0)</f>
        <v>3.7700000000000005</v>
      </c>
      <c r="N1279" s="12">
        <f ca="1">_xlfn.XLOOKUP(A1279,Cleaning!$A:$A,Cleaning!$P:$P,0,0)</f>
        <v>7.5400000000000009</v>
      </c>
      <c r="O1279">
        <f ca="1">_xlfn.XLOOKUP(A1279,Cleaning!$A:$A,Cleaning!$R:$R,0,0)</f>
        <v>0.15</v>
      </c>
      <c r="P1279">
        <f>_xlfn.XLOOKUP(A1279,Cleaning!$A:$A,Cleaning!$T:$T,0,0)</f>
        <v>0.55000000000000004</v>
      </c>
      <c r="Q1279" s="5">
        <f>_xlfn.XLOOKUP(A1279,Cleaning!$A:$A,Cleaning!$V:$V,0,0)</f>
        <v>7.94</v>
      </c>
    </row>
    <row r="1280" spans="1:17" x14ac:dyDescent="0.3">
      <c r="A1280" s="3">
        <v>121278</v>
      </c>
      <c r="B1280">
        <f>_xlfn.XLOOKUP(A1280,Cleaning!$A:$A,Cleaning!$B:$B,0,0)</f>
        <v>101</v>
      </c>
      <c r="C1280" s="2">
        <f>_xlfn.XLOOKUP(A1280,Cleaning!$A:$A,Cleaning!$C:$C,0,0)</f>
        <v>45857</v>
      </c>
      <c r="D1280" s="4">
        <f>_xlfn.XLOOKUP(A1280,Cleaning!$A:$A,Cleaning!$D:$D,0,0)</f>
        <v>0.16096064814814814</v>
      </c>
      <c r="E1280" s="2">
        <f>_xlfn.XLOOKUP(A1280,Cleaning!$A:$A,Cleaning!$E:$E,0,0)</f>
        <v>45857</v>
      </c>
      <c r="F1280" s="10" t="str">
        <f>_xlfn.XLOOKUP(A1280,Cleaning!$A:$A,Cleaning!$F:$F,0,0)</f>
        <v>Saturday</v>
      </c>
      <c r="G1280" t="str">
        <f>_xlfn.XLOOKUP(A1280,Cleaning!$A:$A,Cleaning!$G:$G,0,0)</f>
        <v>Afternoon</v>
      </c>
      <c r="H1280" t="str">
        <f>_xlfn.XLOOKUP(A1280,Cleaning!$A:$A,Cleaning!$I:$I,0,0)</f>
        <v>Dine-In</v>
      </c>
      <c r="I1280" t="str">
        <f>_xlfn.XLOOKUP(A1280,Cleaning!$A:$A,Cleaning!$J:$J,0,0)</f>
        <v>Onion Rings</v>
      </c>
      <c r="J1280" t="str">
        <f>_xlfn.XLOOKUP(A1280,Cleaning!$A:$A,Cleaning!$L:$L,0,0)</f>
        <v>No Modifier</v>
      </c>
      <c r="K1280" t="str">
        <f>_xlfn.XLOOKUP(A1280,Cleaning!$A:$A,Cleaning!$X:$X,0,0)</f>
        <v>Card</v>
      </c>
      <c r="L1280" s="3">
        <f>_xlfn.XLOOKUP(A1280,Cleaning!$A:$A,Cleaning!$M:$M,0,0)</f>
        <v>1</v>
      </c>
      <c r="M1280" s="5">
        <f>_xlfn.XLOOKUP(A1280,Cleaning!$A:$A,Cleaning!$O:$O,0,0)</f>
        <v>3.19</v>
      </c>
      <c r="N1280" s="12">
        <f>_xlfn.XLOOKUP(A1280,Cleaning!$A:$A,Cleaning!$P:$P,0,0)</f>
        <v>3.19</v>
      </c>
      <c r="O1280">
        <f>_xlfn.XLOOKUP(A1280,Cleaning!$A:$A,Cleaning!$R:$R,0,0)</f>
        <v>0</v>
      </c>
      <c r="P1280">
        <f>_xlfn.XLOOKUP(A1280,Cleaning!$A:$A,Cleaning!$T:$T,0,0)</f>
        <v>0.23</v>
      </c>
      <c r="Q1280" s="5">
        <f>_xlfn.XLOOKUP(A1280,Cleaning!$A:$A,Cleaning!$V:$V,0,0)</f>
        <v>3.42</v>
      </c>
    </row>
    <row r="1281" spans="1:17" x14ac:dyDescent="0.3">
      <c r="A1281" s="3">
        <v>121279</v>
      </c>
      <c r="B1281">
        <f>_xlfn.XLOOKUP(A1281,Cleaning!$A:$A,Cleaning!$B:$B,0,0)</f>
        <v>201</v>
      </c>
      <c r="C1281" s="2">
        <f>_xlfn.XLOOKUP(A1281,Cleaning!$A:$A,Cleaning!$C:$C,0,0)</f>
        <v>45805</v>
      </c>
      <c r="D1281" s="4">
        <f>_xlfn.XLOOKUP(A1281,Cleaning!$A:$A,Cleaning!$D:$D,0,0)</f>
        <v>0.30905092592592592</v>
      </c>
      <c r="E1281" s="2">
        <f>_xlfn.XLOOKUP(A1281,Cleaning!$A:$A,Cleaning!$E:$E,0,0)</f>
        <v>45805</v>
      </c>
      <c r="F1281" s="10" t="str">
        <f>_xlfn.XLOOKUP(A1281,Cleaning!$A:$A,Cleaning!$F:$F,0,0)</f>
        <v>Wednesday</v>
      </c>
      <c r="G1281" t="str">
        <f>_xlfn.XLOOKUP(A1281,Cleaning!$A:$A,Cleaning!$G:$G,0,0)</f>
        <v>Dinner</v>
      </c>
      <c r="H1281" t="str">
        <f>_xlfn.XLOOKUP(A1281,Cleaning!$A:$A,Cleaning!$I:$I,0,0)</f>
        <v>Dine-In</v>
      </c>
      <c r="I1281" t="str">
        <f>_xlfn.XLOOKUP(A1281,Cleaning!$A:$A,Cleaning!$J:$J,0,0)</f>
        <v>Cheeseburger Combo</v>
      </c>
      <c r="J1281" t="str">
        <f>_xlfn.XLOOKUP(A1281,Cleaning!$A:$A,Cleaning!$L:$L,0,0)</f>
        <v>No Modifier</v>
      </c>
      <c r="K1281" t="str">
        <f>_xlfn.XLOOKUP(A1281,Cleaning!$A:$A,Cleaning!$X:$X,0,0)</f>
        <v>Cash</v>
      </c>
      <c r="L1281" s="3">
        <f>_xlfn.XLOOKUP(A1281,Cleaning!$A:$A,Cleaning!$M:$M,0,0)</f>
        <v>2</v>
      </c>
      <c r="M1281" s="5">
        <f>_xlfn.XLOOKUP(A1281,Cleaning!$A:$A,Cleaning!$O:$O,0,0)</f>
        <v>8.34</v>
      </c>
      <c r="N1281" s="12">
        <f>_xlfn.XLOOKUP(A1281,Cleaning!$A:$A,Cleaning!$P:$P,0,0)</f>
        <v>16.68</v>
      </c>
      <c r="O1281">
        <f>_xlfn.XLOOKUP(A1281,Cleaning!$A:$A,Cleaning!$R:$R,0,0)</f>
        <v>0</v>
      </c>
      <c r="P1281">
        <f>_xlfn.XLOOKUP(A1281,Cleaning!$A:$A,Cleaning!$T:$T,0,0)</f>
        <v>1.5</v>
      </c>
      <c r="Q1281" s="5">
        <f>_xlfn.XLOOKUP(A1281,Cleaning!$A:$A,Cleaning!$V:$V,0,0)</f>
        <v>18.18</v>
      </c>
    </row>
    <row r="1282" spans="1:17" x14ac:dyDescent="0.3">
      <c r="A1282" s="3">
        <v>121280</v>
      </c>
      <c r="B1282">
        <f>_xlfn.XLOOKUP(A1282,Cleaning!$A:$A,Cleaning!$B:$B,0,0)</f>
        <v>103</v>
      </c>
      <c r="C1282" s="2">
        <f>_xlfn.XLOOKUP(A1282,Cleaning!$A:$A,Cleaning!$C:$C,0,0)</f>
        <v>45842</v>
      </c>
      <c r="D1282" s="4">
        <f>_xlfn.XLOOKUP(A1282,Cleaning!$A:$A,Cleaning!$D:$D,0,0)</f>
        <v>0.44141203703703702</v>
      </c>
      <c r="E1282" s="2">
        <f>_xlfn.XLOOKUP(A1282,Cleaning!$A:$A,Cleaning!$E:$E,0,0)</f>
        <v>45842</v>
      </c>
      <c r="F1282" s="10" t="str">
        <f>_xlfn.XLOOKUP(A1282,Cleaning!$A:$A,Cleaning!$F:$F,0,0)</f>
        <v>Friday</v>
      </c>
      <c r="G1282" t="str">
        <f>_xlfn.XLOOKUP(A1282,Cleaning!$A:$A,Cleaning!$G:$G,0,0)</f>
        <v>Breakfast</v>
      </c>
      <c r="H1282" t="str">
        <f>_xlfn.XLOOKUP(A1282,Cleaning!$A:$A,Cleaning!$I:$I,0,0)</f>
        <v>Takeout</v>
      </c>
      <c r="I1282" t="str">
        <f>_xlfn.XLOOKUP(A1282,Cleaning!$A:$A,Cleaning!$J:$J,0,0)</f>
        <v>Sausage Biscuit</v>
      </c>
      <c r="J1282" t="str">
        <f>_xlfn.XLOOKUP(A1282,Cleaning!$A:$A,Cleaning!$L:$L,0,0)</f>
        <v>Extra Egg</v>
      </c>
      <c r="K1282" t="str">
        <f>_xlfn.XLOOKUP(A1282,Cleaning!$A:$A,Cleaning!$X:$X,0,0)</f>
        <v>Card</v>
      </c>
      <c r="L1282" s="3">
        <f>_xlfn.XLOOKUP(A1282,Cleaning!$A:$A,Cleaning!$M:$M,0,0)</f>
        <v>1</v>
      </c>
      <c r="M1282" s="5">
        <f>_xlfn.XLOOKUP(A1282,Cleaning!$A:$A,Cleaning!$O:$O,0,0)</f>
        <v>4.07</v>
      </c>
      <c r="N1282" s="12">
        <f>_xlfn.XLOOKUP(A1282,Cleaning!$A:$A,Cleaning!$P:$P,0,0)</f>
        <v>4.07</v>
      </c>
      <c r="O1282">
        <f>_xlfn.XLOOKUP(A1282,Cleaning!$A:$A,Cleaning!$R:$R,0,0)</f>
        <v>0</v>
      </c>
      <c r="P1282">
        <f>_xlfn.XLOOKUP(A1282,Cleaning!$A:$A,Cleaning!$T:$T,0,0)</f>
        <v>0.26</v>
      </c>
      <c r="Q1282" s="5">
        <f>_xlfn.XLOOKUP(A1282,Cleaning!$A:$A,Cleaning!$V:$V,0,0)</f>
        <v>4.33</v>
      </c>
    </row>
    <row r="1283" spans="1:17" x14ac:dyDescent="0.3">
      <c r="A1283" s="3">
        <v>121281</v>
      </c>
      <c r="B1283">
        <f>_xlfn.XLOOKUP(A1283,Cleaning!$A:$A,Cleaning!$B:$B,0,0)</f>
        <v>202</v>
      </c>
      <c r="C1283" s="2">
        <f>_xlfn.XLOOKUP(A1283,Cleaning!$A:$A,Cleaning!$C:$C,0,0)</f>
        <v>45828</v>
      </c>
      <c r="D1283" s="4">
        <f>_xlfn.XLOOKUP(A1283,Cleaning!$A:$A,Cleaning!$D:$D,0,0)</f>
        <v>0.3825810185185185</v>
      </c>
      <c r="E1283" s="2">
        <f>_xlfn.XLOOKUP(A1283,Cleaning!$A:$A,Cleaning!$E:$E,0,0)</f>
        <v>45828</v>
      </c>
      <c r="F1283" s="10" t="str">
        <f>_xlfn.XLOOKUP(A1283,Cleaning!$A:$A,Cleaning!$F:$F,0,0)</f>
        <v>Friday</v>
      </c>
      <c r="G1283" t="str">
        <f>_xlfn.XLOOKUP(A1283,Cleaning!$A:$A,Cleaning!$G:$G,0,0)</f>
        <v>Dinner</v>
      </c>
      <c r="H1283" t="str">
        <f>_xlfn.XLOOKUP(A1283,Cleaning!$A:$A,Cleaning!$I:$I,0,0)</f>
        <v>Dine-In</v>
      </c>
      <c r="I1283" t="str">
        <f>_xlfn.XLOOKUP(A1283,Cleaning!$A:$A,Cleaning!$J:$J,0,0)</f>
        <v>Cheeseburger Combo</v>
      </c>
      <c r="J1283" t="str">
        <f>_xlfn.XLOOKUP(A1283,Cleaning!$A:$A,Cleaning!$L:$L,0,0)</f>
        <v>No Modifier</v>
      </c>
      <c r="K1283" t="str">
        <f>_xlfn.XLOOKUP(A1283,Cleaning!$A:$A,Cleaning!$X:$X,0,0)</f>
        <v>MobilePay</v>
      </c>
      <c r="L1283" s="3">
        <f>_xlfn.XLOOKUP(A1283,Cleaning!$A:$A,Cleaning!$M:$M,0,0)</f>
        <v>1</v>
      </c>
      <c r="M1283" s="5">
        <f>_xlfn.XLOOKUP(A1283,Cleaning!$A:$A,Cleaning!$O:$O,0,0)</f>
        <v>8.41</v>
      </c>
      <c r="N1283" s="12">
        <f>_xlfn.XLOOKUP(A1283,Cleaning!$A:$A,Cleaning!$P:$P,0,0)</f>
        <v>8.41</v>
      </c>
      <c r="O1283">
        <f>_xlfn.XLOOKUP(A1283,Cleaning!$A:$A,Cleaning!$R:$R,0,0)</f>
        <v>1.68</v>
      </c>
      <c r="P1283">
        <f>_xlfn.XLOOKUP(A1283,Cleaning!$A:$A,Cleaning!$T:$T,0,0)</f>
        <v>0.56999999999999995</v>
      </c>
      <c r="Q1283" s="5">
        <f>_xlfn.XLOOKUP(A1283,Cleaning!$A:$A,Cleaning!$V:$V,0,0)</f>
        <v>7.3</v>
      </c>
    </row>
    <row r="1284" spans="1:17" x14ac:dyDescent="0.3">
      <c r="A1284" s="3">
        <v>121282</v>
      </c>
      <c r="B1284">
        <f>_xlfn.XLOOKUP(A1284,Cleaning!$A:$A,Cleaning!$B:$B,0,0)</f>
        <v>202</v>
      </c>
      <c r="C1284" s="2">
        <f>_xlfn.XLOOKUP(A1284,Cleaning!$A:$A,Cleaning!$C:$C,0,0)</f>
        <v>45875</v>
      </c>
      <c r="D1284" s="4">
        <f>_xlfn.XLOOKUP(A1284,Cleaning!$A:$A,Cleaning!$D:$D,0,0)</f>
        <v>8.3541666666666667E-2</v>
      </c>
      <c r="E1284" s="2">
        <f>_xlfn.XLOOKUP(A1284,Cleaning!$A:$A,Cleaning!$E:$E,0,0)</f>
        <v>45875</v>
      </c>
      <c r="F1284" s="10" t="str">
        <f>_xlfn.XLOOKUP(A1284,Cleaning!$A:$A,Cleaning!$F:$F,0,0)</f>
        <v>Wednesday</v>
      </c>
      <c r="G1284" t="str">
        <f>_xlfn.XLOOKUP(A1284,Cleaning!$A:$A,Cleaning!$G:$G,0,0)</f>
        <v>Lunch</v>
      </c>
      <c r="H1284" t="str">
        <f>_xlfn.XLOOKUP(A1284,Cleaning!$A:$A,Cleaning!$I:$I,0,0)</f>
        <v>Takeout</v>
      </c>
      <c r="I1284" t="str">
        <f>_xlfn.XLOOKUP(A1284,Cleaning!$A:$A,Cleaning!$J:$J,0,0)</f>
        <v>Double Cheeseburger Combo</v>
      </c>
      <c r="J1284" t="str">
        <f>_xlfn.XLOOKUP(A1284,Cleaning!$A:$A,Cleaning!$L:$L,0,0)</f>
        <v>No Modifier</v>
      </c>
      <c r="K1284" t="str">
        <f>_xlfn.XLOOKUP(A1284,Cleaning!$A:$A,Cleaning!$X:$X,0,0)</f>
        <v>Cash</v>
      </c>
      <c r="L1284" s="3">
        <f>_xlfn.XLOOKUP(A1284,Cleaning!$A:$A,Cleaning!$M:$M,0,0)</f>
        <v>1</v>
      </c>
      <c r="M1284" s="5">
        <f>_xlfn.XLOOKUP(A1284,Cleaning!$A:$A,Cleaning!$O:$O,0,0)</f>
        <v>10.34</v>
      </c>
      <c r="N1284" s="12">
        <f>_xlfn.XLOOKUP(A1284,Cleaning!$A:$A,Cleaning!$P:$P,0,0)</f>
        <v>10.34</v>
      </c>
      <c r="O1284">
        <f>_xlfn.XLOOKUP(A1284,Cleaning!$A:$A,Cleaning!$R:$R,0,0)</f>
        <v>0</v>
      </c>
      <c r="P1284">
        <f>_xlfn.XLOOKUP(A1284,Cleaning!$A:$A,Cleaning!$T:$T,0,0)</f>
        <v>0.83</v>
      </c>
      <c r="Q1284" s="5">
        <f>_xlfn.XLOOKUP(A1284,Cleaning!$A:$A,Cleaning!$V:$V,0,0)</f>
        <v>11.17</v>
      </c>
    </row>
    <row r="1285" spans="1:17" x14ac:dyDescent="0.3">
      <c r="A1285" s="3">
        <v>121283</v>
      </c>
      <c r="B1285">
        <f>_xlfn.XLOOKUP(A1285,Cleaning!$A:$A,Cleaning!$B:$B,0,0)</f>
        <v>201</v>
      </c>
      <c r="C1285" s="2">
        <f>_xlfn.XLOOKUP(A1285,Cleaning!$A:$A,Cleaning!$C:$C,0,0)</f>
        <v>45870</v>
      </c>
      <c r="D1285" s="4">
        <f>_xlfn.XLOOKUP(A1285,Cleaning!$A:$A,Cleaning!$D:$D,0,0)</f>
        <v>0.17688657407407407</v>
      </c>
      <c r="E1285" s="2">
        <f>_xlfn.XLOOKUP(A1285,Cleaning!$A:$A,Cleaning!$E:$E,0,0)</f>
        <v>45870</v>
      </c>
      <c r="F1285" s="10" t="str">
        <f>_xlfn.XLOOKUP(A1285,Cleaning!$A:$A,Cleaning!$F:$F,0,0)</f>
        <v>Friday</v>
      </c>
      <c r="G1285" t="str">
        <f>_xlfn.XLOOKUP(A1285,Cleaning!$A:$A,Cleaning!$G:$G,0,0)</f>
        <v>Afternoon</v>
      </c>
      <c r="H1285" t="str">
        <f>_xlfn.XLOOKUP(A1285,Cleaning!$A:$A,Cleaning!$I:$I,0,0)</f>
        <v>Delivery</v>
      </c>
      <c r="I1285" t="str">
        <f>_xlfn.XLOOKUP(A1285,Cleaning!$A:$A,Cleaning!$J:$J,0,0)</f>
        <v>Onion Rings</v>
      </c>
      <c r="J1285" t="str">
        <f>_xlfn.XLOOKUP(A1285,Cleaning!$A:$A,Cleaning!$L:$L,0,0)</f>
        <v>No Sauce</v>
      </c>
      <c r="K1285" t="str">
        <f>_xlfn.XLOOKUP(A1285,Cleaning!$A:$A,Cleaning!$X:$X,0,0)</f>
        <v>GiftCard</v>
      </c>
      <c r="L1285" s="3">
        <f>_xlfn.XLOOKUP(A1285,Cleaning!$A:$A,Cleaning!$M:$M,0,0)</f>
        <v>1</v>
      </c>
      <c r="M1285" s="5">
        <f>_xlfn.XLOOKUP(A1285,Cleaning!$A:$A,Cleaning!$O:$O,0,0)</f>
        <v>3.41</v>
      </c>
      <c r="N1285" s="12">
        <f>_xlfn.XLOOKUP(A1285,Cleaning!$A:$A,Cleaning!$P:$P,0,0)</f>
        <v>3.41</v>
      </c>
      <c r="O1285">
        <f>_xlfn.XLOOKUP(A1285,Cleaning!$A:$A,Cleaning!$R:$R,0,0)</f>
        <v>0</v>
      </c>
      <c r="P1285">
        <f>_xlfn.XLOOKUP(A1285,Cleaning!$A:$A,Cleaning!$T:$T,0,0)</f>
        <v>0.31</v>
      </c>
      <c r="Q1285" s="5">
        <f>_xlfn.XLOOKUP(A1285,Cleaning!$A:$A,Cleaning!$V:$V,0,0)</f>
        <v>3.72</v>
      </c>
    </row>
    <row r="1286" spans="1:17" x14ac:dyDescent="0.3">
      <c r="A1286" s="3">
        <v>121284</v>
      </c>
      <c r="B1286">
        <f>_xlfn.XLOOKUP(A1286,Cleaning!$A:$A,Cleaning!$B:$B,0,0)</f>
        <v>501</v>
      </c>
      <c r="C1286" s="2">
        <f>_xlfn.XLOOKUP(A1286,Cleaning!$A:$A,Cleaning!$C:$C,0,0)</f>
        <v>45822</v>
      </c>
      <c r="D1286" s="4">
        <f>_xlfn.XLOOKUP(A1286,Cleaning!$A:$A,Cleaning!$D:$D,0,0)</f>
        <v>4.4270833333333336E-2</v>
      </c>
      <c r="E1286" s="2">
        <f>_xlfn.XLOOKUP(A1286,Cleaning!$A:$A,Cleaning!$E:$E,0,0)</f>
        <v>45822</v>
      </c>
      <c r="F1286" s="10" t="str">
        <f>_xlfn.XLOOKUP(A1286,Cleaning!$A:$A,Cleaning!$F:$F,0,0)</f>
        <v>Saturday</v>
      </c>
      <c r="G1286" t="str">
        <f>_xlfn.XLOOKUP(A1286,Cleaning!$A:$A,Cleaning!$G:$G,0,0)</f>
        <v>Lunch</v>
      </c>
      <c r="H1286" t="str">
        <f>_xlfn.XLOOKUP(A1286,Cleaning!$A:$A,Cleaning!$I:$I,0,0)</f>
        <v>Takeout</v>
      </c>
      <c r="I1286" t="str">
        <f>_xlfn.XLOOKUP(A1286,Cleaning!$A:$A,Cleaning!$J:$J,0,0)</f>
        <v>Double Cheeseburger Combo</v>
      </c>
      <c r="J1286" t="str">
        <f>_xlfn.XLOOKUP(A1286,Cleaning!$A:$A,Cleaning!$L:$L,0,0)</f>
        <v>No Modifier</v>
      </c>
      <c r="K1286" t="str">
        <f>_xlfn.XLOOKUP(A1286,Cleaning!$A:$A,Cleaning!$X:$X,0,0)</f>
        <v>Card</v>
      </c>
      <c r="L1286" s="3">
        <f>_xlfn.XLOOKUP(A1286,Cleaning!$A:$A,Cleaning!$M:$M,0,0)</f>
        <v>1</v>
      </c>
      <c r="M1286" s="5">
        <f>_xlfn.XLOOKUP(A1286,Cleaning!$A:$A,Cleaning!$O:$O,0,0)</f>
        <v>9.6000000000000014</v>
      </c>
      <c r="N1286" s="12">
        <f>_xlfn.XLOOKUP(A1286,Cleaning!$A:$A,Cleaning!$P:$P,0,0)</f>
        <v>9.6000000000000014</v>
      </c>
      <c r="O1286">
        <f>_xlfn.XLOOKUP(A1286,Cleaning!$A:$A,Cleaning!$R:$R,0,0)</f>
        <v>0</v>
      </c>
      <c r="P1286">
        <f>_xlfn.XLOOKUP(A1286,Cleaning!$A:$A,Cleaning!$T:$T,0,0)</f>
        <v>0.86</v>
      </c>
      <c r="Q1286" s="5">
        <f>_xlfn.XLOOKUP(A1286,Cleaning!$A:$A,Cleaning!$V:$V,0,0)</f>
        <v>10.46</v>
      </c>
    </row>
    <row r="1287" spans="1:17" x14ac:dyDescent="0.3">
      <c r="A1287" s="3">
        <v>121285</v>
      </c>
      <c r="B1287">
        <f>_xlfn.XLOOKUP(A1287,Cleaning!$A:$A,Cleaning!$B:$B,0,0)</f>
        <v>403</v>
      </c>
      <c r="C1287" s="2">
        <f>_xlfn.XLOOKUP(A1287,Cleaning!$A:$A,Cleaning!$C:$C,0,0)</f>
        <v>45810</v>
      </c>
      <c r="D1287" s="4">
        <f>_xlfn.XLOOKUP(A1287,Cleaning!$A:$A,Cleaning!$D:$D,0,0)</f>
        <v>0.18596064814814814</v>
      </c>
      <c r="E1287" s="2">
        <f>_xlfn.XLOOKUP(A1287,Cleaning!$A:$A,Cleaning!$E:$E,0,0)</f>
        <v>45810</v>
      </c>
      <c r="F1287" s="10" t="str">
        <f>_xlfn.XLOOKUP(A1287,Cleaning!$A:$A,Cleaning!$F:$F,0,0)</f>
        <v>Monday</v>
      </c>
      <c r="G1287" t="str">
        <f>_xlfn.XLOOKUP(A1287,Cleaning!$A:$A,Cleaning!$G:$G,0,0)</f>
        <v>Afternoon</v>
      </c>
      <c r="H1287" t="str">
        <f>_xlfn.XLOOKUP(A1287,Cleaning!$A:$A,Cleaning!$I:$I,0,0)</f>
        <v>Drive-Thru</v>
      </c>
      <c r="I1287" t="str">
        <f>_xlfn.XLOOKUP(A1287,Cleaning!$A:$A,Cleaning!$J:$J,0,0)</f>
        <v>Onion Rings</v>
      </c>
      <c r="J1287" t="str">
        <f>_xlfn.XLOOKUP(A1287,Cleaning!$A:$A,Cleaning!$L:$L,0,0)</f>
        <v>No Modifier</v>
      </c>
      <c r="K1287" t="str">
        <f>_xlfn.XLOOKUP(A1287,Cleaning!$A:$A,Cleaning!$X:$X,0,0)</f>
        <v>Cash</v>
      </c>
      <c r="L1287" s="3">
        <f>_xlfn.XLOOKUP(A1287,Cleaning!$A:$A,Cleaning!$M:$M,0,0)</f>
        <v>1</v>
      </c>
      <c r="M1287" s="5">
        <f>_xlfn.XLOOKUP(A1287,Cleaning!$A:$A,Cleaning!$O:$O,0,0)</f>
        <v>2.76</v>
      </c>
      <c r="N1287" s="12">
        <f>_xlfn.XLOOKUP(A1287,Cleaning!$A:$A,Cleaning!$P:$P,0,0)</f>
        <v>2.76</v>
      </c>
      <c r="O1287">
        <f>_xlfn.XLOOKUP(A1287,Cleaning!$A:$A,Cleaning!$R:$R,0,0)</f>
        <v>0</v>
      </c>
      <c r="P1287">
        <f>_xlfn.XLOOKUP(A1287,Cleaning!$A:$A,Cleaning!$T:$T,0,0)</f>
        <v>0.26</v>
      </c>
      <c r="Q1287" s="5">
        <f>_xlfn.XLOOKUP(A1287,Cleaning!$A:$A,Cleaning!$V:$V,0,0)</f>
        <v>3.02</v>
      </c>
    </row>
    <row r="1288" spans="1:17" x14ac:dyDescent="0.3">
      <c r="A1288" s="3">
        <v>121286</v>
      </c>
      <c r="B1288">
        <f>_xlfn.XLOOKUP(A1288,Cleaning!$A:$A,Cleaning!$B:$B,0,0)</f>
        <v>403</v>
      </c>
      <c r="C1288" s="2">
        <f>_xlfn.XLOOKUP(A1288,Cleaning!$A:$A,Cleaning!$C:$C,0,0)</f>
        <v>45808</v>
      </c>
      <c r="D1288" s="4">
        <f>_xlfn.XLOOKUP(A1288,Cleaning!$A:$A,Cleaning!$D:$D,0,0)</f>
        <v>0.47480324074074076</v>
      </c>
      <c r="E1288" s="2">
        <f>_xlfn.XLOOKUP(A1288,Cleaning!$A:$A,Cleaning!$E:$E,0,0)</f>
        <v>45808</v>
      </c>
      <c r="F1288" s="10" t="str">
        <f>_xlfn.XLOOKUP(A1288,Cleaning!$A:$A,Cleaning!$F:$F,0,0)</f>
        <v>Saturday</v>
      </c>
      <c r="G1288" t="str">
        <f>_xlfn.XLOOKUP(A1288,Cleaning!$A:$A,Cleaning!$G:$G,0,0)</f>
        <v>Lunch</v>
      </c>
      <c r="H1288" t="str">
        <f>_xlfn.XLOOKUP(A1288,Cleaning!$A:$A,Cleaning!$I:$I,0,0)</f>
        <v>Takeout</v>
      </c>
      <c r="I1288" t="str">
        <f>_xlfn.XLOOKUP(A1288,Cleaning!$A:$A,Cleaning!$J:$J,0,0)</f>
        <v>Soft Drink (Medium)</v>
      </c>
      <c r="J1288" t="str">
        <f>_xlfn.XLOOKUP(A1288,Cleaning!$A:$A,Cleaning!$L:$L,0,0)</f>
        <v>Almond Milk</v>
      </c>
      <c r="K1288" t="str">
        <f>_xlfn.XLOOKUP(A1288,Cleaning!$A:$A,Cleaning!$X:$X,0,0)</f>
        <v>Cash</v>
      </c>
      <c r="L1288" s="3">
        <f>_xlfn.XLOOKUP(A1288,Cleaning!$A:$A,Cleaning!$M:$M,0,0)</f>
        <v>1</v>
      </c>
      <c r="M1288" s="5">
        <f ca="1">_xlfn.XLOOKUP(A1288,Cleaning!$A:$A,Cleaning!$O:$O,0,0)</f>
        <v>1.3299999999999998</v>
      </c>
      <c r="N1288" s="12">
        <f ca="1">_xlfn.XLOOKUP(A1288,Cleaning!$A:$A,Cleaning!$P:$P,0,0)</f>
        <v>1.3299999999999998</v>
      </c>
      <c r="O1288">
        <f>_xlfn.XLOOKUP(A1288,Cleaning!$A:$A,Cleaning!$R:$R,0,0)</f>
        <v>0</v>
      </c>
      <c r="P1288">
        <f ca="1">_xlfn.XLOOKUP(A1288,Cleaning!$A:$A,Cleaning!$T:$T,0,0)</f>
        <v>0.10000000000000009</v>
      </c>
      <c r="Q1288" s="5">
        <f ca="1">_xlfn.XLOOKUP(A1288,Cleaning!$A:$A,Cleaning!$V:$V,0,0)</f>
        <v>1.43</v>
      </c>
    </row>
    <row r="1289" spans="1:17" x14ac:dyDescent="0.3">
      <c r="A1289" s="3">
        <v>121287</v>
      </c>
      <c r="B1289">
        <f>_xlfn.XLOOKUP(A1289,Cleaning!$A:$A,Cleaning!$B:$B,0,0)</f>
        <v>501</v>
      </c>
      <c r="C1289" s="2">
        <f>_xlfn.XLOOKUP(A1289,Cleaning!$A:$A,Cleaning!$C:$C,0,0)</f>
        <v>45816</v>
      </c>
      <c r="D1289" s="4">
        <f>_xlfn.XLOOKUP(A1289,Cleaning!$A:$A,Cleaning!$D:$D,0,0)</f>
        <v>0.50916666666666666</v>
      </c>
      <c r="E1289" s="2">
        <f>_xlfn.XLOOKUP(A1289,Cleaning!$A:$A,Cleaning!$E:$E,0,0)</f>
        <v>45816</v>
      </c>
      <c r="F1289" s="10" t="str">
        <f>_xlfn.XLOOKUP(A1289,Cleaning!$A:$A,Cleaning!$F:$F,0,0)</f>
        <v>Sunday</v>
      </c>
      <c r="G1289" t="str">
        <f>_xlfn.XLOOKUP(A1289,Cleaning!$A:$A,Cleaning!$G:$G,0,0)</f>
        <v>Lunch</v>
      </c>
      <c r="H1289" t="str">
        <f>_xlfn.XLOOKUP(A1289,Cleaning!$A:$A,Cleaning!$I:$I,0,0)</f>
        <v>Drive-Thru</v>
      </c>
      <c r="I1289" t="str">
        <f>_xlfn.XLOOKUP(A1289,Cleaning!$A:$A,Cleaning!$J:$J,0,0)</f>
        <v>Spicy Chicken Combo</v>
      </c>
      <c r="J1289" t="str">
        <f>_xlfn.XLOOKUP(A1289,Cleaning!$A:$A,Cleaning!$L:$L,0,0)</f>
        <v>No Modifier</v>
      </c>
      <c r="K1289" t="str">
        <f>_xlfn.XLOOKUP(A1289,Cleaning!$A:$A,Cleaning!$X:$X,0,0)</f>
        <v>Card</v>
      </c>
      <c r="L1289" s="3">
        <f>_xlfn.XLOOKUP(A1289,Cleaning!$A:$A,Cleaning!$M:$M,0,0)</f>
        <v>1</v>
      </c>
      <c r="M1289" s="5">
        <f>_xlfn.XLOOKUP(A1289,Cleaning!$A:$A,Cleaning!$O:$O,0,0)</f>
        <v>9.5400000000000009</v>
      </c>
      <c r="N1289" s="12">
        <f>_xlfn.XLOOKUP(A1289,Cleaning!$A:$A,Cleaning!$P:$P,0,0)</f>
        <v>9.5400000000000009</v>
      </c>
      <c r="O1289">
        <f>_xlfn.XLOOKUP(A1289,Cleaning!$A:$A,Cleaning!$R:$R,0,0)</f>
        <v>0</v>
      </c>
      <c r="P1289">
        <f>_xlfn.XLOOKUP(A1289,Cleaning!$A:$A,Cleaning!$T:$T,0,0)</f>
        <v>0.69</v>
      </c>
      <c r="Q1289" s="5">
        <f>_xlfn.XLOOKUP(A1289,Cleaning!$A:$A,Cleaning!$V:$V,0,0)</f>
        <v>10.23</v>
      </c>
    </row>
    <row r="1290" spans="1:17" x14ac:dyDescent="0.3">
      <c r="A1290" s="3">
        <v>121288</v>
      </c>
      <c r="B1290">
        <f>_xlfn.XLOOKUP(A1290,Cleaning!$A:$A,Cleaning!$B:$B,0,0)</f>
        <v>103</v>
      </c>
      <c r="C1290" s="2">
        <f>_xlfn.XLOOKUP(A1290,Cleaning!$A:$A,Cleaning!$C:$C,0,0)</f>
        <v>45781</v>
      </c>
      <c r="D1290" s="4">
        <f>_xlfn.XLOOKUP(A1290,Cleaning!$A:$A,Cleaning!$D:$D,0,0)</f>
        <v>0.53640046296296295</v>
      </c>
      <c r="E1290" s="2">
        <f>_xlfn.XLOOKUP(A1290,Cleaning!$A:$A,Cleaning!$E:$E,0,0)</f>
        <v>45781</v>
      </c>
      <c r="F1290" s="10" t="str">
        <f>_xlfn.XLOOKUP(A1290,Cleaning!$A:$A,Cleaning!$F:$F,0,0)</f>
        <v>Sunday</v>
      </c>
      <c r="G1290" t="str">
        <f>_xlfn.XLOOKUP(A1290,Cleaning!$A:$A,Cleaning!$G:$G,0,0)</f>
        <v>Lunch</v>
      </c>
      <c r="H1290" t="str">
        <f>_xlfn.XLOOKUP(A1290,Cleaning!$A:$A,Cleaning!$I:$I,0,0)</f>
        <v>Drive-Thru</v>
      </c>
      <c r="I1290" t="str">
        <f>_xlfn.XLOOKUP(A1290,Cleaning!$A:$A,Cleaning!$J:$J,0,0)</f>
        <v>Cheeseburger Combo</v>
      </c>
      <c r="J1290" t="str">
        <f>_xlfn.XLOOKUP(A1290,Cleaning!$A:$A,Cleaning!$L:$L,0,0)</f>
        <v>No Modifier</v>
      </c>
      <c r="K1290" t="str">
        <f>_xlfn.XLOOKUP(A1290,Cleaning!$A:$A,Cleaning!$X:$X,0,0)</f>
        <v>MobilePay</v>
      </c>
      <c r="L1290" s="3">
        <f>_xlfn.XLOOKUP(A1290,Cleaning!$A:$A,Cleaning!$M:$M,0,0)</f>
        <v>1</v>
      </c>
      <c r="M1290" s="5">
        <f>_xlfn.XLOOKUP(A1290,Cleaning!$A:$A,Cleaning!$O:$O,0,0)</f>
        <v>7.9399999999999995</v>
      </c>
      <c r="N1290" s="12">
        <f>_xlfn.XLOOKUP(A1290,Cleaning!$A:$A,Cleaning!$P:$P,0,0)</f>
        <v>7.9399999999999995</v>
      </c>
      <c r="O1290">
        <f>_xlfn.XLOOKUP(A1290,Cleaning!$A:$A,Cleaning!$R:$R,0,0)</f>
        <v>0</v>
      </c>
      <c r="P1290">
        <f>_xlfn.XLOOKUP(A1290,Cleaning!$A:$A,Cleaning!$T:$T,0,0)</f>
        <v>0.56000000000000005</v>
      </c>
      <c r="Q1290" s="5">
        <f>_xlfn.XLOOKUP(A1290,Cleaning!$A:$A,Cleaning!$V:$V,0,0)</f>
        <v>8.5</v>
      </c>
    </row>
    <row r="1291" spans="1:17" x14ac:dyDescent="0.3">
      <c r="A1291" s="3">
        <v>121289</v>
      </c>
      <c r="B1291">
        <f>_xlfn.XLOOKUP(A1291,Cleaning!$A:$A,Cleaning!$B:$B,0,0)</f>
        <v>403</v>
      </c>
      <c r="C1291" s="2">
        <f>_xlfn.XLOOKUP(A1291,Cleaning!$A:$A,Cleaning!$C:$C,0,0)</f>
        <v>45795</v>
      </c>
      <c r="D1291" s="4">
        <f>_xlfn.XLOOKUP(A1291,Cleaning!$A:$A,Cleaning!$D:$D,0,0)</f>
        <v>0.29314814814814816</v>
      </c>
      <c r="E1291" s="2">
        <f>_xlfn.XLOOKUP(A1291,Cleaning!$A:$A,Cleaning!$E:$E,0,0)</f>
        <v>45795</v>
      </c>
      <c r="F1291" s="10" t="str">
        <f>_xlfn.XLOOKUP(A1291,Cleaning!$A:$A,Cleaning!$F:$F,0,0)</f>
        <v>Sunday</v>
      </c>
      <c r="G1291" t="str">
        <f>_xlfn.XLOOKUP(A1291,Cleaning!$A:$A,Cleaning!$G:$G,0,0)</f>
        <v>Dinner</v>
      </c>
      <c r="H1291" t="str">
        <f>_xlfn.XLOOKUP(A1291,Cleaning!$A:$A,Cleaning!$I:$I,0,0)</f>
        <v>Dine-In</v>
      </c>
      <c r="I1291" t="str">
        <f>_xlfn.XLOOKUP(A1291,Cleaning!$A:$A,Cleaning!$J:$J,0,0)</f>
        <v>Chicken Sandwich Combo</v>
      </c>
      <c r="J1291" t="str">
        <f>_xlfn.XLOOKUP(A1291,Cleaning!$A:$A,Cleaning!$L:$L,0,0)</f>
        <v>No Modifier</v>
      </c>
      <c r="K1291" t="str">
        <f>_xlfn.XLOOKUP(A1291,Cleaning!$A:$A,Cleaning!$X:$X,0,0)</f>
        <v>Card</v>
      </c>
      <c r="L1291" s="3">
        <f>_xlfn.XLOOKUP(A1291,Cleaning!$A:$A,Cleaning!$M:$M,0,0)</f>
        <v>3</v>
      </c>
      <c r="M1291" s="5">
        <f>_xlfn.XLOOKUP(A1291,Cleaning!$A:$A,Cleaning!$O:$O,0,0)</f>
        <v>7.91</v>
      </c>
      <c r="N1291" s="12">
        <f>_xlfn.XLOOKUP(A1291,Cleaning!$A:$A,Cleaning!$P:$P,0,0)</f>
        <v>23.73</v>
      </c>
      <c r="O1291">
        <f>_xlfn.XLOOKUP(A1291,Cleaning!$A:$A,Cleaning!$R:$R,0,0)</f>
        <v>2.37</v>
      </c>
      <c r="P1291">
        <f>_xlfn.XLOOKUP(A1291,Cleaning!$A:$A,Cleaning!$T:$T,0,0)</f>
        <v>1.55</v>
      </c>
      <c r="Q1291" s="5">
        <f>_xlfn.XLOOKUP(A1291,Cleaning!$A:$A,Cleaning!$V:$V,0,0)</f>
        <v>22.91</v>
      </c>
    </row>
    <row r="1292" spans="1:17" x14ac:dyDescent="0.3">
      <c r="A1292" s="3">
        <v>121290</v>
      </c>
      <c r="B1292">
        <f>_xlfn.XLOOKUP(A1292,Cleaning!$A:$A,Cleaning!$B:$B,0,0)</f>
        <v>402</v>
      </c>
      <c r="C1292" s="2">
        <f>_xlfn.XLOOKUP(A1292,Cleaning!$A:$A,Cleaning!$C:$C,0,0)</f>
        <v>45801</v>
      </c>
      <c r="D1292" s="4">
        <f>_xlfn.XLOOKUP(A1292,Cleaning!$A:$A,Cleaning!$D:$D,0,0)</f>
        <v>0.23135416666666667</v>
      </c>
      <c r="E1292" s="2">
        <f>_xlfn.XLOOKUP(A1292,Cleaning!$A:$A,Cleaning!$E:$E,0,0)</f>
        <v>45801</v>
      </c>
      <c r="F1292" s="10" t="str">
        <f>_xlfn.XLOOKUP(A1292,Cleaning!$A:$A,Cleaning!$F:$F,0,0)</f>
        <v>Saturday</v>
      </c>
      <c r="G1292" t="str">
        <f>_xlfn.XLOOKUP(A1292,Cleaning!$A:$A,Cleaning!$G:$G,0,0)</f>
        <v>Afternoon</v>
      </c>
      <c r="H1292" t="str">
        <f>_xlfn.XLOOKUP(A1292,Cleaning!$A:$A,Cleaning!$I:$I,0,0)</f>
        <v>Drive-Thru</v>
      </c>
      <c r="I1292" t="str">
        <f>_xlfn.XLOOKUP(A1292,Cleaning!$A:$A,Cleaning!$J:$J,0,0)</f>
        <v>Milkshake</v>
      </c>
      <c r="J1292" t="str">
        <f>_xlfn.XLOOKUP(A1292,Cleaning!$A:$A,Cleaning!$L:$L,0,0)</f>
        <v>No Modifier</v>
      </c>
      <c r="K1292" t="str">
        <f>_xlfn.XLOOKUP(A1292,Cleaning!$A:$A,Cleaning!$X:$X,0,0)</f>
        <v>Card</v>
      </c>
      <c r="L1292" s="3">
        <f>_xlfn.XLOOKUP(A1292,Cleaning!$A:$A,Cleaning!$M:$M,0,0)</f>
        <v>1</v>
      </c>
      <c r="M1292" s="5">
        <f>_xlfn.XLOOKUP(A1292,Cleaning!$A:$A,Cleaning!$O:$O,0,0)</f>
        <v>4.12</v>
      </c>
      <c r="N1292" s="12">
        <f>_xlfn.XLOOKUP(A1292,Cleaning!$A:$A,Cleaning!$P:$P,0,0)</f>
        <v>4.12</v>
      </c>
      <c r="O1292">
        <f>_xlfn.XLOOKUP(A1292,Cleaning!$A:$A,Cleaning!$R:$R,0,0)</f>
        <v>0.62</v>
      </c>
      <c r="P1292">
        <f>_xlfn.XLOOKUP(A1292,Cleaning!$A:$A,Cleaning!$T:$T,0,0)</f>
        <v>0.28000000000000003</v>
      </c>
      <c r="Q1292" s="5">
        <f>_xlfn.XLOOKUP(A1292,Cleaning!$A:$A,Cleaning!$V:$V,0,0)</f>
        <v>3.78</v>
      </c>
    </row>
    <row r="1293" spans="1:17" x14ac:dyDescent="0.3">
      <c r="A1293" s="3">
        <v>121291</v>
      </c>
      <c r="B1293">
        <f>_xlfn.XLOOKUP(A1293,Cleaning!$A:$A,Cleaning!$B:$B,0,0)</f>
        <v>501</v>
      </c>
      <c r="C1293" s="2">
        <f>_xlfn.XLOOKUP(A1293,Cleaning!$A:$A,Cleaning!$C:$C,0,0)</f>
        <v>45853</v>
      </c>
      <c r="D1293" s="4">
        <f>_xlfn.XLOOKUP(A1293,Cleaning!$A:$A,Cleaning!$D:$D,0,0)</f>
        <v>0.21813657407407408</v>
      </c>
      <c r="E1293" s="2">
        <f>_xlfn.XLOOKUP(A1293,Cleaning!$A:$A,Cleaning!$E:$E,0,0)</f>
        <v>45853</v>
      </c>
      <c r="F1293" s="10" t="str">
        <f>_xlfn.XLOOKUP(A1293,Cleaning!$A:$A,Cleaning!$F:$F,0,0)</f>
        <v>Tuesday</v>
      </c>
      <c r="G1293" t="str">
        <f>_xlfn.XLOOKUP(A1293,Cleaning!$A:$A,Cleaning!$G:$G,0,0)</f>
        <v>Afternoon</v>
      </c>
      <c r="H1293" t="str">
        <f>_xlfn.XLOOKUP(A1293,Cleaning!$A:$A,Cleaning!$I:$I,0,0)</f>
        <v>Dine-In</v>
      </c>
      <c r="I1293" t="str">
        <f>_xlfn.XLOOKUP(A1293,Cleaning!$A:$A,Cleaning!$J:$J,0,0)</f>
        <v>Onion Rings</v>
      </c>
      <c r="J1293" t="str">
        <f>_xlfn.XLOOKUP(A1293,Cleaning!$A:$A,Cleaning!$L:$L,0,0)</f>
        <v>No Modifier</v>
      </c>
      <c r="K1293" t="str">
        <f>_xlfn.XLOOKUP(A1293,Cleaning!$A:$A,Cleaning!$X:$X,0,0)</f>
        <v>Cash</v>
      </c>
      <c r="L1293" s="3">
        <f>_xlfn.XLOOKUP(A1293,Cleaning!$A:$A,Cleaning!$M:$M,0,0)</f>
        <v>1</v>
      </c>
      <c r="M1293" s="5">
        <f>_xlfn.XLOOKUP(A1293,Cleaning!$A:$A,Cleaning!$O:$O,0,0)</f>
        <v>3.85</v>
      </c>
      <c r="N1293" s="12">
        <f>_xlfn.XLOOKUP(A1293,Cleaning!$A:$A,Cleaning!$P:$P,0,0)</f>
        <v>3.85</v>
      </c>
      <c r="O1293">
        <f>_xlfn.XLOOKUP(A1293,Cleaning!$A:$A,Cleaning!$R:$R,0,0)</f>
        <v>0</v>
      </c>
      <c r="P1293">
        <f>_xlfn.XLOOKUP(A1293,Cleaning!$A:$A,Cleaning!$T:$T,0,0)</f>
        <v>0.27</v>
      </c>
      <c r="Q1293" s="5">
        <f>_xlfn.XLOOKUP(A1293,Cleaning!$A:$A,Cleaning!$V:$V,0,0)</f>
        <v>4.12</v>
      </c>
    </row>
    <row r="1294" spans="1:17" x14ac:dyDescent="0.3">
      <c r="A1294" s="3">
        <v>121292</v>
      </c>
      <c r="B1294">
        <f>_xlfn.XLOOKUP(A1294,Cleaning!$A:$A,Cleaning!$B:$B,0,0)</f>
        <v>402</v>
      </c>
      <c r="C1294" s="2">
        <f>_xlfn.XLOOKUP(A1294,Cleaning!$A:$A,Cleaning!$C:$C,0,0)</f>
        <v>45819</v>
      </c>
      <c r="D1294" s="4">
        <f>_xlfn.XLOOKUP(A1294,Cleaning!$A:$A,Cleaning!$D:$D,0,0)</f>
        <v>0.50907407407407412</v>
      </c>
      <c r="E1294" s="2">
        <f>_xlfn.XLOOKUP(A1294,Cleaning!$A:$A,Cleaning!$E:$E,0,0)</f>
        <v>45819</v>
      </c>
      <c r="F1294" s="10" t="str">
        <f>_xlfn.XLOOKUP(A1294,Cleaning!$A:$A,Cleaning!$F:$F,0,0)</f>
        <v>Wednesday</v>
      </c>
      <c r="G1294" t="str">
        <f>_xlfn.XLOOKUP(A1294,Cleaning!$A:$A,Cleaning!$G:$G,0,0)</f>
        <v>Lunch</v>
      </c>
      <c r="H1294" t="str">
        <f>_xlfn.XLOOKUP(A1294,Cleaning!$A:$A,Cleaning!$I:$I,0,0)</f>
        <v>Takeout</v>
      </c>
      <c r="I1294" t="str">
        <f>_xlfn.XLOOKUP(A1294,Cleaning!$A:$A,Cleaning!$J:$J,0,0)</f>
        <v>Spicy Chicken Combo</v>
      </c>
      <c r="J1294" t="str">
        <f>_xlfn.XLOOKUP(A1294,Cleaning!$A:$A,Cleaning!$L:$L,0,0)</f>
        <v>No Modifier</v>
      </c>
      <c r="K1294" t="str">
        <f>_xlfn.XLOOKUP(A1294,Cleaning!$A:$A,Cleaning!$X:$X,0,0)</f>
        <v>Cash</v>
      </c>
      <c r="L1294" s="3">
        <f>_xlfn.XLOOKUP(A1294,Cleaning!$A:$A,Cleaning!$M:$M,0,0)</f>
        <v>1</v>
      </c>
      <c r="M1294" s="5">
        <f ca="1">_xlfn.XLOOKUP(A1294,Cleaning!$A:$A,Cleaning!$O:$O,0,0)</f>
        <v>1.3299999999999998</v>
      </c>
      <c r="N1294" s="12">
        <f ca="1">_xlfn.XLOOKUP(A1294,Cleaning!$A:$A,Cleaning!$P:$P,0,0)</f>
        <v>1.3299999999999998</v>
      </c>
      <c r="O1294">
        <f>_xlfn.XLOOKUP(A1294,Cleaning!$A:$A,Cleaning!$R:$R,0,0)</f>
        <v>0</v>
      </c>
      <c r="P1294">
        <f ca="1">_xlfn.XLOOKUP(A1294,Cleaning!$A:$A,Cleaning!$T:$T,0,0)</f>
        <v>0.10000000000000009</v>
      </c>
      <c r="Q1294" s="5">
        <f ca="1">_xlfn.XLOOKUP(A1294,Cleaning!$A:$A,Cleaning!$V:$V,0,0)</f>
        <v>1.43</v>
      </c>
    </row>
    <row r="1295" spans="1:17" x14ac:dyDescent="0.3">
      <c r="A1295" s="3">
        <v>121293</v>
      </c>
      <c r="B1295">
        <f>_xlfn.XLOOKUP(A1295,Cleaning!$A:$A,Cleaning!$B:$B,0,0)</f>
        <v>101</v>
      </c>
      <c r="C1295" s="2">
        <f>_xlfn.XLOOKUP(A1295,Cleaning!$A:$A,Cleaning!$C:$C,0,0)</f>
        <v>45838</v>
      </c>
      <c r="D1295" s="4">
        <f>_xlfn.XLOOKUP(A1295,Cleaning!$A:$A,Cleaning!$D:$D,0,0)</f>
        <v>0.5274537037037037</v>
      </c>
      <c r="E1295" s="2">
        <f>_xlfn.XLOOKUP(A1295,Cleaning!$A:$A,Cleaning!$E:$E,0,0)</f>
        <v>45838</v>
      </c>
      <c r="F1295" s="10" t="str">
        <f>_xlfn.XLOOKUP(A1295,Cleaning!$A:$A,Cleaning!$F:$F,0,0)</f>
        <v>Monday</v>
      </c>
      <c r="G1295" t="str">
        <f>_xlfn.XLOOKUP(A1295,Cleaning!$A:$A,Cleaning!$G:$G,0,0)</f>
        <v>Lunch</v>
      </c>
      <c r="H1295" t="str">
        <f>_xlfn.XLOOKUP(A1295,Cleaning!$A:$A,Cleaning!$I:$I,0,0)</f>
        <v>Drive-Thru</v>
      </c>
      <c r="I1295" t="str">
        <f>_xlfn.XLOOKUP(A1295,Cleaning!$A:$A,Cleaning!$J:$J,0,0)</f>
        <v>Spicy Chicken Sandwich</v>
      </c>
      <c r="J1295" t="str">
        <f>_xlfn.XLOOKUP(A1295,Cleaning!$A:$A,Cleaning!$L:$L,0,0)</f>
        <v>No Pickles</v>
      </c>
      <c r="K1295" t="str">
        <f>_xlfn.XLOOKUP(A1295,Cleaning!$A:$A,Cleaning!$X:$X,0,0)</f>
        <v>Card</v>
      </c>
      <c r="L1295" s="3">
        <f>_xlfn.XLOOKUP(A1295,Cleaning!$A:$A,Cleaning!$M:$M,0,0)</f>
        <v>1</v>
      </c>
      <c r="M1295" s="5">
        <f ca="1">_xlfn.XLOOKUP(A1295,Cleaning!$A:$A,Cleaning!$O:$O,0,0)</f>
        <v>6.11</v>
      </c>
      <c r="N1295" s="12">
        <f ca="1">_xlfn.XLOOKUP(A1295,Cleaning!$A:$A,Cleaning!$P:$P,0,0)</f>
        <v>6.11</v>
      </c>
      <c r="O1295">
        <f ca="1">_xlfn.XLOOKUP(A1295,Cleaning!$A:$A,Cleaning!$R:$R,0,0)</f>
        <v>0.15</v>
      </c>
      <c r="P1295">
        <f>_xlfn.XLOOKUP(A1295,Cleaning!$A:$A,Cleaning!$T:$T,0,0)</f>
        <v>0.45</v>
      </c>
      <c r="Q1295" s="5">
        <f>_xlfn.XLOOKUP(A1295,Cleaning!$A:$A,Cleaning!$V:$V,0,0)</f>
        <v>6.41</v>
      </c>
    </row>
    <row r="1296" spans="1:17" x14ac:dyDescent="0.3">
      <c r="A1296" s="3">
        <v>121294</v>
      </c>
      <c r="B1296">
        <f>_xlfn.XLOOKUP(A1296,Cleaning!$A:$A,Cleaning!$B:$B,0,0)</f>
        <v>401</v>
      </c>
      <c r="C1296" s="2">
        <f>_xlfn.XLOOKUP(A1296,Cleaning!$A:$A,Cleaning!$C:$C,0,0)</f>
        <v>45781</v>
      </c>
      <c r="D1296" s="4">
        <f>_xlfn.XLOOKUP(A1296,Cleaning!$A:$A,Cleaning!$D:$D,0,0)</f>
        <v>6.4004629629629634E-2</v>
      </c>
      <c r="E1296" s="2">
        <f>_xlfn.XLOOKUP(A1296,Cleaning!$A:$A,Cleaning!$E:$E,0,0)</f>
        <v>45781</v>
      </c>
      <c r="F1296" s="10" t="str">
        <f>_xlfn.XLOOKUP(A1296,Cleaning!$A:$A,Cleaning!$F:$F,0,0)</f>
        <v>Sunday</v>
      </c>
      <c r="G1296" t="str">
        <f>_xlfn.XLOOKUP(A1296,Cleaning!$A:$A,Cleaning!$G:$G,0,0)</f>
        <v>Lunch</v>
      </c>
      <c r="H1296" t="str">
        <f>_xlfn.XLOOKUP(A1296,Cleaning!$A:$A,Cleaning!$I:$I,0,0)</f>
        <v>Takeout</v>
      </c>
      <c r="I1296" t="str">
        <f>_xlfn.XLOOKUP(A1296,Cleaning!$A:$A,Cleaning!$J:$J,0,0)</f>
        <v>Veggie Burger</v>
      </c>
      <c r="J1296" t="str">
        <f>_xlfn.XLOOKUP(A1296,Cleaning!$A:$A,Cleaning!$L:$L,0,0)</f>
        <v>Extra Sauce</v>
      </c>
      <c r="K1296" t="str">
        <f>_xlfn.XLOOKUP(A1296,Cleaning!$A:$A,Cleaning!$X:$X,0,0)</f>
        <v>Card</v>
      </c>
      <c r="L1296" s="3">
        <f>_xlfn.XLOOKUP(A1296,Cleaning!$A:$A,Cleaning!$M:$M,0,0)</f>
        <v>2</v>
      </c>
      <c r="M1296" s="5">
        <f>_xlfn.XLOOKUP(A1296,Cleaning!$A:$A,Cleaning!$O:$O,0,0)</f>
        <v>5.5200000000000005</v>
      </c>
      <c r="N1296" s="12">
        <f>_xlfn.XLOOKUP(A1296,Cleaning!$A:$A,Cleaning!$P:$P,0,0)</f>
        <v>11.040000000000001</v>
      </c>
      <c r="O1296">
        <f>_xlfn.XLOOKUP(A1296,Cleaning!$A:$A,Cleaning!$R:$R,0,0)</f>
        <v>0.55000000000000004</v>
      </c>
      <c r="P1296">
        <f>_xlfn.XLOOKUP(A1296,Cleaning!$A:$A,Cleaning!$T:$T,0,0)</f>
        <v>0.76</v>
      </c>
      <c r="Q1296" s="5">
        <f>_xlfn.XLOOKUP(A1296,Cleaning!$A:$A,Cleaning!$V:$V,0,0)</f>
        <v>11.25</v>
      </c>
    </row>
    <row r="1297" spans="1:17" x14ac:dyDescent="0.3">
      <c r="A1297" s="3">
        <v>121295</v>
      </c>
      <c r="B1297">
        <f>_xlfn.XLOOKUP(A1297,Cleaning!$A:$A,Cleaning!$B:$B,0,0)</f>
        <v>401</v>
      </c>
      <c r="C1297" s="2">
        <f>_xlfn.XLOOKUP(A1297,Cleaning!$A:$A,Cleaning!$C:$C,0,0)</f>
        <v>45777</v>
      </c>
      <c r="D1297" s="4">
        <f>_xlfn.XLOOKUP(A1297,Cleaning!$A:$A,Cleaning!$D:$D,0,0)</f>
        <v>0.35192129629629632</v>
      </c>
      <c r="E1297" s="2">
        <f>_xlfn.XLOOKUP(A1297,Cleaning!$A:$A,Cleaning!$E:$E,0,0)</f>
        <v>45777</v>
      </c>
      <c r="F1297" s="10" t="str">
        <f>_xlfn.XLOOKUP(A1297,Cleaning!$A:$A,Cleaning!$F:$F,0,0)</f>
        <v>Wednesday</v>
      </c>
      <c r="G1297" t="str">
        <f>_xlfn.XLOOKUP(A1297,Cleaning!$A:$A,Cleaning!$G:$G,0,0)</f>
        <v>Dinner</v>
      </c>
      <c r="H1297" t="str">
        <f>_xlfn.XLOOKUP(A1297,Cleaning!$A:$A,Cleaning!$I:$I,0,0)</f>
        <v>Dine-In</v>
      </c>
      <c r="I1297" t="str">
        <f>_xlfn.XLOOKUP(A1297,Cleaning!$A:$A,Cleaning!$J:$J,0,0)</f>
        <v>Spicy Chicken Sandwich</v>
      </c>
      <c r="J1297" t="str">
        <f>_xlfn.XLOOKUP(A1297,Cleaning!$A:$A,Cleaning!$L:$L,0,0)</f>
        <v>Spicy</v>
      </c>
      <c r="K1297" t="str">
        <f>_xlfn.XLOOKUP(A1297,Cleaning!$A:$A,Cleaning!$X:$X,0,0)</f>
        <v>Cash</v>
      </c>
      <c r="L1297" s="3">
        <f>_xlfn.XLOOKUP(A1297,Cleaning!$A:$A,Cleaning!$M:$M,0,0)</f>
        <v>1</v>
      </c>
      <c r="M1297" s="5">
        <f>_xlfn.XLOOKUP(A1297,Cleaning!$A:$A,Cleaning!$O:$O,0,0)</f>
        <v>5.6</v>
      </c>
      <c r="N1297" s="12">
        <f>_xlfn.XLOOKUP(A1297,Cleaning!$A:$A,Cleaning!$P:$P,0,0)</f>
        <v>5.6</v>
      </c>
      <c r="O1297">
        <f>_xlfn.XLOOKUP(A1297,Cleaning!$A:$A,Cleaning!$R:$R,0,0)</f>
        <v>0</v>
      </c>
      <c r="P1297">
        <f>_xlfn.XLOOKUP(A1297,Cleaning!$A:$A,Cleaning!$T:$T,0,0)</f>
        <v>0.41</v>
      </c>
      <c r="Q1297" s="5">
        <f>_xlfn.XLOOKUP(A1297,Cleaning!$A:$A,Cleaning!$V:$V,0,0)</f>
        <v>6.01</v>
      </c>
    </row>
    <row r="1298" spans="1:17" x14ac:dyDescent="0.3">
      <c r="A1298" s="3">
        <v>121296</v>
      </c>
      <c r="B1298">
        <f>_xlfn.XLOOKUP(A1298,Cleaning!$A:$A,Cleaning!$B:$B,0,0)</f>
        <v>403</v>
      </c>
      <c r="C1298" s="2">
        <f>_xlfn.XLOOKUP(A1298,Cleaning!$A:$A,Cleaning!$C:$C,0,0)</f>
        <v>45771</v>
      </c>
      <c r="D1298" s="4">
        <f>_xlfn.XLOOKUP(A1298,Cleaning!$A:$A,Cleaning!$D:$D,0,0)</f>
        <v>0.26155092592592594</v>
      </c>
      <c r="E1298" s="2">
        <f>_xlfn.XLOOKUP(A1298,Cleaning!$A:$A,Cleaning!$E:$E,0,0)</f>
        <v>45771</v>
      </c>
      <c r="F1298" s="10" t="str">
        <f>_xlfn.XLOOKUP(A1298,Cleaning!$A:$A,Cleaning!$F:$F,0,0)</f>
        <v>Thursday</v>
      </c>
      <c r="G1298" t="str">
        <f>_xlfn.XLOOKUP(A1298,Cleaning!$A:$A,Cleaning!$G:$G,0,0)</f>
        <v>Dinner</v>
      </c>
      <c r="H1298" t="str">
        <f>_xlfn.XLOOKUP(A1298,Cleaning!$A:$A,Cleaning!$I:$I,0,0)</f>
        <v>Drive-Thru</v>
      </c>
      <c r="I1298" t="str">
        <f>_xlfn.XLOOKUP(A1298,Cleaning!$A:$A,Cleaning!$J:$J,0,0)</f>
        <v>Cheeseburger</v>
      </c>
      <c r="J1298" t="str">
        <f>_xlfn.XLOOKUP(A1298,Cleaning!$A:$A,Cleaning!$L:$L,0,0)</f>
        <v>No Modifier</v>
      </c>
      <c r="K1298" t="str">
        <f>_xlfn.XLOOKUP(A1298,Cleaning!$A:$A,Cleaning!$X:$X,0,0)</f>
        <v>Card</v>
      </c>
      <c r="L1298" s="3">
        <f>_xlfn.XLOOKUP(A1298,Cleaning!$A:$A,Cleaning!$M:$M,0,0)</f>
        <v>2</v>
      </c>
      <c r="M1298" s="5">
        <f>_xlfn.XLOOKUP(A1298,Cleaning!$A:$A,Cleaning!$O:$O,0,0)</f>
        <v>4.8</v>
      </c>
      <c r="N1298" s="12">
        <f>_xlfn.XLOOKUP(A1298,Cleaning!$A:$A,Cleaning!$P:$P,0,0)</f>
        <v>9.6</v>
      </c>
      <c r="O1298">
        <f>_xlfn.XLOOKUP(A1298,Cleaning!$A:$A,Cleaning!$R:$R,0,0)</f>
        <v>0</v>
      </c>
      <c r="P1298">
        <f>_xlfn.XLOOKUP(A1298,Cleaning!$A:$A,Cleaning!$T:$T,0,0)</f>
        <v>0.57999999999999996</v>
      </c>
      <c r="Q1298" s="5">
        <f>_xlfn.XLOOKUP(A1298,Cleaning!$A:$A,Cleaning!$V:$V,0,0)</f>
        <v>10.18</v>
      </c>
    </row>
    <row r="1299" spans="1:17" x14ac:dyDescent="0.3">
      <c r="A1299" s="3">
        <v>121297</v>
      </c>
      <c r="B1299">
        <f>_xlfn.XLOOKUP(A1299,Cleaning!$A:$A,Cleaning!$B:$B,0,0)</f>
        <v>401</v>
      </c>
      <c r="C1299" s="2">
        <f>_xlfn.XLOOKUP(A1299,Cleaning!$A:$A,Cleaning!$C:$C,0,0)</f>
        <v>45862</v>
      </c>
      <c r="D1299" s="4">
        <f>_xlfn.XLOOKUP(A1299,Cleaning!$A:$A,Cleaning!$D:$D,0,0)</f>
        <v>0.53280092592592587</v>
      </c>
      <c r="E1299" s="2">
        <f>_xlfn.XLOOKUP(A1299,Cleaning!$A:$A,Cleaning!$E:$E,0,0)</f>
        <v>45862</v>
      </c>
      <c r="F1299" s="10" t="str">
        <f>_xlfn.XLOOKUP(A1299,Cleaning!$A:$A,Cleaning!$F:$F,0,0)</f>
        <v>Thursday</v>
      </c>
      <c r="G1299" t="str">
        <f>_xlfn.XLOOKUP(A1299,Cleaning!$A:$A,Cleaning!$G:$G,0,0)</f>
        <v>Lunch</v>
      </c>
      <c r="H1299" t="str">
        <f>_xlfn.XLOOKUP(A1299,Cleaning!$A:$A,Cleaning!$I:$I,0,0)</f>
        <v>Drive-Thru</v>
      </c>
      <c r="I1299" t="str">
        <f>_xlfn.XLOOKUP(A1299,Cleaning!$A:$A,Cleaning!$J:$J,0,0)</f>
        <v>Veggie Burger</v>
      </c>
      <c r="J1299" t="str">
        <f>_xlfn.XLOOKUP(A1299,Cleaning!$A:$A,Cleaning!$L:$L,0,0)</f>
        <v>No Modifier</v>
      </c>
      <c r="K1299" t="str">
        <f>_xlfn.XLOOKUP(A1299,Cleaning!$A:$A,Cleaning!$X:$X,0,0)</f>
        <v>Card</v>
      </c>
      <c r="L1299" s="3">
        <f>_xlfn.XLOOKUP(A1299,Cleaning!$A:$A,Cleaning!$M:$M,0,0)</f>
        <v>1</v>
      </c>
      <c r="M1299" s="5">
        <f>_xlfn.XLOOKUP(A1299,Cleaning!$A:$A,Cleaning!$O:$O,0,0)</f>
        <v>5.14</v>
      </c>
      <c r="N1299" s="12">
        <f>_xlfn.XLOOKUP(A1299,Cleaning!$A:$A,Cleaning!$P:$P,0,0)</f>
        <v>5.14</v>
      </c>
      <c r="O1299">
        <f>_xlfn.XLOOKUP(A1299,Cleaning!$A:$A,Cleaning!$R:$R,0,0)</f>
        <v>0</v>
      </c>
      <c r="P1299">
        <f>_xlfn.XLOOKUP(A1299,Cleaning!$A:$A,Cleaning!$T:$T,0,0)</f>
        <v>0.49</v>
      </c>
      <c r="Q1299" s="5">
        <f>_xlfn.XLOOKUP(A1299,Cleaning!$A:$A,Cleaning!$V:$V,0,0)</f>
        <v>5.63</v>
      </c>
    </row>
    <row r="1300" spans="1:17" x14ac:dyDescent="0.3">
      <c r="A1300" s="3">
        <v>121298</v>
      </c>
      <c r="B1300">
        <f>_xlfn.XLOOKUP(A1300,Cleaning!$A:$A,Cleaning!$B:$B,0,0)</f>
        <v>403</v>
      </c>
      <c r="C1300" s="2">
        <f>_xlfn.XLOOKUP(A1300,Cleaning!$A:$A,Cleaning!$C:$C,0,0)</f>
        <v>45849</v>
      </c>
      <c r="D1300" s="4">
        <f>_xlfn.XLOOKUP(A1300,Cleaning!$A:$A,Cleaning!$D:$D,0,0)</f>
        <v>0.33402777777777776</v>
      </c>
      <c r="E1300" s="2">
        <f>_xlfn.XLOOKUP(A1300,Cleaning!$A:$A,Cleaning!$E:$E,0,0)</f>
        <v>45849</v>
      </c>
      <c r="F1300" s="10" t="str">
        <f>_xlfn.XLOOKUP(A1300,Cleaning!$A:$A,Cleaning!$F:$F,0,0)</f>
        <v>Friday</v>
      </c>
      <c r="G1300" t="str">
        <f>_xlfn.XLOOKUP(A1300,Cleaning!$A:$A,Cleaning!$G:$G,0,0)</f>
        <v>Dinner</v>
      </c>
      <c r="H1300" t="str">
        <f>_xlfn.XLOOKUP(A1300,Cleaning!$A:$A,Cleaning!$I:$I,0,0)</f>
        <v>Delivery</v>
      </c>
      <c r="I1300" t="str">
        <f>_xlfn.XLOOKUP(A1300,Cleaning!$A:$A,Cleaning!$J:$J,0,0)</f>
        <v>Cheeseburger Combo</v>
      </c>
      <c r="J1300" t="str">
        <f>_xlfn.XLOOKUP(A1300,Cleaning!$A:$A,Cleaning!$L:$L,0,0)</f>
        <v>No Modifier</v>
      </c>
      <c r="K1300" t="str">
        <f>_xlfn.XLOOKUP(A1300,Cleaning!$A:$A,Cleaning!$X:$X,0,0)</f>
        <v>Card</v>
      </c>
      <c r="L1300" s="3">
        <f>_xlfn.XLOOKUP(A1300,Cleaning!$A:$A,Cleaning!$M:$M,0,0)</f>
        <v>3</v>
      </c>
      <c r="M1300" s="5">
        <f>_xlfn.XLOOKUP(A1300,Cleaning!$A:$A,Cleaning!$O:$O,0,0)</f>
        <v>8.620000000000001</v>
      </c>
      <c r="N1300" s="12">
        <f>_xlfn.XLOOKUP(A1300,Cleaning!$A:$A,Cleaning!$P:$P,0,0)</f>
        <v>25.860000000000003</v>
      </c>
      <c r="O1300">
        <f>_xlfn.XLOOKUP(A1300,Cleaning!$A:$A,Cleaning!$R:$R,0,0)</f>
        <v>0</v>
      </c>
      <c r="P1300">
        <f>_xlfn.XLOOKUP(A1300,Cleaning!$A:$A,Cleaning!$T:$T,0,0)</f>
        <v>1.81</v>
      </c>
      <c r="Q1300" s="5">
        <f>_xlfn.XLOOKUP(A1300,Cleaning!$A:$A,Cleaning!$V:$V,0,0)</f>
        <v>27.67</v>
      </c>
    </row>
    <row r="1301" spans="1:17" x14ac:dyDescent="0.3">
      <c r="A1301" s="3">
        <v>121299</v>
      </c>
      <c r="B1301">
        <f>_xlfn.XLOOKUP(A1301,Cleaning!$A:$A,Cleaning!$B:$B,0,0)</f>
        <v>402</v>
      </c>
      <c r="C1301" s="2">
        <f>_xlfn.XLOOKUP(A1301,Cleaning!$A:$A,Cleaning!$C:$C,0,0)</f>
        <v>45773</v>
      </c>
      <c r="D1301" s="4">
        <f>_xlfn.XLOOKUP(A1301,Cleaning!$A:$A,Cleaning!$D:$D,0,0)</f>
        <v>0.51487268518518514</v>
      </c>
      <c r="E1301" s="2">
        <f>_xlfn.XLOOKUP(A1301,Cleaning!$A:$A,Cleaning!$E:$E,0,0)</f>
        <v>45773</v>
      </c>
      <c r="F1301" s="10" t="str">
        <f>_xlfn.XLOOKUP(A1301,Cleaning!$A:$A,Cleaning!$F:$F,0,0)</f>
        <v>Saturday</v>
      </c>
      <c r="G1301" t="str">
        <f>_xlfn.XLOOKUP(A1301,Cleaning!$A:$A,Cleaning!$G:$G,0,0)</f>
        <v>Lunch</v>
      </c>
      <c r="H1301" t="str">
        <f>_xlfn.XLOOKUP(A1301,Cleaning!$A:$A,Cleaning!$I:$I,0,0)</f>
        <v>Drive-Thru</v>
      </c>
      <c r="I1301" t="str">
        <f>_xlfn.XLOOKUP(A1301,Cleaning!$A:$A,Cleaning!$J:$J,0,0)</f>
        <v>Spicy Chicken Combo</v>
      </c>
      <c r="J1301" t="str">
        <f>_xlfn.XLOOKUP(A1301,Cleaning!$A:$A,Cleaning!$L:$L,0,0)</f>
        <v>No Modifier</v>
      </c>
      <c r="K1301" t="str">
        <f>_xlfn.XLOOKUP(A1301,Cleaning!$A:$A,Cleaning!$X:$X,0,0)</f>
        <v>Cash</v>
      </c>
      <c r="L1301" s="3">
        <f>_xlfn.XLOOKUP(A1301,Cleaning!$A:$A,Cleaning!$M:$M,0,0)</f>
        <v>1</v>
      </c>
      <c r="M1301" s="5">
        <f>_xlfn.XLOOKUP(A1301,Cleaning!$A:$A,Cleaning!$O:$O,0,0)</f>
        <v>9.4499999999999993</v>
      </c>
      <c r="N1301" s="12">
        <f>_xlfn.XLOOKUP(A1301,Cleaning!$A:$A,Cleaning!$P:$P,0,0)</f>
        <v>9.4499999999999993</v>
      </c>
      <c r="O1301">
        <f>_xlfn.XLOOKUP(A1301,Cleaning!$A:$A,Cleaning!$R:$R,0,0)</f>
        <v>0</v>
      </c>
      <c r="P1301">
        <f>_xlfn.XLOOKUP(A1301,Cleaning!$A:$A,Cleaning!$T:$T,0,0)</f>
        <v>0.66</v>
      </c>
      <c r="Q1301" s="5">
        <f>_xlfn.XLOOKUP(A1301,Cleaning!$A:$A,Cleaning!$V:$V,0,0)</f>
        <v>10.11</v>
      </c>
    </row>
    <row r="1302" spans="1:17" x14ac:dyDescent="0.3">
      <c r="A1302" s="3">
        <v>121300</v>
      </c>
      <c r="B1302">
        <f>_xlfn.XLOOKUP(A1302,Cleaning!$A:$A,Cleaning!$B:$B,0,0)</f>
        <v>101</v>
      </c>
      <c r="C1302" s="2">
        <f>_xlfn.XLOOKUP(A1302,Cleaning!$A:$A,Cleaning!$C:$C,0,0)</f>
        <v>45809</v>
      </c>
      <c r="D1302" s="4">
        <f>_xlfn.XLOOKUP(A1302,Cleaning!$A:$A,Cleaning!$D:$D,0,0)</f>
        <v>4.4722222222222219E-2</v>
      </c>
      <c r="E1302" s="2">
        <f>_xlfn.XLOOKUP(A1302,Cleaning!$A:$A,Cleaning!$E:$E,0,0)</f>
        <v>45809</v>
      </c>
      <c r="F1302" s="10" t="str">
        <f>_xlfn.XLOOKUP(A1302,Cleaning!$A:$A,Cleaning!$F:$F,0,0)</f>
        <v>Sunday</v>
      </c>
      <c r="G1302" t="str">
        <f>_xlfn.XLOOKUP(A1302,Cleaning!$A:$A,Cleaning!$G:$G,0,0)</f>
        <v>Lunch</v>
      </c>
      <c r="H1302" t="str">
        <f>_xlfn.XLOOKUP(A1302,Cleaning!$A:$A,Cleaning!$I:$I,0,0)</f>
        <v>Takeout</v>
      </c>
      <c r="I1302" t="str">
        <f>_xlfn.XLOOKUP(A1302,Cleaning!$A:$A,Cleaning!$J:$J,0,0)</f>
        <v>Cheeseburger</v>
      </c>
      <c r="J1302" t="str">
        <f>_xlfn.XLOOKUP(A1302,Cleaning!$A:$A,Cleaning!$L:$L,0,0)</f>
        <v>No Modifier</v>
      </c>
      <c r="K1302" t="str">
        <f>_xlfn.XLOOKUP(A1302,Cleaning!$A:$A,Cleaning!$X:$X,0,0)</f>
        <v>Card</v>
      </c>
      <c r="L1302" s="3">
        <f>_xlfn.XLOOKUP(A1302,Cleaning!$A:$A,Cleaning!$M:$M,0,0)</f>
        <v>1</v>
      </c>
      <c r="M1302" s="5">
        <f>_xlfn.XLOOKUP(A1302,Cleaning!$A:$A,Cleaning!$O:$O,0,0)</f>
        <v>4.2700000000000005</v>
      </c>
      <c r="N1302" s="12">
        <f>_xlfn.XLOOKUP(A1302,Cleaning!$A:$A,Cleaning!$P:$P,0,0)</f>
        <v>4.2700000000000005</v>
      </c>
      <c r="O1302">
        <f>_xlfn.XLOOKUP(A1302,Cleaning!$A:$A,Cleaning!$R:$R,0,0)</f>
        <v>0</v>
      </c>
      <c r="P1302">
        <f>_xlfn.XLOOKUP(A1302,Cleaning!$A:$A,Cleaning!$T:$T,0,0)</f>
        <v>0.34</v>
      </c>
      <c r="Q1302" s="5">
        <f>_xlfn.XLOOKUP(A1302,Cleaning!$A:$A,Cleaning!$V:$V,0,0)</f>
        <v>4.6100000000000003</v>
      </c>
    </row>
    <row r="1303" spans="1:17" x14ac:dyDescent="0.3">
      <c r="A1303" s="3">
        <v>121301</v>
      </c>
      <c r="B1303">
        <f>_xlfn.XLOOKUP(A1303,Cleaning!$A:$A,Cleaning!$B:$B,0,0)</f>
        <v>202</v>
      </c>
      <c r="C1303" s="2">
        <f>_xlfn.XLOOKUP(A1303,Cleaning!$A:$A,Cleaning!$C:$C,0,0)</f>
        <v>45782</v>
      </c>
      <c r="D1303" s="4">
        <f>_xlfn.XLOOKUP(A1303,Cleaning!$A:$A,Cleaning!$D:$D,0,0)</f>
        <v>6.4201388888888891E-2</v>
      </c>
      <c r="E1303" s="2">
        <f>_xlfn.XLOOKUP(A1303,Cleaning!$A:$A,Cleaning!$E:$E,0,0)</f>
        <v>45782</v>
      </c>
      <c r="F1303" s="10" t="str">
        <f>_xlfn.XLOOKUP(A1303,Cleaning!$A:$A,Cleaning!$F:$F,0,0)</f>
        <v>Monday</v>
      </c>
      <c r="G1303" t="str">
        <f>_xlfn.XLOOKUP(A1303,Cleaning!$A:$A,Cleaning!$G:$G,0,0)</f>
        <v>Lunch</v>
      </c>
      <c r="H1303" t="str">
        <f>_xlfn.XLOOKUP(A1303,Cleaning!$A:$A,Cleaning!$I:$I,0,0)</f>
        <v>Delivery</v>
      </c>
      <c r="I1303" t="str">
        <f>_xlfn.XLOOKUP(A1303,Cleaning!$A:$A,Cleaning!$J:$J,0,0)</f>
        <v>Chicken Sandwich Combo</v>
      </c>
      <c r="J1303" t="str">
        <f>_xlfn.XLOOKUP(A1303,Cleaning!$A:$A,Cleaning!$L:$L,0,0)</f>
        <v>Add Bacon</v>
      </c>
      <c r="K1303" t="str">
        <f>_xlfn.XLOOKUP(A1303,Cleaning!$A:$A,Cleaning!$X:$X,0,0)</f>
        <v>Card</v>
      </c>
      <c r="L1303" s="3">
        <f>_xlfn.XLOOKUP(A1303,Cleaning!$A:$A,Cleaning!$M:$M,0,0)</f>
        <v>2</v>
      </c>
      <c r="M1303" s="5">
        <f>_xlfn.XLOOKUP(A1303,Cleaning!$A:$A,Cleaning!$O:$O,0,0)</f>
        <v>10.489999999999998</v>
      </c>
      <c r="N1303" s="12">
        <f>_xlfn.XLOOKUP(A1303,Cleaning!$A:$A,Cleaning!$P:$P,0,0)</f>
        <v>20.979999999999997</v>
      </c>
      <c r="O1303">
        <f>_xlfn.XLOOKUP(A1303,Cleaning!$A:$A,Cleaning!$R:$R,0,0)</f>
        <v>0</v>
      </c>
      <c r="P1303">
        <f>_xlfn.XLOOKUP(A1303,Cleaning!$A:$A,Cleaning!$T:$T,0,0)</f>
        <v>1.26</v>
      </c>
      <c r="Q1303" s="5">
        <f>_xlfn.XLOOKUP(A1303,Cleaning!$A:$A,Cleaning!$V:$V,0,0)</f>
        <v>22.24</v>
      </c>
    </row>
    <row r="1304" spans="1:17" x14ac:dyDescent="0.3">
      <c r="A1304" s="3">
        <v>121302</v>
      </c>
      <c r="B1304">
        <f>_xlfn.XLOOKUP(A1304,Cleaning!$A:$A,Cleaning!$B:$B,0,0)</f>
        <v>101</v>
      </c>
      <c r="C1304" s="2">
        <f>_xlfn.XLOOKUP(A1304,Cleaning!$A:$A,Cleaning!$C:$C,0,0)</f>
        <v>45871</v>
      </c>
      <c r="D1304" s="4">
        <f>_xlfn.XLOOKUP(A1304,Cleaning!$A:$A,Cleaning!$D:$D,0,0)</f>
        <v>0.30978009259259259</v>
      </c>
      <c r="E1304" s="2">
        <f>_xlfn.XLOOKUP(A1304,Cleaning!$A:$A,Cleaning!$E:$E,0,0)</f>
        <v>45871</v>
      </c>
      <c r="F1304" s="10" t="str">
        <f>_xlfn.XLOOKUP(A1304,Cleaning!$A:$A,Cleaning!$F:$F,0,0)</f>
        <v>Saturday</v>
      </c>
      <c r="G1304" t="str">
        <f>_xlfn.XLOOKUP(A1304,Cleaning!$A:$A,Cleaning!$G:$G,0,0)</f>
        <v>Dinner</v>
      </c>
      <c r="H1304" t="str">
        <f>_xlfn.XLOOKUP(A1304,Cleaning!$A:$A,Cleaning!$I:$I,0,0)</f>
        <v>Takeout</v>
      </c>
      <c r="I1304" t="str">
        <f>_xlfn.XLOOKUP(A1304,Cleaning!$A:$A,Cleaning!$J:$J,0,0)</f>
        <v>Double Cheeseburger</v>
      </c>
      <c r="J1304" t="str">
        <f>_xlfn.XLOOKUP(A1304,Cleaning!$A:$A,Cleaning!$L:$L,0,0)</f>
        <v>No Modifier</v>
      </c>
      <c r="K1304" t="str">
        <f>_xlfn.XLOOKUP(A1304,Cleaning!$A:$A,Cleaning!$X:$X,0,0)</f>
        <v>Card</v>
      </c>
      <c r="L1304" s="3">
        <f>_xlfn.XLOOKUP(A1304,Cleaning!$A:$A,Cleaning!$M:$M,0,0)</f>
        <v>2</v>
      </c>
      <c r="M1304" s="5">
        <f>_xlfn.XLOOKUP(A1304,Cleaning!$A:$A,Cleaning!$O:$O,0,0)</f>
        <v>5.67</v>
      </c>
      <c r="N1304" s="12">
        <f>_xlfn.XLOOKUP(A1304,Cleaning!$A:$A,Cleaning!$P:$P,0,0)</f>
        <v>11.34</v>
      </c>
      <c r="O1304">
        <f>_xlfn.XLOOKUP(A1304,Cleaning!$A:$A,Cleaning!$R:$R,0,0)</f>
        <v>0</v>
      </c>
      <c r="P1304">
        <f>_xlfn.XLOOKUP(A1304,Cleaning!$A:$A,Cleaning!$T:$T,0,0)</f>
        <v>1.08</v>
      </c>
      <c r="Q1304" s="5">
        <f>_xlfn.XLOOKUP(A1304,Cleaning!$A:$A,Cleaning!$V:$V,0,0)</f>
        <v>12.42</v>
      </c>
    </row>
    <row r="1305" spans="1:17" x14ac:dyDescent="0.3">
      <c r="A1305" s="3">
        <v>121303</v>
      </c>
      <c r="B1305">
        <f>_xlfn.XLOOKUP(A1305,Cleaning!$A:$A,Cleaning!$B:$B,0,0)</f>
        <v>301</v>
      </c>
      <c r="C1305" s="2">
        <f>_xlfn.XLOOKUP(A1305,Cleaning!$A:$A,Cleaning!$C:$C,0,0)</f>
        <v>45781</v>
      </c>
      <c r="D1305" s="4">
        <f>_xlfn.XLOOKUP(A1305,Cleaning!$A:$A,Cleaning!$D:$D,0,0)</f>
        <v>8.0914351851851848E-2</v>
      </c>
      <c r="E1305" s="2">
        <f>_xlfn.XLOOKUP(A1305,Cleaning!$A:$A,Cleaning!$E:$E,0,0)</f>
        <v>45781</v>
      </c>
      <c r="F1305" s="10" t="str">
        <f>_xlfn.XLOOKUP(A1305,Cleaning!$A:$A,Cleaning!$F:$F,0,0)</f>
        <v>Sunday</v>
      </c>
      <c r="G1305" t="str">
        <f>_xlfn.XLOOKUP(A1305,Cleaning!$A:$A,Cleaning!$G:$G,0,0)</f>
        <v>Lunch</v>
      </c>
      <c r="H1305" t="str">
        <f>_xlfn.XLOOKUP(A1305,Cleaning!$A:$A,Cleaning!$I:$I,0,0)</f>
        <v>Takeout</v>
      </c>
      <c r="I1305" t="str">
        <f>_xlfn.XLOOKUP(A1305,Cleaning!$A:$A,Cleaning!$J:$J,0,0)</f>
        <v>Chicken Sandwich</v>
      </c>
      <c r="J1305" t="str">
        <f>_xlfn.XLOOKUP(A1305,Cleaning!$A:$A,Cleaning!$L:$L,0,0)</f>
        <v>Gluten-Free Bun</v>
      </c>
      <c r="K1305" t="str">
        <f>_xlfn.XLOOKUP(A1305,Cleaning!$A:$A,Cleaning!$X:$X,0,0)</f>
        <v>GiftCard</v>
      </c>
      <c r="L1305" s="3">
        <f>_xlfn.XLOOKUP(A1305,Cleaning!$A:$A,Cleaning!$M:$M,0,0)</f>
        <v>1</v>
      </c>
      <c r="M1305" s="5">
        <f>_xlfn.XLOOKUP(A1305,Cleaning!$A:$A,Cleaning!$O:$O,0,0)</f>
        <v>6.11</v>
      </c>
      <c r="N1305" s="12">
        <f>_xlfn.XLOOKUP(A1305,Cleaning!$A:$A,Cleaning!$P:$P,0,0)</f>
        <v>6.11</v>
      </c>
      <c r="O1305">
        <f>_xlfn.XLOOKUP(A1305,Cleaning!$A:$A,Cleaning!$R:$R,0,0)</f>
        <v>1.22</v>
      </c>
      <c r="P1305">
        <f>_xlfn.XLOOKUP(A1305,Cleaning!$A:$A,Cleaning!$T:$T,0,0)</f>
        <v>0.39</v>
      </c>
      <c r="Q1305" s="5">
        <f>_xlfn.XLOOKUP(A1305,Cleaning!$A:$A,Cleaning!$V:$V,0,0)</f>
        <v>5.28</v>
      </c>
    </row>
    <row r="1306" spans="1:17" x14ac:dyDescent="0.3">
      <c r="A1306" s="3">
        <v>121304</v>
      </c>
      <c r="B1306">
        <f>_xlfn.XLOOKUP(A1306,Cleaning!$A:$A,Cleaning!$B:$B,0,0)</f>
        <v>101</v>
      </c>
      <c r="C1306" s="2">
        <f>_xlfn.XLOOKUP(A1306,Cleaning!$A:$A,Cleaning!$C:$C,0,0)</f>
        <v>45825</v>
      </c>
      <c r="D1306" s="4">
        <f>_xlfn.XLOOKUP(A1306,Cleaning!$A:$A,Cleaning!$D:$D,0,0)</f>
        <v>9.8796296296296299E-2</v>
      </c>
      <c r="E1306" s="2">
        <f>_xlfn.XLOOKUP(A1306,Cleaning!$A:$A,Cleaning!$E:$E,0,0)</f>
        <v>45825</v>
      </c>
      <c r="F1306" s="10" t="str">
        <f>_xlfn.XLOOKUP(A1306,Cleaning!$A:$A,Cleaning!$F:$F,0,0)</f>
        <v>Tuesday</v>
      </c>
      <c r="G1306" t="str">
        <f>_xlfn.XLOOKUP(A1306,Cleaning!$A:$A,Cleaning!$G:$G,0,0)</f>
        <v>Lunch</v>
      </c>
      <c r="H1306" t="str">
        <f>_xlfn.XLOOKUP(A1306,Cleaning!$A:$A,Cleaning!$I:$I,0,0)</f>
        <v>Dine-In</v>
      </c>
      <c r="I1306" t="str">
        <f>_xlfn.XLOOKUP(A1306,Cleaning!$A:$A,Cleaning!$J:$J,0,0)</f>
        <v>Onion Rings</v>
      </c>
      <c r="J1306" t="str">
        <f>_xlfn.XLOOKUP(A1306,Cleaning!$A:$A,Cleaning!$L:$L,0,0)</f>
        <v>No Sauce</v>
      </c>
      <c r="K1306" t="str">
        <f>_xlfn.XLOOKUP(A1306,Cleaning!$A:$A,Cleaning!$X:$X,0,0)</f>
        <v>Card</v>
      </c>
      <c r="L1306" s="3">
        <f>_xlfn.XLOOKUP(A1306,Cleaning!$A:$A,Cleaning!$M:$M,0,0)</f>
        <v>1</v>
      </c>
      <c r="M1306" s="5">
        <f>_xlfn.XLOOKUP(A1306,Cleaning!$A:$A,Cleaning!$O:$O,0,0)</f>
        <v>3.29</v>
      </c>
      <c r="N1306" s="12">
        <f>_xlfn.XLOOKUP(A1306,Cleaning!$A:$A,Cleaning!$P:$P,0,0)</f>
        <v>3.29</v>
      </c>
      <c r="O1306">
        <f>_xlfn.XLOOKUP(A1306,Cleaning!$A:$A,Cleaning!$R:$R,0,0)</f>
        <v>0</v>
      </c>
      <c r="P1306">
        <f>_xlfn.XLOOKUP(A1306,Cleaning!$A:$A,Cleaning!$T:$T,0,0)</f>
        <v>0.3</v>
      </c>
      <c r="Q1306" s="5">
        <f>_xlfn.XLOOKUP(A1306,Cleaning!$A:$A,Cleaning!$V:$V,0,0)</f>
        <v>3.59</v>
      </c>
    </row>
    <row r="1307" spans="1:17" x14ac:dyDescent="0.3">
      <c r="A1307" s="3">
        <v>121305</v>
      </c>
      <c r="B1307">
        <f>_xlfn.XLOOKUP(A1307,Cleaning!$A:$A,Cleaning!$B:$B,0,0)</f>
        <v>401</v>
      </c>
      <c r="C1307" s="2">
        <f>_xlfn.XLOOKUP(A1307,Cleaning!$A:$A,Cleaning!$C:$C,0,0)</f>
        <v>45824</v>
      </c>
      <c r="D1307" s="4">
        <f>_xlfn.XLOOKUP(A1307,Cleaning!$A:$A,Cleaning!$D:$D,0,0)</f>
        <v>0.27278935185185182</v>
      </c>
      <c r="E1307" s="2">
        <f>_xlfn.XLOOKUP(A1307,Cleaning!$A:$A,Cleaning!$E:$E,0,0)</f>
        <v>45824</v>
      </c>
      <c r="F1307" s="10" t="str">
        <f>_xlfn.XLOOKUP(A1307,Cleaning!$A:$A,Cleaning!$F:$F,0,0)</f>
        <v>Monday</v>
      </c>
      <c r="G1307" t="str">
        <f>_xlfn.XLOOKUP(A1307,Cleaning!$A:$A,Cleaning!$G:$G,0,0)</f>
        <v>Dinner</v>
      </c>
      <c r="H1307" t="str">
        <f>_xlfn.XLOOKUP(A1307,Cleaning!$A:$A,Cleaning!$I:$I,0,0)</f>
        <v>Dine-In</v>
      </c>
      <c r="I1307" t="str">
        <f>_xlfn.XLOOKUP(A1307,Cleaning!$A:$A,Cleaning!$J:$J,0,0)</f>
        <v>Cheeseburger Combo</v>
      </c>
      <c r="J1307" t="str">
        <f>_xlfn.XLOOKUP(A1307,Cleaning!$A:$A,Cleaning!$L:$L,0,0)</f>
        <v>No Modifier</v>
      </c>
      <c r="K1307" t="str">
        <f>_xlfn.XLOOKUP(A1307,Cleaning!$A:$A,Cleaning!$X:$X,0,0)</f>
        <v>Card</v>
      </c>
      <c r="L1307" s="3">
        <f>_xlfn.XLOOKUP(A1307,Cleaning!$A:$A,Cleaning!$M:$M,0,0)</f>
        <v>1</v>
      </c>
      <c r="M1307" s="5">
        <f>_xlfn.XLOOKUP(A1307,Cleaning!$A:$A,Cleaning!$O:$O,0,0)</f>
        <v>8.0400000000000009</v>
      </c>
      <c r="N1307" s="12">
        <f>_xlfn.XLOOKUP(A1307,Cleaning!$A:$A,Cleaning!$P:$P,0,0)</f>
        <v>8.0400000000000009</v>
      </c>
      <c r="O1307">
        <f>_xlfn.XLOOKUP(A1307,Cleaning!$A:$A,Cleaning!$R:$R,0,0)</f>
        <v>0.8</v>
      </c>
      <c r="P1307">
        <f>_xlfn.XLOOKUP(A1307,Cleaning!$A:$A,Cleaning!$T:$T,0,0)</f>
        <v>0.62</v>
      </c>
      <c r="Q1307" s="5">
        <f>_xlfn.XLOOKUP(A1307,Cleaning!$A:$A,Cleaning!$V:$V,0,0)</f>
        <v>7.86</v>
      </c>
    </row>
    <row r="1308" spans="1:17" x14ac:dyDescent="0.3">
      <c r="A1308" s="3">
        <v>121306</v>
      </c>
      <c r="B1308">
        <f>_xlfn.XLOOKUP(A1308,Cleaning!$A:$A,Cleaning!$B:$B,0,0)</f>
        <v>201</v>
      </c>
      <c r="C1308" s="2">
        <f>_xlfn.XLOOKUP(A1308,Cleaning!$A:$A,Cleaning!$C:$C,0,0)</f>
        <v>45826</v>
      </c>
      <c r="D1308" s="4">
        <f>_xlfn.XLOOKUP(A1308,Cleaning!$A:$A,Cleaning!$D:$D,0,0)</f>
        <v>0.46599537037037037</v>
      </c>
      <c r="E1308" s="2">
        <f>_xlfn.XLOOKUP(A1308,Cleaning!$A:$A,Cleaning!$E:$E,0,0)</f>
        <v>45826</v>
      </c>
      <c r="F1308" s="10" t="str">
        <f>_xlfn.XLOOKUP(A1308,Cleaning!$A:$A,Cleaning!$F:$F,0,0)</f>
        <v>Wednesday</v>
      </c>
      <c r="G1308" t="str">
        <f>_xlfn.XLOOKUP(A1308,Cleaning!$A:$A,Cleaning!$G:$G,0,0)</f>
        <v>Lunch</v>
      </c>
      <c r="H1308" t="str">
        <f>_xlfn.XLOOKUP(A1308,Cleaning!$A:$A,Cleaning!$I:$I,0,0)</f>
        <v>Drive-Thru</v>
      </c>
      <c r="I1308" t="str">
        <f>_xlfn.XLOOKUP(A1308,Cleaning!$A:$A,Cleaning!$J:$J,0,0)</f>
        <v>Cheeseburger</v>
      </c>
      <c r="J1308" t="str">
        <f>_xlfn.XLOOKUP(A1308,Cleaning!$A:$A,Cleaning!$L:$L,0,0)</f>
        <v>No Modifier</v>
      </c>
      <c r="K1308" t="str">
        <f>_xlfn.XLOOKUP(A1308,Cleaning!$A:$A,Cleaning!$X:$X,0,0)</f>
        <v>Card</v>
      </c>
      <c r="L1308" s="3">
        <f>_xlfn.XLOOKUP(A1308,Cleaning!$A:$A,Cleaning!$M:$M,0,0)</f>
        <v>1</v>
      </c>
      <c r="M1308" s="5">
        <f>_xlfn.XLOOKUP(A1308,Cleaning!$A:$A,Cleaning!$O:$O,0,0)</f>
        <v>4.5</v>
      </c>
      <c r="N1308" s="12">
        <f>_xlfn.XLOOKUP(A1308,Cleaning!$A:$A,Cleaning!$P:$P,0,0)</f>
        <v>4.5</v>
      </c>
      <c r="O1308">
        <f>_xlfn.XLOOKUP(A1308,Cleaning!$A:$A,Cleaning!$R:$R,0,0)</f>
        <v>0.68</v>
      </c>
      <c r="P1308">
        <f>_xlfn.XLOOKUP(A1308,Cleaning!$A:$A,Cleaning!$T:$T,0,0)</f>
        <v>0.25</v>
      </c>
      <c r="Q1308" s="5">
        <f>_xlfn.XLOOKUP(A1308,Cleaning!$A:$A,Cleaning!$V:$V,0,0)</f>
        <v>4.07</v>
      </c>
    </row>
    <row r="1309" spans="1:17" x14ac:dyDescent="0.3">
      <c r="A1309" s="3">
        <v>121307</v>
      </c>
      <c r="B1309">
        <f>_xlfn.XLOOKUP(A1309,Cleaning!$A:$A,Cleaning!$B:$B,0,0)</f>
        <v>501</v>
      </c>
      <c r="C1309" s="2">
        <f>_xlfn.XLOOKUP(A1309,Cleaning!$A:$A,Cleaning!$C:$C,0,0)</f>
        <v>45816</v>
      </c>
      <c r="D1309" s="4">
        <f>_xlfn.XLOOKUP(A1309,Cleaning!$A:$A,Cleaning!$D:$D,0,0)</f>
        <v>8.9502314814814812E-2</v>
      </c>
      <c r="E1309" s="2">
        <f>_xlfn.XLOOKUP(A1309,Cleaning!$A:$A,Cleaning!$E:$E,0,0)</f>
        <v>45816</v>
      </c>
      <c r="F1309" s="10" t="str">
        <f>_xlfn.XLOOKUP(A1309,Cleaning!$A:$A,Cleaning!$F:$F,0,0)</f>
        <v>Sunday</v>
      </c>
      <c r="G1309" t="str">
        <f>_xlfn.XLOOKUP(A1309,Cleaning!$A:$A,Cleaning!$G:$G,0,0)</f>
        <v>Lunch</v>
      </c>
      <c r="H1309" t="str">
        <f>_xlfn.XLOOKUP(A1309,Cleaning!$A:$A,Cleaning!$I:$I,0,0)</f>
        <v>Dine-In</v>
      </c>
      <c r="I1309" t="str">
        <f>_xlfn.XLOOKUP(A1309,Cleaning!$A:$A,Cleaning!$J:$J,0,0)</f>
        <v>Chicken Sandwich Combo</v>
      </c>
      <c r="J1309" t="str">
        <f>_xlfn.XLOOKUP(A1309,Cleaning!$A:$A,Cleaning!$L:$L,0,0)</f>
        <v>No Modifier</v>
      </c>
      <c r="K1309" t="str">
        <f>_xlfn.XLOOKUP(A1309,Cleaning!$A:$A,Cleaning!$X:$X,0,0)</f>
        <v>GiftCard</v>
      </c>
      <c r="L1309" s="3">
        <f>_xlfn.XLOOKUP(A1309,Cleaning!$A:$A,Cleaning!$M:$M,0,0)</f>
        <v>1</v>
      </c>
      <c r="M1309" s="5">
        <f>_xlfn.XLOOKUP(A1309,Cleaning!$A:$A,Cleaning!$O:$O,0,0)</f>
        <v>8.99</v>
      </c>
      <c r="N1309" s="12">
        <f>_xlfn.XLOOKUP(A1309,Cleaning!$A:$A,Cleaning!$P:$P,0,0)</f>
        <v>8.99</v>
      </c>
      <c r="O1309">
        <f>_xlfn.XLOOKUP(A1309,Cleaning!$A:$A,Cleaning!$R:$R,0,0)</f>
        <v>0</v>
      </c>
      <c r="P1309">
        <f>_xlfn.XLOOKUP(A1309,Cleaning!$A:$A,Cleaning!$T:$T,0,0)</f>
        <v>0.85</v>
      </c>
      <c r="Q1309" s="5">
        <f>_xlfn.XLOOKUP(A1309,Cleaning!$A:$A,Cleaning!$V:$V,0,0)</f>
        <v>9.84</v>
      </c>
    </row>
    <row r="1310" spans="1:17" x14ac:dyDescent="0.3">
      <c r="A1310" s="3">
        <v>121308</v>
      </c>
      <c r="B1310">
        <f>_xlfn.XLOOKUP(A1310,Cleaning!$A:$A,Cleaning!$B:$B,0,0)</f>
        <v>401</v>
      </c>
      <c r="C1310" s="2">
        <f>_xlfn.XLOOKUP(A1310,Cleaning!$A:$A,Cleaning!$C:$C,0,0)</f>
        <v>45816</v>
      </c>
      <c r="D1310" s="4">
        <f>_xlfn.XLOOKUP(A1310,Cleaning!$A:$A,Cleaning!$D:$D,0,0)</f>
        <v>0.35555555555555557</v>
      </c>
      <c r="E1310" s="2">
        <f>_xlfn.XLOOKUP(A1310,Cleaning!$A:$A,Cleaning!$E:$E,0,0)</f>
        <v>45816</v>
      </c>
      <c r="F1310" s="10" t="str">
        <f>_xlfn.XLOOKUP(A1310,Cleaning!$A:$A,Cleaning!$F:$F,0,0)</f>
        <v>Sunday</v>
      </c>
      <c r="G1310" t="str">
        <f>_xlfn.XLOOKUP(A1310,Cleaning!$A:$A,Cleaning!$G:$G,0,0)</f>
        <v>Dinner</v>
      </c>
      <c r="H1310" t="str">
        <f>_xlfn.XLOOKUP(A1310,Cleaning!$A:$A,Cleaning!$I:$I,0,0)</f>
        <v>Delivery</v>
      </c>
      <c r="I1310" t="str">
        <f>_xlfn.XLOOKUP(A1310,Cleaning!$A:$A,Cleaning!$J:$J,0,0)</f>
        <v>Chicken Sandwich Combo</v>
      </c>
      <c r="J1310" t="str">
        <f>_xlfn.XLOOKUP(A1310,Cleaning!$A:$A,Cleaning!$L:$L,0,0)</f>
        <v>No Modifier</v>
      </c>
      <c r="K1310" t="str">
        <f>_xlfn.XLOOKUP(A1310,Cleaning!$A:$A,Cleaning!$X:$X,0,0)</f>
        <v>Card</v>
      </c>
      <c r="L1310" s="3">
        <f>_xlfn.XLOOKUP(A1310,Cleaning!$A:$A,Cleaning!$M:$M,0,0)</f>
        <v>1</v>
      </c>
      <c r="M1310" s="5">
        <f>_xlfn.XLOOKUP(A1310,Cleaning!$A:$A,Cleaning!$O:$O,0,0)</f>
        <v>9.5299999999999994</v>
      </c>
      <c r="N1310" s="12">
        <f>_xlfn.XLOOKUP(A1310,Cleaning!$A:$A,Cleaning!$P:$P,0,0)</f>
        <v>9.5299999999999994</v>
      </c>
      <c r="O1310">
        <f>_xlfn.XLOOKUP(A1310,Cleaning!$A:$A,Cleaning!$R:$R,0,0)</f>
        <v>1.43</v>
      </c>
      <c r="P1310">
        <f>_xlfn.XLOOKUP(A1310,Cleaning!$A:$A,Cleaning!$T:$T,0,0)</f>
        <v>0.77</v>
      </c>
      <c r="Q1310" s="5">
        <f>_xlfn.XLOOKUP(A1310,Cleaning!$A:$A,Cleaning!$V:$V,0,0)</f>
        <v>8.8699999999999992</v>
      </c>
    </row>
    <row r="1311" spans="1:17" x14ac:dyDescent="0.3">
      <c r="A1311" s="3">
        <v>121309</v>
      </c>
      <c r="B1311">
        <f>_xlfn.XLOOKUP(A1311,Cleaning!$A:$A,Cleaning!$B:$B,0,0)</f>
        <v>202</v>
      </c>
      <c r="C1311" s="2">
        <f>_xlfn.XLOOKUP(A1311,Cleaning!$A:$A,Cleaning!$C:$C,0,0)</f>
        <v>45767</v>
      </c>
      <c r="D1311" s="4">
        <f>_xlfn.XLOOKUP(A1311,Cleaning!$A:$A,Cleaning!$D:$D,0,0)</f>
        <v>0.24391203703703704</v>
      </c>
      <c r="E1311" s="2">
        <f>_xlfn.XLOOKUP(A1311,Cleaning!$A:$A,Cleaning!$E:$E,0,0)</f>
        <v>45767</v>
      </c>
      <c r="F1311" s="10" t="str">
        <f>_xlfn.XLOOKUP(A1311,Cleaning!$A:$A,Cleaning!$F:$F,0,0)</f>
        <v>Sunday</v>
      </c>
      <c r="G1311" t="str">
        <f>_xlfn.XLOOKUP(A1311,Cleaning!$A:$A,Cleaning!$G:$G,0,0)</f>
        <v>Breakfast</v>
      </c>
      <c r="H1311" t="str">
        <f>_xlfn.XLOOKUP(A1311,Cleaning!$A:$A,Cleaning!$I:$I,0,0)</f>
        <v>Drive-Thru</v>
      </c>
      <c r="I1311" t="str">
        <f>_xlfn.XLOOKUP(A1311,Cleaning!$A:$A,Cleaning!$J:$J,0,0)</f>
        <v>Breakfast Burrito</v>
      </c>
      <c r="J1311" t="str">
        <f>_xlfn.XLOOKUP(A1311,Cleaning!$A:$A,Cleaning!$L:$L,0,0)</f>
        <v>No Cheese</v>
      </c>
      <c r="K1311" t="str">
        <f>_xlfn.XLOOKUP(A1311,Cleaning!$A:$A,Cleaning!$X:$X,0,0)</f>
        <v>Card</v>
      </c>
      <c r="L1311" s="3">
        <f>_xlfn.XLOOKUP(A1311,Cleaning!$A:$A,Cleaning!$M:$M,0,0)</f>
        <v>1</v>
      </c>
      <c r="M1311" s="5">
        <f>_xlfn.XLOOKUP(A1311,Cleaning!$A:$A,Cleaning!$O:$O,0,0)</f>
        <v>3.86</v>
      </c>
      <c r="N1311" s="12">
        <f>_xlfn.XLOOKUP(A1311,Cleaning!$A:$A,Cleaning!$P:$P,0,0)</f>
        <v>3.86</v>
      </c>
      <c r="O1311">
        <f>_xlfn.XLOOKUP(A1311,Cleaning!$A:$A,Cleaning!$R:$R,0,0)</f>
        <v>0</v>
      </c>
      <c r="P1311">
        <f>_xlfn.XLOOKUP(A1311,Cleaning!$A:$A,Cleaning!$T:$T,0,0)</f>
        <v>0.23</v>
      </c>
      <c r="Q1311" s="5">
        <f>_xlfn.XLOOKUP(A1311,Cleaning!$A:$A,Cleaning!$V:$V,0,0)</f>
        <v>4.09</v>
      </c>
    </row>
    <row r="1312" spans="1:17" x14ac:dyDescent="0.3">
      <c r="A1312" s="3">
        <v>121310</v>
      </c>
      <c r="B1312">
        <f>_xlfn.XLOOKUP(A1312,Cleaning!$A:$A,Cleaning!$B:$B,0,0)</f>
        <v>402</v>
      </c>
      <c r="C1312" s="2">
        <f>_xlfn.XLOOKUP(A1312,Cleaning!$A:$A,Cleaning!$C:$C,0,0)</f>
        <v>45818</v>
      </c>
      <c r="D1312" s="4">
        <f>_xlfn.XLOOKUP(A1312,Cleaning!$A:$A,Cleaning!$D:$D,0,0)</f>
        <v>0.19059027777777779</v>
      </c>
      <c r="E1312" s="2">
        <f>_xlfn.XLOOKUP(A1312,Cleaning!$A:$A,Cleaning!$E:$E,0,0)</f>
        <v>45818</v>
      </c>
      <c r="F1312" s="10" t="str">
        <f>_xlfn.XLOOKUP(A1312,Cleaning!$A:$A,Cleaning!$F:$F,0,0)</f>
        <v>Tuesday</v>
      </c>
      <c r="G1312" t="str">
        <f>_xlfn.XLOOKUP(A1312,Cleaning!$A:$A,Cleaning!$G:$G,0,0)</f>
        <v>Afternoon</v>
      </c>
      <c r="H1312" t="str">
        <f>_xlfn.XLOOKUP(A1312,Cleaning!$A:$A,Cleaning!$I:$I,0,0)</f>
        <v>Takeout</v>
      </c>
      <c r="I1312" t="str">
        <f>_xlfn.XLOOKUP(A1312,Cleaning!$A:$A,Cleaning!$J:$J,0,0)</f>
        <v>Ice Cream Cone</v>
      </c>
      <c r="J1312" t="str">
        <f>_xlfn.XLOOKUP(A1312,Cleaning!$A:$A,Cleaning!$L:$L,0,0)</f>
        <v>No Modifier</v>
      </c>
      <c r="K1312" t="str">
        <f>_xlfn.XLOOKUP(A1312,Cleaning!$A:$A,Cleaning!$X:$X,0,0)</f>
        <v>Cash</v>
      </c>
      <c r="L1312" s="3">
        <f>_xlfn.XLOOKUP(A1312,Cleaning!$A:$A,Cleaning!$M:$M,0,0)</f>
        <v>1</v>
      </c>
      <c r="M1312" s="5">
        <f>_xlfn.XLOOKUP(A1312,Cleaning!$A:$A,Cleaning!$O:$O,0,0)</f>
        <v>1.6400000000000001</v>
      </c>
      <c r="N1312" s="12">
        <f>_xlfn.XLOOKUP(A1312,Cleaning!$A:$A,Cleaning!$P:$P,0,0)</f>
        <v>1.6400000000000001</v>
      </c>
      <c r="O1312">
        <f>_xlfn.XLOOKUP(A1312,Cleaning!$A:$A,Cleaning!$R:$R,0,0)</f>
        <v>0</v>
      </c>
      <c r="P1312">
        <f>_xlfn.XLOOKUP(A1312,Cleaning!$A:$A,Cleaning!$T:$T,0,0)</f>
        <v>0.14000000000000001</v>
      </c>
      <c r="Q1312" s="5">
        <f>_xlfn.XLOOKUP(A1312,Cleaning!$A:$A,Cleaning!$V:$V,0,0)</f>
        <v>1.78</v>
      </c>
    </row>
    <row r="1313" spans="1:17" x14ac:dyDescent="0.3">
      <c r="A1313" s="3">
        <v>121311</v>
      </c>
      <c r="B1313">
        <f>_xlfn.XLOOKUP(A1313,Cleaning!$A:$A,Cleaning!$B:$B,0,0)</f>
        <v>403</v>
      </c>
      <c r="C1313" s="2">
        <f>_xlfn.XLOOKUP(A1313,Cleaning!$A:$A,Cleaning!$C:$C,0,0)</f>
        <v>45786</v>
      </c>
      <c r="D1313" s="4">
        <f>_xlfn.XLOOKUP(A1313,Cleaning!$A:$A,Cleaning!$D:$D,0,0)</f>
        <v>0.53724537037037035</v>
      </c>
      <c r="E1313" s="2">
        <f>_xlfn.XLOOKUP(A1313,Cleaning!$A:$A,Cleaning!$E:$E,0,0)</f>
        <v>45786</v>
      </c>
      <c r="F1313" s="10" t="str">
        <f>_xlfn.XLOOKUP(A1313,Cleaning!$A:$A,Cleaning!$F:$F,0,0)</f>
        <v>Friday</v>
      </c>
      <c r="G1313" t="str">
        <f>_xlfn.XLOOKUP(A1313,Cleaning!$A:$A,Cleaning!$G:$G,0,0)</f>
        <v>Lunch</v>
      </c>
      <c r="H1313" t="str">
        <f>_xlfn.XLOOKUP(A1313,Cleaning!$A:$A,Cleaning!$I:$I,0,0)</f>
        <v>Dine-In</v>
      </c>
      <c r="I1313" t="str">
        <f>_xlfn.XLOOKUP(A1313,Cleaning!$A:$A,Cleaning!$J:$J,0,0)</f>
        <v>Onion Rings</v>
      </c>
      <c r="J1313" t="str">
        <f>_xlfn.XLOOKUP(A1313,Cleaning!$A:$A,Cleaning!$L:$L,0,0)</f>
        <v>No Sauce</v>
      </c>
      <c r="K1313" t="str">
        <f>_xlfn.XLOOKUP(A1313,Cleaning!$A:$A,Cleaning!$X:$X,0,0)</f>
        <v>Cash</v>
      </c>
      <c r="L1313" s="3">
        <f>_xlfn.XLOOKUP(A1313,Cleaning!$A:$A,Cleaning!$M:$M,0,0)</f>
        <v>1</v>
      </c>
      <c r="M1313" s="5">
        <f>_xlfn.XLOOKUP(A1313,Cleaning!$A:$A,Cleaning!$O:$O,0,0)</f>
        <v>3.37</v>
      </c>
      <c r="N1313" s="12">
        <f>_xlfn.XLOOKUP(A1313,Cleaning!$A:$A,Cleaning!$P:$P,0,0)</f>
        <v>3.37</v>
      </c>
      <c r="O1313">
        <f>_xlfn.XLOOKUP(A1313,Cleaning!$A:$A,Cleaning!$R:$R,0,0)</f>
        <v>0</v>
      </c>
      <c r="P1313">
        <f>_xlfn.XLOOKUP(A1313,Cleaning!$A:$A,Cleaning!$T:$T,0,0)</f>
        <v>0.24</v>
      </c>
      <c r="Q1313" s="5">
        <f>_xlfn.XLOOKUP(A1313,Cleaning!$A:$A,Cleaning!$V:$V,0,0)</f>
        <v>3.61</v>
      </c>
    </row>
    <row r="1314" spans="1:17" x14ac:dyDescent="0.3">
      <c r="A1314" s="3">
        <v>121312</v>
      </c>
      <c r="B1314">
        <f>_xlfn.XLOOKUP(A1314,Cleaning!$A:$A,Cleaning!$B:$B,0,0)</f>
        <v>301</v>
      </c>
      <c r="C1314" s="2">
        <f>_xlfn.XLOOKUP(A1314,Cleaning!$A:$A,Cleaning!$C:$C,0,0)</f>
        <v>45830</v>
      </c>
      <c r="D1314" s="4">
        <f>_xlfn.XLOOKUP(A1314,Cleaning!$A:$A,Cleaning!$D:$D,0,0)</f>
        <v>0.34061342592592592</v>
      </c>
      <c r="E1314" s="2">
        <f>_xlfn.XLOOKUP(A1314,Cleaning!$A:$A,Cleaning!$E:$E,0,0)</f>
        <v>45830</v>
      </c>
      <c r="F1314" s="10" t="str">
        <f>_xlfn.XLOOKUP(A1314,Cleaning!$A:$A,Cleaning!$F:$F,0,0)</f>
        <v>Sunday</v>
      </c>
      <c r="G1314" t="str">
        <f>_xlfn.XLOOKUP(A1314,Cleaning!$A:$A,Cleaning!$G:$G,0,0)</f>
        <v>Dinner</v>
      </c>
      <c r="H1314" t="str">
        <f>_xlfn.XLOOKUP(A1314,Cleaning!$A:$A,Cleaning!$I:$I,0,0)</f>
        <v>Takeout</v>
      </c>
      <c r="I1314" t="str">
        <f>_xlfn.XLOOKUP(A1314,Cleaning!$A:$A,Cleaning!$J:$J,0,0)</f>
        <v>Onion Rings</v>
      </c>
      <c r="J1314" t="str">
        <f>_xlfn.XLOOKUP(A1314,Cleaning!$A:$A,Cleaning!$L:$L,0,0)</f>
        <v>No Modifier</v>
      </c>
      <c r="K1314" t="str">
        <f>_xlfn.XLOOKUP(A1314,Cleaning!$A:$A,Cleaning!$X:$X,0,0)</f>
        <v>Card</v>
      </c>
      <c r="L1314" s="3">
        <f>_xlfn.XLOOKUP(A1314,Cleaning!$A:$A,Cleaning!$M:$M,0,0)</f>
        <v>2</v>
      </c>
      <c r="M1314" s="5">
        <f>_xlfn.XLOOKUP(A1314,Cleaning!$A:$A,Cleaning!$O:$O,0,0)</f>
        <v>3.5300000000000002</v>
      </c>
      <c r="N1314" s="12">
        <f>_xlfn.XLOOKUP(A1314,Cleaning!$A:$A,Cleaning!$P:$P,0,0)</f>
        <v>7.0600000000000005</v>
      </c>
      <c r="O1314">
        <f>_xlfn.XLOOKUP(A1314,Cleaning!$A:$A,Cleaning!$R:$R,0,0)</f>
        <v>0</v>
      </c>
      <c r="P1314">
        <f>_xlfn.XLOOKUP(A1314,Cleaning!$A:$A,Cleaning!$T:$T,0,0)</f>
        <v>0.42</v>
      </c>
      <c r="Q1314" s="5">
        <f>_xlfn.XLOOKUP(A1314,Cleaning!$A:$A,Cleaning!$V:$V,0,0)</f>
        <v>7.48</v>
      </c>
    </row>
    <row r="1315" spans="1:17" x14ac:dyDescent="0.3">
      <c r="A1315" s="3">
        <v>121313</v>
      </c>
      <c r="B1315">
        <f>_xlfn.XLOOKUP(A1315,Cleaning!$A:$A,Cleaning!$B:$B,0,0)</f>
        <v>102</v>
      </c>
      <c r="C1315" s="2">
        <f>_xlfn.XLOOKUP(A1315,Cleaning!$A:$A,Cleaning!$C:$C,0,0)</f>
        <v>45775</v>
      </c>
      <c r="D1315" s="4">
        <f>_xlfn.XLOOKUP(A1315,Cleaning!$A:$A,Cleaning!$D:$D,0,0)</f>
        <v>0.47886574074074073</v>
      </c>
      <c r="E1315" s="2">
        <f>_xlfn.XLOOKUP(A1315,Cleaning!$A:$A,Cleaning!$E:$E,0,0)</f>
        <v>45775</v>
      </c>
      <c r="F1315" s="10" t="str">
        <f>_xlfn.XLOOKUP(A1315,Cleaning!$A:$A,Cleaning!$F:$F,0,0)</f>
        <v>Monday</v>
      </c>
      <c r="G1315" t="str">
        <f>_xlfn.XLOOKUP(A1315,Cleaning!$A:$A,Cleaning!$G:$G,0,0)</f>
        <v>Lunch</v>
      </c>
      <c r="H1315" t="str">
        <f>_xlfn.XLOOKUP(A1315,Cleaning!$A:$A,Cleaning!$I:$I,0,0)</f>
        <v>Takeout</v>
      </c>
      <c r="I1315" t="str">
        <f>_xlfn.XLOOKUP(A1315,Cleaning!$A:$A,Cleaning!$J:$J,0,0)</f>
        <v>Double Cheeseburger</v>
      </c>
      <c r="J1315" t="str">
        <f>_xlfn.XLOOKUP(A1315,Cleaning!$A:$A,Cleaning!$L:$L,0,0)</f>
        <v>No Modifier</v>
      </c>
      <c r="K1315" t="str">
        <f>_xlfn.XLOOKUP(A1315,Cleaning!$A:$A,Cleaning!$X:$X,0,0)</f>
        <v>Card</v>
      </c>
      <c r="L1315" s="3">
        <f>_xlfn.XLOOKUP(A1315,Cleaning!$A:$A,Cleaning!$M:$M,0,0)</f>
        <v>1</v>
      </c>
      <c r="M1315" s="5">
        <f>_xlfn.XLOOKUP(A1315,Cleaning!$A:$A,Cleaning!$O:$O,0,0)</f>
        <v>5.97</v>
      </c>
      <c r="N1315" s="12">
        <f>_xlfn.XLOOKUP(A1315,Cleaning!$A:$A,Cleaning!$P:$P,0,0)</f>
        <v>5.97</v>
      </c>
      <c r="O1315">
        <f>_xlfn.XLOOKUP(A1315,Cleaning!$A:$A,Cleaning!$R:$R,0,0)</f>
        <v>0</v>
      </c>
      <c r="P1315">
        <f>_xlfn.XLOOKUP(A1315,Cleaning!$A:$A,Cleaning!$T:$T,0,0)</f>
        <v>0.45</v>
      </c>
      <c r="Q1315" s="5">
        <f>_xlfn.XLOOKUP(A1315,Cleaning!$A:$A,Cleaning!$V:$V,0,0)</f>
        <v>6.42</v>
      </c>
    </row>
    <row r="1316" spans="1:17" x14ac:dyDescent="0.3">
      <c r="A1316" s="3">
        <v>121314</v>
      </c>
      <c r="B1316">
        <f>_xlfn.XLOOKUP(A1316,Cleaning!$A:$A,Cleaning!$B:$B,0,0)</f>
        <v>201</v>
      </c>
      <c r="C1316" s="2">
        <f>_xlfn.XLOOKUP(A1316,Cleaning!$A:$A,Cleaning!$C:$C,0,0)</f>
        <v>45786</v>
      </c>
      <c r="D1316" s="4">
        <f>_xlfn.XLOOKUP(A1316,Cleaning!$A:$A,Cleaning!$D:$D,0,0)</f>
        <v>0.26019675925925928</v>
      </c>
      <c r="E1316" s="2">
        <f>_xlfn.XLOOKUP(A1316,Cleaning!$A:$A,Cleaning!$E:$E,0,0)</f>
        <v>45786</v>
      </c>
      <c r="F1316" s="10" t="str">
        <f>_xlfn.XLOOKUP(A1316,Cleaning!$A:$A,Cleaning!$F:$F,0,0)</f>
        <v>Friday</v>
      </c>
      <c r="G1316" t="str">
        <f>_xlfn.XLOOKUP(A1316,Cleaning!$A:$A,Cleaning!$G:$G,0,0)</f>
        <v>Breakfast</v>
      </c>
      <c r="H1316" t="str">
        <f>_xlfn.XLOOKUP(A1316,Cleaning!$A:$A,Cleaning!$I:$I,0,0)</f>
        <v>Takeout</v>
      </c>
      <c r="I1316" t="str">
        <f>_xlfn.XLOOKUP(A1316,Cleaning!$A:$A,Cleaning!$J:$J,0,0)</f>
        <v>Breakfast Burrito</v>
      </c>
      <c r="J1316" t="str">
        <f>_xlfn.XLOOKUP(A1316,Cleaning!$A:$A,Cleaning!$L:$L,0,0)</f>
        <v>No Modifier</v>
      </c>
      <c r="K1316" t="str">
        <f>_xlfn.XLOOKUP(A1316,Cleaning!$A:$A,Cleaning!$X:$X,0,0)</f>
        <v>Card</v>
      </c>
      <c r="L1316" s="3">
        <f>_xlfn.XLOOKUP(A1316,Cleaning!$A:$A,Cleaning!$M:$M,0,0)</f>
        <v>2</v>
      </c>
      <c r="M1316" s="5">
        <f>_xlfn.XLOOKUP(A1316,Cleaning!$A:$A,Cleaning!$O:$O,0,0)</f>
        <v>3.7399999999999998</v>
      </c>
      <c r="N1316" s="12">
        <f>_xlfn.XLOOKUP(A1316,Cleaning!$A:$A,Cleaning!$P:$P,0,0)</f>
        <v>7.4799999999999995</v>
      </c>
      <c r="O1316">
        <f>_xlfn.XLOOKUP(A1316,Cleaning!$A:$A,Cleaning!$R:$R,0,0)</f>
        <v>0</v>
      </c>
      <c r="P1316">
        <f>_xlfn.XLOOKUP(A1316,Cleaning!$A:$A,Cleaning!$T:$T,0,0)</f>
        <v>0.45</v>
      </c>
      <c r="Q1316" s="5">
        <f>_xlfn.XLOOKUP(A1316,Cleaning!$A:$A,Cleaning!$V:$V,0,0)</f>
        <v>7.93</v>
      </c>
    </row>
    <row r="1317" spans="1:17" x14ac:dyDescent="0.3">
      <c r="A1317" s="3">
        <v>121315</v>
      </c>
      <c r="B1317">
        <f>_xlfn.XLOOKUP(A1317,Cleaning!$A:$A,Cleaning!$B:$B,0,0)</f>
        <v>403</v>
      </c>
      <c r="C1317" s="2">
        <f>_xlfn.XLOOKUP(A1317,Cleaning!$A:$A,Cleaning!$C:$C,0,0)</f>
        <v>45821</v>
      </c>
      <c r="D1317" s="4">
        <f>_xlfn.XLOOKUP(A1317,Cleaning!$A:$A,Cleaning!$D:$D,0,0)</f>
        <v>0.15481481481481482</v>
      </c>
      <c r="E1317" s="2">
        <f>_xlfn.XLOOKUP(A1317,Cleaning!$A:$A,Cleaning!$E:$E,0,0)</f>
        <v>45821</v>
      </c>
      <c r="F1317" s="10" t="str">
        <f>_xlfn.XLOOKUP(A1317,Cleaning!$A:$A,Cleaning!$F:$F,0,0)</f>
        <v>Friday</v>
      </c>
      <c r="G1317" t="str">
        <f>_xlfn.XLOOKUP(A1317,Cleaning!$A:$A,Cleaning!$G:$G,0,0)</f>
        <v>Afternoon</v>
      </c>
      <c r="H1317" t="str">
        <f>_xlfn.XLOOKUP(A1317,Cleaning!$A:$A,Cleaning!$I:$I,0,0)</f>
        <v>Takeout</v>
      </c>
      <c r="I1317" t="str">
        <f>_xlfn.XLOOKUP(A1317,Cleaning!$A:$A,Cleaning!$J:$J,0,0)</f>
        <v>Ice Cream Cone</v>
      </c>
      <c r="J1317" t="str">
        <f>_xlfn.XLOOKUP(A1317,Cleaning!$A:$A,Cleaning!$L:$L,0,0)</f>
        <v>Cinnamon</v>
      </c>
      <c r="K1317" t="str">
        <f>_xlfn.XLOOKUP(A1317,Cleaning!$A:$A,Cleaning!$X:$X,0,0)</f>
        <v>MobilePay</v>
      </c>
      <c r="L1317" s="3">
        <f>_xlfn.XLOOKUP(A1317,Cleaning!$A:$A,Cleaning!$M:$M,0,0)</f>
        <v>1</v>
      </c>
      <c r="M1317" s="5">
        <f>_xlfn.XLOOKUP(A1317,Cleaning!$A:$A,Cleaning!$O:$O,0,0)</f>
        <v>1.5899999999999999</v>
      </c>
      <c r="N1317" s="12">
        <f>_xlfn.XLOOKUP(A1317,Cleaning!$A:$A,Cleaning!$P:$P,0,0)</f>
        <v>1.5899999999999999</v>
      </c>
      <c r="O1317">
        <f>_xlfn.XLOOKUP(A1317,Cleaning!$A:$A,Cleaning!$R:$R,0,0)</f>
        <v>0</v>
      </c>
      <c r="P1317">
        <f>_xlfn.XLOOKUP(A1317,Cleaning!$A:$A,Cleaning!$T:$T,0,0)</f>
        <v>0.14000000000000001</v>
      </c>
      <c r="Q1317" s="5">
        <f>_xlfn.XLOOKUP(A1317,Cleaning!$A:$A,Cleaning!$V:$V,0,0)</f>
        <v>1.73</v>
      </c>
    </row>
    <row r="1318" spans="1:17" x14ac:dyDescent="0.3">
      <c r="A1318" s="3">
        <v>121316</v>
      </c>
      <c r="B1318">
        <f>_xlfn.XLOOKUP(A1318,Cleaning!$A:$A,Cleaning!$B:$B,0,0)</f>
        <v>403</v>
      </c>
      <c r="C1318" s="2">
        <f>_xlfn.XLOOKUP(A1318,Cleaning!$A:$A,Cleaning!$C:$C,0,0)</f>
        <v>45791</v>
      </c>
      <c r="D1318" s="4">
        <f>_xlfn.XLOOKUP(A1318,Cleaning!$A:$A,Cleaning!$D:$D,0,0)</f>
        <v>0.49546296296296294</v>
      </c>
      <c r="E1318" s="2">
        <f>_xlfn.XLOOKUP(A1318,Cleaning!$A:$A,Cleaning!$E:$E,0,0)</f>
        <v>45791</v>
      </c>
      <c r="F1318" s="10" t="str">
        <f>_xlfn.XLOOKUP(A1318,Cleaning!$A:$A,Cleaning!$F:$F,0,0)</f>
        <v>Wednesday</v>
      </c>
      <c r="G1318" t="str">
        <f>_xlfn.XLOOKUP(A1318,Cleaning!$A:$A,Cleaning!$G:$G,0,0)</f>
        <v>Lunch</v>
      </c>
      <c r="H1318" t="str">
        <f>_xlfn.XLOOKUP(A1318,Cleaning!$A:$A,Cleaning!$I:$I,0,0)</f>
        <v>Drive-Thru</v>
      </c>
      <c r="I1318" t="str">
        <f>_xlfn.XLOOKUP(A1318,Cleaning!$A:$A,Cleaning!$J:$J,0,0)</f>
        <v>Cheeseburger</v>
      </c>
      <c r="J1318" t="str">
        <f>_xlfn.XLOOKUP(A1318,Cleaning!$A:$A,Cleaning!$L:$L,0,0)</f>
        <v>No Modifier</v>
      </c>
      <c r="K1318" t="str">
        <f>_xlfn.XLOOKUP(A1318,Cleaning!$A:$A,Cleaning!$X:$X,0,0)</f>
        <v>Card</v>
      </c>
      <c r="L1318" s="3">
        <f>_xlfn.XLOOKUP(A1318,Cleaning!$A:$A,Cleaning!$M:$M,0,0)</f>
        <v>1</v>
      </c>
      <c r="M1318" s="5">
        <f>_xlfn.XLOOKUP(A1318,Cleaning!$A:$A,Cleaning!$O:$O,0,0)</f>
        <v>4.13</v>
      </c>
      <c r="N1318" s="12">
        <f>_xlfn.XLOOKUP(A1318,Cleaning!$A:$A,Cleaning!$P:$P,0,0)</f>
        <v>4.13</v>
      </c>
      <c r="O1318">
        <f>_xlfn.XLOOKUP(A1318,Cleaning!$A:$A,Cleaning!$R:$R,0,0)</f>
        <v>0</v>
      </c>
      <c r="P1318">
        <f>_xlfn.XLOOKUP(A1318,Cleaning!$A:$A,Cleaning!$T:$T,0,0)</f>
        <v>0.39</v>
      </c>
      <c r="Q1318" s="5">
        <f>_xlfn.XLOOKUP(A1318,Cleaning!$A:$A,Cleaning!$V:$V,0,0)</f>
        <v>4.5199999999999996</v>
      </c>
    </row>
    <row r="1319" spans="1:17" x14ac:dyDescent="0.3">
      <c r="A1319" s="3">
        <v>121317</v>
      </c>
      <c r="B1319">
        <f>_xlfn.XLOOKUP(A1319,Cleaning!$A:$A,Cleaning!$B:$B,0,0)</f>
        <v>103</v>
      </c>
      <c r="C1319" s="2">
        <f>_xlfn.XLOOKUP(A1319,Cleaning!$A:$A,Cleaning!$C:$C,0,0)</f>
        <v>45808</v>
      </c>
      <c r="D1319" s="4">
        <f>_xlfn.XLOOKUP(A1319,Cleaning!$A:$A,Cleaning!$D:$D,0,0)</f>
        <v>0.52240740740740743</v>
      </c>
      <c r="E1319" s="2">
        <f>_xlfn.XLOOKUP(A1319,Cleaning!$A:$A,Cleaning!$E:$E,0,0)</f>
        <v>45808</v>
      </c>
      <c r="F1319" s="10" t="str">
        <f>_xlfn.XLOOKUP(A1319,Cleaning!$A:$A,Cleaning!$F:$F,0,0)</f>
        <v>Saturday</v>
      </c>
      <c r="G1319" t="str">
        <f>_xlfn.XLOOKUP(A1319,Cleaning!$A:$A,Cleaning!$G:$G,0,0)</f>
        <v>Lunch</v>
      </c>
      <c r="H1319" t="str">
        <f>_xlfn.XLOOKUP(A1319,Cleaning!$A:$A,Cleaning!$I:$I,0,0)</f>
        <v>Takeout</v>
      </c>
      <c r="I1319" t="str">
        <f>_xlfn.XLOOKUP(A1319,Cleaning!$A:$A,Cleaning!$J:$J,0,0)</f>
        <v>Chicken Sandwich</v>
      </c>
      <c r="J1319" t="str">
        <f>_xlfn.XLOOKUP(A1319,Cleaning!$A:$A,Cleaning!$L:$L,0,0)</f>
        <v>No Modifier</v>
      </c>
      <c r="K1319" t="str">
        <f>_xlfn.XLOOKUP(A1319,Cleaning!$A:$A,Cleaning!$X:$X,0,0)</f>
        <v>Card</v>
      </c>
      <c r="L1319" s="3">
        <f>_xlfn.XLOOKUP(A1319,Cleaning!$A:$A,Cleaning!$M:$M,0,0)</f>
        <v>1</v>
      </c>
      <c r="M1319" s="5">
        <f>_xlfn.XLOOKUP(A1319,Cleaning!$A:$A,Cleaning!$O:$O,0,0)</f>
        <v>5.2799999999999994</v>
      </c>
      <c r="N1319" s="12">
        <f>_xlfn.XLOOKUP(A1319,Cleaning!$A:$A,Cleaning!$P:$P,0,0)</f>
        <v>5.2799999999999994</v>
      </c>
      <c r="O1319">
        <f>_xlfn.XLOOKUP(A1319,Cleaning!$A:$A,Cleaning!$R:$R,0,0)</f>
        <v>1.06</v>
      </c>
      <c r="P1319">
        <f>_xlfn.XLOOKUP(A1319,Cleaning!$A:$A,Cleaning!$T:$T,0,0)</f>
        <v>0.36</v>
      </c>
      <c r="Q1319" s="5">
        <f>_xlfn.XLOOKUP(A1319,Cleaning!$A:$A,Cleaning!$V:$V,0,0)</f>
        <v>4.58</v>
      </c>
    </row>
    <row r="1320" spans="1:17" x14ac:dyDescent="0.3">
      <c r="A1320" s="3">
        <v>121318</v>
      </c>
      <c r="B1320">
        <f>_xlfn.XLOOKUP(A1320,Cleaning!$A:$A,Cleaning!$B:$B,0,0)</f>
        <v>501</v>
      </c>
      <c r="C1320" s="2">
        <f>_xlfn.XLOOKUP(A1320,Cleaning!$A:$A,Cleaning!$C:$C,0,0)</f>
        <v>45770</v>
      </c>
      <c r="D1320" s="4">
        <f>_xlfn.XLOOKUP(A1320,Cleaning!$A:$A,Cleaning!$D:$D,0,0)</f>
        <v>0.32436342592592593</v>
      </c>
      <c r="E1320" s="2">
        <f>_xlfn.XLOOKUP(A1320,Cleaning!$A:$A,Cleaning!$E:$E,0,0)</f>
        <v>45770</v>
      </c>
      <c r="F1320" s="10" t="str">
        <f>_xlfn.XLOOKUP(A1320,Cleaning!$A:$A,Cleaning!$F:$F,0,0)</f>
        <v>Wednesday</v>
      </c>
      <c r="G1320" t="str">
        <f>_xlfn.XLOOKUP(A1320,Cleaning!$A:$A,Cleaning!$G:$G,0,0)</f>
        <v>Breakfast</v>
      </c>
      <c r="H1320" t="str">
        <f>_xlfn.XLOOKUP(A1320,Cleaning!$A:$A,Cleaning!$I:$I,0,0)</f>
        <v>Delivery</v>
      </c>
      <c r="I1320" t="str">
        <f>_xlfn.XLOOKUP(A1320,Cleaning!$A:$A,Cleaning!$J:$J,0,0)</f>
        <v>Egg Muffin</v>
      </c>
      <c r="J1320" t="str">
        <f>_xlfn.XLOOKUP(A1320,Cleaning!$A:$A,Cleaning!$L:$L,0,0)</f>
        <v>Cinnamon</v>
      </c>
      <c r="K1320" t="str">
        <f>_xlfn.XLOOKUP(A1320,Cleaning!$A:$A,Cleaning!$X:$X,0,0)</f>
        <v>MobilePay</v>
      </c>
      <c r="L1320" s="3">
        <f>_xlfn.XLOOKUP(A1320,Cleaning!$A:$A,Cleaning!$M:$M,0,0)</f>
        <v>2</v>
      </c>
      <c r="M1320" s="5">
        <f>_xlfn.XLOOKUP(A1320,Cleaning!$A:$A,Cleaning!$O:$O,0,0)</f>
        <v>3.19</v>
      </c>
      <c r="N1320" s="12">
        <f>_xlfn.XLOOKUP(A1320,Cleaning!$A:$A,Cleaning!$P:$P,0,0)</f>
        <v>6.38</v>
      </c>
      <c r="O1320">
        <f>_xlfn.XLOOKUP(A1320,Cleaning!$A:$A,Cleaning!$R:$R,0,0)</f>
        <v>0</v>
      </c>
      <c r="P1320">
        <f>_xlfn.XLOOKUP(A1320,Cleaning!$A:$A,Cleaning!$T:$T,0,0)</f>
        <v>0.41</v>
      </c>
      <c r="Q1320" s="5">
        <f>_xlfn.XLOOKUP(A1320,Cleaning!$A:$A,Cleaning!$V:$V,0,0)</f>
        <v>6.79</v>
      </c>
    </row>
    <row r="1321" spans="1:17" x14ac:dyDescent="0.3">
      <c r="A1321" s="3">
        <v>121319</v>
      </c>
      <c r="B1321">
        <f>_xlfn.XLOOKUP(A1321,Cleaning!$A:$A,Cleaning!$B:$B,0,0)</f>
        <v>401</v>
      </c>
      <c r="C1321" s="2">
        <f>_xlfn.XLOOKUP(A1321,Cleaning!$A:$A,Cleaning!$C:$C,0,0)</f>
        <v>45781</v>
      </c>
      <c r="D1321" s="4">
        <f>_xlfn.XLOOKUP(A1321,Cleaning!$A:$A,Cleaning!$D:$D,0,0)</f>
        <v>0.49660879629629628</v>
      </c>
      <c r="E1321" s="2">
        <f>_xlfn.XLOOKUP(A1321,Cleaning!$A:$A,Cleaning!$E:$E,0,0)</f>
        <v>45781</v>
      </c>
      <c r="F1321" s="10" t="str">
        <f>_xlfn.XLOOKUP(A1321,Cleaning!$A:$A,Cleaning!$F:$F,0,0)</f>
        <v>Sunday</v>
      </c>
      <c r="G1321" t="str">
        <f>_xlfn.XLOOKUP(A1321,Cleaning!$A:$A,Cleaning!$G:$G,0,0)</f>
        <v>Lunch</v>
      </c>
      <c r="H1321" t="str">
        <f>_xlfn.XLOOKUP(A1321,Cleaning!$A:$A,Cleaning!$I:$I,0,0)</f>
        <v>Dine-In</v>
      </c>
      <c r="I1321" t="str">
        <f>_xlfn.XLOOKUP(A1321,Cleaning!$A:$A,Cleaning!$J:$J,0,0)</f>
        <v>Chicken Sandwich</v>
      </c>
      <c r="J1321" t="str">
        <f>_xlfn.XLOOKUP(A1321,Cleaning!$A:$A,Cleaning!$L:$L,0,0)</f>
        <v>Spicy</v>
      </c>
      <c r="K1321" t="str">
        <f>_xlfn.XLOOKUP(A1321,Cleaning!$A:$A,Cleaning!$X:$X,0,0)</f>
        <v>Cash</v>
      </c>
      <c r="L1321" s="3">
        <f>_xlfn.XLOOKUP(A1321,Cleaning!$A:$A,Cleaning!$M:$M,0,0)</f>
        <v>1</v>
      </c>
      <c r="M1321" s="5">
        <f>_xlfn.XLOOKUP(A1321,Cleaning!$A:$A,Cleaning!$O:$O,0,0)</f>
        <v>5.32</v>
      </c>
      <c r="N1321" s="12">
        <f>_xlfn.XLOOKUP(A1321,Cleaning!$A:$A,Cleaning!$P:$P,0,0)</f>
        <v>5.32</v>
      </c>
      <c r="O1321">
        <f>_xlfn.XLOOKUP(A1321,Cleaning!$A:$A,Cleaning!$R:$R,0,0)</f>
        <v>0</v>
      </c>
      <c r="P1321">
        <f>_xlfn.XLOOKUP(A1321,Cleaning!$A:$A,Cleaning!$T:$T,0,0)</f>
        <v>0.39</v>
      </c>
      <c r="Q1321" s="5">
        <f>_xlfn.XLOOKUP(A1321,Cleaning!$A:$A,Cleaning!$V:$V,0,0)</f>
        <v>5.71</v>
      </c>
    </row>
    <row r="1322" spans="1:17" x14ac:dyDescent="0.3">
      <c r="A1322" s="3">
        <v>121320</v>
      </c>
      <c r="B1322">
        <f>_xlfn.XLOOKUP(A1322,Cleaning!$A:$A,Cleaning!$B:$B,0,0)</f>
        <v>202</v>
      </c>
      <c r="C1322" s="2">
        <f>_xlfn.XLOOKUP(A1322,Cleaning!$A:$A,Cleaning!$C:$C,0,0)</f>
        <v>45820</v>
      </c>
      <c r="D1322" s="4">
        <f>_xlfn.XLOOKUP(A1322,Cleaning!$A:$A,Cleaning!$D:$D,0,0)</f>
        <v>0.13593749999999999</v>
      </c>
      <c r="E1322" s="2">
        <f>_xlfn.XLOOKUP(A1322,Cleaning!$A:$A,Cleaning!$E:$E,0,0)</f>
        <v>45820</v>
      </c>
      <c r="F1322" s="10" t="str">
        <f>_xlfn.XLOOKUP(A1322,Cleaning!$A:$A,Cleaning!$F:$F,0,0)</f>
        <v>Thursday</v>
      </c>
      <c r="G1322" t="str">
        <f>_xlfn.XLOOKUP(A1322,Cleaning!$A:$A,Cleaning!$G:$G,0,0)</f>
        <v>Afternoon</v>
      </c>
      <c r="H1322" t="str">
        <f>_xlfn.XLOOKUP(A1322,Cleaning!$A:$A,Cleaning!$I:$I,0,0)</f>
        <v>Takeout</v>
      </c>
      <c r="I1322" t="str">
        <f>_xlfn.XLOOKUP(A1322,Cleaning!$A:$A,Cleaning!$J:$J,0,0)</f>
        <v>French Fries</v>
      </c>
      <c r="J1322" t="str">
        <f>_xlfn.XLOOKUP(A1322,Cleaning!$A:$A,Cleaning!$L:$L,0,0)</f>
        <v>Extra Sauce</v>
      </c>
      <c r="K1322" t="str">
        <f>_xlfn.XLOOKUP(A1322,Cleaning!$A:$A,Cleaning!$X:$X,0,0)</f>
        <v>Card</v>
      </c>
      <c r="L1322" s="3">
        <f>_xlfn.XLOOKUP(A1322,Cleaning!$A:$A,Cleaning!$M:$M,0,0)</f>
        <v>2</v>
      </c>
      <c r="M1322" s="5">
        <f>_xlfn.XLOOKUP(A1322,Cleaning!$A:$A,Cleaning!$O:$O,0,0)</f>
        <v>2.91</v>
      </c>
      <c r="N1322" s="12">
        <f>_xlfn.XLOOKUP(A1322,Cleaning!$A:$A,Cleaning!$P:$P,0,0)</f>
        <v>5.82</v>
      </c>
      <c r="O1322">
        <f>_xlfn.XLOOKUP(A1322,Cleaning!$A:$A,Cleaning!$R:$R,0,0)</f>
        <v>0</v>
      </c>
      <c r="P1322">
        <f>_xlfn.XLOOKUP(A1322,Cleaning!$A:$A,Cleaning!$T:$T,0,0)</f>
        <v>0.42</v>
      </c>
      <c r="Q1322" s="5">
        <f>_xlfn.XLOOKUP(A1322,Cleaning!$A:$A,Cleaning!$V:$V,0,0)</f>
        <v>6.24</v>
      </c>
    </row>
    <row r="1323" spans="1:17" x14ac:dyDescent="0.3">
      <c r="A1323" s="3">
        <v>121321</v>
      </c>
      <c r="B1323">
        <f>_xlfn.XLOOKUP(A1323,Cleaning!$A:$A,Cleaning!$B:$B,0,0)</f>
        <v>402</v>
      </c>
      <c r="C1323" s="2">
        <f>_xlfn.XLOOKUP(A1323,Cleaning!$A:$A,Cleaning!$C:$C,0,0)</f>
        <v>45866</v>
      </c>
      <c r="D1323" s="4">
        <f>_xlfn.XLOOKUP(A1323,Cleaning!$A:$A,Cleaning!$D:$D,0,0)</f>
        <v>0.45406249999999998</v>
      </c>
      <c r="E1323" s="2">
        <f>_xlfn.XLOOKUP(A1323,Cleaning!$A:$A,Cleaning!$E:$E,0,0)</f>
        <v>45866</v>
      </c>
      <c r="F1323" s="10" t="str">
        <f>_xlfn.XLOOKUP(A1323,Cleaning!$A:$A,Cleaning!$F:$F,0,0)</f>
        <v>Monday</v>
      </c>
      <c r="G1323" t="str">
        <f>_xlfn.XLOOKUP(A1323,Cleaning!$A:$A,Cleaning!$G:$G,0,0)</f>
        <v>Morning</v>
      </c>
      <c r="H1323" t="str">
        <f>_xlfn.XLOOKUP(A1323,Cleaning!$A:$A,Cleaning!$I:$I,0,0)</f>
        <v>Delivery</v>
      </c>
      <c r="I1323" t="str">
        <f>_xlfn.XLOOKUP(A1323,Cleaning!$A:$A,Cleaning!$J:$J,0,0)</f>
        <v>Coffee</v>
      </c>
      <c r="J1323" t="str">
        <f>_xlfn.XLOOKUP(A1323,Cleaning!$A:$A,Cleaning!$L:$L,0,0)</f>
        <v>No Modifier</v>
      </c>
      <c r="K1323" t="str">
        <f>_xlfn.XLOOKUP(A1323,Cleaning!$A:$A,Cleaning!$X:$X,0,0)</f>
        <v>MobilePay</v>
      </c>
      <c r="L1323" s="3">
        <f>_xlfn.XLOOKUP(A1323,Cleaning!$A:$A,Cleaning!$M:$M,0,0)</f>
        <v>1</v>
      </c>
      <c r="M1323" s="5">
        <f>_xlfn.XLOOKUP(A1323,Cleaning!$A:$A,Cleaning!$O:$O,0,0)</f>
        <v>2</v>
      </c>
      <c r="N1323" s="12">
        <f>_xlfn.XLOOKUP(A1323,Cleaning!$A:$A,Cleaning!$P:$P,0,0)</f>
        <v>2</v>
      </c>
      <c r="O1323">
        <f>_xlfn.XLOOKUP(A1323,Cleaning!$A:$A,Cleaning!$R:$R,0,0)</f>
        <v>0</v>
      </c>
      <c r="P1323">
        <f>_xlfn.XLOOKUP(A1323,Cleaning!$A:$A,Cleaning!$T:$T,0,0)</f>
        <v>0.16</v>
      </c>
      <c r="Q1323" s="5">
        <f>_xlfn.XLOOKUP(A1323,Cleaning!$A:$A,Cleaning!$V:$V,0,0)</f>
        <v>2.16</v>
      </c>
    </row>
    <row r="1324" spans="1:17" x14ac:dyDescent="0.3">
      <c r="A1324" s="3">
        <v>121322</v>
      </c>
      <c r="B1324">
        <f>_xlfn.XLOOKUP(A1324,Cleaning!$A:$A,Cleaning!$B:$B,0,0)</f>
        <v>501</v>
      </c>
      <c r="C1324" s="2">
        <f>_xlfn.XLOOKUP(A1324,Cleaning!$A:$A,Cleaning!$C:$C,0,0)</f>
        <v>45766</v>
      </c>
      <c r="D1324" s="4">
        <f>_xlfn.XLOOKUP(A1324,Cleaning!$A:$A,Cleaning!$D:$D,0,0)</f>
        <v>0.21843750000000001</v>
      </c>
      <c r="E1324" s="2">
        <f>_xlfn.XLOOKUP(A1324,Cleaning!$A:$A,Cleaning!$E:$E,0,0)</f>
        <v>45766</v>
      </c>
      <c r="F1324" s="10" t="str">
        <f>_xlfn.XLOOKUP(A1324,Cleaning!$A:$A,Cleaning!$F:$F,0,0)</f>
        <v>Saturday</v>
      </c>
      <c r="G1324" t="str">
        <f>_xlfn.XLOOKUP(A1324,Cleaning!$A:$A,Cleaning!$G:$G,0,0)</f>
        <v>Afternoon</v>
      </c>
      <c r="H1324" t="str">
        <f>_xlfn.XLOOKUP(A1324,Cleaning!$A:$A,Cleaning!$I:$I,0,0)</f>
        <v>Dine-In</v>
      </c>
      <c r="I1324" t="str">
        <f>_xlfn.XLOOKUP(A1324,Cleaning!$A:$A,Cleaning!$J:$J,0,0)</f>
        <v>French Fries</v>
      </c>
      <c r="J1324" t="str">
        <f>_xlfn.XLOOKUP(A1324,Cleaning!$A:$A,Cleaning!$L:$L,0,0)</f>
        <v>No Modifier</v>
      </c>
      <c r="K1324" t="str">
        <f>_xlfn.XLOOKUP(A1324,Cleaning!$A:$A,Cleaning!$X:$X,0,0)</f>
        <v>MobilePay</v>
      </c>
      <c r="L1324" s="3">
        <f>_xlfn.XLOOKUP(A1324,Cleaning!$A:$A,Cleaning!$M:$M,0,0)</f>
        <v>4</v>
      </c>
      <c r="M1324" s="5">
        <f>_xlfn.XLOOKUP(A1324,Cleaning!$A:$A,Cleaning!$O:$O,0,0)</f>
        <v>2.62</v>
      </c>
      <c r="N1324" s="12">
        <f>_xlfn.XLOOKUP(A1324,Cleaning!$A:$A,Cleaning!$P:$P,0,0)</f>
        <v>10.48</v>
      </c>
      <c r="O1324">
        <f>_xlfn.XLOOKUP(A1324,Cleaning!$A:$A,Cleaning!$R:$R,0,0)</f>
        <v>0</v>
      </c>
      <c r="P1324">
        <f>_xlfn.XLOOKUP(A1324,Cleaning!$A:$A,Cleaning!$T:$T,0,0)</f>
        <v>0.68</v>
      </c>
      <c r="Q1324" s="5">
        <f>_xlfn.XLOOKUP(A1324,Cleaning!$A:$A,Cleaning!$V:$V,0,0)</f>
        <v>11.16</v>
      </c>
    </row>
    <row r="1325" spans="1:17" x14ac:dyDescent="0.3">
      <c r="A1325" s="3">
        <v>121323</v>
      </c>
      <c r="B1325">
        <f>_xlfn.XLOOKUP(A1325,Cleaning!$A:$A,Cleaning!$B:$B,0,0)</f>
        <v>102</v>
      </c>
      <c r="C1325" s="2">
        <f>_xlfn.XLOOKUP(A1325,Cleaning!$A:$A,Cleaning!$C:$C,0,0)</f>
        <v>45759</v>
      </c>
      <c r="D1325" s="4">
        <f>_xlfn.XLOOKUP(A1325,Cleaning!$A:$A,Cleaning!$D:$D,0,0)</f>
        <v>0.32071759259259258</v>
      </c>
      <c r="E1325" s="2">
        <f>_xlfn.XLOOKUP(A1325,Cleaning!$A:$A,Cleaning!$E:$E,0,0)</f>
        <v>45759</v>
      </c>
      <c r="F1325" s="10" t="str">
        <f>_xlfn.XLOOKUP(A1325,Cleaning!$A:$A,Cleaning!$F:$F,0,0)</f>
        <v>Saturday</v>
      </c>
      <c r="G1325" t="str">
        <f>_xlfn.XLOOKUP(A1325,Cleaning!$A:$A,Cleaning!$G:$G,0,0)</f>
        <v>Dinner</v>
      </c>
      <c r="H1325" t="str">
        <f>_xlfn.XLOOKUP(A1325,Cleaning!$A:$A,Cleaning!$I:$I,0,0)</f>
        <v>Takeout</v>
      </c>
      <c r="I1325" t="str">
        <f>_xlfn.XLOOKUP(A1325,Cleaning!$A:$A,Cleaning!$J:$J,0,0)</f>
        <v>Cheeseburger Combo</v>
      </c>
      <c r="J1325" t="str">
        <f>_xlfn.XLOOKUP(A1325,Cleaning!$A:$A,Cleaning!$L:$L,0,0)</f>
        <v>No Modifier</v>
      </c>
      <c r="K1325" t="str">
        <f>_xlfn.XLOOKUP(A1325,Cleaning!$A:$A,Cleaning!$X:$X,0,0)</f>
        <v>Card</v>
      </c>
      <c r="L1325" s="3">
        <f>_xlfn.XLOOKUP(A1325,Cleaning!$A:$A,Cleaning!$M:$M,0,0)</f>
        <v>1</v>
      </c>
      <c r="M1325" s="5">
        <f>_xlfn.XLOOKUP(A1325,Cleaning!$A:$A,Cleaning!$O:$O,0,0)</f>
        <v>8.73</v>
      </c>
      <c r="N1325" s="12">
        <f>_xlfn.XLOOKUP(A1325,Cleaning!$A:$A,Cleaning!$P:$P,0,0)</f>
        <v>8.73</v>
      </c>
      <c r="O1325">
        <f>_xlfn.XLOOKUP(A1325,Cleaning!$A:$A,Cleaning!$R:$R,0,0)</f>
        <v>0</v>
      </c>
      <c r="P1325">
        <f>_xlfn.XLOOKUP(A1325,Cleaning!$A:$A,Cleaning!$T:$T,0,0)</f>
        <v>0.74</v>
      </c>
      <c r="Q1325" s="5">
        <f>_xlfn.XLOOKUP(A1325,Cleaning!$A:$A,Cleaning!$V:$V,0,0)</f>
        <v>9.4700000000000006</v>
      </c>
    </row>
    <row r="1326" spans="1:17" x14ac:dyDescent="0.3">
      <c r="A1326" s="3">
        <v>121324</v>
      </c>
      <c r="B1326">
        <f>_xlfn.XLOOKUP(A1326,Cleaning!$A:$A,Cleaning!$B:$B,0,0)</f>
        <v>402</v>
      </c>
      <c r="C1326" s="2">
        <f>_xlfn.XLOOKUP(A1326,Cleaning!$A:$A,Cleaning!$C:$C,0,0)</f>
        <v>45821</v>
      </c>
      <c r="D1326" s="4">
        <f>_xlfn.XLOOKUP(A1326,Cleaning!$A:$A,Cleaning!$D:$D,0,0)</f>
        <v>0.39864583333333331</v>
      </c>
      <c r="E1326" s="2">
        <f>_xlfn.XLOOKUP(A1326,Cleaning!$A:$A,Cleaning!$E:$E,0,0)</f>
        <v>45821</v>
      </c>
      <c r="F1326" s="10" t="str">
        <f>_xlfn.XLOOKUP(A1326,Cleaning!$A:$A,Cleaning!$F:$F,0,0)</f>
        <v>Friday</v>
      </c>
      <c r="G1326" t="str">
        <f>_xlfn.XLOOKUP(A1326,Cleaning!$A:$A,Cleaning!$G:$G,0,0)</f>
        <v>Dinner</v>
      </c>
      <c r="H1326" t="str">
        <f>_xlfn.XLOOKUP(A1326,Cleaning!$A:$A,Cleaning!$I:$I,0,0)</f>
        <v>Drive-Thru</v>
      </c>
      <c r="I1326" t="str">
        <f>_xlfn.XLOOKUP(A1326,Cleaning!$A:$A,Cleaning!$J:$J,0,0)</f>
        <v>Chicken Sandwich Combo</v>
      </c>
      <c r="J1326" t="str">
        <f>_xlfn.XLOOKUP(A1326,Cleaning!$A:$A,Cleaning!$L:$L,0,0)</f>
        <v>No Modifier</v>
      </c>
      <c r="K1326" t="str">
        <f>_xlfn.XLOOKUP(A1326,Cleaning!$A:$A,Cleaning!$X:$X,0,0)</f>
        <v>Card</v>
      </c>
      <c r="L1326" s="3">
        <f>_xlfn.XLOOKUP(A1326,Cleaning!$A:$A,Cleaning!$M:$M,0,0)</f>
        <v>1</v>
      </c>
      <c r="M1326" s="5">
        <f>_xlfn.XLOOKUP(A1326,Cleaning!$A:$A,Cleaning!$O:$O,0,0)</f>
        <v>9.02</v>
      </c>
      <c r="N1326" s="12">
        <f>_xlfn.XLOOKUP(A1326,Cleaning!$A:$A,Cleaning!$P:$P,0,0)</f>
        <v>9.02</v>
      </c>
      <c r="O1326">
        <f>_xlfn.XLOOKUP(A1326,Cleaning!$A:$A,Cleaning!$R:$R,0,0)</f>
        <v>0</v>
      </c>
      <c r="P1326">
        <f>_xlfn.XLOOKUP(A1326,Cleaning!$A:$A,Cleaning!$T:$T,0,0)</f>
        <v>0.77</v>
      </c>
      <c r="Q1326" s="5">
        <f>_xlfn.XLOOKUP(A1326,Cleaning!$A:$A,Cleaning!$V:$V,0,0)</f>
        <v>9.7899999999999991</v>
      </c>
    </row>
    <row r="1327" spans="1:17" x14ac:dyDescent="0.3">
      <c r="A1327" s="3">
        <v>121325</v>
      </c>
      <c r="B1327">
        <f>_xlfn.XLOOKUP(A1327,Cleaning!$A:$A,Cleaning!$B:$B,0,0)</f>
        <v>201</v>
      </c>
      <c r="C1327" s="2">
        <f>_xlfn.XLOOKUP(A1327,Cleaning!$A:$A,Cleaning!$C:$C,0,0)</f>
        <v>45824</v>
      </c>
      <c r="D1327" s="4">
        <f>_xlfn.XLOOKUP(A1327,Cleaning!$A:$A,Cleaning!$D:$D,0,0)</f>
        <v>0.38879629629629631</v>
      </c>
      <c r="E1327" s="2">
        <f>_xlfn.XLOOKUP(A1327,Cleaning!$A:$A,Cleaning!$E:$E,0,0)</f>
        <v>45824</v>
      </c>
      <c r="F1327" s="10" t="str">
        <f>_xlfn.XLOOKUP(A1327,Cleaning!$A:$A,Cleaning!$F:$F,0,0)</f>
        <v>Monday</v>
      </c>
      <c r="G1327" t="str">
        <f>_xlfn.XLOOKUP(A1327,Cleaning!$A:$A,Cleaning!$G:$G,0,0)</f>
        <v>Dinner</v>
      </c>
      <c r="H1327" t="str">
        <f>_xlfn.XLOOKUP(A1327,Cleaning!$A:$A,Cleaning!$I:$I,0,0)</f>
        <v>Dine-In</v>
      </c>
      <c r="I1327" t="str">
        <f>_xlfn.XLOOKUP(A1327,Cleaning!$A:$A,Cleaning!$J:$J,0,0)</f>
        <v>Onion Rings</v>
      </c>
      <c r="J1327" t="str">
        <f>_xlfn.XLOOKUP(A1327,Cleaning!$A:$A,Cleaning!$L:$L,0,0)</f>
        <v>Extra Sauce</v>
      </c>
      <c r="K1327" t="str">
        <f>_xlfn.XLOOKUP(A1327,Cleaning!$A:$A,Cleaning!$X:$X,0,0)</f>
        <v>Card</v>
      </c>
      <c r="L1327" s="3">
        <f>_xlfn.XLOOKUP(A1327,Cleaning!$A:$A,Cleaning!$M:$M,0,0)</f>
        <v>1</v>
      </c>
      <c r="M1327" s="5">
        <f>_xlfn.XLOOKUP(A1327,Cleaning!$A:$A,Cleaning!$O:$O,0,0)</f>
        <v>2.83</v>
      </c>
      <c r="N1327" s="12">
        <f>_xlfn.XLOOKUP(A1327,Cleaning!$A:$A,Cleaning!$P:$P,0,0)</f>
        <v>2.83</v>
      </c>
      <c r="O1327">
        <f>_xlfn.XLOOKUP(A1327,Cleaning!$A:$A,Cleaning!$R:$R,0,0)</f>
        <v>0</v>
      </c>
      <c r="P1327">
        <f>_xlfn.XLOOKUP(A1327,Cleaning!$A:$A,Cleaning!$T:$T,0,0)</f>
        <v>0.21</v>
      </c>
      <c r="Q1327" s="5">
        <f>_xlfn.XLOOKUP(A1327,Cleaning!$A:$A,Cleaning!$V:$V,0,0)</f>
        <v>3.04</v>
      </c>
    </row>
    <row r="1328" spans="1:17" x14ac:dyDescent="0.3">
      <c r="A1328" s="3">
        <v>121326</v>
      </c>
      <c r="B1328">
        <f>_xlfn.XLOOKUP(A1328,Cleaning!$A:$A,Cleaning!$B:$B,0,0)</f>
        <v>103</v>
      </c>
      <c r="C1328" s="2">
        <f>_xlfn.XLOOKUP(A1328,Cleaning!$A:$A,Cleaning!$C:$C,0,0)</f>
        <v>45788</v>
      </c>
      <c r="D1328" s="4">
        <f>_xlfn.XLOOKUP(A1328,Cleaning!$A:$A,Cleaning!$D:$D,0,0)</f>
        <v>0.21506944444444445</v>
      </c>
      <c r="E1328" s="2">
        <f>_xlfn.XLOOKUP(A1328,Cleaning!$A:$A,Cleaning!$E:$E,0,0)</f>
        <v>45788</v>
      </c>
      <c r="F1328" s="10" t="str">
        <f>_xlfn.XLOOKUP(A1328,Cleaning!$A:$A,Cleaning!$F:$F,0,0)</f>
        <v>Sunday</v>
      </c>
      <c r="G1328" t="str">
        <f>_xlfn.XLOOKUP(A1328,Cleaning!$A:$A,Cleaning!$G:$G,0,0)</f>
        <v>Afternoon</v>
      </c>
      <c r="H1328" t="str">
        <f>_xlfn.XLOOKUP(A1328,Cleaning!$A:$A,Cleaning!$I:$I,0,0)</f>
        <v>Takeout</v>
      </c>
      <c r="I1328" t="str">
        <f>_xlfn.XLOOKUP(A1328,Cleaning!$A:$A,Cleaning!$J:$J,0,0)</f>
        <v>Onion Rings</v>
      </c>
      <c r="J1328" t="str">
        <f>_xlfn.XLOOKUP(A1328,Cleaning!$A:$A,Cleaning!$L:$L,0,0)</f>
        <v>Small Size</v>
      </c>
      <c r="K1328" t="str">
        <f>_xlfn.XLOOKUP(A1328,Cleaning!$A:$A,Cleaning!$X:$X,0,0)</f>
        <v>Card</v>
      </c>
      <c r="L1328" s="3">
        <f>_xlfn.XLOOKUP(A1328,Cleaning!$A:$A,Cleaning!$M:$M,0,0)</f>
        <v>2</v>
      </c>
      <c r="M1328" s="5">
        <f>_xlfn.XLOOKUP(A1328,Cleaning!$A:$A,Cleaning!$O:$O,0,0)</f>
        <v>2.57</v>
      </c>
      <c r="N1328" s="12">
        <f>_xlfn.XLOOKUP(A1328,Cleaning!$A:$A,Cleaning!$P:$P,0,0)</f>
        <v>5.14</v>
      </c>
      <c r="O1328">
        <f>_xlfn.XLOOKUP(A1328,Cleaning!$A:$A,Cleaning!$R:$R,0,0)</f>
        <v>0</v>
      </c>
      <c r="P1328">
        <f>_xlfn.XLOOKUP(A1328,Cleaning!$A:$A,Cleaning!$T:$T,0,0)</f>
        <v>0.33</v>
      </c>
      <c r="Q1328" s="5">
        <f>_xlfn.XLOOKUP(A1328,Cleaning!$A:$A,Cleaning!$V:$V,0,0)</f>
        <v>5.47</v>
      </c>
    </row>
    <row r="1329" spans="1:17" x14ac:dyDescent="0.3">
      <c r="A1329" s="3">
        <v>121327</v>
      </c>
      <c r="B1329">
        <f>_xlfn.XLOOKUP(A1329,Cleaning!$A:$A,Cleaning!$B:$B,0,0)</f>
        <v>201</v>
      </c>
      <c r="C1329" s="2">
        <f>_xlfn.XLOOKUP(A1329,Cleaning!$A:$A,Cleaning!$C:$C,0,0)</f>
        <v>45840</v>
      </c>
      <c r="D1329" s="4">
        <f>_xlfn.XLOOKUP(A1329,Cleaning!$A:$A,Cleaning!$D:$D,0,0)</f>
        <v>0.43395833333333333</v>
      </c>
      <c r="E1329" s="2">
        <f>_xlfn.XLOOKUP(A1329,Cleaning!$A:$A,Cleaning!$E:$E,0,0)</f>
        <v>45840</v>
      </c>
      <c r="F1329" s="10" t="str">
        <f>_xlfn.XLOOKUP(A1329,Cleaning!$A:$A,Cleaning!$F:$F,0,0)</f>
        <v>Wednesday</v>
      </c>
      <c r="G1329" t="str">
        <f>_xlfn.XLOOKUP(A1329,Cleaning!$A:$A,Cleaning!$G:$G,0,0)</f>
        <v>Morning</v>
      </c>
      <c r="H1329" t="str">
        <f>_xlfn.XLOOKUP(A1329,Cleaning!$A:$A,Cleaning!$I:$I,0,0)</f>
        <v>Drive-Thru</v>
      </c>
      <c r="I1329" t="str">
        <f>_xlfn.XLOOKUP(A1329,Cleaning!$A:$A,Cleaning!$J:$J,0,0)</f>
        <v>Soft Drink (Medium)</v>
      </c>
      <c r="J1329" t="str">
        <f>_xlfn.XLOOKUP(A1329,Cleaning!$A:$A,Cleaning!$L:$L,0,0)</f>
        <v>No Modifier</v>
      </c>
      <c r="K1329" t="str">
        <f>_xlfn.XLOOKUP(A1329,Cleaning!$A:$A,Cleaning!$X:$X,0,0)</f>
        <v>Card</v>
      </c>
      <c r="L1329" s="3">
        <f>_xlfn.XLOOKUP(A1329,Cleaning!$A:$A,Cleaning!$M:$M,0,0)</f>
        <v>1</v>
      </c>
      <c r="M1329" s="5">
        <f>_xlfn.XLOOKUP(A1329,Cleaning!$A:$A,Cleaning!$O:$O,0,0)</f>
        <v>1.73</v>
      </c>
      <c r="N1329" s="12">
        <f>_xlfn.XLOOKUP(A1329,Cleaning!$A:$A,Cleaning!$P:$P,0,0)</f>
        <v>1.73</v>
      </c>
      <c r="O1329">
        <f>_xlfn.XLOOKUP(A1329,Cleaning!$A:$A,Cleaning!$R:$R,0,0)</f>
        <v>0</v>
      </c>
      <c r="P1329">
        <f>_xlfn.XLOOKUP(A1329,Cleaning!$A:$A,Cleaning!$T:$T,0,0)</f>
        <v>0.15</v>
      </c>
      <c r="Q1329" s="5">
        <f>_xlfn.XLOOKUP(A1329,Cleaning!$A:$A,Cleaning!$V:$V,0,0)</f>
        <v>1.88</v>
      </c>
    </row>
    <row r="1330" spans="1:17" x14ac:dyDescent="0.3">
      <c r="A1330" s="3">
        <v>121328</v>
      </c>
      <c r="B1330">
        <f>_xlfn.XLOOKUP(A1330,Cleaning!$A:$A,Cleaning!$B:$B,0,0)</f>
        <v>402</v>
      </c>
      <c r="C1330" s="2">
        <f>_xlfn.XLOOKUP(A1330,Cleaning!$A:$A,Cleaning!$C:$C,0,0)</f>
        <v>45829</v>
      </c>
      <c r="D1330" s="4">
        <f>_xlfn.XLOOKUP(A1330,Cleaning!$A:$A,Cleaning!$D:$D,0,0)</f>
        <v>0.32369212962962962</v>
      </c>
      <c r="E1330" s="2">
        <f>_xlfn.XLOOKUP(A1330,Cleaning!$A:$A,Cleaning!$E:$E,0,0)</f>
        <v>45829</v>
      </c>
      <c r="F1330" s="10" t="str">
        <f>_xlfn.XLOOKUP(A1330,Cleaning!$A:$A,Cleaning!$F:$F,0,0)</f>
        <v>Saturday</v>
      </c>
      <c r="G1330" t="str">
        <f>_xlfn.XLOOKUP(A1330,Cleaning!$A:$A,Cleaning!$G:$G,0,0)</f>
        <v>Dinner</v>
      </c>
      <c r="H1330" t="str">
        <f>_xlfn.XLOOKUP(A1330,Cleaning!$A:$A,Cleaning!$I:$I,0,0)</f>
        <v>Takeout</v>
      </c>
      <c r="I1330" t="str">
        <f>_xlfn.XLOOKUP(A1330,Cleaning!$A:$A,Cleaning!$J:$J,0,0)</f>
        <v>Veggie Burger</v>
      </c>
      <c r="J1330" t="str">
        <f>_xlfn.XLOOKUP(A1330,Cleaning!$A:$A,Cleaning!$L:$L,0,0)</f>
        <v>No Modifier</v>
      </c>
      <c r="K1330" t="str">
        <f>_xlfn.XLOOKUP(A1330,Cleaning!$A:$A,Cleaning!$X:$X,0,0)</f>
        <v>Cash</v>
      </c>
      <c r="L1330" s="3">
        <f>_xlfn.XLOOKUP(A1330,Cleaning!$A:$A,Cleaning!$M:$M,0,0)</f>
        <v>1</v>
      </c>
      <c r="M1330" s="5">
        <f>_xlfn.XLOOKUP(A1330,Cleaning!$A:$A,Cleaning!$O:$O,0,0)</f>
        <v>4.8199999999999994</v>
      </c>
      <c r="N1330" s="12">
        <f>_xlfn.XLOOKUP(A1330,Cleaning!$A:$A,Cleaning!$P:$P,0,0)</f>
        <v>4.8199999999999994</v>
      </c>
      <c r="O1330">
        <f>_xlfn.XLOOKUP(A1330,Cleaning!$A:$A,Cleaning!$R:$R,0,0)</f>
        <v>0</v>
      </c>
      <c r="P1330">
        <f>_xlfn.XLOOKUP(A1330,Cleaning!$A:$A,Cleaning!$T:$T,0,0)</f>
        <v>0.36</v>
      </c>
      <c r="Q1330" s="5">
        <f>_xlfn.XLOOKUP(A1330,Cleaning!$A:$A,Cleaning!$V:$V,0,0)</f>
        <v>5.18</v>
      </c>
    </row>
    <row r="1331" spans="1:17" x14ac:dyDescent="0.3">
      <c r="A1331" s="3">
        <v>121329</v>
      </c>
      <c r="B1331">
        <f>_xlfn.XLOOKUP(A1331,Cleaning!$A:$A,Cleaning!$B:$B,0,0)</f>
        <v>301</v>
      </c>
      <c r="C1331" s="2">
        <f>_xlfn.XLOOKUP(A1331,Cleaning!$A:$A,Cleaning!$C:$C,0,0)</f>
        <v>45858</v>
      </c>
      <c r="D1331" s="4">
        <f>_xlfn.XLOOKUP(A1331,Cleaning!$A:$A,Cleaning!$D:$D,0,0)</f>
        <v>0.25314814814814812</v>
      </c>
      <c r="E1331" s="2">
        <f>_xlfn.XLOOKUP(A1331,Cleaning!$A:$A,Cleaning!$E:$E,0,0)</f>
        <v>45858</v>
      </c>
      <c r="F1331" s="10" t="str">
        <f>_xlfn.XLOOKUP(A1331,Cleaning!$A:$A,Cleaning!$F:$F,0,0)</f>
        <v>Sunday</v>
      </c>
      <c r="G1331" t="str">
        <f>_xlfn.XLOOKUP(A1331,Cleaning!$A:$A,Cleaning!$G:$G,0,0)</f>
        <v>Breakfast</v>
      </c>
      <c r="H1331" t="str">
        <f>_xlfn.XLOOKUP(A1331,Cleaning!$A:$A,Cleaning!$I:$I,0,0)</f>
        <v>Drive-Thru</v>
      </c>
      <c r="I1331" t="str">
        <f>_xlfn.XLOOKUP(A1331,Cleaning!$A:$A,Cleaning!$J:$J,0,0)</f>
        <v>Breakfast Burrito</v>
      </c>
      <c r="J1331" t="str">
        <f>_xlfn.XLOOKUP(A1331,Cleaning!$A:$A,Cleaning!$L:$L,0,0)</f>
        <v>Sausage Patty</v>
      </c>
      <c r="K1331" t="str">
        <f>_xlfn.XLOOKUP(A1331,Cleaning!$A:$A,Cleaning!$X:$X,0,0)</f>
        <v>Card</v>
      </c>
      <c r="L1331" s="3">
        <f>_xlfn.XLOOKUP(A1331,Cleaning!$A:$A,Cleaning!$M:$M,0,0)</f>
        <v>2</v>
      </c>
      <c r="M1331" s="5">
        <f>_xlfn.XLOOKUP(A1331,Cleaning!$A:$A,Cleaning!$O:$O,0,0)</f>
        <v>5.09</v>
      </c>
      <c r="N1331" s="12">
        <f>_xlfn.XLOOKUP(A1331,Cleaning!$A:$A,Cleaning!$P:$P,0,0)</f>
        <v>10.18</v>
      </c>
      <c r="O1331">
        <f>_xlfn.XLOOKUP(A1331,Cleaning!$A:$A,Cleaning!$R:$R,0,0)</f>
        <v>1.53</v>
      </c>
      <c r="P1331">
        <f>_xlfn.XLOOKUP(A1331,Cleaning!$A:$A,Cleaning!$T:$T,0,0)</f>
        <v>0.65</v>
      </c>
      <c r="Q1331" s="5">
        <f>_xlfn.XLOOKUP(A1331,Cleaning!$A:$A,Cleaning!$V:$V,0,0)</f>
        <v>9.3000000000000007</v>
      </c>
    </row>
    <row r="1332" spans="1:17" x14ac:dyDescent="0.3">
      <c r="A1332" s="3">
        <v>121330</v>
      </c>
      <c r="B1332">
        <f>_xlfn.XLOOKUP(A1332,Cleaning!$A:$A,Cleaning!$B:$B,0,0)</f>
        <v>403</v>
      </c>
      <c r="C1332" s="2">
        <f>_xlfn.XLOOKUP(A1332,Cleaning!$A:$A,Cleaning!$C:$C,0,0)</f>
        <v>45816</v>
      </c>
      <c r="D1332" s="4">
        <f>_xlfn.XLOOKUP(A1332,Cleaning!$A:$A,Cleaning!$D:$D,0,0)</f>
        <v>0.47084490740740742</v>
      </c>
      <c r="E1332" s="2">
        <f>_xlfn.XLOOKUP(A1332,Cleaning!$A:$A,Cleaning!$E:$E,0,0)</f>
        <v>45816</v>
      </c>
      <c r="F1332" s="10" t="str">
        <f>_xlfn.XLOOKUP(A1332,Cleaning!$A:$A,Cleaning!$F:$F,0,0)</f>
        <v>Sunday</v>
      </c>
      <c r="G1332" t="str">
        <f>_xlfn.XLOOKUP(A1332,Cleaning!$A:$A,Cleaning!$G:$G,0,0)</f>
        <v>Morning</v>
      </c>
      <c r="H1332" t="str">
        <f>_xlfn.XLOOKUP(A1332,Cleaning!$A:$A,Cleaning!$I:$I,0,0)</f>
        <v>Delivery</v>
      </c>
      <c r="I1332" t="str">
        <f>_xlfn.XLOOKUP(A1332,Cleaning!$A:$A,Cleaning!$J:$J,0,0)</f>
        <v>Side Salad</v>
      </c>
      <c r="J1332" t="str">
        <f>_xlfn.XLOOKUP(A1332,Cleaning!$A:$A,Cleaning!$L:$L,0,0)</f>
        <v>No Modifier</v>
      </c>
      <c r="K1332" t="str">
        <f>_xlfn.XLOOKUP(A1332,Cleaning!$A:$A,Cleaning!$X:$X,0,0)</f>
        <v>Card</v>
      </c>
      <c r="L1332" s="3">
        <f>_xlfn.XLOOKUP(A1332,Cleaning!$A:$A,Cleaning!$M:$M,0,0)</f>
        <v>1</v>
      </c>
      <c r="M1332" s="5">
        <f>_xlfn.XLOOKUP(A1332,Cleaning!$A:$A,Cleaning!$O:$O,0,0)</f>
        <v>3.17</v>
      </c>
      <c r="N1332" s="12">
        <f>_xlfn.XLOOKUP(A1332,Cleaning!$A:$A,Cleaning!$P:$P,0,0)</f>
        <v>3.17</v>
      </c>
      <c r="O1332">
        <f>_xlfn.XLOOKUP(A1332,Cleaning!$A:$A,Cleaning!$R:$R,0,0)</f>
        <v>0</v>
      </c>
      <c r="P1332">
        <f>_xlfn.XLOOKUP(A1332,Cleaning!$A:$A,Cleaning!$T:$T,0,0)</f>
        <v>0.23</v>
      </c>
      <c r="Q1332" s="5">
        <f>_xlfn.XLOOKUP(A1332,Cleaning!$A:$A,Cleaning!$V:$V,0,0)</f>
        <v>3.4</v>
      </c>
    </row>
    <row r="1333" spans="1:17" x14ac:dyDescent="0.3">
      <c r="A1333" s="3">
        <v>121331</v>
      </c>
      <c r="B1333">
        <f>_xlfn.XLOOKUP(A1333,Cleaning!$A:$A,Cleaning!$B:$B,0,0)</f>
        <v>301</v>
      </c>
      <c r="C1333" s="2">
        <f>_xlfn.XLOOKUP(A1333,Cleaning!$A:$A,Cleaning!$C:$C,0,0)</f>
        <v>45783</v>
      </c>
      <c r="D1333" s="4">
        <f>_xlfn.XLOOKUP(A1333,Cleaning!$A:$A,Cleaning!$D:$D,0,0)</f>
        <v>0.44219907407407405</v>
      </c>
      <c r="E1333" s="2">
        <f>_xlfn.XLOOKUP(A1333,Cleaning!$A:$A,Cleaning!$E:$E,0,0)</f>
        <v>45783</v>
      </c>
      <c r="F1333" s="10" t="str">
        <f>_xlfn.XLOOKUP(A1333,Cleaning!$A:$A,Cleaning!$F:$F,0,0)</f>
        <v>Tuesday</v>
      </c>
      <c r="G1333" t="str">
        <f>_xlfn.XLOOKUP(A1333,Cleaning!$A:$A,Cleaning!$G:$G,0,0)</f>
        <v>Late Night</v>
      </c>
      <c r="H1333" t="str">
        <f>_xlfn.XLOOKUP(A1333,Cleaning!$A:$A,Cleaning!$I:$I,0,0)</f>
        <v>Drive-Thru</v>
      </c>
      <c r="I1333" t="str">
        <f>_xlfn.XLOOKUP(A1333,Cleaning!$A:$A,Cleaning!$J:$J,0,0)</f>
        <v>Soft Drink (Large)</v>
      </c>
      <c r="J1333" t="str">
        <f>_xlfn.XLOOKUP(A1333,Cleaning!$A:$A,Cleaning!$L:$L,0,0)</f>
        <v>No Modifier</v>
      </c>
      <c r="K1333" t="str">
        <f>_xlfn.XLOOKUP(A1333,Cleaning!$A:$A,Cleaning!$X:$X,0,0)</f>
        <v>Card</v>
      </c>
      <c r="L1333" s="3">
        <f>_xlfn.XLOOKUP(A1333,Cleaning!$A:$A,Cleaning!$M:$M,0,0)</f>
        <v>2</v>
      </c>
      <c r="M1333" s="5">
        <f>_xlfn.XLOOKUP(A1333,Cleaning!$A:$A,Cleaning!$O:$O,0,0)</f>
        <v>2.11</v>
      </c>
      <c r="N1333" s="12">
        <f>_xlfn.XLOOKUP(A1333,Cleaning!$A:$A,Cleaning!$P:$P,0,0)</f>
        <v>4.22</v>
      </c>
      <c r="O1333">
        <f>_xlfn.XLOOKUP(A1333,Cleaning!$A:$A,Cleaning!$R:$R,0,0)</f>
        <v>0</v>
      </c>
      <c r="P1333">
        <f>_xlfn.XLOOKUP(A1333,Cleaning!$A:$A,Cleaning!$T:$T,0,0)</f>
        <v>0.38</v>
      </c>
      <c r="Q1333" s="5">
        <f>_xlfn.XLOOKUP(A1333,Cleaning!$A:$A,Cleaning!$V:$V,0,0)</f>
        <v>4.5999999999999996</v>
      </c>
    </row>
    <row r="1334" spans="1:17" x14ac:dyDescent="0.3">
      <c r="A1334" s="3">
        <v>121332</v>
      </c>
      <c r="B1334">
        <f>_xlfn.XLOOKUP(A1334,Cleaning!$A:$A,Cleaning!$B:$B,0,0)</f>
        <v>102</v>
      </c>
      <c r="C1334" s="2">
        <f>_xlfn.XLOOKUP(A1334,Cleaning!$A:$A,Cleaning!$C:$C,0,0)</f>
        <v>45838</v>
      </c>
      <c r="D1334" s="4">
        <f>_xlfn.XLOOKUP(A1334,Cleaning!$A:$A,Cleaning!$D:$D,0,0)</f>
        <v>0.4346990740740741</v>
      </c>
      <c r="E1334" s="2">
        <f>_xlfn.XLOOKUP(A1334,Cleaning!$A:$A,Cleaning!$E:$E,0,0)</f>
        <v>45838</v>
      </c>
      <c r="F1334" s="10" t="str">
        <f>_xlfn.XLOOKUP(A1334,Cleaning!$A:$A,Cleaning!$F:$F,0,0)</f>
        <v>Monday</v>
      </c>
      <c r="G1334" t="str">
        <f>_xlfn.XLOOKUP(A1334,Cleaning!$A:$A,Cleaning!$G:$G,0,0)</f>
        <v>Breakfast</v>
      </c>
      <c r="H1334" t="str">
        <f>_xlfn.XLOOKUP(A1334,Cleaning!$A:$A,Cleaning!$I:$I,0,0)</f>
        <v>Dine-In</v>
      </c>
      <c r="I1334" t="str">
        <f>_xlfn.XLOOKUP(A1334,Cleaning!$A:$A,Cleaning!$J:$J,0,0)</f>
        <v>Milkshake</v>
      </c>
      <c r="J1334" t="str">
        <f>_xlfn.XLOOKUP(A1334,Cleaning!$A:$A,Cleaning!$L:$L,0,0)</f>
        <v>No Modifier</v>
      </c>
      <c r="K1334" t="str">
        <f>_xlfn.XLOOKUP(A1334,Cleaning!$A:$A,Cleaning!$X:$X,0,0)</f>
        <v>Card</v>
      </c>
      <c r="L1334" s="3">
        <f>_xlfn.XLOOKUP(A1334,Cleaning!$A:$A,Cleaning!$M:$M,0,0)</f>
        <v>1</v>
      </c>
      <c r="M1334" s="5">
        <f>_xlfn.XLOOKUP(A1334,Cleaning!$A:$A,Cleaning!$O:$O,0,0)</f>
        <v>3.9200000000000004</v>
      </c>
      <c r="N1334" s="12">
        <f>_xlfn.XLOOKUP(A1334,Cleaning!$A:$A,Cleaning!$P:$P,0,0)</f>
        <v>3.9200000000000004</v>
      </c>
      <c r="O1334">
        <f>_xlfn.XLOOKUP(A1334,Cleaning!$A:$A,Cleaning!$R:$R,0,0)</f>
        <v>0</v>
      </c>
      <c r="P1334">
        <f>_xlfn.XLOOKUP(A1334,Cleaning!$A:$A,Cleaning!$T:$T,0,0)</f>
        <v>0.27</v>
      </c>
      <c r="Q1334" s="5">
        <f>_xlfn.XLOOKUP(A1334,Cleaning!$A:$A,Cleaning!$V:$V,0,0)</f>
        <v>4.1900000000000004</v>
      </c>
    </row>
    <row r="1335" spans="1:17" x14ac:dyDescent="0.3">
      <c r="A1335" s="3">
        <v>121333</v>
      </c>
      <c r="B1335">
        <f>_xlfn.XLOOKUP(A1335,Cleaning!$A:$A,Cleaning!$B:$B,0,0)</f>
        <v>201</v>
      </c>
      <c r="C1335" s="2">
        <f>_xlfn.XLOOKUP(A1335,Cleaning!$A:$A,Cleaning!$C:$C,0,0)</f>
        <v>45824</v>
      </c>
      <c r="D1335" s="4">
        <f>_xlfn.XLOOKUP(A1335,Cleaning!$A:$A,Cleaning!$D:$D,0,0)</f>
        <v>0.33155092592592594</v>
      </c>
      <c r="E1335" s="2">
        <f>_xlfn.XLOOKUP(A1335,Cleaning!$A:$A,Cleaning!$E:$E,0,0)</f>
        <v>45824</v>
      </c>
      <c r="F1335" s="10" t="str">
        <f>_xlfn.XLOOKUP(A1335,Cleaning!$A:$A,Cleaning!$F:$F,0,0)</f>
        <v>Monday</v>
      </c>
      <c r="G1335" t="str">
        <f>_xlfn.XLOOKUP(A1335,Cleaning!$A:$A,Cleaning!$G:$G,0,0)</f>
        <v>Dinner</v>
      </c>
      <c r="H1335" t="str">
        <f>_xlfn.XLOOKUP(A1335,Cleaning!$A:$A,Cleaning!$I:$I,0,0)</f>
        <v>Takeout</v>
      </c>
      <c r="I1335" t="str">
        <f>_xlfn.XLOOKUP(A1335,Cleaning!$A:$A,Cleaning!$J:$J,0,0)</f>
        <v>Cheeseburger</v>
      </c>
      <c r="J1335" t="str">
        <f>_xlfn.XLOOKUP(A1335,Cleaning!$A:$A,Cleaning!$L:$L,0,0)</f>
        <v>No Modifier</v>
      </c>
      <c r="K1335" t="str">
        <f>_xlfn.XLOOKUP(A1335,Cleaning!$A:$A,Cleaning!$X:$X,0,0)</f>
        <v>Cash</v>
      </c>
      <c r="L1335" s="3">
        <f>_xlfn.XLOOKUP(A1335,Cleaning!$A:$A,Cleaning!$M:$M,0,0)</f>
        <v>1</v>
      </c>
      <c r="M1335" s="5">
        <f>_xlfn.XLOOKUP(A1335,Cleaning!$A:$A,Cleaning!$O:$O,0,0)</f>
        <v>4.99</v>
      </c>
      <c r="N1335" s="12">
        <f>_xlfn.XLOOKUP(A1335,Cleaning!$A:$A,Cleaning!$P:$P,0,0)</f>
        <v>4.99</v>
      </c>
      <c r="O1335">
        <f>_xlfn.XLOOKUP(A1335,Cleaning!$A:$A,Cleaning!$R:$R,0,0)</f>
        <v>0.5</v>
      </c>
      <c r="P1335">
        <f>_xlfn.XLOOKUP(A1335,Cleaning!$A:$A,Cleaning!$T:$T,0,0)</f>
        <v>0.34</v>
      </c>
      <c r="Q1335" s="5">
        <f>_xlfn.XLOOKUP(A1335,Cleaning!$A:$A,Cleaning!$V:$V,0,0)</f>
        <v>4.83</v>
      </c>
    </row>
    <row r="1336" spans="1:17" x14ac:dyDescent="0.3">
      <c r="A1336" s="3">
        <v>121334</v>
      </c>
      <c r="B1336">
        <f>_xlfn.XLOOKUP(A1336,Cleaning!$A:$A,Cleaning!$B:$B,0,0)</f>
        <v>201</v>
      </c>
      <c r="C1336" s="2">
        <f>_xlfn.XLOOKUP(A1336,Cleaning!$A:$A,Cleaning!$C:$C,0,0)</f>
        <v>45834</v>
      </c>
      <c r="D1336" s="4">
        <f>_xlfn.XLOOKUP(A1336,Cleaning!$A:$A,Cleaning!$D:$D,0,0)</f>
        <v>0.27035879629629628</v>
      </c>
      <c r="E1336" s="2">
        <f>_xlfn.XLOOKUP(A1336,Cleaning!$A:$A,Cleaning!$E:$E,0,0)</f>
        <v>45834</v>
      </c>
      <c r="F1336" s="10" t="str">
        <f>_xlfn.XLOOKUP(A1336,Cleaning!$A:$A,Cleaning!$F:$F,0,0)</f>
        <v>Thursday</v>
      </c>
      <c r="G1336" t="str">
        <f>_xlfn.XLOOKUP(A1336,Cleaning!$A:$A,Cleaning!$G:$G,0,0)</f>
        <v>Dinner</v>
      </c>
      <c r="H1336" t="str">
        <f>_xlfn.XLOOKUP(A1336,Cleaning!$A:$A,Cleaning!$I:$I,0,0)</f>
        <v>Drive-Thru</v>
      </c>
      <c r="I1336" t="str">
        <f>_xlfn.XLOOKUP(A1336,Cleaning!$A:$A,Cleaning!$J:$J,0,0)</f>
        <v>Cheeseburger Combo</v>
      </c>
      <c r="J1336" t="str">
        <f>_xlfn.XLOOKUP(A1336,Cleaning!$A:$A,Cleaning!$L:$L,0,0)</f>
        <v>No Modifier</v>
      </c>
      <c r="K1336" t="str">
        <f>_xlfn.XLOOKUP(A1336,Cleaning!$A:$A,Cleaning!$X:$X,0,0)</f>
        <v>MobilePay</v>
      </c>
      <c r="L1336" s="3">
        <f>_xlfn.XLOOKUP(A1336,Cleaning!$A:$A,Cleaning!$M:$M,0,0)</f>
        <v>2</v>
      </c>
      <c r="M1336" s="5">
        <f>_xlfn.XLOOKUP(A1336,Cleaning!$A:$A,Cleaning!$O:$O,0,0)</f>
        <v>8.5599999999999987</v>
      </c>
      <c r="N1336" s="12">
        <f>_xlfn.XLOOKUP(A1336,Cleaning!$A:$A,Cleaning!$P:$P,0,0)</f>
        <v>17.119999999999997</v>
      </c>
      <c r="O1336">
        <f>_xlfn.XLOOKUP(A1336,Cleaning!$A:$A,Cleaning!$R:$R,0,0)</f>
        <v>0</v>
      </c>
      <c r="P1336">
        <f>_xlfn.XLOOKUP(A1336,Cleaning!$A:$A,Cleaning!$T:$T,0,0)</f>
        <v>1.03</v>
      </c>
      <c r="Q1336" s="5">
        <f>_xlfn.XLOOKUP(A1336,Cleaning!$A:$A,Cleaning!$V:$V,0,0)</f>
        <v>18.149999999999999</v>
      </c>
    </row>
    <row r="1337" spans="1:17" x14ac:dyDescent="0.3">
      <c r="A1337" s="3">
        <v>121335</v>
      </c>
      <c r="B1337">
        <f>_xlfn.XLOOKUP(A1337,Cleaning!$A:$A,Cleaning!$B:$B,0,0)</f>
        <v>501</v>
      </c>
      <c r="C1337" s="2">
        <f>_xlfn.XLOOKUP(A1337,Cleaning!$A:$A,Cleaning!$C:$C,0,0)</f>
        <v>45782</v>
      </c>
      <c r="D1337" s="4">
        <f>_xlfn.XLOOKUP(A1337,Cleaning!$A:$A,Cleaning!$D:$D,0,0)</f>
        <v>0.19996527777777778</v>
      </c>
      <c r="E1337" s="2">
        <f>_xlfn.XLOOKUP(A1337,Cleaning!$A:$A,Cleaning!$E:$E,0,0)</f>
        <v>45782</v>
      </c>
      <c r="F1337" s="10" t="str">
        <f>_xlfn.XLOOKUP(A1337,Cleaning!$A:$A,Cleaning!$F:$F,0,0)</f>
        <v>Monday</v>
      </c>
      <c r="G1337" t="str">
        <f>_xlfn.XLOOKUP(A1337,Cleaning!$A:$A,Cleaning!$G:$G,0,0)</f>
        <v>Afternoon</v>
      </c>
      <c r="H1337" t="str">
        <f>_xlfn.XLOOKUP(A1337,Cleaning!$A:$A,Cleaning!$I:$I,0,0)</f>
        <v>Takeout</v>
      </c>
      <c r="I1337" t="str">
        <f>_xlfn.XLOOKUP(A1337,Cleaning!$A:$A,Cleaning!$J:$J,0,0)</f>
        <v>Iced Tea</v>
      </c>
      <c r="J1337" t="str">
        <f>_xlfn.XLOOKUP(A1337,Cleaning!$A:$A,Cleaning!$L:$L,0,0)</f>
        <v>Light Ice</v>
      </c>
      <c r="K1337" t="str">
        <f>_xlfn.XLOOKUP(A1337,Cleaning!$A:$A,Cleaning!$X:$X,0,0)</f>
        <v>MobilePay</v>
      </c>
      <c r="L1337" s="3">
        <f>_xlfn.XLOOKUP(A1337,Cleaning!$A:$A,Cleaning!$M:$M,0,0)</f>
        <v>1</v>
      </c>
      <c r="M1337" s="5">
        <f>_xlfn.XLOOKUP(A1337,Cleaning!$A:$A,Cleaning!$O:$O,0,0)</f>
        <v>1.85</v>
      </c>
      <c r="N1337" s="12">
        <f>_xlfn.XLOOKUP(A1337,Cleaning!$A:$A,Cleaning!$P:$P,0,0)</f>
        <v>1.85</v>
      </c>
      <c r="O1337">
        <f>_xlfn.XLOOKUP(A1337,Cleaning!$A:$A,Cleaning!$R:$R,0,0)</f>
        <v>0</v>
      </c>
      <c r="P1337">
        <f>_xlfn.XLOOKUP(A1337,Cleaning!$A:$A,Cleaning!$T:$T,0,0)</f>
        <v>0.17</v>
      </c>
      <c r="Q1337" s="5">
        <f>_xlfn.XLOOKUP(A1337,Cleaning!$A:$A,Cleaning!$V:$V,0,0)</f>
        <v>2.02</v>
      </c>
    </row>
    <row r="1338" spans="1:17" x14ac:dyDescent="0.3">
      <c r="A1338" s="3">
        <v>121336</v>
      </c>
      <c r="B1338">
        <f>_xlfn.XLOOKUP(A1338,Cleaning!$A:$A,Cleaning!$B:$B,0,0)</f>
        <v>201</v>
      </c>
      <c r="C1338" s="2">
        <f>_xlfn.XLOOKUP(A1338,Cleaning!$A:$A,Cleaning!$C:$C,0,0)</f>
        <v>45777</v>
      </c>
      <c r="D1338" s="4">
        <f>_xlfn.XLOOKUP(A1338,Cleaning!$A:$A,Cleaning!$D:$D,0,0)</f>
        <v>0.33346064814814813</v>
      </c>
      <c r="E1338" s="2">
        <f>_xlfn.XLOOKUP(A1338,Cleaning!$A:$A,Cleaning!$E:$E,0,0)</f>
        <v>45777</v>
      </c>
      <c r="F1338" s="10" t="str">
        <f>_xlfn.XLOOKUP(A1338,Cleaning!$A:$A,Cleaning!$F:$F,0,0)</f>
        <v>Wednesday</v>
      </c>
      <c r="G1338" t="str">
        <f>_xlfn.XLOOKUP(A1338,Cleaning!$A:$A,Cleaning!$G:$G,0,0)</f>
        <v>Dinner</v>
      </c>
      <c r="H1338" t="str">
        <f>_xlfn.XLOOKUP(A1338,Cleaning!$A:$A,Cleaning!$I:$I,0,0)</f>
        <v>Drive-Thru</v>
      </c>
      <c r="I1338" t="str">
        <f>_xlfn.XLOOKUP(A1338,Cleaning!$A:$A,Cleaning!$J:$J,0,0)</f>
        <v>Cheeseburger</v>
      </c>
      <c r="J1338" t="str">
        <f>_xlfn.XLOOKUP(A1338,Cleaning!$A:$A,Cleaning!$L:$L,0,0)</f>
        <v>No Modifier</v>
      </c>
      <c r="K1338" t="str">
        <f>_xlfn.XLOOKUP(A1338,Cleaning!$A:$A,Cleaning!$X:$X,0,0)</f>
        <v>Card</v>
      </c>
      <c r="L1338" s="3">
        <f>_xlfn.XLOOKUP(A1338,Cleaning!$A:$A,Cleaning!$M:$M,0,0)</f>
        <v>1</v>
      </c>
      <c r="M1338" s="5">
        <f>_xlfn.XLOOKUP(A1338,Cleaning!$A:$A,Cleaning!$O:$O,0,0)</f>
        <v>4.29</v>
      </c>
      <c r="N1338" s="12">
        <f>_xlfn.XLOOKUP(A1338,Cleaning!$A:$A,Cleaning!$P:$P,0,0)</f>
        <v>4.29</v>
      </c>
      <c r="O1338">
        <f>_xlfn.XLOOKUP(A1338,Cleaning!$A:$A,Cleaning!$R:$R,0,0)</f>
        <v>0</v>
      </c>
      <c r="P1338">
        <f>_xlfn.XLOOKUP(A1338,Cleaning!$A:$A,Cleaning!$T:$T,0,0)</f>
        <v>0.32</v>
      </c>
      <c r="Q1338" s="5">
        <f>_xlfn.XLOOKUP(A1338,Cleaning!$A:$A,Cleaning!$V:$V,0,0)</f>
        <v>4.6100000000000003</v>
      </c>
    </row>
    <row r="1339" spans="1:17" x14ac:dyDescent="0.3">
      <c r="A1339" s="3">
        <v>121337</v>
      </c>
      <c r="B1339">
        <f>_xlfn.XLOOKUP(A1339,Cleaning!$A:$A,Cleaning!$B:$B,0,0)</f>
        <v>103</v>
      </c>
      <c r="C1339" s="2">
        <f>_xlfn.XLOOKUP(A1339,Cleaning!$A:$A,Cleaning!$C:$C,0,0)</f>
        <v>45810</v>
      </c>
      <c r="D1339" s="4">
        <f>_xlfn.XLOOKUP(A1339,Cleaning!$A:$A,Cleaning!$D:$D,0,0)</f>
        <v>0.52500000000000002</v>
      </c>
      <c r="E1339" s="2">
        <f>_xlfn.XLOOKUP(A1339,Cleaning!$A:$A,Cleaning!$E:$E,0,0)</f>
        <v>45810</v>
      </c>
      <c r="F1339" s="10" t="str">
        <f>_xlfn.XLOOKUP(A1339,Cleaning!$A:$A,Cleaning!$F:$F,0,0)</f>
        <v>Monday</v>
      </c>
      <c r="G1339" t="str">
        <f>_xlfn.XLOOKUP(A1339,Cleaning!$A:$A,Cleaning!$G:$G,0,0)</f>
        <v>Lunch</v>
      </c>
      <c r="H1339" t="str">
        <f>_xlfn.XLOOKUP(A1339,Cleaning!$A:$A,Cleaning!$I:$I,0,0)</f>
        <v>Dine-In</v>
      </c>
      <c r="I1339" t="str">
        <f>_xlfn.XLOOKUP(A1339,Cleaning!$A:$A,Cleaning!$J:$J,0,0)</f>
        <v>Soft Drink (Medium)</v>
      </c>
      <c r="J1339" t="str">
        <f>_xlfn.XLOOKUP(A1339,Cleaning!$A:$A,Cleaning!$L:$L,0,0)</f>
        <v>No Modifier</v>
      </c>
      <c r="K1339" t="str">
        <f>_xlfn.XLOOKUP(A1339,Cleaning!$A:$A,Cleaning!$X:$X,0,0)</f>
        <v>MobilePay</v>
      </c>
      <c r="L1339" s="3">
        <f>_xlfn.XLOOKUP(A1339,Cleaning!$A:$A,Cleaning!$M:$M,0,0)</f>
        <v>3</v>
      </c>
      <c r="M1339" s="5">
        <f>_xlfn.XLOOKUP(A1339,Cleaning!$A:$A,Cleaning!$O:$O,0,0)</f>
        <v>1.71</v>
      </c>
      <c r="N1339" s="12">
        <f>_xlfn.XLOOKUP(A1339,Cleaning!$A:$A,Cleaning!$P:$P,0,0)</f>
        <v>5.13</v>
      </c>
      <c r="O1339">
        <f>_xlfn.XLOOKUP(A1339,Cleaning!$A:$A,Cleaning!$R:$R,0,0)</f>
        <v>0</v>
      </c>
      <c r="P1339">
        <f>_xlfn.XLOOKUP(A1339,Cleaning!$A:$A,Cleaning!$T:$T,0,0)</f>
        <v>0.33</v>
      </c>
      <c r="Q1339" s="5">
        <f>_xlfn.XLOOKUP(A1339,Cleaning!$A:$A,Cleaning!$V:$V,0,0)</f>
        <v>5.46</v>
      </c>
    </row>
    <row r="1340" spans="1:17" x14ac:dyDescent="0.3">
      <c r="A1340" s="3">
        <v>121338</v>
      </c>
      <c r="B1340">
        <f>_xlfn.XLOOKUP(A1340,Cleaning!$A:$A,Cleaning!$B:$B,0,0)</f>
        <v>102</v>
      </c>
      <c r="C1340" s="2">
        <f>_xlfn.XLOOKUP(A1340,Cleaning!$A:$A,Cleaning!$C:$C,0,0)</f>
        <v>45778</v>
      </c>
      <c r="D1340" s="4">
        <f>_xlfn.XLOOKUP(A1340,Cleaning!$A:$A,Cleaning!$D:$D,0,0)</f>
        <v>0.48163194444444446</v>
      </c>
      <c r="E1340" s="2">
        <f>_xlfn.XLOOKUP(A1340,Cleaning!$A:$A,Cleaning!$E:$E,0,0)</f>
        <v>45778</v>
      </c>
      <c r="F1340" s="10" t="str">
        <f>_xlfn.XLOOKUP(A1340,Cleaning!$A:$A,Cleaning!$F:$F,0,0)</f>
        <v>Thursday</v>
      </c>
      <c r="G1340" t="str">
        <f>_xlfn.XLOOKUP(A1340,Cleaning!$A:$A,Cleaning!$G:$G,0,0)</f>
        <v>Morning</v>
      </c>
      <c r="H1340" t="str">
        <f>_xlfn.XLOOKUP(A1340,Cleaning!$A:$A,Cleaning!$I:$I,0,0)</f>
        <v>Takeout</v>
      </c>
      <c r="I1340" t="str">
        <f>_xlfn.XLOOKUP(A1340,Cleaning!$A:$A,Cleaning!$J:$J,0,0)</f>
        <v>Coffee</v>
      </c>
      <c r="J1340" t="str">
        <f>_xlfn.XLOOKUP(A1340,Cleaning!$A:$A,Cleaning!$L:$L,0,0)</f>
        <v>No Modifier</v>
      </c>
      <c r="K1340" t="str">
        <f>_xlfn.XLOOKUP(A1340,Cleaning!$A:$A,Cleaning!$X:$X,0,0)</f>
        <v>MobilePay</v>
      </c>
      <c r="L1340" s="3">
        <f>_xlfn.XLOOKUP(A1340,Cleaning!$A:$A,Cleaning!$M:$M,0,0)</f>
        <v>1</v>
      </c>
      <c r="M1340" s="5">
        <f>_xlfn.XLOOKUP(A1340,Cleaning!$A:$A,Cleaning!$O:$O,0,0)</f>
        <v>1.81</v>
      </c>
      <c r="N1340" s="12">
        <f>_xlfn.XLOOKUP(A1340,Cleaning!$A:$A,Cleaning!$P:$P,0,0)</f>
        <v>1.81</v>
      </c>
      <c r="O1340">
        <f>_xlfn.XLOOKUP(A1340,Cleaning!$A:$A,Cleaning!$R:$R,0,0)</f>
        <v>0</v>
      </c>
      <c r="P1340">
        <f>_xlfn.XLOOKUP(A1340,Cleaning!$A:$A,Cleaning!$T:$T,0,0)</f>
        <v>0.14000000000000001</v>
      </c>
      <c r="Q1340" s="5">
        <f>_xlfn.XLOOKUP(A1340,Cleaning!$A:$A,Cleaning!$V:$V,0,0)</f>
        <v>1.95</v>
      </c>
    </row>
    <row r="1341" spans="1:17" x14ac:dyDescent="0.3">
      <c r="A1341" s="3">
        <v>121339</v>
      </c>
      <c r="B1341">
        <f>_xlfn.XLOOKUP(A1341,Cleaning!$A:$A,Cleaning!$B:$B,0,0)</f>
        <v>101</v>
      </c>
      <c r="C1341" s="2">
        <f>_xlfn.XLOOKUP(A1341,Cleaning!$A:$A,Cleaning!$C:$C,0,0)</f>
        <v>45776</v>
      </c>
      <c r="D1341" s="4">
        <f>_xlfn.XLOOKUP(A1341,Cleaning!$A:$A,Cleaning!$D:$D,0,0)</f>
        <v>0.18892361111111111</v>
      </c>
      <c r="E1341" s="2">
        <f>_xlfn.XLOOKUP(A1341,Cleaning!$A:$A,Cleaning!$E:$E,0,0)</f>
        <v>45776</v>
      </c>
      <c r="F1341" s="10" t="str">
        <f>_xlfn.XLOOKUP(A1341,Cleaning!$A:$A,Cleaning!$F:$F,0,0)</f>
        <v>Tuesday</v>
      </c>
      <c r="G1341" t="str">
        <f>_xlfn.XLOOKUP(A1341,Cleaning!$A:$A,Cleaning!$G:$G,0,0)</f>
        <v>Afternoon</v>
      </c>
      <c r="H1341" t="str">
        <f>_xlfn.XLOOKUP(A1341,Cleaning!$A:$A,Cleaning!$I:$I,0,0)</f>
        <v>Dine-In</v>
      </c>
      <c r="I1341" t="str">
        <f>_xlfn.XLOOKUP(A1341,Cleaning!$A:$A,Cleaning!$J:$J,0,0)</f>
        <v>Soft Drink (Medium)</v>
      </c>
      <c r="J1341" t="str">
        <f>_xlfn.XLOOKUP(A1341,Cleaning!$A:$A,Cleaning!$L:$L,0,0)</f>
        <v>No Modifier</v>
      </c>
      <c r="K1341" t="str">
        <f>_xlfn.XLOOKUP(A1341,Cleaning!$A:$A,Cleaning!$X:$X,0,0)</f>
        <v>Cash</v>
      </c>
      <c r="L1341" s="3">
        <f>_xlfn.XLOOKUP(A1341,Cleaning!$A:$A,Cleaning!$M:$M,0,0)</f>
        <v>1</v>
      </c>
      <c r="M1341" s="5">
        <f>_xlfn.XLOOKUP(A1341,Cleaning!$A:$A,Cleaning!$O:$O,0,0)</f>
        <v>1.75</v>
      </c>
      <c r="N1341" s="12">
        <f>_xlfn.XLOOKUP(A1341,Cleaning!$A:$A,Cleaning!$P:$P,0,0)</f>
        <v>1.75</v>
      </c>
      <c r="O1341">
        <f>_xlfn.XLOOKUP(A1341,Cleaning!$A:$A,Cleaning!$R:$R,0,0)</f>
        <v>0</v>
      </c>
      <c r="P1341">
        <f>_xlfn.XLOOKUP(A1341,Cleaning!$A:$A,Cleaning!$T:$T,0,0)</f>
        <v>0.14000000000000001</v>
      </c>
      <c r="Q1341" s="5">
        <f>_xlfn.XLOOKUP(A1341,Cleaning!$A:$A,Cleaning!$V:$V,0,0)</f>
        <v>1.89</v>
      </c>
    </row>
    <row r="1342" spans="1:17" x14ac:dyDescent="0.3">
      <c r="A1342" s="3">
        <v>121340</v>
      </c>
      <c r="B1342">
        <f>_xlfn.XLOOKUP(A1342,Cleaning!$A:$A,Cleaning!$B:$B,0,0)</f>
        <v>102</v>
      </c>
      <c r="C1342" s="2">
        <f>_xlfn.XLOOKUP(A1342,Cleaning!$A:$A,Cleaning!$C:$C,0,0)</f>
        <v>45877</v>
      </c>
      <c r="D1342" s="4">
        <f>_xlfn.XLOOKUP(A1342,Cleaning!$A:$A,Cleaning!$D:$D,0,0)</f>
        <v>7.7488425925925933E-2</v>
      </c>
      <c r="E1342" s="2">
        <f>_xlfn.XLOOKUP(A1342,Cleaning!$A:$A,Cleaning!$E:$E,0,0)</f>
        <v>45877</v>
      </c>
      <c r="F1342" s="10" t="str">
        <f>_xlfn.XLOOKUP(A1342,Cleaning!$A:$A,Cleaning!$F:$F,0,0)</f>
        <v>Friday</v>
      </c>
      <c r="G1342" t="str">
        <f>_xlfn.XLOOKUP(A1342,Cleaning!$A:$A,Cleaning!$G:$G,0,0)</f>
        <v>Late Night</v>
      </c>
      <c r="H1342" t="str">
        <f>_xlfn.XLOOKUP(A1342,Cleaning!$A:$A,Cleaning!$I:$I,0,0)</f>
        <v>Dine-In</v>
      </c>
      <c r="I1342" t="str">
        <f>_xlfn.XLOOKUP(A1342,Cleaning!$A:$A,Cleaning!$J:$J,0,0)</f>
        <v>Cheeseburger</v>
      </c>
      <c r="J1342" t="str">
        <f>_xlfn.XLOOKUP(A1342,Cleaning!$A:$A,Cleaning!$L:$L,0,0)</f>
        <v>No Modifier</v>
      </c>
      <c r="K1342" t="str">
        <f>_xlfn.XLOOKUP(A1342,Cleaning!$A:$A,Cleaning!$X:$X,0,0)</f>
        <v>Card</v>
      </c>
      <c r="L1342" s="3">
        <f>_xlfn.XLOOKUP(A1342,Cleaning!$A:$A,Cleaning!$M:$M,0,0)</f>
        <v>1</v>
      </c>
      <c r="M1342" s="5">
        <f>_xlfn.XLOOKUP(A1342,Cleaning!$A:$A,Cleaning!$O:$O,0,0)</f>
        <v>4.54</v>
      </c>
      <c r="N1342" s="12">
        <f>_xlfn.XLOOKUP(A1342,Cleaning!$A:$A,Cleaning!$P:$P,0,0)</f>
        <v>4.54</v>
      </c>
      <c r="O1342">
        <f>_xlfn.XLOOKUP(A1342,Cleaning!$A:$A,Cleaning!$R:$R,0,0)</f>
        <v>0</v>
      </c>
      <c r="P1342">
        <f>_xlfn.XLOOKUP(A1342,Cleaning!$A:$A,Cleaning!$T:$T,0,0)</f>
        <v>0.34</v>
      </c>
      <c r="Q1342" s="5">
        <f>_xlfn.XLOOKUP(A1342,Cleaning!$A:$A,Cleaning!$V:$V,0,0)</f>
        <v>4.88</v>
      </c>
    </row>
    <row r="1343" spans="1:17" x14ac:dyDescent="0.3">
      <c r="A1343" s="3">
        <v>121341</v>
      </c>
      <c r="B1343">
        <f>_xlfn.XLOOKUP(A1343,Cleaning!$A:$A,Cleaning!$B:$B,0,0)</f>
        <v>101</v>
      </c>
      <c r="C1343" s="2">
        <f>_xlfn.XLOOKUP(A1343,Cleaning!$A:$A,Cleaning!$C:$C,0,0)</f>
        <v>45824</v>
      </c>
      <c r="D1343" s="4">
        <f>_xlfn.XLOOKUP(A1343,Cleaning!$A:$A,Cleaning!$D:$D,0,0)</f>
        <v>0.40430555555555553</v>
      </c>
      <c r="E1343" s="2">
        <f>_xlfn.XLOOKUP(A1343,Cleaning!$A:$A,Cleaning!$E:$E,0,0)</f>
        <v>45824</v>
      </c>
      <c r="F1343" s="10" t="str">
        <f>_xlfn.XLOOKUP(A1343,Cleaning!$A:$A,Cleaning!$F:$F,0,0)</f>
        <v>Monday</v>
      </c>
      <c r="G1343" t="str">
        <f>_xlfn.XLOOKUP(A1343,Cleaning!$A:$A,Cleaning!$G:$G,0,0)</f>
        <v>Breakfast</v>
      </c>
      <c r="H1343" t="str">
        <f>_xlfn.XLOOKUP(A1343,Cleaning!$A:$A,Cleaning!$I:$I,0,0)</f>
        <v>Dine-In</v>
      </c>
      <c r="I1343" t="str">
        <f>_xlfn.XLOOKUP(A1343,Cleaning!$A:$A,Cleaning!$J:$J,0,0)</f>
        <v>Egg Muffin</v>
      </c>
      <c r="J1343" t="str">
        <f>_xlfn.XLOOKUP(A1343,Cleaning!$A:$A,Cleaning!$L:$L,0,0)</f>
        <v>No Modifier</v>
      </c>
      <c r="K1343" t="str">
        <f>_xlfn.XLOOKUP(A1343,Cleaning!$A:$A,Cleaning!$X:$X,0,0)</f>
        <v>MobilePay</v>
      </c>
      <c r="L1343" s="3">
        <f>_xlfn.XLOOKUP(A1343,Cleaning!$A:$A,Cleaning!$M:$M,0,0)</f>
        <v>1</v>
      </c>
      <c r="M1343" s="5">
        <f>_xlfn.XLOOKUP(A1343,Cleaning!$A:$A,Cleaning!$O:$O,0,0)</f>
        <v>3.24</v>
      </c>
      <c r="N1343" s="12">
        <f>_xlfn.XLOOKUP(A1343,Cleaning!$A:$A,Cleaning!$P:$P,0,0)</f>
        <v>3.24</v>
      </c>
      <c r="O1343">
        <f>_xlfn.XLOOKUP(A1343,Cleaning!$A:$A,Cleaning!$R:$R,0,0)</f>
        <v>0</v>
      </c>
      <c r="P1343">
        <f>_xlfn.XLOOKUP(A1343,Cleaning!$A:$A,Cleaning!$T:$T,0,0)</f>
        <v>0.28000000000000003</v>
      </c>
      <c r="Q1343" s="5">
        <f>_xlfn.XLOOKUP(A1343,Cleaning!$A:$A,Cleaning!$V:$V,0,0)</f>
        <v>3.52</v>
      </c>
    </row>
    <row r="1344" spans="1:17" x14ac:dyDescent="0.3">
      <c r="A1344" s="3">
        <v>121342</v>
      </c>
      <c r="B1344">
        <f>_xlfn.XLOOKUP(A1344,Cleaning!$A:$A,Cleaning!$B:$B,0,0)</f>
        <v>301</v>
      </c>
      <c r="C1344" s="2">
        <f>_xlfn.XLOOKUP(A1344,Cleaning!$A:$A,Cleaning!$C:$C,0,0)</f>
        <v>45790</v>
      </c>
      <c r="D1344" s="4">
        <f>_xlfn.XLOOKUP(A1344,Cleaning!$A:$A,Cleaning!$D:$D,0,0)</f>
        <v>0.54078703703703701</v>
      </c>
      <c r="E1344" s="2">
        <f>_xlfn.XLOOKUP(A1344,Cleaning!$A:$A,Cleaning!$E:$E,0,0)</f>
        <v>45790</v>
      </c>
      <c r="F1344" s="10" t="str">
        <f>_xlfn.XLOOKUP(A1344,Cleaning!$A:$A,Cleaning!$F:$F,0,0)</f>
        <v>Tuesday</v>
      </c>
      <c r="G1344" t="str">
        <f>_xlfn.XLOOKUP(A1344,Cleaning!$A:$A,Cleaning!$G:$G,0,0)</f>
        <v>Late Night</v>
      </c>
      <c r="H1344" t="str">
        <f>_xlfn.XLOOKUP(A1344,Cleaning!$A:$A,Cleaning!$I:$I,0,0)</f>
        <v>Dine-In</v>
      </c>
      <c r="I1344" t="str">
        <f>_xlfn.XLOOKUP(A1344,Cleaning!$A:$A,Cleaning!$J:$J,0,0)</f>
        <v>Soft Drink (Large)</v>
      </c>
      <c r="J1344" t="str">
        <f>_xlfn.XLOOKUP(A1344,Cleaning!$A:$A,Cleaning!$L:$L,0,0)</f>
        <v>No Modifier</v>
      </c>
      <c r="K1344" t="str">
        <f>_xlfn.XLOOKUP(A1344,Cleaning!$A:$A,Cleaning!$X:$X,0,0)</f>
        <v>Card</v>
      </c>
      <c r="L1344" s="3">
        <f>_xlfn.XLOOKUP(A1344,Cleaning!$A:$A,Cleaning!$M:$M,0,0)</f>
        <v>2</v>
      </c>
      <c r="M1344" s="5">
        <f>_xlfn.XLOOKUP(A1344,Cleaning!$A:$A,Cleaning!$O:$O,0,0)</f>
        <v>2.0299999999999998</v>
      </c>
      <c r="N1344" s="12">
        <f>_xlfn.XLOOKUP(A1344,Cleaning!$A:$A,Cleaning!$P:$P,0,0)</f>
        <v>4.0599999999999996</v>
      </c>
      <c r="O1344">
        <f>_xlfn.XLOOKUP(A1344,Cleaning!$A:$A,Cleaning!$R:$R,0,0)</f>
        <v>0.41</v>
      </c>
      <c r="P1344">
        <f>_xlfn.XLOOKUP(A1344,Cleaning!$A:$A,Cleaning!$T:$T,0,0)</f>
        <v>0.22</v>
      </c>
      <c r="Q1344" s="5">
        <f>_xlfn.XLOOKUP(A1344,Cleaning!$A:$A,Cleaning!$V:$V,0,0)</f>
        <v>3.87</v>
      </c>
    </row>
    <row r="1345" spans="1:17" x14ac:dyDescent="0.3">
      <c r="A1345" s="3">
        <v>121343</v>
      </c>
      <c r="B1345">
        <f>_xlfn.XLOOKUP(A1345,Cleaning!$A:$A,Cleaning!$B:$B,0,0)</f>
        <v>501</v>
      </c>
      <c r="C1345" s="2">
        <f>_xlfn.XLOOKUP(A1345,Cleaning!$A:$A,Cleaning!$C:$C,0,0)</f>
        <v>45876</v>
      </c>
      <c r="D1345" s="4">
        <f>_xlfn.XLOOKUP(A1345,Cleaning!$A:$A,Cleaning!$D:$D,0,0)</f>
        <v>0.16348379629629631</v>
      </c>
      <c r="E1345" s="2">
        <f>_xlfn.XLOOKUP(A1345,Cleaning!$A:$A,Cleaning!$E:$E,0,0)</f>
        <v>45876</v>
      </c>
      <c r="F1345" s="10" t="str">
        <f>_xlfn.XLOOKUP(A1345,Cleaning!$A:$A,Cleaning!$F:$F,0,0)</f>
        <v>Thursday</v>
      </c>
      <c r="G1345" t="str">
        <f>_xlfn.XLOOKUP(A1345,Cleaning!$A:$A,Cleaning!$G:$G,0,0)</f>
        <v>Afternoon</v>
      </c>
      <c r="H1345" t="str">
        <f>_xlfn.XLOOKUP(A1345,Cleaning!$A:$A,Cleaning!$I:$I,0,0)</f>
        <v>Takeout</v>
      </c>
      <c r="I1345" t="str">
        <f>_xlfn.XLOOKUP(A1345,Cleaning!$A:$A,Cleaning!$J:$J,0,0)</f>
        <v>Brownie</v>
      </c>
      <c r="J1345" t="str">
        <f>_xlfn.XLOOKUP(A1345,Cleaning!$A:$A,Cleaning!$L:$L,0,0)</f>
        <v>No Modifier</v>
      </c>
      <c r="K1345" t="str">
        <f>_xlfn.XLOOKUP(A1345,Cleaning!$A:$A,Cleaning!$X:$X,0,0)</f>
        <v>Card</v>
      </c>
      <c r="L1345" s="3">
        <f>_xlfn.XLOOKUP(A1345,Cleaning!$A:$A,Cleaning!$M:$M,0,0)</f>
        <v>1</v>
      </c>
      <c r="M1345" s="5">
        <f>_xlfn.XLOOKUP(A1345,Cleaning!$A:$A,Cleaning!$O:$O,0,0)</f>
        <v>2.5500000000000003</v>
      </c>
      <c r="N1345" s="12">
        <f>_xlfn.XLOOKUP(A1345,Cleaning!$A:$A,Cleaning!$P:$P,0,0)</f>
        <v>2.5500000000000003</v>
      </c>
      <c r="O1345">
        <f>_xlfn.XLOOKUP(A1345,Cleaning!$A:$A,Cleaning!$R:$R,0,0)</f>
        <v>0</v>
      </c>
      <c r="P1345">
        <f>_xlfn.XLOOKUP(A1345,Cleaning!$A:$A,Cleaning!$T:$T,0,0)</f>
        <v>0.15</v>
      </c>
      <c r="Q1345" s="5">
        <f>_xlfn.XLOOKUP(A1345,Cleaning!$A:$A,Cleaning!$V:$V,0,0)</f>
        <v>2.7</v>
      </c>
    </row>
    <row r="1346" spans="1:17" x14ac:dyDescent="0.3">
      <c r="A1346" s="3">
        <v>121344</v>
      </c>
      <c r="B1346">
        <f>_xlfn.XLOOKUP(A1346,Cleaning!$A:$A,Cleaning!$B:$B,0,0)</f>
        <v>103</v>
      </c>
      <c r="C1346" s="2">
        <f>_xlfn.XLOOKUP(A1346,Cleaning!$A:$A,Cleaning!$C:$C,0,0)</f>
        <v>45830</v>
      </c>
      <c r="D1346" s="4">
        <f>_xlfn.XLOOKUP(A1346,Cleaning!$A:$A,Cleaning!$D:$D,0,0)</f>
        <v>0.27848379629629627</v>
      </c>
      <c r="E1346" s="2">
        <f>_xlfn.XLOOKUP(A1346,Cleaning!$A:$A,Cleaning!$E:$E,0,0)</f>
        <v>45830</v>
      </c>
      <c r="F1346" s="10" t="str">
        <f>_xlfn.XLOOKUP(A1346,Cleaning!$A:$A,Cleaning!$F:$F,0,0)</f>
        <v>Sunday</v>
      </c>
      <c r="G1346" t="str">
        <f>_xlfn.XLOOKUP(A1346,Cleaning!$A:$A,Cleaning!$G:$G,0,0)</f>
        <v>Breakfast</v>
      </c>
      <c r="H1346" t="str">
        <f>_xlfn.XLOOKUP(A1346,Cleaning!$A:$A,Cleaning!$I:$I,0,0)</f>
        <v>Dine-In</v>
      </c>
      <c r="I1346" t="str">
        <f>_xlfn.XLOOKUP(A1346,Cleaning!$A:$A,Cleaning!$J:$J,0,0)</f>
        <v>Pancake Platter</v>
      </c>
      <c r="J1346" t="str">
        <f>_xlfn.XLOOKUP(A1346,Cleaning!$A:$A,Cleaning!$L:$L,0,0)</f>
        <v>No Modifier</v>
      </c>
      <c r="K1346" t="str">
        <f>_xlfn.XLOOKUP(A1346,Cleaning!$A:$A,Cleaning!$X:$X,0,0)</f>
        <v>Cash</v>
      </c>
      <c r="L1346" s="3">
        <f>_xlfn.XLOOKUP(A1346,Cleaning!$A:$A,Cleaning!$M:$M,0,0)</f>
        <v>1</v>
      </c>
      <c r="M1346" s="5">
        <f>_xlfn.XLOOKUP(A1346,Cleaning!$A:$A,Cleaning!$O:$O,0,0)</f>
        <v>5.31</v>
      </c>
      <c r="N1346" s="12">
        <f>_xlfn.XLOOKUP(A1346,Cleaning!$A:$A,Cleaning!$P:$P,0,0)</f>
        <v>5.31</v>
      </c>
      <c r="O1346">
        <f>_xlfn.XLOOKUP(A1346,Cleaning!$A:$A,Cleaning!$R:$R,0,0)</f>
        <v>0</v>
      </c>
      <c r="P1346">
        <f>_xlfn.XLOOKUP(A1346,Cleaning!$A:$A,Cleaning!$T:$T,0,0)</f>
        <v>0.4</v>
      </c>
      <c r="Q1346" s="5">
        <f>_xlfn.XLOOKUP(A1346,Cleaning!$A:$A,Cleaning!$V:$V,0,0)</f>
        <v>5.71</v>
      </c>
    </row>
    <row r="1347" spans="1:17" x14ac:dyDescent="0.3">
      <c r="A1347" s="3">
        <v>121345</v>
      </c>
      <c r="B1347">
        <f>_xlfn.XLOOKUP(A1347,Cleaning!$A:$A,Cleaning!$B:$B,0,0)</f>
        <v>301</v>
      </c>
      <c r="C1347" s="2">
        <f>_xlfn.XLOOKUP(A1347,Cleaning!$A:$A,Cleaning!$C:$C,0,0)</f>
        <v>45830</v>
      </c>
      <c r="D1347" s="4">
        <f>_xlfn.XLOOKUP(A1347,Cleaning!$A:$A,Cleaning!$D:$D,0,0)</f>
        <v>0.45153935185185184</v>
      </c>
      <c r="E1347" s="2">
        <f>_xlfn.XLOOKUP(A1347,Cleaning!$A:$A,Cleaning!$E:$E,0,0)</f>
        <v>45830</v>
      </c>
      <c r="F1347" s="10" t="str">
        <f>_xlfn.XLOOKUP(A1347,Cleaning!$A:$A,Cleaning!$F:$F,0,0)</f>
        <v>Sunday</v>
      </c>
      <c r="G1347" t="str">
        <f>_xlfn.XLOOKUP(A1347,Cleaning!$A:$A,Cleaning!$G:$G,0,0)</f>
        <v>Morning</v>
      </c>
      <c r="H1347" t="str">
        <f>_xlfn.XLOOKUP(A1347,Cleaning!$A:$A,Cleaning!$I:$I,0,0)</f>
        <v>Dine-In</v>
      </c>
      <c r="I1347" t="str">
        <f>_xlfn.XLOOKUP(A1347,Cleaning!$A:$A,Cleaning!$J:$J,0,0)</f>
        <v>Latte</v>
      </c>
      <c r="J1347" t="str">
        <f>_xlfn.XLOOKUP(A1347,Cleaning!$A:$A,Cleaning!$L:$L,0,0)</f>
        <v>Sugar-Free Syrup</v>
      </c>
      <c r="K1347" t="str">
        <f>_xlfn.XLOOKUP(A1347,Cleaning!$A:$A,Cleaning!$X:$X,0,0)</f>
        <v>Cash</v>
      </c>
      <c r="L1347" s="3">
        <f>_xlfn.XLOOKUP(A1347,Cleaning!$A:$A,Cleaning!$M:$M,0,0)</f>
        <v>1</v>
      </c>
      <c r="M1347" s="5">
        <f>_xlfn.XLOOKUP(A1347,Cleaning!$A:$A,Cleaning!$O:$O,0,0)</f>
        <v>3.17</v>
      </c>
      <c r="N1347" s="12">
        <f>_xlfn.XLOOKUP(A1347,Cleaning!$A:$A,Cleaning!$P:$P,0,0)</f>
        <v>3.17</v>
      </c>
      <c r="O1347">
        <f>_xlfn.XLOOKUP(A1347,Cleaning!$A:$A,Cleaning!$R:$R,0,0)</f>
        <v>0</v>
      </c>
      <c r="P1347">
        <f>_xlfn.XLOOKUP(A1347,Cleaning!$A:$A,Cleaning!$T:$T,0,0)</f>
        <v>0.23</v>
      </c>
      <c r="Q1347" s="5">
        <f>_xlfn.XLOOKUP(A1347,Cleaning!$A:$A,Cleaning!$V:$V,0,0)</f>
        <v>3.4</v>
      </c>
    </row>
    <row r="1348" spans="1:17" x14ac:dyDescent="0.3">
      <c r="A1348" s="3">
        <v>121346</v>
      </c>
      <c r="B1348">
        <f>_xlfn.XLOOKUP(A1348,Cleaning!$A:$A,Cleaning!$B:$B,0,0)</f>
        <v>401</v>
      </c>
      <c r="C1348" s="2">
        <f>_xlfn.XLOOKUP(A1348,Cleaning!$A:$A,Cleaning!$C:$C,0,0)</f>
        <v>45856</v>
      </c>
      <c r="D1348" s="4">
        <f>_xlfn.XLOOKUP(A1348,Cleaning!$A:$A,Cleaning!$D:$D,0,0)</f>
        <v>0.35939814814814813</v>
      </c>
      <c r="E1348" s="2">
        <f>_xlfn.XLOOKUP(A1348,Cleaning!$A:$A,Cleaning!$E:$E,0,0)</f>
        <v>45856</v>
      </c>
      <c r="F1348" s="10" t="str">
        <f>_xlfn.XLOOKUP(A1348,Cleaning!$A:$A,Cleaning!$F:$F,0,0)</f>
        <v>Friday</v>
      </c>
      <c r="G1348" t="str">
        <f>_xlfn.XLOOKUP(A1348,Cleaning!$A:$A,Cleaning!$G:$G,0,0)</f>
        <v>Dinner</v>
      </c>
      <c r="H1348" t="str">
        <f>_xlfn.XLOOKUP(A1348,Cleaning!$A:$A,Cleaning!$I:$I,0,0)</f>
        <v>Takeout</v>
      </c>
      <c r="I1348" t="str">
        <f>_xlfn.XLOOKUP(A1348,Cleaning!$A:$A,Cleaning!$J:$J,0,0)</f>
        <v>Chicken Sandwich</v>
      </c>
      <c r="J1348" t="str">
        <f>_xlfn.XLOOKUP(A1348,Cleaning!$A:$A,Cleaning!$L:$L,0,0)</f>
        <v>No Modifier</v>
      </c>
      <c r="K1348" t="str">
        <f>_xlfn.XLOOKUP(A1348,Cleaning!$A:$A,Cleaning!$X:$X,0,0)</f>
        <v>Card</v>
      </c>
      <c r="L1348" s="3">
        <f>_xlfn.XLOOKUP(A1348,Cleaning!$A:$A,Cleaning!$M:$M,0,0)</f>
        <v>1</v>
      </c>
      <c r="M1348" s="5">
        <f>_xlfn.XLOOKUP(A1348,Cleaning!$A:$A,Cleaning!$O:$O,0,0)</f>
        <v>4.4499999999999993</v>
      </c>
      <c r="N1348" s="12">
        <f>_xlfn.XLOOKUP(A1348,Cleaning!$A:$A,Cleaning!$P:$P,0,0)</f>
        <v>4.4499999999999993</v>
      </c>
      <c r="O1348">
        <f>_xlfn.XLOOKUP(A1348,Cleaning!$A:$A,Cleaning!$R:$R,0,0)</f>
        <v>0</v>
      </c>
      <c r="P1348">
        <f>_xlfn.XLOOKUP(A1348,Cleaning!$A:$A,Cleaning!$T:$T,0,0)</f>
        <v>0.32</v>
      </c>
      <c r="Q1348" s="5">
        <f>_xlfn.XLOOKUP(A1348,Cleaning!$A:$A,Cleaning!$V:$V,0,0)</f>
        <v>4.7699999999999996</v>
      </c>
    </row>
    <row r="1349" spans="1:17" x14ac:dyDescent="0.3">
      <c r="A1349" s="3">
        <v>121347</v>
      </c>
      <c r="B1349">
        <f>_xlfn.XLOOKUP(A1349,Cleaning!$A:$A,Cleaning!$B:$B,0,0)</f>
        <v>201</v>
      </c>
      <c r="C1349" s="2">
        <f>_xlfn.XLOOKUP(A1349,Cleaning!$A:$A,Cleaning!$C:$C,0,0)</f>
        <v>45805</v>
      </c>
      <c r="D1349" s="4">
        <f>_xlfn.XLOOKUP(A1349,Cleaning!$A:$A,Cleaning!$D:$D,0,0)</f>
        <v>0.46642361111111114</v>
      </c>
      <c r="E1349" s="2">
        <f>_xlfn.XLOOKUP(A1349,Cleaning!$A:$A,Cleaning!$E:$E,0,0)</f>
        <v>45805</v>
      </c>
      <c r="F1349" s="10" t="str">
        <f>_xlfn.XLOOKUP(A1349,Cleaning!$A:$A,Cleaning!$F:$F,0,0)</f>
        <v>Wednesday</v>
      </c>
      <c r="G1349" t="str">
        <f>_xlfn.XLOOKUP(A1349,Cleaning!$A:$A,Cleaning!$G:$G,0,0)</f>
        <v>Morning</v>
      </c>
      <c r="H1349" t="str">
        <f>_xlfn.XLOOKUP(A1349,Cleaning!$A:$A,Cleaning!$I:$I,0,0)</f>
        <v>Takeout</v>
      </c>
      <c r="I1349" t="str">
        <f>_xlfn.XLOOKUP(A1349,Cleaning!$A:$A,Cleaning!$J:$J,0,0)</f>
        <v>Bottled Water</v>
      </c>
      <c r="J1349" t="str">
        <f>_xlfn.XLOOKUP(A1349,Cleaning!$A:$A,Cleaning!$L:$L,0,0)</f>
        <v>Extra Ice</v>
      </c>
      <c r="K1349" t="str">
        <f>_xlfn.XLOOKUP(A1349,Cleaning!$A:$A,Cleaning!$X:$X,0,0)</f>
        <v>Card</v>
      </c>
      <c r="L1349" s="3">
        <f>_xlfn.XLOOKUP(A1349,Cleaning!$A:$A,Cleaning!$M:$M,0,0)</f>
        <v>1</v>
      </c>
      <c r="M1349" s="5">
        <f>_xlfn.XLOOKUP(A1349,Cleaning!$A:$A,Cleaning!$O:$O,0,0)</f>
        <v>1.52</v>
      </c>
      <c r="N1349" s="12">
        <f>_xlfn.XLOOKUP(A1349,Cleaning!$A:$A,Cleaning!$P:$P,0,0)</f>
        <v>1.52</v>
      </c>
      <c r="O1349">
        <f>_xlfn.XLOOKUP(A1349,Cleaning!$A:$A,Cleaning!$R:$R,0,0)</f>
        <v>0</v>
      </c>
      <c r="P1349">
        <f>_xlfn.XLOOKUP(A1349,Cleaning!$A:$A,Cleaning!$T:$T,0,0)</f>
        <v>0.13</v>
      </c>
      <c r="Q1349" s="5">
        <f>_xlfn.XLOOKUP(A1349,Cleaning!$A:$A,Cleaning!$V:$V,0,0)</f>
        <v>1.65</v>
      </c>
    </row>
    <row r="1350" spans="1:17" x14ac:dyDescent="0.3">
      <c r="A1350" s="3">
        <v>121348</v>
      </c>
      <c r="B1350">
        <f>_xlfn.XLOOKUP(A1350,Cleaning!$A:$A,Cleaning!$B:$B,0,0)</f>
        <v>401</v>
      </c>
      <c r="C1350" s="2">
        <f>_xlfn.XLOOKUP(A1350,Cleaning!$A:$A,Cleaning!$C:$C,0,0)</f>
        <v>45831</v>
      </c>
      <c r="D1350" s="4">
        <f>_xlfn.XLOOKUP(A1350,Cleaning!$A:$A,Cleaning!$D:$D,0,0)</f>
        <v>0.49699074074074073</v>
      </c>
      <c r="E1350" s="2">
        <f>_xlfn.XLOOKUP(A1350,Cleaning!$A:$A,Cleaning!$E:$E,0,0)</f>
        <v>45831</v>
      </c>
      <c r="F1350" s="10" t="str">
        <f>_xlfn.XLOOKUP(A1350,Cleaning!$A:$A,Cleaning!$F:$F,0,0)</f>
        <v>Monday</v>
      </c>
      <c r="G1350" t="str">
        <f>_xlfn.XLOOKUP(A1350,Cleaning!$A:$A,Cleaning!$G:$G,0,0)</f>
        <v>Late Night</v>
      </c>
      <c r="H1350" t="str">
        <f>_xlfn.XLOOKUP(A1350,Cleaning!$A:$A,Cleaning!$I:$I,0,0)</f>
        <v>Drive-Thru</v>
      </c>
      <c r="I1350" t="str">
        <f>_xlfn.XLOOKUP(A1350,Cleaning!$A:$A,Cleaning!$J:$J,0,0)</f>
        <v>Spicy Chicken Sandwich</v>
      </c>
      <c r="J1350" t="str">
        <f>_xlfn.XLOOKUP(A1350,Cleaning!$A:$A,Cleaning!$L:$L,0,0)</f>
        <v>No Modifier</v>
      </c>
      <c r="K1350" t="str">
        <f>_xlfn.XLOOKUP(A1350,Cleaning!$A:$A,Cleaning!$X:$X,0,0)</f>
        <v>Cash</v>
      </c>
      <c r="L1350" s="3">
        <f>_xlfn.XLOOKUP(A1350,Cleaning!$A:$A,Cleaning!$M:$M,0,0)</f>
        <v>1</v>
      </c>
      <c r="M1350" s="5">
        <f>_xlfn.XLOOKUP(A1350,Cleaning!$A:$A,Cleaning!$O:$O,0,0)</f>
        <v>5.12</v>
      </c>
      <c r="N1350" s="12">
        <f>_xlfn.XLOOKUP(A1350,Cleaning!$A:$A,Cleaning!$P:$P,0,0)</f>
        <v>5.12</v>
      </c>
      <c r="O1350">
        <f>_xlfn.XLOOKUP(A1350,Cleaning!$A:$A,Cleaning!$R:$R,0,0)</f>
        <v>0</v>
      </c>
      <c r="P1350">
        <f>_xlfn.XLOOKUP(A1350,Cleaning!$A:$A,Cleaning!$T:$T,0,0)</f>
        <v>0.41</v>
      </c>
      <c r="Q1350" s="5">
        <f>_xlfn.XLOOKUP(A1350,Cleaning!$A:$A,Cleaning!$V:$V,0,0)</f>
        <v>5.53</v>
      </c>
    </row>
    <row r="1351" spans="1:17" x14ac:dyDescent="0.3">
      <c r="A1351" s="3">
        <v>121349</v>
      </c>
      <c r="B1351">
        <f>_xlfn.XLOOKUP(A1351,Cleaning!$A:$A,Cleaning!$B:$B,0,0)</f>
        <v>402</v>
      </c>
      <c r="C1351" s="2">
        <f>_xlfn.XLOOKUP(A1351,Cleaning!$A:$A,Cleaning!$C:$C,0,0)</f>
        <v>45844</v>
      </c>
      <c r="D1351" s="4">
        <f>_xlfn.XLOOKUP(A1351,Cleaning!$A:$A,Cleaning!$D:$D,0,0)</f>
        <v>0.39428240740740739</v>
      </c>
      <c r="E1351" s="2">
        <f>_xlfn.XLOOKUP(A1351,Cleaning!$A:$A,Cleaning!$E:$E,0,0)</f>
        <v>45844</v>
      </c>
      <c r="F1351" s="10" t="str">
        <f>_xlfn.XLOOKUP(A1351,Cleaning!$A:$A,Cleaning!$F:$F,0,0)</f>
        <v>Sunday</v>
      </c>
      <c r="G1351" t="str">
        <f>_xlfn.XLOOKUP(A1351,Cleaning!$A:$A,Cleaning!$G:$G,0,0)</f>
        <v>Dinner</v>
      </c>
      <c r="H1351" t="str">
        <f>_xlfn.XLOOKUP(A1351,Cleaning!$A:$A,Cleaning!$I:$I,0,0)</f>
        <v>Dine-In</v>
      </c>
      <c r="I1351" t="str">
        <f>_xlfn.XLOOKUP(A1351,Cleaning!$A:$A,Cleaning!$J:$J,0,0)</f>
        <v>Chicken Sandwich</v>
      </c>
      <c r="J1351" t="str">
        <f>_xlfn.XLOOKUP(A1351,Cleaning!$A:$A,Cleaning!$L:$L,0,0)</f>
        <v>Extra Sauce</v>
      </c>
      <c r="K1351" t="str">
        <f>_xlfn.XLOOKUP(A1351,Cleaning!$A:$A,Cleaning!$X:$X,0,0)</f>
        <v>Card</v>
      </c>
      <c r="L1351" s="3">
        <f>_xlfn.XLOOKUP(A1351,Cleaning!$A:$A,Cleaning!$M:$M,0,0)</f>
        <v>1</v>
      </c>
      <c r="M1351" s="5">
        <f>_xlfn.XLOOKUP(A1351,Cleaning!$A:$A,Cleaning!$O:$O,0,0)</f>
        <v>5.56</v>
      </c>
      <c r="N1351" s="12">
        <f>_xlfn.XLOOKUP(A1351,Cleaning!$A:$A,Cleaning!$P:$P,0,0)</f>
        <v>5.56</v>
      </c>
      <c r="O1351">
        <f>_xlfn.XLOOKUP(A1351,Cleaning!$A:$A,Cleaning!$R:$R,0,0)</f>
        <v>0</v>
      </c>
      <c r="P1351">
        <f>_xlfn.XLOOKUP(A1351,Cleaning!$A:$A,Cleaning!$T:$T,0,0)</f>
        <v>0.53</v>
      </c>
      <c r="Q1351" s="5">
        <f>_xlfn.XLOOKUP(A1351,Cleaning!$A:$A,Cleaning!$V:$V,0,0)</f>
        <v>6.09</v>
      </c>
    </row>
    <row r="1352" spans="1:17" x14ac:dyDescent="0.3">
      <c r="A1352" s="3">
        <v>121350</v>
      </c>
      <c r="B1352">
        <f>_xlfn.XLOOKUP(A1352,Cleaning!$A:$A,Cleaning!$B:$B,0,0)</f>
        <v>401</v>
      </c>
      <c r="C1352" s="2">
        <f>_xlfn.XLOOKUP(A1352,Cleaning!$A:$A,Cleaning!$C:$C,0,0)</f>
        <v>45803</v>
      </c>
      <c r="D1352" s="4">
        <f>_xlfn.XLOOKUP(A1352,Cleaning!$A:$A,Cleaning!$D:$D,0,0)</f>
        <v>0.51326388888888885</v>
      </c>
      <c r="E1352" s="2">
        <f>_xlfn.XLOOKUP(A1352,Cleaning!$A:$A,Cleaning!$E:$E,0,0)</f>
        <v>45803</v>
      </c>
      <c r="F1352" s="10" t="str">
        <f>_xlfn.XLOOKUP(A1352,Cleaning!$A:$A,Cleaning!$F:$F,0,0)</f>
        <v>Monday</v>
      </c>
      <c r="G1352" t="str">
        <f>_xlfn.XLOOKUP(A1352,Cleaning!$A:$A,Cleaning!$G:$G,0,0)</f>
        <v>Lunch</v>
      </c>
      <c r="H1352" t="str">
        <f>_xlfn.XLOOKUP(A1352,Cleaning!$A:$A,Cleaning!$I:$I,0,0)</f>
        <v>Dine-In</v>
      </c>
      <c r="I1352" t="str">
        <f>_xlfn.XLOOKUP(A1352,Cleaning!$A:$A,Cleaning!$J:$J,0,0)</f>
        <v>Chicken Sandwich Combo</v>
      </c>
      <c r="J1352" t="str">
        <f>_xlfn.XLOOKUP(A1352,Cleaning!$A:$A,Cleaning!$L:$L,0,0)</f>
        <v>Extra Sauce</v>
      </c>
      <c r="K1352" t="str">
        <f>_xlfn.XLOOKUP(A1352,Cleaning!$A:$A,Cleaning!$X:$X,0,0)</f>
        <v>Card</v>
      </c>
      <c r="L1352" s="3">
        <f>_xlfn.XLOOKUP(A1352,Cleaning!$A:$A,Cleaning!$M:$M,0,0)</f>
        <v>2</v>
      </c>
      <c r="M1352" s="5">
        <f>_xlfn.XLOOKUP(A1352,Cleaning!$A:$A,Cleaning!$O:$O,0,0)</f>
        <v>8.65</v>
      </c>
      <c r="N1352" s="12">
        <f>_xlfn.XLOOKUP(A1352,Cleaning!$A:$A,Cleaning!$P:$P,0,0)</f>
        <v>17.3</v>
      </c>
      <c r="O1352">
        <f>_xlfn.XLOOKUP(A1352,Cleaning!$A:$A,Cleaning!$R:$R,0,0)</f>
        <v>0</v>
      </c>
      <c r="P1352">
        <f>_xlfn.XLOOKUP(A1352,Cleaning!$A:$A,Cleaning!$T:$T,0,0)</f>
        <v>1.64</v>
      </c>
      <c r="Q1352" s="5">
        <f>_xlfn.XLOOKUP(A1352,Cleaning!$A:$A,Cleaning!$V:$V,0,0)</f>
        <v>18.940000000000001</v>
      </c>
    </row>
    <row r="1353" spans="1:17" x14ac:dyDescent="0.3">
      <c r="A1353" s="3">
        <v>121351</v>
      </c>
      <c r="B1353">
        <f>_xlfn.XLOOKUP(A1353,Cleaning!$A:$A,Cleaning!$B:$B,0,0)</f>
        <v>301</v>
      </c>
      <c r="C1353" s="2">
        <f>_xlfn.XLOOKUP(A1353,Cleaning!$A:$A,Cleaning!$C:$C,0,0)</f>
        <v>45824</v>
      </c>
      <c r="D1353" s="4">
        <f>_xlfn.XLOOKUP(A1353,Cleaning!$A:$A,Cleaning!$D:$D,0,0)</f>
        <v>0.52958333333333329</v>
      </c>
      <c r="E1353" s="2">
        <f>_xlfn.XLOOKUP(A1353,Cleaning!$A:$A,Cleaning!$E:$E,0,0)</f>
        <v>45824</v>
      </c>
      <c r="F1353" s="10" t="str">
        <f>_xlfn.XLOOKUP(A1353,Cleaning!$A:$A,Cleaning!$F:$F,0,0)</f>
        <v>Monday</v>
      </c>
      <c r="G1353" t="str">
        <f>_xlfn.XLOOKUP(A1353,Cleaning!$A:$A,Cleaning!$G:$G,0,0)</f>
        <v>Lunch</v>
      </c>
      <c r="H1353" t="str">
        <f>_xlfn.XLOOKUP(A1353,Cleaning!$A:$A,Cleaning!$I:$I,0,0)</f>
        <v>Dine-In</v>
      </c>
      <c r="I1353" t="str">
        <f>_xlfn.XLOOKUP(A1353,Cleaning!$A:$A,Cleaning!$J:$J,0,0)</f>
        <v>Veggie Burger</v>
      </c>
      <c r="J1353" t="str">
        <f>_xlfn.XLOOKUP(A1353,Cleaning!$A:$A,Cleaning!$L:$L,0,0)</f>
        <v>Gluten-Free Bun</v>
      </c>
      <c r="K1353" t="str">
        <f>_xlfn.XLOOKUP(A1353,Cleaning!$A:$A,Cleaning!$X:$X,0,0)</f>
        <v>MobilePay</v>
      </c>
      <c r="L1353" s="3">
        <f>_xlfn.XLOOKUP(A1353,Cleaning!$A:$A,Cleaning!$M:$M,0,0)</f>
        <v>1</v>
      </c>
      <c r="M1353" s="5">
        <f>_xlfn.XLOOKUP(A1353,Cleaning!$A:$A,Cleaning!$O:$O,0,0)</f>
        <v>5.6099999999999994</v>
      </c>
      <c r="N1353" s="12">
        <f>_xlfn.XLOOKUP(A1353,Cleaning!$A:$A,Cleaning!$P:$P,0,0)</f>
        <v>5.6099999999999994</v>
      </c>
      <c r="O1353">
        <f>_xlfn.XLOOKUP(A1353,Cleaning!$A:$A,Cleaning!$R:$R,0,0)</f>
        <v>0</v>
      </c>
      <c r="P1353">
        <f>_xlfn.XLOOKUP(A1353,Cleaning!$A:$A,Cleaning!$T:$T,0,0)</f>
        <v>0.41</v>
      </c>
      <c r="Q1353" s="5">
        <f>_xlfn.XLOOKUP(A1353,Cleaning!$A:$A,Cleaning!$V:$V,0,0)</f>
        <v>6.02</v>
      </c>
    </row>
    <row r="1354" spans="1:17" x14ac:dyDescent="0.3">
      <c r="A1354" s="3">
        <v>121352</v>
      </c>
      <c r="B1354">
        <f>_xlfn.XLOOKUP(A1354,Cleaning!$A:$A,Cleaning!$B:$B,0,0)</f>
        <v>102</v>
      </c>
      <c r="C1354" s="2">
        <f>_xlfn.XLOOKUP(A1354,Cleaning!$A:$A,Cleaning!$C:$C,0,0)</f>
        <v>45850</v>
      </c>
      <c r="D1354" s="4">
        <f>_xlfn.XLOOKUP(A1354,Cleaning!$A:$A,Cleaning!$D:$D,0,0)</f>
        <v>0.46278935185185183</v>
      </c>
      <c r="E1354" s="2">
        <f>_xlfn.XLOOKUP(A1354,Cleaning!$A:$A,Cleaning!$E:$E,0,0)</f>
        <v>45850</v>
      </c>
      <c r="F1354" s="10" t="str">
        <f>_xlfn.XLOOKUP(A1354,Cleaning!$A:$A,Cleaning!$F:$F,0,0)</f>
        <v>Saturday</v>
      </c>
      <c r="G1354" t="str">
        <f>_xlfn.XLOOKUP(A1354,Cleaning!$A:$A,Cleaning!$G:$G,0,0)</f>
        <v>Lunch</v>
      </c>
      <c r="H1354" t="str">
        <f>_xlfn.XLOOKUP(A1354,Cleaning!$A:$A,Cleaning!$I:$I,0,0)</f>
        <v>Drive-Thru</v>
      </c>
      <c r="I1354" t="str">
        <f>_xlfn.XLOOKUP(A1354,Cleaning!$A:$A,Cleaning!$J:$J,0,0)</f>
        <v>Chicken Sandwich</v>
      </c>
      <c r="J1354" t="str">
        <f>_xlfn.XLOOKUP(A1354,Cleaning!$A:$A,Cleaning!$L:$L,0,0)</f>
        <v>No Pickles</v>
      </c>
      <c r="K1354" t="str">
        <f>_xlfn.XLOOKUP(A1354,Cleaning!$A:$A,Cleaning!$X:$X,0,0)</f>
        <v>Card</v>
      </c>
      <c r="L1354" s="3">
        <f>_xlfn.XLOOKUP(A1354,Cleaning!$A:$A,Cleaning!$M:$M,0,0)</f>
        <v>1</v>
      </c>
      <c r="M1354" s="5">
        <f>_xlfn.XLOOKUP(A1354,Cleaning!$A:$A,Cleaning!$O:$O,0,0)</f>
        <v>5.59</v>
      </c>
      <c r="N1354" s="12">
        <f>_xlfn.XLOOKUP(A1354,Cleaning!$A:$A,Cleaning!$P:$P,0,0)</f>
        <v>5.59</v>
      </c>
      <c r="O1354">
        <f>_xlfn.XLOOKUP(A1354,Cleaning!$A:$A,Cleaning!$R:$R,0,0)</f>
        <v>0</v>
      </c>
      <c r="P1354">
        <f>_xlfn.XLOOKUP(A1354,Cleaning!$A:$A,Cleaning!$T:$T,0,0)</f>
        <v>0.41</v>
      </c>
      <c r="Q1354" s="5">
        <f>_xlfn.XLOOKUP(A1354,Cleaning!$A:$A,Cleaning!$V:$V,0,0)</f>
        <v>6</v>
      </c>
    </row>
    <row r="1355" spans="1:17" x14ac:dyDescent="0.3">
      <c r="A1355" s="3">
        <v>121353</v>
      </c>
      <c r="B1355">
        <f>_xlfn.XLOOKUP(A1355,Cleaning!$A:$A,Cleaning!$B:$B,0,0)</f>
        <v>101</v>
      </c>
      <c r="C1355" s="2">
        <f>_xlfn.XLOOKUP(A1355,Cleaning!$A:$A,Cleaning!$C:$C,0,0)</f>
        <v>45843</v>
      </c>
      <c r="D1355" s="4">
        <f>_xlfn.XLOOKUP(A1355,Cleaning!$A:$A,Cleaning!$D:$D,0,0)</f>
        <v>7.8125E-2</v>
      </c>
      <c r="E1355" s="2">
        <f>_xlfn.XLOOKUP(A1355,Cleaning!$A:$A,Cleaning!$E:$E,0,0)</f>
        <v>45843</v>
      </c>
      <c r="F1355" s="10" t="str">
        <f>_xlfn.XLOOKUP(A1355,Cleaning!$A:$A,Cleaning!$F:$F,0,0)</f>
        <v>Saturday</v>
      </c>
      <c r="G1355" t="str">
        <f>_xlfn.XLOOKUP(A1355,Cleaning!$A:$A,Cleaning!$G:$G,0,0)</f>
        <v>Late Night</v>
      </c>
      <c r="H1355" t="str">
        <f>_xlfn.XLOOKUP(A1355,Cleaning!$A:$A,Cleaning!$I:$I,0,0)</f>
        <v>Drive-Thru</v>
      </c>
      <c r="I1355" t="str">
        <f>_xlfn.XLOOKUP(A1355,Cleaning!$A:$A,Cleaning!$J:$J,0,0)</f>
        <v>Cheeseburger</v>
      </c>
      <c r="J1355" t="str">
        <f>_xlfn.XLOOKUP(A1355,Cleaning!$A:$A,Cleaning!$L:$L,0,0)</f>
        <v>No Modifier</v>
      </c>
      <c r="K1355" t="str">
        <f>_xlfn.XLOOKUP(A1355,Cleaning!$A:$A,Cleaning!$X:$X,0,0)</f>
        <v>MobilePay</v>
      </c>
      <c r="L1355" s="3">
        <f>_xlfn.XLOOKUP(A1355,Cleaning!$A:$A,Cleaning!$M:$M,0,0)</f>
        <v>1</v>
      </c>
      <c r="M1355" s="5">
        <f>_xlfn.XLOOKUP(A1355,Cleaning!$A:$A,Cleaning!$O:$O,0,0)</f>
        <v>4.74</v>
      </c>
      <c r="N1355" s="12">
        <f>_xlfn.XLOOKUP(A1355,Cleaning!$A:$A,Cleaning!$P:$P,0,0)</f>
        <v>4.74</v>
      </c>
      <c r="O1355">
        <f>_xlfn.XLOOKUP(A1355,Cleaning!$A:$A,Cleaning!$R:$R,0,0)</f>
        <v>0</v>
      </c>
      <c r="P1355">
        <f>_xlfn.XLOOKUP(A1355,Cleaning!$A:$A,Cleaning!$T:$T,0,0)</f>
        <v>0.34</v>
      </c>
      <c r="Q1355" s="5">
        <f>_xlfn.XLOOKUP(A1355,Cleaning!$A:$A,Cleaning!$V:$V,0,0)</f>
        <v>5.08</v>
      </c>
    </row>
    <row r="1356" spans="1:17" x14ac:dyDescent="0.3">
      <c r="A1356" s="3">
        <v>121354</v>
      </c>
      <c r="B1356">
        <f>_xlfn.XLOOKUP(A1356,Cleaning!$A:$A,Cleaning!$B:$B,0,0)</f>
        <v>202</v>
      </c>
      <c r="C1356" s="2">
        <f>_xlfn.XLOOKUP(A1356,Cleaning!$A:$A,Cleaning!$C:$C,0,0)</f>
        <v>45822</v>
      </c>
      <c r="D1356" s="4">
        <f>_xlfn.XLOOKUP(A1356,Cleaning!$A:$A,Cleaning!$D:$D,0,0)</f>
        <v>0.38287037037037036</v>
      </c>
      <c r="E1356" s="2">
        <f>_xlfn.XLOOKUP(A1356,Cleaning!$A:$A,Cleaning!$E:$E,0,0)</f>
        <v>45822</v>
      </c>
      <c r="F1356" s="10" t="str">
        <f>_xlfn.XLOOKUP(A1356,Cleaning!$A:$A,Cleaning!$F:$F,0,0)</f>
        <v>Saturday</v>
      </c>
      <c r="G1356" t="str">
        <f>_xlfn.XLOOKUP(A1356,Cleaning!$A:$A,Cleaning!$G:$G,0,0)</f>
        <v>Dinner</v>
      </c>
      <c r="H1356" t="str">
        <f>_xlfn.XLOOKUP(A1356,Cleaning!$A:$A,Cleaning!$I:$I,0,0)</f>
        <v>Delivery</v>
      </c>
      <c r="I1356" t="str">
        <f>_xlfn.XLOOKUP(A1356,Cleaning!$A:$A,Cleaning!$J:$J,0,0)</f>
        <v>Spicy Chicken Combo</v>
      </c>
      <c r="J1356" t="str">
        <f>_xlfn.XLOOKUP(A1356,Cleaning!$A:$A,Cleaning!$L:$L,0,0)</f>
        <v>No Modifier</v>
      </c>
      <c r="K1356" t="str">
        <f>_xlfn.XLOOKUP(A1356,Cleaning!$A:$A,Cleaning!$X:$X,0,0)</f>
        <v>MobilePay</v>
      </c>
      <c r="L1356" s="3">
        <f>_xlfn.XLOOKUP(A1356,Cleaning!$A:$A,Cleaning!$M:$M,0,0)</f>
        <v>1</v>
      </c>
      <c r="M1356" s="5">
        <f>_xlfn.XLOOKUP(A1356,Cleaning!$A:$A,Cleaning!$O:$O,0,0)</f>
        <v>9</v>
      </c>
      <c r="N1356" s="12">
        <f>_xlfn.XLOOKUP(A1356,Cleaning!$A:$A,Cleaning!$P:$P,0,0)</f>
        <v>9</v>
      </c>
      <c r="O1356">
        <f>_xlfn.XLOOKUP(A1356,Cleaning!$A:$A,Cleaning!$R:$R,0,0)</f>
        <v>0</v>
      </c>
      <c r="P1356">
        <f>_xlfn.XLOOKUP(A1356,Cleaning!$A:$A,Cleaning!$T:$T,0,0)</f>
        <v>0.68</v>
      </c>
      <c r="Q1356" s="5">
        <f>_xlfn.XLOOKUP(A1356,Cleaning!$A:$A,Cleaning!$V:$V,0,0)</f>
        <v>9.68</v>
      </c>
    </row>
    <row r="1357" spans="1:17" x14ac:dyDescent="0.3">
      <c r="A1357" s="3">
        <v>121355</v>
      </c>
      <c r="B1357">
        <f>_xlfn.XLOOKUP(A1357,Cleaning!$A:$A,Cleaning!$B:$B,0,0)</f>
        <v>103</v>
      </c>
      <c r="C1357" s="2">
        <f>_xlfn.XLOOKUP(A1357,Cleaning!$A:$A,Cleaning!$C:$C,0,0)</f>
        <v>45804</v>
      </c>
      <c r="D1357" s="4">
        <f>_xlfn.XLOOKUP(A1357,Cleaning!$A:$A,Cleaning!$D:$D,0,0)</f>
        <v>0.33348379629629632</v>
      </c>
      <c r="E1357" s="2">
        <f>_xlfn.XLOOKUP(A1357,Cleaning!$A:$A,Cleaning!$E:$E,0,0)</f>
        <v>45804</v>
      </c>
      <c r="F1357" s="10" t="str">
        <f>_xlfn.XLOOKUP(A1357,Cleaning!$A:$A,Cleaning!$F:$F,0,0)</f>
        <v>Tuesday</v>
      </c>
      <c r="G1357" t="str">
        <f>_xlfn.XLOOKUP(A1357,Cleaning!$A:$A,Cleaning!$G:$G,0,0)</f>
        <v>Dinner</v>
      </c>
      <c r="H1357" t="str">
        <f>_xlfn.XLOOKUP(A1357,Cleaning!$A:$A,Cleaning!$I:$I,0,0)</f>
        <v>Takeout</v>
      </c>
      <c r="I1357" t="str">
        <f>_xlfn.XLOOKUP(A1357,Cleaning!$A:$A,Cleaning!$J:$J,0,0)</f>
        <v>Cheeseburger Combo</v>
      </c>
      <c r="J1357" t="str">
        <f>_xlfn.XLOOKUP(A1357,Cleaning!$A:$A,Cleaning!$L:$L,0,0)</f>
        <v>No Modifier</v>
      </c>
      <c r="K1357" t="str">
        <f>_xlfn.XLOOKUP(A1357,Cleaning!$A:$A,Cleaning!$X:$X,0,0)</f>
        <v>Cash</v>
      </c>
      <c r="L1357" s="3">
        <f>_xlfn.XLOOKUP(A1357,Cleaning!$A:$A,Cleaning!$M:$M,0,0)</f>
        <v>3</v>
      </c>
      <c r="M1357" s="5">
        <f>_xlfn.XLOOKUP(A1357,Cleaning!$A:$A,Cleaning!$O:$O,0,0)</f>
        <v>7.19</v>
      </c>
      <c r="N1357" s="12">
        <f>_xlfn.XLOOKUP(A1357,Cleaning!$A:$A,Cleaning!$P:$P,0,0)</f>
        <v>21.57</v>
      </c>
      <c r="O1357">
        <f>_xlfn.XLOOKUP(A1357,Cleaning!$A:$A,Cleaning!$R:$R,0,0)</f>
        <v>0</v>
      </c>
      <c r="P1357">
        <f>_xlfn.XLOOKUP(A1357,Cleaning!$A:$A,Cleaning!$T:$T,0,0)</f>
        <v>1.83</v>
      </c>
      <c r="Q1357" s="5">
        <f>_xlfn.XLOOKUP(A1357,Cleaning!$A:$A,Cleaning!$V:$V,0,0)</f>
        <v>23.4</v>
      </c>
    </row>
    <row r="1358" spans="1:17" x14ac:dyDescent="0.3">
      <c r="A1358" s="3">
        <v>121356</v>
      </c>
      <c r="B1358">
        <f>_xlfn.XLOOKUP(A1358,Cleaning!$A:$A,Cleaning!$B:$B,0,0)</f>
        <v>402</v>
      </c>
      <c r="C1358" s="2">
        <f>_xlfn.XLOOKUP(A1358,Cleaning!$A:$A,Cleaning!$C:$C,0,0)</f>
        <v>45875</v>
      </c>
      <c r="D1358" s="4">
        <f>_xlfn.XLOOKUP(A1358,Cleaning!$A:$A,Cleaning!$D:$D,0,0)</f>
        <v>7.2175925925925921E-2</v>
      </c>
      <c r="E1358" s="2">
        <f>_xlfn.XLOOKUP(A1358,Cleaning!$A:$A,Cleaning!$E:$E,0,0)</f>
        <v>45875</v>
      </c>
      <c r="F1358" s="10" t="str">
        <f>_xlfn.XLOOKUP(A1358,Cleaning!$A:$A,Cleaning!$F:$F,0,0)</f>
        <v>Wednesday</v>
      </c>
      <c r="G1358" t="str">
        <f>_xlfn.XLOOKUP(A1358,Cleaning!$A:$A,Cleaning!$G:$G,0,0)</f>
        <v>Late Night</v>
      </c>
      <c r="H1358" t="str">
        <f>_xlfn.XLOOKUP(A1358,Cleaning!$A:$A,Cleaning!$I:$I,0,0)</f>
        <v>Drive-Thru</v>
      </c>
      <c r="I1358" t="str">
        <f>_xlfn.XLOOKUP(A1358,Cleaning!$A:$A,Cleaning!$J:$J,0,0)</f>
        <v>Chicken Sandwich</v>
      </c>
      <c r="J1358" t="str">
        <f>_xlfn.XLOOKUP(A1358,Cleaning!$A:$A,Cleaning!$L:$L,0,0)</f>
        <v>No Modifier</v>
      </c>
      <c r="K1358" t="str">
        <f>_xlfn.XLOOKUP(A1358,Cleaning!$A:$A,Cleaning!$X:$X,0,0)</f>
        <v>Card</v>
      </c>
      <c r="L1358" s="3">
        <f>_xlfn.XLOOKUP(A1358,Cleaning!$A:$A,Cleaning!$M:$M,0,0)</f>
        <v>1</v>
      </c>
      <c r="M1358" s="5">
        <f>_xlfn.XLOOKUP(A1358,Cleaning!$A:$A,Cleaning!$O:$O,0,0)</f>
        <v>5.1899999999999995</v>
      </c>
      <c r="N1358" s="12">
        <f>_xlfn.XLOOKUP(A1358,Cleaning!$A:$A,Cleaning!$P:$P,0,0)</f>
        <v>5.1899999999999995</v>
      </c>
      <c r="O1358">
        <f>_xlfn.XLOOKUP(A1358,Cleaning!$A:$A,Cleaning!$R:$R,0,0)</f>
        <v>0</v>
      </c>
      <c r="P1358">
        <f>_xlfn.XLOOKUP(A1358,Cleaning!$A:$A,Cleaning!$T:$T,0,0)</f>
        <v>0.36</v>
      </c>
      <c r="Q1358" s="5">
        <f>_xlfn.XLOOKUP(A1358,Cleaning!$A:$A,Cleaning!$V:$V,0,0)</f>
        <v>5.55</v>
      </c>
    </row>
    <row r="1359" spans="1:17" x14ac:dyDescent="0.3">
      <c r="A1359" s="3">
        <v>121357</v>
      </c>
      <c r="B1359">
        <f>_xlfn.XLOOKUP(A1359,Cleaning!$A:$A,Cleaning!$B:$B,0,0)</f>
        <v>501</v>
      </c>
      <c r="C1359" s="2">
        <f>_xlfn.XLOOKUP(A1359,Cleaning!$A:$A,Cleaning!$C:$C,0,0)</f>
        <v>45785</v>
      </c>
      <c r="D1359" s="4">
        <f>_xlfn.XLOOKUP(A1359,Cleaning!$A:$A,Cleaning!$D:$D,0,0)</f>
        <v>0.21027777777777779</v>
      </c>
      <c r="E1359" s="2">
        <f>_xlfn.XLOOKUP(A1359,Cleaning!$A:$A,Cleaning!$E:$E,0,0)</f>
        <v>45785</v>
      </c>
      <c r="F1359" s="10" t="str">
        <f>_xlfn.XLOOKUP(A1359,Cleaning!$A:$A,Cleaning!$F:$F,0,0)</f>
        <v>Thursday</v>
      </c>
      <c r="G1359" t="str">
        <f>_xlfn.XLOOKUP(A1359,Cleaning!$A:$A,Cleaning!$G:$G,0,0)</f>
        <v>Afternoon</v>
      </c>
      <c r="H1359" t="str">
        <f>_xlfn.XLOOKUP(A1359,Cleaning!$A:$A,Cleaning!$I:$I,0,0)</f>
        <v>Delivery</v>
      </c>
      <c r="I1359" t="str">
        <f>_xlfn.XLOOKUP(A1359,Cleaning!$A:$A,Cleaning!$J:$J,0,0)</f>
        <v>French Fries</v>
      </c>
      <c r="J1359" t="str">
        <f>_xlfn.XLOOKUP(A1359,Cleaning!$A:$A,Cleaning!$L:$L,0,0)</f>
        <v>Small Size</v>
      </c>
      <c r="K1359" t="str">
        <f>_xlfn.XLOOKUP(A1359,Cleaning!$A:$A,Cleaning!$X:$X,0,0)</f>
        <v>Card</v>
      </c>
      <c r="L1359" s="3">
        <f>_xlfn.XLOOKUP(A1359,Cleaning!$A:$A,Cleaning!$M:$M,0,0)</f>
        <v>1</v>
      </c>
      <c r="M1359" s="5">
        <f>_xlfn.XLOOKUP(A1359,Cleaning!$A:$A,Cleaning!$O:$O,0,0)</f>
        <v>2.4499999999999997</v>
      </c>
      <c r="N1359" s="12">
        <f>_xlfn.XLOOKUP(A1359,Cleaning!$A:$A,Cleaning!$P:$P,0,0)</f>
        <v>2.4499999999999997</v>
      </c>
      <c r="O1359">
        <f>_xlfn.XLOOKUP(A1359,Cleaning!$A:$A,Cleaning!$R:$R,0,0)</f>
        <v>0</v>
      </c>
      <c r="P1359">
        <f>_xlfn.XLOOKUP(A1359,Cleaning!$A:$A,Cleaning!$T:$T,0,0)</f>
        <v>0.22</v>
      </c>
      <c r="Q1359" s="5">
        <f>_xlfn.XLOOKUP(A1359,Cleaning!$A:$A,Cleaning!$V:$V,0,0)</f>
        <v>2.67</v>
      </c>
    </row>
    <row r="1360" spans="1:17" x14ac:dyDescent="0.3">
      <c r="A1360" s="3">
        <v>121358</v>
      </c>
      <c r="B1360">
        <f>_xlfn.XLOOKUP(A1360,Cleaning!$A:$A,Cleaning!$B:$B,0,0)</f>
        <v>101</v>
      </c>
      <c r="C1360" s="2">
        <f>_xlfn.XLOOKUP(A1360,Cleaning!$A:$A,Cleaning!$C:$C,0,0)</f>
        <v>45809</v>
      </c>
      <c r="D1360" s="4">
        <f>_xlfn.XLOOKUP(A1360,Cleaning!$A:$A,Cleaning!$D:$D,0,0)</f>
        <v>0.33733796296296298</v>
      </c>
      <c r="E1360" s="2">
        <f>_xlfn.XLOOKUP(A1360,Cleaning!$A:$A,Cleaning!$E:$E,0,0)</f>
        <v>45809</v>
      </c>
      <c r="F1360" s="10" t="str">
        <f>_xlfn.XLOOKUP(A1360,Cleaning!$A:$A,Cleaning!$F:$F,0,0)</f>
        <v>Sunday</v>
      </c>
      <c r="G1360" t="str">
        <f>_xlfn.XLOOKUP(A1360,Cleaning!$A:$A,Cleaning!$G:$G,0,0)</f>
        <v>Dinner</v>
      </c>
      <c r="H1360" t="str">
        <f>_xlfn.XLOOKUP(A1360,Cleaning!$A:$A,Cleaning!$I:$I,0,0)</f>
        <v>Dine-In</v>
      </c>
      <c r="I1360" t="str">
        <f>_xlfn.XLOOKUP(A1360,Cleaning!$A:$A,Cleaning!$J:$J,0,0)</f>
        <v>Cheeseburger Combo</v>
      </c>
      <c r="J1360" t="str">
        <f>_xlfn.XLOOKUP(A1360,Cleaning!$A:$A,Cleaning!$L:$L,0,0)</f>
        <v>No Modifier</v>
      </c>
      <c r="K1360" t="str">
        <f>_xlfn.XLOOKUP(A1360,Cleaning!$A:$A,Cleaning!$X:$X,0,0)</f>
        <v>Card</v>
      </c>
      <c r="L1360" s="3">
        <f>_xlfn.XLOOKUP(A1360,Cleaning!$A:$A,Cleaning!$M:$M,0,0)</f>
        <v>1</v>
      </c>
      <c r="M1360" s="5">
        <f>_xlfn.XLOOKUP(A1360,Cleaning!$A:$A,Cleaning!$O:$O,0,0)</f>
        <v>7.75</v>
      </c>
      <c r="N1360" s="12">
        <f>_xlfn.XLOOKUP(A1360,Cleaning!$A:$A,Cleaning!$P:$P,0,0)</f>
        <v>7.75</v>
      </c>
      <c r="O1360">
        <f>_xlfn.XLOOKUP(A1360,Cleaning!$A:$A,Cleaning!$R:$R,0,0)</f>
        <v>0</v>
      </c>
      <c r="P1360">
        <f>_xlfn.XLOOKUP(A1360,Cleaning!$A:$A,Cleaning!$T:$T,0,0)</f>
        <v>0.74</v>
      </c>
      <c r="Q1360" s="5">
        <f>_xlfn.XLOOKUP(A1360,Cleaning!$A:$A,Cleaning!$V:$V,0,0)</f>
        <v>8.49</v>
      </c>
    </row>
    <row r="1361" spans="1:17" x14ac:dyDescent="0.3">
      <c r="A1361" s="3">
        <v>121359</v>
      </c>
      <c r="B1361">
        <f>_xlfn.XLOOKUP(A1361,Cleaning!$A:$A,Cleaning!$B:$B,0,0)</f>
        <v>102</v>
      </c>
      <c r="C1361" s="2">
        <f>_xlfn.XLOOKUP(A1361,Cleaning!$A:$A,Cleaning!$C:$C,0,0)</f>
        <v>45872</v>
      </c>
      <c r="D1361" s="4">
        <f>_xlfn.XLOOKUP(A1361,Cleaning!$A:$A,Cleaning!$D:$D,0,0)</f>
        <v>0.36246527777777776</v>
      </c>
      <c r="E1361" s="2">
        <f>_xlfn.XLOOKUP(A1361,Cleaning!$A:$A,Cleaning!$E:$E,0,0)</f>
        <v>45872</v>
      </c>
      <c r="F1361" s="10" t="str">
        <f>_xlfn.XLOOKUP(A1361,Cleaning!$A:$A,Cleaning!$F:$F,0,0)</f>
        <v>Sunday</v>
      </c>
      <c r="G1361" t="str">
        <f>_xlfn.XLOOKUP(A1361,Cleaning!$A:$A,Cleaning!$G:$G,0,0)</f>
        <v>Dinner</v>
      </c>
      <c r="H1361" t="str">
        <f>_xlfn.XLOOKUP(A1361,Cleaning!$A:$A,Cleaning!$I:$I,0,0)</f>
        <v>Drive-Thru</v>
      </c>
      <c r="I1361" t="str">
        <f>_xlfn.XLOOKUP(A1361,Cleaning!$A:$A,Cleaning!$J:$J,0,0)</f>
        <v>Cheeseburger</v>
      </c>
      <c r="J1361" t="str">
        <f>_xlfn.XLOOKUP(A1361,Cleaning!$A:$A,Cleaning!$L:$L,0,0)</f>
        <v>No Modifier</v>
      </c>
      <c r="K1361" t="str">
        <f>_xlfn.XLOOKUP(A1361,Cleaning!$A:$A,Cleaning!$X:$X,0,0)</f>
        <v>MobilePay</v>
      </c>
      <c r="L1361" s="3">
        <f>_xlfn.XLOOKUP(A1361,Cleaning!$A:$A,Cleaning!$M:$M,0,0)</f>
        <v>2</v>
      </c>
      <c r="M1361" s="5">
        <f>_xlfn.XLOOKUP(A1361,Cleaning!$A:$A,Cleaning!$O:$O,0,0)</f>
        <v>4.55</v>
      </c>
      <c r="N1361" s="12">
        <f>_xlfn.XLOOKUP(A1361,Cleaning!$A:$A,Cleaning!$P:$P,0,0)</f>
        <v>9.1</v>
      </c>
      <c r="O1361">
        <f>_xlfn.XLOOKUP(A1361,Cleaning!$A:$A,Cleaning!$R:$R,0,0)</f>
        <v>0</v>
      </c>
      <c r="P1361">
        <f>_xlfn.XLOOKUP(A1361,Cleaning!$A:$A,Cleaning!$T:$T,0,0)</f>
        <v>0.77</v>
      </c>
      <c r="Q1361" s="5">
        <f>_xlfn.XLOOKUP(A1361,Cleaning!$A:$A,Cleaning!$V:$V,0,0)</f>
        <v>9.8699999999999992</v>
      </c>
    </row>
    <row r="1362" spans="1:17" x14ac:dyDescent="0.3">
      <c r="A1362" s="3">
        <v>121360</v>
      </c>
      <c r="B1362">
        <f>_xlfn.XLOOKUP(A1362,Cleaning!$A:$A,Cleaning!$B:$B,0,0)</f>
        <v>501</v>
      </c>
      <c r="C1362" s="2">
        <f>_xlfn.XLOOKUP(A1362,Cleaning!$A:$A,Cleaning!$C:$C,0,0)</f>
        <v>45847</v>
      </c>
      <c r="D1362" s="4">
        <f>_xlfn.XLOOKUP(A1362,Cleaning!$A:$A,Cleaning!$D:$D,0,0)</f>
        <v>0.17299768518518518</v>
      </c>
      <c r="E1362" s="2">
        <f>_xlfn.XLOOKUP(A1362,Cleaning!$A:$A,Cleaning!$E:$E,0,0)</f>
        <v>45847</v>
      </c>
      <c r="F1362" s="10" t="str">
        <f>_xlfn.XLOOKUP(A1362,Cleaning!$A:$A,Cleaning!$F:$F,0,0)</f>
        <v>Wednesday</v>
      </c>
      <c r="G1362" t="str">
        <f>_xlfn.XLOOKUP(A1362,Cleaning!$A:$A,Cleaning!$G:$G,0,0)</f>
        <v>Afternoon</v>
      </c>
      <c r="H1362" t="str">
        <f>_xlfn.XLOOKUP(A1362,Cleaning!$A:$A,Cleaning!$I:$I,0,0)</f>
        <v>Drive-Thru</v>
      </c>
      <c r="I1362" t="str">
        <f>_xlfn.XLOOKUP(A1362,Cleaning!$A:$A,Cleaning!$J:$J,0,0)</f>
        <v>French Fries</v>
      </c>
      <c r="J1362" t="str">
        <f>_xlfn.XLOOKUP(A1362,Cleaning!$A:$A,Cleaning!$L:$L,0,0)</f>
        <v>No Sauce</v>
      </c>
      <c r="K1362" t="str">
        <f>_xlfn.XLOOKUP(A1362,Cleaning!$A:$A,Cleaning!$X:$X,0,0)</f>
        <v>Cash</v>
      </c>
      <c r="L1362" s="3">
        <f>_xlfn.XLOOKUP(A1362,Cleaning!$A:$A,Cleaning!$M:$M,0,0)</f>
        <v>1</v>
      </c>
      <c r="M1362" s="5">
        <f>_xlfn.XLOOKUP(A1362,Cleaning!$A:$A,Cleaning!$O:$O,0,0)</f>
        <v>2.6399999999999997</v>
      </c>
      <c r="N1362" s="12">
        <f>_xlfn.XLOOKUP(A1362,Cleaning!$A:$A,Cleaning!$P:$P,0,0)</f>
        <v>2.6399999999999997</v>
      </c>
      <c r="O1362">
        <f>_xlfn.XLOOKUP(A1362,Cleaning!$A:$A,Cleaning!$R:$R,0,0)</f>
        <v>0</v>
      </c>
      <c r="P1362">
        <f>_xlfn.XLOOKUP(A1362,Cleaning!$A:$A,Cleaning!$T:$T,0,0)</f>
        <v>0.18</v>
      </c>
      <c r="Q1362" s="5">
        <f>_xlfn.XLOOKUP(A1362,Cleaning!$A:$A,Cleaning!$V:$V,0,0)</f>
        <v>2.82</v>
      </c>
    </row>
    <row r="1363" spans="1:17" x14ac:dyDescent="0.3">
      <c r="A1363" s="3">
        <v>121361</v>
      </c>
      <c r="B1363">
        <f>_xlfn.XLOOKUP(A1363,Cleaning!$A:$A,Cleaning!$B:$B,0,0)</f>
        <v>501</v>
      </c>
      <c r="C1363" s="2">
        <f>_xlfn.XLOOKUP(A1363,Cleaning!$A:$A,Cleaning!$C:$C,0,0)</f>
        <v>45866</v>
      </c>
      <c r="D1363" s="4">
        <f>_xlfn.XLOOKUP(A1363,Cleaning!$A:$A,Cleaning!$D:$D,0,0)</f>
        <v>7.9155092592592596E-2</v>
      </c>
      <c r="E1363" s="2">
        <f>_xlfn.XLOOKUP(A1363,Cleaning!$A:$A,Cleaning!$E:$E,0,0)</f>
        <v>45866</v>
      </c>
      <c r="F1363" s="10" t="str">
        <f>_xlfn.XLOOKUP(A1363,Cleaning!$A:$A,Cleaning!$F:$F,0,0)</f>
        <v>Monday</v>
      </c>
      <c r="G1363" t="str">
        <f>_xlfn.XLOOKUP(A1363,Cleaning!$A:$A,Cleaning!$G:$G,0,0)</f>
        <v>Late Night</v>
      </c>
      <c r="H1363" t="str">
        <f>_xlfn.XLOOKUP(A1363,Cleaning!$A:$A,Cleaning!$I:$I,0,0)</f>
        <v>Drive-Thru</v>
      </c>
      <c r="I1363" t="str">
        <f>_xlfn.XLOOKUP(A1363,Cleaning!$A:$A,Cleaning!$J:$J,0,0)</f>
        <v>French Fries</v>
      </c>
      <c r="J1363" t="str">
        <f>_xlfn.XLOOKUP(A1363,Cleaning!$A:$A,Cleaning!$L:$L,0,0)</f>
        <v>No Modifier</v>
      </c>
      <c r="K1363" t="str">
        <f>_xlfn.XLOOKUP(A1363,Cleaning!$A:$A,Cleaning!$X:$X,0,0)</f>
        <v>Card</v>
      </c>
      <c r="L1363" s="3">
        <f>_xlfn.XLOOKUP(A1363,Cleaning!$A:$A,Cleaning!$M:$M,0,0)</f>
        <v>1</v>
      </c>
      <c r="M1363" s="5">
        <f>_xlfn.XLOOKUP(A1363,Cleaning!$A:$A,Cleaning!$O:$O,0,0)</f>
        <v>2.8</v>
      </c>
      <c r="N1363" s="12">
        <f>_xlfn.XLOOKUP(A1363,Cleaning!$A:$A,Cleaning!$P:$P,0,0)</f>
        <v>2.8</v>
      </c>
      <c r="O1363">
        <f>_xlfn.XLOOKUP(A1363,Cleaning!$A:$A,Cleaning!$R:$R,0,0)</f>
        <v>0</v>
      </c>
      <c r="P1363">
        <f>_xlfn.XLOOKUP(A1363,Cleaning!$A:$A,Cleaning!$T:$T,0,0)</f>
        <v>0.18</v>
      </c>
      <c r="Q1363" s="5">
        <f>_xlfn.XLOOKUP(A1363,Cleaning!$A:$A,Cleaning!$V:$V,0,0)</f>
        <v>2.98</v>
      </c>
    </row>
    <row r="1364" spans="1:17" x14ac:dyDescent="0.3">
      <c r="A1364" s="3">
        <v>121362</v>
      </c>
      <c r="B1364">
        <f>_xlfn.XLOOKUP(A1364,Cleaning!$A:$A,Cleaning!$B:$B,0,0)</f>
        <v>202</v>
      </c>
      <c r="C1364" s="2">
        <f>_xlfn.XLOOKUP(A1364,Cleaning!$A:$A,Cleaning!$C:$C,0,0)</f>
        <v>45774</v>
      </c>
      <c r="D1364" s="4">
        <f>_xlfn.XLOOKUP(A1364,Cleaning!$A:$A,Cleaning!$D:$D,0,0)</f>
        <v>0.25577546296296294</v>
      </c>
      <c r="E1364" s="2">
        <f>_xlfn.XLOOKUP(A1364,Cleaning!$A:$A,Cleaning!$E:$E,0,0)</f>
        <v>45774</v>
      </c>
      <c r="F1364" s="10" t="str">
        <f>_xlfn.XLOOKUP(A1364,Cleaning!$A:$A,Cleaning!$F:$F,0,0)</f>
        <v>Sunday</v>
      </c>
      <c r="G1364" t="str">
        <f>_xlfn.XLOOKUP(A1364,Cleaning!$A:$A,Cleaning!$G:$G,0,0)</f>
        <v>Dinner</v>
      </c>
      <c r="H1364" t="str">
        <f>_xlfn.XLOOKUP(A1364,Cleaning!$A:$A,Cleaning!$I:$I,0,0)</f>
        <v>Drive-Thru</v>
      </c>
      <c r="I1364" t="str">
        <f>_xlfn.XLOOKUP(A1364,Cleaning!$A:$A,Cleaning!$J:$J,0,0)</f>
        <v>Cheeseburger</v>
      </c>
      <c r="J1364" t="str">
        <f>_xlfn.XLOOKUP(A1364,Cleaning!$A:$A,Cleaning!$L:$L,0,0)</f>
        <v>No Modifier</v>
      </c>
      <c r="K1364" t="str">
        <f>_xlfn.XLOOKUP(A1364,Cleaning!$A:$A,Cleaning!$X:$X,0,0)</f>
        <v>Cash</v>
      </c>
      <c r="L1364" s="3">
        <f>_xlfn.XLOOKUP(A1364,Cleaning!$A:$A,Cleaning!$M:$M,0,0)</f>
        <v>1</v>
      </c>
      <c r="M1364" s="5">
        <f>_xlfn.XLOOKUP(A1364,Cleaning!$A:$A,Cleaning!$O:$O,0,0)</f>
        <v>4.53</v>
      </c>
      <c r="N1364" s="12">
        <f>_xlfn.XLOOKUP(A1364,Cleaning!$A:$A,Cleaning!$P:$P,0,0)</f>
        <v>4.53</v>
      </c>
      <c r="O1364">
        <f>_xlfn.XLOOKUP(A1364,Cleaning!$A:$A,Cleaning!$R:$R,0,0)</f>
        <v>0</v>
      </c>
      <c r="P1364">
        <f>_xlfn.XLOOKUP(A1364,Cleaning!$A:$A,Cleaning!$T:$T,0,0)</f>
        <v>0.28999999999999998</v>
      </c>
      <c r="Q1364" s="5">
        <f>_xlfn.XLOOKUP(A1364,Cleaning!$A:$A,Cleaning!$V:$V,0,0)</f>
        <v>4.82</v>
      </c>
    </row>
    <row r="1365" spans="1:17" x14ac:dyDescent="0.3">
      <c r="A1365" s="3">
        <v>121363</v>
      </c>
      <c r="B1365">
        <f>_xlfn.XLOOKUP(A1365,Cleaning!$A:$A,Cleaning!$B:$B,0,0)</f>
        <v>301</v>
      </c>
      <c r="C1365" s="2">
        <f>_xlfn.XLOOKUP(A1365,Cleaning!$A:$A,Cleaning!$C:$C,0,0)</f>
        <v>45816</v>
      </c>
      <c r="D1365" s="4">
        <f>_xlfn.XLOOKUP(A1365,Cleaning!$A:$A,Cleaning!$D:$D,0,0)</f>
        <v>0.42001157407407408</v>
      </c>
      <c r="E1365" s="2">
        <f>_xlfn.XLOOKUP(A1365,Cleaning!$A:$A,Cleaning!$E:$E,0,0)</f>
        <v>45816</v>
      </c>
      <c r="F1365" s="10" t="str">
        <f>_xlfn.XLOOKUP(A1365,Cleaning!$A:$A,Cleaning!$F:$F,0,0)</f>
        <v>Sunday</v>
      </c>
      <c r="G1365" t="str">
        <f>_xlfn.XLOOKUP(A1365,Cleaning!$A:$A,Cleaning!$G:$G,0,0)</f>
        <v>Breakfast</v>
      </c>
      <c r="H1365" t="str">
        <f>_xlfn.XLOOKUP(A1365,Cleaning!$A:$A,Cleaning!$I:$I,0,0)</f>
        <v>Drive-Thru</v>
      </c>
      <c r="I1365" t="str">
        <f>_xlfn.XLOOKUP(A1365,Cleaning!$A:$A,Cleaning!$J:$J,0,0)</f>
        <v>Sausage Biscuit</v>
      </c>
      <c r="J1365" t="str">
        <f>_xlfn.XLOOKUP(A1365,Cleaning!$A:$A,Cleaning!$L:$L,0,0)</f>
        <v>Sausage Patty</v>
      </c>
      <c r="K1365" t="str">
        <f>_xlfn.XLOOKUP(A1365,Cleaning!$A:$A,Cleaning!$X:$X,0,0)</f>
        <v>Card</v>
      </c>
      <c r="L1365" s="3">
        <f>_xlfn.XLOOKUP(A1365,Cleaning!$A:$A,Cleaning!$M:$M,0,0)</f>
        <v>1</v>
      </c>
      <c r="M1365" s="5">
        <f>_xlfn.XLOOKUP(A1365,Cleaning!$A:$A,Cleaning!$O:$O,0,0)</f>
        <v>4</v>
      </c>
      <c r="N1365" s="12">
        <f>_xlfn.XLOOKUP(A1365,Cleaning!$A:$A,Cleaning!$P:$P,0,0)</f>
        <v>4</v>
      </c>
      <c r="O1365">
        <f>_xlfn.XLOOKUP(A1365,Cleaning!$A:$A,Cleaning!$R:$R,0,0)</f>
        <v>0</v>
      </c>
      <c r="P1365">
        <f>_xlfn.XLOOKUP(A1365,Cleaning!$A:$A,Cleaning!$T:$T,0,0)</f>
        <v>0.34</v>
      </c>
      <c r="Q1365" s="5">
        <f>_xlfn.XLOOKUP(A1365,Cleaning!$A:$A,Cleaning!$V:$V,0,0)</f>
        <v>4.34</v>
      </c>
    </row>
    <row r="1366" spans="1:17" x14ac:dyDescent="0.3">
      <c r="A1366" s="3">
        <v>121364</v>
      </c>
      <c r="B1366">
        <f>_xlfn.XLOOKUP(A1366,Cleaning!$A:$A,Cleaning!$B:$B,0,0)</f>
        <v>402</v>
      </c>
      <c r="C1366" s="2">
        <f>_xlfn.XLOOKUP(A1366,Cleaning!$A:$A,Cleaning!$C:$C,0,0)</f>
        <v>45864</v>
      </c>
      <c r="D1366" s="4">
        <f>_xlfn.XLOOKUP(A1366,Cleaning!$A:$A,Cleaning!$D:$D,0,0)</f>
        <v>8.8773148148148143E-2</v>
      </c>
      <c r="E1366" s="2">
        <f>_xlfn.XLOOKUP(A1366,Cleaning!$A:$A,Cleaning!$E:$E,0,0)</f>
        <v>45864</v>
      </c>
      <c r="F1366" s="10" t="str">
        <f>_xlfn.XLOOKUP(A1366,Cleaning!$A:$A,Cleaning!$F:$F,0,0)</f>
        <v>Saturday</v>
      </c>
      <c r="G1366" t="str">
        <f>_xlfn.XLOOKUP(A1366,Cleaning!$A:$A,Cleaning!$G:$G,0,0)</f>
        <v>Lunch</v>
      </c>
      <c r="H1366" t="str">
        <f>_xlfn.XLOOKUP(A1366,Cleaning!$A:$A,Cleaning!$I:$I,0,0)</f>
        <v>Takeout</v>
      </c>
      <c r="I1366" t="str">
        <f>_xlfn.XLOOKUP(A1366,Cleaning!$A:$A,Cleaning!$J:$J,0,0)</f>
        <v>Chicken Sandwich</v>
      </c>
      <c r="J1366" t="str">
        <f>_xlfn.XLOOKUP(A1366,Cleaning!$A:$A,Cleaning!$L:$L,0,0)</f>
        <v>No Modifier</v>
      </c>
      <c r="K1366" t="str">
        <f>_xlfn.XLOOKUP(A1366,Cleaning!$A:$A,Cleaning!$X:$X,0,0)</f>
        <v>Card</v>
      </c>
      <c r="L1366" s="3">
        <f>_xlfn.XLOOKUP(A1366,Cleaning!$A:$A,Cleaning!$M:$M,0,0)</f>
        <v>1</v>
      </c>
      <c r="M1366" s="5">
        <f>_xlfn.XLOOKUP(A1366,Cleaning!$A:$A,Cleaning!$O:$O,0,0)</f>
        <v>5.83</v>
      </c>
      <c r="N1366" s="12">
        <f>_xlfn.XLOOKUP(A1366,Cleaning!$A:$A,Cleaning!$P:$P,0,0)</f>
        <v>5.83</v>
      </c>
      <c r="O1366">
        <f>_xlfn.XLOOKUP(A1366,Cleaning!$A:$A,Cleaning!$R:$R,0,0)</f>
        <v>0</v>
      </c>
      <c r="P1366">
        <f>_xlfn.XLOOKUP(A1366,Cleaning!$A:$A,Cleaning!$T:$T,0,0)</f>
        <v>0.38</v>
      </c>
      <c r="Q1366" s="5">
        <f>_xlfn.XLOOKUP(A1366,Cleaning!$A:$A,Cleaning!$V:$V,0,0)</f>
        <v>6.21</v>
      </c>
    </row>
    <row r="1367" spans="1:17" x14ac:dyDescent="0.3">
      <c r="A1367" s="3">
        <v>121365</v>
      </c>
      <c r="B1367">
        <f>_xlfn.XLOOKUP(A1367,Cleaning!$A:$A,Cleaning!$B:$B,0,0)</f>
        <v>401</v>
      </c>
      <c r="C1367" s="2">
        <f>_xlfn.XLOOKUP(A1367,Cleaning!$A:$A,Cleaning!$C:$C,0,0)</f>
        <v>45855</v>
      </c>
      <c r="D1367" s="4">
        <f>_xlfn.XLOOKUP(A1367,Cleaning!$A:$A,Cleaning!$D:$D,0,0)</f>
        <v>4.4745370370370373E-2</v>
      </c>
      <c r="E1367" s="2">
        <f>_xlfn.XLOOKUP(A1367,Cleaning!$A:$A,Cleaning!$E:$E,0,0)</f>
        <v>45855</v>
      </c>
      <c r="F1367" s="10" t="str">
        <f>_xlfn.XLOOKUP(A1367,Cleaning!$A:$A,Cleaning!$F:$F,0,0)</f>
        <v>Thursday</v>
      </c>
      <c r="G1367" t="str">
        <f>_xlfn.XLOOKUP(A1367,Cleaning!$A:$A,Cleaning!$G:$G,0,0)</f>
        <v>Late Night</v>
      </c>
      <c r="H1367" t="str">
        <f>_xlfn.XLOOKUP(A1367,Cleaning!$A:$A,Cleaning!$I:$I,0,0)</f>
        <v>Drive-Thru</v>
      </c>
      <c r="I1367" t="str">
        <f>_xlfn.XLOOKUP(A1367,Cleaning!$A:$A,Cleaning!$J:$J,0,0)</f>
        <v>Chicken Sandwich</v>
      </c>
      <c r="J1367" t="str">
        <f>_xlfn.XLOOKUP(A1367,Cleaning!$A:$A,Cleaning!$L:$L,0,0)</f>
        <v>No Onions</v>
      </c>
      <c r="K1367" t="str">
        <f>_xlfn.XLOOKUP(A1367,Cleaning!$A:$A,Cleaning!$X:$X,0,0)</f>
        <v>Card</v>
      </c>
      <c r="L1367" s="3">
        <f>_xlfn.XLOOKUP(A1367,Cleaning!$A:$A,Cleaning!$M:$M,0,0)</f>
        <v>1</v>
      </c>
      <c r="M1367" s="5">
        <f>_xlfn.XLOOKUP(A1367,Cleaning!$A:$A,Cleaning!$O:$O,0,0)</f>
        <v>5.33</v>
      </c>
      <c r="N1367" s="12">
        <f>_xlfn.XLOOKUP(A1367,Cleaning!$A:$A,Cleaning!$P:$P,0,0)</f>
        <v>5.33</v>
      </c>
      <c r="O1367">
        <f>_xlfn.XLOOKUP(A1367,Cleaning!$A:$A,Cleaning!$R:$R,0,0)</f>
        <v>0</v>
      </c>
      <c r="P1367">
        <f>_xlfn.XLOOKUP(A1367,Cleaning!$A:$A,Cleaning!$T:$T,0,0)</f>
        <v>0.4</v>
      </c>
      <c r="Q1367" s="5">
        <f>_xlfn.XLOOKUP(A1367,Cleaning!$A:$A,Cleaning!$V:$V,0,0)</f>
        <v>5.73</v>
      </c>
    </row>
    <row r="1368" spans="1:17" x14ac:dyDescent="0.3">
      <c r="A1368" s="3">
        <v>121366</v>
      </c>
      <c r="B1368">
        <f>_xlfn.XLOOKUP(A1368,Cleaning!$A:$A,Cleaning!$B:$B,0,0)</f>
        <v>102</v>
      </c>
      <c r="C1368" s="2">
        <f>_xlfn.XLOOKUP(A1368,Cleaning!$A:$A,Cleaning!$C:$C,0,0)</f>
        <v>45819</v>
      </c>
      <c r="D1368" s="4">
        <f>_xlfn.XLOOKUP(A1368,Cleaning!$A:$A,Cleaning!$D:$D,0,0)</f>
        <v>0.35663194444444446</v>
      </c>
      <c r="E1368" s="2">
        <f>_xlfn.XLOOKUP(A1368,Cleaning!$A:$A,Cleaning!$E:$E,0,0)</f>
        <v>45819</v>
      </c>
      <c r="F1368" s="10" t="str">
        <f>_xlfn.XLOOKUP(A1368,Cleaning!$A:$A,Cleaning!$F:$F,0,0)</f>
        <v>Wednesday</v>
      </c>
      <c r="G1368" t="str">
        <f>_xlfn.XLOOKUP(A1368,Cleaning!$A:$A,Cleaning!$G:$G,0,0)</f>
        <v>Dinner</v>
      </c>
      <c r="H1368" t="str">
        <f>_xlfn.XLOOKUP(A1368,Cleaning!$A:$A,Cleaning!$I:$I,0,0)</f>
        <v>Drive-Thru</v>
      </c>
      <c r="I1368" t="str">
        <f>_xlfn.XLOOKUP(A1368,Cleaning!$A:$A,Cleaning!$J:$J,0,0)</f>
        <v>Cheeseburger Combo</v>
      </c>
      <c r="J1368" t="str">
        <f>_xlfn.XLOOKUP(A1368,Cleaning!$A:$A,Cleaning!$L:$L,0,0)</f>
        <v>No Modifier</v>
      </c>
      <c r="K1368" t="str">
        <f>_xlfn.XLOOKUP(A1368,Cleaning!$A:$A,Cleaning!$X:$X,0,0)</f>
        <v>Card</v>
      </c>
      <c r="L1368" s="3">
        <f>_xlfn.XLOOKUP(A1368,Cleaning!$A:$A,Cleaning!$M:$M,0,0)</f>
        <v>1</v>
      </c>
      <c r="M1368" s="5">
        <f>_xlfn.XLOOKUP(A1368,Cleaning!$A:$A,Cleaning!$O:$O,0,0)</f>
        <v>8.48</v>
      </c>
      <c r="N1368" s="12">
        <f>_xlfn.XLOOKUP(A1368,Cleaning!$A:$A,Cleaning!$P:$P,0,0)</f>
        <v>8.48</v>
      </c>
      <c r="O1368">
        <f>_xlfn.XLOOKUP(A1368,Cleaning!$A:$A,Cleaning!$R:$R,0,0)</f>
        <v>0</v>
      </c>
      <c r="P1368">
        <f>_xlfn.XLOOKUP(A1368,Cleaning!$A:$A,Cleaning!$T:$T,0,0)</f>
        <v>0.61</v>
      </c>
      <c r="Q1368" s="5">
        <f>_xlfn.XLOOKUP(A1368,Cleaning!$A:$A,Cleaning!$V:$V,0,0)</f>
        <v>9.09</v>
      </c>
    </row>
    <row r="1369" spans="1:17" x14ac:dyDescent="0.3">
      <c r="A1369" s="3">
        <v>121367</v>
      </c>
      <c r="B1369">
        <f>_xlfn.XLOOKUP(A1369,Cleaning!$A:$A,Cleaning!$B:$B,0,0)</f>
        <v>301</v>
      </c>
      <c r="C1369" s="2">
        <f>_xlfn.XLOOKUP(A1369,Cleaning!$A:$A,Cleaning!$C:$C,0,0)</f>
        <v>45834</v>
      </c>
      <c r="D1369" s="4">
        <f>_xlfn.XLOOKUP(A1369,Cleaning!$A:$A,Cleaning!$D:$D,0,0)</f>
        <v>9.2627314814814815E-2</v>
      </c>
      <c r="E1369" s="2">
        <f>_xlfn.XLOOKUP(A1369,Cleaning!$A:$A,Cleaning!$E:$E,0,0)</f>
        <v>45834</v>
      </c>
      <c r="F1369" s="10" t="str">
        <f>_xlfn.XLOOKUP(A1369,Cleaning!$A:$A,Cleaning!$F:$F,0,0)</f>
        <v>Thursday</v>
      </c>
      <c r="G1369" t="str">
        <f>_xlfn.XLOOKUP(A1369,Cleaning!$A:$A,Cleaning!$G:$G,0,0)</f>
        <v>Lunch</v>
      </c>
      <c r="H1369" t="str">
        <f>_xlfn.XLOOKUP(A1369,Cleaning!$A:$A,Cleaning!$I:$I,0,0)</f>
        <v>Takeout</v>
      </c>
      <c r="I1369" t="str">
        <f>_xlfn.XLOOKUP(A1369,Cleaning!$A:$A,Cleaning!$J:$J,0,0)</f>
        <v>Onion Rings</v>
      </c>
      <c r="J1369" t="str">
        <f>_xlfn.XLOOKUP(A1369,Cleaning!$A:$A,Cleaning!$L:$L,0,0)</f>
        <v>No Modifier</v>
      </c>
      <c r="K1369" t="str">
        <f>_xlfn.XLOOKUP(A1369,Cleaning!$A:$A,Cleaning!$X:$X,0,0)</f>
        <v>Cash</v>
      </c>
      <c r="L1369" s="3">
        <f>_xlfn.XLOOKUP(A1369,Cleaning!$A:$A,Cleaning!$M:$M,0,0)</f>
        <v>1</v>
      </c>
      <c r="M1369" s="5">
        <f>_xlfn.XLOOKUP(A1369,Cleaning!$A:$A,Cleaning!$O:$O,0,0)</f>
        <v>2.58</v>
      </c>
      <c r="N1369" s="12">
        <f>_xlfn.XLOOKUP(A1369,Cleaning!$A:$A,Cleaning!$P:$P,0,0)</f>
        <v>2.58</v>
      </c>
      <c r="O1369">
        <f>_xlfn.XLOOKUP(A1369,Cleaning!$A:$A,Cleaning!$R:$R,0,0)</f>
        <v>0</v>
      </c>
      <c r="P1369">
        <f>_xlfn.XLOOKUP(A1369,Cleaning!$A:$A,Cleaning!$T:$T,0,0)</f>
        <v>0.23</v>
      </c>
      <c r="Q1369" s="5">
        <f>_xlfn.XLOOKUP(A1369,Cleaning!$A:$A,Cleaning!$V:$V,0,0)</f>
        <v>2.81</v>
      </c>
    </row>
    <row r="1370" spans="1:17" x14ac:dyDescent="0.3">
      <c r="A1370" s="3">
        <v>121368</v>
      </c>
      <c r="B1370">
        <f>_xlfn.XLOOKUP(A1370,Cleaning!$A:$A,Cleaning!$B:$B,0,0)</f>
        <v>202</v>
      </c>
      <c r="C1370" s="2">
        <f>_xlfn.XLOOKUP(A1370,Cleaning!$A:$A,Cleaning!$C:$C,0,0)</f>
        <v>45877</v>
      </c>
      <c r="D1370" s="4">
        <f>_xlfn.XLOOKUP(A1370,Cleaning!$A:$A,Cleaning!$D:$D,0,0)</f>
        <v>8.4513888888888888E-2</v>
      </c>
      <c r="E1370" s="2">
        <f>_xlfn.XLOOKUP(A1370,Cleaning!$A:$A,Cleaning!$E:$E,0,0)</f>
        <v>45877</v>
      </c>
      <c r="F1370" s="10" t="str">
        <f>_xlfn.XLOOKUP(A1370,Cleaning!$A:$A,Cleaning!$F:$F,0,0)</f>
        <v>Friday</v>
      </c>
      <c r="G1370" t="str">
        <f>_xlfn.XLOOKUP(A1370,Cleaning!$A:$A,Cleaning!$G:$G,0,0)</f>
        <v>Lunch</v>
      </c>
      <c r="H1370" t="str">
        <f>_xlfn.XLOOKUP(A1370,Cleaning!$A:$A,Cleaning!$I:$I,0,0)</f>
        <v>Dine-In</v>
      </c>
      <c r="I1370" t="str">
        <f>_xlfn.XLOOKUP(A1370,Cleaning!$A:$A,Cleaning!$J:$J,0,0)</f>
        <v>Iced Tea</v>
      </c>
      <c r="J1370" t="str">
        <f>_xlfn.XLOOKUP(A1370,Cleaning!$A:$A,Cleaning!$L:$L,0,0)</f>
        <v>No Ice</v>
      </c>
      <c r="K1370" t="str">
        <f>_xlfn.XLOOKUP(A1370,Cleaning!$A:$A,Cleaning!$X:$X,0,0)</f>
        <v>Card</v>
      </c>
      <c r="L1370" s="3">
        <f>_xlfn.XLOOKUP(A1370,Cleaning!$A:$A,Cleaning!$M:$M,0,0)</f>
        <v>2</v>
      </c>
      <c r="M1370" s="5">
        <f>_xlfn.XLOOKUP(A1370,Cleaning!$A:$A,Cleaning!$O:$O,0,0)</f>
        <v>1.8299999999999998</v>
      </c>
      <c r="N1370" s="12">
        <f>_xlfn.XLOOKUP(A1370,Cleaning!$A:$A,Cleaning!$P:$P,0,0)</f>
        <v>3.6599999999999997</v>
      </c>
      <c r="O1370">
        <f>_xlfn.XLOOKUP(A1370,Cleaning!$A:$A,Cleaning!$R:$R,0,0)</f>
        <v>0.73</v>
      </c>
      <c r="P1370">
        <f>_xlfn.XLOOKUP(A1370,Cleaning!$A:$A,Cleaning!$T:$T,0,0)</f>
        <v>0.28000000000000003</v>
      </c>
      <c r="Q1370" s="5">
        <f>_xlfn.XLOOKUP(A1370,Cleaning!$A:$A,Cleaning!$V:$V,0,0)</f>
        <v>3.21</v>
      </c>
    </row>
    <row r="1371" spans="1:17" x14ac:dyDescent="0.3">
      <c r="A1371" s="3">
        <v>121369</v>
      </c>
      <c r="B1371">
        <f>_xlfn.XLOOKUP(A1371,Cleaning!$A:$A,Cleaning!$B:$B,0,0)</f>
        <v>403</v>
      </c>
      <c r="C1371" s="2">
        <f>_xlfn.XLOOKUP(A1371,Cleaning!$A:$A,Cleaning!$C:$C,0,0)</f>
        <v>45775</v>
      </c>
      <c r="D1371" s="4">
        <f>_xlfn.XLOOKUP(A1371,Cleaning!$A:$A,Cleaning!$D:$D,0,0)</f>
        <v>0.49722222222222223</v>
      </c>
      <c r="E1371" s="2">
        <f>_xlfn.XLOOKUP(A1371,Cleaning!$A:$A,Cleaning!$E:$E,0,0)</f>
        <v>45775</v>
      </c>
      <c r="F1371" s="10" t="str">
        <f>_xlfn.XLOOKUP(A1371,Cleaning!$A:$A,Cleaning!$F:$F,0,0)</f>
        <v>Monday</v>
      </c>
      <c r="G1371" t="str">
        <f>_xlfn.XLOOKUP(A1371,Cleaning!$A:$A,Cleaning!$G:$G,0,0)</f>
        <v>Lunch</v>
      </c>
      <c r="H1371" t="str">
        <f>_xlfn.XLOOKUP(A1371,Cleaning!$A:$A,Cleaning!$I:$I,0,0)</f>
        <v>Dine-In</v>
      </c>
      <c r="I1371" t="str">
        <f>_xlfn.XLOOKUP(A1371,Cleaning!$A:$A,Cleaning!$J:$J,0,0)</f>
        <v>French Fries</v>
      </c>
      <c r="J1371" t="str">
        <f>_xlfn.XLOOKUP(A1371,Cleaning!$A:$A,Cleaning!$L:$L,0,0)</f>
        <v>Large Size</v>
      </c>
      <c r="K1371" t="str">
        <f>_xlfn.XLOOKUP(A1371,Cleaning!$A:$A,Cleaning!$X:$X,0,0)</f>
        <v>Cash</v>
      </c>
      <c r="L1371" s="3">
        <f>_xlfn.XLOOKUP(A1371,Cleaning!$A:$A,Cleaning!$M:$M,0,0)</f>
        <v>2</v>
      </c>
      <c r="M1371" s="5">
        <f ca="1">_xlfn.XLOOKUP(A1371,Cleaning!$A:$A,Cleaning!$O:$O,0,0)</f>
        <v>3.1350000000000002</v>
      </c>
      <c r="N1371" s="12">
        <f ca="1">_xlfn.XLOOKUP(A1371,Cleaning!$A:$A,Cleaning!$P:$P,0,0)</f>
        <v>6.2700000000000005</v>
      </c>
      <c r="O1371">
        <f>_xlfn.XLOOKUP(A1371,Cleaning!$A:$A,Cleaning!$R:$R,0,0)</f>
        <v>0</v>
      </c>
      <c r="P1371">
        <f ca="1">_xlfn.XLOOKUP(A1371,Cleaning!$A:$A,Cleaning!$T:$T,0,0)</f>
        <v>9.9999999999999645E-2</v>
      </c>
      <c r="Q1371" s="5">
        <f>_xlfn.XLOOKUP(A1371,Cleaning!$A:$A,Cleaning!$V:$V,0,0)</f>
        <v>6.37</v>
      </c>
    </row>
    <row r="1372" spans="1:17" x14ac:dyDescent="0.3">
      <c r="A1372" s="3">
        <v>121370</v>
      </c>
      <c r="B1372">
        <f>_xlfn.XLOOKUP(A1372,Cleaning!$A:$A,Cleaning!$B:$B,0,0)</f>
        <v>102</v>
      </c>
      <c r="C1372" s="2">
        <f>_xlfn.XLOOKUP(A1372,Cleaning!$A:$A,Cleaning!$C:$C,0,0)</f>
        <v>45777</v>
      </c>
      <c r="D1372" s="4">
        <f>_xlfn.XLOOKUP(A1372,Cleaning!$A:$A,Cleaning!$D:$D,0,0)</f>
        <v>0.50571759259259264</v>
      </c>
      <c r="E1372" s="2">
        <f>_xlfn.XLOOKUP(A1372,Cleaning!$A:$A,Cleaning!$E:$E,0,0)</f>
        <v>45777</v>
      </c>
      <c r="F1372" s="10" t="str">
        <f>_xlfn.XLOOKUP(A1372,Cleaning!$A:$A,Cleaning!$F:$F,0,0)</f>
        <v>Wednesday</v>
      </c>
      <c r="G1372" t="str">
        <f>_xlfn.XLOOKUP(A1372,Cleaning!$A:$A,Cleaning!$G:$G,0,0)</f>
        <v>Lunch</v>
      </c>
      <c r="H1372" t="str">
        <f>_xlfn.XLOOKUP(A1372,Cleaning!$A:$A,Cleaning!$I:$I,0,0)</f>
        <v>Dine-In</v>
      </c>
      <c r="I1372" t="str">
        <f>_xlfn.XLOOKUP(A1372,Cleaning!$A:$A,Cleaning!$J:$J,0,0)</f>
        <v>Chicken Sandwich</v>
      </c>
      <c r="J1372" t="str">
        <f>_xlfn.XLOOKUP(A1372,Cleaning!$A:$A,Cleaning!$L:$L,0,0)</f>
        <v>No Modifier</v>
      </c>
      <c r="K1372" t="str">
        <f>_xlfn.XLOOKUP(A1372,Cleaning!$A:$A,Cleaning!$X:$X,0,0)</f>
        <v>Card</v>
      </c>
      <c r="L1372" s="3">
        <f>_xlfn.XLOOKUP(A1372,Cleaning!$A:$A,Cleaning!$M:$M,0,0)</f>
        <v>1</v>
      </c>
      <c r="M1372" s="5">
        <f>_xlfn.XLOOKUP(A1372,Cleaning!$A:$A,Cleaning!$O:$O,0,0)</f>
        <v>5.33</v>
      </c>
      <c r="N1372" s="12">
        <f>_xlfn.XLOOKUP(A1372,Cleaning!$A:$A,Cleaning!$P:$P,0,0)</f>
        <v>5.33</v>
      </c>
      <c r="O1372">
        <f>_xlfn.XLOOKUP(A1372,Cleaning!$A:$A,Cleaning!$R:$R,0,0)</f>
        <v>0</v>
      </c>
      <c r="P1372">
        <f>_xlfn.XLOOKUP(A1372,Cleaning!$A:$A,Cleaning!$T:$T,0,0)</f>
        <v>0.43</v>
      </c>
      <c r="Q1372" s="5">
        <f>_xlfn.XLOOKUP(A1372,Cleaning!$A:$A,Cleaning!$V:$V,0,0)</f>
        <v>5.76</v>
      </c>
    </row>
    <row r="1373" spans="1:17" x14ac:dyDescent="0.3">
      <c r="A1373" s="3">
        <v>121371</v>
      </c>
      <c r="B1373">
        <f>_xlfn.XLOOKUP(A1373,Cleaning!$A:$A,Cleaning!$B:$B,0,0)</f>
        <v>101</v>
      </c>
      <c r="C1373" s="2">
        <f>_xlfn.XLOOKUP(A1373,Cleaning!$A:$A,Cleaning!$C:$C,0,0)</f>
        <v>45867</v>
      </c>
      <c r="D1373" s="4">
        <f>_xlfn.XLOOKUP(A1373,Cleaning!$A:$A,Cleaning!$D:$D,0,0)</f>
        <v>0.24083333333333334</v>
      </c>
      <c r="E1373" s="2">
        <f>_xlfn.XLOOKUP(A1373,Cleaning!$A:$A,Cleaning!$E:$E,0,0)</f>
        <v>45867</v>
      </c>
      <c r="F1373" s="10" t="str">
        <f>_xlfn.XLOOKUP(A1373,Cleaning!$A:$A,Cleaning!$F:$F,0,0)</f>
        <v>Tuesday</v>
      </c>
      <c r="G1373" t="str">
        <f>_xlfn.XLOOKUP(A1373,Cleaning!$A:$A,Cleaning!$G:$G,0,0)</f>
        <v>Breakfast</v>
      </c>
      <c r="H1373" t="str">
        <f>_xlfn.XLOOKUP(A1373,Cleaning!$A:$A,Cleaning!$I:$I,0,0)</f>
        <v>Drive-Thru</v>
      </c>
      <c r="I1373" t="str">
        <f>_xlfn.XLOOKUP(A1373,Cleaning!$A:$A,Cleaning!$J:$J,0,0)</f>
        <v>Coffee</v>
      </c>
      <c r="J1373" t="str">
        <f>_xlfn.XLOOKUP(A1373,Cleaning!$A:$A,Cleaning!$L:$L,0,0)</f>
        <v>No Modifier</v>
      </c>
      <c r="K1373" t="str">
        <f>_xlfn.XLOOKUP(A1373,Cleaning!$A:$A,Cleaning!$X:$X,0,0)</f>
        <v>Card</v>
      </c>
      <c r="L1373" s="3">
        <f>_xlfn.XLOOKUP(A1373,Cleaning!$A:$A,Cleaning!$M:$M,0,0)</f>
        <v>2</v>
      </c>
      <c r="M1373" s="5">
        <f>_xlfn.XLOOKUP(A1373,Cleaning!$A:$A,Cleaning!$O:$O,0,0)</f>
        <v>2.23</v>
      </c>
      <c r="N1373" s="12">
        <f>_xlfn.XLOOKUP(A1373,Cleaning!$A:$A,Cleaning!$P:$P,0,0)</f>
        <v>4.46</v>
      </c>
      <c r="O1373">
        <f>_xlfn.XLOOKUP(A1373,Cleaning!$A:$A,Cleaning!$R:$R,0,0)</f>
        <v>0</v>
      </c>
      <c r="P1373">
        <f>_xlfn.XLOOKUP(A1373,Cleaning!$A:$A,Cleaning!$T:$T,0,0)</f>
        <v>0.28999999999999998</v>
      </c>
      <c r="Q1373" s="5">
        <f>_xlfn.XLOOKUP(A1373,Cleaning!$A:$A,Cleaning!$V:$V,0,0)</f>
        <v>4.75</v>
      </c>
    </row>
    <row r="1374" spans="1:17" x14ac:dyDescent="0.3">
      <c r="A1374" s="3">
        <v>121372</v>
      </c>
      <c r="B1374">
        <f>_xlfn.XLOOKUP(A1374,Cleaning!$A:$A,Cleaning!$B:$B,0,0)</f>
        <v>201</v>
      </c>
      <c r="C1374" s="2">
        <f>_xlfn.XLOOKUP(A1374,Cleaning!$A:$A,Cleaning!$C:$C,0,0)</f>
        <v>45779</v>
      </c>
      <c r="D1374" s="4">
        <f>_xlfn.XLOOKUP(A1374,Cleaning!$A:$A,Cleaning!$D:$D,0,0)</f>
        <v>0.12440972222222223</v>
      </c>
      <c r="E1374" s="2">
        <f>_xlfn.XLOOKUP(A1374,Cleaning!$A:$A,Cleaning!$E:$E,0,0)</f>
        <v>45779</v>
      </c>
      <c r="F1374" s="10" t="str">
        <f>_xlfn.XLOOKUP(A1374,Cleaning!$A:$A,Cleaning!$F:$F,0,0)</f>
        <v>Friday</v>
      </c>
      <c r="G1374" t="str">
        <f>_xlfn.XLOOKUP(A1374,Cleaning!$A:$A,Cleaning!$G:$G,0,0)</f>
        <v>Lunch</v>
      </c>
      <c r="H1374" t="str">
        <f>_xlfn.XLOOKUP(A1374,Cleaning!$A:$A,Cleaning!$I:$I,0,0)</f>
        <v>Dine-In</v>
      </c>
      <c r="I1374" t="str">
        <f>_xlfn.XLOOKUP(A1374,Cleaning!$A:$A,Cleaning!$J:$J,0,0)</f>
        <v>Chicken Sandwich Combo</v>
      </c>
      <c r="J1374" t="str">
        <f>_xlfn.XLOOKUP(A1374,Cleaning!$A:$A,Cleaning!$L:$L,0,0)</f>
        <v>No Pickles</v>
      </c>
      <c r="K1374" t="str">
        <f>_xlfn.XLOOKUP(A1374,Cleaning!$A:$A,Cleaning!$X:$X,0,0)</f>
        <v>Cash</v>
      </c>
      <c r="L1374" s="3">
        <f>_xlfn.XLOOKUP(A1374,Cleaning!$A:$A,Cleaning!$M:$M,0,0)</f>
        <v>1</v>
      </c>
      <c r="M1374" s="5">
        <f>_xlfn.XLOOKUP(A1374,Cleaning!$A:$A,Cleaning!$O:$O,0,0)</f>
        <v>8.3000000000000007</v>
      </c>
      <c r="N1374" s="12">
        <f>_xlfn.XLOOKUP(A1374,Cleaning!$A:$A,Cleaning!$P:$P,0,0)</f>
        <v>8.3000000000000007</v>
      </c>
      <c r="O1374">
        <f>_xlfn.XLOOKUP(A1374,Cleaning!$A:$A,Cleaning!$R:$R,0,0)</f>
        <v>0</v>
      </c>
      <c r="P1374">
        <f>_xlfn.XLOOKUP(A1374,Cleaning!$A:$A,Cleaning!$T:$T,0,0)</f>
        <v>0.54</v>
      </c>
      <c r="Q1374" s="5">
        <f>_xlfn.XLOOKUP(A1374,Cleaning!$A:$A,Cleaning!$V:$V,0,0)</f>
        <v>8.84</v>
      </c>
    </row>
    <row r="1375" spans="1:17" x14ac:dyDescent="0.3">
      <c r="A1375" s="3">
        <v>121373</v>
      </c>
      <c r="B1375">
        <f>_xlfn.XLOOKUP(A1375,Cleaning!$A:$A,Cleaning!$B:$B,0,0)</f>
        <v>501</v>
      </c>
      <c r="C1375" s="2">
        <f>_xlfn.XLOOKUP(A1375,Cleaning!$A:$A,Cleaning!$C:$C,0,0)</f>
        <v>45811</v>
      </c>
      <c r="D1375" s="4">
        <f>_xlfn.XLOOKUP(A1375,Cleaning!$A:$A,Cleaning!$D:$D,0,0)</f>
        <v>0.29245370370370372</v>
      </c>
      <c r="E1375" s="2">
        <f>_xlfn.XLOOKUP(A1375,Cleaning!$A:$A,Cleaning!$E:$E,0,0)</f>
        <v>45811</v>
      </c>
      <c r="F1375" s="10" t="str">
        <f>_xlfn.XLOOKUP(A1375,Cleaning!$A:$A,Cleaning!$F:$F,0,0)</f>
        <v>Tuesday</v>
      </c>
      <c r="G1375" t="str">
        <f>_xlfn.XLOOKUP(A1375,Cleaning!$A:$A,Cleaning!$G:$G,0,0)</f>
        <v>Dinner</v>
      </c>
      <c r="H1375" t="str">
        <f>_xlfn.XLOOKUP(A1375,Cleaning!$A:$A,Cleaning!$I:$I,0,0)</f>
        <v>Drive-Thru</v>
      </c>
      <c r="I1375" t="str">
        <f>_xlfn.XLOOKUP(A1375,Cleaning!$A:$A,Cleaning!$J:$J,0,0)</f>
        <v>Cheeseburger</v>
      </c>
      <c r="J1375" t="str">
        <f>_xlfn.XLOOKUP(A1375,Cleaning!$A:$A,Cleaning!$L:$L,0,0)</f>
        <v>No Modifier</v>
      </c>
      <c r="K1375" t="str">
        <f>_xlfn.XLOOKUP(A1375,Cleaning!$A:$A,Cleaning!$X:$X,0,0)</f>
        <v>Card</v>
      </c>
      <c r="L1375" s="3">
        <f>_xlfn.XLOOKUP(A1375,Cleaning!$A:$A,Cleaning!$M:$M,0,0)</f>
        <v>1</v>
      </c>
      <c r="M1375" s="5">
        <f>_xlfn.XLOOKUP(A1375,Cleaning!$A:$A,Cleaning!$O:$O,0,0)</f>
        <v>3.9499999999999997</v>
      </c>
      <c r="N1375" s="12">
        <f>_xlfn.XLOOKUP(A1375,Cleaning!$A:$A,Cleaning!$P:$P,0,0)</f>
        <v>3.9499999999999997</v>
      </c>
      <c r="O1375">
        <f>_xlfn.XLOOKUP(A1375,Cleaning!$A:$A,Cleaning!$R:$R,0,0)</f>
        <v>0</v>
      </c>
      <c r="P1375">
        <f>_xlfn.XLOOKUP(A1375,Cleaning!$A:$A,Cleaning!$T:$T,0,0)</f>
        <v>0.32</v>
      </c>
      <c r="Q1375" s="5">
        <f>_xlfn.XLOOKUP(A1375,Cleaning!$A:$A,Cleaning!$V:$V,0,0)</f>
        <v>4.2699999999999996</v>
      </c>
    </row>
    <row r="1376" spans="1:17" x14ac:dyDescent="0.3">
      <c r="A1376" s="3">
        <v>121374</v>
      </c>
      <c r="B1376">
        <f>_xlfn.XLOOKUP(A1376,Cleaning!$A:$A,Cleaning!$B:$B,0,0)</f>
        <v>403</v>
      </c>
      <c r="C1376" s="2">
        <f>_xlfn.XLOOKUP(A1376,Cleaning!$A:$A,Cleaning!$C:$C,0,0)</f>
        <v>45866</v>
      </c>
      <c r="D1376" s="4">
        <f>_xlfn.XLOOKUP(A1376,Cleaning!$A:$A,Cleaning!$D:$D,0,0)</f>
        <v>0.34618055555555555</v>
      </c>
      <c r="E1376" s="2">
        <f>_xlfn.XLOOKUP(A1376,Cleaning!$A:$A,Cleaning!$E:$E,0,0)</f>
        <v>45866</v>
      </c>
      <c r="F1376" s="10" t="str">
        <f>_xlfn.XLOOKUP(A1376,Cleaning!$A:$A,Cleaning!$F:$F,0,0)</f>
        <v>Monday</v>
      </c>
      <c r="G1376" t="str">
        <f>_xlfn.XLOOKUP(A1376,Cleaning!$A:$A,Cleaning!$G:$G,0,0)</f>
        <v>Dinner</v>
      </c>
      <c r="H1376" t="str">
        <f>_xlfn.XLOOKUP(A1376,Cleaning!$A:$A,Cleaning!$I:$I,0,0)</f>
        <v>Delivery</v>
      </c>
      <c r="I1376" t="str">
        <f>_xlfn.XLOOKUP(A1376,Cleaning!$A:$A,Cleaning!$J:$J,0,0)</f>
        <v>Spicy Chicken Sandwich</v>
      </c>
      <c r="J1376" t="str">
        <f>_xlfn.XLOOKUP(A1376,Cleaning!$A:$A,Cleaning!$L:$L,0,0)</f>
        <v>No Onions</v>
      </c>
      <c r="K1376" t="str">
        <f>_xlfn.XLOOKUP(A1376,Cleaning!$A:$A,Cleaning!$X:$X,0,0)</f>
        <v>MobilePay</v>
      </c>
      <c r="L1376" s="3">
        <f>_xlfn.XLOOKUP(A1376,Cleaning!$A:$A,Cleaning!$M:$M,0,0)</f>
        <v>1</v>
      </c>
      <c r="M1376" s="5">
        <f>_xlfn.XLOOKUP(A1376,Cleaning!$A:$A,Cleaning!$O:$O,0,0)</f>
        <v>6.2</v>
      </c>
      <c r="N1376" s="12">
        <f>_xlfn.XLOOKUP(A1376,Cleaning!$A:$A,Cleaning!$P:$P,0,0)</f>
        <v>6.2</v>
      </c>
      <c r="O1376">
        <f>_xlfn.XLOOKUP(A1376,Cleaning!$A:$A,Cleaning!$R:$R,0,0)</f>
        <v>0</v>
      </c>
      <c r="P1376">
        <f>_xlfn.XLOOKUP(A1376,Cleaning!$A:$A,Cleaning!$T:$T,0,0)</f>
        <v>0.59</v>
      </c>
      <c r="Q1376" s="5">
        <f>_xlfn.XLOOKUP(A1376,Cleaning!$A:$A,Cleaning!$V:$V,0,0)</f>
        <v>6.79</v>
      </c>
    </row>
    <row r="1377" spans="1:17" x14ac:dyDescent="0.3">
      <c r="A1377" s="3">
        <v>121375</v>
      </c>
      <c r="B1377">
        <f>_xlfn.XLOOKUP(A1377,Cleaning!$A:$A,Cleaning!$B:$B,0,0)</f>
        <v>402</v>
      </c>
      <c r="C1377" s="2">
        <f>_xlfn.XLOOKUP(A1377,Cleaning!$A:$A,Cleaning!$C:$C,0,0)</f>
        <v>45807</v>
      </c>
      <c r="D1377" s="4">
        <f>_xlfn.XLOOKUP(A1377,Cleaning!$A:$A,Cleaning!$D:$D,0,0)</f>
        <v>0.44668981481481479</v>
      </c>
      <c r="E1377" s="2">
        <f>_xlfn.XLOOKUP(A1377,Cleaning!$A:$A,Cleaning!$E:$E,0,0)</f>
        <v>45807</v>
      </c>
      <c r="F1377" s="10" t="str">
        <f>_xlfn.XLOOKUP(A1377,Cleaning!$A:$A,Cleaning!$F:$F,0,0)</f>
        <v>Friday</v>
      </c>
      <c r="G1377" t="str">
        <f>_xlfn.XLOOKUP(A1377,Cleaning!$A:$A,Cleaning!$G:$G,0,0)</f>
        <v>Late Night</v>
      </c>
      <c r="H1377" t="str">
        <f>_xlfn.XLOOKUP(A1377,Cleaning!$A:$A,Cleaning!$I:$I,0,0)</f>
        <v>Delivery</v>
      </c>
      <c r="I1377" t="str">
        <f>_xlfn.XLOOKUP(A1377,Cleaning!$A:$A,Cleaning!$J:$J,0,0)</f>
        <v>Cheeseburger</v>
      </c>
      <c r="J1377" t="str">
        <f>_xlfn.XLOOKUP(A1377,Cleaning!$A:$A,Cleaning!$L:$L,0,0)</f>
        <v>No Modifier</v>
      </c>
      <c r="K1377" t="str">
        <f>_xlfn.XLOOKUP(A1377,Cleaning!$A:$A,Cleaning!$X:$X,0,0)</f>
        <v>Card</v>
      </c>
      <c r="L1377" s="3">
        <f>_xlfn.XLOOKUP(A1377,Cleaning!$A:$A,Cleaning!$M:$M,0,0)</f>
        <v>1</v>
      </c>
      <c r="M1377" s="5">
        <f>_xlfn.XLOOKUP(A1377,Cleaning!$A:$A,Cleaning!$O:$O,0,0)</f>
        <v>4.42</v>
      </c>
      <c r="N1377" s="12">
        <f>_xlfn.XLOOKUP(A1377,Cleaning!$A:$A,Cleaning!$P:$P,0,0)</f>
        <v>4.42</v>
      </c>
      <c r="O1377">
        <f>_xlfn.XLOOKUP(A1377,Cleaning!$A:$A,Cleaning!$R:$R,0,0)</f>
        <v>0</v>
      </c>
      <c r="P1377">
        <f>_xlfn.XLOOKUP(A1377,Cleaning!$A:$A,Cleaning!$T:$T,0,0)</f>
        <v>0.4</v>
      </c>
      <c r="Q1377" s="5">
        <f>_xlfn.XLOOKUP(A1377,Cleaning!$A:$A,Cleaning!$V:$V,0,0)</f>
        <v>4.82</v>
      </c>
    </row>
    <row r="1378" spans="1:17" x14ac:dyDescent="0.3">
      <c r="A1378" s="3">
        <v>121376</v>
      </c>
      <c r="B1378">
        <f>_xlfn.XLOOKUP(A1378,Cleaning!$A:$A,Cleaning!$B:$B,0,0)</f>
        <v>101</v>
      </c>
      <c r="C1378" s="2">
        <f>_xlfn.XLOOKUP(A1378,Cleaning!$A:$A,Cleaning!$C:$C,0,0)</f>
        <v>45836</v>
      </c>
      <c r="D1378" s="4">
        <f>_xlfn.XLOOKUP(A1378,Cleaning!$A:$A,Cleaning!$D:$D,0,0)</f>
        <v>5.7615740740740738E-2</v>
      </c>
      <c r="E1378" s="2">
        <f>_xlfn.XLOOKUP(A1378,Cleaning!$A:$A,Cleaning!$E:$E,0,0)</f>
        <v>45836</v>
      </c>
      <c r="F1378" s="10" t="str">
        <f>_xlfn.XLOOKUP(A1378,Cleaning!$A:$A,Cleaning!$F:$F,0,0)</f>
        <v>Saturday</v>
      </c>
      <c r="G1378" t="str">
        <f>_xlfn.XLOOKUP(A1378,Cleaning!$A:$A,Cleaning!$G:$G,0,0)</f>
        <v>Lunch</v>
      </c>
      <c r="H1378" t="str">
        <f>_xlfn.XLOOKUP(A1378,Cleaning!$A:$A,Cleaning!$I:$I,0,0)</f>
        <v>Takeout</v>
      </c>
      <c r="I1378" t="str">
        <f>_xlfn.XLOOKUP(A1378,Cleaning!$A:$A,Cleaning!$J:$J,0,0)</f>
        <v>Chicken Sandwich Combo</v>
      </c>
      <c r="J1378" t="str">
        <f>_xlfn.XLOOKUP(A1378,Cleaning!$A:$A,Cleaning!$L:$L,0,0)</f>
        <v>No Pickles</v>
      </c>
      <c r="K1378" t="str">
        <f>_xlfn.XLOOKUP(A1378,Cleaning!$A:$A,Cleaning!$X:$X,0,0)</f>
        <v>Card</v>
      </c>
      <c r="L1378" s="3">
        <f>_xlfn.XLOOKUP(A1378,Cleaning!$A:$A,Cleaning!$M:$M,0,0)</f>
        <v>1</v>
      </c>
      <c r="M1378" s="5">
        <f>_xlfn.XLOOKUP(A1378,Cleaning!$A:$A,Cleaning!$O:$O,0,0)</f>
        <v>8.66</v>
      </c>
      <c r="N1378" s="12">
        <f>_xlfn.XLOOKUP(A1378,Cleaning!$A:$A,Cleaning!$P:$P,0,0)</f>
        <v>8.66</v>
      </c>
      <c r="O1378">
        <f>_xlfn.XLOOKUP(A1378,Cleaning!$A:$A,Cleaning!$R:$R,0,0)</f>
        <v>0</v>
      </c>
      <c r="P1378">
        <f>_xlfn.XLOOKUP(A1378,Cleaning!$A:$A,Cleaning!$T:$T,0,0)</f>
        <v>0.52</v>
      </c>
      <c r="Q1378" s="5">
        <f>_xlfn.XLOOKUP(A1378,Cleaning!$A:$A,Cleaning!$V:$V,0,0)</f>
        <v>9.18</v>
      </c>
    </row>
    <row r="1379" spans="1:17" x14ac:dyDescent="0.3">
      <c r="A1379" s="3">
        <v>121377</v>
      </c>
      <c r="B1379">
        <f>_xlfn.XLOOKUP(A1379,Cleaning!$A:$A,Cleaning!$B:$B,0,0)</f>
        <v>301</v>
      </c>
      <c r="C1379" s="2">
        <f>_xlfn.XLOOKUP(A1379,Cleaning!$A:$A,Cleaning!$C:$C,0,0)</f>
        <v>45812</v>
      </c>
      <c r="D1379" s="4">
        <f>_xlfn.XLOOKUP(A1379,Cleaning!$A:$A,Cleaning!$D:$D,0,0)</f>
        <v>0.37527777777777777</v>
      </c>
      <c r="E1379" s="2">
        <f>_xlfn.XLOOKUP(A1379,Cleaning!$A:$A,Cleaning!$E:$E,0,0)</f>
        <v>45812</v>
      </c>
      <c r="F1379" s="10" t="str">
        <f>_xlfn.XLOOKUP(A1379,Cleaning!$A:$A,Cleaning!$F:$F,0,0)</f>
        <v>Wednesday</v>
      </c>
      <c r="G1379" t="str">
        <f>_xlfn.XLOOKUP(A1379,Cleaning!$A:$A,Cleaning!$G:$G,0,0)</f>
        <v>Dinner</v>
      </c>
      <c r="H1379" t="str">
        <f>_xlfn.XLOOKUP(A1379,Cleaning!$A:$A,Cleaning!$I:$I,0,0)</f>
        <v>Dine-In</v>
      </c>
      <c r="I1379" t="str">
        <f>_xlfn.XLOOKUP(A1379,Cleaning!$A:$A,Cleaning!$J:$J,0,0)</f>
        <v>Veggie Burger</v>
      </c>
      <c r="J1379" t="str">
        <f>_xlfn.XLOOKUP(A1379,Cleaning!$A:$A,Cleaning!$L:$L,0,0)</f>
        <v>Add Bacon</v>
      </c>
      <c r="K1379" t="str">
        <f>_xlfn.XLOOKUP(A1379,Cleaning!$A:$A,Cleaning!$X:$X,0,0)</f>
        <v>Card</v>
      </c>
      <c r="L1379" s="3">
        <f>_xlfn.XLOOKUP(A1379,Cleaning!$A:$A,Cleaning!$M:$M,0,0)</f>
        <v>1</v>
      </c>
      <c r="M1379" s="5">
        <f>_xlfn.XLOOKUP(A1379,Cleaning!$A:$A,Cleaning!$O:$O,0,0)</f>
        <v>6.6000000000000005</v>
      </c>
      <c r="N1379" s="12">
        <f>_xlfn.XLOOKUP(A1379,Cleaning!$A:$A,Cleaning!$P:$P,0,0)</f>
        <v>6.6000000000000005</v>
      </c>
      <c r="O1379">
        <f>_xlfn.XLOOKUP(A1379,Cleaning!$A:$A,Cleaning!$R:$R,0,0)</f>
        <v>0</v>
      </c>
      <c r="P1379">
        <f>_xlfn.XLOOKUP(A1379,Cleaning!$A:$A,Cleaning!$T:$T,0,0)</f>
        <v>0.59</v>
      </c>
      <c r="Q1379" s="5">
        <f>_xlfn.XLOOKUP(A1379,Cleaning!$A:$A,Cleaning!$V:$V,0,0)</f>
        <v>7.19</v>
      </c>
    </row>
    <row r="1380" spans="1:17" x14ac:dyDescent="0.3">
      <c r="A1380" s="3">
        <v>121378</v>
      </c>
      <c r="B1380">
        <f>_xlfn.XLOOKUP(A1380,Cleaning!$A:$A,Cleaning!$B:$B,0,0)</f>
        <v>201</v>
      </c>
      <c r="C1380" s="2">
        <f>_xlfn.XLOOKUP(A1380,Cleaning!$A:$A,Cleaning!$C:$C,0,0)</f>
        <v>45807</v>
      </c>
      <c r="D1380" s="4">
        <f>_xlfn.XLOOKUP(A1380,Cleaning!$A:$A,Cleaning!$D:$D,0,0)</f>
        <v>0.47195601851851854</v>
      </c>
      <c r="E1380" s="2">
        <f>_xlfn.XLOOKUP(A1380,Cleaning!$A:$A,Cleaning!$E:$E,0,0)</f>
        <v>45807</v>
      </c>
      <c r="F1380" s="10" t="str">
        <f>_xlfn.XLOOKUP(A1380,Cleaning!$A:$A,Cleaning!$F:$F,0,0)</f>
        <v>Friday</v>
      </c>
      <c r="G1380" t="str">
        <f>_xlfn.XLOOKUP(A1380,Cleaning!$A:$A,Cleaning!$G:$G,0,0)</f>
        <v>Lunch</v>
      </c>
      <c r="H1380" t="str">
        <f>_xlfn.XLOOKUP(A1380,Cleaning!$A:$A,Cleaning!$I:$I,0,0)</f>
        <v>Drive-Thru</v>
      </c>
      <c r="I1380" t="str">
        <f>_xlfn.XLOOKUP(A1380,Cleaning!$A:$A,Cleaning!$J:$J,0,0)</f>
        <v>Spicy Chicken Sandwich</v>
      </c>
      <c r="J1380" t="str">
        <f>_xlfn.XLOOKUP(A1380,Cleaning!$A:$A,Cleaning!$L:$L,0,0)</f>
        <v>Add Jalapenos</v>
      </c>
      <c r="K1380" t="str">
        <f>_xlfn.XLOOKUP(A1380,Cleaning!$A:$A,Cleaning!$X:$X,0,0)</f>
        <v>Card</v>
      </c>
      <c r="L1380" s="3">
        <f>_xlfn.XLOOKUP(A1380,Cleaning!$A:$A,Cleaning!$M:$M,0,0)</f>
        <v>1</v>
      </c>
      <c r="M1380" s="5">
        <f>_xlfn.XLOOKUP(A1380,Cleaning!$A:$A,Cleaning!$O:$O,0,0)</f>
        <v>5.81</v>
      </c>
      <c r="N1380" s="12">
        <f>_xlfn.XLOOKUP(A1380,Cleaning!$A:$A,Cleaning!$P:$P,0,0)</f>
        <v>5.81</v>
      </c>
      <c r="O1380">
        <f>_xlfn.XLOOKUP(A1380,Cleaning!$A:$A,Cleaning!$R:$R,0,0)</f>
        <v>0</v>
      </c>
      <c r="P1380">
        <f>_xlfn.XLOOKUP(A1380,Cleaning!$A:$A,Cleaning!$T:$T,0,0)</f>
        <v>0.49</v>
      </c>
      <c r="Q1380" s="5">
        <f>_xlfn.XLOOKUP(A1380,Cleaning!$A:$A,Cleaning!$V:$V,0,0)</f>
        <v>6.3</v>
      </c>
    </row>
    <row r="1381" spans="1:17" x14ac:dyDescent="0.3">
      <c r="A1381" s="3">
        <v>121379</v>
      </c>
      <c r="B1381">
        <f>_xlfn.XLOOKUP(A1381,Cleaning!$A:$A,Cleaning!$B:$B,0,0)</f>
        <v>402</v>
      </c>
      <c r="C1381" s="2">
        <f>_xlfn.XLOOKUP(A1381,Cleaning!$A:$A,Cleaning!$C:$C,0,0)</f>
        <v>45815</v>
      </c>
      <c r="D1381" s="4">
        <f>_xlfn.XLOOKUP(A1381,Cleaning!$A:$A,Cleaning!$D:$D,0,0)</f>
        <v>0.30614583333333334</v>
      </c>
      <c r="E1381" s="2">
        <f>_xlfn.XLOOKUP(A1381,Cleaning!$A:$A,Cleaning!$E:$E,0,0)</f>
        <v>45815</v>
      </c>
      <c r="F1381" s="10" t="str">
        <f>_xlfn.XLOOKUP(A1381,Cleaning!$A:$A,Cleaning!$F:$F,0,0)</f>
        <v>Saturday</v>
      </c>
      <c r="G1381" t="str">
        <f>_xlfn.XLOOKUP(A1381,Cleaning!$A:$A,Cleaning!$G:$G,0,0)</f>
        <v>Dinner</v>
      </c>
      <c r="H1381" t="str">
        <f>_xlfn.XLOOKUP(A1381,Cleaning!$A:$A,Cleaning!$I:$I,0,0)</f>
        <v>Drive-Thru</v>
      </c>
      <c r="I1381" t="str">
        <f>_xlfn.XLOOKUP(A1381,Cleaning!$A:$A,Cleaning!$J:$J,0,0)</f>
        <v>Spicy Chicken Sandwich</v>
      </c>
      <c r="J1381" t="str">
        <f>_xlfn.XLOOKUP(A1381,Cleaning!$A:$A,Cleaning!$L:$L,0,0)</f>
        <v>No Modifier</v>
      </c>
      <c r="K1381" t="str">
        <f>_xlfn.XLOOKUP(A1381,Cleaning!$A:$A,Cleaning!$X:$X,0,0)</f>
        <v>Card</v>
      </c>
      <c r="L1381" s="3">
        <f>_xlfn.XLOOKUP(A1381,Cleaning!$A:$A,Cleaning!$M:$M,0,0)</f>
        <v>1</v>
      </c>
      <c r="M1381" s="5">
        <f>_xlfn.XLOOKUP(A1381,Cleaning!$A:$A,Cleaning!$O:$O,0,0)</f>
        <v>6.34</v>
      </c>
      <c r="N1381" s="12">
        <f>_xlfn.XLOOKUP(A1381,Cleaning!$A:$A,Cleaning!$P:$P,0,0)</f>
        <v>6.34</v>
      </c>
      <c r="O1381">
        <f>_xlfn.XLOOKUP(A1381,Cleaning!$A:$A,Cleaning!$R:$R,0,0)</f>
        <v>0</v>
      </c>
      <c r="P1381">
        <f>_xlfn.XLOOKUP(A1381,Cleaning!$A:$A,Cleaning!$T:$T,0,0)</f>
        <v>0.44</v>
      </c>
      <c r="Q1381" s="5">
        <f>_xlfn.XLOOKUP(A1381,Cleaning!$A:$A,Cleaning!$V:$V,0,0)</f>
        <v>6.78</v>
      </c>
    </row>
    <row r="1382" spans="1:17" x14ac:dyDescent="0.3">
      <c r="A1382" s="3">
        <v>121380</v>
      </c>
      <c r="B1382">
        <f>_xlfn.XLOOKUP(A1382,Cleaning!$A:$A,Cleaning!$B:$B,0,0)</f>
        <v>103</v>
      </c>
      <c r="C1382" s="2">
        <f>_xlfn.XLOOKUP(A1382,Cleaning!$A:$A,Cleaning!$C:$C,0,0)</f>
        <v>45786</v>
      </c>
      <c r="D1382" s="4">
        <f>_xlfn.XLOOKUP(A1382,Cleaning!$A:$A,Cleaning!$D:$D,0,0)</f>
        <v>5.6423611111111112E-2</v>
      </c>
      <c r="E1382" s="2">
        <f>_xlfn.XLOOKUP(A1382,Cleaning!$A:$A,Cleaning!$E:$E,0,0)</f>
        <v>45786</v>
      </c>
      <c r="F1382" s="10" t="str">
        <f>_xlfn.XLOOKUP(A1382,Cleaning!$A:$A,Cleaning!$F:$F,0,0)</f>
        <v>Friday</v>
      </c>
      <c r="G1382" t="str">
        <f>_xlfn.XLOOKUP(A1382,Cleaning!$A:$A,Cleaning!$G:$G,0,0)</f>
        <v>Lunch</v>
      </c>
      <c r="H1382" t="str">
        <f>_xlfn.XLOOKUP(A1382,Cleaning!$A:$A,Cleaning!$I:$I,0,0)</f>
        <v>Drive-Thru</v>
      </c>
      <c r="I1382" t="str">
        <f>_xlfn.XLOOKUP(A1382,Cleaning!$A:$A,Cleaning!$J:$J,0,0)</f>
        <v>Double Cheeseburger</v>
      </c>
      <c r="J1382" t="str">
        <f>_xlfn.XLOOKUP(A1382,Cleaning!$A:$A,Cleaning!$L:$L,0,0)</f>
        <v>No Modifier</v>
      </c>
      <c r="K1382" t="str">
        <f>_xlfn.XLOOKUP(A1382,Cleaning!$A:$A,Cleaning!$X:$X,0,0)</f>
        <v>Card</v>
      </c>
      <c r="L1382" s="3">
        <f>_xlfn.XLOOKUP(A1382,Cleaning!$A:$A,Cleaning!$M:$M,0,0)</f>
        <v>1</v>
      </c>
      <c r="M1382" s="5">
        <f>_xlfn.XLOOKUP(A1382,Cleaning!$A:$A,Cleaning!$O:$O,0,0)</f>
        <v>6.02</v>
      </c>
      <c r="N1382" s="12">
        <f>_xlfn.XLOOKUP(A1382,Cleaning!$A:$A,Cleaning!$P:$P,0,0)</f>
        <v>6.02</v>
      </c>
      <c r="O1382">
        <f>_xlfn.XLOOKUP(A1382,Cleaning!$A:$A,Cleaning!$R:$R,0,0)</f>
        <v>0</v>
      </c>
      <c r="P1382">
        <f>_xlfn.XLOOKUP(A1382,Cleaning!$A:$A,Cleaning!$T:$T,0,0)</f>
        <v>0.36</v>
      </c>
      <c r="Q1382" s="5">
        <f>_xlfn.XLOOKUP(A1382,Cleaning!$A:$A,Cleaning!$V:$V,0,0)</f>
        <v>6.38</v>
      </c>
    </row>
    <row r="1383" spans="1:17" x14ac:dyDescent="0.3">
      <c r="A1383" s="3">
        <v>121381</v>
      </c>
      <c r="B1383">
        <f>_xlfn.XLOOKUP(A1383,Cleaning!$A:$A,Cleaning!$B:$B,0,0)</f>
        <v>103</v>
      </c>
      <c r="C1383" s="2">
        <f>_xlfn.XLOOKUP(A1383,Cleaning!$A:$A,Cleaning!$C:$C,0,0)</f>
        <v>45871</v>
      </c>
      <c r="D1383" s="4">
        <f>_xlfn.XLOOKUP(A1383,Cleaning!$A:$A,Cleaning!$D:$D,0,0)</f>
        <v>0.53348379629629628</v>
      </c>
      <c r="E1383" s="2">
        <f>_xlfn.XLOOKUP(A1383,Cleaning!$A:$A,Cleaning!$E:$E,0,0)</f>
        <v>45871</v>
      </c>
      <c r="F1383" s="10" t="str">
        <f>_xlfn.XLOOKUP(A1383,Cleaning!$A:$A,Cleaning!$F:$F,0,0)</f>
        <v>Saturday</v>
      </c>
      <c r="G1383" t="str">
        <f>_xlfn.XLOOKUP(A1383,Cleaning!$A:$A,Cleaning!$G:$G,0,0)</f>
        <v>Lunch</v>
      </c>
      <c r="H1383" t="str">
        <f>_xlfn.XLOOKUP(A1383,Cleaning!$A:$A,Cleaning!$I:$I,0,0)</f>
        <v>Dine-In</v>
      </c>
      <c r="I1383" t="str">
        <f>_xlfn.XLOOKUP(A1383,Cleaning!$A:$A,Cleaning!$J:$J,0,0)</f>
        <v>Double Cheeseburger Combo</v>
      </c>
      <c r="J1383" t="str">
        <f>_xlfn.XLOOKUP(A1383,Cleaning!$A:$A,Cleaning!$L:$L,0,0)</f>
        <v>No Modifier</v>
      </c>
      <c r="K1383" t="str">
        <f>_xlfn.XLOOKUP(A1383,Cleaning!$A:$A,Cleaning!$X:$X,0,0)</f>
        <v>Card</v>
      </c>
      <c r="L1383" s="3">
        <f>_xlfn.XLOOKUP(A1383,Cleaning!$A:$A,Cleaning!$M:$M,0,0)</f>
        <v>1</v>
      </c>
      <c r="M1383" s="5">
        <f>_xlfn.XLOOKUP(A1383,Cleaning!$A:$A,Cleaning!$O:$O,0,0)</f>
        <v>9.75</v>
      </c>
      <c r="N1383" s="12">
        <f>_xlfn.XLOOKUP(A1383,Cleaning!$A:$A,Cleaning!$P:$P,0,0)</f>
        <v>9.75</v>
      </c>
      <c r="O1383">
        <f>_xlfn.XLOOKUP(A1383,Cleaning!$A:$A,Cleaning!$R:$R,0,0)</f>
        <v>0</v>
      </c>
      <c r="P1383">
        <f>_xlfn.XLOOKUP(A1383,Cleaning!$A:$A,Cleaning!$T:$T,0,0)</f>
        <v>0.71</v>
      </c>
      <c r="Q1383" s="5">
        <f>_xlfn.XLOOKUP(A1383,Cleaning!$A:$A,Cleaning!$V:$V,0,0)</f>
        <v>10.46</v>
      </c>
    </row>
    <row r="1384" spans="1:17" x14ac:dyDescent="0.3">
      <c r="A1384" s="3">
        <v>121382</v>
      </c>
      <c r="B1384">
        <f>_xlfn.XLOOKUP(A1384,Cleaning!$A:$A,Cleaning!$B:$B,0,0)</f>
        <v>201</v>
      </c>
      <c r="C1384" s="2">
        <f>_xlfn.XLOOKUP(A1384,Cleaning!$A:$A,Cleaning!$C:$C,0,0)</f>
        <v>45876</v>
      </c>
      <c r="D1384" s="4">
        <f>_xlfn.XLOOKUP(A1384,Cleaning!$A:$A,Cleaning!$D:$D,0,0)</f>
        <v>0.2767013888888889</v>
      </c>
      <c r="E1384" s="2">
        <f>_xlfn.XLOOKUP(A1384,Cleaning!$A:$A,Cleaning!$E:$E,0,0)</f>
        <v>45876</v>
      </c>
      <c r="F1384" s="10" t="str">
        <f>_xlfn.XLOOKUP(A1384,Cleaning!$A:$A,Cleaning!$F:$F,0,0)</f>
        <v>Thursday</v>
      </c>
      <c r="G1384" t="str">
        <f>_xlfn.XLOOKUP(A1384,Cleaning!$A:$A,Cleaning!$G:$G,0,0)</f>
        <v>Breakfast</v>
      </c>
      <c r="H1384" t="str">
        <f>_xlfn.XLOOKUP(A1384,Cleaning!$A:$A,Cleaning!$I:$I,0,0)</f>
        <v>Takeout</v>
      </c>
      <c r="I1384" t="str">
        <f>_xlfn.XLOOKUP(A1384,Cleaning!$A:$A,Cleaning!$J:$J,0,0)</f>
        <v>Coffee</v>
      </c>
      <c r="J1384" t="str">
        <f>_xlfn.XLOOKUP(A1384,Cleaning!$A:$A,Cleaning!$L:$L,0,0)</f>
        <v>Sugar-Free Syrup</v>
      </c>
      <c r="K1384" t="str">
        <f>_xlfn.XLOOKUP(A1384,Cleaning!$A:$A,Cleaning!$X:$X,0,0)</f>
        <v>MobilePay</v>
      </c>
      <c r="L1384" s="3">
        <f>_xlfn.XLOOKUP(A1384,Cleaning!$A:$A,Cleaning!$M:$M,0,0)</f>
        <v>1</v>
      </c>
      <c r="M1384" s="5">
        <f>_xlfn.XLOOKUP(A1384,Cleaning!$A:$A,Cleaning!$O:$O,0,0)</f>
        <v>2.6199999999999997</v>
      </c>
      <c r="N1384" s="12">
        <f>_xlfn.XLOOKUP(A1384,Cleaning!$A:$A,Cleaning!$P:$P,0,0)</f>
        <v>2.6199999999999997</v>
      </c>
      <c r="O1384">
        <f>_xlfn.XLOOKUP(A1384,Cleaning!$A:$A,Cleaning!$R:$R,0,0)</f>
        <v>0</v>
      </c>
      <c r="P1384">
        <f>_xlfn.XLOOKUP(A1384,Cleaning!$A:$A,Cleaning!$T:$T,0,0)</f>
        <v>0.18</v>
      </c>
      <c r="Q1384" s="5">
        <f>_xlfn.XLOOKUP(A1384,Cleaning!$A:$A,Cleaning!$V:$V,0,0)</f>
        <v>2.8</v>
      </c>
    </row>
    <row r="1385" spans="1:17" x14ac:dyDescent="0.3">
      <c r="A1385" s="3">
        <v>121383</v>
      </c>
      <c r="B1385">
        <f>_xlfn.XLOOKUP(A1385,Cleaning!$A:$A,Cleaning!$B:$B,0,0)</f>
        <v>103</v>
      </c>
      <c r="C1385" s="2">
        <f>_xlfn.XLOOKUP(A1385,Cleaning!$A:$A,Cleaning!$C:$C,0,0)</f>
        <v>45833</v>
      </c>
      <c r="D1385" s="4">
        <f>_xlfn.XLOOKUP(A1385,Cleaning!$A:$A,Cleaning!$D:$D,0,0)</f>
        <v>0.31748842592592591</v>
      </c>
      <c r="E1385" s="2">
        <f>_xlfn.XLOOKUP(A1385,Cleaning!$A:$A,Cleaning!$E:$E,0,0)</f>
        <v>45833</v>
      </c>
      <c r="F1385" s="10" t="str">
        <f>_xlfn.XLOOKUP(A1385,Cleaning!$A:$A,Cleaning!$F:$F,0,0)</f>
        <v>Wednesday</v>
      </c>
      <c r="G1385" t="str">
        <f>_xlfn.XLOOKUP(A1385,Cleaning!$A:$A,Cleaning!$G:$G,0,0)</f>
        <v>Dinner</v>
      </c>
      <c r="H1385" t="str">
        <f>_xlfn.XLOOKUP(A1385,Cleaning!$A:$A,Cleaning!$I:$I,0,0)</f>
        <v>Drive-Thru</v>
      </c>
      <c r="I1385" t="str">
        <f>_xlfn.XLOOKUP(A1385,Cleaning!$A:$A,Cleaning!$J:$J,0,0)</f>
        <v>Chicken Sandwich</v>
      </c>
      <c r="J1385" t="str">
        <f>_xlfn.XLOOKUP(A1385,Cleaning!$A:$A,Cleaning!$L:$L,0,0)</f>
        <v>No Pickles</v>
      </c>
      <c r="K1385" t="str">
        <f>_xlfn.XLOOKUP(A1385,Cleaning!$A:$A,Cleaning!$X:$X,0,0)</f>
        <v>Card</v>
      </c>
      <c r="L1385" s="3">
        <f>_xlfn.XLOOKUP(A1385,Cleaning!$A:$A,Cleaning!$M:$M,0,0)</f>
        <v>1</v>
      </c>
      <c r="M1385" s="5">
        <f>_xlfn.XLOOKUP(A1385,Cleaning!$A:$A,Cleaning!$O:$O,0,0)</f>
        <v>5.17</v>
      </c>
      <c r="N1385" s="12">
        <f>_xlfn.XLOOKUP(A1385,Cleaning!$A:$A,Cleaning!$P:$P,0,0)</f>
        <v>5.17</v>
      </c>
      <c r="O1385">
        <f>_xlfn.XLOOKUP(A1385,Cleaning!$A:$A,Cleaning!$R:$R,0,0)</f>
        <v>0</v>
      </c>
      <c r="P1385">
        <f>_xlfn.XLOOKUP(A1385,Cleaning!$A:$A,Cleaning!$T:$T,0,0)</f>
        <v>0.41</v>
      </c>
      <c r="Q1385" s="5">
        <f>_xlfn.XLOOKUP(A1385,Cleaning!$A:$A,Cleaning!$V:$V,0,0)</f>
        <v>5.58</v>
      </c>
    </row>
    <row r="1386" spans="1:17" x14ac:dyDescent="0.3">
      <c r="A1386" s="3">
        <v>121384</v>
      </c>
      <c r="B1386">
        <f>_xlfn.XLOOKUP(A1386,Cleaning!$A:$A,Cleaning!$B:$B,0,0)</f>
        <v>101</v>
      </c>
      <c r="C1386" s="2">
        <f>_xlfn.XLOOKUP(A1386,Cleaning!$A:$A,Cleaning!$C:$C,0,0)</f>
        <v>45779</v>
      </c>
      <c r="D1386" s="4">
        <f>_xlfn.XLOOKUP(A1386,Cleaning!$A:$A,Cleaning!$D:$D,0,0)</f>
        <v>4.1793981481481481E-2</v>
      </c>
      <c r="E1386" s="2">
        <f>_xlfn.XLOOKUP(A1386,Cleaning!$A:$A,Cleaning!$E:$E,0,0)</f>
        <v>45779</v>
      </c>
      <c r="F1386" s="10" t="str">
        <f>_xlfn.XLOOKUP(A1386,Cleaning!$A:$A,Cleaning!$F:$F,0,0)</f>
        <v>Friday</v>
      </c>
      <c r="G1386" t="str">
        <f>_xlfn.XLOOKUP(A1386,Cleaning!$A:$A,Cleaning!$G:$G,0,0)</f>
        <v>Lunch</v>
      </c>
      <c r="H1386" t="str">
        <f>_xlfn.XLOOKUP(A1386,Cleaning!$A:$A,Cleaning!$I:$I,0,0)</f>
        <v>Dine-In</v>
      </c>
      <c r="I1386" t="str">
        <f>_xlfn.XLOOKUP(A1386,Cleaning!$A:$A,Cleaning!$J:$J,0,0)</f>
        <v>Spicy Chicken Combo</v>
      </c>
      <c r="J1386" t="str">
        <f>_xlfn.XLOOKUP(A1386,Cleaning!$A:$A,Cleaning!$L:$L,0,0)</f>
        <v>No Modifier</v>
      </c>
      <c r="K1386" t="str">
        <f>_xlfn.XLOOKUP(A1386,Cleaning!$A:$A,Cleaning!$X:$X,0,0)</f>
        <v>Card</v>
      </c>
      <c r="L1386" s="3">
        <f>_xlfn.XLOOKUP(A1386,Cleaning!$A:$A,Cleaning!$M:$M,0,0)</f>
        <v>1</v>
      </c>
      <c r="M1386" s="5">
        <f>_xlfn.XLOOKUP(A1386,Cleaning!$A:$A,Cleaning!$O:$O,0,0)</f>
        <v>9.66</v>
      </c>
      <c r="N1386" s="12">
        <f>_xlfn.XLOOKUP(A1386,Cleaning!$A:$A,Cleaning!$P:$P,0,0)</f>
        <v>9.66</v>
      </c>
      <c r="O1386">
        <f>_xlfn.XLOOKUP(A1386,Cleaning!$A:$A,Cleaning!$R:$R,0,0)</f>
        <v>0</v>
      </c>
      <c r="P1386">
        <f>_xlfn.XLOOKUP(A1386,Cleaning!$A:$A,Cleaning!$T:$T,0,0)</f>
        <v>0.7</v>
      </c>
      <c r="Q1386" s="5">
        <f>_xlfn.XLOOKUP(A1386,Cleaning!$A:$A,Cleaning!$V:$V,0,0)</f>
        <v>10.36</v>
      </c>
    </row>
    <row r="1387" spans="1:17" x14ac:dyDescent="0.3">
      <c r="A1387" s="3">
        <v>121385</v>
      </c>
      <c r="B1387">
        <f>_xlfn.XLOOKUP(A1387,Cleaning!$A:$A,Cleaning!$B:$B,0,0)</f>
        <v>101</v>
      </c>
      <c r="C1387" s="2">
        <f>_xlfn.XLOOKUP(A1387,Cleaning!$A:$A,Cleaning!$C:$C,0,0)</f>
        <v>45855</v>
      </c>
      <c r="D1387" s="4">
        <f>_xlfn.XLOOKUP(A1387,Cleaning!$A:$A,Cleaning!$D:$D,0,0)</f>
        <v>0.23450231481481482</v>
      </c>
      <c r="E1387" s="2">
        <f>_xlfn.XLOOKUP(A1387,Cleaning!$A:$A,Cleaning!$E:$E,0,0)</f>
        <v>45855</v>
      </c>
      <c r="F1387" s="10" t="str">
        <f>_xlfn.XLOOKUP(A1387,Cleaning!$A:$A,Cleaning!$F:$F,0,0)</f>
        <v>Thursday</v>
      </c>
      <c r="G1387" t="str">
        <f>_xlfn.XLOOKUP(A1387,Cleaning!$A:$A,Cleaning!$G:$G,0,0)</f>
        <v>Afternoon</v>
      </c>
      <c r="H1387" t="str">
        <f>_xlfn.XLOOKUP(A1387,Cleaning!$A:$A,Cleaning!$I:$I,0,0)</f>
        <v>Takeout</v>
      </c>
      <c r="I1387" t="str">
        <f>_xlfn.XLOOKUP(A1387,Cleaning!$A:$A,Cleaning!$J:$J,0,0)</f>
        <v>Chicken Nuggets (10pc)</v>
      </c>
      <c r="J1387" t="str">
        <f>_xlfn.XLOOKUP(A1387,Cleaning!$A:$A,Cleaning!$L:$L,0,0)</f>
        <v>No Modifier</v>
      </c>
      <c r="K1387" t="str">
        <f>_xlfn.XLOOKUP(A1387,Cleaning!$A:$A,Cleaning!$X:$X,0,0)</f>
        <v>Card</v>
      </c>
      <c r="L1387" s="3">
        <f>_xlfn.XLOOKUP(A1387,Cleaning!$A:$A,Cleaning!$M:$M,0,0)</f>
        <v>1</v>
      </c>
      <c r="M1387" s="5">
        <f>_xlfn.XLOOKUP(A1387,Cleaning!$A:$A,Cleaning!$O:$O,0,0)</f>
        <v>5.09</v>
      </c>
      <c r="N1387" s="12">
        <f>_xlfn.XLOOKUP(A1387,Cleaning!$A:$A,Cleaning!$P:$P,0,0)</f>
        <v>5.09</v>
      </c>
      <c r="O1387">
        <f>_xlfn.XLOOKUP(A1387,Cleaning!$A:$A,Cleaning!$R:$R,0,0)</f>
        <v>0</v>
      </c>
      <c r="P1387">
        <f>_xlfn.XLOOKUP(A1387,Cleaning!$A:$A,Cleaning!$T:$T,0,0)</f>
        <v>0.38</v>
      </c>
      <c r="Q1387" s="5">
        <f>_xlfn.XLOOKUP(A1387,Cleaning!$A:$A,Cleaning!$V:$V,0,0)</f>
        <v>5.47</v>
      </c>
    </row>
    <row r="1388" spans="1:17" x14ac:dyDescent="0.3">
      <c r="A1388" s="3">
        <v>121386</v>
      </c>
      <c r="B1388">
        <f>_xlfn.XLOOKUP(A1388,Cleaning!$A:$A,Cleaning!$B:$B,0,0)</f>
        <v>101</v>
      </c>
      <c r="C1388" s="2">
        <f>_xlfn.XLOOKUP(A1388,Cleaning!$A:$A,Cleaning!$C:$C,0,0)</f>
        <v>45804</v>
      </c>
      <c r="D1388" s="4">
        <f>_xlfn.XLOOKUP(A1388,Cleaning!$A:$A,Cleaning!$D:$D,0,0)</f>
        <v>0.30138888888888887</v>
      </c>
      <c r="E1388" s="2">
        <f>_xlfn.XLOOKUP(A1388,Cleaning!$A:$A,Cleaning!$E:$E,0,0)</f>
        <v>45804</v>
      </c>
      <c r="F1388" s="10" t="str">
        <f>_xlfn.XLOOKUP(A1388,Cleaning!$A:$A,Cleaning!$F:$F,0,0)</f>
        <v>Tuesday</v>
      </c>
      <c r="G1388" t="str">
        <f>_xlfn.XLOOKUP(A1388,Cleaning!$A:$A,Cleaning!$G:$G,0,0)</f>
        <v>Dinner</v>
      </c>
      <c r="H1388" t="str">
        <f>_xlfn.XLOOKUP(A1388,Cleaning!$A:$A,Cleaning!$I:$I,0,0)</f>
        <v>Dine-In</v>
      </c>
      <c r="I1388" t="str">
        <f>_xlfn.XLOOKUP(A1388,Cleaning!$A:$A,Cleaning!$J:$J,0,0)</f>
        <v>Spicy Chicken Combo</v>
      </c>
      <c r="J1388" t="str">
        <f>_xlfn.XLOOKUP(A1388,Cleaning!$A:$A,Cleaning!$L:$L,0,0)</f>
        <v>No Modifier</v>
      </c>
      <c r="K1388" t="str">
        <f>_xlfn.XLOOKUP(A1388,Cleaning!$A:$A,Cleaning!$X:$X,0,0)</f>
        <v>MobilePay</v>
      </c>
      <c r="L1388" s="3">
        <f>_xlfn.XLOOKUP(A1388,Cleaning!$A:$A,Cleaning!$M:$M,0,0)</f>
        <v>1</v>
      </c>
      <c r="M1388" s="5">
        <f>_xlfn.XLOOKUP(A1388,Cleaning!$A:$A,Cleaning!$O:$O,0,0)</f>
        <v>9.94</v>
      </c>
      <c r="N1388" s="12">
        <f>_xlfn.XLOOKUP(A1388,Cleaning!$A:$A,Cleaning!$P:$P,0,0)</f>
        <v>9.94</v>
      </c>
      <c r="O1388">
        <f>_xlfn.XLOOKUP(A1388,Cleaning!$A:$A,Cleaning!$R:$R,0,0)</f>
        <v>0</v>
      </c>
      <c r="P1388">
        <f>_xlfn.XLOOKUP(A1388,Cleaning!$A:$A,Cleaning!$T:$T,0,0)</f>
        <v>0.84</v>
      </c>
      <c r="Q1388" s="5">
        <f>_xlfn.XLOOKUP(A1388,Cleaning!$A:$A,Cleaning!$V:$V,0,0)</f>
        <v>10.78</v>
      </c>
    </row>
    <row r="1389" spans="1:17" x14ac:dyDescent="0.3">
      <c r="A1389" s="3">
        <v>121387</v>
      </c>
      <c r="B1389">
        <f>_xlfn.XLOOKUP(A1389,Cleaning!$A:$A,Cleaning!$B:$B,0,0)</f>
        <v>301</v>
      </c>
      <c r="C1389" s="2">
        <f>_xlfn.XLOOKUP(A1389,Cleaning!$A:$A,Cleaning!$C:$C,0,0)</f>
        <v>45822</v>
      </c>
      <c r="D1389" s="4">
        <f>_xlfn.XLOOKUP(A1389,Cleaning!$A:$A,Cleaning!$D:$D,0,0)</f>
        <v>7.8645833333333331E-2</v>
      </c>
      <c r="E1389" s="2">
        <f>_xlfn.XLOOKUP(A1389,Cleaning!$A:$A,Cleaning!$E:$E,0,0)</f>
        <v>45822</v>
      </c>
      <c r="F1389" s="10" t="str">
        <f>_xlfn.XLOOKUP(A1389,Cleaning!$A:$A,Cleaning!$F:$F,0,0)</f>
        <v>Saturday</v>
      </c>
      <c r="G1389" t="str">
        <f>_xlfn.XLOOKUP(A1389,Cleaning!$A:$A,Cleaning!$G:$G,0,0)</f>
        <v>Lunch</v>
      </c>
      <c r="H1389" t="str">
        <f>_xlfn.XLOOKUP(A1389,Cleaning!$A:$A,Cleaning!$I:$I,0,0)</f>
        <v>Takeout</v>
      </c>
      <c r="I1389" t="str">
        <f>_xlfn.XLOOKUP(A1389,Cleaning!$A:$A,Cleaning!$J:$J,0,0)</f>
        <v>Double Cheeseburger</v>
      </c>
      <c r="J1389" t="str">
        <f>_xlfn.XLOOKUP(A1389,Cleaning!$A:$A,Cleaning!$L:$L,0,0)</f>
        <v>No Modifier</v>
      </c>
      <c r="K1389" t="str">
        <f>_xlfn.XLOOKUP(A1389,Cleaning!$A:$A,Cleaning!$X:$X,0,0)</f>
        <v>Cash</v>
      </c>
      <c r="L1389" s="3">
        <f>_xlfn.XLOOKUP(A1389,Cleaning!$A:$A,Cleaning!$M:$M,0,0)</f>
        <v>1</v>
      </c>
      <c r="M1389" s="5">
        <f>_xlfn.XLOOKUP(A1389,Cleaning!$A:$A,Cleaning!$O:$O,0,0)</f>
        <v>6.39</v>
      </c>
      <c r="N1389" s="12">
        <f>_xlfn.XLOOKUP(A1389,Cleaning!$A:$A,Cleaning!$P:$P,0,0)</f>
        <v>6.39</v>
      </c>
      <c r="O1389">
        <f>_xlfn.XLOOKUP(A1389,Cleaning!$A:$A,Cleaning!$R:$R,0,0)</f>
        <v>0</v>
      </c>
      <c r="P1389">
        <f>_xlfn.XLOOKUP(A1389,Cleaning!$A:$A,Cleaning!$T:$T,0,0)</f>
        <v>0.42</v>
      </c>
      <c r="Q1389" s="5">
        <f>_xlfn.XLOOKUP(A1389,Cleaning!$A:$A,Cleaning!$V:$V,0,0)</f>
        <v>6.81</v>
      </c>
    </row>
    <row r="1390" spans="1:17" x14ac:dyDescent="0.3">
      <c r="A1390" s="3">
        <v>121388</v>
      </c>
      <c r="B1390">
        <f>_xlfn.XLOOKUP(A1390,Cleaning!$A:$A,Cleaning!$B:$B,0,0)</f>
        <v>401</v>
      </c>
      <c r="C1390" s="2">
        <f>_xlfn.XLOOKUP(A1390,Cleaning!$A:$A,Cleaning!$C:$C,0,0)</f>
        <v>45834</v>
      </c>
      <c r="D1390" s="4">
        <f>_xlfn.XLOOKUP(A1390,Cleaning!$A:$A,Cleaning!$D:$D,0,0)</f>
        <v>0.52951388888888884</v>
      </c>
      <c r="E1390" s="2">
        <f>_xlfn.XLOOKUP(A1390,Cleaning!$A:$A,Cleaning!$E:$E,0,0)</f>
        <v>45834</v>
      </c>
      <c r="F1390" s="10" t="str">
        <f>_xlfn.XLOOKUP(A1390,Cleaning!$A:$A,Cleaning!$F:$F,0,0)</f>
        <v>Thursday</v>
      </c>
      <c r="G1390" t="str">
        <f>_xlfn.XLOOKUP(A1390,Cleaning!$A:$A,Cleaning!$G:$G,0,0)</f>
        <v>Lunch</v>
      </c>
      <c r="H1390" t="str">
        <f>_xlfn.XLOOKUP(A1390,Cleaning!$A:$A,Cleaning!$I:$I,0,0)</f>
        <v>Delivery</v>
      </c>
      <c r="I1390" t="str">
        <f>_xlfn.XLOOKUP(A1390,Cleaning!$A:$A,Cleaning!$J:$J,0,0)</f>
        <v>Cheeseburger</v>
      </c>
      <c r="J1390" t="str">
        <f>_xlfn.XLOOKUP(A1390,Cleaning!$A:$A,Cleaning!$L:$L,0,0)</f>
        <v>No Modifier</v>
      </c>
      <c r="K1390" t="str">
        <f>_xlfn.XLOOKUP(A1390,Cleaning!$A:$A,Cleaning!$X:$X,0,0)</f>
        <v>MobilePay</v>
      </c>
      <c r="L1390" s="3">
        <f>_xlfn.XLOOKUP(A1390,Cleaning!$A:$A,Cleaning!$M:$M,0,0)</f>
        <v>1</v>
      </c>
      <c r="M1390" s="5">
        <f>_xlfn.XLOOKUP(A1390,Cleaning!$A:$A,Cleaning!$O:$O,0,0)</f>
        <v>4.5</v>
      </c>
      <c r="N1390" s="12">
        <f>_xlfn.XLOOKUP(A1390,Cleaning!$A:$A,Cleaning!$P:$P,0,0)</f>
        <v>4.5</v>
      </c>
      <c r="O1390">
        <f>_xlfn.XLOOKUP(A1390,Cleaning!$A:$A,Cleaning!$R:$R,0,0)</f>
        <v>0</v>
      </c>
      <c r="P1390">
        <f>_xlfn.XLOOKUP(A1390,Cleaning!$A:$A,Cleaning!$T:$T,0,0)</f>
        <v>0.36</v>
      </c>
      <c r="Q1390" s="5">
        <f>_xlfn.XLOOKUP(A1390,Cleaning!$A:$A,Cleaning!$V:$V,0,0)</f>
        <v>4.8600000000000003</v>
      </c>
    </row>
    <row r="1391" spans="1:17" x14ac:dyDescent="0.3">
      <c r="A1391" s="3">
        <v>121389</v>
      </c>
      <c r="B1391">
        <f>_xlfn.XLOOKUP(A1391,Cleaning!$A:$A,Cleaning!$B:$B,0,0)</f>
        <v>103</v>
      </c>
      <c r="C1391" s="2">
        <f>_xlfn.XLOOKUP(A1391,Cleaning!$A:$A,Cleaning!$C:$C,0,0)</f>
        <v>45870</v>
      </c>
      <c r="D1391" s="4">
        <f>_xlfn.XLOOKUP(A1391,Cleaning!$A:$A,Cleaning!$D:$D,0,0)</f>
        <v>0.42181712962962964</v>
      </c>
      <c r="E1391" s="2">
        <f>_xlfn.XLOOKUP(A1391,Cleaning!$A:$A,Cleaning!$E:$E,0,0)</f>
        <v>45870</v>
      </c>
      <c r="F1391" s="10" t="str">
        <f>_xlfn.XLOOKUP(A1391,Cleaning!$A:$A,Cleaning!$F:$F,0,0)</f>
        <v>Friday</v>
      </c>
      <c r="G1391" t="str">
        <f>_xlfn.XLOOKUP(A1391,Cleaning!$A:$A,Cleaning!$G:$G,0,0)</f>
        <v>Breakfast</v>
      </c>
      <c r="H1391" t="str">
        <f>_xlfn.XLOOKUP(A1391,Cleaning!$A:$A,Cleaning!$I:$I,0,0)</f>
        <v>Takeout</v>
      </c>
      <c r="I1391" t="str">
        <f>_xlfn.XLOOKUP(A1391,Cleaning!$A:$A,Cleaning!$J:$J,0,0)</f>
        <v>Soft Drink (Small)</v>
      </c>
      <c r="J1391" t="str">
        <f>_xlfn.XLOOKUP(A1391,Cleaning!$A:$A,Cleaning!$L:$L,0,0)</f>
        <v>No Modifier</v>
      </c>
      <c r="K1391" t="str">
        <f>_xlfn.XLOOKUP(A1391,Cleaning!$A:$A,Cleaning!$X:$X,0,0)</f>
        <v>Cash</v>
      </c>
      <c r="L1391" s="3">
        <f>_xlfn.XLOOKUP(A1391,Cleaning!$A:$A,Cleaning!$M:$M,0,0)</f>
        <v>1</v>
      </c>
      <c r="M1391" s="5">
        <f>_xlfn.XLOOKUP(A1391,Cleaning!$A:$A,Cleaning!$O:$O,0,0)</f>
        <v>1.48</v>
      </c>
      <c r="N1391" s="12">
        <f>_xlfn.XLOOKUP(A1391,Cleaning!$A:$A,Cleaning!$P:$P,0,0)</f>
        <v>1.48</v>
      </c>
      <c r="O1391">
        <f>_xlfn.XLOOKUP(A1391,Cleaning!$A:$A,Cleaning!$R:$R,0,0)</f>
        <v>0</v>
      </c>
      <c r="P1391">
        <f>_xlfn.XLOOKUP(A1391,Cleaning!$A:$A,Cleaning!$T:$T,0,0)</f>
        <v>0.13</v>
      </c>
      <c r="Q1391" s="5">
        <f>_xlfn.XLOOKUP(A1391,Cleaning!$A:$A,Cleaning!$V:$V,0,0)</f>
        <v>1.61</v>
      </c>
    </row>
    <row r="1392" spans="1:17" x14ac:dyDescent="0.3">
      <c r="A1392" s="3">
        <v>121390</v>
      </c>
      <c r="B1392">
        <f>_xlfn.XLOOKUP(A1392,Cleaning!$A:$A,Cleaning!$B:$B,0,0)</f>
        <v>301</v>
      </c>
      <c r="C1392" s="2">
        <f>_xlfn.XLOOKUP(A1392,Cleaning!$A:$A,Cleaning!$C:$C,0,0)</f>
        <v>45869</v>
      </c>
      <c r="D1392" s="4">
        <f>_xlfn.XLOOKUP(A1392,Cleaning!$A:$A,Cleaning!$D:$D,0,0)</f>
        <v>0.14226851851851852</v>
      </c>
      <c r="E1392" s="2">
        <f>_xlfn.XLOOKUP(A1392,Cleaning!$A:$A,Cleaning!$E:$E,0,0)</f>
        <v>45869</v>
      </c>
      <c r="F1392" s="10" t="str">
        <f>_xlfn.XLOOKUP(A1392,Cleaning!$A:$A,Cleaning!$F:$F,0,0)</f>
        <v>Thursday</v>
      </c>
      <c r="G1392" t="str">
        <f>_xlfn.XLOOKUP(A1392,Cleaning!$A:$A,Cleaning!$G:$G,0,0)</f>
        <v>Afternoon</v>
      </c>
      <c r="H1392" t="str">
        <f>_xlfn.XLOOKUP(A1392,Cleaning!$A:$A,Cleaning!$I:$I,0,0)</f>
        <v>Takeout</v>
      </c>
      <c r="I1392" t="str">
        <f>_xlfn.XLOOKUP(A1392,Cleaning!$A:$A,Cleaning!$J:$J,0,0)</f>
        <v>Milkshake</v>
      </c>
      <c r="J1392" t="str">
        <f>_xlfn.XLOOKUP(A1392,Cleaning!$A:$A,Cleaning!$L:$L,0,0)</f>
        <v>Sugar-Free Syrup</v>
      </c>
      <c r="K1392" t="str">
        <f>_xlfn.XLOOKUP(A1392,Cleaning!$A:$A,Cleaning!$X:$X,0,0)</f>
        <v>Cash</v>
      </c>
      <c r="L1392" s="3">
        <f>_xlfn.XLOOKUP(A1392,Cleaning!$A:$A,Cleaning!$M:$M,0,0)</f>
        <v>2</v>
      </c>
      <c r="M1392" s="5">
        <f>_xlfn.XLOOKUP(A1392,Cleaning!$A:$A,Cleaning!$O:$O,0,0)</f>
        <v>4.4399999999999995</v>
      </c>
      <c r="N1392" s="12">
        <f>_xlfn.XLOOKUP(A1392,Cleaning!$A:$A,Cleaning!$P:$P,0,0)</f>
        <v>8.879999999999999</v>
      </c>
      <c r="O1392">
        <f>_xlfn.XLOOKUP(A1392,Cleaning!$A:$A,Cleaning!$R:$R,0,0)</f>
        <v>1.33</v>
      </c>
      <c r="P1392">
        <f>_xlfn.XLOOKUP(A1392,Cleaning!$A:$A,Cleaning!$T:$T,0,0)</f>
        <v>0.53</v>
      </c>
      <c r="Q1392" s="5">
        <f>_xlfn.XLOOKUP(A1392,Cleaning!$A:$A,Cleaning!$V:$V,0,0)</f>
        <v>8.08</v>
      </c>
    </row>
    <row r="1393" spans="1:17" x14ac:dyDescent="0.3">
      <c r="A1393" s="3">
        <v>121391</v>
      </c>
      <c r="B1393">
        <f>_xlfn.XLOOKUP(A1393,Cleaning!$A:$A,Cleaning!$B:$B,0,0)</f>
        <v>301</v>
      </c>
      <c r="C1393" s="2">
        <f>_xlfn.XLOOKUP(A1393,Cleaning!$A:$A,Cleaning!$C:$C,0,0)</f>
        <v>45847</v>
      </c>
      <c r="D1393" s="4">
        <f>_xlfn.XLOOKUP(A1393,Cleaning!$A:$A,Cleaning!$D:$D,0,0)</f>
        <v>0.33003472222222224</v>
      </c>
      <c r="E1393" s="2">
        <f>_xlfn.XLOOKUP(A1393,Cleaning!$A:$A,Cleaning!$E:$E,0,0)</f>
        <v>45847</v>
      </c>
      <c r="F1393" s="10" t="str">
        <f>_xlfn.XLOOKUP(A1393,Cleaning!$A:$A,Cleaning!$F:$F,0,0)</f>
        <v>Wednesday</v>
      </c>
      <c r="G1393" t="str">
        <f>_xlfn.XLOOKUP(A1393,Cleaning!$A:$A,Cleaning!$G:$G,0,0)</f>
        <v>Dinner</v>
      </c>
      <c r="H1393" t="str">
        <f>_xlfn.XLOOKUP(A1393,Cleaning!$A:$A,Cleaning!$I:$I,0,0)</f>
        <v>Delivery</v>
      </c>
      <c r="I1393" t="str">
        <f>_xlfn.XLOOKUP(A1393,Cleaning!$A:$A,Cleaning!$J:$J,0,0)</f>
        <v>Chicken Sandwich</v>
      </c>
      <c r="J1393" t="str">
        <f>_xlfn.XLOOKUP(A1393,Cleaning!$A:$A,Cleaning!$L:$L,0,0)</f>
        <v>Spicy</v>
      </c>
      <c r="K1393" t="str">
        <f>_xlfn.XLOOKUP(A1393,Cleaning!$A:$A,Cleaning!$X:$X,0,0)</f>
        <v>Card</v>
      </c>
      <c r="L1393" s="3">
        <f>_xlfn.XLOOKUP(A1393,Cleaning!$A:$A,Cleaning!$M:$M,0,0)</f>
        <v>1</v>
      </c>
      <c r="M1393" s="5">
        <f>_xlfn.XLOOKUP(A1393,Cleaning!$A:$A,Cleaning!$O:$O,0,0)</f>
        <v>5.14</v>
      </c>
      <c r="N1393" s="12">
        <f>_xlfn.XLOOKUP(A1393,Cleaning!$A:$A,Cleaning!$P:$P,0,0)</f>
        <v>5.14</v>
      </c>
      <c r="O1393">
        <f>_xlfn.XLOOKUP(A1393,Cleaning!$A:$A,Cleaning!$R:$R,0,0)</f>
        <v>0</v>
      </c>
      <c r="P1393">
        <f>_xlfn.XLOOKUP(A1393,Cleaning!$A:$A,Cleaning!$T:$T,0,0)</f>
        <v>0.44</v>
      </c>
      <c r="Q1393" s="5">
        <f>_xlfn.XLOOKUP(A1393,Cleaning!$A:$A,Cleaning!$V:$V,0,0)</f>
        <v>5.58</v>
      </c>
    </row>
    <row r="1394" spans="1:17" x14ac:dyDescent="0.3">
      <c r="A1394" s="3">
        <v>121392</v>
      </c>
      <c r="B1394">
        <f>_xlfn.XLOOKUP(A1394,Cleaning!$A:$A,Cleaning!$B:$B,0,0)</f>
        <v>202</v>
      </c>
      <c r="C1394" s="2">
        <f>_xlfn.XLOOKUP(A1394,Cleaning!$A:$A,Cleaning!$C:$C,0,0)</f>
        <v>45794</v>
      </c>
      <c r="D1394" s="4">
        <f>_xlfn.XLOOKUP(A1394,Cleaning!$A:$A,Cleaning!$D:$D,0,0)</f>
        <v>0.38392361111111112</v>
      </c>
      <c r="E1394" s="2">
        <f>_xlfn.XLOOKUP(A1394,Cleaning!$A:$A,Cleaning!$E:$E,0,0)</f>
        <v>45794</v>
      </c>
      <c r="F1394" s="10" t="str">
        <f>_xlfn.XLOOKUP(A1394,Cleaning!$A:$A,Cleaning!$F:$F,0,0)</f>
        <v>Saturday</v>
      </c>
      <c r="G1394" t="str">
        <f>_xlfn.XLOOKUP(A1394,Cleaning!$A:$A,Cleaning!$G:$G,0,0)</f>
        <v>Breakfast</v>
      </c>
      <c r="H1394" t="str">
        <f>_xlfn.XLOOKUP(A1394,Cleaning!$A:$A,Cleaning!$I:$I,0,0)</f>
        <v>Drive-Thru</v>
      </c>
      <c r="I1394" t="str">
        <f>_xlfn.XLOOKUP(A1394,Cleaning!$A:$A,Cleaning!$J:$J,0,0)</f>
        <v>Breakfast Burrito</v>
      </c>
      <c r="J1394" t="str">
        <f>_xlfn.XLOOKUP(A1394,Cleaning!$A:$A,Cleaning!$L:$L,0,0)</f>
        <v>No Modifier</v>
      </c>
      <c r="K1394" t="str">
        <f>_xlfn.XLOOKUP(A1394,Cleaning!$A:$A,Cleaning!$X:$X,0,0)</f>
        <v>Card</v>
      </c>
      <c r="L1394" s="3">
        <f>_xlfn.XLOOKUP(A1394,Cleaning!$A:$A,Cleaning!$M:$M,0,0)</f>
        <v>2</v>
      </c>
      <c r="M1394" s="5">
        <f>_xlfn.XLOOKUP(A1394,Cleaning!$A:$A,Cleaning!$O:$O,0,0)</f>
        <v>5.44</v>
      </c>
      <c r="N1394" s="12">
        <f>_xlfn.XLOOKUP(A1394,Cleaning!$A:$A,Cleaning!$P:$P,0,0)</f>
        <v>10.88</v>
      </c>
      <c r="O1394">
        <f>_xlfn.XLOOKUP(A1394,Cleaning!$A:$A,Cleaning!$R:$R,0,0)</f>
        <v>0</v>
      </c>
      <c r="P1394">
        <f>_xlfn.XLOOKUP(A1394,Cleaning!$A:$A,Cleaning!$T:$T,0,0)</f>
        <v>0.76</v>
      </c>
      <c r="Q1394" s="5">
        <f>_xlfn.XLOOKUP(A1394,Cleaning!$A:$A,Cleaning!$V:$V,0,0)</f>
        <v>11.64</v>
      </c>
    </row>
    <row r="1395" spans="1:17" x14ac:dyDescent="0.3">
      <c r="A1395" s="3">
        <v>121393</v>
      </c>
      <c r="B1395">
        <f>_xlfn.XLOOKUP(A1395,Cleaning!$A:$A,Cleaning!$B:$B,0,0)</f>
        <v>301</v>
      </c>
      <c r="C1395" s="2">
        <f>_xlfn.XLOOKUP(A1395,Cleaning!$A:$A,Cleaning!$C:$C,0,0)</f>
        <v>45824</v>
      </c>
      <c r="D1395" s="4">
        <f>_xlfn.XLOOKUP(A1395,Cleaning!$A:$A,Cleaning!$D:$D,0,0)</f>
        <v>0.34596064814814814</v>
      </c>
      <c r="E1395" s="2">
        <f>_xlfn.XLOOKUP(A1395,Cleaning!$A:$A,Cleaning!$E:$E,0,0)</f>
        <v>45824</v>
      </c>
      <c r="F1395" s="10" t="str">
        <f>_xlfn.XLOOKUP(A1395,Cleaning!$A:$A,Cleaning!$F:$F,0,0)</f>
        <v>Monday</v>
      </c>
      <c r="G1395" t="str">
        <f>_xlfn.XLOOKUP(A1395,Cleaning!$A:$A,Cleaning!$G:$G,0,0)</f>
        <v>Breakfast</v>
      </c>
      <c r="H1395" t="str">
        <f>_xlfn.XLOOKUP(A1395,Cleaning!$A:$A,Cleaning!$I:$I,0,0)</f>
        <v>Takeout</v>
      </c>
      <c r="I1395" t="str">
        <f>_xlfn.XLOOKUP(A1395,Cleaning!$A:$A,Cleaning!$J:$J,0,0)</f>
        <v>Latte</v>
      </c>
      <c r="J1395" t="str">
        <f>_xlfn.XLOOKUP(A1395,Cleaning!$A:$A,Cleaning!$L:$L,0,0)</f>
        <v>Extra Ice</v>
      </c>
      <c r="K1395" t="str">
        <f>_xlfn.XLOOKUP(A1395,Cleaning!$A:$A,Cleaning!$X:$X,0,0)</f>
        <v>MobilePay</v>
      </c>
      <c r="L1395" s="3">
        <f>_xlfn.XLOOKUP(A1395,Cleaning!$A:$A,Cleaning!$M:$M,0,0)</f>
        <v>1</v>
      </c>
      <c r="M1395" s="5">
        <f>_xlfn.XLOOKUP(A1395,Cleaning!$A:$A,Cleaning!$O:$O,0,0)</f>
        <v>3.27</v>
      </c>
      <c r="N1395" s="12">
        <f>_xlfn.XLOOKUP(A1395,Cleaning!$A:$A,Cleaning!$P:$P,0,0)</f>
        <v>3.27</v>
      </c>
      <c r="O1395">
        <f>_xlfn.XLOOKUP(A1395,Cleaning!$A:$A,Cleaning!$R:$R,0,0)</f>
        <v>0</v>
      </c>
      <c r="P1395">
        <f>_xlfn.XLOOKUP(A1395,Cleaning!$A:$A,Cleaning!$T:$T,0,0)</f>
        <v>0.23</v>
      </c>
      <c r="Q1395" s="5">
        <f>_xlfn.XLOOKUP(A1395,Cleaning!$A:$A,Cleaning!$V:$V,0,0)</f>
        <v>3.5</v>
      </c>
    </row>
    <row r="1396" spans="1:17" x14ac:dyDescent="0.3">
      <c r="A1396" s="3">
        <v>121394</v>
      </c>
      <c r="B1396">
        <f>_xlfn.XLOOKUP(A1396,Cleaning!$A:$A,Cleaning!$B:$B,0,0)</f>
        <v>402</v>
      </c>
      <c r="C1396" s="2">
        <f>_xlfn.XLOOKUP(A1396,Cleaning!$A:$A,Cleaning!$C:$C,0,0)</f>
        <v>45832</v>
      </c>
      <c r="D1396" s="4">
        <f>_xlfn.XLOOKUP(A1396,Cleaning!$A:$A,Cleaning!$D:$D,0,0)</f>
        <v>5.6238425925925928E-2</v>
      </c>
      <c r="E1396" s="2">
        <f>_xlfn.XLOOKUP(A1396,Cleaning!$A:$A,Cleaning!$E:$E,0,0)</f>
        <v>45832</v>
      </c>
      <c r="F1396" s="10" t="str">
        <f>_xlfn.XLOOKUP(A1396,Cleaning!$A:$A,Cleaning!$F:$F,0,0)</f>
        <v>Tuesday</v>
      </c>
      <c r="G1396" t="str">
        <f>_xlfn.XLOOKUP(A1396,Cleaning!$A:$A,Cleaning!$G:$G,0,0)</f>
        <v>Late Night</v>
      </c>
      <c r="H1396" t="str">
        <f>_xlfn.XLOOKUP(A1396,Cleaning!$A:$A,Cleaning!$I:$I,0,0)</f>
        <v>Drive-Thru</v>
      </c>
      <c r="I1396" t="str">
        <f>_xlfn.XLOOKUP(A1396,Cleaning!$A:$A,Cleaning!$J:$J,0,0)</f>
        <v>Milkshake</v>
      </c>
      <c r="J1396" t="str">
        <f>_xlfn.XLOOKUP(A1396,Cleaning!$A:$A,Cleaning!$L:$L,0,0)</f>
        <v>No Modifier</v>
      </c>
      <c r="K1396" t="str">
        <f>_xlfn.XLOOKUP(A1396,Cleaning!$A:$A,Cleaning!$X:$X,0,0)</f>
        <v>Cash</v>
      </c>
      <c r="L1396" s="3">
        <f>_xlfn.XLOOKUP(A1396,Cleaning!$A:$A,Cleaning!$M:$M,0,0)</f>
        <v>1</v>
      </c>
      <c r="M1396" s="5">
        <f>_xlfn.XLOOKUP(A1396,Cleaning!$A:$A,Cleaning!$O:$O,0,0)</f>
        <v>3.87</v>
      </c>
      <c r="N1396" s="12">
        <f>_xlfn.XLOOKUP(A1396,Cleaning!$A:$A,Cleaning!$P:$P,0,0)</f>
        <v>3.87</v>
      </c>
      <c r="O1396">
        <f>_xlfn.XLOOKUP(A1396,Cleaning!$A:$A,Cleaning!$R:$R,0,0)</f>
        <v>0</v>
      </c>
      <c r="P1396">
        <f>_xlfn.XLOOKUP(A1396,Cleaning!$A:$A,Cleaning!$T:$T,0,0)</f>
        <v>0.33</v>
      </c>
      <c r="Q1396" s="5">
        <f>_xlfn.XLOOKUP(A1396,Cleaning!$A:$A,Cleaning!$V:$V,0,0)</f>
        <v>4.2</v>
      </c>
    </row>
    <row r="1397" spans="1:17" x14ac:dyDescent="0.3">
      <c r="A1397" s="3">
        <v>121395</v>
      </c>
      <c r="B1397">
        <f>_xlfn.XLOOKUP(A1397,Cleaning!$A:$A,Cleaning!$B:$B,0,0)</f>
        <v>102</v>
      </c>
      <c r="C1397" s="2">
        <f>_xlfn.XLOOKUP(A1397,Cleaning!$A:$A,Cleaning!$C:$C,0,0)</f>
        <v>45826</v>
      </c>
      <c r="D1397" s="4">
        <f>_xlfn.XLOOKUP(A1397,Cleaning!$A:$A,Cleaning!$D:$D,0,0)</f>
        <v>0.42245370370370372</v>
      </c>
      <c r="E1397" s="2">
        <f>_xlfn.XLOOKUP(A1397,Cleaning!$A:$A,Cleaning!$E:$E,0,0)</f>
        <v>45826</v>
      </c>
      <c r="F1397" s="10" t="str">
        <f>_xlfn.XLOOKUP(A1397,Cleaning!$A:$A,Cleaning!$F:$F,0,0)</f>
        <v>Wednesday</v>
      </c>
      <c r="G1397" t="str">
        <f>_xlfn.XLOOKUP(A1397,Cleaning!$A:$A,Cleaning!$G:$G,0,0)</f>
        <v>Breakfast</v>
      </c>
      <c r="H1397" t="str">
        <f>_xlfn.XLOOKUP(A1397,Cleaning!$A:$A,Cleaning!$I:$I,0,0)</f>
        <v>Dine-In</v>
      </c>
      <c r="I1397" t="str">
        <f>_xlfn.XLOOKUP(A1397,Cleaning!$A:$A,Cleaning!$J:$J,0,0)</f>
        <v>Egg Muffin</v>
      </c>
      <c r="J1397" t="str">
        <f>_xlfn.XLOOKUP(A1397,Cleaning!$A:$A,Cleaning!$L:$L,0,0)</f>
        <v>No Modifier</v>
      </c>
      <c r="K1397" t="str">
        <f>_xlfn.XLOOKUP(A1397,Cleaning!$A:$A,Cleaning!$X:$X,0,0)</f>
        <v>Card</v>
      </c>
      <c r="L1397" s="3">
        <f>_xlfn.XLOOKUP(A1397,Cleaning!$A:$A,Cleaning!$M:$M,0,0)</f>
        <v>1</v>
      </c>
      <c r="M1397" s="5">
        <f>_xlfn.XLOOKUP(A1397,Cleaning!$A:$A,Cleaning!$O:$O,0,0)</f>
        <v>4.49</v>
      </c>
      <c r="N1397" s="12">
        <f>_xlfn.XLOOKUP(A1397,Cleaning!$A:$A,Cleaning!$P:$P,0,0)</f>
        <v>4.49</v>
      </c>
      <c r="O1397">
        <f>_xlfn.XLOOKUP(A1397,Cleaning!$A:$A,Cleaning!$R:$R,0,0)</f>
        <v>0</v>
      </c>
      <c r="P1397">
        <f>_xlfn.XLOOKUP(A1397,Cleaning!$A:$A,Cleaning!$T:$T,0,0)</f>
        <v>0.28999999999999998</v>
      </c>
      <c r="Q1397" s="5">
        <f>_xlfn.XLOOKUP(A1397,Cleaning!$A:$A,Cleaning!$V:$V,0,0)</f>
        <v>4.78</v>
      </c>
    </row>
    <row r="1398" spans="1:17" x14ac:dyDescent="0.3">
      <c r="A1398" s="3">
        <v>121396</v>
      </c>
      <c r="B1398">
        <f>_xlfn.XLOOKUP(A1398,Cleaning!$A:$A,Cleaning!$B:$B,0,0)</f>
        <v>401</v>
      </c>
      <c r="C1398" s="2">
        <f>_xlfn.XLOOKUP(A1398,Cleaning!$A:$A,Cleaning!$C:$C,0,0)</f>
        <v>45856</v>
      </c>
      <c r="D1398" s="4">
        <f>_xlfn.XLOOKUP(A1398,Cleaning!$A:$A,Cleaning!$D:$D,0,0)</f>
        <v>0.32453703703703701</v>
      </c>
      <c r="E1398" s="2">
        <f>_xlfn.XLOOKUP(A1398,Cleaning!$A:$A,Cleaning!$E:$E,0,0)</f>
        <v>45856</v>
      </c>
      <c r="F1398" s="10" t="str">
        <f>_xlfn.XLOOKUP(A1398,Cleaning!$A:$A,Cleaning!$F:$F,0,0)</f>
        <v>Friday</v>
      </c>
      <c r="G1398" t="str">
        <f>_xlfn.XLOOKUP(A1398,Cleaning!$A:$A,Cleaning!$G:$G,0,0)</f>
        <v>Dinner</v>
      </c>
      <c r="H1398" t="str">
        <f>_xlfn.XLOOKUP(A1398,Cleaning!$A:$A,Cleaning!$I:$I,0,0)</f>
        <v>Delivery</v>
      </c>
      <c r="I1398" t="str">
        <f>_xlfn.XLOOKUP(A1398,Cleaning!$A:$A,Cleaning!$J:$J,0,0)</f>
        <v>Chicken Sandwich Combo</v>
      </c>
      <c r="J1398" t="str">
        <f>_xlfn.XLOOKUP(A1398,Cleaning!$A:$A,Cleaning!$L:$L,0,0)</f>
        <v>No Modifier</v>
      </c>
      <c r="K1398" t="str">
        <f>_xlfn.XLOOKUP(A1398,Cleaning!$A:$A,Cleaning!$X:$X,0,0)</f>
        <v>Card</v>
      </c>
      <c r="L1398" s="3">
        <f>_xlfn.XLOOKUP(A1398,Cleaning!$A:$A,Cleaning!$M:$M,0,0)</f>
        <v>1</v>
      </c>
      <c r="M1398" s="5">
        <f>_xlfn.XLOOKUP(A1398,Cleaning!$A:$A,Cleaning!$O:$O,0,0)</f>
        <v>8.32</v>
      </c>
      <c r="N1398" s="12">
        <f>_xlfn.XLOOKUP(A1398,Cleaning!$A:$A,Cleaning!$P:$P,0,0)</f>
        <v>8.32</v>
      </c>
      <c r="O1398">
        <f>_xlfn.XLOOKUP(A1398,Cleaning!$A:$A,Cleaning!$R:$R,0,0)</f>
        <v>0</v>
      </c>
      <c r="P1398">
        <f>_xlfn.XLOOKUP(A1398,Cleaning!$A:$A,Cleaning!$T:$T,0,0)</f>
        <v>0.57999999999999996</v>
      </c>
      <c r="Q1398" s="5">
        <f>_xlfn.XLOOKUP(A1398,Cleaning!$A:$A,Cleaning!$V:$V,0,0)</f>
        <v>8.9</v>
      </c>
    </row>
    <row r="1399" spans="1:17" x14ac:dyDescent="0.3">
      <c r="A1399" s="3">
        <v>121397</v>
      </c>
      <c r="B1399">
        <f>_xlfn.XLOOKUP(A1399,Cleaning!$A:$A,Cleaning!$B:$B,0,0)</f>
        <v>101</v>
      </c>
      <c r="C1399" s="2">
        <f>_xlfn.XLOOKUP(A1399,Cleaning!$A:$A,Cleaning!$C:$C,0,0)</f>
        <v>45778</v>
      </c>
      <c r="D1399" s="4">
        <f>_xlfn.XLOOKUP(A1399,Cleaning!$A:$A,Cleaning!$D:$D,0,0)</f>
        <v>0.42982638888888891</v>
      </c>
      <c r="E1399" s="2">
        <f>_xlfn.XLOOKUP(A1399,Cleaning!$A:$A,Cleaning!$E:$E,0,0)</f>
        <v>45778</v>
      </c>
      <c r="F1399" s="10" t="str">
        <f>_xlfn.XLOOKUP(A1399,Cleaning!$A:$A,Cleaning!$F:$F,0,0)</f>
        <v>Thursday</v>
      </c>
      <c r="G1399" t="str">
        <f>_xlfn.XLOOKUP(A1399,Cleaning!$A:$A,Cleaning!$G:$G,0,0)</f>
        <v>Morning</v>
      </c>
      <c r="H1399" t="str">
        <f>_xlfn.XLOOKUP(A1399,Cleaning!$A:$A,Cleaning!$I:$I,0,0)</f>
        <v>Takeout</v>
      </c>
      <c r="I1399" t="str">
        <f>_xlfn.XLOOKUP(A1399,Cleaning!$A:$A,Cleaning!$J:$J,0,0)</f>
        <v>Brownie</v>
      </c>
      <c r="J1399" t="str">
        <f>_xlfn.XLOOKUP(A1399,Cleaning!$A:$A,Cleaning!$L:$L,0,0)</f>
        <v>Cinnamon</v>
      </c>
      <c r="K1399" t="str">
        <f>_xlfn.XLOOKUP(A1399,Cleaning!$A:$A,Cleaning!$X:$X,0,0)</f>
        <v>Cash</v>
      </c>
      <c r="L1399" s="3">
        <f>_xlfn.XLOOKUP(A1399,Cleaning!$A:$A,Cleaning!$M:$M,0,0)</f>
        <v>1</v>
      </c>
      <c r="M1399" s="5">
        <f>_xlfn.XLOOKUP(A1399,Cleaning!$A:$A,Cleaning!$O:$O,0,0)</f>
        <v>1.8599999999999999</v>
      </c>
      <c r="N1399" s="12">
        <f>_xlfn.XLOOKUP(A1399,Cleaning!$A:$A,Cleaning!$P:$P,0,0)</f>
        <v>1.8599999999999999</v>
      </c>
      <c r="O1399">
        <f>_xlfn.XLOOKUP(A1399,Cleaning!$A:$A,Cleaning!$R:$R,0,0)</f>
        <v>0</v>
      </c>
      <c r="P1399">
        <f>_xlfn.XLOOKUP(A1399,Cleaning!$A:$A,Cleaning!$T:$T,0,0)</f>
        <v>0.14000000000000001</v>
      </c>
      <c r="Q1399" s="5">
        <f>_xlfn.XLOOKUP(A1399,Cleaning!$A:$A,Cleaning!$V:$V,0,0)</f>
        <v>2</v>
      </c>
    </row>
    <row r="1400" spans="1:17" x14ac:dyDescent="0.3">
      <c r="A1400" s="3">
        <v>121398</v>
      </c>
      <c r="B1400">
        <f>_xlfn.XLOOKUP(A1400,Cleaning!$A:$A,Cleaning!$B:$B,0,0)</f>
        <v>301</v>
      </c>
      <c r="C1400" s="2">
        <f>_xlfn.XLOOKUP(A1400,Cleaning!$A:$A,Cleaning!$C:$C,0,0)</f>
        <v>45812</v>
      </c>
      <c r="D1400" s="4">
        <f>_xlfn.XLOOKUP(A1400,Cleaning!$A:$A,Cleaning!$D:$D,0,0)</f>
        <v>0.32269675925925928</v>
      </c>
      <c r="E1400" s="2">
        <f>_xlfn.XLOOKUP(A1400,Cleaning!$A:$A,Cleaning!$E:$E,0,0)</f>
        <v>45812</v>
      </c>
      <c r="F1400" s="10" t="str">
        <f>_xlfn.XLOOKUP(A1400,Cleaning!$A:$A,Cleaning!$F:$F,0,0)</f>
        <v>Wednesday</v>
      </c>
      <c r="G1400" t="str">
        <f>_xlfn.XLOOKUP(A1400,Cleaning!$A:$A,Cleaning!$G:$G,0,0)</f>
        <v>Breakfast</v>
      </c>
      <c r="H1400" t="str">
        <f>_xlfn.XLOOKUP(A1400,Cleaning!$A:$A,Cleaning!$I:$I,0,0)</f>
        <v>Dine-In</v>
      </c>
      <c r="I1400" t="str">
        <f>_xlfn.XLOOKUP(A1400,Cleaning!$A:$A,Cleaning!$J:$J,0,0)</f>
        <v>Hash Browns</v>
      </c>
      <c r="J1400" t="str">
        <f>_xlfn.XLOOKUP(A1400,Cleaning!$A:$A,Cleaning!$L:$L,0,0)</f>
        <v>No Cheese</v>
      </c>
      <c r="K1400" t="str">
        <f>_xlfn.XLOOKUP(A1400,Cleaning!$A:$A,Cleaning!$X:$X,0,0)</f>
        <v>Card</v>
      </c>
      <c r="L1400" s="3">
        <f>_xlfn.XLOOKUP(A1400,Cleaning!$A:$A,Cleaning!$M:$M,0,0)</f>
        <v>1</v>
      </c>
      <c r="M1400" s="5">
        <f>_xlfn.XLOOKUP(A1400,Cleaning!$A:$A,Cleaning!$O:$O,0,0)</f>
        <v>2.13</v>
      </c>
      <c r="N1400" s="12">
        <f>_xlfn.XLOOKUP(A1400,Cleaning!$A:$A,Cleaning!$P:$P,0,0)</f>
        <v>2.13</v>
      </c>
      <c r="O1400">
        <f>_xlfn.XLOOKUP(A1400,Cleaning!$A:$A,Cleaning!$R:$R,0,0)</f>
        <v>0</v>
      </c>
      <c r="P1400">
        <f>_xlfn.XLOOKUP(A1400,Cleaning!$A:$A,Cleaning!$T:$T,0,0)</f>
        <v>0.15</v>
      </c>
      <c r="Q1400" s="5">
        <f>_xlfn.XLOOKUP(A1400,Cleaning!$A:$A,Cleaning!$V:$V,0,0)</f>
        <v>2.2799999999999998</v>
      </c>
    </row>
    <row r="1401" spans="1:17" x14ac:dyDescent="0.3">
      <c r="A1401" s="3">
        <v>121399</v>
      </c>
      <c r="B1401">
        <f>_xlfn.XLOOKUP(A1401,Cleaning!$A:$A,Cleaning!$B:$B,0,0)</f>
        <v>501</v>
      </c>
      <c r="C1401" s="2">
        <f>_xlfn.XLOOKUP(A1401,Cleaning!$A:$A,Cleaning!$C:$C,0,0)</f>
        <v>45844</v>
      </c>
      <c r="D1401" s="4">
        <f>_xlfn.XLOOKUP(A1401,Cleaning!$A:$A,Cleaning!$D:$D,0,0)</f>
        <v>0.16996527777777778</v>
      </c>
      <c r="E1401" s="2">
        <f>_xlfn.XLOOKUP(A1401,Cleaning!$A:$A,Cleaning!$E:$E,0,0)</f>
        <v>45844</v>
      </c>
      <c r="F1401" s="10" t="str">
        <f>_xlfn.XLOOKUP(A1401,Cleaning!$A:$A,Cleaning!$F:$F,0,0)</f>
        <v>Sunday</v>
      </c>
      <c r="G1401" t="str">
        <f>_xlfn.XLOOKUP(A1401,Cleaning!$A:$A,Cleaning!$G:$G,0,0)</f>
        <v>Afternoon</v>
      </c>
      <c r="H1401" t="str">
        <f>_xlfn.XLOOKUP(A1401,Cleaning!$A:$A,Cleaning!$I:$I,0,0)</f>
        <v>Unknown</v>
      </c>
      <c r="I1401" t="str">
        <f>_xlfn.XLOOKUP(A1401,Cleaning!$A:$A,Cleaning!$J:$J,0,0)</f>
        <v>Bottled Water</v>
      </c>
      <c r="J1401" t="str">
        <f>_xlfn.XLOOKUP(A1401,Cleaning!$A:$A,Cleaning!$L:$L,0,0)</f>
        <v>Sugar-Free Syrup</v>
      </c>
      <c r="K1401" t="str">
        <f>_xlfn.XLOOKUP(A1401,Cleaning!$A:$A,Cleaning!$X:$X,0,0)</f>
        <v>Card</v>
      </c>
      <c r="L1401" s="3">
        <f>_xlfn.XLOOKUP(A1401,Cleaning!$A:$A,Cleaning!$M:$M,0,0)</f>
        <v>1</v>
      </c>
      <c r="M1401" s="5">
        <f>_xlfn.XLOOKUP(A1401,Cleaning!$A:$A,Cleaning!$O:$O,0,0)</f>
        <v>1.69</v>
      </c>
      <c r="N1401" s="12">
        <f>_xlfn.XLOOKUP(A1401,Cleaning!$A:$A,Cleaning!$P:$P,0,0)</f>
        <v>1.69</v>
      </c>
      <c r="O1401">
        <f>_xlfn.XLOOKUP(A1401,Cleaning!$A:$A,Cleaning!$R:$R,0,0)</f>
        <v>0</v>
      </c>
      <c r="P1401">
        <f>_xlfn.XLOOKUP(A1401,Cleaning!$A:$A,Cleaning!$T:$T,0,0)</f>
        <v>0.12</v>
      </c>
      <c r="Q1401" s="5">
        <f>_xlfn.XLOOKUP(A1401,Cleaning!$A:$A,Cleaning!$V:$V,0,0)</f>
        <v>1.81</v>
      </c>
    </row>
    <row r="1402" spans="1:17" x14ac:dyDescent="0.3">
      <c r="A1402" s="3">
        <v>121400</v>
      </c>
      <c r="B1402">
        <f>_xlfn.XLOOKUP(A1402,Cleaning!$A:$A,Cleaning!$B:$B,0,0)</f>
        <v>102</v>
      </c>
      <c r="C1402" s="2">
        <f>_xlfn.XLOOKUP(A1402,Cleaning!$A:$A,Cleaning!$C:$C,0,0)</f>
        <v>45765</v>
      </c>
      <c r="D1402" s="4">
        <f>_xlfn.XLOOKUP(A1402,Cleaning!$A:$A,Cleaning!$D:$D,0,0)</f>
        <v>0.45962962962962961</v>
      </c>
      <c r="E1402" s="2">
        <f>_xlfn.XLOOKUP(A1402,Cleaning!$A:$A,Cleaning!$E:$E,0,0)</f>
        <v>45765</v>
      </c>
      <c r="F1402" s="10" t="str">
        <f>_xlfn.XLOOKUP(A1402,Cleaning!$A:$A,Cleaning!$F:$F,0,0)</f>
        <v>Friday</v>
      </c>
      <c r="G1402" t="str">
        <f>_xlfn.XLOOKUP(A1402,Cleaning!$A:$A,Cleaning!$G:$G,0,0)</f>
        <v>Late Night</v>
      </c>
      <c r="H1402" t="str">
        <f>_xlfn.XLOOKUP(A1402,Cleaning!$A:$A,Cleaning!$I:$I,0,0)</f>
        <v>Drive-Thru</v>
      </c>
      <c r="I1402" t="str">
        <f>_xlfn.XLOOKUP(A1402,Cleaning!$A:$A,Cleaning!$J:$J,0,0)</f>
        <v>Bottled Water</v>
      </c>
      <c r="J1402" t="str">
        <f>_xlfn.XLOOKUP(A1402,Cleaning!$A:$A,Cleaning!$L:$L,0,0)</f>
        <v>Extra Ice</v>
      </c>
      <c r="K1402" t="str">
        <f>_xlfn.XLOOKUP(A1402,Cleaning!$A:$A,Cleaning!$X:$X,0,0)</f>
        <v>Card</v>
      </c>
      <c r="L1402" s="3">
        <f>_xlfn.XLOOKUP(A1402,Cleaning!$A:$A,Cleaning!$M:$M,0,0)</f>
        <v>1</v>
      </c>
      <c r="M1402" s="5">
        <f>_xlfn.XLOOKUP(A1402,Cleaning!$A:$A,Cleaning!$O:$O,0,0)</f>
        <v>1.3499999999999999</v>
      </c>
      <c r="N1402" s="12">
        <f>_xlfn.XLOOKUP(A1402,Cleaning!$A:$A,Cleaning!$P:$P,0,0)</f>
        <v>1.3499999999999999</v>
      </c>
      <c r="O1402">
        <f>_xlfn.XLOOKUP(A1402,Cleaning!$A:$A,Cleaning!$R:$R,0,0)</f>
        <v>0</v>
      </c>
      <c r="P1402">
        <f>_xlfn.XLOOKUP(A1402,Cleaning!$A:$A,Cleaning!$T:$T,0,0)</f>
        <v>0.11</v>
      </c>
      <c r="Q1402" s="5">
        <f>_xlfn.XLOOKUP(A1402,Cleaning!$A:$A,Cleaning!$V:$V,0,0)</f>
        <v>1.46</v>
      </c>
    </row>
    <row r="1403" spans="1:17" x14ac:dyDescent="0.3">
      <c r="A1403" s="3">
        <v>121401</v>
      </c>
      <c r="B1403">
        <f>_xlfn.XLOOKUP(A1403,Cleaning!$A:$A,Cleaning!$B:$B,0,0)</f>
        <v>201</v>
      </c>
      <c r="C1403" s="2">
        <f>_xlfn.XLOOKUP(A1403,Cleaning!$A:$A,Cleaning!$C:$C,0,0)</f>
        <v>45821</v>
      </c>
      <c r="D1403" s="4">
        <f>_xlfn.XLOOKUP(A1403,Cleaning!$A:$A,Cleaning!$D:$D,0,0)</f>
        <v>8.4606481481481477E-2</v>
      </c>
      <c r="E1403" s="2">
        <f>_xlfn.XLOOKUP(A1403,Cleaning!$A:$A,Cleaning!$E:$E,0,0)</f>
        <v>45821</v>
      </c>
      <c r="F1403" s="10" t="str">
        <f>_xlfn.XLOOKUP(A1403,Cleaning!$A:$A,Cleaning!$F:$F,0,0)</f>
        <v>Friday</v>
      </c>
      <c r="G1403" t="str">
        <f>_xlfn.XLOOKUP(A1403,Cleaning!$A:$A,Cleaning!$G:$G,0,0)</f>
        <v>Lunch</v>
      </c>
      <c r="H1403" t="str">
        <f>_xlfn.XLOOKUP(A1403,Cleaning!$A:$A,Cleaning!$I:$I,0,0)</f>
        <v>Takeout</v>
      </c>
      <c r="I1403" t="str">
        <f>_xlfn.XLOOKUP(A1403,Cleaning!$A:$A,Cleaning!$J:$J,0,0)</f>
        <v>Spicy Chicken Combo</v>
      </c>
      <c r="J1403" t="str">
        <f>_xlfn.XLOOKUP(A1403,Cleaning!$A:$A,Cleaning!$L:$L,0,0)</f>
        <v>No Modifier</v>
      </c>
      <c r="K1403" t="str">
        <f>_xlfn.XLOOKUP(A1403,Cleaning!$A:$A,Cleaning!$X:$X,0,0)</f>
        <v>MobilePay</v>
      </c>
      <c r="L1403" s="3">
        <f>_xlfn.XLOOKUP(A1403,Cleaning!$A:$A,Cleaning!$M:$M,0,0)</f>
        <v>1</v>
      </c>
      <c r="M1403" s="5">
        <f>_xlfn.XLOOKUP(A1403,Cleaning!$A:$A,Cleaning!$O:$O,0,0)</f>
        <v>9.56</v>
      </c>
      <c r="N1403" s="12">
        <f>_xlfn.XLOOKUP(A1403,Cleaning!$A:$A,Cleaning!$P:$P,0,0)</f>
        <v>9.56</v>
      </c>
      <c r="O1403">
        <f>_xlfn.XLOOKUP(A1403,Cleaning!$A:$A,Cleaning!$R:$R,0,0)</f>
        <v>0</v>
      </c>
      <c r="P1403">
        <f>_xlfn.XLOOKUP(A1403,Cleaning!$A:$A,Cleaning!$T:$T,0,0)</f>
        <v>0.62</v>
      </c>
      <c r="Q1403" s="5">
        <f>_xlfn.XLOOKUP(A1403,Cleaning!$A:$A,Cleaning!$V:$V,0,0)</f>
        <v>10.18</v>
      </c>
    </row>
    <row r="1404" spans="1:17" x14ac:dyDescent="0.3">
      <c r="A1404" s="3">
        <v>121402</v>
      </c>
      <c r="B1404">
        <f>_xlfn.XLOOKUP(A1404,Cleaning!$A:$A,Cleaning!$B:$B,0,0)</f>
        <v>202</v>
      </c>
      <c r="C1404" s="2">
        <f>_xlfn.XLOOKUP(A1404,Cleaning!$A:$A,Cleaning!$C:$C,0,0)</f>
        <v>45766</v>
      </c>
      <c r="D1404" s="4">
        <f>_xlfn.XLOOKUP(A1404,Cleaning!$A:$A,Cleaning!$D:$D,0,0)</f>
        <v>0.29276620370370371</v>
      </c>
      <c r="E1404" s="2">
        <f>_xlfn.XLOOKUP(A1404,Cleaning!$A:$A,Cleaning!$E:$E,0,0)</f>
        <v>45766</v>
      </c>
      <c r="F1404" s="10" t="str">
        <f>_xlfn.XLOOKUP(A1404,Cleaning!$A:$A,Cleaning!$F:$F,0,0)</f>
        <v>Saturday</v>
      </c>
      <c r="G1404" t="str">
        <f>_xlfn.XLOOKUP(A1404,Cleaning!$A:$A,Cleaning!$G:$G,0,0)</f>
        <v>Dinner</v>
      </c>
      <c r="H1404" t="str">
        <f>_xlfn.XLOOKUP(A1404,Cleaning!$A:$A,Cleaning!$I:$I,0,0)</f>
        <v>Drive-Thru</v>
      </c>
      <c r="I1404" t="str">
        <f>_xlfn.XLOOKUP(A1404,Cleaning!$A:$A,Cleaning!$J:$J,0,0)</f>
        <v>Spicy Chicken Sandwich</v>
      </c>
      <c r="J1404" t="str">
        <f>_xlfn.XLOOKUP(A1404,Cleaning!$A:$A,Cleaning!$L:$L,0,0)</f>
        <v>No Pickles</v>
      </c>
      <c r="K1404" t="str">
        <f>_xlfn.XLOOKUP(A1404,Cleaning!$A:$A,Cleaning!$X:$X,0,0)</f>
        <v>MobilePay</v>
      </c>
      <c r="L1404" s="3">
        <f>_xlfn.XLOOKUP(A1404,Cleaning!$A:$A,Cleaning!$M:$M,0,0)</f>
        <v>1</v>
      </c>
      <c r="M1404" s="5">
        <f>_xlfn.XLOOKUP(A1404,Cleaning!$A:$A,Cleaning!$O:$O,0,0)</f>
        <v>6.09</v>
      </c>
      <c r="N1404" s="12">
        <f>_xlfn.XLOOKUP(A1404,Cleaning!$A:$A,Cleaning!$P:$P,0,0)</f>
        <v>6.09</v>
      </c>
      <c r="O1404">
        <f>_xlfn.XLOOKUP(A1404,Cleaning!$A:$A,Cleaning!$R:$R,0,0)</f>
        <v>0</v>
      </c>
      <c r="P1404">
        <f>_xlfn.XLOOKUP(A1404,Cleaning!$A:$A,Cleaning!$T:$T,0,0)</f>
        <v>0.46</v>
      </c>
      <c r="Q1404" s="5">
        <f>_xlfn.XLOOKUP(A1404,Cleaning!$A:$A,Cleaning!$V:$V,0,0)</f>
        <v>6.55</v>
      </c>
    </row>
    <row r="1405" spans="1:17" x14ac:dyDescent="0.3">
      <c r="A1405" s="3">
        <v>121403</v>
      </c>
      <c r="B1405">
        <f>_xlfn.XLOOKUP(A1405,Cleaning!$A:$A,Cleaning!$B:$B,0,0)</f>
        <v>101</v>
      </c>
      <c r="C1405" s="2">
        <f>_xlfn.XLOOKUP(A1405,Cleaning!$A:$A,Cleaning!$C:$C,0,0)</f>
        <v>45765</v>
      </c>
      <c r="D1405" s="4">
        <f>_xlfn.XLOOKUP(A1405,Cleaning!$A:$A,Cleaning!$D:$D,0,0)</f>
        <v>0.25284722222222222</v>
      </c>
      <c r="E1405" s="2">
        <f>_xlfn.XLOOKUP(A1405,Cleaning!$A:$A,Cleaning!$E:$E,0,0)</f>
        <v>45765</v>
      </c>
      <c r="F1405" s="10" t="str">
        <f>_xlfn.XLOOKUP(A1405,Cleaning!$A:$A,Cleaning!$F:$F,0,0)</f>
        <v>Friday</v>
      </c>
      <c r="G1405" t="str">
        <f>_xlfn.XLOOKUP(A1405,Cleaning!$A:$A,Cleaning!$G:$G,0,0)</f>
        <v>Dinner</v>
      </c>
      <c r="H1405" t="str">
        <f>_xlfn.XLOOKUP(A1405,Cleaning!$A:$A,Cleaning!$I:$I,0,0)</f>
        <v>Drive-Thru</v>
      </c>
      <c r="I1405" t="str">
        <f>_xlfn.XLOOKUP(A1405,Cleaning!$A:$A,Cleaning!$J:$J,0,0)</f>
        <v>Double Cheeseburger</v>
      </c>
      <c r="J1405" t="str">
        <f>_xlfn.XLOOKUP(A1405,Cleaning!$A:$A,Cleaning!$L:$L,0,0)</f>
        <v>No Modifier</v>
      </c>
      <c r="K1405" t="str">
        <f>_xlfn.XLOOKUP(A1405,Cleaning!$A:$A,Cleaning!$X:$X,0,0)</f>
        <v>Card</v>
      </c>
      <c r="L1405" s="3">
        <f>_xlfn.XLOOKUP(A1405,Cleaning!$A:$A,Cleaning!$M:$M,0,0)</f>
        <v>2</v>
      </c>
      <c r="M1405" s="5">
        <f>_xlfn.XLOOKUP(A1405,Cleaning!$A:$A,Cleaning!$O:$O,0,0)</f>
        <v>6.04</v>
      </c>
      <c r="N1405" s="12">
        <f>_xlfn.XLOOKUP(A1405,Cleaning!$A:$A,Cleaning!$P:$P,0,0)</f>
        <v>12.08</v>
      </c>
      <c r="O1405">
        <f>_xlfn.XLOOKUP(A1405,Cleaning!$A:$A,Cleaning!$R:$R,0,0)</f>
        <v>0</v>
      </c>
      <c r="P1405">
        <f>_xlfn.XLOOKUP(A1405,Cleaning!$A:$A,Cleaning!$T:$T,0,0)</f>
        <v>0.72</v>
      </c>
      <c r="Q1405" s="5">
        <f>_xlfn.XLOOKUP(A1405,Cleaning!$A:$A,Cleaning!$V:$V,0,0)</f>
        <v>12.8</v>
      </c>
    </row>
    <row r="1406" spans="1:17" x14ac:dyDescent="0.3">
      <c r="A1406" s="3">
        <v>121404</v>
      </c>
      <c r="B1406">
        <f>_xlfn.XLOOKUP(A1406,Cleaning!$A:$A,Cleaning!$B:$B,0,0)</f>
        <v>101</v>
      </c>
      <c r="C1406" s="2">
        <f>_xlfn.XLOOKUP(A1406,Cleaning!$A:$A,Cleaning!$C:$C,0,0)</f>
        <v>45797</v>
      </c>
      <c r="D1406" s="4">
        <f>_xlfn.XLOOKUP(A1406,Cleaning!$A:$A,Cleaning!$D:$D,0,0)</f>
        <v>0.46062500000000001</v>
      </c>
      <c r="E1406" s="2">
        <f>_xlfn.XLOOKUP(A1406,Cleaning!$A:$A,Cleaning!$E:$E,0,0)</f>
        <v>45797</v>
      </c>
      <c r="F1406" s="10" t="str">
        <f>_xlfn.XLOOKUP(A1406,Cleaning!$A:$A,Cleaning!$F:$F,0,0)</f>
        <v>Tuesday</v>
      </c>
      <c r="G1406" t="str">
        <f>_xlfn.XLOOKUP(A1406,Cleaning!$A:$A,Cleaning!$G:$G,0,0)</f>
        <v>Lunch</v>
      </c>
      <c r="H1406" t="str">
        <f>_xlfn.XLOOKUP(A1406,Cleaning!$A:$A,Cleaning!$I:$I,0,0)</f>
        <v>Dine-In</v>
      </c>
      <c r="I1406" t="str">
        <f>_xlfn.XLOOKUP(A1406,Cleaning!$A:$A,Cleaning!$J:$J,0,0)</f>
        <v>Spicy Chicken Sandwich</v>
      </c>
      <c r="J1406" t="str">
        <f>_xlfn.XLOOKUP(A1406,Cleaning!$A:$A,Cleaning!$L:$L,0,0)</f>
        <v>Add Jalapenos</v>
      </c>
      <c r="K1406" t="str">
        <f>_xlfn.XLOOKUP(A1406,Cleaning!$A:$A,Cleaning!$X:$X,0,0)</f>
        <v>Card</v>
      </c>
      <c r="L1406" s="3">
        <f>_xlfn.XLOOKUP(A1406,Cleaning!$A:$A,Cleaning!$M:$M,0,0)</f>
        <v>1</v>
      </c>
      <c r="M1406" s="5">
        <f>_xlfn.XLOOKUP(A1406,Cleaning!$A:$A,Cleaning!$O:$O,0,0)</f>
        <v>6.42</v>
      </c>
      <c r="N1406" s="12">
        <f>_xlfn.XLOOKUP(A1406,Cleaning!$A:$A,Cleaning!$P:$P,0,0)</f>
        <v>6.42</v>
      </c>
      <c r="O1406">
        <f>_xlfn.XLOOKUP(A1406,Cleaning!$A:$A,Cleaning!$R:$R,0,0)</f>
        <v>0</v>
      </c>
      <c r="P1406">
        <f>_xlfn.XLOOKUP(A1406,Cleaning!$A:$A,Cleaning!$T:$T,0,0)</f>
        <v>0.51</v>
      </c>
      <c r="Q1406" s="5">
        <f>_xlfn.XLOOKUP(A1406,Cleaning!$A:$A,Cleaning!$V:$V,0,0)</f>
        <v>6.93</v>
      </c>
    </row>
    <row r="1407" spans="1:17" x14ac:dyDescent="0.3">
      <c r="A1407" s="3">
        <v>121405</v>
      </c>
      <c r="B1407">
        <f>_xlfn.XLOOKUP(A1407,Cleaning!$A:$A,Cleaning!$B:$B,0,0)</f>
        <v>202</v>
      </c>
      <c r="C1407" s="2">
        <f>_xlfn.XLOOKUP(A1407,Cleaning!$A:$A,Cleaning!$C:$C,0,0)</f>
        <v>45833</v>
      </c>
      <c r="D1407" s="4">
        <f>_xlfn.XLOOKUP(A1407,Cleaning!$A:$A,Cleaning!$D:$D,0,0)</f>
        <v>0.46668981481481481</v>
      </c>
      <c r="E1407" s="2">
        <f>_xlfn.XLOOKUP(A1407,Cleaning!$A:$A,Cleaning!$E:$E,0,0)</f>
        <v>45833</v>
      </c>
      <c r="F1407" s="10" t="str">
        <f>_xlfn.XLOOKUP(A1407,Cleaning!$A:$A,Cleaning!$F:$F,0,0)</f>
        <v>Wednesday</v>
      </c>
      <c r="G1407" t="str">
        <f>_xlfn.XLOOKUP(A1407,Cleaning!$A:$A,Cleaning!$G:$G,0,0)</f>
        <v>Lunch</v>
      </c>
      <c r="H1407" t="str">
        <f>_xlfn.XLOOKUP(A1407,Cleaning!$A:$A,Cleaning!$I:$I,0,0)</f>
        <v>Delivery</v>
      </c>
      <c r="I1407" t="str">
        <f>_xlfn.XLOOKUP(A1407,Cleaning!$A:$A,Cleaning!$J:$J,0,0)</f>
        <v>Chicken Nuggets (10pc)</v>
      </c>
      <c r="J1407" t="str">
        <f>_xlfn.XLOOKUP(A1407,Cleaning!$A:$A,Cleaning!$L:$L,0,0)</f>
        <v>No Modifier</v>
      </c>
      <c r="K1407" t="str">
        <f>_xlfn.XLOOKUP(A1407,Cleaning!$A:$A,Cleaning!$X:$X,0,0)</f>
        <v>Card</v>
      </c>
      <c r="L1407" s="3">
        <f>_xlfn.XLOOKUP(A1407,Cleaning!$A:$A,Cleaning!$M:$M,0,0)</f>
        <v>1</v>
      </c>
      <c r="M1407" s="5">
        <f>_xlfn.XLOOKUP(A1407,Cleaning!$A:$A,Cleaning!$O:$O,0,0)</f>
        <v>4.74</v>
      </c>
      <c r="N1407" s="12">
        <f>_xlfn.XLOOKUP(A1407,Cleaning!$A:$A,Cleaning!$P:$P,0,0)</f>
        <v>4.74</v>
      </c>
      <c r="O1407">
        <f>_xlfn.XLOOKUP(A1407,Cleaning!$A:$A,Cleaning!$R:$R,0,0)</f>
        <v>0</v>
      </c>
      <c r="P1407">
        <f>_xlfn.XLOOKUP(A1407,Cleaning!$A:$A,Cleaning!$T:$T,0,0)</f>
        <v>0.31</v>
      </c>
      <c r="Q1407" s="5">
        <f>_xlfn.XLOOKUP(A1407,Cleaning!$A:$A,Cleaning!$V:$V,0,0)</f>
        <v>5.05</v>
      </c>
    </row>
    <row r="1408" spans="1:17" x14ac:dyDescent="0.3">
      <c r="A1408" s="3">
        <v>121406</v>
      </c>
      <c r="B1408">
        <f>_xlfn.XLOOKUP(A1408,Cleaning!$A:$A,Cleaning!$B:$B,0,0)</f>
        <v>501</v>
      </c>
      <c r="C1408" s="2">
        <f>_xlfn.XLOOKUP(A1408,Cleaning!$A:$A,Cleaning!$C:$C,0,0)</f>
        <v>45765</v>
      </c>
      <c r="D1408" s="4">
        <f>_xlfn.XLOOKUP(A1408,Cleaning!$A:$A,Cleaning!$D:$D,0,0)</f>
        <v>0.36872685185185183</v>
      </c>
      <c r="E1408" s="2">
        <f>_xlfn.XLOOKUP(A1408,Cleaning!$A:$A,Cleaning!$E:$E,0,0)</f>
        <v>45765</v>
      </c>
      <c r="F1408" s="10" t="str">
        <f>_xlfn.XLOOKUP(A1408,Cleaning!$A:$A,Cleaning!$F:$F,0,0)</f>
        <v>Friday</v>
      </c>
      <c r="G1408" t="str">
        <f>_xlfn.XLOOKUP(A1408,Cleaning!$A:$A,Cleaning!$G:$G,0,0)</f>
        <v>Breakfast</v>
      </c>
      <c r="H1408" t="str">
        <f>_xlfn.XLOOKUP(A1408,Cleaning!$A:$A,Cleaning!$I:$I,0,0)</f>
        <v>Drive-Thru</v>
      </c>
      <c r="I1408" t="str">
        <f>_xlfn.XLOOKUP(A1408,Cleaning!$A:$A,Cleaning!$J:$J,0,0)</f>
        <v>Pancake Platter</v>
      </c>
      <c r="J1408" t="str">
        <f>_xlfn.XLOOKUP(A1408,Cleaning!$A:$A,Cleaning!$L:$L,0,0)</f>
        <v>No Modifier</v>
      </c>
      <c r="K1408" t="str">
        <f>_xlfn.XLOOKUP(A1408,Cleaning!$A:$A,Cleaning!$X:$X,0,0)</f>
        <v>Card</v>
      </c>
      <c r="L1408" s="3">
        <f>_xlfn.XLOOKUP(A1408,Cleaning!$A:$A,Cleaning!$M:$M,0,0)</f>
        <v>1</v>
      </c>
      <c r="M1408" s="5">
        <f>_xlfn.XLOOKUP(A1408,Cleaning!$A:$A,Cleaning!$O:$O,0,0)</f>
        <v>4.5199999999999996</v>
      </c>
      <c r="N1408" s="12">
        <f>_xlfn.XLOOKUP(A1408,Cleaning!$A:$A,Cleaning!$P:$P,0,0)</f>
        <v>4.5199999999999996</v>
      </c>
      <c r="O1408">
        <f>_xlfn.XLOOKUP(A1408,Cleaning!$A:$A,Cleaning!$R:$R,0,0)</f>
        <v>0</v>
      </c>
      <c r="P1408">
        <f>_xlfn.XLOOKUP(A1408,Cleaning!$A:$A,Cleaning!$T:$T,0,0)</f>
        <v>0.28999999999999998</v>
      </c>
      <c r="Q1408" s="5">
        <f>_xlfn.XLOOKUP(A1408,Cleaning!$A:$A,Cleaning!$V:$V,0,0)</f>
        <v>4.8099999999999996</v>
      </c>
    </row>
    <row r="1409" spans="1:17" x14ac:dyDescent="0.3">
      <c r="A1409" s="3">
        <v>121407</v>
      </c>
      <c r="B1409">
        <f>_xlfn.XLOOKUP(A1409,Cleaning!$A:$A,Cleaning!$B:$B,0,0)</f>
        <v>401</v>
      </c>
      <c r="C1409" s="2">
        <f>_xlfn.XLOOKUP(A1409,Cleaning!$A:$A,Cleaning!$C:$C,0,0)</f>
        <v>45806</v>
      </c>
      <c r="D1409" s="4">
        <f>_xlfn.XLOOKUP(A1409,Cleaning!$A:$A,Cleaning!$D:$D,0,0)</f>
        <v>0.39643518518518517</v>
      </c>
      <c r="E1409" s="2">
        <f>_xlfn.XLOOKUP(A1409,Cleaning!$A:$A,Cleaning!$E:$E,0,0)</f>
        <v>45806</v>
      </c>
      <c r="F1409" s="10" t="str">
        <f>_xlfn.XLOOKUP(A1409,Cleaning!$A:$A,Cleaning!$F:$F,0,0)</f>
        <v>Thursday</v>
      </c>
      <c r="G1409" t="str">
        <f>_xlfn.XLOOKUP(A1409,Cleaning!$A:$A,Cleaning!$G:$G,0,0)</f>
        <v>Breakfast</v>
      </c>
      <c r="H1409" t="str">
        <f>_xlfn.XLOOKUP(A1409,Cleaning!$A:$A,Cleaning!$I:$I,0,0)</f>
        <v>Drive-Thru</v>
      </c>
      <c r="I1409" t="str">
        <f>_xlfn.XLOOKUP(A1409,Cleaning!$A:$A,Cleaning!$J:$J,0,0)</f>
        <v>Breakfast Burrito</v>
      </c>
      <c r="J1409" t="str">
        <f>_xlfn.XLOOKUP(A1409,Cleaning!$A:$A,Cleaning!$L:$L,0,0)</f>
        <v>No Cheese</v>
      </c>
      <c r="K1409" t="str">
        <f>_xlfn.XLOOKUP(A1409,Cleaning!$A:$A,Cleaning!$X:$X,0,0)</f>
        <v>Card</v>
      </c>
      <c r="L1409" s="3">
        <f>_xlfn.XLOOKUP(A1409,Cleaning!$A:$A,Cleaning!$M:$M,0,0)</f>
        <v>1</v>
      </c>
      <c r="M1409" s="5">
        <f>_xlfn.XLOOKUP(A1409,Cleaning!$A:$A,Cleaning!$O:$O,0,0)</f>
        <v>4.1199999999999992</v>
      </c>
      <c r="N1409" s="12">
        <f>_xlfn.XLOOKUP(A1409,Cleaning!$A:$A,Cleaning!$P:$P,0,0)</f>
        <v>4.1199999999999992</v>
      </c>
      <c r="O1409">
        <f>_xlfn.XLOOKUP(A1409,Cleaning!$A:$A,Cleaning!$R:$R,0,0)</f>
        <v>0</v>
      </c>
      <c r="P1409">
        <f>_xlfn.XLOOKUP(A1409,Cleaning!$A:$A,Cleaning!$T:$T,0,0)</f>
        <v>0.27</v>
      </c>
      <c r="Q1409" s="5">
        <f>_xlfn.XLOOKUP(A1409,Cleaning!$A:$A,Cleaning!$V:$V,0,0)</f>
        <v>4.3899999999999997</v>
      </c>
    </row>
    <row r="1410" spans="1:17" x14ac:dyDescent="0.3">
      <c r="A1410" s="3">
        <v>121408</v>
      </c>
      <c r="B1410">
        <f>_xlfn.XLOOKUP(A1410,Cleaning!$A:$A,Cleaning!$B:$B,0,0)</f>
        <v>403</v>
      </c>
      <c r="C1410" s="2">
        <f>_xlfn.XLOOKUP(A1410,Cleaning!$A:$A,Cleaning!$C:$C,0,0)</f>
        <v>45854</v>
      </c>
      <c r="D1410" s="4">
        <f>_xlfn.XLOOKUP(A1410,Cleaning!$A:$A,Cleaning!$D:$D,0,0)</f>
        <v>0.47408564814814813</v>
      </c>
      <c r="E1410" s="2">
        <f>_xlfn.XLOOKUP(A1410,Cleaning!$A:$A,Cleaning!$E:$E,0,0)</f>
        <v>45854</v>
      </c>
      <c r="F1410" s="10" t="str">
        <f>_xlfn.XLOOKUP(A1410,Cleaning!$A:$A,Cleaning!$F:$F,0,0)</f>
        <v>Wednesday</v>
      </c>
      <c r="G1410" t="str">
        <f>_xlfn.XLOOKUP(A1410,Cleaning!$A:$A,Cleaning!$G:$G,0,0)</f>
        <v>Morning</v>
      </c>
      <c r="H1410" t="str">
        <f>_xlfn.XLOOKUP(A1410,Cleaning!$A:$A,Cleaning!$I:$I,0,0)</f>
        <v>Takeout</v>
      </c>
      <c r="I1410" t="str">
        <f>_xlfn.XLOOKUP(A1410,Cleaning!$A:$A,Cleaning!$J:$J,0,0)</f>
        <v>Bottled Water</v>
      </c>
      <c r="J1410" t="str">
        <f>_xlfn.XLOOKUP(A1410,Cleaning!$A:$A,Cleaning!$L:$L,0,0)</f>
        <v>Light Ice</v>
      </c>
      <c r="K1410" t="str">
        <f>_xlfn.XLOOKUP(A1410,Cleaning!$A:$A,Cleaning!$X:$X,0,0)</f>
        <v>Cash</v>
      </c>
      <c r="L1410" s="3">
        <f>_xlfn.XLOOKUP(A1410,Cleaning!$A:$A,Cleaning!$M:$M,0,0)</f>
        <v>1</v>
      </c>
      <c r="M1410" s="5">
        <f>_xlfn.XLOOKUP(A1410,Cleaning!$A:$A,Cleaning!$O:$O,0,0)</f>
        <v>1.41</v>
      </c>
      <c r="N1410" s="12">
        <f>_xlfn.XLOOKUP(A1410,Cleaning!$A:$A,Cleaning!$P:$P,0,0)</f>
        <v>1.41</v>
      </c>
      <c r="O1410">
        <f>_xlfn.XLOOKUP(A1410,Cleaning!$A:$A,Cleaning!$R:$R,0,0)</f>
        <v>0</v>
      </c>
      <c r="P1410">
        <f>_xlfn.XLOOKUP(A1410,Cleaning!$A:$A,Cleaning!$T:$T,0,0)</f>
        <v>0.1</v>
      </c>
      <c r="Q1410" s="5">
        <f>_xlfn.XLOOKUP(A1410,Cleaning!$A:$A,Cleaning!$V:$V,0,0)</f>
        <v>1.51</v>
      </c>
    </row>
    <row r="1411" spans="1:17" x14ac:dyDescent="0.3">
      <c r="A1411" s="3">
        <v>121409</v>
      </c>
      <c r="B1411">
        <f>_xlfn.XLOOKUP(A1411,Cleaning!$A:$A,Cleaning!$B:$B,0,0)</f>
        <v>103</v>
      </c>
      <c r="C1411" s="2">
        <f>_xlfn.XLOOKUP(A1411,Cleaning!$A:$A,Cleaning!$C:$C,0,0)</f>
        <v>45794</v>
      </c>
      <c r="D1411" s="4">
        <f>_xlfn.XLOOKUP(A1411,Cleaning!$A:$A,Cleaning!$D:$D,0,0)</f>
        <v>0.50450231481481478</v>
      </c>
      <c r="E1411" s="2">
        <f>_xlfn.XLOOKUP(A1411,Cleaning!$A:$A,Cleaning!$E:$E,0,0)</f>
        <v>45794</v>
      </c>
      <c r="F1411" s="10" t="str">
        <f>_xlfn.XLOOKUP(A1411,Cleaning!$A:$A,Cleaning!$F:$F,0,0)</f>
        <v>Saturday</v>
      </c>
      <c r="G1411" t="str">
        <f>_xlfn.XLOOKUP(A1411,Cleaning!$A:$A,Cleaning!$G:$G,0,0)</f>
        <v>Lunch</v>
      </c>
      <c r="H1411" t="str">
        <f>_xlfn.XLOOKUP(A1411,Cleaning!$A:$A,Cleaning!$I:$I,0,0)</f>
        <v>Unknown</v>
      </c>
      <c r="I1411" t="str">
        <f>_xlfn.XLOOKUP(A1411,Cleaning!$A:$A,Cleaning!$J:$J,0,0)</f>
        <v>Spicy Chicken Sandwich</v>
      </c>
      <c r="J1411" t="str">
        <f>_xlfn.XLOOKUP(A1411,Cleaning!$A:$A,Cleaning!$L:$L,0,0)</f>
        <v>No Modifier</v>
      </c>
      <c r="K1411" t="str">
        <f>_xlfn.XLOOKUP(A1411,Cleaning!$A:$A,Cleaning!$X:$X,0,0)</f>
        <v>Cash</v>
      </c>
      <c r="L1411" s="3">
        <f>_xlfn.XLOOKUP(A1411,Cleaning!$A:$A,Cleaning!$M:$M,0,0)</f>
        <v>1</v>
      </c>
      <c r="M1411" s="5">
        <f>_xlfn.XLOOKUP(A1411,Cleaning!$A:$A,Cleaning!$O:$O,0,0)</f>
        <v>5.54</v>
      </c>
      <c r="N1411" s="12">
        <f>_xlfn.XLOOKUP(A1411,Cleaning!$A:$A,Cleaning!$P:$P,0,0)</f>
        <v>5.54</v>
      </c>
      <c r="O1411">
        <f>_xlfn.XLOOKUP(A1411,Cleaning!$A:$A,Cleaning!$R:$R,0,0)</f>
        <v>0</v>
      </c>
      <c r="P1411">
        <f>_xlfn.XLOOKUP(A1411,Cleaning!$A:$A,Cleaning!$T:$T,0,0)</f>
        <v>0.42</v>
      </c>
      <c r="Q1411" s="5">
        <f>_xlfn.XLOOKUP(A1411,Cleaning!$A:$A,Cleaning!$V:$V,0,0)</f>
        <v>5.96</v>
      </c>
    </row>
    <row r="1412" spans="1:17" x14ac:dyDescent="0.3">
      <c r="A1412" s="3">
        <v>121410</v>
      </c>
      <c r="B1412">
        <f>_xlfn.XLOOKUP(A1412,Cleaning!$A:$A,Cleaning!$B:$B,0,0)</f>
        <v>201</v>
      </c>
      <c r="C1412" s="2">
        <f>_xlfn.XLOOKUP(A1412,Cleaning!$A:$A,Cleaning!$C:$C,0,0)</f>
        <v>45778</v>
      </c>
      <c r="D1412" s="4">
        <f>_xlfn.XLOOKUP(A1412,Cleaning!$A:$A,Cleaning!$D:$D,0,0)</f>
        <v>0.38973379629629629</v>
      </c>
      <c r="E1412" s="2">
        <f>_xlfn.XLOOKUP(A1412,Cleaning!$A:$A,Cleaning!$E:$E,0,0)</f>
        <v>45778</v>
      </c>
      <c r="F1412" s="10" t="str">
        <f>_xlfn.XLOOKUP(A1412,Cleaning!$A:$A,Cleaning!$F:$F,0,0)</f>
        <v>Thursday</v>
      </c>
      <c r="G1412" t="str">
        <f>_xlfn.XLOOKUP(A1412,Cleaning!$A:$A,Cleaning!$G:$G,0,0)</f>
        <v>Breakfast</v>
      </c>
      <c r="H1412" t="str">
        <f>_xlfn.XLOOKUP(A1412,Cleaning!$A:$A,Cleaning!$I:$I,0,0)</f>
        <v>Dine-In</v>
      </c>
      <c r="I1412" t="str">
        <f>_xlfn.XLOOKUP(A1412,Cleaning!$A:$A,Cleaning!$J:$J,0,0)</f>
        <v>Egg Muffin</v>
      </c>
      <c r="J1412" t="str">
        <f>_xlfn.XLOOKUP(A1412,Cleaning!$A:$A,Cleaning!$L:$L,0,0)</f>
        <v>Cinnamon</v>
      </c>
      <c r="K1412" t="str">
        <f>_xlfn.XLOOKUP(A1412,Cleaning!$A:$A,Cleaning!$X:$X,0,0)</f>
        <v>MobilePay</v>
      </c>
      <c r="L1412" s="3">
        <f>_xlfn.XLOOKUP(A1412,Cleaning!$A:$A,Cleaning!$M:$M,0,0)</f>
        <v>1</v>
      </c>
      <c r="M1412" s="5">
        <f>_xlfn.XLOOKUP(A1412,Cleaning!$A:$A,Cleaning!$O:$O,0,0)</f>
        <v>3.67</v>
      </c>
      <c r="N1412" s="12">
        <f>_xlfn.XLOOKUP(A1412,Cleaning!$A:$A,Cleaning!$P:$P,0,0)</f>
        <v>3.67</v>
      </c>
      <c r="O1412">
        <f>_xlfn.XLOOKUP(A1412,Cleaning!$A:$A,Cleaning!$R:$R,0,0)</f>
        <v>0</v>
      </c>
      <c r="P1412">
        <f>_xlfn.XLOOKUP(A1412,Cleaning!$A:$A,Cleaning!$T:$T,0,0)</f>
        <v>0.27</v>
      </c>
      <c r="Q1412" s="5">
        <f>_xlfn.XLOOKUP(A1412,Cleaning!$A:$A,Cleaning!$V:$V,0,0)</f>
        <v>3.94</v>
      </c>
    </row>
    <row r="1413" spans="1:17" x14ac:dyDescent="0.3">
      <c r="A1413" s="3">
        <v>121411</v>
      </c>
      <c r="B1413">
        <f>_xlfn.XLOOKUP(A1413,Cleaning!$A:$A,Cleaning!$B:$B,0,0)</f>
        <v>301</v>
      </c>
      <c r="C1413" s="2">
        <f>_xlfn.XLOOKUP(A1413,Cleaning!$A:$A,Cleaning!$C:$C,0,0)</f>
        <v>45812</v>
      </c>
      <c r="D1413" s="4">
        <f>_xlfn.XLOOKUP(A1413,Cleaning!$A:$A,Cleaning!$D:$D,0,0)</f>
        <v>0.30517361111111113</v>
      </c>
      <c r="E1413" s="2">
        <f>_xlfn.XLOOKUP(A1413,Cleaning!$A:$A,Cleaning!$E:$E,0,0)</f>
        <v>45812</v>
      </c>
      <c r="F1413" s="10" t="str">
        <f>_xlfn.XLOOKUP(A1413,Cleaning!$A:$A,Cleaning!$F:$F,0,0)</f>
        <v>Wednesday</v>
      </c>
      <c r="G1413" t="str">
        <f>_xlfn.XLOOKUP(A1413,Cleaning!$A:$A,Cleaning!$G:$G,0,0)</f>
        <v>Breakfast</v>
      </c>
      <c r="H1413" t="str">
        <f>_xlfn.XLOOKUP(A1413,Cleaning!$A:$A,Cleaning!$I:$I,0,0)</f>
        <v>Dine-In</v>
      </c>
      <c r="I1413" t="str">
        <f>_xlfn.XLOOKUP(A1413,Cleaning!$A:$A,Cleaning!$J:$J,0,0)</f>
        <v>Coffee</v>
      </c>
      <c r="J1413" t="str">
        <f>_xlfn.XLOOKUP(A1413,Cleaning!$A:$A,Cleaning!$L:$L,0,0)</f>
        <v>Light Ice</v>
      </c>
      <c r="K1413" t="str">
        <f>_xlfn.XLOOKUP(A1413,Cleaning!$A:$A,Cleaning!$X:$X,0,0)</f>
        <v>Card</v>
      </c>
      <c r="L1413" s="3">
        <f>_xlfn.XLOOKUP(A1413,Cleaning!$A:$A,Cleaning!$M:$M,0,0)</f>
        <v>2</v>
      </c>
      <c r="M1413" s="5">
        <f>_xlfn.XLOOKUP(A1413,Cleaning!$A:$A,Cleaning!$O:$O,0,0)</f>
        <v>2</v>
      </c>
      <c r="N1413" s="12">
        <f>_xlfn.XLOOKUP(A1413,Cleaning!$A:$A,Cleaning!$P:$P,0,0)</f>
        <v>4</v>
      </c>
      <c r="O1413">
        <f>_xlfn.XLOOKUP(A1413,Cleaning!$A:$A,Cleaning!$R:$R,0,0)</f>
        <v>0.8</v>
      </c>
      <c r="P1413">
        <f>_xlfn.XLOOKUP(A1413,Cleaning!$A:$A,Cleaning!$T:$T,0,0)</f>
        <v>0.22</v>
      </c>
      <c r="Q1413" s="5">
        <f>_xlfn.XLOOKUP(A1413,Cleaning!$A:$A,Cleaning!$V:$V,0,0)</f>
        <v>3.42</v>
      </c>
    </row>
    <row r="1414" spans="1:17" x14ac:dyDescent="0.3">
      <c r="A1414" s="3">
        <v>121412</v>
      </c>
      <c r="B1414">
        <f>_xlfn.XLOOKUP(A1414,Cleaning!$A:$A,Cleaning!$B:$B,0,0)</f>
        <v>103</v>
      </c>
      <c r="C1414" s="2">
        <f>_xlfn.XLOOKUP(A1414,Cleaning!$A:$A,Cleaning!$C:$C,0,0)</f>
        <v>45777</v>
      </c>
      <c r="D1414" s="4">
        <f>_xlfn.XLOOKUP(A1414,Cleaning!$A:$A,Cleaning!$D:$D,0,0)</f>
        <v>6.2835648148148154E-2</v>
      </c>
      <c r="E1414" s="2">
        <f>_xlfn.XLOOKUP(A1414,Cleaning!$A:$A,Cleaning!$E:$E,0,0)</f>
        <v>45777</v>
      </c>
      <c r="F1414" s="10" t="str">
        <f>_xlfn.XLOOKUP(A1414,Cleaning!$A:$A,Cleaning!$F:$F,0,0)</f>
        <v>Wednesday</v>
      </c>
      <c r="G1414" t="str">
        <f>_xlfn.XLOOKUP(A1414,Cleaning!$A:$A,Cleaning!$G:$G,0,0)</f>
        <v>Late Night</v>
      </c>
      <c r="H1414" t="str">
        <f>_xlfn.XLOOKUP(A1414,Cleaning!$A:$A,Cleaning!$I:$I,0,0)</f>
        <v>Unknown</v>
      </c>
      <c r="I1414" t="str">
        <f>_xlfn.XLOOKUP(A1414,Cleaning!$A:$A,Cleaning!$J:$J,0,0)</f>
        <v>Cheeseburger</v>
      </c>
      <c r="J1414" t="str">
        <f>_xlfn.XLOOKUP(A1414,Cleaning!$A:$A,Cleaning!$L:$L,0,0)</f>
        <v>No Modifier</v>
      </c>
      <c r="K1414" t="str">
        <f>_xlfn.XLOOKUP(A1414,Cleaning!$A:$A,Cleaning!$X:$X,0,0)</f>
        <v>GiftCard</v>
      </c>
      <c r="L1414" s="3">
        <f>_xlfn.XLOOKUP(A1414,Cleaning!$A:$A,Cleaning!$M:$M,0,0)</f>
        <v>1</v>
      </c>
      <c r="M1414" s="5">
        <f>_xlfn.XLOOKUP(A1414,Cleaning!$A:$A,Cleaning!$O:$O,0,0)</f>
        <v>4.6399999999999997</v>
      </c>
      <c r="N1414" s="12">
        <f>_xlfn.XLOOKUP(A1414,Cleaning!$A:$A,Cleaning!$P:$P,0,0)</f>
        <v>4.6399999999999997</v>
      </c>
      <c r="O1414">
        <f>_xlfn.XLOOKUP(A1414,Cleaning!$A:$A,Cleaning!$R:$R,0,0)</f>
        <v>0</v>
      </c>
      <c r="P1414">
        <f>_xlfn.XLOOKUP(A1414,Cleaning!$A:$A,Cleaning!$T:$T,0,0)</f>
        <v>0.32</v>
      </c>
      <c r="Q1414" s="5">
        <f>_xlfn.XLOOKUP(A1414,Cleaning!$A:$A,Cleaning!$V:$V,0,0)</f>
        <v>4.96</v>
      </c>
    </row>
    <row r="1415" spans="1:17" x14ac:dyDescent="0.3">
      <c r="A1415" s="3">
        <v>121413</v>
      </c>
      <c r="B1415">
        <f>_xlfn.XLOOKUP(A1415,Cleaning!$A:$A,Cleaning!$B:$B,0,0)</f>
        <v>501</v>
      </c>
      <c r="C1415" s="2">
        <f>_xlfn.XLOOKUP(A1415,Cleaning!$A:$A,Cleaning!$C:$C,0,0)</f>
        <v>45822</v>
      </c>
      <c r="D1415" s="4">
        <f>_xlfn.XLOOKUP(A1415,Cleaning!$A:$A,Cleaning!$D:$D,0,0)</f>
        <v>0.21462962962962964</v>
      </c>
      <c r="E1415" s="2">
        <f>_xlfn.XLOOKUP(A1415,Cleaning!$A:$A,Cleaning!$E:$E,0,0)</f>
        <v>45822</v>
      </c>
      <c r="F1415" s="10" t="str">
        <f>_xlfn.XLOOKUP(A1415,Cleaning!$A:$A,Cleaning!$F:$F,0,0)</f>
        <v>Saturday</v>
      </c>
      <c r="G1415" t="str">
        <f>_xlfn.XLOOKUP(A1415,Cleaning!$A:$A,Cleaning!$G:$G,0,0)</f>
        <v>Breakfast</v>
      </c>
      <c r="H1415" t="str">
        <f>_xlfn.XLOOKUP(A1415,Cleaning!$A:$A,Cleaning!$I:$I,0,0)</f>
        <v>Dine-In</v>
      </c>
      <c r="I1415" t="str">
        <f>_xlfn.XLOOKUP(A1415,Cleaning!$A:$A,Cleaning!$J:$J,0,0)</f>
        <v>Latte</v>
      </c>
      <c r="J1415" t="str">
        <f>_xlfn.XLOOKUP(A1415,Cleaning!$A:$A,Cleaning!$L:$L,0,0)</f>
        <v>No Modifier</v>
      </c>
      <c r="K1415" t="str">
        <f>_xlfn.XLOOKUP(A1415,Cleaning!$A:$A,Cleaning!$X:$X,0,0)</f>
        <v>Card</v>
      </c>
      <c r="L1415" s="3">
        <f>_xlfn.XLOOKUP(A1415,Cleaning!$A:$A,Cleaning!$M:$M,0,0)</f>
        <v>1</v>
      </c>
      <c r="M1415" s="5">
        <f>_xlfn.XLOOKUP(A1415,Cleaning!$A:$A,Cleaning!$O:$O,0,0)</f>
        <v>3.78</v>
      </c>
      <c r="N1415" s="12">
        <f>_xlfn.XLOOKUP(A1415,Cleaning!$A:$A,Cleaning!$P:$P,0,0)</f>
        <v>3.78</v>
      </c>
      <c r="O1415">
        <f>_xlfn.XLOOKUP(A1415,Cleaning!$A:$A,Cleaning!$R:$R,0,0)</f>
        <v>0</v>
      </c>
      <c r="P1415">
        <f>_xlfn.XLOOKUP(A1415,Cleaning!$A:$A,Cleaning!$T:$T,0,0)</f>
        <v>0.27</v>
      </c>
      <c r="Q1415" s="5">
        <f>_xlfn.XLOOKUP(A1415,Cleaning!$A:$A,Cleaning!$V:$V,0,0)</f>
        <v>4.05</v>
      </c>
    </row>
    <row r="1416" spans="1:17" x14ac:dyDescent="0.3">
      <c r="A1416" s="3">
        <v>121414</v>
      </c>
      <c r="B1416">
        <f>_xlfn.XLOOKUP(A1416,Cleaning!$A:$A,Cleaning!$B:$B,0,0)</f>
        <v>402</v>
      </c>
      <c r="C1416" s="2">
        <f>_xlfn.XLOOKUP(A1416,Cleaning!$A:$A,Cleaning!$C:$C,0,0)</f>
        <v>45866</v>
      </c>
      <c r="D1416" s="4">
        <f>_xlfn.XLOOKUP(A1416,Cleaning!$A:$A,Cleaning!$D:$D,0,0)</f>
        <v>8.2719907407407409E-2</v>
      </c>
      <c r="E1416" s="2">
        <f>_xlfn.XLOOKUP(A1416,Cleaning!$A:$A,Cleaning!$E:$E,0,0)</f>
        <v>45866</v>
      </c>
      <c r="F1416" s="10" t="str">
        <f>_xlfn.XLOOKUP(A1416,Cleaning!$A:$A,Cleaning!$F:$F,0,0)</f>
        <v>Monday</v>
      </c>
      <c r="G1416" t="str">
        <f>_xlfn.XLOOKUP(A1416,Cleaning!$A:$A,Cleaning!$G:$G,0,0)</f>
        <v>Late Night</v>
      </c>
      <c r="H1416" t="str">
        <f>_xlfn.XLOOKUP(A1416,Cleaning!$A:$A,Cleaning!$I:$I,0,0)</f>
        <v>Drive-Thru</v>
      </c>
      <c r="I1416" t="str">
        <f>_xlfn.XLOOKUP(A1416,Cleaning!$A:$A,Cleaning!$J:$J,0,0)</f>
        <v>French Fries</v>
      </c>
      <c r="J1416" t="str">
        <f>_xlfn.XLOOKUP(A1416,Cleaning!$A:$A,Cleaning!$L:$L,0,0)</f>
        <v>Extra Sauce</v>
      </c>
      <c r="K1416" t="str">
        <f>_xlfn.XLOOKUP(A1416,Cleaning!$A:$A,Cleaning!$X:$X,0,0)</f>
        <v>Card</v>
      </c>
      <c r="L1416" s="3">
        <f>_xlfn.XLOOKUP(A1416,Cleaning!$A:$A,Cleaning!$M:$M,0,0)</f>
        <v>1</v>
      </c>
      <c r="M1416" s="5">
        <f>_xlfn.XLOOKUP(A1416,Cleaning!$A:$A,Cleaning!$O:$O,0,0)</f>
        <v>2.71</v>
      </c>
      <c r="N1416" s="12">
        <f>_xlfn.XLOOKUP(A1416,Cleaning!$A:$A,Cleaning!$P:$P,0,0)</f>
        <v>2.71</v>
      </c>
      <c r="O1416">
        <f>_xlfn.XLOOKUP(A1416,Cleaning!$A:$A,Cleaning!$R:$R,0,0)</f>
        <v>0</v>
      </c>
      <c r="P1416">
        <f>_xlfn.XLOOKUP(A1416,Cleaning!$A:$A,Cleaning!$T:$T,0,0)</f>
        <v>0.24</v>
      </c>
      <c r="Q1416" s="5">
        <f>_xlfn.XLOOKUP(A1416,Cleaning!$A:$A,Cleaning!$V:$V,0,0)</f>
        <v>2.95</v>
      </c>
    </row>
    <row r="1417" spans="1:17" x14ac:dyDescent="0.3">
      <c r="A1417" s="3">
        <v>121415</v>
      </c>
      <c r="B1417">
        <f>_xlfn.XLOOKUP(A1417,Cleaning!$A:$A,Cleaning!$B:$B,0,0)</f>
        <v>201</v>
      </c>
      <c r="C1417" s="2">
        <f>_xlfn.XLOOKUP(A1417,Cleaning!$A:$A,Cleaning!$C:$C,0,0)</f>
        <v>45779</v>
      </c>
      <c r="D1417" s="4">
        <f>_xlfn.XLOOKUP(A1417,Cleaning!$A:$A,Cleaning!$D:$D,0,0)</f>
        <v>0.45903935185185185</v>
      </c>
      <c r="E1417" s="2">
        <f>_xlfn.XLOOKUP(A1417,Cleaning!$A:$A,Cleaning!$E:$E,0,0)</f>
        <v>45779</v>
      </c>
      <c r="F1417" s="10" t="str">
        <f>_xlfn.XLOOKUP(A1417,Cleaning!$A:$A,Cleaning!$F:$F,0,0)</f>
        <v>Friday</v>
      </c>
      <c r="G1417" t="str">
        <f>_xlfn.XLOOKUP(A1417,Cleaning!$A:$A,Cleaning!$G:$G,0,0)</f>
        <v>Morning</v>
      </c>
      <c r="H1417" t="str">
        <f>_xlfn.XLOOKUP(A1417,Cleaning!$A:$A,Cleaning!$I:$I,0,0)</f>
        <v>Takeout</v>
      </c>
      <c r="I1417" t="str">
        <f>_xlfn.XLOOKUP(A1417,Cleaning!$A:$A,Cleaning!$J:$J,0,0)</f>
        <v>Coffee</v>
      </c>
      <c r="J1417" t="str">
        <f>_xlfn.XLOOKUP(A1417,Cleaning!$A:$A,Cleaning!$L:$L,0,0)</f>
        <v>Extra Ice</v>
      </c>
      <c r="K1417" t="str">
        <f>_xlfn.XLOOKUP(A1417,Cleaning!$A:$A,Cleaning!$X:$X,0,0)</f>
        <v>Card</v>
      </c>
      <c r="L1417" s="3">
        <f>_xlfn.XLOOKUP(A1417,Cleaning!$A:$A,Cleaning!$M:$M,0,0)</f>
        <v>2</v>
      </c>
      <c r="M1417" s="5">
        <f>_xlfn.XLOOKUP(A1417,Cleaning!$A:$A,Cleaning!$O:$O,0,0)</f>
        <v>2.08</v>
      </c>
      <c r="N1417" s="12">
        <f>_xlfn.XLOOKUP(A1417,Cleaning!$A:$A,Cleaning!$P:$P,0,0)</f>
        <v>4.16</v>
      </c>
      <c r="O1417">
        <f>_xlfn.XLOOKUP(A1417,Cleaning!$A:$A,Cleaning!$R:$R,0,0)</f>
        <v>0</v>
      </c>
      <c r="P1417">
        <f>_xlfn.XLOOKUP(A1417,Cleaning!$A:$A,Cleaning!$T:$T,0,0)</f>
        <v>0.35</v>
      </c>
      <c r="Q1417" s="5">
        <f>_xlfn.XLOOKUP(A1417,Cleaning!$A:$A,Cleaning!$V:$V,0,0)</f>
        <v>4.51</v>
      </c>
    </row>
    <row r="1418" spans="1:17" x14ac:dyDescent="0.3">
      <c r="A1418" s="3">
        <v>121416</v>
      </c>
      <c r="B1418">
        <f>_xlfn.XLOOKUP(A1418,Cleaning!$A:$A,Cleaning!$B:$B,0,0)</f>
        <v>103</v>
      </c>
      <c r="C1418" s="2">
        <f>_xlfn.XLOOKUP(A1418,Cleaning!$A:$A,Cleaning!$C:$C,0,0)</f>
        <v>45867</v>
      </c>
      <c r="D1418" s="4">
        <f>_xlfn.XLOOKUP(A1418,Cleaning!$A:$A,Cleaning!$D:$D,0,0)</f>
        <v>0.37833333333333335</v>
      </c>
      <c r="E1418" s="2">
        <f>_xlfn.XLOOKUP(A1418,Cleaning!$A:$A,Cleaning!$E:$E,0,0)</f>
        <v>45867</v>
      </c>
      <c r="F1418" s="10" t="str">
        <f>_xlfn.XLOOKUP(A1418,Cleaning!$A:$A,Cleaning!$F:$F,0,0)</f>
        <v>Tuesday</v>
      </c>
      <c r="G1418" t="str">
        <f>_xlfn.XLOOKUP(A1418,Cleaning!$A:$A,Cleaning!$G:$G,0,0)</f>
        <v>Breakfast</v>
      </c>
      <c r="H1418" t="str">
        <f>_xlfn.XLOOKUP(A1418,Cleaning!$A:$A,Cleaning!$I:$I,0,0)</f>
        <v>Takeout</v>
      </c>
      <c r="I1418" t="str">
        <f>_xlfn.XLOOKUP(A1418,Cleaning!$A:$A,Cleaning!$J:$J,0,0)</f>
        <v>Coffee</v>
      </c>
      <c r="J1418" t="str">
        <f>_xlfn.XLOOKUP(A1418,Cleaning!$A:$A,Cleaning!$L:$L,0,0)</f>
        <v>Extra Ice</v>
      </c>
      <c r="K1418" t="str">
        <f>_xlfn.XLOOKUP(A1418,Cleaning!$A:$A,Cleaning!$X:$X,0,0)</f>
        <v>GiftCard</v>
      </c>
      <c r="L1418" s="3">
        <f>_xlfn.XLOOKUP(A1418,Cleaning!$A:$A,Cleaning!$M:$M,0,0)</f>
        <v>1</v>
      </c>
      <c r="M1418" s="5">
        <f>_xlfn.XLOOKUP(A1418,Cleaning!$A:$A,Cleaning!$O:$O,0,0)</f>
        <v>1.9</v>
      </c>
      <c r="N1418" s="12">
        <f>_xlfn.XLOOKUP(A1418,Cleaning!$A:$A,Cleaning!$P:$P,0,0)</f>
        <v>1.9</v>
      </c>
      <c r="O1418">
        <f>_xlfn.XLOOKUP(A1418,Cleaning!$A:$A,Cleaning!$R:$R,0,0)</f>
        <v>0</v>
      </c>
      <c r="P1418">
        <f>_xlfn.XLOOKUP(A1418,Cleaning!$A:$A,Cleaning!$T:$T,0,0)</f>
        <v>0.14000000000000001</v>
      </c>
      <c r="Q1418" s="5">
        <f>_xlfn.XLOOKUP(A1418,Cleaning!$A:$A,Cleaning!$V:$V,0,0)</f>
        <v>2.04</v>
      </c>
    </row>
    <row r="1419" spans="1:17" x14ac:dyDescent="0.3">
      <c r="A1419" s="3">
        <v>121417</v>
      </c>
      <c r="B1419">
        <f>_xlfn.XLOOKUP(A1419,Cleaning!$A:$A,Cleaning!$B:$B,0,0)</f>
        <v>102</v>
      </c>
      <c r="C1419" s="2">
        <f>_xlfn.XLOOKUP(A1419,Cleaning!$A:$A,Cleaning!$C:$C,0,0)</f>
        <v>45836</v>
      </c>
      <c r="D1419" s="4">
        <f>_xlfn.XLOOKUP(A1419,Cleaning!$A:$A,Cleaning!$D:$D,0,0)</f>
        <v>0.28314814814814815</v>
      </c>
      <c r="E1419" s="2">
        <f>_xlfn.XLOOKUP(A1419,Cleaning!$A:$A,Cleaning!$E:$E,0,0)</f>
        <v>45836</v>
      </c>
      <c r="F1419" s="10" t="str">
        <f>_xlfn.XLOOKUP(A1419,Cleaning!$A:$A,Cleaning!$F:$F,0,0)</f>
        <v>Saturday</v>
      </c>
      <c r="G1419" t="str">
        <f>_xlfn.XLOOKUP(A1419,Cleaning!$A:$A,Cleaning!$G:$G,0,0)</f>
        <v>Dinner</v>
      </c>
      <c r="H1419" t="str">
        <f>_xlfn.XLOOKUP(A1419,Cleaning!$A:$A,Cleaning!$I:$I,0,0)</f>
        <v>Dine-In</v>
      </c>
      <c r="I1419" t="str">
        <f>_xlfn.XLOOKUP(A1419,Cleaning!$A:$A,Cleaning!$J:$J,0,0)</f>
        <v>Spicy Chicken Combo</v>
      </c>
      <c r="J1419" t="str">
        <f>_xlfn.XLOOKUP(A1419,Cleaning!$A:$A,Cleaning!$L:$L,0,0)</f>
        <v>No Modifier</v>
      </c>
      <c r="K1419" t="str">
        <f>_xlfn.XLOOKUP(A1419,Cleaning!$A:$A,Cleaning!$X:$X,0,0)</f>
        <v>Card</v>
      </c>
      <c r="L1419" s="3">
        <f>_xlfn.XLOOKUP(A1419,Cleaning!$A:$A,Cleaning!$M:$M,0,0)</f>
        <v>1</v>
      </c>
      <c r="M1419" s="5">
        <f>_xlfn.XLOOKUP(A1419,Cleaning!$A:$A,Cleaning!$O:$O,0,0)</f>
        <v>9.42</v>
      </c>
      <c r="N1419" s="12">
        <f>_xlfn.XLOOKUP(A1419,Cleaning!$A:$A,Cleaning!$P:$P,0,0)</f>
        <v>9.42</v>
      </c>
      <c r="O1419">
        <f>_xlfn.XLOOKUP(A1419,Cleaning!$A:$A,Cleaning!$R:$R,0,0)</f>
        <v>0.47</v>
      </c>
      <c r="P1419">
        <f>_xlfn.XLOOKUP(A1419,Cleaning!$A:$A,Cleaning!$T:$T,0,0)</f>
        <v>0.63</v>
      </c>
      <c r="Q1419" s="5">
        <f>_xlfn.XLOOKUP(A1419,Cleaning!$A:$A,Cleaning!$V:$V,0,0)</f>
        <v>9.58</v>
      </c>
    </row>
    <row r="1420" spans="1:17" x14ac:dyDescent="0.3">
      <c r="A1420" s="3">
        <v>121418</v>
      </c>
      <c r="B1420">
        <f>_xlfn.XLOOKUP(A1420,Cleaning!$A:$A,Cleaning!$B:$B,0,0)</f>
        <v>301</v>
      </c>
      <c r="C1420" s="2">
        <f>_xlfn.XLOOKUP(A1420,Cleaning!$A:$A,Cleaning!$C:$C,0,0)</f>
        <v>45768</v>
      </c>
      <c r="D1420" s="4">
        <f>_xlfn.XLOOKUP(A1420,Cleaning!$A:$A,Cleaning!$D:$D,0,0)</f>
        <v>0.2492361111111111</v>
      </c>
      <c r="E1420" s="2">
        <f>_xlfn.XLOOKUP(A1420,Cleaning!$A:$A,Cleaning!$E:$E,0,0)</f>
        <v>45768</v>
      </c>
      <c r="F1420" s="10" t="str">
        <f>_xlfn.XLOOKUP(A1420,Cleaning!$A:$A,Cleaning!$F:$F,0,0)</f>
        <v>Monday</v>
      </c>
      <c r="G1420" t="str">
        <f>_xlfn.XLOOKUP(A1420,Cleaning!$A:$A,Cleaning!$G:$G,0,0)</f>
        <v>Afternoon</v>
      </c>
      <c r="H1420" t="str">
        <f>_xlfn.XLOOKUP(A1420,Cleaning!$A:$A,Cleaning!$I:$I,0,0)</f>
        <v>Dine-In</v>
      </c>
      <c r="I1420" t="str">
        <f>_xlfn.XLOOKUP(A1420,Cleaning!$A:$A,Cleaning!$J:$J,0,0)</f>
        <v>Soft Drink (Medium)</v>
      </c>
      <c r="J1420" t="str">
        <f>_xlfn.XLOOKUP(A1420,Cleaning!$A:$A,Cleaning!$L:$L,0,0)</f>
        <v>Extra Ice</v>
      </c>
      <c r="K1420" t="str">
        <f>_xlfn.XLOOKUP(A1420,Cleaning!$A:$A,Cleaning!$X:$X,0,0)</f>
        <v>Card</v>
      </c>
      <c r="L1420" s="3">
        <f>_xlfn.XLOOKUP(A1420,Cleaning!$A:$A,Cleaning!$M:$M,0,0)</f>
        <v>1</v>
      </c>
      <c r="M1420" s="5">
        <f>_xlfn.XLOOKUP(A1420,Cleaning!$A:$A,Cleaning!$O:$O,0,0)</f>
        <v>1.8699999999999999</v>
      </c>
      <c r="N1420" s="12">
        <f>_xlfn.XLOOKUP(A1420,Cleaning!$A:$A,Cleaning!$P:$P,0,0)</f>
        <v>1.8699999999999999</v>
      </c>
      <c r="O1420">
        <f>_xlfn.XLOOKUP(A1420,Cleaning!$A:$A,Cleaning!$R:$R,0,0)</f>
        <v>0.19</v>
      </c>
      <c r="P1420">
        <f>_xlfn.XLOOKUP(A1420,Cleaning!$A:$A,Cleaning!$T:$T,0,0)</f>
        <v>0.11</v>
      </c>
      <c r="Q1420" s="5">
        <f>_xlfn.XLOOKUP(A1420,Cleaning!$A:$A,Cleaning!$V:$V,0,0)</f>
        <v>1.79</v>
      </c>
    </row>
    <row r="1421" spans="1:17" x14ac:dyDescent="0.3">
      <c r="A1421" s="3">
        <v>121419</v>
      </c>
      <c r="B1421">
        <f>_xlfn.XLOOKUP(A1421,Cleaning!$A:$A,Cleaning!$B:$B,0,0)</f>
        <v>403</v>
      </c>
      <c r="C1421" s="2">
        <f>_xlfn.XLOOKUP(A1421,Cleaning!$A:$A,Cleaning!$C:$C,0,0)</f>
        <v>45797</v>
      </c>
      <c r="D1421" s="4">
        <f>_xlfn.XLOOKUP(A1421,Cleaning!$A:$A,Cleaning!$D:$D,0,0)</f>
        <v>0.41270833333333334</v>
      </c>
      <c r="E1421" s="2">
        <f>_xlfn.XLOOKUP(A1421,Cleaning!$A:$A,Cleaning!$E:$E,0,0)</f>
        <v>45797</v>
      </c>
      <c r="F1421" s="10" t="str">
        <f>_xlfn.XLOOKUP(A1421,Cleaning!$A:$A,Cleaning!$F:$F,0,0)</f>
        <v>Tuesday</v>
      </c>
      <c r="G1421" t="str">
        <f>_xlfn.XLOOKUP(A1421,Cleaning!$A:$A,Cleaning!$G:$G,0,0)</f>
        <v>Dinner</v>
      </c>
      <c r="H1421" t="str">
        <f>_xlfn.XLOOKUP(A1421,Cleaning!$A:$A,Cleaning!$I:$I,0,0)</f>
        <v>Delivery</v>
      </c>
      <c r="I1421" t="str">
        <f>_xlfn.XLOOKUP(A1421,Cleaning!$A:$A,Cleaning!$J:$J,0,0)</f>
        <v>Chicken Sandwich</v>
      </c>
      <c r="J1421" t="str">
        <f>_xlfn.XLOOKUP(A1421,Cleaning!$A:$A,Cleaning!$L:$L,0,0)</f>
        <v>Extra Cheese</v>
      </c>
      <c r="K1421" t="str">
        <f>_xlfn.XLOOKUP(A1421,Cleaning!$A:$A,Cleaning!$X:$X,0,0)</f>
        <v>Card</v>
      </c>
      <c r="L1421" s="3">
        <f>_xlfn.XLOOKUP(A1421,Cleaning!$A:$A,Cleaning!$M:$M,0,0)</f>
        <v>2</v>
      </c>
      <c r="M1421" s="5">
        <f>_xlfn.XLOOKUP(A1421,Cleaning!$A:$A,Cleaning!$O:$O,0,0)</f>
        <v>6.08</v>
      </c>
      <c r="N1421" s="12">
        <f>_xlfn.XLOOKUP(A1421,Cleaning!$A:$A,Cleaning!$P:$P,0,0)</f>
        <v>12.16</v>
      </c>
      <c r="O1421">
        <f>_xlfn.XLOOKUP(A1421,Cleaning!$A:$A,Cleaning!$R:$R,0,0)</f>
        <v>0</v>
      </c>
      <c r="P1421">
        <f>_xlfn.XLOOKUP(A1421,Cleaning!$A:$A,Cleaning!$T:$T,0,0)</f>
        <v>0.85</v>
      </c>
      <c r="Q1421" s="5">
        <f>_xlfn.XLOOKUP(A1421,Cleaning!$A:$A,Cleaning!$V:$V,0,0)</f>
        <v>13.01</v>
      </c>
    </row>
    <row r="1422" spans="1:17" x14ac:dyDescent="0.3">
      <c r="A1422" s="3">
        <v>121420</v>
      </c>
      <c r="B1422">
        <f>_xlfn.XLOOKUP(A1422,Cleaning!$A:$A,Cleaning!$B:$B,0,0)</f>
        <v>401</v>
      </c>
      <c r="C1422" s="2">
        <f>_xlfn.XLOOKUP(A1422,Cleaning!$A:$A,Cleaning!$C:$C,0,0)</f>
        <v>45845</v>
      </c>
      <c r="D1422" s="4">
        <f>_xlfn.XLOOKUP(A1422,Cleaning!$A:$A,Cleaning!$D:$D,0,0)</f>
        <v>0.53230324074074076</v>
      </c>
      <c r="E1422" s="2">
        <f>_xlfn.XLOOKUP(A1422,Cleaning!$A:$A,Cleaning!$E:$E,0,0)</f>
        <v>45845</v>
      </c>
      <c r="F1422" s="10" t="str">
        <f>_xlfn.XLOOKUP(A1422,Cleaning!$A:$A,Cleaning!$F:$F,0,0)</f>
        <v>Monday</v>
      </c>
      <c r="G1422" t="str">
        <f>_xlfn.XLOOKUP(A1422,Cleaning!$A:$A,Cleaning!$G:$G,0,0)</f>
        <v>Lunch</v>
      </c>
      <c r="H1422" t="str">
        <f>_xlfn.XLOOKUP(A1422,Cleaning!$A:$A,Cleaning!$I:$I,0,0)</f>
        <v>Delivery</v>
      </c>
      <c r="I1422" t="str">
        <f>_xlfn.XLOOKUP(A1422,Cleaning!$A:$A,Cleaning!$J:$J,0,0)</f>
        <v>Cheeseburger</v>
      </c>
      <c r="J1422" t="str">
        <f>_xlfn.XLOOKUP(A1422,Cleaning!$A:$A,Cleaning!$L:$L,0,0)</f>
        <v>No Modifier</v>
      </c>
      <c r="K1422" t="str">
        <f>_xlfn.XLOOKUP(A1422,Cleaning!$A:$A,Cleaning!$X:$X,0,0)</f>
        <v>Card</v>
      </c>
      <c r="L1422" s="3">
        <f>_xlfn.XLOOKUP(A1422,Cleaning!$A:$A,Cleaning!$M:$M,0,0)</f>
        <v>2</v>
      </c>
      <c r="M1422" s="5">
        <f>_xlfn.XLOOKUP(A1422,Cleaning!$A:$A,Cleaning!$O:$O,0,0)</f>
        <v>4.67</v>
      </c>
      <c r="N1422" s="12">
        <f>_xlfn.XLOOKUP(A1422,Cleaning!$A:$A,Cleaning!$P:$P,0,0)</f>
        <v>9.34</v>
      </c>
      <c r="O1422">
        <f>_xlfn.XLOOKUP(A1422,Cleaning!$A:$A,Cleaning!$R:$R,0,0)</f>
        <v>0</v>
      </c>
      <c r="P1422">
        <f>_xlfn.XLOOKUP(A1422,Cleaning!$A:$A,Cleaning!$T:$T,0,0)</f>
        <v>0.65</v>
      </c>
      <c r="Q1422" s="5">
        <f>_xlfn.XLOOKUP(A1422,Cleaning!$A:$A,Cleaning!$V:$V,0,0)</f>
        <v>9.99</v>
      </c>
    </row>
    <row r="1423" spans="1:17" x14ac:dyDescent="0.3">
      <c r="A1423" s="3">
        <v>121421</v>
      </c>
      <c r="B1423">
        <f>_xlfn.XLOOKUP(A1423,Cleaning!$A:$A,Cleaning!$B:$B,0,0)</f>
        <v>101</v>
      </c>
      <c r="C1423" s="2">
        <f>_xlfn.XLOOKUP(A1423,Cleaning!$A:$A,Cleaning!$C:$C,0,0)</f>
        <v>45803</v>
      </c>
      <c r="D1423" s="4">
        <f>_xlfn.XLOOKUP(A1423,Cleaning!$A:$A,Cleaning!$D:$D,0,0)</f>
        <v>0.48320601851851852</v>
      </c>
      <c r="E1423" s="2">
        <f>_xlfn.XLOOKUP(A1423,Cleaning!$A:$A,Cleaning!$E:$E,0,0)</f>
        <v>45803</v>
      </c>
      <c r="F1423" s="10" t="str">
        <f>_xlfn.XLOOKUP(A1423,Cleaning!$A:$A,Cleaning!$F:$F,0,0)</f>
        <v>Monday</v>
      </c>
      <c r="G1423" t="str">
        <f>_xlfn.XLOOKUP(A1423,Cleaning!$A:$A,Cleaning!$G:$G,0,0)</f>
        <v>Lunch</v>
      </c>
      <c r="H1423" t="str">
        <f>_xlfn.XLOOKUP(A1423,Cleaning!$A:$A,Cleaning!$I:$I,0,0)</f>
        <v>Dine-In</v>
      </c>
      <c r="I1423" t="str">
        <f>_xlfn.XLOOKUP(A1423,Cleaning!$A:$A,Cleaning!$J:$J,0,0)</f>
        <v>Double Cheeseburger</v>
      </c>
      <c r="J1423" t="str">
        <f>_xlfn.XLOOKUP(A1423,Cleaning!$A:$A,Cleaning!$L:$L,0,0)</f>
        <v>No Modifier</v>
      </c>
      <c r="K1423" t="str">
        <f>_xlfn.XLOOKUP(A1423,Cleaning!$A:$A,Cleaning!$X:$X,0,0)</f>
        <v>Card</v>
      </c>
      <c r="L1423" s="3">
        <f>_xlfn.XLOOKUP(A1423,Cleaning!$A:$A,Cleaning!$M:$M,0,0)</f>
        <v>1</v>
      </c>
      <c r="M1423" s="5">
        <f>_xlfn.XLOOKUP(A1423,Cleaning!$A:$A,Cleaning!$O:$O,0,0)</f>
        <v>6.1899999999999995</v>
      </c>
      <c r="N1423" s="12">
        <f>_xlfn.XLOOKUP(A1423,Cleaning!$A:$A,Cleaning!$P:$P,0,0)</f>
        <v>6.1899999999999995</v>
      </c>
      <c r="O1423">
        <f>_xlfn.XLOOKUP(A1423,Cleaning!$A:$A,Cleaning!$R:$R,0,0)</f>
        <v>0</v>
      </c>
      <c r="P1423">
        <f>_xlfn.XLOOKUP(A1423,Cleaning!$A:$A,Cleaning!$T:$T,0,0)</f>
        <v>0.37</v>
      </c>
      <c r="Q1423" s="5">
        <f>_xlfn.XLOOKUP(A1423,Cleaning!$A:$A,Cleaning!$V:$V,0,0)</f>
        <v>6.56</v>
      </c>
    </row>
    <row r="1424" spans="1:17" x14ac:dyDescent="0.3">
      <c r="A1424" s="3">
        <v>121422</v>
      </c>
      <c r="B1424">
        <f>_xlfn.XLOOKUP(A1424,Cleaning!$A:$A,Cleaning!$B:$B,0,0)</f>
        <v>201</v>
      </c>
      <c r="C1424" s="2">
        <f>_xlfn.XLOOKUP(A1424,Cleaning!$A:$A,Cleaning!$C:$C,0,0)</f>
        <v>45787</v>
      </c>
      <c r="D1424" s="4">
        <f>_xlfn.XLOOKUP(A1424,Cleaning!$A:$A,Cleaning!$D:$D,0,0)</f>
        <v>0.53541666666666665</v>
      </c>
      <c r="E1424" s="2">
        <f>_xlfn.XLOOKUP(A1424,Cleaning!$A:$A,Cleaning!$E:$E,0,0)</f>
        <v>45787</v>
      </c>
      <c r="F1424" s="10" t="str">
        <f>_xlfn.XLOOKUP(A1424,Cleaning!$A:$A,Cleaning!$F:$F,0,0)</f>
        <v>Saturday</v>
      </c>
      <c r="G1424" t="str">
        <f>_xlfn.XLOOKUP(A1424,Cleaning!$A:$A,Cleaning!$G:$G,0,0)</f>
        <v>Lunch</v>
      </c>
      <c r="H1424" t="str">
        <f>_xlfn.XLOOKUP(A1424,Cleaning!$A:$A,Cleaning!$I:$I,0,0)</f>
        <v>Dine-In</v>
      </c>
      <c r="I1424" t="str">
        <f>_xlfn.XLOOKUP(A1424,Cleaning!$A:$A,Cleaning!$J:$J,0,0)</f>
        <v>Spicy Chicken Combo</v>
      </c>
      <c r="J1424" t="str">
        <f>_xlfn.XLOOKUP(A1424,Cleaning!$A:$A,Cleaning!$L:$L,0,0)</f>
        <v>No Modifier</v>
      </c>
      <c r="K1424" t="str">
        <f>_xlfn.XLOOKUP(A1424,Cleaning!$A:$A,Cleaning!$X:$X,0,0)</f>
        <v>Card</v>
      </c>
      <c r="L1424" s="3">
        <f>_xlfn.XLOOKUP(A1424,Cleaning!$A:$A,Cleaning!$M:$M,0,0)</f>
        <v>1</v>
      </c>
      <c r="M1424" s="5">
        <f ca="1">_xlfn.XLOOKUP(A1424,Cleaning!$A:$A,Cleaning!$O:$O,0,0)</f>
        <v>9.26</v>
      </c>
      <c r="N1424" s="12">
        <f ca="1">_xlfn.XLOOKUP(A1424,Cleaning!$A:$A,Cleaning!$P:$P,0,0)</f>
        <v>9.26</v>
      </c>
      <c r="O1424">
        <f ca="1">_xlfn.XLOOKUP(A1424,Cleaning!$A:$A,Cleaning!$R:$R,0,0)</f>
        <v>0.15</v>
      </c>
      <c r="P1424">
        <f>_xlfn.XLOOKUP(A1424,Cleaning!$A:$A,Cleaning!$T:$T,0,0)</f>
        <v>0.66</v>
      </c>
      <c r="Q1424" s="5">
        <f>_xlfn.XLOOKUP(A1424,Cleaning!$A:$A,Cleaning!$V:$V,0,0)</f>
        <v>9.77</v>
      </c>
    </row>
    <row r="1425" spans="1:17" x14ac:dyDescent="0.3">
      <c r="A1425" s="3">
        <v>121423</v>
      </c>
      <c r="B1425">
        <f>_xlfn.XLOOKUP(A1425,Cleaning!$A:$A,Cleaning!$B:$B,0,0)</f>
        <v>403</v>
      </c>
      <c r="C1425" s="2">
        <f>_xlfn.XLOOKUP(A1425,Cleaning!$A:$A,Cleaning!$C:$C,0,0)</f>
        <v>45856</v>
      </c>
      <c r="D1425" s="4">
        <f>_xlfn.XLOOKUP(A1425,Cleaning!$A:$A,Cleaning!$D:$D,0,0)</f>
        <v>0.47342592592592592</v>
      </c>
      <c r="E1425" s="2">
        <f>_xlfn.XLOOKUP(A1425,Cleaning!$A:$A,Cleaning!$E:$E,0,0)</f>
        <v>45856</v>
      </c>
      <c r="F1425" s="10" t="str">
        <f>_xlfn.XLOOKUP(A1425,Cleaning!$A:$A,Cleaning!$F:$F,0,0)</f>
        <v>Friday</v>
      </c>
      <c r="G1425" t="str">
        <f>_xlfn.XLOOKUP(A1425,Cleaning!$A:$A,Cleaning!$G:$G,0,0)</f>
        <v>Late Night</v>
      </c>
      <c r="H1425" t="str">
        <f>_xlfn.XLOOKUP(A1425,Cleaning!$A:$A,Cleaning!$I:$I,0,0)</f>
        <v>Drive-Thru</v>
      </c>
      <c r="I1425" t="str">
        <f>_xlfn.XLOOKUP(A1425,Cleaning!$A:$A,Cleaning!$J:$J,0,0)</f>
        <v>French Fries</v>
      </c>
      <c r="J1425" t="str">
        <f>_xlfn.XLOOKUP(A1425,Cleaning!$A:$A,Cleaning!$L:$L,0,0)</f>
        <v>Small Size</v>
      </c>
      <c r="K1425" t="str">
        <f>_xlfn.XLOOKUP(A1425,Cleaning!$A:$A,Cleaning!$X:$X,0,0)</f>
        <v>Card</v>
      </c>
      <c r="L1425" s="3">
        <f>_xlfn.XLOOKUP(A1425,Cleaning!$A:$A,Cleaning!$M:$M,0,0)</f>
        <v>1</v>
      </c>
      <c r="M1425" s="5">
        <f>_xlfn.XLOOKUP(A1425,Cleaning!$A:$A,Cleaning!$O:$O,0,0)</f>
        <v>2.1</v>
      </c>
      <c r="N1425" s="12">
        <f>_xlfn.XLOOKUP(A1425,Cleaning!$A:$A,Cleaning!$P:$P,0,0)</f>
        <v>2.1</v>
      </c>
      <c r="O1425">
        <f>_xlfn.XLOOKUP(A1425,Cleaning!$A:$A,Cleaning!$R:$R,0,0)</f>
        <v>0.21</v>
      </c>
      <c r="P1425">
        <f>_xlfn.XLOOKUP(A1425,Cleaning!$A:$A,Cleaning!$T:$T,0,0)</f>
        <v>0.11</v>
      </c>
      <c r="Q1425" s="5">
        <f>_xlfn.XLOOKUP(A1425,Cleaning!$A:$A,Cleaning!$V:$V,0,0)</f>
        <v>2</v>
      </c>
    </row>
    <row r="1426" spans="1:17" x14ac:dyDescent="0.3">
      <c r="A1426" s="3">
        <v>121424</v>
      </c>
      <c r="B1426">
        <f>_xlfn.XLOOKUP(A1426,Cleaning!$A:$A,Cleaning!$B:$B,0,0)</f>
        <v>401</v>
      </c>
      <c r="C1426" s="2">
        <f>_xlfn.XLOOKUP(A1426,Cleaning!$A:$A,Cleaning!$C:$C,0,0)</f>
        <v>45810</v>
      </c>
      <c r="D1426" s="4">
        <f>_xlfn.XLOOKUP(A1426,Cleaning!$A:$A,Cleaning!$D:$D,0,0)</f>
        <v>0.48113425925925923</v>
      </c>
      <c r="E1426" s="2">
        <f>_xlfn.XLOOKUP(A1426,Cleaning!$A:$A,Cleaning!$E:$E,0,0)</f>
        <v>45810</v>
      </c>
      <c r="F1426" s="10" t="str">
        <f>_xlfn.XLOOKUP(A1426,Cleaning!$A:$A,Cleaning!$F:$F,0,0)</f>
        <v>Monday</v>
      </c>
      <c r="G1426" t="str">
        <f>_xlfn.XLOOKUP(A1426,Cleaning!$A:$A,Cleaning!$G:$G,0,0)</f>
        <v>Lunch</v>
      </c>
      <c r="H1426" t="str">
        <f>_xlfn.XLOOKUP(A1426,Cleaning!$A:$A,Cleaning!$I:$I,0,0)</f>
        <v>Drive-Thru</v>
      </c>
      <c r="I1426" t="str">
        <f>_xlfn.XLOOKUP(A1426,Cleaning!$A:$A,Cleaning!$J:$J,0,0)</f>
        <v>Double Cheeseburger</v>
      </c>
      <c r="J1426" t="str">
        <f>_xlfn.XLOOKUP(A1426,Cleaning!$A:$A,Cleaning!$L:$L,0,0)</f>
        <v>No Modifier</v>
      </c>
      <c r="K1426" t="str">
        <f>_xlfn.XLOOKUP(A1426,Cleaning!$A:$A,Cleaning!$X:$X,0,0)</f>
        <v>Card</v>
      </c>
      <c r="L1426" s="3">
        <f>_xlfn.XLOOKUP(A1426,Cleaning!$A:$A,Cleaning!$M:$M,0,0)</f>
        <v>1</v>
      </c>
      <c r="M1426" s="5">
        <f>_xlfn.XLOOKUP(A1426,Cleaning!$A:$A,Cleaning!$O:$O,0,0)</f>
        <v>5.3</v>
      </c>
      <c r="N1426" s="12">
        <f>_xlfn.XLOOKUP(A1426,Cleaning!$A:$A,Cleaning!$P:$P,0,0)</f>
        <v>5.3</v>
      </c>
      <c r="O1426">
        <f>_xlfn.XLOOKUP(A1426,Cleaning!$A:$A,Cleaning!$R:$R,0,0)</f>
        <v>0</v>
      </c>
      <c r="P1426">
        <f>_xlfn.XLOOKUP(A1426,Cleaning!$A:$A,Cleaning!$T:$T,0,0)</f>
        <v>0.4</v>
      </c>
      <c r="Q1426" s="5">
        <f>_xlfn.XLOOKUP(A1426,Cleaning!$A:$A,Cleaning!$V:$V,0,0)</f>
        <v>5.7</v>
      </c>
    </row>
    <row r="1427" spans="1:17" x14ac:dyDescent="0.3">
      <c r="A1427" s="3">
        <v>121425</v>
      </c>
      <c r="B1427">
        <f>_xlfn.XLOOKUP(A1427,Cleaning!$A:$A,Cleaning!$B:$B,0,0)</f>
        <v>301</v>
      </c>
      <c r="C1427" s="2">
        <f>_xlfn.XLOOKUP(A1427,Cleaning!$A:$A,Cleaning!$C:$C,0,0)</f>
        <v>45850</v>
      </c>
      <c r="D1427" s="4">
        <f>_xlfn.XLOOKUP(A1427,Cleaning!$A:$A,Cleaning!$D:$D,0,0)</f>
        <v>0.28744212962962962</v>
      </c>
      <c r="E1427" s="2">
        <f>_xlfn.XLOOKUP(A1427,Cleaning!$A:$A,Cleaning!$E:$E,0,0)</f>
        <v>45850</v>
      </c>
      <c r="F1427" s="10" t="str">
        <f>_xlfn.XLOOKUP(A1427,Cleaning!$A:$A,Cleaning!$F:$F,0,0)</f>
        <v>Saturday</v>
      </c>
      <c r="G1427" t="str">
        <f>_xlfn.XLOOKUP(A1427,Cleaning!$A:$A,Cleaning!$G:$G,0,0)</f>
        <v>Dinner</v>
      </c>
      <c r="H1427" t="str">
        <f>_xlfn.XLOOKUP(A1427,Cleaning!$A:$A,Cleaning!$I:$I,0,0)</f>
        <v>Drive-Thru</v>
      </c>
      <c r="I1427" t="str">
        <f>_xlfn.XLOOKUP(A1427,Cleaning!$A:$A,Cleaning!$J:$J,0,0)</f>
        <v>Veggie Burger</v>
      </c>
      <c r="J1427" t="str">
        <f>_xlfn.XLOOKUP(A1427,Cleaning!$A:$A,Cleaning!$L:$L,0,0)</f>
        <v>Add Bacon</v>
      </c>
      <c r="K1427" t="str">
        <f>_xlfn.XLOOKUP(A1427,Cleaning!$A:$A,Cleaning!$X:$X,0,0)</f>
        <v>Card</v>
      </c>
      <c r="L1427" s="3">
        <f>_xlfn.XLOOKUP(A1427,Cleaning!$A:$A,Cleaning!$M:$M,0,0)</f>
        <v>1</v>
      </c>
      <c r="M1427" s="5">
        <f>_xlfn.XLOOKUP(A1427,Cleaning!$A:$A,Cleaning!$O:$O,0,0)</f>
        <v>5.55</v>
      </c>
      <c r="N1427" s="12">
        <f>_xlfn.XLOOKUP(A1427,Cleaning!$A:$A,Cleaning!$P:$P,0,0)</f>
        <v>5.55</v>
      </c>
      <c r="O1427">
        <f>_xlfn.XLOOKUP(A1427,Cleaning!$A:$A,Cleaning!$R:$R,0,0)</f>
        <v>0</v>
      </c>
      <c r="P1427">
        <f>_xlfn.XLOOKUP(A1427,Cleaning!$A:$A,Cleaning!$T:$T,0,0)</f>
        <v>0.33</v>
      </c>
      <c r="Q1427" s="5">
        <f>_xlfn.XLOOKUP(A1427,Cleaning!$A:$A,Cleaning!$V:$V,0,0)</f>
        <v>5.88</v>
      </c>
    </row>
    <row r="1428" spans="1:17" x14ac:dyDescent="0.3">
      <c r="A1428" s="3">
        <v>121426</v>
      </c>
      <c r="B1428">
        <f>_xlfn.XLOOKUP(A1428,Cleaning!$A:$A,Cleaning!$B:$B,0,0)</f>
        <v>202</v>
      </c>
      <c r="C1428" s="2">
        <f>_xlfn.XLOOKUP(A1428,Cleaning!$A:$A,Cleaning!$C:$C,0,0)</f>
        <v>45866</v>
      </c>
      <c r="D1428" s="4">
        <f>_xlfn.XLOOKUP(A1428,Cleaning!$A:$A,Cleaning!$D:$D,0,0)</f>
        <v>0.44952546296296297</v>
      </c>
      <c r="E1428" s="2">
        <f>_xlfn.XLOOKUP(A1428,Cleaning!$A:$A,Cleaning!$E:$E,0,0)</f>
        <v>45866</v>
      </c>
      <c r="F1428" s="10" t="str">
        <f>_xlfn.XLOOKUP(A1428,Cleaning!$A:$A,Cleaning!$F:$F,0,0)</f>
        <v>Monday</v>
      </c>
      <c r="G1428" t="str">
        <f>_xlfn.XLOOKUP(A1428,Cleaning!$A:$A,Cleaning!$G:$G,0,0)</f>
        <v>Late Night</v>
      </c>
      <c r="H1428" t="str">
        <f>_xlfn.XLOOKUP(A1428,Cleaning!$A:$A,Cleaning!$I:$I,0,0)</f>
        <v>Takeout</v>
      </c>
      <c r="I1428" t="str">
        <f>_xlfn.XLOOKUP(A1428,Cleaning!$A:$A,Cleaning!$J:$J,0,0)</f>
        <v>Chicken Sandwich</v>
      </c>
      <c r="J1428" t="str">
        <f>_xlfn.XLOOKUP(A1428,Cleaning!$A:$A,Cleaning!$L:$L,0,0)</f>
        <v>No Sauce</v>
      </c>
      <c r="K1428" t="str">
        <f>_xlfn.XLOOKUP(A1428,Cleaning!$A:$A,Cleaning!$X:$X,0,0)</f>
        <v>Card</v>
      </c>
      <c r="L1428" s="3">
        <f>_xlfn.XLOOKUP(A1428,Cleaning!$A:$A,Cleaning!$M:$M,0,0)</f>
        <v>1</v>
      </c>
      <c r="M1428" s="5">
        <f>_xlfn.XLOOKUP(A1428,Cleaning!$A:$A,Cleaning!$O:$O,0,0)</f>
        <v>6.14</v>
      </c>
      <c r="N1428" s="12">
        <f>_xlfn.XLOOKUP(A1428,Cleaning!$A:$A,Cleaning!$P:$P,0,0)</f>
        <v>6.14</v>
      </c>
      <c r="O1428">
        <f>_xlfn.XLOOKUP(A1428,Cleaning!$A:$A,Cleaning!$R:$R,0,0)</f>
        <v>0</v>
      </c>
      <c r="P1428">
        <f>_xlfn.XLOOKUP(A1428,Cleaning!$A:$A,Cleaning!$T:$T,0,0)</f>
        <v>0.4</v>
      </c>
      <c r="Q1428" s="5">
        <f>_xlfn.XLOOKUP(A1428,Cleaning!$A:$A,Cleaning!$V:$V,0,0)</f>
        <v>6.54</v>
      </c>
    </row>
    <row r="1429" spans="1:17" x14ac:dyDescent="0.3">
      <c r="A1429" s="3">
        <v>121427</v>
      </c>
      <c r="B1429">
        <f>_xlfn.XLOOKUP(A1429,Cleaning!$A:$A,Cleaning!$B:$B,0,0)</f>
        <v>402</v>
      </c>
      <c r="C1429" s="2">
        <f>_xlfn.XLOOKUP(A1429,Cleaning!$A:$A,Cleaning!$C:$C,0,0)</f>
        <v>45764</v>
      </c>
      <c r="D1429" s="4">
        <f>_xlfn.XLOOKUP(A1429,Cleaning!$A:$A,Cleaning!$D:$D,0,0)</f>
        <v>0.52954861111111107</v>
      </c>
      <c r="E1429" s="2">
        <f>_xlfn.XLOOKUP(A1429,Cleaning!$A:$A,Cleaning!$E:$E,0,0)</f>
        <v>45764</v>
      </c>
      <c r="F1429" s="10" t="str">
        <f>_xlfn.XLOOKUP(A1429,Cleaning!$A:$A,Cleaning!$F:$F,0,0)</f>
        <v>Thursday</v>
      </c>
      <c r="G1429" t="str">
        <f>_xlfn.XLOOKUP(A1429,Cleaning!$A:$A,Cleaning!$G:$G,0,0)</f>
        <v>Lunch</v>
      </c>
      <c r="H1429" t="str">
        <f>_xlfn.XLOOKUP(A1429,Cleaning!$A:$A,Cleaning!$I:$I,0,0)</f>
        <v>Takeout</v>
      </c>
      <c r="I1429" t="str">
        <f>_xlfn.XLOOKUP(A1429,Cleaning!$A:$A,Cleaning!$J:$J,0,0)</f>
        <v>Veggie Burger</v>
      </c>
      <c r="J1429" t="str">
        <f>_xlfn.XLOOKUP(A1429,Cleaning!$A:$A,Cleaning!$L:$L,0,0)</f>
        <v>No Modifier</v>
      </c>
      <c r="K1429" t="str">
        <f>_xlfn.XLOOKUP(A1429,Cleaning!$A:$A,Cleaning!$X:$X,0,0)</f>
        <v>GiftCard</v>
      </c>
      <c r="L1429" s="3">
        <f>_xlfn.XLOOKUP(A1429,Cleaning!$A:$A,Cleaning!$M:$M,0,0)</f>
        <v>1</v>
      </c>
      <c r="M1429" s="5">
        <f>_xlfn.XLOOKUP(A1429,Cleaning!$A:$A,Cleaning!$O:$O,0,0)</f>
        <v>4.8500000000000005</v>
      </c>
      <c r="N1429" s="12">
        <f>_xlfn.XLOOKUP(A1429,Cleaning!$A:$A,Cleaning!$P:$P,0,0)</f>
        <v>4.8500000000000005</v>
      </c>
      <c r="O1429">
        <f>_xlfn.XLOOKUP(A1429,Cleaning!$A:$A,Cleaning!$R:$R,0,0)</f>
        <v>0</v>
      </c>
      <c r="P1429">
        <f>_xlfn.XLOOKUP(A1429,Cleaning!$A:$A,Cleaning!$T:$T,0,0)</f>
        <v>0.39</v>
      </c>
      <c r="Q1429" s="5">
        <f>_xlfn.XLOOKUP(A1429,Cleaning!$A:$A,Cleaning!$V:$V,0,0)</f>
        <v>5.24</v>
      </c>
    </row>
    <row r="1430" spans="1:17" x14ac:dyDescent="0.3">
      <c r="A1430" s="3">
        <v>121428</v>
      </c>
      <c r="B1430">
        <f>_xlfn.XLOOKUP(A1430,Cleaning!$A:$A,Cleaning!$B:$B,0,0)</f>
        <v>402</v>
      </c>
      <c r="C1430" s="2">
        <f>_xlfn.XLOOKUP(A1430,Cleaning!$A:$A,Cleaning!$C:$C,0,0)</f>
        <v>45856</v>
      </c>
      <c r="D1430" s="4">
        <f>_xlfn.XLOOKUP(A1430,Cleaning!$A:$A,Cleaning!$D:$D,0,0)</f>
        <v>0.29961805555555554</v>
      </c>
      <c r="E1430" s="2">
        <f>_xlfn.XLOOKUP(A1430,Cleaning!$A:$A,Cleaning!$E:$E,0,0)</f>
        <v>45856</v>
      </c>
      <c r="F1430" s="10" t="str">
        <f>_xlfn.XLOOKUP(A1430,Cleaning!$A:$A,Cleaning!$F:$F,0,0)</f>
        <v>Friday</v>
      </c>
      <c r="G1430" t="str">
        <f>_xlfn.XLOOKUP(A1430,Cleaning!$A:$A,Cleaning!$G:$G,0,0)</f>
        <v>Dinner</v>
      </c>
      <c r="H1430" t="str">
        <f>_xlfn.XLOOKUP(A1430,Cleaning!$A:$A,Cleaning!$I:$I,0,0)</f>
        <v>Takeout</v>
      </c>
      <c r="I1430" t="str">
        <f>_xlfn.XLOOKUP(A1430,Cleaning!$A:$A,Cleaning!$J:$J,0,0)</f>
        <v>Double Cheeseburger Combo</v>
      </c>
      <c r="J1430" t="str">
        <f>_xlfn.XLOOKUP(A1430,Cleaning!$A:$A,Cleaning!$L:$L,0,0)</f>
        <v>No Modifier</v>
      </c>
      <c r="K1430" t="str">
        <f>_xlfn.XLOOKUP(A1430,Cleaning!$A:$A,Cleaning!$X:$X,0,0)</f>
        <v>Card</v>
      </c>
      <c r="L1430" s="3">
        <f>_xlfn.XLOOKUP(A1430,Cleaning!$A:$A,Cleaning!$M:$M,0,0)</f>
        <v>1</v>
      </c>
      <c r="M1430" s="5">
        <f>_xlfn.XLOOKUP(A1430,Cleaning!$A:$A,Cleaning!$O:$O,0,0)</f>
        <v>9.879999999999999</v>
      </c>
      <c r="N1430" s="12">
        <f>_xlfn.XLOOKUP(A1430,Cleaning!$A:$A,Cleaning!$P:$P,0,0)</f>
        <v>9.879999999999999</v>
      </c>
      <c r="O1430">
        <f>_xlfn.XLOOKUP(A1430,Cleaning!$A:$A,Cleaning!$R:$R,0,0)</f>
        <v>0</v>
      </c>
      <c r="P1430">
        <f>_xlfn.XLOOKUP(A1430,Cleaning!$A:$A,Cleaning!$T:$T,0,0)</f>
        <v>0.89</v>
      </c>
      <c r="Q1430" s="5">
        <f>_xlfn.XLOOKUP(A1430,Cleaning!$A:$A,Cleaning!$V:$V,0,0)</f>
        <v>10.77</v>
      </c>
    </row>
    <row r="1431" spans="1:17" x14ac:dyDescent="0.3">
      <c r="A1431" s="3">
        <v>121429</v>
      </c>
      <c r="B1431">
        <f>_xlfn.XLOOKUP(A1431,Cleaning!$A:$A,Cleaning!$B:$B,0,0)</f>
        <v>403</v>
      </c>
      <c r="C1431" s="2">
        <f>_xlfn.XLOOKUP(A1431,Cleaning!$A:$A,Cleaning!$C:$C,0,0)</f>
        <v>45801</v>
      </c>
      <c r="D1431" s="4">
        <f>_xlfn.XLOOKUP(A1431,Cleaning!$A:$A,Cleaning!$D:$D,0,0)</f>
        <v>0.27034722222222224</v>
      </c>
      <c r="E1431" s="2">
        <f>_xlfn.XLOOKUP(A1431,Cleaning!$A:$A,Cleaning!$E:$E,0,0)</f>
        <v>45801</v>
      </c>
      <c r="F1431" s="10" t="str">
        <f>_xlfn.XLOOKUP(A1431,Cleaning!$A:$A,Cleaning!$F:$F,0,0)</f>
        <v>Saturday</v>
      </c>
      <c r="G1431" t="str">
        <f>_xlfn.XLOOKUP(A1431,Cleaning!$A:$A,Cleaning!$G:$G,0,0)</f>
        <v>Dinner</v>
      </c>
      <c r="H1431" t="str">
        <f>_xlfn.XLOOKUP(A1431,Cleaning!$A:$A,Cleaning!$I:$I,0,0)</f>
        <v>Delivery</v>
      </c>
      <c r="I1431" t="str">
        <f>_xlfn.XLOOKUP(A1431,Cleaning!$A:$A,Cleaning!$J:$J,0,0)</f>
        <v>Spicy Chicken Sandwich</v>
      </c>
      <c r="J1431" t="str">
        <f>_xlfn.XLOOKUP(A1431,Cleaning!$A:$A,Cleaning!$L:$L,0,0)</f>
        <v>No Onions</v>
      </c>
      <c r="K1431" t="str">
        <f>_xlfn.XLOOKUP(A1431,Cleaning!$A:$A,Cleaning!$X:$X,0,0)</f>
        <v>Card</v>
      </c>
      <c r="L1431" s="3">
        <f>_xlfn.XLOOKUP(A1431,Cleaning!$A:$A,Cleaning!$M:$M,0,0)</f>
        <v>1</v>
      </c>
      <c r="M1431" s="5">
        <f>_xlfn.XLOOKUP(A1431,Cleaning!$A:$A,Cleaning!$O:$O,0,0)</f>
        <v>5.53</v>
      </c>
      <c r="N1431" s="12">
        <f>_xlfn.XLOOKUP(A1431,Cleaning!$A:$A,Cleaning!$P:$P,0,0)</f>
        <v>5.53</v>
      </c>
      <c r="O1431">
        <f>_xlfn.XLOOKUP(A1431,Cleaning!$A:$A,Cleaning!$R:$R,0,0)</f>
        <v>0</v>
      </c>
      <c r="P1431">
        <f>_xlfn.XLOOKUP(A1431,Cleaning!$A:$A,Cleaning!$T:$T,0,0)</f>
        <v>0.5</v>
      </c>
      <c r="Q1431" s="5">
        <f>_xlfn.XLOOKUP(A1431,Cleaning!$A:$A,Cleaning!$V:$V,0,0)</f>
        <v>6.03</v>
      </c>
    </row>
    <row r="1432" spans="1:17" x14ac:dyDescent="0.3">
      <c r="A1432" s="3">
        <v>121430</v>
      </c>
      <c r="B1432">
        <f>_xlfn.XLOOKUP(A1432,Cleaning!$A:$A,Cleaning!$B:$B,0,0)</f>
        <v>101</v>
      </c>
      <c r="C1432" s="2">
        <f>_xlfn.XLOOKUP(A1432,Cleaning!$A:$A,Cleaning!$C:$C,0,0)</f>
        <v>45854</v>
      </c>
      <c r="D1432" s="4">
        <f>_xlfn.XLOOKUP(A1432,Cleaning!$A:$A,Cleaning!$D:$D,0,0)</f>
        <v>7.4699074074074071E-2</v>
      </c>
      <c r="E1432" s="2">
        <f>_xlfn.XLOOKUP(A1432,Cleaning!$A:$A,Cleaning!$E:$E,0,0)</f>
        <v>45854</v>
      </c>
      <c r="F1432" s="10" t="str">
        <f>_xlfn.XLOOKUP(A1432,Cleaning!$A:$A,Cleaning!$F:$F,0,0)</f>
        <v>Wednesday</v>
      </c>
      <c r="G1432" t="str">
        <f>_xlfn.XLOOKUP(A1432,Cleaning!$A:$A,Cleaning!$G:$G,0,0)</f>
        <v>Lunch</v>
      </c>
      <c r="H1432" t="str">
        <f>_xlfn.XLOOKUP(A1432,Cleaning!$A:$A,Cleaning!$I:$I,0,0)</f>
        <v>Dine-In</v>
      </c>
      <c r="I1432" t="str">
        <f>_xlfn.XLOOKUP(A1432,Cleaning!$A:$A,Cleaning!$J:$J,0,0)</f>
        <v>Cheeseburger</v>
      </c>
      <c r="J1432" t="str">
        <f>_xlfn.XLOOKUP(A1432,Cleaning!$A:$A,Cleaning!$L:$L,0,0)</f>
        <v>No Modifier</v>
      </c>
      <c r="K1432" t="str">
        <f>_xlfn.XLOOKUP(A1432,Cleaning!$A:$A,Cleaning!$X:$X,0,0)</f>
        <v>Card</v>
      </c>
      <c r="L1432" s="3">
        <f>_xlfn.XLOOKUP(A1432,Cleaning!$A:$A,Cleaning!$M:$M,0,0)</f>
        <v>2</v>
      </c>
      <c r="M1432" s="5">
        <f>_xlfn.XLOOKUP(A1432,Cleaning!$A:$A,Cleaning!$O:$O,0,0)</f>
        <v>4.59</v>
      </c>
      <c r="N1432" s="12">
        <f>_xlfn.XLOOKUP(A1432,Cleaning!$A:$A,Cleaning!$P:$P,0,0)</f>
        <v>9.18</v>
      </c>
      <c r="O1432">
        <f>_xlfn.XLOOKUP(A1432,Cleaning!$A:$A,Cleaning!$R:$R,0,0)</f>
        <v>0</v>
      </c>
      <c r="P1432">
        <f>_xlfn.XLOOKUP(A1432,Cleaning!$A:$A,Cleaning!$T:$T,0,0)</f>
        <v>0.83</v>
      </c>
      <c r="Q1432" s="5">
        <f>_xlfn.XLOOKUP(A1432,Cleaning!$A:$A,Cleaning!$V:$V,0,0)</f>
        <v>10.01</v>
      </c>
    </row>
    <row r="1433" spans="1:17" x14ac:dyDescent="0.3">
      <c r="A1433" s="3">
        <v>121431</v>
      </c>
      <c r="B1433">
        <f>_xlfn.XLOOKUP(A1433,Cleaning!$A:$A,Cleaning!$B:$B,0,0)</f>
        <v>501</v>
      </c>
      <c r="C1433" s="2">
        <f>_xlfn.XLOOKUP(A1433,Cleaning!$A:$A,Cleaning!$C:$C,0,0)</f>
        <v>45773</v>
      </c>
      <c r="D1433" s="4">
        <f>_xlfn.XLOOKUP(A1433,Cleaning!$A:$A,Cleaning!$D:$D,0,0)</f>
        <v>0.27633101851851855</v>
      </c>
      <c r="E1433" s="2">
        <f>_xlfn.XLOOKUP(A1433,Cleaning!$A:$A,Cleaning!$E:$E,0,0)</f>
        <v>45773</v>
      </c>
      <c r="F1433" s="10" t="str">
        <f>_xlfn.XLOOKUP(A1433,Cleaning!$A:$A,Cleaning!$F:$F,0,0)</f>
        <v>Saturday</v>
      </c>
      <c r="G1433" t="str">
        <f>_xlfn.XLOOKUP(A1433,Cleaning!$A:$A,Cleaning!$G:$G,0,0)</f>
        <v>Breakfast</v>
      </c>
      <c r="H1433" t="str">
        <f>_xlfn.XLOOKUP(A1433,Cleaning!$A:$A,Cleaning!$I:$I,0,0)</f>
        <v>Takeout</v>
      </c>
      <c r="I1433" t="str">
        <f>_xlfn.XLOOKUP(A1433,Cleaning!$A:$A,Cleaning!$J:$J,0,0)</f>
        <v>Coffee</v>
      </c>
      <c r="J1433" t="str">
        <f>_xlfn.XLOOKUP(A1433,Cleaning!$A:$A,Cleaning!$L:$L,0,0)</f>
        <v>Sugar-Free Syrup</v>
      </c>
      <c r="K1433" t="str">
        <f>_xlfn.XLOOKUP(A1433,Cleaning!$A:$A,Cleaning!$X:$X,0,0)</f>
        <v>Card</v>
      </c>
      <c r="L1433" s="3">
        <f>_xlfn.XLOOKUP(A1433,Cleaning!$A:$A,Cleaning!$M:$M,0,0)</f>
        <v>1</v>
      </c>
      <c r="M1433" s="5">
        <f>_xlfn.XLOOKUP(A1433,Cleaning!$A:$A,Cleaning!$O:$O,0,0)</f>
        <v>2.3499999999999996</v>
      </c>
      <c r="N1433" s="12">
        <f>_xlfn.XLOOKUP(A1433,Cleaning!$A:$A,Cleaning!$P:$P,0,0)</f>
        <v>2.3499999999999996</v>
      </c>
      <c r="O1433">
        <f>_xlfn.XLOOKUP(A1433,Cleaning!$A:$A,Cleaning!$R:$R,0,0)</f>
        <v>0</v>
      </c>
      <c r="P1433">
        <f>_xlfn.XLOOKUP(A1433,Cleaning!$A:$A,Cleaning!$T:$T,0,0)</f>
        <v>0.18</v>
      </c>
      <c r="Q1433" s="5">
        <f>_xlfn.XLOOKUP(A1433,Cleaning!$A:$A,Cleaning!$V:$V,0,0)</f>
        <v>2.5299999999999998</v>
      </c>
    </row>
    <row r="1434" spans="1:17" x14ac:dyDescent="0.3">
      <c r="A1434" s="3">
        <v>121432</v>
      </c>
      <c r="B1434">
        <f>_xlfn.XLOOKUP(A1434,Cleaning!$A:$A,Cleaning!$B:$B,0,0)</f>
        <v>501</v>
      </c>
      <c r="C1434" s="2">
        <f>_xlfn.XLOOKUP(A1434,Cleaning!$A:$A,Cleaning!$C:$C,0,0)</f>
        <v>45844</v>
      </c>
      <c r="D1434" s="4">
        <f>_xlfn.XLOOKUP(A1434,Cleaning!$A:$A,Cleaning!$D:$D,0,0)</f>
        <v>0.43990740740740741</v>
      </c>
      <c r="E1434" s="2">
        <f>_xlfn.XLOOKUP(A1434,Cleaning!$A:$A,Cleaning!$E:$E,0,0)</f>
        <v>45844</v>
      </c>
      <c r="F1434" s="10" t="str">
        <f>_xlfn.XLOOKUP(A1434,Cleaning!$A:$A,Cleaning!$F:$F,0,0)</f>
        <v>Sunday</v>
      </c>
      <c r="G1434" t="str">
        <f>_xlfn.XLOOKUP(A1434,Cleaning!$A:$A,Cleaning!$G:$G,0,0)</f>
        <v>Morning</v>
      </c>
      <c r="H1434" t="str">
        <f>_xlfn.XLOOKUP(A1434,Cleaning!$A:$A,Cleaning!$I:$I,0,0)</f>
        <v>Takeout</v>
      </c>
      <c r="I1434" t="str">
        <f>_xlfn.XLOOKUP(A1434,Cleaning!$A:$A,Cleaning!$J:$J,0,0)</f>
        <v>Latte</v>
      </c>
      <c r="J1434" t="str">
        <f>_xlfn.XLOOKUP(A1434,Cleaning!$A:$A,Cleaning!$L:$L,0,0)</f>
        <v>No Ice</v>
      </c>
      <c r="K1434" t="str">
        <f>_xlfn.XLOOKUP(A1434,Cleaning!$A:$A,Cleaning!$X:$X,0,0)</f>
        <v>Card</v>
      </c>
      <c r="L1434" s="3">
        <f>_xlfn.XLOOKUP(A1434,Cleaning!$A:$A,Cleaning!$M:$M,0,0)</f>
        <v>1</v>
      </c>
      <c r="M1434" s="5">
        <f>_xlfn.XLOOKUP(A1434,Cleaning!$A:$A,Cleaning!$O:$O,0,0)</f>
        <v>3.46</v>
      </c>
      <c r="N1434" s="12">
        <f>_xlfn.XLOOKUP(A1434,Cleaning!$A:$A,Cleaning!$P:$P,0,0)</f>
        <v>3.46</v>
      </c>
      <c r="O1434">
        <f>_xlfn.XLOOKUP(A1434,Cleaning!$A:$A,Cleaning!$R:$R,0,0)</f>
        <v>0</v>
      </c>
      <c r="P1434">
        <f>_xlfn.XLOOKUP(A1434,Cleaning!$A:$A,Cleaning!$T:$T,0,0)</f>
        <v>0.24</v>
      </c>
      <c r="Q1434" s="5">
        <f>_xlfn.XLOOKUP(A1434,Cleaning!$A:$A,Cleaning!$V:$V,0,0)</f>
        <v>3.7</v>
      </c>
    </row>
    <row r="1435" spans="1:17" x14ac:dyDescent="0.3">
      <c r="A1435" s="3">
        <v>121433</v>
      </c>
      <c r="B1435">
        <f>_xlfn.XLOOKUP(A1435,Cleaning!$A:$A,Cleaning!$B:$B,0,0)</f>
        <v>101</v>
      </c>
      <c r="C1435" s="2">
        <f>_xlfn.XLOOKUP(A1435,Cleaning!$A:$A,Cleaning!$C:$C,0,0)</f>
        <v>45814</v>
      </c>
      <c r="D1435" s="4">
        <f>_xlfn.XLOOKUP(A1435,Cleaning!$A:$A,Cleaning!$D:$D,0,0)</f>
        <v>0.37060185185185185</v>
      </c>
      <c r="E1435" s="2">
        <f>_xlfn.XLOOKUP(A1435,Cleaning!$A:$A,Cleaning!$E:$E,0,0)</f>
        <v>45814</v>
      </c>
      <c r="F1435" s="10" t="str">
        <f>_xlfn.XLOOKUP(A1435,Cleaning!$A:$A,Cleaning!$F:$F,0,0)</f>
        <v>Friday</v>
      </c>
      <c r="G1435" t="str">
        <f>_xlfn.XLOOKUP(A1435,Cleaning!$A:$A,Cleaning!$G:$G,0,0)</f>
        <v>Breakfast</v>
      </c>
      <c r="H1435" t="str">
        <f>_xlfn.XLOOKUP(A1435,Cleaning!$A:$A,Cleaning!$I:$I,0,0)</f>
        <v>Dine-In</v>
      </c>
      <c r="I1435" t="str">
        <f>_xlfn.XLOOKUP(A1435,Cleaning!$A:$A,Cleaning!$J:$J,0,0)</f>
        <v>Breakfast Burrito</v>
      </c>
      <c r="J1435" t="str">
        <f>_xlfn.XLOOKUP(A1435,Cleaning!$A:$A,Cleaning!$L:$L,0,0)</f>
        <v>Cinnamon</v>
      </c>
      <c r="K1435" t="str">
        <f>_xlfn.XLOOKUP(A1435,Cleaning!$A:$A,Cleaning!$X:$X,0,0)</f>
        <v>Card</v>
      </c>
      <c r="L1435" s="3">
        <f>_xlfn.XLOOKUP(A1435,Cleaning!$A:$A,Cleaning!$M:$M,0,0)</f>
        <v>1</v>
      </c>
      <c r="M1435" s="5">
        <f>_xlfn.XLOOKUP(A1435,Cleaning!$A:$A,Cleaning!$O:$O,0,0)</f>
        <v>3.6900000000000004</v>
      </c>
      <c r="N1435" s="12">
        <f>_xlfn.XLOOKUP(A1435,Cleaning!$A:$A,Cleaning!$P:$P,0,0)</f>
        <v>3.6900000000000004</v>
      </c>
      <c r="O1435">
        <f>_xlfn.XLOOKUP(A1435,Cleaning!$A:$A,Cleaning!$R:$R,0,0)</f>
        <v>0</v>
      </c>
      <c r="P1435">
        <f>_xlfn.XLOOKUP(A1435,Cleaning!$A:$A,Cleaning!$T:$T,0,0)</f>
        <v>0.26</v>
      </c>
      <c r="Q1435" s="5">
        <f>_xlfn.XLOOKUP(A1435,Cleaning!$A:$A,Cleaning!$V:$V,0,0)</f>
        <v>3.95</v>
      </c>
    </row>
    <row r="1436" spans="1:17" x14ac:dyDescent="0.3">
      <c r="A1436" s="3">
        <v>121434</v>
      </c>
      <c r="B1436">
        <f>_xlfn.XLOOKUP(A1436,Cleaning!$A:$A,Cleaning!$B:$B,0,0)</f>
        <v>102</v>
      </c>
      <c r="C1436" s="2">
        <f>_xlfn.XLOOKUP(A1436,Cleaning!$A:$A,Cleaning!$C:$C,0,0)</f>
        <v>45876</v>
      </c>
      <c r="D1436" s="4">
        <f>_xlfn.XLOOKUP(A1436,Cleaning!$A:$A,Cleaning!$D:$D,0,0)</f>
        <v>0.17425925925925925</v>
      </c>
      <c r="E1436" s="2">
        <f>_xlfn.XLOOKUP(A1436,Cleaning!$A:$A,Cleaning!$E:$E,0,0)</f>
        <v>45876</v>
      </c>
      <c r="F1436" s="10" t="str">
        <f>_xlfn.XLOOKUP(A1436,Cleaning!$A:$A,Cleaning!$F:$F,0,0)</f>
        <v>Thursday</v>
      </c>
      <c r="G1436" t="str">
        <f>_xlfn.XLOOKUP(A1436,Cleaning!$A:$A,Cleaning!$G:$G,0,0)</f>
        <v>Afternoon</v>
      </c>
      <c r="H1436" t="str">
        <f>_xlfn.XLOOKUP(A1436,Cleaning!$A:$A,Cleaning!$I:$I,0,0)</f>
        <v>Dine-In</v>
      </c>
      <c r="I1436" t="str">
        <f>_xlfn.XLOOKUP(A1436,Cleaning!$A:$A,Cleaning!$J:$J,0,0)</f>
        <v>Soft Drink (Medium)</v>
      </c>
      <c r="J1436" t="str">
        <f>_xlfn.XLOOKUP(A1436,Cleaning!$A:$A,Cleaning!$L:$L,0,0)</f>
        <v>No Modifier</v>
      </c>
      <c r="K1436" t="str">
        <f>_xlfn.XLOOKUP(A1436,Cleaning!$A:$A,Cleaning!$X:$X,0,0)</f>
        <v>MobilePay</v>
      </c>
      <c r="L1436" s="3">
        <f>_xlfn.XLOOKUP(A1436,Cleaning!$A:$A,Cleaning!$M:$M,0,0)</f>
        <v>3</v>
      </c>
      <c r="M1436" s="5">
        <f>_xlfn.XLOOKUP(A1436,Cleaning!$A:$A,Cleaning!$O:$O,0,0)</f>
        <v>1.7299999999999998</v>
      </c>
      <c r="N1436" s="12">
        <f>_xlfn.XLOOKUP(A1436,Cleaning!$A:$A,Cleaning!$P:$P,0,0)</f>
        <v>5.1899999999999995</v>
      </c>
      <c r="O1436">
        <f>_xlfn.XLOOKUP(A1436,Cleaning!$A:$A,Cleaning!$R:$R,0,0)</f>
        <v>0</v>
      </c>
      <c r="P1436">
        <f>_xlfn.XLOOKUP(A1436,Cleaning!$A:$A,Cleaning!$T:$T,0,0)</f>
        <v>0.36</v>
      </c>
      <c r="Q1436" s="5">
        <f>_xlfn.XLOOKUP(A1436,Cleaning!$A:$A,Cleaning!$V:$V,0,0)</f>
        <v>5.55</v>
      </c>
    </row>
    <row r="1437" spans="1:17" x14ac:dyDescent="0.3">
      <c r="A1437" s="3">
        <v>121435</v>
      </c>
      <c r="B1437">
        <f>_xlfn.XLOOKUP(A1437,Cleaning!$A:$A,Cleaning!$B:$B,0,0)</f>
        <v>402</v>
      </c>
      <c r="C1437" s="2">
        <f>_xlfn.XLOOKUP(A1437,Cleaning!$A:$A,Cleaning!$C:$C,0,0)</f>
        <v>45818</v>
      </c>
      <c r="D1437" s="4">
        <f>_xlfn.XLOOKUP(A1437,Cleaning!$A:$A,Cleaning!$D:$D,0,0)</f>
        <v>4.2870370370370371E-2</v>
      </c>
      <c r="E1437" s="2">
        <f>_xlfn.XLOOKUP(A1437,Cleaning!$A:$A,Cleaning!$E:$E,0,0)</f>
        <v>45818</v>
      </c>
      <c r="F1437" s="10" t="str">
        <f>_xlfn.XLOOKUP(A1437,Cleaning!$A:$A,Cleaning!$F:$F,0,0)</f>
        <v>Tuesday</v>
      </c>
      <c r="G1437" t="str">
        <f>_xlfn.XLOOKUP(A1437,Cleaning!$A:$A,Cleaning!$G:$G,0,0)</f>
        <v>Lunch</v>
      </c>
      <c r="H1437" t="str">
        <f>_xlfn.XLOOKUP(A1437,Cleaning!$A:$A,Cleaning!$I:$I,0,0)</f>
        <v>Drive-Thru</v>
      </c>
      <c r="I1437" t="str">
        <f>_xlfn.XLOOKUP(A1437,Cleaning!$A:$A,Cleaning!$J:$J,0,0)</f>
        <v>Double Cheeseburger Combo</v>
      </c>
      <c r="J1437" t="str">
        <f>_xlfn.XLOOKUP(A1437,Cleaning!$A:$A,Cleaning!$L:$L,0,0)</f>
        <v>No Modifier</v>
      </c>
      <c r="K1437" t="str">
        <f>_xlfn.XLOOKUP(A1437,Cleaning!$A:$A,Cleaning!$X:$X,0,0)</f>
        <v>Card</v>
      </c>
      <c r="L1437" s="3">
        <f>_xlfn.XLOOKUP(A1437,Cleaning!$A:$A,Cleaning!$M:$M,0,0)</f>
        <v>1</v>
      </c>
      <c r="M1437" s="5">
        <f>_xlfn.XLOOKUP(A1437,Cleaning!$A:$A,Cleaning!$O:$O,0,0)</f>
        <v>10.130000000000001</v>
      </c>
      <c r="N1437" s="12">
        <f>_xlfn.XLOOKUP(A1437,Cleaning!$A:$A,Cleaning!$P:$P,0,0)</f>
        <v>10.130000000000001</v>
      </c>
      <c r="O1437">
        <f>_xlfn.XLOOKUP(A1437,Cleaning!$A:$A,Cleaning!$R:$R,0,0)</f>
        <v>0</v>
      </c>
      <c r="P1437">
        <f>_xlfn.XLOOKUP(A1437,Cleaning!$A:$A,Cleaning!$T:$T,0,0)</f>
        <v>0.86</v>
      </c>
      <c r="Q1437" s="5">
        <f>_xlfn.XLOOKUP(A1437,Cleaning!$A:$A,Cleaning!$V:$V,0,0)</f>
        <v>10.99</v>
      </c>
    </row>
    <row r="1438" spans="1:17" x14ac:dyDescent="0.3">
      <c r="A1438" s="3">
        <v>121436</v>
      </c>
      <c r="B1438">
        <f>_xlfn.XLOOKUP(A1438,Cleaning!$A:$A,Cleaning!$B:$B,0,0)</f>
        <v>402</v>
      </c>
      <c r="C1438" s="2">
        <f>_xlfn.XLOOKUP(A1438,Cleaning!$A:$A,Cleaning!$C:$C,0,0)</f>
        <v>45786</v>
      </c>
      <c r="D1438" s="4">
        <f>_xlfn.XLOOKUP(A1438,Cleaning!$A:$A,Cleaning!$D:$D,0,0)</f>
        <v>0.48260416666666667</v>
      </c>
      <c r="E1438" s="2">
        <f>_xlfn.XLOOKUP(A1438,Cleaning!$A:$A,Cleaning!$E:$E,0,0)</f>
        <v>45786</v>
      </c>
      <c r="F1438" s="10" t="str">
        <f>_xlfn.XLOOKUP(A1438,Cleaning!$A:$A,Cleaning!$F:$F,0,0)</f>
        <v>Friday</v>
      </c>
      <c r="G1438" t="str">
        <f>_xlfn.XLOOKUP(A1438,Cleaning!$A:$A,Cleaning!$G:$G,0,0)</f>
        <v>Morning</v>
      </c>
      <c r="H1438" t="str">
        <f>_xlfn.XLOOKUP(A1438,Cleaning!$A:$A,Cleaning!$I:$I,0,0)</f>
        <v>Takeout</v>
      </c>
      <c r="I1438" t="str">
        <f>_xlfn.XLOOKUP(A1438,Cleaning!$A:$A,Cleaning!$J:$J,0,0)</f>
        <v>Hash Browns</v>
      </c>
      <c r="J1438" t="str">
        <f>_xlfn.XLOOKUP(A1438,Cleaning!$A:$A,Cleaning!$L:$L,0,0)</f>
        <v>No Modifier</v>
      </c>
      <c r="K1438" t="str">
        <f>_xlfn.XLOOKUP(A1438,Cleaning!$A:$A,Cleaning!$X:$X,0,0)</f>
        <v>Card</v>
      </c>
      <c r="L1438" s="3">
        <f>_xlfn.XLOOKUP(A1438,Cleaning!$A:$A,Cleaning!$M:$M,0,0)</f>
        <v>1</v>
      </c>
      <c r="M1438" s="5">
        <f>_xlfn.XLOOKUP(A1438,Cleaning!$A:$A,Cleaning!$O:$O,0,0)</f>
        <v>1.8399999999999999</v>
      </c>
      <c r="N1438" s="12">
        <f>_xlfn.XLOOKUP(A1438,Cleaning!$A:$A,Cleaning!$P:$P,0,0)</f>
        <v>1.8399999999999999</v>
      </c>
      <c r="O1438">
        <f>_xlfn.XLOOKUP(A1438,Cleaning!$A:$A,Cleaning!$R:$R,0,0)</f>
        <v>0</v>
      </c>
      <c r="P1438">
        <f>_xlfn.XLOOKUP(A1438,Cleaning!$A:$A,Cleaning!$T:$T,0,0)</f>
        <v>0.12</v>
      </c>
      <c r="Q1438" s="5">
        <f>_xlfn.XLOOKUP(A1438,Cleaning!$A:$A,Cleaning!$V:$V,0,0)</f>
        <v>1.96</v>
      </c>
    </row>
    <row r="1439" spans="1:17" x14ac:dyDescent="0.3">
      <c r="A1439" s="3">
        <v>121437</v>
      </c>
      <c r="B1439">
        <f>_xlfn.XLOOKUP(A1439,Cleaning!$A:$A,Cleaning!$B:$B,0,0)</f>
        <v>401</v>
      </c>
      <c r="C1439" s="2">
        <f>_xlfn.XLOOKUP(A1439,Cleaning!$A:$A,Cleaning!$C:$C,0,0)</f>
        <v>45767</v>
      </c>
      <c r="D1439" s="4">
        <f>_xlfn.XLOOKUP(A1439,Cleaning!$A:$A,Cleaning!$D:$D,0,0)</f>
        <v>0.52971064814814817</v>
      </c>
      <c r="E1439" s="2">
        <f>_xlfn.XLOOKUP(A1439,Cleaning!$A:$A,Cleaning!$E:$E,0,0)</f>
        <v>45767</v>
      </c>
      <c r="F1439" s="10" t="str">
        <f>_xlfn.XLOOKUP(A1439,Cleaning!$A:$A,Cleaning!$F:$F,0,0)</f>
        <v>Sunday</v>
      </c>
      <c r="G1439" t="str">
        <f>_xlfn.XLOOKUP(A1439,Cleaning!$A:$A,Cleaning!$G:$G,0,0)</f>
        <v>Lunch</v>
      </c>
      <c r="H1439" t="str">
        <f>_xlfn.XLOOKUP(A1439,Cleaning!$A:$A,Cleaning!$I:$I,0,0)</f>
        <v>Drive-Thru</v>
      </c>
      <c r="I1439" t="str">
        <f>_xlfn.XLOOKUP(A1439,Cleaning!$A:$A,Cleaning!$J:$J,0,0)</f>
        <v>Double Cheeseburger Combo</v>
      </c>
      <c r="J1439" t="str">
        <f>_xlfn.XLOOKUP(A1439,Cleaning!$A:$A,Cleaning!$L:$L,0,0)</f>
        <v>No Modifier</v>
      </c>
      <c r="K1439" t="str">
        <f>_xlfn.XLOOKUP(A1439,Cleaning!$A:$A,Cleaning!$X:$X,0,0)</f>
        <v>Card</v>
      </c>
      <c r="L1439" s="3">
        <f>_xlfn.XLOOKUP(A1439,Cleaning!$A:$A,Cleaning!$M:$M,0,0)</f>
        <v>2</v>
      </c>
      <c r="M1439" s="5">
        <f>_xlfn.XLOOKUP(A1439,Cleaning!$A:$A,Cleaning!$O:$O,0,0)</f>
        <v>10.79</v>
      </c>
      <c r="N1439" s="12">
        <f>_xlfn.XLOOKUP(A1439,Cleaning!$A:$A,Cleaning!$P:$P,0,0)</f>
        <v>21.58</v>
      </c>
      <c r="O1439">
        <f>_xlfn.XLOOKUP(A1439,Cleaning!$A:$A,Cleaning!$R:$R,0,0)</f>
        <v>0</v>
      </c>
      <c r="P1439">
        <f>_xlfn.XLOOKUP(A1439,Cleaning!$A:$A,Cleaning!$T:$T,0,0)</f>
        <v>1.73</v>
      </c>
      <c r="Q1439" s="5">
        <f>_xlfn.XLOOKUP(A1439,Cleaning!$A:$A,Cleaning!$V:$V,0,0)</f>
        <v>23.31</v>
      </c>
    </row>
    <row r="1440" spans="1:17" x14ac:dyDescent="0.3">
      <c r="A1440" s="3">
        <v>121438</v>
      </c>
      <c r="B1440">
        <f>_xlfn.XLOOKUP(A1440,Cleaning!$A:$A,Cleaning!$B:$B,0,0)</f>
        <v>201</v>
      </c>
      <c r="C1440" s="2">
        <f>_xlfn.XLOOKUP(A1440,Cleaning!$A:$A,Cleaning!$C:$C,0,0)</f>
        <v>45828</v>
      </c>
      <c r="D1440" s="4">
        <f>_xlfn.XLOOKUP(A1440,Cleaning!$A:$A,Cleaning!$D:$D,0,0)</f>
        <v>6.4814814814814811E-2</v>
      </c>
      <c r="E1440" s="2">
        <f>_xlfn.XLOOKUP(A1440,Cleaning!$A:$A,Cleaning!$E:$E,0,0)</f>
        <v>45828</v>
      </c>
      <c r="F1440" s="10" t="str">
        <f>_xlfn.XLOOKUP(A1440,Cleaning!$A:$A,Cleaning!$F:$F,0,0)</f>
        <v>Friday</v>
      </c>
      <c r="G1440" t="str">
        <f>_xlfn.XLOOKUP(A1440,Cleaning!$A:$A,Cleaning!$G:$G,0,0)</f>
        <v>Lunch</v>
      </c>
      <c r="H1440" t="str">
        <f>_xlfn.XLOOKUP(A1440,Cleaning!$A:$A,Cleaning!$I:$I,0,0)</f>
        <v>Dine-In</v>
      </c>
      <c r="I1440" t="str">
        <f>_xlfn.XLOOKUP(A1440,Cleaning!$A:$A,Cleaning!$J:$J,0,0)</f>
        <v>Spicy Chicken Combo</v>
      </c>
      <c r="J1440" t="str">
        <f>_xlfn.XLOOKUP(A1440,Cleaning!$A:$A,Cleaning!$L:$L,0,0)</f>
        <v>No Modifier</v>
      </c>
      <c r="K1440" t="str">
        <f>_xlfn.XLOOKUP(A1440,Cleaning!$A:$A,Cleaning!$X:$X,0,0)</f>
        <v>Card</v>
      </c>
      <c r="L1440" s="3">
        <f>_xlfn.XLOOKUP(A1440,Cleaning!$A:$A,Cleaning!$M:$M,0,0)</f>
        <v>1</v>
      </c>
      <c r="M1440" s="5">
        <f>_xlfn.XLOOKUP(A1440,Cleaning!$A:$A,Cleaning!$O:$O,0,0)</f>
        <v>9.5399999999999991</v>
      </c>
      <c r="N1440" s="12">
        <f>_xlfn.XLOOKUP(A1440,Cleaning!$A:$A,Cleaning!$P:$P,0,0)</f>
        <v>9.5399999999999991</v>
      </c>
      <c r="O1440">
        <f>_xlfn.XLOOKUP(A1440,Cleaning!$A:$A,Cleaning!$R:$R,0,0)</f>
        <v>0</v>
      </c>
      <c r="P1440">
        <f>_xlfn.XLOOKUP(A1440,Cleaning!$A:$A,Cleaning!$T:$T,0,0)</f>
        <v>0.91</v>
      </c>
      <c r="Q1440" s="5">
        <f>_xlfn.XLOOKUP(A1440,Cleaning!$A:$A,Cleaning!$V:$V,0,0)</f>
        <v>10.45</v>
      </c>
    </row>
    <row r="1441" spans="1:17" x14ac:dyDescent="0.3">
      <c r="A1441" s="3">
        <v>121439</v>
      </c>
      <c r="B1441">
        <f>_xlfn.XLOOKUP(A1441,Cleaning!$A:$A,Cleaning!$B:$B,0,0)</f>
        <v>501</v>
      </c>
      <c r="C1441" s="2">
        <f>_xlfn.XLOOKUP(A1441,Cleaning!$A:$A,Cleaning!$C:$C,0,0)</f>
        <v>45794</v>
      </c>
      <c r="D1441" s="4">
        <f>_xlfn.XLOOKUP(A1441,Cleaning!$A:$A,Cleaning!$D:$D,0,0)</f>
        <v>0.21966435185185185</v>
      </c>
      <c r="E1441" s="2">
        <f>_xlfn.XLOOKUP(A1441,Cleaning!$A:$A,Cleaning!$E:$E,0,0)</f>
        <v>45794</v>
      </c>
      <c r="F1441" s="10" t="str">
        <f>_xlfn.XLOOKUP(A1441,Cleaning!$A:$A,Cleaning!$F:$F,0,0)</f>
        <v>Saturday</v>
      </c>
      <c r="G1441" t="str">
        <f>_xlfn.XLOOKUP(A1441,Cleaning!$A:$A,Cleaning!$G:$G,0,0)</f>
        <v>Afternoon</v>
      </c>
      <c r="H1441" t="str">
        <f>_xlfn.XLOOKUP(A1441,Cleaning!$A:$A,Cleaning!$I:$I,0,0)</f>
        <v>Dine-In</v>
      </c>
      <c r="I1441" t="str">
        <f>_xlfn.XLOOKUP(A1441,Cleaning!$A:$A,Cleaning!$J:$J,0,0)</f>
        <v>Onion Rings</v>
      </c>
      <c r="J1441" t="str">
        <f>_xlfn.XLOOKUP(A1441,Cleaning!$A:$A,Cleaning!$L:$L,0,0)</f>
        <v>No Sauce</v>
      </c>
      <c r="K1441" t="str">
        <f>_xlfn.XLOOKUP(A1441,Cleaning!$A:$A,Cleaning!$X:$X,0,0)</f>
        <v>GiftCard</v>
      </c>
      <c r="L1441" s="3">
        <f>_xlfn.XLOOKUP(A1441,Cleaning!$A:$A,Cleaning!$M:$M,0,0)</f>
        <v>2</v>
      </c>
      <c r="M1441" s="5">
        <f>_xlfn.XLOOKUP(A1441,Cleaning!$A:$A,Cleaning!$O:$O,0,0)</f>
        <v>3.3499999999999996</v>
      </c>
      <c r="N1441" s="12">
        <f>_xlfn.XLOOKUP(A1441,Cleaning!$A:$A,Cleaning!$P:$P,0,0)</f>
        <v>6.6999999999999993</v>
      </c>
      <c r="O1441">
        <f>_xlfn.XLOOKUP(A1441,Cleaning!$A:$A,Cleaning!$R:$R,0,0)</f>
        <v>0.34</v>
      </c>
      <c r="P1441">
        <f>_xlfn.XLOOKUP(A1441,Cleaning!$A:$A,Cleaning!$T:$T,0,0)</f>
        <v>0.48</v>
      </c>
      <c r="Q1441" s="5">
        <f>_xlfn.XLOOKUP(A1441,Cleaning!$A:$A,Cleaning!$V:$V,0,0)</f>
        <v>6.84</v>
      </c>
    </row>
    <row r="1442" spans="1:17" x14ac:dyDescent="0.3">
      <c r="A1442" s="3">
        <v>121440</v>
      </c>
      <c r="B1442">
        <f>_xlfn.XLOOKUP(A1442,Cleaning!$A:$A,Cleaning!$B:$B,0,0)</f>
        <v>202</v>
      </c>
      <c r="C1442" s="2">
        <f>_xlfn.XLOOKUP(A1442,Cleaning!$A:$A,Cleaning!$C:$C,0,0)</f>
        <v>45857</v>
      </c>
      <c r="D1442" s="4">
        <f>_xlfn.XLOOKUP(A1442,Cleaning!$A:$A,Cleaning!$D:$D,0,0)</f>
        <v>0.46075231481481482</v>
      </c>
      <c r="E1442" s="2">
        <f>_xlfn.XLOOKUP(A1442,Cleaning!$A:$A,Cleaning!$E:$E,0,0)</f>
        <v>45857</v>
      </c>
      <c r="F1442" s="10" t="str">
        <f>_xlfn.XLOOKUP(A1442,Cleaning!$A:$A,Cleaning!$F:$F,0,0)</f>
        <v>Saturday</v>
      </c>
      <c r="G1442" t="str">
        <f>_xlfn.XLOOKUP(A1442,Cleaning!$A:$A,Cleaning!$G:$G,0,0)</f>
        <v>Lunch</v>
      </c>
      <c r="H1442" t="str">
        <f>_xlfn.XLOOKUP(A1442,Cleaning!$A:$A,Cleaning!$I:$I,0,0)</f>
        <v>Dine-In</v>
      </c>
      <c r="I1442" t="str">
        <f>_xlfn.XLOOKUP(A1442,Cleaning!$A:$A,Cleaning!$J:$J,0,0)</f>
        <v>Iced Tea</v>
      </c>
      <c r="J1442" t="str">
        <f>_xlfn.XLOOKUP(A1442,Cleaning!$A:$A,Cleaning!$L:$L,0,0)</f>
        <v>Light Ice</v>
      </c>
      <c r="K1442" t="str">
        <f>_xlfn.XLOOKUP(A1442,Cleaning!$A:$A,Cleaning!$X:$X,0,0)</f>
        <v>Card</v>
      </c>
      <c r="L1442" s="3">
        <f>_xlfn.XLOOKUP(A1442,Cleaning!$A:$A,Cleaning!$M:$M,0,0)</f>
        <v>1</v>
      </c>
      <c r="M1442" s="5">
        <f>_xlfn.XLOOKUP(A1442,Cleaning!$A:$A,Cleaning!$O:$O,0,0)</f>
        <v>1.9800000000000002</v>
      </c>
      <c r="N1442" s="12">
        <f>_xlfn.XLOOKUP(A1442,Cleaning!$A:$A,Cleaning!$P:$P,0,0)</f>
        <v>1.9800000000000002</v>
      </c>
      <c r="O1442">
        <f>_xlfn.XLOOKUP(A1442,Cleaning!$A:$A,Cleaning!$R:$R,0,0)</f>
        <v>0</v>
      </c>
      <c r="P1442">
        <f>_xlfn.XLOOKUP(A1442,Cleaning!$A:$A,Cleaning!$T:$T,0,0)</f>
        <v>0.18</v>
      </c>
      <c r="Q1442" s="5">
        <f>_xlfn.XLOOKUP(A1442,Cleaning!$A:$A,Cleaning!$V:$V,0,0)</f>
        <v>2.16</v>
      </c>
    </row>
    <row r="1443" spans="1:17" x14ac:dyDescent="0.3">
      <c r="A1443" s="3">
        <v>121441</v>
      </c>
      <c r="B1443">
        <f>_xlfn.XLOOKUP(A1443,Cleaning!$A:$A,Cleaning!$B:$B,0,0)</f>
        <v>202</v>
      </c>
      <c r="C1443" s="2">
        <f>_xlfn.XLOOKUP(A1443,Cleaning!$A:$A,Cleaning!$C:$C,0,0)</f>
        <v>45760</v>
      </c>
      <c r="D1443" s="4">
        <f>_xlfn.XLOOKUP(A1443,Cleaning!$A:$A,Cleaning!$D:$D,0,0)</f>
        <v>0.1962962962962963</v>
      </c>
      <c r="E1443" s="2">
        <f>_xlfn.XLOOKUP(A1443,Cleaning!$A:$A,Cleaning!$E:$E,0,0)</f>
        <v>45760</v>
      </c>
      <c r="F1443" s="10" t="str">
        <f>_xlfn.XLOOKUP(A1443,Cleaning!$A:$A,Cleaning!$F:$F,0,0)</f>
        <v>Sunday</v>
      </c>
      <c r="G1443" t="str">
        <f>_xlfn.XLOOKUP(A1443,Cleaning!$A:$A,Cleaning!$G:$G,0,0)</f>
        <v>Afternoon</v>
      </c>
      <c r="H1443" t="str">
        <f>_xlfn.XLOOKUP(A1443,Cleaning!$A:$A,Cleaning!$I:$I,0,0)</f>
        <v>Unknown</v>
      </c>
      <c r="I1443" t="str">
        <f>_xlfn.XLOOKUP(A1443,Cleaning!$A:$A,Cleaning!$J:$J,0,0)</f>
        <v>Iced Tea</v>
      </c>
      <c r="J1443" t="str">
        <f>_xlfn.XLOOKUP(A1443,Cleaning!$A:$A,Cleaning!$L:$L,0,0)</f>
        <v>No Modifier</v>
      </c>
      <c r="K1443" t="str">
        <f>_xlfn.XLOOKUP(A1443,Cleaning!$A:$A,Cleaning!$X:$X,0,0)</f>
        <v>Card</v>
      </c>
      <c r="L1443" s="3">
        <f>_xlfn.XLOOKUP(A1443,Cleaning!$A:$A,Cleaning!$M:$M,0,0)</f>
        <v>1</v>
      </c>
      <c r="M1443" s="5">
        <f>_xlfn.XLOOKUP(A1443,Cleaning!$A:$A,Cleaning!$O:$O,0,0)</f>
        <v>2.0499999999999998</v>
      </c>
      <c r="N1443" s="12">
        <f>_xlfn.XLOOKUP(A1443,Cleaning!$A:$A,Cleaning!$P:$P,0,0)</f>
        <v>2.0499999999999998</v>
      </c>
      <c r="O1443">
        <f>_xlfn.XLOOKUP(A1443,Cleaning!$A:$A,Cleaning!$R:$R,0,0)</f>
        <v>0</v>
      </c>
      <c r="P1443">
        <f>_xlfn.XLOOKUP(A1443,Cleaning!$A:$A,Cleaning!$T:$T,0,0)</f>
        <v>0.16</v>
      </c>
      <c r="Q1443" s="5">
        <f>_xlfn.XLOOKUP(A1443,Cleaning!$A:$A,Cleaning!$V:$V,0,0)</f>
        <v>2.21</v>
      </c>
    </row>
    <row r="1444" spans="1:17" x14ac:dyDescent="0.3">
      <c r="A1444" s="3">
        <v>121442</v>
      </c>
      <c r="B1444">
        <f>_xlfn.XLOOKUP(A1444,Cleaning!$A:$A,Cleaning!$B:$B,0,0)</f>
        <v>301</v>
      </c>
      <c r="C1444" s="2">
        <f>_xlfn.XLOOKUP(A1444,Cleaning!$A:$A,Cleaning!$C:$C,0,0)</f>
        <v>45855</v>
      </c>
      <c r="D1444" s="4">
        <f>_xlfn.XLOOKUP(A1444,Cleaning!$A:$A,Cleaning!$D:$D,0,0)</f>
        <v>0.37938657407407406</v>
      </c>
      <c r="E1444" s="2">
        <f>_xlfn.XLOOKUP(A1444,Cleaning!$A:$A,Cleaning!$E:$E,0,0)</f>
        <v>45855</v>
      </c>
      <c r="F1444" s="10" t="str">
        <f>_xlfn.XLOOKUP(A1444,Cleaning!$A:$A,Cleaning!$F:$F,0,0)</f>
        <v>Thursday</v>
      </c>
      <c r="G1444" t="str">
        <f>_xlfn.XLOOKUP(A1444,Cleaning!$A:$A,Cleaning!$G:$G,0,0)</f>
        <v>Breakfast</v>
      </c>
      <c r="H1444" t="str">
        <f>_xlfn.XLOOKUP(A1444,Cleaning!$A:$A,Cleaning!$I:$I,0,0)</f>
        <v>Dine-In</v>
      </c>
      <c r="I1444" t="str">
        <f>_xlfn.XLOOKUP(A1444,Cleaning!$A:$A,Cleaning!$J:$J,0,0)</f>
        <v>Egg Muffin</v>
      </c>
      <c r="J1444" t="str">
        <f>_xlfn.XLOOKUP(A1444,Cleaning!$A:$A,Cleaning!$L:$L,0,0)</f>
        <v>Sausage Patty</v>
      </c>
      <c r="K1444" t="str">
        <f>_xlfn.XLOOKUP(A1444,Cleaning!$A:$A,Cleaning!$X:$X,0,0)</f>
        <v>Card</v>
      </c>
      <c r="L1444" s="3">
        <f>_xlfn.XLOOKUP(A1444,Cleaning!$A:$A,Cleaning!$M:$M,0,0)</f>
        <v>1</v>
      </c>
      <c r="M1444" s="5">
        <f>_xlfn.XLOOKUP(A1444,Cleaning!$A:$A,Cleaning!$O:$O,0,0)</f>
        <v>4.49</v>
      </c>
      <c r="N1444" s="12">
        <f>_xlfn.XLOOKUP(A1444,Cleaning!$A:$A,Cleaning!$P:$P,0,0)</f>
        <v>4.49</v>
      </c>
      <c r="O1444">
        <f>_xlfn.XLOOKUP(A1444,Cleaning!$A:$A,Cleaning!$R:$R,0,0)</f>
        <v>0</v>
      </c>
      <c r="P1444">
        <f>_xlfn.XLOOKUP(A1444,Cleaning!$A:$A,Cleaning!$T:$T,0,0)</f>
        <v>0.33</v>
      </c>
      <c r="Q1444" s="5">
        <f>_xlfn.XLOOKUP(A1444,Cleaning!$A:$A,Cleaning!$V:$V,0,0)</f>
        <v>4.82</v>
      </c>
    </row>
    <row r="1445" spans="1:17" x14ac:dyDescent="0.3">
      <c r="A1445" s="3">
        <v>121443</v>
      </c>
      <c r="B1445">
        <f>_xlfn.XLOOKUP(A1445,Cleaning!$A:$A,Cleaning!$B:$B,0,0)</f>
        <v>102</v>
      </c>
      <c r="C1445" s="2">
        <f>_xlfn.XLOOKUP(A1445,Cleaning!$A:$A,Cleaning!$C:$C,0,0)</f>
        <v>45786</v>
      </c>
      <c r="D1445" s="4">
        <f>_xlfn.XLOOKUP(A1445,Cleaning!$A:$A,Cleaning!$D:$D,0,0)</f>
        <v>0.25496527777777778</v>
      </c>
      <c r="E1445" s="2">
        <f>_xlfn.XLOOKUP(A1445,Cleaning!$A:$A,Cleaning!$E:$E,0,0)</f>
        <v>45786</v>
      </c>
      <c r="F1445" s="10" t="str">
        <f>_xlfn.XLOOKUP(A1445,Cleaning!$A:$A,Cleaning!$F:$F,0,0)</f>
        <v>Friday</v>
      </c>
      <c r="G1445" t="str">
        <f>_xlfn.XLOOKUP(A1445,Cleaning!$A:$A,Cleaning!$G:$G,0,0)</f>
        <v>Dinner</v>
      </c>
      <c r="H1445" t="str">
        <f>_xlfn.XLOOKUP(A1445,Cleaning!$A:$A,Cleaning!$I:$I,0,0)</f>
        <v>Dine-In</v>
      </c>
      <c r="I1445" t="str">
        <f>_xlfn.XLOOKUP(A1445,Cleaning!$A:$A,Cleaning!$J:$J,0,0)</f>
        <v>Cheeseburger</v>
      </c>
      <c r="J1445" t="str">
        <f>_xlfn.XLOOKUP(A1445,Cleaning!$A:$A,Cleaning!$L:$L,0,0)</f>
        <v>No Modifier</v>
      </c>
      <c r="K1445" t="str">
        <f>_xlfn.XLOOKUP(A1445,Cleaning!$A:$A,Cleaning!$X:$X,0,0)</f>
        <v>Card</v>
      </c>
      <c r="L1445" s="3">
        <f>_xlfn.XLOOKUP(A1445,Cleaning!$A:$A,Cleaning!$M:$M,0,0)</f>
        <v>1</v>
      </c>
      <c r="M1445" s="5">
        <f>_xlfn.XLOOKUP(A1445,Cleaning!$A:$A,Cleaning!$O:$O,0,0)</f>
        <v>4.0599999999999996</v>
      </c>
      <c r="N1445" s="12">
        <f>_xlfn.XLOOKUP(A1445,Cleaning!$A:$A,Cleaning!$P:$P,0,0)</f>
        <v>4.0599999999999996</v>
      </c>
      <c r="O1445">
        <f>_xlfn.XLOOKUP(A1445,Cleaning!$A:$A,Cleaning!$R:$R,0,0)</f>
        <v>0</v>
      </c>
      <c r="P1445">
        <f>_xlfn.XLOOKUP(A1445,Cleaning!$A:$A,Cleaning!$T:$T,0,0)</f>
        <v>0.37</v>
      </c>
      <c r="Q1445" s="5">
        <f>_xlfn.XLOOKUP(A1445,Cleaning!$A:$A,Cleaning!$V:$V,0,0)</f>
        <v>4.43</v>
      </c>
    </row>
    <row r="1446" spans="1:17" x14ac:dyDescent="0.3">
      <c r="A1446" s="3">
        <v>121444</v>
      </c>
      <c r="B1446">
        <f>_xlfn.XLOOKUP(A1446,Cleaning!$A:$A,Cleaning!$B:$B,0,0)</f>
        <v>301</v>
      </c>
      <c r="C1446" s="2">
        <f>_xlfn.XLOOKUP(A1446,Cleaning!$A:$A,Cleaning!$C:$C,0,0)</f>
        <v>45872</v>
      </c>
      <c r="D1446" s="4">
        <f>_xlfn.XLOOKUP(A1446,Cleaning!$A:$A,Cleaning!$D:$D,0,0)</f>
        <v>0.39133101851851854</v>
      </c>
      <c r="E1446" s="2">
        <f>_xlfn.XLOOKUP(A1446,Cleaning!$A:$A,Cleaning!$E:$E,0,0)</f>
        <v>45872</v>
      </c>
      <c r="F1446" s="10" t="str">
        <f>_xlfn.XLOOKUP(A1446,Cleaning!$A:$A,Cleaning!$F:$F,0,0)</f>
        <v>Sunday</v>
      </c>
      <c r="G1446" t="str">
        <f>_xlfn.XLOOKUP(A1446,Cleaning!$A:$A,Cleaning!$G:$G,0,0)</f>
        <v>Breakfast</v>
      </c>
      <c r="H1446" t="str">
        <f>_xlfn.XLOOKUP(A1446,Cleaning!$A:$A,Cleaning!$I:$I,0,0)</f>
        <v>Dine-In</v>
      </c>
      <c r="I1446" t="str">
        <f>_xlfn.XLOOKUP(A1446,Cleaning!$A:$A,Cleaning!$J:$J,0,0)</f>
        <v>Coffee</v>
      </c>
      <c r="J1446" t="str">
        <f>_xlfn.XLOOKUP(A1446,Cleaning!$A:$A,Cleaning!$L:$L,0,0)</f>
        <v>Extra Ice</v>
      </c>
      <c r="K1446" t="str">
        <f>_xlfn.XLOOKUP(A1446,Cleaning!$A:$A,Cleaning!$X:$X,0,0)</f>
        <v>Card</v>
      </c>
      <c r="L1446" s="3">
        <f>_xlfn.XLOOKUP(A1446,Cleaning!$A:$A,Cleaning!$M:$M,0,0)</f>
        <v>1</v>
      </c>
      <c r="M1446" s="5">
        <f>_xlfn.XLOOKUP(A1446,Cleaning!$A:$A,Cleaning!$O:$O,0,0)</f>
        <v>1.9699999999999998</v>
      </c>
      <c r="N1446" s="12">
        <f>_xlfn.XLOOKUP(A1446,Cleaning!$A:$A,Cleaning!$P:$P,0,0)</f>
        <v>1.9699999999999998</v>
      </c>
      <c r="O1446">
        <f>_xlfn.XLOOKUP(A1446,Cleaning!$A:$A,Cleaning!$R:$R,0,0)</f>
        <v>0.39</v>
      </c>
      <c r="P1446">
        <f>_xlfn.XLOOKUP(A1446,Cleaning!$A:$A,Cleaning!$T:$T,0,0)</f>
        <v>0.09</v>
      </c>
      <c r="Q1446" s="5">
        <f>_xlfn.XLOOKUP(A1446,Cleaning!$A:$A,Cleaning!$V:$V,0,0)</f>
        <v>1.67</v>
      </c>
    </row>
    <row r="1447" spans="1:17" x14ac:dyDescent="0.3">
      <c r="A1447" s="3">
        <v>121445</v>
      </c>
      <c r="B1447">
        <f>_xlfn.XLOOKUP(A1447,Cleaning!$A:$A,Cleaning!$B:$B,0,0)</f>
        <v>102</v>
      </c>
      <c r="C1447" s="2">
        <f>_xlfn.XLOOKUP(A1447,Cleaning!$A:$A,Cleaning!$C:$C,0,0)</f>
        <v>45763</v>
      </c>
      <c r="D1447" s="4">
        <f>_xlfn.XLOOKUP(A1447,Cleaning!$A:$A,Cleaning!$D:$D,0,0)</f>
        <v>5.755787037037037E-2</v>
      </c>
      <c r="E1447" s="2">
        <f>_xlfn.XLOOKUP(A1447,Cleaning!$A:$A,Cleaning!$E:$E,0,0)</f>
        <v>45763</v>
      </c>
      <c r="F1447" s="10" t="str">
        <f>_xlfn.XLOOKUP(A1447,Cleaning!$A:$A,Cleaning!$F:$F,0,0)</f>
        <v>Wednesday</v>
      </c>
      <c r="G1447" t="str">
        <f>_xlfn.XLOOKUP(A1447,Cleaning!$A:$A,Cleaning!$G:$G,0,0)</f>
        <v>Lunch</v>
      </c>
      <c r="H1447" t="str">
        <f>_xlfn.XLOOKUP(A1447,Cleaning!$A:$A,Cleaning!$I:$I,0,0)</f>
        <v>Takeout</v>
      </c>
      <c r="I1447" t="str">
        <f>_xlfn.XLOOKUP(A1447,Cleaning!$A:$A,Cleaning!$J:$J,0,0)</f>
        <v>Chicken Sandwich</v>
      </c>
      <c r="J1447" t="str">
        <f>_xlfn.XLOOKUP(A1447,Cleaning!$A:$A,Cleaning!$L:$L,0,0)</f>
        <v>No Pickles</v>
      </c>
      <c r="K1447" t="str">
        <f>_xlfn.XLOOKUP(A1447,Cleaning!$A:$A,Cleaning!$X:$X,0,0)</f>
        <v>Cash</v>
      </c>
      <c r="L1447" s="3">
        <f>_xlfn.XLOOKUP(A1447,Cleaning!$A:$A,Cleaning!$M:$M,0,0)</f>
        <v>2</v>
      </c>
      <c r="M1447" s="5">
        <f>_xlfn.XLOOKUP(A1447,Cleaning!$A:$A,Cleaning!$O:$O,0,0)</f>
        <v>5.15</v>
      </c>
      <c r="N1447" s="12">
        <f>_xlfn.XLOOKUP(A1447,Cleaning!$A:$A,Cleaning!$P:$P,0,0)</f>
        <v>10.3</v>
      </c>
      <c r="O1447">
        <f>_xlfn.XLOOKUP(A1447,Cleaning!$A:$A,Cleaning!$R:$R,0,0)</f>
        <v>0</v>
      </c>
      <c r="P1447">
        <f>_xlfn.XLOOKUP(A1447,Cleaning!$A:$A,Cleaning!$T:$T,0,0)</f>
        <v>0.93</v>
      </c>
      <c r="Q1447" s="5">
        <f>_xlfn.XLOOKUP(A1447,Cleaning!$A:$A,Cleaning!$V:$V,0,0)</f>
        <v>11.23</v>
      </c>
    </row>
    <row r="1448" spans="1:17" x14ac:dyDescent="0.3">
      <c r="A1448" s="3">
        <v>121446</v>
      </c>
      <c r="B1448">
        <f>_xlfn.XLOOKUP(A1448,Cleaning!$A:$A,Cleaning!$B:$B,0,0)</f>
        <v>401</v>
      </c>
      <c r="C1448" s="2">
        <f>_xlfn.XLOOKUP(A1448,Cleaning!$A:$A,Cleaning!$C:$C,0,0)</f>
        <v>45771</v>
      </c>
      <c r="D1448" s="4">
        <f>_xlfn.XLOOKUP(A1448,Cleaning!$A:$A,Cleaning!$D:$D,0,0)</f>
        <v>0.28755787037037039</v>
      </c>
      <c r="E1448" s="2">
        <f>_xlfn.XLOOKUP(A1448,Cleaning!$A:$A,Cleaning!$E:$E,0,0)</f>
        <v>45771</v>
      </c>
      <c r="F1448" s="10" t="str">
        <f>_xlfn.XLOOKUP(A1448,Cleaning!$A:$A,Cleaning!$F:$F,0,0)</f>
        <v>Thursday</v>
      </c>
      <c r="G1448" t="str">
        <f>_xlfn.XLOOKUP(A1448,Cleaning!$A:$A,Cleaning!$G:$G,0,0)</f>
        <v>Breakfast</v>
      </c>
      <c r="H1448" t="str">
        <f>_xlfn.XLOOKUP(A1448,Cleaning!$A:$A,Cleaning!$I:$I,0,0)</f>
        <v>Drive-Thru</v>
      </c>
      <c r="I1448" t="str">
        <f>_xlfn.XLOOKUP(A1448,Cleaning!$A:$A,Cleaning!$J:$J,0,0)</f>
        <v>Sausage Biscuit</v>
      </c>
      <c r="J1448" t="str">
        <f>_xlfn.XLOOKUP(A1448,Cleaning!$A:$A,Cleaning!$L:$L,0,0)</f>
        <v>No Modifier</v>
      </c>
      <c r="K1448" t="str">
        <f>_xlfn.XLOOKUP(A1448,Cleaning!$A:$A,Cleaning!$X:$X,0,0)</f>
        <v>Cash</v>
      </c>
      <c r="L1448" s="3">
        <f>_xlfn.XLOOKUP(A1448,Cleaning!$A:$A,Cleaning!$M:$M,0,0)</f>
        <v>1</v>
      </c>
      <c r="M1448" s="5">
        <f>_xlfn.XLOOKUP(A1448,Cleaning!$A:$A,Cleaning!$O:$O,0,0)</f>
        <v>2.91</v>
      </c>
      <c r="N1448" s="12">
        <f>_xlfn.XLOOKUP(A1448,Cleaning!$A:$A,Cleaning!$P:$P,0,0)</f>
        <v>2.91</v>
      </c>
      <c r="O1448">
        <f>_xlfn.XLOOKUP(A1448,Cleaning!$A:$A,Cleaning!$R:$R,0,0)</f>
        <v>0</v>
      </c>
      <c r="P1448">
        <f>_xlfn.XLOOKUP(A1448,Cleaning!$A:$A,Cleaning!$T:$T,0,0)</f>
        <v>0.19</v>
      </c>
      <c r="Q1448" s="5">
        <f>_xlfn.XLOOKUP(A1448,Cleaning!$A:$A,Cleaning!$V:$V,0,0)</f>
        <v>3.1</v>
      </c>
    </row>
    <row r="1449" spans="1:17" x14ac:dyDescent="0.3">
      <c r="A1449" s="3">
        <v>121447</v>
      </c>
      <c r="B1449">
        <f>_xlfn.XLOOKUP(A1449,Cleaning!$A:$A,Cleaning!$B:$B,0,0)</f>
        <v>402</v>
      </c>
      <c r="C1449" s="2">
        <f>_xlfn.XLOOKUP(A1449,Cleaning!$A:$A,Cleaning!$C:$C,0,0)</f>
        <v>45877</v>
      </c>
      <c r="D1449" s="4">
        <f>_xlfn.XLOOKUP(A1449,Cleaning!$A:$A,Cleaning!$D:$D,0,0)</f>
        <v>0.47749999999999998</v>
      </c>
      <c r="E1449" s="2">
        <f>_xlfn.XLOOKUP(A1449,Cleaning!$A:$A,Cleaning!$E:$E,0,0)</f>
        <v>45877</v>
      </c>
      <c r="F1449" s="10" t="str">
        <f>_xlfn.XLOOKUP(A1449,Cleaning!$A:$A,Cleaning!$F:$F,0,0)</f>
        <v>Friday</v>
      </c>
      <c r="G1449" t="str">
        <f>_xlfn.XLOOKUP(A1449,Cleaning!$A:$A,Cleaning!$G:$G,0,0)</f>
        <v>Lunch</v>
      </c>
      <c r="H1449" t="str">
        <f>_xlfn.XLOOKUP(A1449,Cleaning!$A:$A,Cleaning!$I:$I,0,0)</f>
        <v>Dine-In</v>
      </c>
      <c r="I1449" t="str">
        <f>_xlfn.XLOOKUP(A1449,Cleaning!$A:$A,Cleaning!$J:$J,0,0)</f>
        <v>Cheeseburger Combo</v>
      </c>
      <c r="J1449" t="str">
        <f>_xlfn.XLOOKUP(A1449,Cleaning!$A:$A,Cleaning!$L:$L,0,0)</f>
        <v>No Modifier</v>
      </c>
      <c r="K1449" t="str">
        <f>_xlfn.XLOOKUP(A1449,Cleaning!$A:$A,Cleaning!$X:$X,0,0)</f>
        <v>Cash</v>
      </c>
      <c r="L1449" s="3">
        <f>_xlfn.XLOOKUP(A1449,Cleaning!$A:$A,Cleaning!$M:$M,0,0)</f>
        <v>2</v>
      </c>
      <c r="M1449" s="5">
        <f>_xlfn.XLOOKUP(A1449,Cleaning!$A:$A,Cleaning!$O:$O,0,0)</f>
        <v>8.7800000000000011</v>
      </c>
      <c r="N1449" s="12">
        <f>_xlfn.XLOOKUP(A1449,Cleaning!$A:$A,Cleaning!$P:$P,0,0)</f>
        <v>17.560000000000002</v>
      </c>
      <c r="O1449">
        <f>_xlfn.XLOOKUP(A1449,Cleaning!$A:$A,Cleaning!$R:$R,0,0)</f>
        <v>0</v>
      </c>
      <c r="P1449">
        <f>_xlfn.XLOOKUP(A1449,Cleaning!$A:$A,Cleaning!$T:$T,0,0)</f>
        <v>1.4</v>
      </c>
      <c r="Q1449" s="5">
        <f>_xlfn.XLOOKUP(A1449,Cleaning!$A:$A,Cleaning!$V:$V,0,0)</f>
        <v>18.96</v>
      </c>
    </row>
    <row r="1450" spans="1:17" x14ac:dyDescent="0.3">
      <c r="A1450" s="3">
        <v>121448</v>
      </c>
      <c r="B1450">
        <f>_xlfn.XLOOKUP(A1450,Cleaning!$A:$A,Cleaning!$B:$B,0,0)</f>
        <v>301</v>
      </c>
      <c r="C1450" s="2">
        <f>_xlfn.XLOOKUP(A1450,Cleaning!$A:$A,Cleaning!$C:$C,0,0)</f>
        <v>45773</v>
      </c>
      <c r="D1450" s="4">
        <f>_xlfn.XLOOKUP(A1450,Cleaning!$A:$A,Cleaning!$D:$D,0,0)</f>
        <v>0.33254629629629628</v>
      </c>
      <c r="E1450" s="2">
        <f>_xlfn.XLOOKUP(A1450,Cleaning!$A:$A,Cleaning!$E:$E,0,0)</f>
        <v>45773</v>
      </c>
      <c r="F1450" s="10" t="str">
        <f>_xlfn.XLOOKUP(A1450,Cleaning!$A:$A,Cleaning!$F:$F,0,0)</f>
        <v>Saturday</v>
      </c>
      <c r="G1450" t="str">
        <f>_xlfn.XLOOKUP(A1450,Cleaning!$A:$A,Cleaning!$G:$G,0,0)</f>
        <v>Dinner</v>
      </c>
      <c r="H1450" t="str">
        <f>_xlfn.XLOOKUP(A1450,Cleaning!$A:$A,Cleaning!$I:$I,0,0)</f>
        <v>Dine-In</v>
      </c>
      <c r="I1450" t="str">
        <f>_xlfn.XLOOKUP(A1450,Cleaning!$A:$A,Cleaning!$J:$J,0,0)</f>
        <v>Spicy Chicken Combo</v>
      </c>
      <c r="J1450" t="str">
        <f>_xlfn.XLOOKUP(A1450,Cleaning!$A:$A,Cleaning!$L:$L,0,0)</f>
        <v>No Modifier</v>
      </c>
      <c r="K1450" t="str">
        <f>_xlfn.XLOOKUP(A1450,Cleaning!$A:$A,Cleaning!$X:$X,0,0)</f>
        <v>Cash</v>
      </c>
      <c r="L1450" s="3">
        <f>_xlfn.XLOOKUP(A1450,Cleaning!$A:$A,Cleaning!$M:$M,0,0)</f>
        <v>1</v>
      </c>
      <c r="M1450" s="5">
        <f>_xlfn.XLOOKUP(A1450,Cleaning!$A:$A,Cleaning!$O:$O,0,0)</f>
        <v>9.91</v>
      </c>
      <c r="N1450" s="12">
        <f>_xlfn.XLOOKUP(A1450,Cleaning!$A:$A,Cleaning!$P:$P,0,0)</f>
        <v>9.91</v>
      </c>
      <c r="O1450">
        <f>_xlfn.XLOOKUP(A1450,Cleaning!$A:$A,Cleaning!$R:$R,0,0)</f>
        <v>0.99</v>
      </c>
      <c r="P1450">
        <f>_xlfn.XLOOKUP(A1450,Cleaning!$A:$A,Cleaning!$T:$T,0,0)</f>
        <v>0.65</v>
      </c>
      <c r="Q1450" s="5">
        <f>_xlfn.XLOOKUP(A1450,Cleaning!$A:$A,Cleaning!$V:$V,0,0)</f>
        <v>9.57</v>
      </c>
    </row>
    <row r="1451" spans="1:17" x14ac:dyDescent="0.3">
      <c r="A1451" s="3">
        <v>121449</v>
      </c>
      <c r="B1451">
        <f>_xlfn.XLOOKUP(A1451,Cleaning!$A:$A,Cleaning!$B:$B,0,0)</f>
        <v>101</v>
      </c>
      <c r="C1451" s="2">
        <f>_xlfn.XLOOKUP(A1451,Cleaning!$A:$A,Cleaning!$C:$C,0,0)</f>
        <v>45834</v>
      </c>
      <c r="D1451" s="4">
        <f>_xlfn.XLOOKUP(A1451,Cleaning!$A:$A,Cleaning!$D:$D,0,0)</f>
        <v>0.48770833333333335</v>
      </c>
      <c r="E1451" s="2">
        <f>_xlfn.XLOOKUP(A1451,Cleaning!$A:$A,Cleaning!$E:$E,0,0)</f>
        <v>45834</v>
      </c>
      <c r="F1451" s="10" t="str">
        <f>_xlfn.XLOOKUP(A1451,Cleaning!$A:$A,Cleaning!$F:$F,0,0)</f>
        <v>Thursday</v>
      </c>
      <c r="G1451" t="str">
        <f>_xlfn.XLOOKUP(A1451,Cleaning!$A:$A,Cleaning!$G:$G,0,0)</f>
        <v>Lunch</v>
      </c>
      <c r="H1451" t="str">
        <f>_xlfn.XLOOKUP(A1451,Cleaning!$A:$A,Cleaning!$I:$I,0,0)</f>
        <v>Delivery</v>
      </c>
      <c r="I1451" t="str">
        <f>_xlfn.XLOOKUP(A1451,Cleaning!$A:$A,Cleaning!$J:$J,0,0)</f>
        <v>Veggie Burger</v>
      </c>
      <c r="J1451" t="str">
        <f>_xlfn.XLOOKUP(A1451,Cleaning!$A:$A,Cleaning!$L:$L,0,0)</f>
        <v>No Modifier</v>
      </c>
      <c r="K1451" t="str">
        <f>_xlfn.XLOOKUP(A1451,Cleaning!$A:$A,Cleaning!$X:$X,0,0)</f>
        <v>Card</v>
      </c>
      <c r="L1451" s="3">
        <f>_xlfn.XLOOKUP(A1451,Cleaning!$A:$A,Cleaning!$M:$M,0,0)</f>
        <v>1</v>
      </c>
      <c r="M1451" s="5">
        <f>_xlfn.XLOOKUP(A1451,Cleaning!$A:$A,Cleaning!$O:$O,0,0)</f>
        <v>5.5</v>
      </c>
      <c r="N1451" s="12">
        <f>_xlfn.XLOOKUP(A1451,Cleaning!$A:$A,Cleaning!$P:$P,0,0)</f>
        <v>5.5</v>
      </c>
      <c r="O1451">
        <f>_xlfn.XLOOKUP(A1451,Cleaning!$A:$A,Cleaning!$R:$R,0,0)</f>
        <v>0.55000000000000004</v>
      </c>
      <c r="P1451">
        <f>_xlfn.XLOOKUP(A1451,Cleaning!$A:$A,Cleaning!$T:$T,0,0)</f>
        <v>0.47</v>
      </c>
      <c r="Q1451" s="5">
        <f>_xlfn.XLOOKUP(A1451,Cleaning!$A:$A,Cleaning!$V:$V,0,0)</f>
        <v>5.42</v>
      </c>
    </row>
    <row r="1452" spans="1:17" x14ac:dyDescent="0.3">
      <c r="A1452" s="3">
        <v>121450</v>
      </c>
      <c r="B1452">
        <f>_xlfn.XLOOKUP(A1452,Cleaning!$A:$A,Cleaning!$B:$B,0,0)</f>
        <v>301</v>
      </c>
      <c r="C1452" s="2">
        <f>_xlfn.XLOOKUP(A1452,Cleaning!$A:$A,Cleaning!$C:$C,0,0)</f>
        <v>45819</v>
      </c>
      <c r="D1452" s="4">
        <f>_xlfn.XLOOKUP(A1452,Cleaning!$A:$A,Cleaning!$D:$D,0,0)</f>
        <v>0.52684027777777775</v>
      </c>
      <c r="E1452" s="2">
        <f>_xlfn.XLOOKUP(A1452,Cleaning!$A:$A,Cleaning!$E:$E,0,0)</f>
        <v>45819</v>
      </c>
      <c r="F1452" s="10" t="str">
        <f>_xlfn.XLOOKUP(A1452,Cleaning!$A:$A,Cleaning!$F:$F,0,0)</f>
        <v>Wednesday</v>
      </c>
      <c r="G1452" t="str">
        <f>_xlfn.XLOOKUP(A1452,Cleaning!$A:$A,Cleaning!$G:$G,0,0)</f>
        <v>Lunch</v>
      </c>
      <c r="H1452" t="str">
        <f>_xlfn.XLOOKUP(A1452,Cleaning!$A:$A,Cleaning!$I:$I,0,0)</f>
        <v>Dine-In</v>
      </c>
      <c r="I1452" t="str">
        <f>_xlfn.XLOOKUP(A1452,Cleaning!$A:$A,Cleaning!$J:$J,0,0)</f>
        <v>Spicy Chicken Sandwich</v>
      </c>
      <c r="J1452" t="str">
        <f>_xlfn.XLOOKUP(A1452,Cleaning!$A:$A,Cleaning!$L:$L,0,0)</f>
        <v>No Modifier</v>
      </c>
      <c r="K1452" t="str">
        <f>_xlfn.XLOOKUP(A1452,Cleaning!$A:$A,Cleaning!$X:$X,0,0)</f>
        <v>Cash</v>
      </c>
      <c r="L1452" s="3">
        <f>_xlfn.XLOOKUP(A1452,Cleaning!$A:$A,Cleaning!$M:$M,0,0)</f>
        <v>1</v>
      </c>
      <c r="M1452" s="5">
        <f>_xlfn.XLOOKUP(A1452,Cleaning!$A:$A,Cleaning!$O:$O,0,0)</f>
        <v>5.76</v>
      </c>
      <c r="N1452" s="12">
        <f>_xlfn.XLOOKUP(A1452,Cleaning!$A:$A,Cleaning!$P:$P,0,0)</f>
        <v>5.76</v>
      </c>
      <c r="O1452">
        <f>_xlfn.XLOOKUP(A1452,Cleaning!$A:$A,Cleaning!$R:$R,0,0)</f>
        <v>0</v>
      </c>
      <c r="P1452">
        <f>_xlfn.XLOOKUP(A1452,Cleaning!$A:$A,Cleaning!$T:$T,0,0)</f>
        <v>0.37</v>
      </c>
      <c r="Q1452" s="5">
        <f>_xlfn.XLOOKUP(A1452,Cleaning!$A:$A,Cleaning!$V:$V,0,0)</f>
        <v>6.13</v>
      </c>
    </row>
    <row r="1453" spans="1:17" x14ac:dyDescent="0.3">
      <c r="A1453" s="3">
        <v>121451</v>
      </c>
      <c r="B1453">
        <f>_xlfn.XLOOKUP(A1453,Cleaning!$A:$A,Cleaning!$B:$B,0,0)</f>
        <v>301</v>
      </c>
      <c r="C1453" s="2">
        <f>_xlfn.XLOOKUP(A1453,Cleaning!$A:$A,Cleaning!$C:$C,0,0)</f>
        <v>45777</v>
      </c>
      <c r="D1453" s="4">
        <f>_xlfn.XLOOKUP(A1453,Cleaning!$A:$A,Cleaning!$D:$D,0,0)</f>
        <v>0.45557870370370368</v>
      </c>
      <c r="E1453" s="2">
        <f>_xlfn.XLOOKUP(A1453,Cleaning!$A:$A,Cleaning!$E:$E,0,0)</f>
        <v>45777</v>
      </c>
      <c r="F1453" s="10" t="str">
        <f>_xlfn.XLOOKUP(A1453,Cleaning!$A:$A,Cleaning!$F:$F,0,0)</f>
        <v>Wednesday</v>
      </c>
      <c r="G1453" t="str">
        <f>_xlfn.XLOOKUP(A1453,Cleaning!$A:$A,Cleaning!$G:$G,0,0)</f>
        <v>Morning</v>
      </c>
      <c r="H1453" t="str">
        <f>_xlfn.XLOOKUP(A1453,Cleaning!$A:$A,Cleaning!$I:$I,0,0)</f>
        <v>Delivery</v>
      </c>
      <c r="I1453" t="str">
        <f>_xlfn.XLOOKUP(A1453,Cleaning!$A:$A,Cleaning!$J:$J,0,0)</f>
        <v>Hash Browns</v>
      </c>
      <c r="J1453" t="str">
        <f>_xlfn.XLOOKUP(A1453,Cleaning!$A:$A,Cleaning!$L:$L,0,0)</f>
        <v>No Modifier</v>
      </c>
      <c r="K1453" t="str">
        <f>_xlfn.XLOOKUP(A1453,Cleaning!$A:$A,Cleaning!$X:$X,0,0)</f>
        <v>MobilePay</v>
      </c>
      <c r="L1453" s="3">
        <f>_xlfn.XLOOKUP(A1453,Cleaning!$A:$A,Cleaning!$M:$M,0,0)</f>
        <v>1</v>
      </c>
      <c r="M1453" s="5">
        <f>_xlfn.XLOOKUP(A1453,Cleaning!$A:$A,Cleaning!$O:$O,0,0)</f>
        <v>2.33</v>
      </c>
      <c r="N1453" s="12">
        <f>_xlfn.XLOOKUP(A1453,Cleaning!$A:$A,Cleaning!$P:$P,0,0)</f>
        <v>2.33</v>
      </c>
      <c r="O1453">
        <f>_xlfn.XLOOKUP(A1453,Cleaning!$A:$A,Cleaning!$R:$R,0,0)</f>
        <v>0</v>
      </c>
      <c r="P1453">
        <f>_xlfn.XLOOKUP(A1453,Cleaning!$A:$A,Cleaning!$T:$T,0,0)</f>
        <v>0.19</v>
      </c>
      <c r="Q1453" s="5">
        <f>_xlfn.XLOOKUP(A1453,Cleaning!$A:$A,Cleaning!$V:$V,0,0)</f>
        <v>2.52</v>
      </c>
    </row>
    <row r="1454" spans="1:17" x14ac:dyDescent="0.3">
      <c r="A1454" s="3">
        <v>121452</v>
      </c>
      <c r="B1454">
        <f>_xlfn.XLOOKUP(A1454,Cleaning!$A:$A,Cleaning!$B:$B,0,0)</f>
        <v>501</v>
      </c>
      <c r="C1454" s="2">
        <f>_xlfn.XLOOKUP(A1454,Cleaning!$A:$A,Cleaning!$C:$C,0,0)</f>
        <v>45763</v>
      </c>
      <c r="D1454" s="4">
        <f>_xlfn.XLOOKUP(A1454,Cleaning!$A:$A,Cleaning!$D:$D,0,0)</f>
        <v>0.3271296296296296</v>
      </c>
      <c r="E1454" s="2">
        <f>_xlfn.XLOOKUP(A1454,Cleaning!$A:$A,Cleaning!$E:$E,0,0)</f>
        <v>45763</v>
      </c>
      <c r="F1454" s="10" t="str">
        <f>_xlfn.XLOOKUP(A1454,Cleaning!$A:$A,Cleaning!$F:$F,0,0)</f>
        <v>Wednesday</v>
      </c>
      <c r="G1454" t="str">
        <f>_xlfn.XLOOKUP(A1454,Cleaning!$A:$A,Cleaning!$G:$G,0,0)</f>
        <v>Breakfast</v>
      </c>
      <c r="H1454" t="str">
        <f>_xlfn.XLOOKUP(A1454,Cleaning!$A:$A,Cleaning!$I:$I,0,0)</f>
        <v>Drive-Thru</v>
      </c>
      <c r="I1454" t="str">
        <f>_xlfn.XLOOKUP(A1454,Cleaning!$A:$A,Cleaning!$J:$J,0,0)</f>
        <v>Egg Muffin</v>
      </c>
      <c r="J1454" t="str">
        <f>_xlfn.XLOOKUP(A1454,Cleaning!$A:$A,Cleaning!$L:$L,0,0)</f>
        <v>No Modifier</v>
      </c>
      <c r="K1454" t="str">
        <f>_xlfn.XLOOKUP(A1454,Cleaning!$A:$A,Cleaning!$X:$X,0,0)</f>
        <v>Card</v>
      </c>
      <c r="L1454" s="3">
        <f>_xlfn.XLOOKUP(A1454,Cleaning!$A:$A,Cleaning!$M:$M,0,0)</f>
        <v>1</v>
      </c>
      <c r="M1454" s="5">
        <f>_xlfn.XLOOKUP(A1454,Cleaning!$A:$A,Cleaning!$O:$O,0,0)</f>
        <v>3.3</v>
      </c>
      <c r="N1454" s="12">
        <f>_xlfn.XLOOKUP(A1454,Cleaning!$A:$A,Cleaning!$P:$P,0,0)</f>
        <v>3.3</v>
      </c>
      <c r="O1454">
        <f>_xlfn.XLOOKUP(A1454,Cleaning!$A:$A,Cleaning!$R:$R,0,0)</f>
        <v>0</v>
      </c>
      <c r="P1454">
        <f>_xlfn.XLOOKUP(A1454,Cleaning!$A:$A,Cleaning!$T:$T,0,0)</f>
        <v>0.21</v>
      </c>
      <c r="Q1454" s="5">
        <f>_xlfn.XLOOKUP(A1454,Cleaning!$A:$A,Cleaning!$V:$V,0,0)</f>
        <v>3.51</v>
      </c>
    </row>
    <row r="1455" spans="1:17" x14ac:dyDescent="0.3">
      <c r="A1455" s="3">
        <v>121453</v>
      </c>
      <c r="B1455">
        <f>_xlfn.XLOOKUP(A1455,Cleaning!$A:$A,Cleaning!$B:$B,0,0)</f>
        <v>102</v>
      </c>
      <c r="C1455" s="2">
        <f>_xlfn.XLOOKUP(A1455,Cleaning!$A:$A,Cleaning!$C:$C,0,0)</f>
        <v>45847</v>
      </c>
      <c r="D1455" s="4">
        <f>_xlfn.XLOOKUP(A1455,Cleaning!$A:$A,Cleaning!$D:$D,0,0)</f>
        <v>0.19232638888888889</v>
      </c>
      <c r="E1455" s="2">
        <f>_xlfn.XLOOKUP(A1455,Cleaning!$A:$A,Cleaning!$E:$E,0,0)</f>
        <v>45847</v>
      </c>
      <c r="F1455" s="10" t="str">
        <f>_xlfn.XLOOKUP(A1455,Cleaning!$A:$A,Cleaning!$F:$F,0,0)</f>
        <v>Wednesday</v>
      </c>
      <c r="G1455" t="str">
        <f>_xlfn.XLOOKUP(A1455,Cleaning!$A:$A,Cleaning!$G:$G,0,0)</f>
        <v>Afternoon</v>
      </c>
      <c r="H1455" t="str">
        <f>_xlfn.XLOOKUP(A1455,Cleaning!$A:$A,Cleaning!$I:$I,0,0)</f>
        <v>Dine-In</v>
      </c>
      <c r="I1455" t="str">
        <f>_xlfn.XLOOKUP(A1455,Cleaning!$A:$A,Cleaning!$J:$J,0,0)</f>
        <v>French Fries</v>
      </c>
      <c r="J1455" t="str">
        <f>_xlfn.XLOOKUP(A1455,Cleaning!$A:$A,Cleaning!$L:$L,0,0)</f>
        <v>Extra Sauce</v>
      </c>
      <c r="K1455" t="str">
        <f>_xlfn.XLOOKUP(A1455,Cleaning!$A:$A,Cleaning!$X:$X,0,0)</f>
        <v>Card</v>
      </c>
      <c r="L1455" s="3">
        <f>_xlfn.XLOOKUP(A1455,Cleaning!$A:$A,Cleaning!$M:$M,0,0)</f>
        <v>1</v>
      </c>
      <c r="M1455" s="5">
        <f>_xlfn.XLOOKUP(A1455,Cleaning!$A:$A,Cleaning!$O:$O,0,0)</f>
        <v>3.63</v>
      </c>
      <c r="N1455" s="12">
        <f>_xlfn.XLOOKUP(A1455,Cleaning!$A:$A,Cleaning!$P:$P,0,0)</f>
        <v>3.63</v>
      </c>
      <c r="O1455">
        <f>_xlfn.XLOOKUP(A1455,Cleaning!$A:$A,Cleaning!$R:$R,0,0)</f>
        <v>0.36</v>
      </c>
      <c r="P1455">
        <f>_xlfn.XLOOKUP(A1455,Cleaning!$A:$A,Cleaning!$T:$T,0,0)</f>
        <v>0.31</v>
      </c>
      <c r="Q1455" s="5">
        <f>_xlfn.XLOOKUP(A1455,Cleaning!$A:$A,Cleaning!$V:$V,0,0)</f>
        <v>3.58</v>
      </c>
    </row>
    <row r="1456" spans="1:17" x14ac:dyDescent="0.3">
      <c r="A1456" s="3">
        <v>121454</v>
      </c>
      <c r="B1456">
        <f>_xlfn.XLOOKUP(A1456,Cleaning!$A:$A,Cleaning!$B:$B,0,0)</f>
        <v>501</v>
      </c>
      <c r="C1456" s="2">
        <f>_xlfn.XLOOKUP(A1456,Cleaning!$A:$A,Cleaning!$C:$C,0,0)</f>
        <v>45868</v>
      </c>
      <c r="D1456" s="4">
        <f>_xlfn.XLOOKUP(A1456,Cleaning!$A:$A,Cleaning!$D:$D,0,0)</f>
        <v>0.37166666666666665</v>
      </c>
      <c r="E1456" s="2">
        <f>_xlfn.XLOOKUP(A1456,Cleaning!$A:$A,Cleaning!$E:$E,0,0)</f>
        <v>45868</v>
      </c>
      <c r="F1456" s="10" t="str">
        <f>_xlfn.XLOOKUP(A1456,Cleaning!$A:$A,Cleaning!$F:$F,0,0)</f>
        <v>Wednesday</v>
      </c>
      <c r="G1456" t="str">
        <f>_xlfn.XLOOKUP(A1456,Cleaning!$A:$A,Cleaning!$G:$G,0,0)</f>
        <v>Dinner</v>
      </c>
      <c r="H1456" t="str">
        <f>_xlfn.XLOOKUP(A1456,Cleaning!$A:$A,Cleaning!$I:$I,0,0)</f>
        <v>Dine-In</v>
      </c>
      <c r="I1456" t="str">
        <f>_xlfn.XLOOKUP(A1456,Cleaning!$A:$A,Cleaning!$J:$J,0,0)</f>
        <v>Cheeseburger</v>
      </c>
      <c r="J1456" t="str">
        <f>_xlfn.XLOOKUP(A1456,Cleaning!$A:$A,Cleaning!$L:$L,0,0)</f>
        <v>No Modifier</v>
      </c>
      <c r="K1456" t="str">
        <f>_xlfn.XLOOKUP(A1456,Cleaning!$A:$A,Cleaning!$X:$X,0,0)</f>
        <v>Card</v>
      </c>
      <c r="L1456" s="3">
        <f>_xlfn.XLOOKUP(A1456,Cleaning!$A:$A,Cleaning!$M:$M,0,0)</f>
        <v>1</v>
      </c>
      <c r="M1456" s="5">
        <f>_xlfn.XLOOKUP(A1456,Cleaning!$A:$A,Cleaning!$O:$O,0,0)</f>
        <v>4.68</v>
      </c>
      <c r="N1456" s="12">
        <f>_xlfn.XLOOKUP(A1456,Cleaning!$A:$A,Cleaning!$P:$P,0,0)</f>
        <v>4.68</v>
      </c>
      <c r="O1456">
        <f>_xlfn.XLOOKUP(A1456,Cleaning!$A:$A,Cleaning!$R:$R,0,0)</f>
        <v>0</v>
      </c>
      <c r="P1456">
        <f>_xlfn.XLOOKUP(A1456,Cleaning!$A:$A,Cleaning!$T:$T,0,0)</f>
        <v>0.4</v>
      </c>
      <c r="Q1456" s="5">
        <f>_xlfn.XLOOKUP(A1456,Cleaning!$A:$A,Cleaning!$V:$V,0,0)</f>
        <v>5.08</v>
      </c>
    </row>
    <row r="1457" spans="1:17" x14ac:dyDescent="0.3">
      <c r="A1457" s="3">
        <v>121455</v>
      </c>
      <c r="B1457">
        <f>_xlfn.XLOOKUP(A1457,Cleaning!$A:$A,Cleaning!$B:$B,0,0)</f>
        <v>201</v>
      </c>
      <c r="C1457" s="2">
        <f>_xlfn.XLOOKUP(A1457,Cleaning!$A:$A,Cleaning!$C:$C,0,0)</f>
        <v>45839</v>
      </c>
      <c r="D1457" s="4">
        <f>_xlfn.XLOOKUP(A1457,Cleaning!$A:$A,Cleaning!$D:$D,0,0)</f>
        <v>0.37225694444444446</v>
      </c>
      <c r="E1457" s="2">
        <f>_xlfn.XLOOKUP(A1457,Cleaning!$A:$A,Cleaning!$E:$E,0,0)</f>
        <v>45839</v>
      </c>
      <c r="F1457" s="10" t="str">
        <f>_xlfn.XLOOKUP(A1457,Cleaning!$A:$A,Cleaning!$F:$F,0,0)</f>
        <v>Tuesday</v>
      </c>
      <c r="G1457" t="str">
        <f>_xlfn.XLOOKUP(A1457,Cleaning!$A:$A,Cleaning!$G:$G,0,0)</f>
        <v>Dinner</v>
      </c>
      <c r="H1457" t="str">
        <f>_xlfn.XLOOKUP(A1457,Cleaning!$A:$A,Cleaning!$I:$I,0,0)</f>
        <v>Dine-In</v>
      </c>
      <c r="I1457" t="str">
        <f>_xlfn.XLOOKUP(A1457,Cleaning!$A:$A,Cleaning!$J:$J,0,0)</f>
        <v>Cheeseburger Combo</v>
      </c>
      <c r="J1457" t="str">
        <f>_xlfn.XLOOKUP(A1457,Cleaning!$A:$A,Cleaning!$L:$L,0,0)</f>
        <v>No Modifier</v>
      </c>
      <c r="K1457" t="str">
        <f>_xlfn.XLOOKUP(A1457,Cleaning!$A:$A,Cleaning!$X:$X,0,0)</f>
        <v>Card</v>
      </c>
      <c r="L1457" s="3">
        <f>_xlfn.XLOOKUP(A1457,Cleaning!$A:$A,Cleaning!$M:$M,0,0)</f>
        <v>1</v>
      </c>
      <c r="M1457" s="5">
        <f>_xlfn.XLOOKUP(A1457,Cleaning!$A:$A,Cleaning!$O:$O,0,0)</f>
        <v>7.61</v>
      </c>
      <c r="N1457" s="12">
        <f>_xlfn.XLOOKUP(A1457,Cleaning!$A:$A,Cleaning!$P:$P,0,0)</f>
        <v>7.61</v>
      </c>
      <c r="O1457">
        <f>_xlfn.XLOOKUP(A1457,Cleaning!$A:$A,Cleaning!$R:$R,0,0)</f>
        <v>0</v>
      </c>
      <c r="P1457">
        <f>_xlfn.XLOOKUP(A1457,Cleaning!$A:$A,Cleaning!$T:$T,0,0)</f>
        <v>0.46</v>
      </c>
      <c r="Q1457" s="5">
        <f>_xlfn.XLOOKUP(A1457,Cleaning!$A:$A,Cleaning!$V:$V,0,0)</f>
        <v>8.07</v>
      </c>
    </row>
    <row r="1458" spans="1:17" x14ac:dyDescent="0.3">
      <c r="A1458" s="3">
        <v>121456</v>
      </c>
      <c r="B1458">
        <f>_xlfn.XLOOKUP(A1458,Cleaning!$A:$A,Cleaning!$B:$B,0,0)</f>
        <v>402</v>
      </c>
      <c r="C1458" s="2">
        <f>_xlfn.XLOOKUP(A1458,Cleaning!$A:$A,Cleaning!$C:$C,0,0)</f>
        <v>45840</v>
      </c>
      <c r="D1458" s="4">
        <f>_xlfn.XLOOKUP(A1458,Cleaning!$A:$A,Cleaning!$D:$D,0,0)</f>
        <v>0.21150462962962963</v>
      </c>
      <c r="E1458" s="2">
        <f>_xlfn.XLOOKUP(A1458,Cleaning!$A:$A,Cleaning!$E:$E,0,0)</f>
        <v>45840</v>
      </c>
      <c r="F1458" s="10" t="str">
        <f>_xlfn.XLOOKUP(A1458,Cleaning!$A:$A,Cleaning!$F:$F,0,0)</f>
        <v>Wednesday</v>
      </c>
      <c r="G1458" t="str">
        <f>_xlfn.XLOOKUP(A1458,Cleaning!$A:$A,Cleaning!$G:$G,0,0)</f>
        <v>Afternoon</v>
      </c>
      <c r="H1458" t="str">
        <f>_xlfn.XLOOKUP(A1458,Cleaning!$A:$A,Cleaning!$I:$I,0,0)</f>
        <v>Delivery</v>
      </c>
      <c r="I1458" t="str">
        <f>_xlfn.XLOOKUP(A1458,Cleaning!$A:$A,Cleaning!$J:$J,0,0)</f>
        <v>Side Salad</v>
      </c>
      <c r="J1458" t="str">
        <f>_xlfn.XLOOKUP(A1458,Cleaning!$A:$A,Cleaning!$L:$L,0,0)</f>
        <v>No Modifier</v>
      </c>
      <c r="K1458" t="str">
        <f>_xlfn.XLOOKUP(A1458,Cleaning!$A:$A,Cleaning!$X:$X,0,0)</f>
        <v>Card</v>
      </c>
      <c r="L1458" s="3">
        <f>_xlfn.XLOOKUP(A1458,Cleaning!$A:$A,Cleaning!$M:$M,0,0)</f>
        <v>1</v>
      </c>
      <c r="M1458" s="5">
        <f>_xlfn.XLOOKUP(A1458,Cleaning!$A:$A,Cleaning!$O:$O,0,0)</f>
        <v>3</v>
      </c>
      <c r="N1458" s="12">
        <f>_xlfn.XLOOKUP(A1458,Cleaning!$A:$A,Cleaning!$P:$P,0,0)</f>
        <v>3</v>
      </c>
      <c r="O1458">
        <f>_xlfn.XLOOKUP(A1458,Cleaning!$A:$A,Cleaning!$R:$R,0,0)</f>
        <v>0.3</v>
      </c>
      <c r="P1458">
        <f>_xlfn.XLOOKUP(A1458,Cleaning!$A:$A,Cleaning!$T:$T,0,0)</f>
        <v>0.26</v>
      </c>
      <c r="Q1458" s="5">
        <f>_xlfn.XLOOKUP(A1458,Cleaning!$A:$A,Cleaning!$V:$V,0,0)</f>
        <v>2.96</v>
      </c>
    </row>
    <row r="1459" spans="1:17" x14ac:dyDescent="0.3">
      <c r="A1459" s="3">
        <v>121457</v>
      </c>
      <c r="B1459">
        <f>_xlfn.XLOOKUP(A1459,Cleaning!$A:$A,Cleaning!$B:$B,0,0)</f>
        <v>201</v>
      </c>
      <c r="C1459" s="2">
        <f>_xlfn.XLOOKUP(A1459,Cleaning!$A:$A,Cleaning!$C:$C,0,0)</f>
        <v>45830</v>
      </c>
      <c r="D1459" s="4">
        <f>_xlfn.XLOOKUP(A1459,Cleaning!$A:$A,Cleaning!$D:$D,0,0)</f>
        <v>0.42122685185185182</v>
      </c>
      <c r="E1459" s="2">
        <f>_xlfn.XLOOKUP(A1459,Cleaning!$A:$A,Cleaning!$E:$E,0,0)</f>
        <v>45830</v>
      </c>
      <c r="F1459" s="10" t="str">
        <f>_xlfn.XLOOKUP(A1459,Cleaning!$A:$A,Cleaning!$F:$F,0,0)</f>
        <v>Sunday</v>
      </c>
      <c r="G1459" t="str">
        <f>_xlfn.XLOOKUP(A1459,Cleaning!$A:$A,Cleaning!$G:$G,0,0)</f>
        <v>Morning</v>
      </c>
      <c r="H1459" t="str">
        <f>_xlfn.XLOOKUP(A1459,Cleaning!$A:$A,Cleaning!$I:$I,0,0)</f>
        <v>Takeout</v>
      </c>
      <c r="I1459" t="str">
        <f>_xlfn.XLOOKUP(A1459,Cleaning!$A:$A,Cleaning!$J:$J,0,0)</f>
        <v>Coffee</v>
      </c>
      <c r="J1459" t="str">
        <f>_xlfn.XLOOKUP(A1459,Cleaning!$A:$A,Cleaning!$L:$L,0,0)</f>
        <v>No Modifier</v>
      </c>
      <c r="K1459" t="str">
        <f>_xlfn.XLOOKUP(A1459,Cleaning!$A:$A,Cleaning!$X:$X,0,0)</f>
        <v>Card</v>
      </c>
      <c r="L1459" s="3">
        <f>_xlfn.XLOOKUP(A1459,Cleaning!$A:$A,Cleaning!$M:$M,0,0)</f>
        <v>1</v>
      </c>
      <c r="M1459" s="5">
        <f>_xlfn.XLOOKUP(A1459,Cleaning!$A:$A,Cleaning!$O:$O,0,0)</f>
        <v>2.67</v>
      </c>
      <c r="N1459" s="12">
        <f>_xlfn.XLOOKUP(A1459,Cleaning!$A:$A,Cleaning!$P:$P,0,0)</f>
        <v>2.67</v>
      </c>
      <c r="O1459">
        <f>_xlfn.XLOOKUP(A1459,Cleaning!$A:$A,Cleaning!$R:$R,0,0)</f>
        <v>0</v>
      </c>
      <c r="P1459">
        <f>_xlfn.XLOOKUP(A1459,Cleaning!$A:$A,Cleaning!$T:$T,0,0)</f>
        <v>0.19</v>
      </c>
      <c r="Q1459" s="5">
        <f>_xlfn.XLOOKUP(A1459,Cleaning!$A:$A,Cleaning!$V:$V,0,0)</f>
        <v>2.86</v>
      </c>
    </row>
    <row r="1460" spans="1:17" x14ac:dyDescent="0.3">
      <c r="A1460" s="3">
        <v>121458</v>
      </c>
      <c r="B1460">
        <f>_xlfn.XLOOKUP(A1460,Cleaning!$A:$A,Cleaning!$B:$B,0,0)</f>
        <v>401</v>
      </c>
      <c r="C1460" s="2">
        <f>_xlfn.XLOOKUP(A1460,Cleaning!$A:$A,Cleaning!$C:$C,0,0)</f>
        <v>45786</v>
      </c>
      <c r="D1460" s="4">
        <f>_xlfn.XLOOKUP(A1460,Cleaning!$A:$A,Cleaning!$D:$D,0,0)</f>
        <v>9.3356481481481485E-2</v>
      </c>
      <c r="E1460" s="2">
        <f>_xlfn.XLOOKUP(A1460,Cleaning!$A:$A,Cleaning!$E:$E,0,0)</f>
        <v>45786</v>
      </c>
      <c r="F1460" s="10" t="str">
        <f>_xlfn.XLOOKUP(A1460,Cleaning!$A:$A,Cleaning!$F:$F,0,0)</f>
        <v>Friday</v>
      </c>
      <c r="G1460" t="str">
        <f>_xlfn.XLOOKUP(A1460,Cleaning!$A:$A,Cleaning!$G:$G,0,0)</f>
        <v>Lunch</v>
      </c>
      <c r="H1460" t="str">
        <f>_xlfn.XLOOKUP(A1460,Cleaning!$A:$A,Cleaning!$I:$I,0,0)</f>
        <v>Drive-Thru</v>
      </c>
      <c r="I1460" t="str">
        <f>_xlfn.XLOOKUP(A1460,Cleaning!$A:$A,Cleaning!$J:$J,0,0)</f>
        <v>Chicken Sandwich Combo</v>
      </c>
      <c r="J1460" t="str">
        <f>_xlfn.XLOOKUP(A1460,Cleaning!$A:$A,Cleaning!$L:$L,0,0)</f>
        <v>Extra Cheese</v>
      </c>
      <c r="K1460" t="str">
        <f>_xlfn.XLOOKUP(A1460,Cleaning!$A:$A,Cleaning!$X:$X,0,0)</f>
        <v>Card</v>
      </c>
      <c r="L1460" s="3">
        <f>_xlfn.XLOOKUP(A1460,Cleaning!$A:$A,Cleaning!$M:$M,0,0)</f>
        <v>1</v>
      </c>
      <c r="M1460" s="5">
        <f>_xlfn.XLOOKUP(A1460,Cleaning!$A:$A,Cleaning!$O:$O,0,0)</f>
        <v>10.129999999999999</v>
      </c>
      <c r="N1460" s="12">
        <f>_xlfn.XLOOKUP(A1460,Cleaning!$A:$A,Cleaning!$P:$P,0,0)</f>
        <v>10.129999999999999</v>
      </c>
      <c r="O1460">
        <f>_xlfn.XLOOKUP(A1460,Cleaning!$A:$A,Cleaning!$R:$R,0,0)</f>
        <v>0</v>
      </c>
      <c r="P1460">
        <f>_xlfn.XLOOKUP(A1460,Cleaning!$A:$A,Cleaning!$T:$T,0,0)</f>
        <v>0.73</v>
      </c>
      <c r="Q1460" s="5">
        <f>_xlfn.XLOOKUP(A1460,Cleaning!$A:$A,Cleaning!$V:$V,0,0)</f>
        <v>10.86</v>
      </c>
    </row>
    <row r="1461" spans="1:17" x14ac:dyDescent="0.3">
      <c r="A1461" s="3">
        <v>121459</v>
      </c>
      <c r="B1461">
        <f>_xlfn.XLOOKUP(A1461,Cleaning!$A:$A,Cleaning!$B:$B,0,0)</f>
        <v>402</v>
      </c>
      <c r="C1461" s="2">
        <f>_xlfn.XLOOKUP(A1461,Cleaning!$A:$A,Cleaning!$C:$C,0,0)</f>
        <v>45855</v>
      </c>
      <c r="D1461" s="4">
        <f>_xlfn.XLOOKUP(A1461,Cleaning!$A:$A,Cleaning!$D:$D,0,0)</f>
        <v>0.45973379629629629</v>
      </c>
      <c r="E1461" s="2">
        <f>_xlfn.XLOOKUP(A1461,Cleaning!$A:$A,Cleaning!$E:$E,0,0)</f>
        <v>45855</v>
      </c>
      <c r="F1461" s="10" t="str">
        <f>_xlfn.XLOOKUP(A1461,Cleaning!$A:$A,Cleaning!$F:$F,0,0)</f>
        <v>Thursday</v>
      </c>
      <c r="G1461" t="str">
        <f>_xlfn.XLOOKUP(A1461,Cleaning!$A:$A,Cleaning!$G:$G,0,0)</f>
        <v>Lunch</v>
      </c>
      <c r="H1461" t="str">
        <f>_xlfn.XLOOKUP(A1461,Cleaning!$A:$A,Cleaning!$I:$I,0,0)</f>
        <v>Takeout</v>
      </c>
      <c r="I1461" t="str">
        <f>_xlfn.XLOOKUP(A1461,Cleaning!$A:$A,Cleaning!$J:$J,0,0)</f>
        <v>Spicy Chicken Combo</v>
      </c>
      <c r="J1461" t="str">
        <f>_xlfn.XLOOKUP(A1461,Cleaning!$A:$A,Cleaning!$L:$L,0,0)</f>
        <v>No Modifier</v>
      </c>
      <c r="K1461" t="str">
        <f>_xlfn.XLOOKUP(A1461,Cleaning!$A:$A,Cleaning!$X:$X,0,0)</f>
        <v>Card</v>
      </c>
      <c r="L1461" s="3">
        <f>_xlfn.XLOOKUP(A1461,Cleaning!$A:$A,Cleaning!$M:$M,0,0)</f>
        <v>1</v>
      </c>
      <c r="M1461" s="5">
        <f>_xlfn.XLOOKUP(A1461,Cleaning!$A:$A,Cleaning!$O:$O,0,0)</f>
        <v>9.6300000000000008</v>
      </c>
      <c r="N1461" s="12">
        <f>_xlfn.XLOOKUP(A1461,Cleaning!$A:$A,Cleaning!$P:$P,0,0)</f>
        <v>9.6300000000000008</v>
      </c>
      <c r="O1461">
        <f>_xlfn.XLOOKUP(A1461,Cleaning!$A:$A,Cleaning!$R:$R,0,0)</f>
        <v>0</v>
      </c>
      <c r="P1461">
        <f>_xlfn.XLOOKUP(A1461,Cleaning!$A:$A,Cleaning!$T:$T,0,0)</f>
        <v>0.57999999999999996</v>
      </c>
      <c r="Q1461" s="5">
        <f>_xlfn.XLOOKUP(A1461,Cleaning!$A:$A,Cleaning!$V:$V,0,0)</f>
        <v>10.210000000000001</v>
      </c>
    </row>
    <row r="1462" spans="1:17" x14ac:dyDescent="0.3">
      <c r="A1462" s="3">
        <v>121460</v>
      </c>
      <c r="B1462">
        <f>_xlfn.XLOOKUP(A1462,Cleaning!$A:$A,Cleaning!$B:$B,0,0)</f>
        <v>403</v>
      </c>
      <c r="C1462" s="2">
        <f>_xlfn.XLOOKUP(A1462,Cleaning!$A:$A,Cleaning!$C:$C,0,0)</f>
        <v>45837</v>
      </c>
      <c r="D1462" s="4">
        <f>_xlfn.XLOOKUP(A1462,Cleaning!$A:$A,Cleaning!$D:$D,0,0)</f>
        <v>0.25778935185185187</v>
      </c>
      <c r="E1462" s="2">
        <f>_xlfn.XLOOKUP(A1462,Cleaning!$A:$A,Cleaning!$E:$E,0,0)</f>
        <v>45837</v>
      </c>
      <c r="F1462" s="10" t="str">
        <f>_xlfn.XLOOKUP(A1462,Cleaning!$A:$A,Cleaning!$F:$F,0,0)</f>
        <v>Sunday</v>
      </c>
      <c r="G1462" t="str">
        <f>_xlfn.XLOOKUP(A1462,Cleaning!$A:$A,Cleaning!$G:$G,0,0)</f>
        <v>Dinner</v>
      </c>
      <c r="H1462" t="str">
        <f>_xlfn.XLOOKUP(A1462,Cleaning!$A:$A,Cleaning!$I:$I,0,0)</f>
        <v>Takeout</v>
      </c>
      <c r="I1462" t="str">
        <f>_xlfn.XLOOKUP(A1462,Cleaning!$A:$A,Cleaning!$J:$J,0,0)</f>
        <v>Double Cheeseburger</v>
      </c>
      <c r="J1462" t="str">
        <f>_xlfn.XLOOKUP(A1462,Cleaning!$A:$A,Cleaning!$L:$L,0,0)</f>
        <v>No Modifier</v>
      </c>
      <c r="K1462" t="str">
        <f>_xlfn.XLOOKUP(A1462,Cleaning!$A:$A,Cleaning!$X:$X,0,0)</f>
        <v>Cash</v>
      </c>
      <c r="L1462" s="3">
        <f>_xlfn.XLOOKUP(A1462,Cleaning!$A:$A,Cleaning!$M:$M,0,0)</f>
        <v>1</v>
      </c>
      <c r="M1462" s="5">
        <f>_xlfn.XLOOKUP(A1462,Cleaning!$A:$A,Cleaning!$O:$O,0,0)</f>
        <v>5.6800000000000006</v>
      </c>
      <c r="N1462" s="12">
        <f>_xlfn.XLOOKUP(A1462,Cleaning!$A:$A,Cleaning!$P:$P,0,0)</f>
        <v>5.6800000000000006</v>
      </c>
      <c r="O1462">
        <f>_xlfn.XLOOKUP(A1462,Cleaning!$A:$A,Cleaning!$R:$R,0,0)</f>
        <v>0</v>
      </c>
      <c r="P1462">
        <f>_xlfn.XLOOKUP(A1462,Cleaning!$A:$A,Cleaning!$T:$T,0,0)</f>
        <v>0.43</v>
      </c>
      <c r="Q1462" s="5">
        <f>_xlfn.XLOOKUP(A1462,Cleaning!$A:$A,Cleaning!$V:$V,0,0)</f>
        <v>6.11</v>
      </c>
    </row>
    <row r="1463" spans="1:17" x14ac:dyDescent="0.3">
      <c r="A1463" s="3">
        <v>121461</v>
      </c>
      <c r="B1463">
        <f>_xlfn.XLOOKUP(A1463,Cleaning!$A:$A,Cleaning!$B:$B,0,0)</f>
        <v>103</v>
      </c>
      <c r="C1463" s="2">
        <f>_xlfn.XLOOKUP(A1463,Cleaning!$A:$A,Cleaning!$C:$C,0,0)</f>
        <v>45834</v>
      </c>
      <c r="D1463" s="4">
        <f>_xlfn.XLOOKUP(A1463,Cleaning!$A:$A,Cleaning!$D:$D,0,0)</f>
        <v>0.18393518518518517</v>
      </c>
      <c r="E1463" s="2">
        <f>_xlfn.XLOOKUP(A1463,Cleaning!$A:$A,Cleaning!$E:$E,0,0)</f>
        <v>45834</v>
      </c>
      <c r="F1463" s="10" t="str">
        <f>_xlfn.XLOOKUP(A1463,Cleaning!$A:$A,Cleaning!$F:$F,0,0)</f>
        <v>Thursday</v>
      </c>
      <c r="G1463" t="str">
        <f>_xlfn.XLOOKUP(A1463,Cleaning!$A:$A,Cleaning!$G:$G,0,0)</f>
        <v>Afternoon</v>
      </c>
      <c r="H1463" t="str">
        <f>_xlfn.XLOOKUP(A1463,Cleaning!$A:$A,Cleaning!$I:$I,0,0)</f>
        <v>Dine-In</v>
      </c>
      <c r="I1463" t="str">
        <f>_xlfn.XLOOKUP(A1463,Cleaning!$A:$A,Cleaning!$J:$J,0,0)</f>
        <v>Onion Rings</v>
      </c>
      <c r="J1463" t="str">
        <f>_xlfn.XLOOKUP(A1463,Cleaning!$A:$A,Cleaning!$L:$L,0,0)</f>
        <v>No Modifier</v>
      </c>
      <c r="K1463" t="str">
        <f>_xlfn.XLOOKUP(A1463,Cleaning!$A:$A,Cleaning!$X:$X,0,0)</f>
        <v>Card</v>
      </c>
      <c r="L1463" s="3">
        <f>_xlfn.XLOOKUP(A1463,Cleaning!$A:$A,Cleaning!$M:$M,0,0)</f>
        <v>1</v>
      </c>
      <c r="M1463" s="5">
        <f>_xlfn.XLOOKUP(A1463,Cleaning!$A:$A,Cleaning!$O:$O,0,0)</f>
        <v>2.79</v>
      </c>
      <c r="N1463" s="12">
        <f>_xlfn.XLOOKUP(A1463,Cleaning!$A:$A,Cleaning!$P:$P,0,0)</f>
        <v>2.79</v>
      </c>
      <c r="O1463">
        <f>_xlfn.XLOOKUP(A1463,Cleaning!$A:$A,Cleaning!$R:$R,0,0)</f>
        <v>0</v>
      </c>
      <c r="P1463">
        <f>_xlfn.XLOOKUP(A1463,Cleaning!$A:$A,Cleaning!$T:$T,0,0)</f>
        <v>0.18</v>
      </c>
      <c r="Q1463" s="5">
        <f>_xlfn.XLOOKUP(A1463,Cleaning!$A:$A,Cleaning!$V:$V,0,0)</f>
        <v>2.97</v>
      </c>
    </row>
    <row r="1464" spans="1:17" x14ac:dyDescent="0.3">
      <c r="A1464" s="3">
        <v>121462</v>
      </c>
      <c r="B1464">
        <f>_xlfn.XLOOKUP(A1464,Cleaning!$A:$A,Cleaning!$B:$B,0,0)</f>
        <v>201</v>
      </c>
      <c r="C1464" s="2">
        <f>_xlfn.XLOOKUP(A1464,Cleaning!$A:$A,Cleaning!$C:$C,0,0)</f>
        <v>45827</v>
      </c>
      <c r="D1464" s="4">
        <f>_xlfn.XLOOKUP(A1464,Cleaning!$A:$A,Cleaning!$D:$D,0,0)</f>
        <v>0.13109953703703703</v>
      </c>
      <c r="E1464" s="2">
        <f>_xlfn.XLOOKUP(A1464,Cleaning!$A:$A,Cleaning!$E:$E,0,0)</f>
        <v>45827</v>
      </c>
      <c r="F1464" s="10" t="str">
        <f>_xlfn.XLOOKUP(A1464,Cleaning!$A:$A,Cleaning!$F:$F,0,0)</f>
        <v>Thursday</v>
      </c>
      <c r="G1464" t="str">
        <f>_xlfn.XLOOKUP(A1464,Cleaning!$A:$A,Cleaning!$G:$G,0,0)</f>
        <v>Afternoon</v>
      </c>
      <c r="H1464" t="str">
        <f>_xlfn.XLOOKUP(A1464,Cleaning!$A:$A,Cleaning!$I:$I,0,0)</f>
        <v>Takeout</v>
      </c>
      <c r="I1464" t="str">
        <f>_xlfn.XLOOKUP(A1464,Cleaning!$A:$A,Cleaning!$J:$J,0,0)</f>
        <v>Ice Cream Cone</v>
      </c>
      <c r="J1464" t="str">
        <f>_xlfn.XLOOKUP(A1464,Cleaning!$A:$A,Cleaning!$L:$L,0,0)</f>
        <v>Caramel Topping</v>
      </c>
      <c r="K1464" t="str">
        <f>_xlfn.XLOOKUP(A1464,Cleaning!$A:$A,Cleaning!$X:$X,0,0)</f>
        <v>MobilePay</v>
      </c>
      <c r="L1464" s="3">
        <f>_xlfn.XLOOKUP(A1464,Cleaning!$A:$A,Cleaning!$M:$M,0,0)</f>
        <v>2</v>
      </c>
      <c r="M1464" s="5">
        <f>_xlfn.XLOOKUP(A1464,Cleaning!$A:$A,Cleaning!$O:$O,0,0)</f>
        <v>2.12</v>
      </c>
      <c r="N1464" s="12">
        <f>_xlfn.XLOOKUP(A1464,Cleaning!$A:$A,Cleaning!$P:$P,0,0)</f>
        <v>4.24</v>
      </c>
      <c r="O1464">
        <f>_xlfn.XLOOKUP(A1464,Cleaning!$A:$A,Cleaning!$R:$R,0,0)</f>
        <v>0</v>
      </c>
      <c r="P1464">
        <f>_xlfn.XLOOKUP(A1464,Cleaning!$A:$A,Cleaning!$T:$T,0,0)</f>
        <v>0.38</v>
      </c>
      <c r="Q1464" s="5">
        <f>_xlfn.XLOOKUP(A1464,Cleaning!$A:$A,Cleaning!$V:$V,0,0)</f>
        <v>4.62</v>
      </c>
    </row>
    <row r="1465" spans="1:17" x14ac:dyDescent="0.3">
      <c r="A1465" s="3">
        <v>121463</v>
      </c>
      <c r="B1465">
        <f>_xlfn.XLOOKUP(A1465,Cleaning!$A:$A,Cleaning!$B:$B,0,0)</f>
        <v>202</v>
      </c>
      <c r="C1465" s="2">
        <f>_xlfn.XLOOKUP(A1465,Cleaning!$A:$A,Cleaning!$C:$C,0,0)</f>
        <v>45873</v>
      </c>
      <c r="D1465" s="4">
        <f>_xlfn.XLOOKUP(A1465,Cleaning!$A:$A,Cleaning!$D:$D,0,0)</f>
        <v>0.32370370370370372</v>
      </c>
      <c r="E1465" s="2">
        <f>_xlfn.XLOOKUP(A1465,Cleaning!$A:$A,Cleaning!$E:$E,0,0)</f>
        <v>45873</v>
      </c>
      <c r="F1465" s="10" t="str">
        <f>_xlfn.XLOOKUP(A1465,Cleaning!$A:$A,Cleaning!$F:$F,0,0)</f>
        <v>Monday</v>
      </c>
      <c r="G1465" t="str">
        <f>_xlfn.XLOOKUP(A1465,Cleaning!$A:$A,Cleaning!$G:$G,0,0)</f>
        <v>Dinner</v>
      </c>
      <c r="H1465" t="str">
        <f>_xlfn.XLOOKUP(A1465,Cleaning!$A:$A,Cleaning!$I:$I,0,0)</f>
        <v>Dine-In</v>
      </c>
      <c r="I1465" t="str">
        <f>_xlfn.XLOOKUP(A1465,Cleaning!$A:$A,Cleaning!$J:$J,0,0)</f>
        <v>Spicy Chicken Combo</v>
      </c>
      <c r="J1465" t="str">
        <f>_xlfn.XLOOKUP(A1465,Cleaning!$A:$A,Cleaning!$L:$L,0,0)</f>
        <v>No Modifier</v>
      </c>
      <c r="K1465" t="str">
        <f>_xlfn.XLOOKUP(A1465,Cleaning!$A:$A,Cleaning!$X:$X,0,0)</f>
        <v>Cash</v>
      </c>
      <c r="L1465" s="3">
        <f>_xlfn.XLOOKUP(A1465,Cleaning!$A:$A,Cleaning!$M:$M,0,0)</f>
        <v>1</v>
      </c>
      <c r="M1465" s="5">
        <f>_xlfn.XLOOKUP(A1465,Cleaning!$A:$A,Cleaning!$O:$O,0,0)</f>
        <v>8.86</v>
      </c>
      <c r="N1465" s="12">
        <f>_xlfn.XLOOKUP(A1465,Cleaning!$A:$A,Cleaning!$P:$P,0,0)</f>
        <v>8.86</v>
      </c>
      <c r="O1465">
        <f>_xlfn.XLOOKUP(A1465,Cleaning!$A:$A,Cleaning!$R:$R,0,0)</f>
        <v>0</v>
      </c>
      <c r="P1465">
        <f>_xlfn.XLOOKUP(A1465,Cleaning!$A:$A,Cleaning!$T:$T,0,0)</f>
        <v>0.66</v>
      </c>
      <c r="Q1465" s="5">
        <f>_xlfn.XLOOKUP(A1465,Cleaning!$A:$A,Cleaning!$V:$V,0,0)</f>
        <v>9.52</v>
      </c>
    </row>
    <row r="1466" spans="1:17" x14ac:dyDescent="0.3">
      <c r="A1466" s="3">
        <v>121464</v>
      </c>
      <c r="B1466">
        <f>_xlfn.XLOOKUP(A1466,Cleaning!$A:$A,Cleaning!$B:$B,0,0)</f>
        <v>201</v>
      </c>
      <c r="C1466" s="2">
        <f>_xlfn.XLOOKUP(A1466,Cleaning!$A:$A,Cleaning!$C:$C,0,0)</f>
        <v>45791</v>
      </c>
      <c r="D1466" s="4">
        <f>_xlfn.XLOOKUP(A1466,Cleaning!$A:$A,Cleaning!$D:$D,0,0)</f>
        <v>0.2117013888888889</v>
      </c>
      <c r="E1466" s="2">
        <f>_xlfn.XLOOKUP(A1466,Cleaning!$A:$A,Cleaning!$E:$E,0,0)</f>
        <v>45791</v>
      </c>
      <c r="F1466" s="10" t="str">
        <f>_xlfn.XLOOKUP(A1466,Cleaning!$A:$A,Cleaning!$F:$F,0,0)</f>
        <v>Wednesday</v>
      </c>
      <c r="G1466" t="str">
        <f>_xlfn.XLOOKUP(A1466,Cleaning!$A:$A,Cleaning!$G:$G,0,0)</f>
        <v>Breakfast</v>
      </c>
      <c r="H1466" t="str">
        <f>_xlfn.XLOOKUP(A1466,Cleaning!$A:$A,Cleaning!$I:$I,0,0)</f>
        <v>Takeout</v>
      </c>
      <c r="I1466" t="str">
        <f>_xlfn.XLOOKUP(A1466,Cleaning!$A:$A,Cleaning!$J:$J,0,0)</f>
        <v>Coffee</v>
      </c>
      <c r="J1466" t="str">
        <f>_xlfn.XLOOKUP(A1466,Cleaning!$A:$A,Cleaning!$L:$L,0,0)</f>
        <v>No Modifier</v>
      </c>
      <c r="K1466" t="str">
        <f>_xlfn.XLOOKUP(A1466,Cleaning!$A:$A,Cleaning!$X:$X,0,0)</f>
        <v>Cash</v>
      </c>
      <c r="L1466" s="3">
        <f>_xlfn.XLOOKUP(A1466,Cleaning!$A:$A,Cleaning!$M:$M,0,0)</f>
        <v>1</v>
      </c>
      <c r="M1466" s="5">
        <f>_xlfn.XLOOKUP(A1466,Cleaning!$A:$A,Cleaning!$O:$O,0,0)</f>
        <v>1.77</v>
      </c>
      <c r="N1466" s="12">
        <f>_xlfn.XLOOKUP(A1466,Cleaning!$A:$A,Cleaning!$P:$P,0,0)</f>
        <v>1.77</v>
      </c>
      <c r="O1466">
        <f>_xlfn.XLOOKUP(A1466,Cleaning!$A:$A,Cleaning!$R:$R,0,0)</f>
        <v>0</v>
      </c>
      <c r="P1466">
        <f>_xlfn.XLOOKUP(A1466,Cleaning!$A:$A,Cleaning!$T:$T,0,0)</f>
        <v>0.13</v>
      </c>
      <c r="Q1466" s="5">
        <f>_xlfn.XLOOKUP(A1466,Cleaning!$A:$A,Cleaning!$V:$V,0,0)</f>
        <v>1.9</v>
      </c>
    </row>
    <row r="1467" spans="1:17" x14ac:dyDescent="0.3">
      <c r="A1467" s="3">
        <v>121465</v>
      </c>
      <c r="B1467">
        <f>_xlfn.XLOOKUP(A1467,Cleaning!$A:$A,Cleaning!$B:$B,0,0)</f>
        <v>401</v>
      </c>
      <c r="C1467" s="2">
        <f>_xlfn.XLOOKUP(A1467,Cleaning!$A:$A,Cleaning!$C:$C,0,0)</f>
        <v>45875</v>
      </c>
      <c r="D1467" s="4">
        <f>_xlfn.XLOOKUP(A1467,Cleaning!$A:$A,Cleaning!$D:$D,0,0)</f>
        <v>0.47523148148148148</v>
      </c>
      <c r="E1467" s="2">
        <f>_xlfn.XLOOKUP(A1467,Cleaning!$A:$A,Cleaning!$E:$E,0,0)</f>
        <v>45875</v>
      </c>
      <c r="F1467" s="10" t="str">
        <f>_xlfn.XLOOKUP(A1467,Cleaning!$A:$A,Cleaning!$F:$F,0,0)</f>
        <v>Wednesday</v>
      </c>
      <c r="G1467" t="str">
        <f>_xlfn.XLOOKUP(A1467,Cleaning!$A:$A,Cleaning!$G:$G,0,0)</f>
        <v>Morning</v>
      </c>
      <c r="H1467" t="str">
        <f>_xlfn.XLOOKUP(A1467,Cleaning!$A:$A,Cleaning!$I:$I,0,0)</f>
        <v>Takeout</v>
      </c>
      <c r="I1467" t="str">
        <f>_xlfn.XLOOKUP(A1467,Cleaning!$A:$A,Cleaning!$J:$J,0,0)</f>
        <v>Bottled Water</v>
      </c>
      <c r="J1467" t="str">
        <f>_xlfn.XLOOKUP(A1467,Cleaning!$A:$A,Cleaning!$L:$L,0,0)</f>
        <v>Sugar-Free Syrup</v>
      </c>
      <c r="K1467" t="str">
        <f>_xlfn.XLOOKUP(A1467,Cleaning!$A:$A,Cleaning!$X:$X,0,0)</f>
        <v>GiftCard</v>
      </c>
      <c r="L1467" s="3">
        <f>_xlfn.XLOOKUP(A1467,Cleaning!$A:$A,Cleaning!$M:$M,0,0)</f>
        <v>2</v>
      </c>
      <c r="M1467" s="5">
        <f ca="1">_xlfn.XLOOKUP(A1467,Cleaning!$A:$A,Cleaning!$O:$O,0,0)</f>
        <v>1.91</v>
      </c>
      <c r="N1467" s="12">
        <f ca="1">_xlfn.XLOOKUP(A1467,Cleaning!$A:$A,Cleaning!$P:$P,0,0)</f>
        <v>3.82</v>
      </c>
      <c r="O1467">
        <f>_xlfn.XLOOKUP(A1467,Cleaning!$A:$A,Cleaning!$R:$R,0,0)</f>
        <v>0</v>
      </c>
      <c r="P1467">
        <f ca="1">_xlfn.XLOOKUP(A1467,Cleaning!$A:$A,Cleaning!$T:$T,0,0)</f>
        <v>0.10000000000000009</v>
      </c>
      <c r="Q1467" s="5">
        <f>_xlfn.XLOOKUP(A1467,Cleaning!$A:$A,Cleaning!$V:$V,0,0)</f>
        <v>3.92</v>
      </c>
    </row>
    <row r="1468" spans="1:17" x14ac:dyDescent="0.3">
      <c r="A1468" s="3">
        <v>121466</v>
      </c>
      <c r="B1468">
        <f>_xlfn.XLOOKUP(A1468,Cleaning!$A:$A,Cleaning!$B:$B,0,0)</f>
        <v>201</v>
      </c>
      <c r="C1468" s="2">
        <f>_xlfn.XLOOKUP(A1468,Cleaning!$A:$A,Cleaning!$C:$C,0,0)</f>
        <v>45849</v>
      </c>
      <c r="D1468" s="4">
        <f>_xlfn.XLOOKUP(A1468,Cleaning!$A:$A,Cleaning!$D:$D,0,0)</f>
        <v>0.49192129629629627</v>
      </c>
      <c r="E1468" s="2">
        <f>_xlfn.XLOOKUP(A1468,Cleaning!$A:$A,Cleaning!$E:$E,0,0)</f>
        <v>45849</v>
      </c>
      <c r="F1468" s="10" t="str">
        <f>_xlfn.XLOOKUP(A1468,Cleaning!$A:$A,Cleaning!$F:$F,0,0)</f>
        <v>Friday</v>
      </c>
      <c r="G1468" t="str">
        <f>_xlfn.XLOOKUP(A1468,Cleaning!$A:$A,Cleaning!$G:$G,0,0)</f>
        <v>Lunch</v>
      </c>
      <c r="H1468" t="str">
        <f>_xlfn.XLOOKUP(A1468,Cleaning!$A:$A,Cleaning!$I:$I,0,0)</f>
        <v>Takeout</v>
      </c>
      <c r="I1468" t="str">
        <f>_xlfn.XLOOKUP(A1468,Cleaning!$A:$A,Cleaning!$J:$J,0,0)</f>
        <v>Soft Drink (Medium)</v>
      </c>
      <c r="J1468" t="str">
        <f>_xlfn.XLOOKUP(A1468,Cleaning!$A:$A,Cleaning!$L:$L,0,0)</f>
        <v>Almond Milk</v>
      </c>
      <c r="K1468" t="str">
        <f>_xlfn.XLOOKUP(A1468,Cleaning!$A:$A,Cleaning!$X:$X,0,0)</f>
        <v>Card</v>
      </c>
      <c r="L1468" s="3">
        <f>_xlfn.XLOOKUP(A1468,Cleaning!$A:$A,Cleaning!$M:$M,0,0)</f>
        <v>4</v>
      </c>
      <c r="M1468" s="5">
        <f>_xlfn.XLOOKUP(A1468,Cleaning!$A:$A,Cleaning!$O:$O,0,0)</f>
        <v>2.5799999999999996</v>
      </c>
      <c r="N1468" s="12">
        <f>_xlfn.XLOOKUP(A1468,Cleaning!$A:$A,Cleaning!$P:$P,0,0)</f>
        <v>10.319999999999999</v>
      </c>
      <c r="O1468">
        <f>_xlfn.XLOOKUP(A1468,Cleaning!$A:$A,Cleaning!$R:$R,0,0)</f>
        <v>0</v>
      </c>
      <c r="P1468">
        <f>_xlfn.XLOOKUP(A1468,Cleaning!$A:$A,Cleaning!$T:$T,0,0)</f>
        <v>0.72</v>
      </c>
      <c r="Q1468" s="5">
        <f>_xlfn.XLOOKUP(A1468,Cleaning!$A:$A,Cleaning!$V:$V,0,0)</f>
        <v>11.04</v>
      </c>
    </row>
    <row r="1469" spans="1:17" x14ac:dyDescent="0.3">
      <c r="A1469" s="3">
        <v>121467</v>
      </c>
      <c r="B1469">
        <f>_xlfn.XLOOKUP(A1469,Cleaning!$A:$A,Cleaning!$B:$B,0,0)</f>
        <v>202</v>
      </c>
      <c r="C1469" s="2">
        <f>_xlfn.XLOOKUP(A1469,Cleaning!$A:$A,Cleaning!$C:$C,0,0)</f>
        <v>45783</v>
      </c>
      <c r="D1469" s="4">
        <f>_xlfn.XLOOKUP(A1469,Cleaning!$A:$A,Cleaning!$D:$D,0,0)</f>
        <v>0.42334490740740743</v>
      </c>
      <c r="E1469" s="2">
        <f>_xlfn.XLOOKUP(A1469,Cleaning!$A:$A,Cleaning!$E:$E,0,0)</f>
        <v>45783</v>
      </c>
      <c r="F1469" s="10" t="str">
        <f>_xlfn.XLOOKUP(A1469,Cleaning!$A:$A,Cleaning!$F:$F,0,0)</f>
        <v>Tuesday</v>
      </c>
      <c r="G1469" t="str">
        <f>_xlfn.XLOOKUP(A1469,Cleaning!$A:$A,Cleaning!$G:$G,0,0)</f>
        <v>Breakfast</v>
      </c>
      <c r="H1469" t="str">
        <f>_xlfn.XLOOKUP(A1469,Cleaning!$A:$A,Cleaning!$I:$I,0,0)</f>
        <v>Dine-In</v>
      </c>
      <c r="I1469" t="str">
        <f>_xlfn.XLOOKUP(A1469,Cleaning!$A:$A,Cleaning!$J:$J,0,0)</f>
        <v>Egg Muffin</v>
      </c>
      <c r="J1469" t="str">
        <f>_xlfn.XLOOKUP(A1469,Cleaning!$A:$A,Cleaning!$L:$L,0,0)</f>
        <v>No Modifier</v>
      </c>
      <c r="K1469" t="str">
        <f>_xlfn.XLOOKUP(A1469,Cleaning!$A:$A,Cleaning!$X:$X,0,0)</f>
        <v>Card</v>
      </c>
      <c r="L1469" s="3">
        <f>_xlfn.XLOOKUP(A1469,Cleaning!$A:$A,Cleaning!$M:$M,0,0)</f>
        <v>1</v>
      </c>
      <c r="M1469" s="5">
        <f>_xlfn.XLOOKUP(A1469,Cleaning!$A:$A,Cleaning!$O:$O,0,0)</f>
        <v>4.5399999999999991</v>
      </c>
      <c r="N1469" s="12">
        <f>_xlfn.XLOOKUP(A1469,Cleaning!$A:$A,Cleaning!$P:$P,0,0)</f>
        <v>4.5399999999999991</v>
      </c>
      <c r="O1469">
        <f>_xlfn.XLOOKUP(A1469,Cleaning!$A:$A,Cleaning!$R:$R,0,0)</f>
        <v>0</v>
      </c>
      <c r="P1469">
        <f>_xlfn.XLOOKUP(A1469,Cleaning!$A:$A,Cleaning!$T:$T,0,0)</f>
        <v>0.27</v>
      </c>
      <c r="Q1469" s="5">
        <f>_xlfn.XLOOKUP(A1469,Cleaning!$A:$A,Cleaning!$V:$V,0,0)</f>
        <v>4.8099999999999996</v>
      </c>
    </row>
    <row r="1470" spans="1:17" x14ac:dyDescent="0.3">
      <c r="A1470" s="3">
        <v>121468</v>
      </c>
      <c r="B1470">
        <f>_xlfn.XLOOKUP(A1470,Cleaning!$A:$A,Cleaning!$B:$B,0,0)</f>
        <v>101</v>
      </c>
      <c r="C1470" s="2">
        <f>_xlfn.XLOOKUP(A1470,Cleaning!$A:$A,Cleaning!$C:$C,0,0)</f>
        <v>45817</v>
      </c>
      <c r="D1470" s="4">
        <f>_xlfn.XLOOKUP(A1470,Cleaning!$A:$A,Cleaning!$D:$D,0,0)</f>
        <v>0.36351851851851852</v>
      </c>
      <c r="E1470" s="2">
        <f>_xlfn.XLOOKUP(A1470,Cleaning!$A:$A,Cleaning!$E:$E,0,0)</f>
        <v>45817</v>
      </c>
      <c r="F1470" s="10" t="str">
        <f>_xlfn.XLOOKUP(A1470,Cleaning!$A:$A,Cleaning!$F:$F,0,0)</f>
        <v>Monday</v>
      </c>
      <c r="G1470" t="str">
        <f>_xlfn.XLOOKUP(A1470,Cleaning!$A:$A,Cleaning!$G:$G,0,0)</f>
        <v>Dinner</v>
      </c>
      <c r="H1470" t="str">
        <f>_xlfn.XLOOKUP(A1470,Cleaning!$A:$A,Cleaning!$I:$I,0,0)</f>
        <v>Takeout</v>
      </c>
      <c r="I1470" t="str">
        <f>_xlfn.XLOOKUP(A1470,Cleaning!$A:$A,Cleaning!$J:$J,0,0)</f>
        <v>Double Cheeseburger Combo</v>
      </c>
      <c r="J1470" t="str">
        <f>_xlfn.XLOOKUP(A1470,Cleaning!$A:$A,Cleaning!$L:$L,0,0)</f>
        <v>No Modifier</v>
      </c>
      <c r="K1470" t="str">
        <f>_xlfn.XLOOKUP(A1470,Cleaning!$A:$A,Cleaning!$X:$X,0,0)</f>
        <v>Cash</v>
      </c>
      <c r="L1470" s="3">
        <f>_xlfn.XLOOKUP(A1470,Cleaning!$A:$A,Cleaning!$M:$M,0,0)</f>
        <v>1</v>
      </c>
      <c r="M1470" s="5">
        <f>_xlfn.XLOOKUP(A1470,Cleaning!$A:$A,Cleaning!$O:$O,0,0)</f>
        <v>9.39</v>
      </c>
      <c r="N1470" s="12">
        <f>_xlfn.XLOOKUP(A1470,Cleaning!$A:$A,Cleaning!$P:$P,0,0)</f>
        <v>9.39</v>
      </c>
      <c r="O1470">
        <f>_xlfn.XLOOKUP(A1470,Cleaning!$A:$A,Cleaning!$R:$R,0,0)</f>
        <v>0</v>
      </c>
      <c r="P1470">
        <f>_xlfn.XLOOKUP(A1470,Cleaning!$A:$A,Cleaning!$T:$T,0,0)</f>
        <v>0.7</v>
      </c>
      <c r="Q1470" s="5">
        <f>_xlfn.XLOOKUP(A1470,Cleaning!$A:$A,Cleaning!$V:$V,0,0)</f>
        <v>10.09</v>
      </c>
    </row>
    <row r="1471" spans="1:17" x14ac:dyDescent="0.3">
      <c r="A1471" s="3">
        <v>121469</v>
      </c>
      <c r="B1471">
        <f>_xlfn.XLOOKUP(A1471,Cleaning!$A:$A,Cleaning!$B:$B,0,0)</f>
        <v>103</v>
      </c>
      <c r="C1471" s="2">
        <f>_xlfn.XLOOKUP(A1471,Cleaning!$A:$A,Cleaning!$C:$C,0,0)</f>
        <v>45863</v>
      </c>
      <c r="D1471" s="4">
        <f>_xlfn.XLOOKUP(A1471,Cleaning!$A:$A,Cleaning!$D:$D,0,0)</f>
        <v>0.2205324074074074</v>
      </c>
      <c r="E1471" s="2">
        <f>_xlfn.XLOOKUP(A1471,Cleaning!$A:$A,Cleaning!$E:$E,0,0)</f>
        <v>45863</v>
      </c>
      <c r="F1471" s="10" t="str">
        <f>_xlfn.XLOOKUP(A1471,Cleaning!$A:$A,Cleaning!$F:$F,0,0)</f>
        <v>Friday</v>
      </c>
      <c r="G1471" t="str">
        <f>_xlfn.XLOOKUP(A1471,Cleaning!$A:$A,Cleaning!$G:$G,0,0)</f>
        <v>Breakfast</v>
      </c>
      <c r="H1471" t="str">
        <f>_xlfn.XLOOKUP(A1471,Cleaning!$A:$A,Cleaning!$I:$I,0,0)</f>
        <v>Drive-Thru</v>
      </c>
      <c r="I1471" t="str">
        <f>_xlfn.XLOOKUP(A1471,Cleaning!$A:$A,Cleaning!$J:$J,0,0)</f>
        <v>Apple Pie</v>
      </c>
      <c r="J1471" t="str">
        <f>_xlfn.XLOOKUP(A1471,Cleaning!$A:$A,Cleaning!$L:$L,0,0)</f>
        <v>Cinnamon</v>
      </c>
      <c r="K1471" t="str">
        <f>_xlfn.XLOOKUP(A1471,Cleaning!$A:$A,Cleaning!$X:$X,0,0)</f>
        <v>Cash</v>
      </c>
      <c r="L1471" s="3">
        <f>_xlfn.XLOOKUP(A1471,Cleaning!$A:$A,Cleaning!$M:$M,0,0)</f>
        <v>1</v>
      </c>
      <c r="M1471" s="5">
        <f ca="1">_xlfn.XLOOKUP(A1471,Cleaning!$A:$A,Cleaning!$O:$O,0,0)</f>
        <v>1.76</v>
      </c>
      <c r="N1471" s="12">
        <f ca="1">_xlfn.XLOOKUP(A1471,Cleaning!$A:$A,Cleaning!$P:$P,0,0)</f>
        <v>1.76</v>
      </c>
      <c r="O1471">
        <f>_xlfn.XLOOKUP(A1471,Cleaning!$A:$A,Cleaning!$R:$R,0,0)</f>
        <v>0</v>
      </c>
      <c r="P1471">
        <f ca="1">_xlfn.XLOOKUP(A1471,Cleaning!$A:$A,Cleaning!$T:$T,0,0)</f>
        <v>0.10000000000000009</v>
      </c>
      <c r="Q1471" s="5">
        <f>_xlfn.XLOOKUP(A1471,Cleaning!$A:$A,Cleaning!$V:$V,0,0)</f>
        <v>1.86</v>
      </c>
    </row>
    <row r="1472" spans="1:17" x14ac:dyDescent="0.3">
      <c r="A1472" s="3">
        <v>121470</v>
      </c>
      <c r="B1472">
        <f>_xlfn.XLOOKUP(A1472,Cleaning!$A:$A,Cleaning!$B:$B,0,0)</f>
        <v>301</v>
      </c>
      <c r="C1472" s="2">
        <f>_xlfn.XLOOKUP(A1472,Cleaning!$A:$A,Cleaning!$C:$C,0,0)</f>
        <v>45847</v>
      </c>
      <c r="D1472" s="4">
        <f>_xlfn.XLOOKUP(A1472,Cleaning!$A:$A,Cleaning!$D:$D,0,0)</f>
        <v>0.47652777777777777</v>
      </c>
      <c r="E1472" s="2">
        <f>_xlfn.XLOOKUP(A1472,Cleaning!$A:$A,Cleaning!$E:$E,0,0)</f>
        <v>45847</v>
      </c>
      <c r="F1472" s="10" t="str">
        <f>_xlfn.XLOOKUP(A1472,Cleaning!$A:$A,Cleaning!$F:$F,0,0)</f>
        <v>Wednesday</v>
      </c>
      <c r="G1472" t="str">
        <f>_xlfn.XLOOKUP(A1472,Cleaning!$A:$A,Cleaning!$G:$G,0,0)</f>
        <v>Lunch</v>
      </c>
      <c r="H1472" t="str">
        <f>_xlfn.XLOOKUP(A1472,Cleaning!$A:$A,Cleaning!$I:$I,0,0)</f>
        <v>Drive-Thru</v>
      </c>
      <c r="I1472" t="str">
        <f>_xlfn.XLOOKUP(A1472,Cleaning!$A:$A,Cleaning!$J:$J,0,0)</f>
        <v>Cheeseburger Combo</v>
      </c>
      <c r="J1472" t="str">
        <f>_xlfn.XLOOKUP(A1472,Cleaning!$A:$A,Cleaning!$L:$L,0,0)</f>
        <v>No Modifier</v>
      </c>
      <c r="K1472" t="str">
        <f>_xlfn.XLOOKUP(A1472,Cleaning!$A:$A,Cleaning!$X:$X,0,0)</f>
        <v>Card</v>
      </c>
      <c r="L1472" s="3">
        <f>_xlfn.XLOOKUP(A1472,Cleaning!$A:$A,Cleaning!$M:$M,0,0)</f>
        <v>2</v>
      </c>
      <c r="M1472" s="5">
        <f>_xlfn.XLOOKUP(A1472,Cleaning!$A:$A,Cleaning!$O:$O,0,0)</f>
        <v>9.09</v>
      </c>
      <c r="N1472" s="12">
        <f>_xlfn.XLOOKUP(A1472,Cleaning!$A:$A,Cleaning!$P:$P,0,0)</f>
        <v>18.18</v>
      </c>
      <c r="O1472">
        <f>_xlfn.XLOOKUP(A1472,Cleaning!$A:$A,Cleaning!$R:$R,0,0)</f>
        <v>0</v>
      </c>
      <c r="P1472">
        <f>_xlfn.XLOOKUP(A1472,Cleaning!$A:$A,Cleaning!$T:$T,0,0)</f>
        <v>1.27</v>
      </c>
      <c r="Q1472" s="5">
        <f>_xlfn.XLOOKUP(A1472,Cleaning!$A:$A,Cleaning!$V:$V,0,0)</f>
        <v>19.45</v>
      </c>
    </row>
    <row r="1473" spans="1:17" x14ac:dyDescent="0.3">
      <c r="A1473" s="3">
        <v>121471</v>
      </c>
      <c r="B1473">
        <f>_xlfn.XLOOKUP(A1473,Cleaning!$A:$A,Cleaning!$B:$B,0,0)</f>
        <v>201</v>
      </c>
      <c r="C1473" s="2">
        <f>_xlfn.XLOOKUP(A1473,Cleaning!$A:$A,Cleaning!$C:$C,0,0)</f>
        <v>45807</v>
      </c>
      <c r="D1473" s="4">
        <f>_xlfn.XLOOKUP(A1473,Cleaning!$A:$A,Cleaning!$D:$D,0,0)</f>
        <v>0.4622222222222222</v>
      </c>
      <c r="E1473" s="2">
        <f>_xlfn.XLOOKUP(A1473,Cleaning!$A:$A,Cleaning!$E:$E,0,0)</f>
        <v>45807</v>
      </c>
      <c r="F1473" s="10" t="str">
        <f>_xlfn.XLOOKUP(A1473,Cleaning!$A:$A,Cleaning!$F:$F,0,0)</f>
        <v>Friday</v>
      </c>
      <c r="G1473" t="str">
        <f>_xlfn.XLOOKUP(A1473,Cleaning!$A:$A,Cleaning!$G:$G,0,0)</f>
        <v>Lunch</v>
      </c>
      <c r="H1473" t="str">
        <f>_xlfn.XLOOKUP(A1473,Cleaning!$A:$A,Cleaning!$I:$I,0,0)</f>
        <v>Drive-Thru</v>
      </c>
      <c r="I1473" t="str">
        <f>_xlfn.XLOOKUP(A1473,Cleaning!$A:$A,Cleaning!$J:$J,0,0)</f>
        <v>French Fries</v>
      </c>
      <c r="J1473" t="str">
        <f>_xlfn.XLOOKUP(A1473,Cleaning!$A:$A,Cleaning!$L:$L,0,0)</f>
        <v>Large Size</v>
      </c>
      <c r="K1473" t="str">
        <f>_xlfn.XLOOKUP(A1473,Cleaning!$A:$A,Cleaning!$X:$X,0,0)</f>
        <v>Card</v>
      </c>
      <c r="L1473" s="3">
        <f>_xlfn.XLOOKUP(A1473,Cleaning!$A:$A,Cleaning!$M:$M,0,0)</f>
        <v>1</v>
      </c>
      <c r="M1473" s="5">
        <f>_xlfn.XLOOKUP(A1473,Cleaning!$A:$A,Cleaning!$O:$O,0,0)</f>
        <v>3.07</v>
      </c>
      <c r="N1473" s="12">
        <f>_xlfn.XLOOKUP(A1473,Cleaning!$A:$A,Cleaning!$P:$P,0,0)</f>
        <v>3.07</v>
      </c>
      <c r="O1473">
        <f>_xlfn.XLOOKUP(A1473,Cleaning!$A:$A,Cleaning!$R:$R,0,0)</f>
        <v>0</v>
      </c>
      <c r="P1473">
        <f>_xlfn.XLOOKUP(A1473,Cleaning!$A:$A,Cleaning!$T:$T,0,0)</f>
        <v>0.21</v>
      </c>
      <c r="Q1473" s="5">
        <f>_xlfn.XLOOKUP(A1473,Cleaning!$A:$A,Cleaning!$V:$V,0,0)</f>
        <v>3.28</v>
      </c>
    </row>
    <row r="1474" spans="1:17" x14ac:dyDescent="0.3">
      <c r="A1474" s="3">
        <v>121472</v>
      </c>
      <c r="B1474">
        <f>_xlfn.XLOOKUP(A1474,Cleaning!$A:$A,Cleaning!$B:$B,0,0)</f>
        <v>401</v>
      </c>
      <c r="C1474" s="2">
        <f>_xlfn.XLOOKUP(A1474,Cleaning!$A:$A,Cleaning!$C:$C,0,0)</f>
        <v>45834</v>
      </c>
      <c r="D1474" s="4">
        <f>_xlfn.XLOOKUP(A1474,Cleaning!$A:$A,Cleaning!$D:$D,0,0)</f>
        <v>0.49355324074074075</v>
      </c>
      <c r="E1474" s="2">
        <f>_xlfn.XLOOKUP(A1474,Cleaning!$A:$A,Cleaning!$E:$E,0,0)</f>
        <v>45834</v>
      </c>
      <c r="F1474" s="10" t="str">
        <f>_xlfn.XLOOKUP(A1474,Cleaning!$A:$A,Cleaning!$F:$F,0,0)</f>
        <v>Thursday</v>
      </c>
      <c r="G1474" t="str">
        <f>_xlfn.XLOOKUP(A1474,Cleaning!$A:$A,Cleaning!$G:$G,0,0)</f>
        <v>Late Night</v>
      </c>
      <c r="H1474" t="str">
        <f>_xlfn.XLOOKUP(A1474,Cleaning!$A:$A,Cleaning!$I:$I,0,0)</f>
        <v>Drive-Thru</v>
      </c>
      <c r="I1474" t="str">
        <f>_xlfn.XLOOKUP(A1474,Cleaning!$A:$A,Cleaning!$J:$J,0,0)</f>
        <v>Chicken Sandwich</v>
      </c>
      <c r="J1474" t="str">
        <f>_xlfn.XLOOKUP(A1474,Cleaning!$A:$A,Cleaning!$L:$L,0,0)</f>
        <v>No Modifier</v>
      </c>
      <c r="K1474" t="str">
        <f>_xlfn.XLOOKUP(A1474,Cleaning!$A:$A,Cleaning!$X:$X,0,0)</f>
        <v>Card</v>
      </c>
      <c r="L1474" s="3">
        <f>_xlfn.XLOOKUP(A1474,Cleaning!$A:$A,Cleaning!$M:$M,0,0)</f>
        <v>1</v>
      </c>
      <c r="M1474" s="5">
        <f>_xlfn.XLOOKUP(A1474,Cleaning!$A:$A,Cleaning!$O:$O,0,0)</f>
        <v>6.34</v>
      </c>
      <c r="N1474" s="12">
        <f>_xlfn.XLOOKUP(A1474,Cleaning!$A:$A,Cleaning!$P:$P,0,0)</f>
        <v>6.34</v>
      </c>
      <c r="O1474">
        <f>_xlfn.XLOOKUP(A1474,Cleaning!$A:$A,Cleaning!$R:$R,0,0)</f>
        <v>0</v>
      </c>
      <c r="P1474">
        <f>_xlfn.XLOOKUP(A1474,Cleaning!$A:$A,Cleaning!$T:$T,0,0)</f>
        <v>0.46</v>
      </c>
      <c r="Q1474" s="5">
        <f>_xlfn.XLOOKUP(A1474,Cleaning!$A:$A,Cleaning!$V:$V,0,0)</f>
        <v>6.8</v>
      </c>
    </row>
    <row r="1475" spans="1:17" x14ac:dyDescent="0.3">
      <c r="A1475" s="3">
        <v>121473</v>
      </c>
      <c r="B1475">
        <f>_xlfn.XLOOKUP(A1475,Cleaning!$A:$A,Cleaning!$B:$B,0,0)</f>
        <v>101</v>
      </c>
      <c r="C1475" s="2">
        <f>_xlfn.XLOOKUP(A1475,Cleaning!$A:$A,Cleaning!$C:$C,0,0)</f>
        <v>45801</v>
      </c>
      <c r="D1475" s="4">
        <f>_xlfn.XLOOKUP(A1475,Cleaning!$A:$A,Cleaning!$D:$D,0,0)</f>
        <v>0.46909722222222222</v>
      </c>
      <c r="E1475" s="2">
        <f>_xlfn.XLOOKUP(A1475,Cleaning!$A:$A,Cleaning!$E:$E,0,0)</f>
        <v>45801</v>
      </c>
      <c r="F1475" s="10" t="str">
        <f>_xlfn.XLOOKUP(A1475,Cleaning!$A:$A,Cleaning!$F:$F,0,0)</f>
        <v>Saturday</v>
      </c>
      <c r="G1475" t="str">
        <f>_xlfn.XLOOKUP(A1475,Cleaning!$A:$A,Cleaning!$G:$G,0,0)</f>
        <v>Lunch</v>
      </c>
      <c r="H1475" t="str">
        <f>_xlfn.XLOOKUP(A1475,Cleaning!$A:$A,Cleaning!$I:$I,0,0)</f>
        <v>Delivery</v>
      </c>
      <c r="I1475" t="str">
        <f>_xlfn.XLOOKUP(A1475,Cleaning!$A:$A,Cleaning!$J:$J,0,0)</f>
        <v>Double Cheeseburger Combo</v>
      </c>
      <c r="J1475" t="str">
        <f>_xlfn.XLOOKUP(A1475,Cleaning!$A:$A,Cleaning!$L:$L,0,0)</f>
        <v>No Modifier</v>
      </c>
      <c r="K1475" t="str">
        <f>_xlfn.XLOOKUP(A1475,Cleaning!$A:$A,Cleaning!$X:$X,0,0)</f>
        <v>Card</v>
      </c>
      <c r="L1475" s="3">
        <f>_xlfn.XLOOKUP(A1475,Cleaning!$A:$A,Cleaning!$M:$M,0,0)</f>
        <v>1</v>
      </c>
      <c r="M1475" s="5">
        <f>_xlfn.XLOOKUP(A1475,Cleaning!$A:$A,Cleaning!$O:$O,0,0)</f>
        <v>10</v>
      </c>
      <c r="N1475" s="12">
        <f>_xlfn.XLOOKUP(A1475,Cleaning!$A:$A,Cleaning!$P:$P,0,0)</f>
        <v>10</v>
      </c>
      <c r="O1475">
        <f>_xlfn.XLOOKUP(A1475,Cleaning!$A:$A,Cleaning!$R:$R,0,0)</f>
        <v>0</v>
      </c>
      <c r="P1475">
        <f>_xlfn.XLOOKUP(A1475,Cleaning!$A:$A,Cleaning!$T:$T,0,0)</f>
        <v>0.8</v>
      </c>
      <c r="Q1475" s="5">
        <f>_xlfn.XLOOKUP(A1475,Cleaning!$A:$A,Cleaning!$V:$V,0,0)</f>
        <v>10.8</v>
      </c>
    </row>
    <row r="1476" spans="1:17" x14ac:dyDescent="0.3">
      <c r="A1476" s="3">
        <v>121474</v>
      </c>
      <c r="B1476">
        <f>_xlfn.XLOOKUP(A1476,Cleaning!$A:$A,Cleaning!$B:$B,0,0)</f>
        <v>501</v>
      </c>
      <c r="C1476" s="2">
        <f>_xlfn.XLOOKUP(A1476,Cleaning!$A:$A,Cleaning!$C:$C,0,0)</f>
        <v>45772</v>
      </c>
      <c r="D1476" s="4">
        <f>_xlfn.XLOOKUP(A1476,Cleaning!$A:$A,Cleaning!$D:$D,0,0)</f>
        <v>0.46493055555555557</v>
      </c>
      <c r="E1476" s="2">
        <f>_xlfn.XLOOKUP(A1476,Cleaning!$A:$A,Cleaning!$E:$E,0,0)</f>
        <v>45772</v>
      </c>
      <c r="F1476" s="10" t="str">
        <f>_xlfn.XLOOKUP(A1476,Cleaning!$A:$A,Cleaning!$F:$F,0,0)</f>
        <v>Friday</v>
      </c>
      <c r="G1476" t="str">
        <f>_xlfn.XLOOKUP(A1476,Cleaning!$A:$A,Cleaning!$G:$G,0,0)</f>
        <v>Lunch</v>
      </c>
      <c r="H1476" t="str">
        <f>_xlfn.XLOOKUP(A1476,Cleaning!$A:$A,Cleaning!$I:$I,0,0)</f>
        <v>Drive-Thru</v>
      </c>
      <c r="I1476" t="str">
        <f>_xlfn.XLOOKUP(A1476,Cleaning!$A:$A,Cleaning!$J:$J,0,0)</f>
        <v>Chicken Sandwich</v>
      </c>
      <c r="J1476" t="str">
        <f>_xlfn.XLOOKUP(A1476,Cleaning!$A:$A,Cleaning!$L:$L,0,0)</f>
        <v>No Modifier</v>
      </c>
      <c r="K1476" t="str">
        <f>_xlfn.XLOOKUP(A1476,Cleaning!$A:$A,Cleaning!$X:$X,0,0)</f>
        <v>GiftCard</v>
      </c>
      <c r="L1476" s="3">
        <f>_xlfn.XLOOKUP(A1476,Cleaning!$A:$A,Cleaning!$M:$M,0,0)</f>
        <v>2</v>
      </c>
      <c r="M1476" s="5">
        <f>_xlfn.XLOOKUP(A1476,Cleaning!$A:$A,Cleaning!$O:$O,0,0)</f>
        <v>5.0999999999999996</v>
      </c>
      <c r="N1476" s="12">
        <f>_xlfn.XLOOKUP(A1476,Cleaning!$A:$A,Cleaning!$P:$P,0,0)</f>
        <v>10.199999999999999</v>
      </c>
      <c r="O1476">
        <f>_xlfn.XLOOKUP(A1476,Cleaning!$A:$A,Cleaning!$R:$R,0,0)</f>
        <v>0</v>
      </c>
      <c r="P1476">
        <f>_xlfn.XLOOKUP(A1476,Cleaning!$A:$A,Cleaning!$T:$T,0,0)</f>
        <v>0.82</v>
      </c>
      <c r="Q1476" s="5">
        <f>_xlfn.XLOOKUP(A1476,Cleaning!$A:$A,Cleaning!$V:$V,0,0)</f>
        <v>11.02</v>
      </c>
    </row>
    <row r="1477" spans="1:17" x14ac:dyDescent="0.3">
      <c r="A1477" s="3">
        <v>121475</v>
      </c>
      <c r="B1477">
        <f>_xlfn.XLOOKUP(A1477,Cleaning!$A:$A,Cleaning!$B:$B,0,0)</f>
        <v>301</v>
      </c>
      <c r="C1477" s="2">
        <f>_xlfn.XLOOKUP(A1477,Cleaning!$A:$A,Cleaning!$C:$C,0,0)</f>
        <v>45766</v>
      </c>
      <c r="D1477" s="4">
        <f>_xlfn.XLOOKUP(A1477,Cleaning!$A:$A,Cleaning!$D:$D,0,0)</f>
        <v>0.4866550925925926</v>
      </c>
      <c r="E1477" s="2">
        <f>_xlfn.XLOOKUP(A1477,Cleaning!$A:$A,Cleaning!$E:$E,0,0)</f>
        <v>45766</v>
      </c>
      <c r="F1477" s="10" t="str">
        <f>_xlfn.XLOOKUP(A1477,Cleaning!$A:$A,Cleaning!$F:$F,0,0)</f>
        <v>Saturday</v>
      </c>
      <c r="G1477" t="str">
        <f>_xlfn.XLOOKUP(A1477,Cleaning!$A:$A,Cleaning!$G:$G,0,0)</f>
        <v>Lunch</v>
      </c>
      <c r="H1477" t="str">
        <f>_xlfn.XLOOKUP(A1477,Cleaning!$A:$A,Cleaning!$I:$I,0,0)</f>
        <v>Drive-Thru</v>
      </c>
      <c r="I1477" t="str">
        <f>_xlfn.XLOOKUP(A1477,Cleaning!$A:$A,Cleaning!$J:$J,0,0)</f>
        <v>French Fries</v>
      </c>
      <c r="J1477" t="str">
        <f>_xlfn.XLOOKUP(A1477,Cleaning!$A:$A,Cleaning!$L:$L,0,0)</f>
        <v>Extra Sauce</v>
      </c>
      <c r="K1477" t="str">
        <f>_xlfn.XLOOKUP(A1477,Cleaning!$A:$A,Cleaning!$X:$X,0,0)</f>
        <v>MobilePay</v>
      </c>
      <c r="L1477" s="3">
        <f>_xlfn.XLOOKUP(A1477,Cleaning!$A:$A,Cleaning!$M:$M,0,0)</f>
        <v>2</v>
      </c>
      <c r="M1477" s="5">
        <f>_xlfn.XLOOKUP(A1477,Cleaning!$A:$A,Cleaning!$O:$O,0,0)</f>
        <v>3.07</v>
      </c>
      <c r="N1477" s="12">
        <f>_xlfn.XLOOKUP(A1477,Cleaning!$A:$A,Cleaning!$P:$P,0,0)</f>
        <v>6.14</v>
      </c>
      <c r="O1477">
        <f>_xlfn.XLOOKUP(A1477,Cleaning!$A:$A,Cleaning!$R:$R,0,0)</f>
        <v>0</v>
      </c>
      <c r="P1477">
        <f>_xlfn.XLOOKUP(A1477,Cleaning!$A:$A,Cleaning!$T:$T,0,0)</f>
        <v>0.4</v>
      </c>
      <c r="Q1477" s="5">
        <f>_xlfn.XLOOKUP(A1477,Cleaning!$A:$A,Cleaning!$V:$V,0,0)</f>
        <v>6.54</v>
      </c>
    </row>
    <row r="1478" spans="1:17" x14ac:dyDescent="0.3">
      <c r="A1478" s="3">
        <v>121476</v>
      </c>
      <c r="B1478">
        <f>_xlfn.XLOOKUP(A1478,Cleaning!$A:$A,Cleaning!$B:$B,0,0)</f>
        <v>403</v>
      </c>
      <c r="C1478" s="2">
        <f>_xlfn.XLOOKUP(A1478,Cleaning!$A:$A,Cleaning!$C:$C,0,0)</f>
        <v>45805</v>
      </c>
      <c r="D1478" s="4">
        <f>_xlfn.XLOOKUP(A1478,Cleaning!$A:$A,Cleaning!$D:$D,0,0)</f>
        <v>5.7129629629629627E-2</v>
      </c>
      <c r="E1478" s="2">
        <f>_xlfn.XLOOKUP(A1478,Cleaning!$A:$A,Cleaning!$E:$E,0,0)</f>
        <v>45805</v>
      </c>
      <c r="F1478" s="10" t="str">
        <f>_xlfn.XLOOKUP(A1478,Cleaning!$A:$A,Cleaning!$F:$F,0,0)</f>
        <v>Wednesday</v>
      </c>
      <c r="G1478" t="str">
        <f>_xlfn.XLOOKUP(A1478,Cleaning!$A:$A,Cleaning!$G:$G,0,0)</f>
        <v>Lunch</v>
      </c>
      <c r="H1478" t="str">
        <f>_xlfn.XLOOKUP(A1478,Cleaning!$A:$A,Cleaning!$I:$I,0,0)</f>
        <v>Dine-In</v>
      </c>
      <c r="I1478" t="str">
        <f>_xlfn.XLOOKUP(A1478,Cleaning!$A:$A,Cleaning!$J:$J,0,0)</f>
        <v>Double Cheeseburger Combo</v>
      </c>
      <c r="J1478" t="str">
        <f>_xlfn.XLOOKUP(A1478,Cleaning!$A:$A,Cleaning!$L:$L,0,0)</f>
        <v>No Modifier</v>
      </c>
      <c r="K1478" t="str">
        <f>_xlfn.XLOOKUP(A1478,Cleaning!$A:$A,Cleaning!$X:$X,0,0)</f>
        <v>Card</v>
      </c>
      <c r="L1478" s="3">
        <f>_xlfn.XLOOKUP(A1478,Cleaning!$A:$A,Cleaning!$M:$M,0,0)</f>
        <v>1</v>
      </c>
      <c r="M1478" s="5">
        <f ca="1">_xlfn.XLOOKUP(A1478,Cleaning!$A:$A,Cleaning!$O:$O,0,0)</f>
        <v>1.3299999999999998</v>
      </c>
      <c r="N1478" s="12">
        <f ca="1">_xlfn.XLOOKUP(A1478,Cleaning!$A:$A,Cleaning!$P:$P,0,0)</f>
        <v>1.3299999999999998</v>
      </c>
      <c r="O1478">
        <f>_xlfn.XLOOKUP(A1478,Cleaning!$A:$A,Cleaning!$R:$R,0,0)</f>
        <v>0</v>
      </c>
      <c r="P1478">
        <f ca="1">_xlfn.XLOOKUP(A1478,Cleaning!$A:$A,Cleaning!$T:$T,0,0)</f>
        <v>0.10000000000000009</v>
      </c>
      <c r="Q1478" s="5">
        <f ca="1">_xlfn.XLOOKUP(A1478,Cleaning!$A:$A,Cleaning!$V:$V,0,0)</f>
        <v>1.43</v>
      </c>
    </row>
    <row r="1479" spans="1:17" x14ac:dyDescent="0.3">
      <c r="A1479" s="3">
        <v>121477</v>
      </c>
      <c r="B1479">
        <f>_xlfn.XLOOKUP(A1479,Cleaning!$A:$A,Cleaning!$B:$B,0,0)</f>
        <v>301</v>
      </c>
      <c r="C1479" s="2">
        <f>_xlfn.XLOOKUP(A1479,Cleaning!$A:$A,Cleaning!$C:$C,0,0)</f>
        <v>45799</v>
      </c>
      <c r="D1479" s="4">
        <f>_xlfn.XLOOKUP(A1479,Cleaning!$A:$A,Cleaning!$D:$D,0,0)</f>
        <v>0.27890046296296295</v>
      </c>
      <c r="E1479" s="2">
        <f>_xlfn.XLOOKUP(A1479,Cleaning!$A:$A,Cleaning!$E:$E,0,0)</f>
        <v>45799</v>
      </c>
      <c r="F1479" s="10" t="str">
        <f>_xlfn.XLOOKUP(A1479,Cleaning!$A:$A,Cleaning!$F:$F,0,0)</f>
        <v>Thursday</v>
      </c>
      <c r="G1479" t="str">
        <f>_xlfn.XLOOKUP(A1479,Cleaning!$A:$A,Cleaning!$G:$G,0,0)</f>
        <v>Dinner</v>
      </c>
      <c r="H1479" t="str">
        <f>_xlfn.XLOOKUP(A1479,Cleaning!$A:$A,Cleaning!$I:$I,0,0)</f>
        <v>Takeout</v>
      </c>
      <c r="I1479" t="str">
        <f>_xlfn.XLOOKUP(A1479,Cleaning!$A:$A,Cleaning!$J:$J,0,0)</f>
        <v>Veggie Burger</v>
      </c>
      <c r="J1479" t="str">
        <f>_xlfn.XLOOKUP(A1479,Cleaning!$A:$A,Cleaning!$L:$L,0,0)</f>
        <v>Add Jalapenos</v>
      </c>
      <c r="K1479" t="str">
        <f>_xlfn.XLOOKUP(A1479,Cleaning!$A:$A,Cleaning!$X:$X,0,0)</f>
        <v>Cash</v>
      </c>
      <c r="L1479" s="3">
        <f>_xlfn.XLOOKUP(A1479,Cleaning!$A:$A,Cleaning!$M:$M,0,0)</f>
        <v>1</v>
      </c>
      <c r="M1479" s="5">
        <f>_xlfn.XLOOKUP(A1479,Cleaning!$A:$A,Cleaning!$O:$O,0,0)</f>
        <v>5.79</v>
      </c>
      <c r="N1479" s="12">
        <f>_xlfn.XLOOKUP(A1479,Cleaning!$A:$A,Cleaning!$P:$P,0,0)</f>
        <v>5.79</v>
      </c>
      <c r="O1479">
        <f>_xlfn.XLOOKUP(A1479,Cleaning!$A:$A,Cleaning!$R:$R,0,0)</f>
        <v>0</v>
      </c>
      <c r="P1479">
        <f>_xlfn.XLOOKUP(A1479,Cleaning!$A:$A,Cleaning!$T:$T,0,0)</f>
        <v>0.35</v>
      </c>
      <c r="Q1479" s="5">
        <f>_xlfn.XLOOKUP(A1479,Cleaning!$A:$A,Cleaning!$V:$V,0,0)</f>
        <v>6.14</v>
      </c>
    </row>
    <row r="1480" spans="1:17" x14ac:dyDescent="0.3">
      <c r="A1480" s="3">
        <v>121478</v>
      </c>
      <c r="B1480">
        <f>_xlfn.XLOOKUP(A1480,Cleaning!$A:$A,Cleaning!$B:$B,0,0)</f>
        <v>402</v>
      </c>
      <c r="C1480" s="2">
        <f>_xlfn.XLOOKUP(A1480,Cleaning!$A:$A,Cleaning!$C:$C,0,0)</f>
        <v>45764</v>
      </c>
      <c r="D1480" s="4">
        <f>_xlfn.XLOOKUP(A1480,Cleaning!$A:$A,Cleaning!$D:$D,0,0)</f>
        <v>0.14005787037037037</v>
      </c>
      <c r="E1480" s="2">
        <f>_xlfn.XLOOKUP(A1480,Cleaning!$A:$A,Cleaning!$E:$E,0,0)</f>
        <v>45764</v>
      </c>
      <c r="F1480" s="10" t="str">
        <f>_xlfn.XLOOKUP(A1480,Cleaning!$A:$A,Cleaning!$F:$F,0,0)</f>
        <v>Thursday</v>
      </c>
      <c r="G1480" t="str">
        <f>_xlfn.XLOOKUP(A1480,Cleaning!$A:$A,Cleaning!$G:$G,0,0)</f>
        <v>Afternoon</v>
      </c>
      <c r="H1480" t="str">
        <f>_xlfn.XLOOKUP(A1480,Cleaning!$A:$A,Cleaning!$I:$I,0,0)</f>
        <v>Drive-Thru</v>
      </c>
      <c r="I1480" t="str">
        <f>_xlfn.XLOOKUP(A1480,Cleaning!$A:$A,Cleaning!$J:$J,0,0)</f>
        <v>Onion Rings</v>
      </c>
      <c r="J1480" t="str">
        <f>_xlfn.XLOOKUP(A1480,Cleaning!$A:$A,Cleaning!$L:$L,0,0)</f>
        <v>Large Size</v>
      </c>
      <c r="K1480" t="str">
        <f>_xlfn.XLOOKUP(A1480,Cleaning!$A:$A,Cleaning!$X:$X,0,0)</f>
        <v>MobilePay</v>
      </c>
      <c r="L1480" s="3">
        <f>_xlfn.XLOOKUP(A1480,Cleaning!$A:$A,Cleaning!$M:$M,0,0)</f>
        <v>2</v>
      </c>
      <c r="M1480" s="5">
        <f>_xlfn.XLOOKUP(A1480,Cleaning!$A:$A,Cleaning!$O:$O,0,0)</f>
        <v>3.49</v>
      </c>
      <c r="N1480" s="12">
        <f>_xlfn.XLOOKUP(A1480,Cleaning!$A:$A,Cleaning!$P:$P,0,0)</f>
        <v>6.98</v>
      </c>
      <c r="O1480">
        <f>_xlfn.XLOOKUP(A1480,Cleaning!$A:$A,Cleaning!$R:$R,0,0)</f>
        <v>0</v>
      </c>
      <c r="P1480">
        <f>_xlfn.XLOOKUP(A1480,Cleaning!$A:$A,Cleaning!$T:$T,0,0)</f>
        <v>0.63</v>
      </c>
      <c r="Q1480" s="5">
        <f>_xlfn.XLOOKUP(A1480,Cleaning!$A:$A,Cleaning!$V:$V,0,0)</f>
        <v>7.61</v>
      </c>
    </row>
    <row r="1481" spans="1:17" x14ac:dyDescent="0.3">
      <c r="A1481" s="3">
        <v>121479</v>
      </c>
      <c r="B1481">
        <f>_xlfn.XLOOKUP(A1481,Cleaning!$A:$A,Cleaning!$B:$B,0,0)</f>
        <v>201</v>
      </c>
      <c r="C1481" s="2">
        <f>_xlfn.XLOOKUP(A1481,Cleaning!$A:$A,Cleaning!$C:$C,0,0)</f>
        <v>45877</v>
      </c>
      <c r="D1481" s="4">
        <f>_xlfn.XLOOKUP(A1481,Cleaning!$A:$A,Cleaning!$D:$D,0,0)</f>
        <v>0.30495370370370373</v>
      </c>
      <c r="E1481" s="2">
        <f>_xlfn.XLOOKUP(A1481,Cleaning!$A:$A,Cleaning!$E:$E,0,0)</f>
        <v>45877</v>
      </c>
      <c r="F1481" s="10" t="str">
        <f>_xlfn.XLOOKUP(A1481,Cleaning!$A:$A,Cleaning!$F:$F,0,0)</f>
        <v>Friday</v>
      </c>
      <c r="G1481" t="str">
        <f>_xlfn.XLOOKUP(A1481,Cleaning!$A:$A,Cleaning!$G:$G,0,0)</f>
        <v>Dinner</v>
      </c>
      <c r="H1481" t="str">
        <f>_xlfn.XLOOKUP(A1481,Cleaning!$A:$A,Cleaning!$I:$I,0,0)</f>
        <v>Delivery</v>
      </c>
      <c r="I1481" t="str">
        <f>_xlfn.XLOOKUP(A1481,Cleaning!$A:$A,Cleaning!$J:$J,0,0)</f>
        <v>Spicy Chicken Combo</v>
      </c>
      <c r="J1481" t="str">
        <f>_xlfn.XLOOKUP(A1481,Cleaning!$A:$A,Cleaning!$L:$L,0,0)</f>
        <v>No Modifier</v>
      </c>
      <c r="K1481" t="str">
        <f>_xlfn.XLOOKUP(A1481,Cleaning!$A:$A,Cleaning!$X:$X,0,0)</f>
        <v>Card</v>
      </c>
      <c r="L1481" s="3">
        <f>_xlfn.XLOOKUP(A1481,Cleaning!$A:$A,Cleaning!$M:$M,0,0)</f>
        <v>1</v>
      </c>
      <c r="M1481" s="5">
        <f>_xlfn.XLOOKUP(A1481,Cleaning!$A:$A,Cleaning!$O:$O,0,0)</f>
        <v>9.07</v>
      </c>
      <c r="N1481" s="12">
        <f>_xlfn.XLOOKUP(A1481,Cleaning!$A:$A,Cleaning!$P:$P,0,0)</f>
        <v>9.07</v>
      </c>
      <c r="O1481">
        <f>_xlfn.XLOOKUP(A1481,Cleaning!$A:$A,Cleaning!$R:$R,0,0)</f>
        <v>0</v>
      </c>
      <c r="P1481">
        <f>_xlfn.XLOOKUP(A1481,Cleaning!$A:$A,Cleaning!$T:$T,0,0)</f>
        <v>0.66</v>
      </c>
      <c r="Q1481" s="5">
        <f>_xlfn.XLOOKUP(A1481,Cleaning!$A:$A,Cleaning!$V:$V,0,0)</f>
        <v>9.73</v>
      </c>
    </row>
    <row r="1482" spans="1:17" x14ac:dyDescent="0.3">
      <c r="A1482" s="3">
        <v>121480</v>
      </c>
      <c r="B1482">
        <f>_xlfn.XLOOKUP(A1482,Cleaning!$A:$A,Cleaning!$B:$B,0,0)</f>
        <v>401</v>
      </c>
      <c r="C1482" s="2">
        <f>_xlfn.XLOOKUP(A1482,Cleaning!$A:$A,Cleaning!$C:$C,0,0)</f>
        <v>45763</v>
      </c>
      <c r="D1482" s="4">
        <f>_xlfn.XLOOKUP(A1482,Cleaning!$A:$A,Cleaning!$D:$D,0,0)</f>
        <v>0.46315972222222224</v>
      </c>
      <c r="E1482" s="2">
        <f>_xlfn.XLOOKUP(A1482,Cleaning!$A:$A,Cleaning!$E:$E,0,0)</f>
        <v>45763</v>
      </c>
      <c r="F1482" s="10" t="str">
        <f>_xlfn.XLOOKUP(A1482,Cleaning!$A:$A,Cleaning!$F:$F,0,0)</f>
        <v>Wednesday</v>
      </c>
      <c r="G1482" t="str">
        <f>_xlfn.XLOOKUP(A1482,Cleaning!$A:$A,Cleaning!$G:$G,0,0)</f>
        <v>Lunch</v>
      </c>
      <c r="H1482" t="str">
        <f>_xlfn.XLOOKUP(A1482,Cleaning!$A:$A,Cleaning!$I:$I,0,0)</f>
        <v>Takeout</v>
      </c>
      <c r="I1482" t="str">
        <f>_xlfn.XLOOKUP(A1482,Cleaning!$A:$A,Cleaning!$J:$J,0,0)</f>
        <v>Spicy Chicken Sandwich</v>
      </c>
      <c r="J1482" t="str">
        <f>_xlfn.XLOOKUP(A1482,Cleaning!$A:$A,Cleaning!$L:$L,0,0)</f>
        <v>No Modifier</v>
      </c>
      <c r="K1482" t="str">
        <f>_xlfn.XLOOKUP(A1482,Cleaning!$A:$A,Cleaning!$X:$X,0,0)</f>
        <v>Cash</v>
      </c>
      <c r="L1482" s="3">
        <f>_xlfn.XLOOKUP(A1482,Cleaning!$A:$A,Cleaning!$M:$M,0,0)</f>
        <v>1</v>
      </c>
      <c r="M1482" s="5">
        <f>_xlfn.XLOOKUP(A1482,Cleaning!$A:$A,Cleaning!$O:$O,0,0)</f>
        <v>5.92</v>
      </c>
      <c r="N1482" s="12">
        <f>_xlfn.XLOOKUP(A1482,Cleaning!$A:$A,Cleaning!$P:$P,0,0)</f>
        <v>5.92</v>
      </c>
      <c r="O1482">
        <f>_xlfn.XLOOKUP(A1482,Cleaning!$A:$A,Cleaning!$R:$R,0,0)</f>
        <v>0</v>
      </c>
      <c r="P1482">
        <f>_xlfn.XLOOKUP(A1482,Cleaning!$A:$A,Cleaning!$T:$T,0,0)</f>
        <v>0.44</v>
      </c>
      <c r="Q1482" s="5">
        <f>_xlfn.XLOOKUP(A1482,Cleaning!$A:$A,Cleaning!$V:$V,0,0)</f>
        <v>6.36</v>
      </c>
    </row>
    <row r="1483" spans="1:17" x14ac:dyDescent="0.3">
      <c r="A1483" s="3">
        <v>121481</v>
      </c>
      <c r="B1483">
        <f>_xlfn.XLOOKUP(A1483,Cleaning!$A:$A,Cleaning!$B:$B,0,0)</f>
        <v>301</v>
      </c>
      <c r="C1483" s="2">
        <f>_xlfn.XLOOKUP(A1483,Cleaning!$A:$A,Cleaning!$C:$C,0,0)</f>
        <v>45802</v>
      </c>
      <c r="D1483" s="4">
        <f>_xlfn.XLOOKUP(A1483,Cleaning!$A:$A,Cleaning!$D:$D,0,0)</f>
        <v>0.31141203703703701</v>
      </c>
      <c r="E1483" s="2">
        <f>_xlfn.XLOOKUP(A1483,Cleaning!$A:$A,Cleaning!$E:$E,0,0)</f>
        <v>45802</v>
      </c>
      <c r="F1483" s="10" t="str">
        <f>_xlfn.XLOOKUP(A1483,Cleaning!$A:$A,Cleaning!$F:$F,0,0)</f>
        <v>Sunday</v>
      </c>
      <c r="G1483" t="str">
        <f>_xlfn.XLOOKUP(A1483,Cleaning!$A:$A,Cleaning!$G:$G,0,0)</f>
        <v>Breakfast</v>
      </c>
      <c r="H1483" t="str">
        <f>_xlfn.XLOOKUP(A1483,Cleaning!$A:$A,Cleaning!$I:$I,0,0)</f>
        <v>Takeout</v>
      </c>
      <c r="I1483" t="str">
        <f>_xlfn.XLOOKUP(A1483,Cleaning!$A:$A,Cleaning!$J:$J,0,0)</f>
        <v>Egg Muffin</v>
      </c>
      <c r="J1483" t="str">
        <f>_xlfn.XLOOKUP(A1483,Cleaning!$A:$A,Cleaning!$L:$L,0,0)</f>
        <v>Cinnamon</v>
      </c>
      <c r="K1483" t="str">
        <f>_xlfn.XLOOKUP(A1483,Cleaning!$A:$A,Cleaning!$X:$X,0,0)</f>
        <v>Card</v>
      </c>
      <c r="L1483" s="3">
        <f>_xlfn.XLOOKUP(A1483,Cleaning!$A:$A,Cleaning!$M:$M,0,0)</f>
        <v>1</v>
      </c>
      <c r="M1483" s="5">
        <f>_xlfn.XLOOKUP(A1483,Cleaning!$A:$A,Cleaning!$O:$O,0,0)</f>
        <v>3.25</v>
      </c>
      <c r="N1483" s="12">
        <f>_xlfn.XLOOKUP(A1483,Cleaning!$A:$A,Cleaning!$P:$P,0,0)</f>
        <v>3.25</v>
      </c>
      <c r="O1483">
        <f>_xlfn.XLOOKUP(A1483,Cleaning!$A:$A,Cleaning!$R:$R,0,0)</f>
        <v>0</v>
      </c>
      <c r="P1483">
        <f>_xlfn.XLOOKUP(A1483,Cleaning!$A:$A,Cleaning!$T:$T,0,0)</f>
        <v>0.28000000000000003</v>
      </c>
      <c r="Q1483" s="5">
        <f>_xlfn.XLOOKUP(A1483,Cleaning!$A:$A,Cleaning!$V:$V,0,0)</f>
        <v>3.53</v>
      </c>
    </row>
    <row r="1484" spans="1:17" x14ac:dyDescent="0.3">
      <c r="A1484" s="3">
        <v>121482</v>
      </c>
      <c r="B1484">
        <f>_xlfn.XLOOKUP(A1484,Cleaning!$A:$A,Cleaning!$B:$B,0,0)</f>
        <v>301</v>
      </c>
      <c r="C1484" s="2">
        <f>_xlfn.XLOOKUP(A1484,Cleaning!$A:$A,Cleaning!$C:$C,0,0)</f>
        <v>45809</v>
      </c>
      <c r="D1484" s="4">
        <f>_xlfn.XLOOKUP(A1484,Cleaning!$A:$A,Cleaning!$D:$D,0,0)</f>
        <v>0.4563888888888889</v>
      </c>
      <c r="E1484" s="2">
        <f>_xlfn.XLOOKUP(A1484,Cleaning!$A:$A,Cleaning!$E:$E,0,0)</f>
        <v>45809</v>
      </c>
      <c r="F1484" s="10" t="str">
        <f>_xlfn.XLOOKUP(A1484,Cleaning!$A:$A,Cleaning!$F:$F,0,0)</f>
        <v>Sunday</v>
      </c>
      <c r="G1484" t="str">
        <f>_xlfn.XLOOKUP(A1484,Cleaning!$A:$A,Cleaning!$G:$G,0,0)</f>
        <v>Morning</v>
      </c>
      <c r="H1484" t="str">
        <f>_xlfn.XLOOKUP(A1484,Cleaning!$A:$A,Cleaning!$I:$I,0,0)</f>
        <v>Takeout</v>
      </c>
      <c r="I1484" t="str">
        <f>_xlfn.XLOOKUP(A1484,Cleaning!$A:$A,Cleaning!$J:$J,0,0)</f>
        <v>Side Salad</v>
      </c>
      <c r="J1484" t="str">
        <f>_xlfn.XLOOKUP(A1484,Cleaning!$A:$A,Cleaning!$L:$L,0,0)</f>
        <v>No Modifier</v>
      </c>
      <c r="K1484" t="str">
        <f>_xlfn.XLOOKUP(A1484,Cleaning!$A:$A,Cleaning!$X:$X,0,0)</f>
        <v>Card</v>
      </c>
      <c r="L1484" s="3">
        <f>_xlfn.XLOOKUP(A1484,Cleaning!$A:$A,Cleaning!$M:$M,0,0)</f>
        <v>2</v>
      </c>
      <c r="M1484" s="5">
        <f>_xlfn.XLOOKUP(A1484,Cleaning!$A:$A,Cleaning!$O:$O,0,0)</f>
        <v>3.21</v>
      </c>
      <c r="N1484" s="12">
        <f>_xlfn.XLOOKUP(A1484,Cleaning!$A:$A,Cleaning!$P:$P,0,0)</f>
        <v>6.42</v>
      </c>
      <c r="O1484">
        <f>_xlfn.XLOOKUP(A1484,Cleaning!$A:$A,Cleaning!$R:$R,0,0)</f>
        <v>0</v>
      </c>
      <c r="P1484">
        <f>_xlfn.XLOOKUP(A1484,Cleaning!$A:$A,Cleaning!$T:$T,0,0)</f>
        <v>0.39</v>
      </c>
      <c r="Q1484" s="5">
        <f>_xlfn.XLOOKUP(A1484,Cleaning!$A:$A,Cleaning!$V:$V,0,0)</f>
        <v>6.81</v>
      </c>
    </row>
    <row r="1485" spans="1:17" x14ac:dyDescent="0.3">
      <c r="A1485" s="3">
        <v>121483</v>
      </c>
      <c r="B1485">
        <f>_xlfn.XLOOKUP(A1485,Cleaning!$A:$A,Cleaning!$B:$B,0,0)</f>
        <v>102</v>
      </c>
      <c r="C1485" s="2">
        <f>_xlfn.XLOOKUP(A1485,Cleaning!$A:$A,Cleaning!$C:$C,0,0)</f>
        <v>45853</v>
      </c>
      <c r="D1485" s="4">
        <f>_xlfn.XLOOKUP(A1485,Cleaning!$A:$A,Cleaning!$D:$D,0,0)</f>
        <v>0.30856481481481479</v>
      </c>
      <c r="E1485" s="2">
        <f>_xlfn.XLOOKUP(A1485,Cleaning!$A:$A,Cleaning!$E:$E,0,0)</f>
        <v>45853</v>
      </c>
      <c r="F1485" s="10" t="str">
        <f>_xlfn.XLOOKUP(A1485,Cleaning!$A:$A,Cleaning!$F:$F,0,0)</f>
        <v>Tuesday</v>
      </c>
      <c r="G1485" t="str">
        <f>_xlfn.XLOOKUP(A1485,Cleaning!$A:$A,Cleaning!$G:$G,0,0)</f>
        <v>Breakfast</v>
      </c>
      <c r="H1485" t="str">
        <f>_xlfn.XLOOKUP(A1485,Cleaning!$A:$A,Cleaning!$I:$I,0,0)</f>
        <v>Drive-Thru</v>
      </c>
      <c r="I1485" t="str">
        <f>_xlfn.XLOOKUP(A1485,Cleaning!$A:$A,Cleaning!$J:$J,0,0)</f>
        <v>Breakfast Burrito</v>
      </c>
      <c r="J1485" t="str">
        <f>_xlfn.XLOOKUP(A1485,Cleaning!$A:$A,Cleaning!$L:$L,0,0)</f>
        <v>Extra Egg</v>
      </c>
      <c r="K1485" t="str">
        <f>_xlfn.XLOOKUP(A1485,Cleaning!$A:$A,Cleaning!$X:$X,0,0)</f>
        <v>Card</v>
      </c>
      <c r="L1485" s="3">
        <f>_xlfn.XLOOKUP(A1485,Cleaning!$A:$A,Cleaning!$M:$M,0,0)</f>
        <v>1</v>
      </c>
      <c r="M1485" s="5">
        <f>_xlfn.XLOOKUP(A1485,Cleaning!$A:$A,Cleaning!$O:$O,0,0)</f>
        <v>4.6399999999999997</v>
      </c>
      <c r="N1485" s="12">
        <f>_xlfn.XLOOKUP(A1485,Cleaning!$A:$A,Cleaning!$P:$P,0,0)</f>
        <v>4.6399999999999997</v>
      </c>
      <c r="O1485">
        <f>_xlfn.XLOOKUP(A1485,Cleaning!$A:$A,Cleaning!$R:$R,0,0)</f>
        <v>0</v>
      </c>
      <c r="P1485">
        <f>_xlfn.XLOOKUP(A1485,Cleaning!$A:$A,Cleaning!$T:$T,0,0)</f>
        <v>0.42</v>
      </c>
      <c r="Q1485" s="5">
        <f>_xlfn.XLOOKUP(A1485,Cleaning!$A:$A,Cleaning!$V:$V,0,0)</f>
        <v>5.0599999999999996</v>
      </c>
    </row>
    <row r="1486" spans="1:17" x14ac:dyDescent="0.3">
      <c r="A1486" s="3">
        <v>121484</v>
      </c>
      <c r="B1486">
        <f>_xlfn.XLOOKUP(A1486,Cleaning!$A:$A,Cleaning!$B:$B,0,0)</f>
        <v>103</v>
      </c>
      <c r="C1486" s="2">
        <f>_xlfn.XLOOKUP(A1486,Cleaning!$A:$A,Cleaning!$C:$C,0,0)</f>
        <v>45806</v>
      </c>
      <c r="D1486" s="4">
        <f>_xlfn.XLOOKUP(A1486,Cleaning!$A:$A,Cleaning!$D:$D,0,0)</f>
        <v>0.3432175925925926</v>
      </c>
      <c r="E1486" s="2">
        <f>_xlfn.XLOOKUP(A1486,Cleaning!$A:$A,Cleaning!$E:$E,0,0)</f>
        <v>45806</v>
      </c>
      <c r="F1486" s="10" t="str">
        <f>_xlfn.XLOOKUP(A1486,Cleaning!$A:$A,Cleaning!$F:$F,0,0)</f>
        <v>Thursday</v>
      </c>
      <c r="G1486" t="str">
        <f>_xlfn.XLOOKUP(A1486,Cleaning!$A:$A,Cleaning!$G:$G,0,0)</f>
        <v>Dinner</v>
      </c>
      <c r="H1486" t="str">
        <f>_xlfn.XLOOKUP(A1486,Cleaning!$A:$A,Cleaning!$I:$I,0,0)</f>
        <v>Takeout</v>
      </c>
      <c r="I1486" t="str">
        <f>_xlfn.XLOOKUP(A1486,Cleaning!$A:$A,Cleaning!$J:$J,0,0)</f>
        <v>Spicy Chicken Sandwich</v>
      </c>
      <c r="J1486" t="str">
        <f>_xlfn.XLOOKUP(A1486,Cleaning!$A:$A,Cleaning!$L:$L,0,0)</f>
        <v>Add Jalapenos</v>
      </c>
      <c r="K1486" t="str">
        <f>_xlfn.XLOOKUP(A1486,Cleaning!$A:$A,Cleaning!$X:$X,0,0)</f>
        <v>Card</v>
      </c>
      <c r="L1486" s="3">
        <f>_xlfn.XLOOKUP(A1486,Cleaning!$A:$A,Cleaning!$M:$M,0,0)</f>
        <v>1</v>
      </c>
      <c r="M1486" s="5">
        <f>_xlfn.XLOOKUP(A1486,Cleaning!$A:$A,Cleaning!$O:$O,0,0)</f>
        <v>6.13</v>
      </c>
      <c r="N1486" s="12">
        <f>_xlfn.XLOOKUP(A1486,Cleaning!$A:$A,Cleaning!$P:$P,0,0)</f>
        <v>6.13</v>
      </c>
      <c r="O1486">
        <f>_xlfn.XLOOKUP(A1486,Cleaning!$A:$A,Cleaning!$R:$R,0,0)</f>
        <v>0</v>
      </c>
      <c r="P1486">
        <f>_xlfn.XLOOKUP(A1486,Cleaning!$A:$A,Cleaning!$T:$T,0,0)</f>
        <v>0.37</v>
      </c>
      <c r="Q1486" s="5">
        <f>_xlfn.XLOOKUP(A1486,Cleaning!$A:$A,Cleaning!$V:$V,0,0)</f>
        <v>6.5</v>
      </c>
    </row>
    <row r="1487" spans="1:17" x14ac:dyDescent="0.3">
      <c r="A1487" s="3">
        <v>121485</v>
      </c>
      <c r="B1487">
        <f>_xlfn.XLOOKUP(A1487,Cleaning!$A:$A,Cleaning!$B:$B,0,0)</f>
        <v>103</v>
      </c>
      <c r="C1487" s="2">
        <f>_xlfn.XLOOKUP(A1487,Cleaning!$A:$A,Cleaning!$C:$C,0,0)</f>
        <v>45830</v>
      </c>
      <c r="D1487" s="4">
        <f>_xlfn.XLOOKUP(A1487,Cleaning!$A:$A,Cleaning!$D:$D,0,0)</f>
        <v>0.11332175925925926</v>
      </c>
      <c r="E1487" s="2">
        <f>_xlfn.XLOOKUP(A1487,Cleaning!$A:$A,Cleaning!$E:$E,0,0)</f>
        <v>45830</v>
      </c>
      <c r="F1487" s="10" t="str">
        <f>_xlfn.XLOOKUP(A1487,Cleaning!$A:$A,Cleaning!$F:$F,0,0)</f>
        <v>Sunday</v>
      </c>
      <c r="G1487" t="str">
        <f>_xlfn.XLOOKUP(A1487,Cleaning!$A:$A,Cleaning!$G:$G,0,0)</f>
        <v>Lunch</v>
      </c>
      <c r="H1487" t="str">
        <f>_xlfn.XLOOKUP(A1487,Cleaning!$A:$A,Cleaning!$I:$I,0,0)</f>
        <v>Takeout</v>
      </c>
      <c r="I1487" t="str">
        <f>_xlfn.XLOOKUP(A1487,Cleaning!$A:$A,Cleaning!$J:$J,0,0)</f>
        <v>Cheeseburger Combo</v>
      </c>
      <c r="J1487" t="str">
        <f>_xlfn.XLOOKUP(A1487,Cleaning!$A:$A,Cleaning!$L:$L,0,0)</f>
        <v>No Modifier</v>
      </c>
      <c r="K1487" t="str">
        <f>_xlfn.XLOOKUP(A1487,Cleaning!$A:$A,Cleaning!$X:$X,0,0)</f>
        <v>Card</v>
      </c>
      <c r="L1487" s="3">
        <f>_xlfn.XLOOKUP(A1487,Cleaning!$A:$A,Cleaning!$M:$M,0,0)</f>
        <v>1</v>
      </c>
      <c r="M1487" s="5">
        <f>_xlfn.XLOOKUP(A1487,Cleaning!$A:$A,Cleaning!$O:$O,0,0)</f>
        <v>8.9599999999999991</v>
      </c>
      <c r="N1487" s="12">
        <f>_xlfn.XLOOKUP(A1487,Cleaning!$A:$A,Cleaning!$P:$P,0,0)</f>
        <v>8.9599999999999991</v>
      </c>
      <c r="O1487">
        <f>_xlfn.XLOOKUP(A1487,Cleaning!$A:$A,Cleaning!$R:$R,0,0)</f>
        <v>0</v>
      </c>
      <c r="P1487">
        <f>_xlfn.XLOOKUP(A1487,Cleaning!$A:$A,Cleaning!$T:$T,0,0)</f>
        <v>0.65</v>
      </c>
      <c r="Q1487" s="5">
        <f>_xlfn.XLOOKUP(A1487,Cleaning!$A:$A,Cleaning!$V:$V,0,0)</f>
        <v>9.61</v>
      </c>
    </row>
    <row r="1488" spans="1:17" x14ac:dyDescent="0.3">
      <c r="A1488" s="3">
        <v>121486</v>
      </c>
      <c r="B1488">
        <f>_xlfn.XLOOKUP(A1488,Cleaning!$A:$A,Cleaning!$B:$B,0,0)</f>
        <v>403</v>
      </c>
      <c r="C1488" s="2">
        <f>_xlfn.XLOOKUP(A1488,Cleaning!$A:$A,Cleaning!$C:$C,0,0)</f>
        <v>45763</v>
      </c>
      <c r="D1488" s="4">
        <f>_xlfn.XLOOKUP(A1488,Cleaning!$A:$A,Cleaning!$D:$D,0,0)</f>
        <v>7.363425925925926E-2</v>
      </c>
      <c r="E1488" s="2">
        <f>_xlfn.XLOOKUP(A1488,Cleaning!$A:$A,Cleaning!$E:$E,0,0)</f>
        <v>45763</v>
      </c>
      <c r="F1488" s="10" t="str">
        <f>_xlfn.XLOOKUP(A1488,Cleaning!$A:$A,Cleaning!$F:$F,0,0)</f>
        <v>Wednesday</v>
      </c>
      <c r="G1488" t="str">
        <f>_xlfn.XLOOKUP(A1488,Cleaning!$A:$A,Cleaning!$G:$G,0,0)</f>
        <v>Lunch</v>
      </c>
      <c r="H1488" t="str">
        <f>_xlfn.XLOOKUP(A1488,Cleaning!$A:$A,Cleaning!$I:$I,0,0)</f>
        <v>Takeout</v>
      </c>
      <c r="I1488" t="str">
        <f>_xlfn.XLOOKUP(A1488,Cleaning!$A:$A,Cleaning!$J:$J,0,0)</f>
        <v>Veggie Burger</v>
      </c>
      <c r="J1488" t="str">
        <f>_xlfn.XLOOKUP(A1488,Cleaning!$A:$A,Cleaning!$L:$L,0,0)</f>
        <v>No Modifier</v>
      </c>
      <c r="K1488" t="str">
        <f>_xlfn.XLOOKUP(A1488,Cleaning!$A:$A,Cleaning!$X:$X,0,0)</f>
        <v>Cash</v>
      </c>
      <c r="L1488" s="3">
        <f>_xlfn.XLOOKUP(A1488,Cleaning!$A:$A,Cleaning!$M:$M,0,0)</f>
        <v>1</v>
      </c>
      <c r="M1488" s="5">
        <f>_xlfn.XLOOKUP(A1488,Cleaning!$A:$A,Cleaning!$O:$O,0,0)</f>
        <v>4.74</v>
      </c>
      <c r="N1488" s="12">
        <f>_xlfn.XLOOKUP(A1488,Cleaning!$A:$A,Cleaning!$P:$P,0,0)</f>
        <v>4.74</v>
      </c>
      <c r="O1488">
        <f>_xlfn.XLOOKUP(A1488,Cleaning!$A:$A,Cleaning!$R:$R,0,0)</f>
        <v>0</v>
      </c>
      <c r="P1488">
        <f>_xlfn.XLOOKUP(A1488,Cleaning!$A:$A,Cleaning!$T:$T,0,0)</f>
        <v>0.33</v>
      </c>
      <c r="Q1488" s="5">
        <f>_xlfn.XLOOKUP(A1488,Cleaning!$A:$A,Cleaning!$V:$V,0,0)</f>
        <v>5.07</v>
      </c>
    </row>
    <row r="1489" spans="1:17" x14ac:dyDescent="0.3">
      <c r="A1489" s="3">
        <v>121487</v>
      </c>
      <c r="B1489">
        <f>_xlfn.XLOOKUP(A1489,Cleaning!$A:$A,Cleaning!$B:$B,0,0)</f>
        <v>202</v>
      </c>
      <c r="C1489" s="2">
        <f>_xlfn.XLOOKUP(A1489,Cleaning!$A:$A,Cleaning!$C:$C,0,0)</f>
        <v>45773</v>
      </c>
      <c r="D1489" s="4">
        <f>_xlfn.XLOOKUP(A1489,Cleaning!$A:$A,Cleaning!$D:$D,0,0)</f>
        <v>0.44230324074074073</v>
      </c>
      <c r="E1489" s="2">
        <f>_xlfn.XLOOKUP(A1489,Cleaning!$A:$A,Cleaning!$E:$E,0,0)</f>
        <v>45773</v>
      </c>
      <c r="F1489" s="10" t="str">
        <f>_xlfn.XLOOKUP(A1489,Cleaning!$A:$A,Cleaning!$F:$F,0,0)</f>
        <v>Saturday</v>
      </c>
      <c r="G1489" t="str">
        <f>_xlfn.XLOOKUP(A1489,Cleaning!$A:$A,Cleaning!$G:$G,0,0)</f>
        <v>Morning</v>
      </c>
      <c r="H1489" t="str">
        <f>_xlfn.XLOOKUP(A1489,Cleaning!$A:$A,Cleaning!$I:$I,0,0)</f>
        <v>Takeout</v>
      </c>
      <c r="I1489" t="str">
        <f>_xlfn.XLOOKUP(A1489,Cleaning!$A:$A,Cleaning!$J:$J,0,0)</f>
        <v>Brownie</v>
      </c>
      <c r="J1489" t="str">
        <f>_xlfn.XLOOKUP(A1489,Cleaning!$A:$A,Cleaning!$L:$L,0,0)</f>
        <v>Cinnamon</v>
      </c>
      <c r="K1489" t="str">
        <f>_xlfn.XLOOKUP(A1489,Cleaning!$A:$A,Cleaning!$X:$X,0,0)</f>
        <v>GiftCard</v>
      </c>
      <c r="L1489" s="3">
        <f>_xlfn.XLOOKUP(A1489,Cleaning!$A:$A,Cleaning!$M:$M,0,0)</f>
        <v>1</v>
      </c>
      <c r="M1489" s="5">
        <f>_xlfn.XLOOKUP(A1489,Cleaning!$A:$A,Cleaning!$O:$O,0,0)</f>
        <v>1.7599999999999998</v>
      </c>
      <c r="N1489" s="12">
        <f>_xlfn.XLOOKUP(A1489,Cleaning!$A:$A,Cleaning!$P:$P,0,0)</f>
        <v>1.7599999999999998</v>
      </c>
      <c r="O1489">
        <f>_xlfn.XLOOKUP(A1489,Cleaning!$A:$A,Cleaning!$R:$R,0,0)</f>
        <v>0</v>
      </c>
      <c r="P1489">
        <f>_xlfn.XLOOKUP(A1489,Cleaning!$A:$A,Cleaning!$T:$T,0,0)</f>
        <v>0.13</v>
      </c>
      <c r="Q1489" s="5">
        <f>_xlfn.XLOOKUP(A1489,Cleaning!$A:$A,Cleaning!$V:$V,0,0)</f>
        <v>1.89</v>
      </c>
    </row>
    <row r="1490" spans="1:17" x14ac:dyDescent="0.3">
      <c r="A1490" s="3">
        <v>121488</v>
      </c>
      <c r="B1490">
        <f>_xlfn.XLOOKUP(A1490,Cleaning!$A:$A,Cleaning!$B:$B,0,0)</f>
        <v>401</v>
      </c>
      <c r="C1490" s="2">
        <f>_xlfn.XLOOKUP(A1490,Cleaning!$A:$A,Cleaning!$C:$C,0,0)</f>
        <v>45801</v>
      </c>
      <c r="D1490" s="4">
        <f>_xlfn.XLOOKUP(A1490,Cleaning!$A:$A,Cleaning!$D:$D,0,0)</f>
        <v>0.38773148148148145</v>
      </c>
      <c r="E1490" s="2">
        <f>_xlfn.XLOOKUP(A1490,Cleaning!$A:$A,Cleaning!$E:$E,0,0)</f>
        <v>45801</v>
      </c>
      <c r="F1490" s="10" t="str">
        <f>_xlfn.XLOOKUP(A1490,Cleaning!$A:$A,Cleaning!$F:$F,0,0)</f>
        <v>Saturday</v>
      </c>
      <c r="G1490" t="str">
        <f>_xlfn.XLOOKUP(A1490,Cleaning!$A:$A,Cleaning!$G:$G,0,0)</f>
        <v>Dinner</v>
      </c>
      <c r="H1490" t="str">
        <f>_xlfn.XLOOKUP(A1490,Cleaning!$A:$A,Cleaning!$I:$I,0,0)</f>
        <v>Dine-In</v>
      </c>
      <c r="I1490" t="str">
        <f>_xlfn.XLOOKUP(A1490,Cleaning!$A:$A,Cleaning!$J:$J,0,0)</f>
        <v>Double Cheeseburger Combo</v>
      </c>
      <c r="J1490" t="str">
        <f>_xlfn.XLOOKUP(A1490,Cleaning!$A:$A,Cleaning!$L:$L,0,0)</f>
        <v>No Modifier</v>
      </c>
      <c r="K1490" t="str">
        <f>_xlfn.XLOOKUP(A1490,Cleaning!$A:$A,Cleaning!$X:$X,0,0)</f>
        <v>Cash</v>
      </c>
      <c r="L1490" s="3">
        <f>_xlfn.XLOOKUP(A1490,Cleaning!$A:$A,Cleaning!$M:$M,0,0)</f>
        <v>1</v>
      </c>
      <c r="M1490" s="5">
        <f ca="1">_xlfn.XLOOKUP(A1490,Cleaning!$A:$A,Cleaning!$O:$O,0,0)</f>
        <v>1.3299999999999998</v>
      </c>
      <c r="N1490" s="12">
        <f ca="1">_xlfn.XLOOKUP(A1490,Cleaning!$A:$A,Cleaning!$P:$P,0,0)</f>
        <v>1.3299999999999998</v>
      </c>
      <c r="O1490">
        <f>_xlfn.XLOOKUP(A1490,Cleaning!$A:$A,Cleaning!$R:$R,0,0)</f>
        <v>0</v>
      </c>
      <c r="P1490">
        <f ca="1">_xlfn.XLOOKUP(A1490,Cleaning!$A:$A,Cleaning!$T:$T,0,0)</f>
        <v>0.10000000000000009</v>
      </c>
      <c r="Q1490" s="5">
        <f ca="1">_xlfn.XLOOKUP(A1490,Cleaning!$A:$A,Cleaning!$V:$V,0,0)</f>
        <v>1.43</v>
      </c>
    </row>
    <row r="1491" spans="1:17" x14ac:dyDescent="0.3">
      <c r="A1491" s="3">
        <v>121489</v>
      </c>
      <c r="B1491">
        <f>_xlfn.XLOOKUP(A1491,Cleaning!$A:$A,Cleaning!$B:$B,0,0)</f>
        <v>103</v>
      </c>
      <c r="C1491" s="2">
        <f>_xlfn.XLOOKUP(A1491,Cleaning!$A:$A,Cleaning!$C:$C,0,0)</f>
        <v>45820</v>
      </c>
      <c r="D1491" s="4">
        <f>_xlfn.XLOOKUP(A1491,Cleaning!$A:$A,Cleaning!$D:$D,0,0)</f>
        <v>0.54116898148148151</v>
      </c>
      <c r="E1491" s="2">
        <f>_xlfn.XLOOKUP(A1491,Cleaning!$A:$A,Cleaning!$E:$E,0,0)</f>
        <v>45820</v>
      </c>
      <c r="F1491" s="10" t="str">
        <f>_xlfn.XLOOKUP(A1491,Cleaning!$A:$A,Cleaning!$F:$F,0,0)</f>
        <v>Thursday</v>
      </c>
      <c r="G1491" t="str">
        <f>_xlfn.XLOOKUP(A1491,Cleaning!$A:$A,Cleaning!$G:$G,0,0)</f>
        <v>Lunch</v>
      </c>
      <c r="H1491" t="str">
        <f>_xlfn.XLOOKUP(A1491,Cleaning!$A:$A,Cleaning!$I:$I,0,0)</f>
        <v>Drive-Thru</v>
      </c>
      <c r="I1491" t="str">
        <f>_xlfn.XLOOKUP(A1491,Cleaning!$A:$A,Cleaning!$J:$J,0,0)</f>
        <v>Chicken Sandwich Combo</v>
      </c>
      <c r="J1491" t="str">
        <f>_xlfn.XLOOKUP(A1491,Cleaning!$A:$A,Cleaning!$L:$L,0,0)</f>
        <v>Extra Sauce</v>
      </c>
      <c r="K1491" t="str">
        <f>_xlfn.XLOOKUP(A1491,Cleaning!$A:$A,Cleaning!$X:$X,0,0)</f>
        <v>Cash</v>
      </c>
      <c r="L1491" s="3">
        <f>_xlfn.XLOOKUP(A1491,Cleaning!$A:$A,Cleaning!$M:$M,0,0)</f>
        <v>1</v>
      </c>
      <c r="M1491" s="5">
        <f ca="1">_xlfn.XLOOKUP(A1491,Cleaning!$A:$A,Cleaning!$O:$O,0,0)</f>
        <v>10.02</v>
      </c>
      <c r="N1491" s="12">
        <f ca="1">_xlfn.XLOOKUP(A1491,Cleaning!$A:$A,Cleaning!$P:$P,0,0)</f>
        <v>10.02</v>
      </c>
      <c r="O1491">
        <f ca="1">_xlfn.XLOOKUP(A1491,Cleaning!$A:$A,Cleaning!$R:$R,0,0)</f>
        <v>0.15</v>
      </c>
      <c r="P1491">
        <f>_xlfn.XLOOKUP(A1491,Cleaning!$A:$A,Cleaning!$T:$T,0,0)</f>
        <v>0.89</v>
      </c>
      <c r="Q1491" s="5">
        <f>_xlfn.XLOOKUP(A1491,Cleaning!$A:$A,Cleaning!$V:$V,0,0)</f>
        <v>10.76</v>
      </c>
    </row>
    <row r="1492" spans="1:17" x14ac:dyDescent="0.3">
      <c r="A1492" s="3">
        <v>121490</v>
      </c>
      <c r="B1492">
        <f>_xlfn.XLOOKUP(A1492,Cleaning!$A:$A,Cleaning!$B:$B,0,0)</f>
        <v>402</v>
      </c>
      <c r="C1492" s="2">
        <f>_xlfn.XLOOKUP(A1492,Cleaning!$A:$A,Cleaning!$C:$C,0,0)</f>
        <v>45769</v>
      </c>
      <c r="D1492" s="4">
        <f>_xlfn.XLOOKUP(A1492,Cleaning!$A:$A,Cleaning!$D:$D,0,0)</f>
        <v>0.2888310185185185</v>
      </c>
      <c r="E1492" s="2">
        <f>_xlfn.XLOOKUP(A1492,Cleaning!$A:$A,Cleaning!$E:$E,0,0)</f>
        <v>45769</v>
      </c>
      <c r="F1492" s="10" t="str">
        <f>_xlfn.XLOOKUP(A1492,Cleaning!$A:$A,Cleaning!$F:$F,0,0)</f>
        <v>Tuesday</v>
      </c>
      <c r="G1492" t="str">
        <f>_xlfn.XLOOKUP(A1492,Cleaning!$A:$A,Cleaning!$G:$G,0,0)</f>
        <v>Dinner</v>
      </c>
      <c r="H1492" t="str">
        <f>_xlfn.XLOOKUP(A1492,Cleaning!$A:$A,Cleaning!$I:$I,0,0)</f>
        <v>Drive-Thru</v>
      </c>
      <c r="I1492" t="str">
        <f>_xlfn.XLOOKUP(A1492,Cleaning!$A:$A,Cleaning!$J:$J,0,0)</f>
        <v>Cheeseburger</v>
      </c>
      <c r="J1492" t="str">
        <f>_xlfn.XLOOKUP(A1492,Cleaning!$A:$A,Cleaning!$L:$L,0,0)</f>
        <v>No Modifier</v>
      </c>
      <c r="K1492" t="str">
        <f>_xlfn.XLOOKUP(A1492,Cleaning!$A:$A,Cleaning!$X:$X,0,0)</f>
        <v>Card</v>
      </c>
      <c r="L1492" s="3">
        <f>_xlfn.XLOOKUP(A1492,Cleaning!$A:$A,Cleaning!$M:$M,0,0)</f>
        <v>1</v>
      </c>
      <c r="M1492" s="5">
        <f>_xlfn.XLOOKUP(A1492,Cleaning!$A:$A,Cleaning!$O:$O,0,0)</f>
        <v>4.3099999999999996</v>
      </c>
      <c r="N1492" s="12">
        <f>_xlfn.XLOOKUP(A1492,Cleaning!$A:$A,Cleaning!$P:$P,0,0)</f>
        <v>4.3099999999999996</v>
      </c>
      <c r="O1492">
        <f>_xlfn.XLOOKUP(A1492,Cleaning!$A:$A,Cleaning!$R:$R,0,0)</f>
        <v>0</v>
      </c>
      <c r="P1492">
        <f>_xlfn.XLOOKUP(A1492,Cleaning!$A:$A,Cleaning!$T:$T,0,0)</f>
        <v>0.28000000000000003</v>
      </c>
      <c r="Q1492" s="5">
        <f>_xlfn.XLOOKUP(A1492,Cleaning!$A:$A,Cleaning!$V:$V,0,0)</f>
        <v>4.59</v>
      </c>
    </row>
    <row r="1493" spans="1:17" x14ac:dyDescent="0.3">
      <c r="A1493" s="3">
        <v>121491</v>
      </c>
      <c r="B1493">
        <f>_xlfn.XLOOKUP(A1493,Cleaning!$A:$A,Cleaning!$B:$B,0,0)</f>
        <v>402</v>
      </c>
      <c r="C1493" s="2">
        <f>_xlfn.XLOOKUP(A1493,Cleaning!$A:$A,Cleaning!$C:$C,0,0)</f>
        <v>45828</v>
      </c>
      <c r="D1493" s="4">
        <f>_xlfn.XLOOKUP(A1493,Cleaning!$A:$A,Cleaning!$D:$D,0,0)</f>
        <v>0.37039351851851854</v>
      </c>
      <c r="E1493" s="2">
        <f>_xlfn.XLOOKUP(A1493,Cleaning!$A:$A,Cleaning!$E:$E,0,0)</f>
        <v>45828</v>
      </c>
      <c r="F1493" s="10" t="str">
        <f>_xlfn.XLOOKUP(A1493,Cleaning!$A:$A,Cleaning!$F:$F,0,0)</f>
        <v>Friday</v>
      </c>
      <c r="G1493" t="str">
        <f>_xlfn.XLOOKUP(A1493,Cleaning!$A:$A,Cleaning!$G:$G,0,0)</f>
        <v>Breakfast</v>
      </c>
      <c r="H1493" t="str">
        <f>_xlfn.XLOOKUP(A1493,Cleaning!$A:$A,Cleaning!$I:$I,0,0)</f>
        <v>Takeout</v>
      </c>
      <c r="I1493" t="str">
        <f>_xlfn.XLOOKUP(A1493,Cleaning!$A:$A,Cleaning!$J:$J,0,0)</f>
        <v>Egg Muffin</v>
      </c>
      <c r="J1493" t="str">
        <f>_xlfn.XLOOKUP(A1493,Cleaning!$A:$A,Cleaning!$L:$L,0,0)</f>
        <v>No Modifier</v>
      </c>
      <c r="K1493" t="str">
        <f>_xlfn.XLOOKUP(A1493,Cleaning!$A:$A,Cleaning!$X:$X,0,0)</f>
        <v>Cash</v>
      </c>
      <c r="L1493" s="3">
        <f>_xlfn.XLOOKUP(A1493,Cleaning!$A:$A,Cleaning!$M:$M,0,0)</f>
        <v>1</v>
      </c>
      <c r="M1493" s="5">
        <f>_xlfn.XLOOKUP(A1493,Cleaning!$A:$A,Cleaning!$O:$O,0,0)</f>
        <v>3.8800000000000003</v>
      </c>
      <c r="N1493" s="12">
        <f>_xlfn.XLOOKUP(A1493,Cleaning!$A:$A,Cleaning!$P:$P,0,0)</f>
        <v>3.8800000000000003</v>
      </c>
      <c r="O1493">
        <f>_xlfn.XLOOKUP(A1493,Cleaning!$A:$A,Cleaning!$R:$R,0,0)</f>
        <v>0</v>
      </c>
      <c r="P1493">
        <f>_xlfn.XLOOKUP(A1493,Cleaning!$A:$A,Cleaning!$T:$T,0,0)</f>
        <v>0.23</v>
      </c>
      <c r="Q1493" s="5">
        <f>_xlfn.XLOOKUP(A1493,Cleaning!$A:$A,Cleaning!$V:$V,0,0)</f>
        <v>4.1100000000000003</v>
      </c>
    </row>
    <row r="1494" spans="1:17" x14ac:dyDescent="0.3">
      <c r="A1494" s="3">
        <v>121492</v>
      </c>
      <c r="B1494">
        <f>_xlfn.XLOOKUP(A1494,Cleaning!$A:$A,Cleaning!$B:$B,0,0)</f>
        <v>103</v>
      </c>
      <c r="C1494" s="2">
        <f>_xlfn.XLOOKUP(A1494,Cleaning!$A:$A,Cleaning!$C:$C,0,0)</f>
        <v>45790</v>
      </c>
      <c r="D1494" s="4">
        <f>_xlfn.XLOOKUP(A1494,Cleaning!$A:$A,Cleaning!$D:$D,0,0)</f>
        <v>0.43309027777777775</v>
      </c>
      <c r="E1494" s="2">
        <f>_xlfn.XLOOKUP(A1494,Cleaning!$A:$A,Cleaning!$E:$E,0,0)</f>
        <v>45790</v>
      </c>
      <c r="F1494" s="10" t="str">
        <f>_xlfn.XLOOKUP(A1494,Cleaning!$A:$A,Cleaning!$F:$F,0,0)</f>
        <v>Tuesday</v>
      </c>
      <c r="G1494" t="str">
        <f>_xlfn.XLOOKUP(A1494,Cleaning!$A:$A,Cleaning!$G:$G,0,0)</f>
        <v>Morning</v>
      </c>
      <c r="H1494" t="str">
        <f>_xlfn.XLOOKUP(A1494,Cleaning!$A:$A,Cleaning!$I:$I,0,0)</f>
        <v>Drive-Thru</v>
      </c>
      <c r="I1494" t="str">
        <f>_xlfn.XLOOKUP(A1494,Cleaning!$A:$A,Cleaning!$J:$J,0,0)</f>
        <v>Soft Drink (Medium)</v>
      </c>
      <c r="J1494" t="str">
        <f>_xlfn.XLOOKUP(A1494,Cleaning!$A:$A,Cleaning!$L:$L,0,0)</f>
        <v>No Modifier</v>
      </c>
      <c r="K1494" t="str">
        <f>_xlfn.XLOOKUP(A1494,Cleaning!$A:$A,Cleaning!$X:$X,0,0)</f>
        <v>GiftCard</v>
      </c>
      <c r="L1494" s="3">
        <f>_xlfn.XLOOKUP(A1494,Cleaning!$A:$A,Cleaning!$M:$M,0,0)</f>
        <v>2</v>
      </c>
      <c r="M1494" s="5">
        <f>_xlfn.XLOOKUP(A1494,Cleaning!$A:$A,Cleaning!$O:$O,0,0)</f>
        <v>1.69</v>
      </c>
      <c r="N1494" s="12">
        <f>_xlfn.XLOOKUP(A1494,Cleaning!$A:$A,Cleaning!$P:$P,0,0)</f>
        <v>3.38</v>
      </c>
      <c r="O1494">
        <f>_xlfn.XLOOKUP(A1494,Cleaning!$A:$A,Cleaning!$R:$R,0,0)</f>
        <v>0</v>
      </c>
      <c r="P1494">
        <f>_xlfn.XLOOKUP(A1494,Cleaning!$A:$A,Cleaning!$T:$T,0,0)</f>
        <v>0.25</v>
      </c>
      <c r="Q1494" s="5">
        <f>_xlfn.XLOOKUP(A1494,Cleaning!$A:$A,Cleaning!$V:$V,0,0)</f>
        <v>3.63</v>
      </c>
    </row>
    <row r="1495" spans="1:17" x14ac:dyDescent="0.3">
      <c r="A1495" s="3">
        <v>121493</v>
      </c>
      <c r="B1495">
        <f>_xlfn.XLOOKUP(A1495,Cleaning!$A:$A,Cleaning!$B:$B,0,0)</f>
        <v>501</v>
      </c>
      <c r="C1495" s="2">
        <f>_xlfn.XLOOKUP(A1495,Cleaning!$A:$A,Cleaning!$C:$C,0,0)</f>
        <v>45849</v>
      </c>
      <c r="D1495" s="4">
        <f>_xlfn.XLOOKUP(A1495,Cleaning!$A:$A,Cleaning!$D:$D,0,0)</f>
        <v>0.38980324074074074</v>
      </c>
      <c r="E1495" s="2">
        <f>_xlfn.XLOOKUP(A1495,Cleaning!$A:$A,Cleaning!$E:$E,0,0)</f>
        <v>45849</v>
      </c>
      <c r="F1495" s="10" t="str">
        <f>_xlfn.XLOOKUP(A1495,Cleaning!$A:$A,Cleaning!$F:$F,0,0)</f>
        <v>Friday</v>
      </c>
      <c r="G1495" t="str">
        <f>_xlfn.XLOOKUP(A1495,Cleaning!$A:$A,Cleaning!$G:$G,0,0)</f>
        <v>Dinner</v>
      </c>
      <c r="H1495" t="str">
        <f>_xlfn.XLOOKUP(A1495,Cleaning!$A:$A,Cleaning!$I:$I,0,0)</f>
        <v>Dine-In</v>
      </c>
      <c r="I1495" t="str">
        <f>_xlfn.XLOOKUP(A1495,Cleaning!$A:$A,Cleaning!$J:$J,0,0)</f>
        <v>Spicy Chicken Combo</v>
      </c>
      <c r="J1495" t="str">
        <f>_xlfn.XLOOKUP(A1495,Cleaning!$A:$A,Cleaning!$L:$L,0,0)</f>
        <v>No Modifier</v>
      </c>
      <c r="K1495" t="str">
        <f>_xlfn.XLOOKUP(A1495,Cleaning!$A:$A,Cleaning!$X:$X,0,0)</f>
        <v>MobilePay</v>
      </c>
      <c r="L1495" s="3">
        <f>_xlfn.XLOOKUP(A1495,Cleaning!$A:$A,Cleaning!$M:$M,0,0)</f>
        <v>1</v>
      </c>
      <c r="M1495" s="5">
        <f>_xlfn.XLOOKUP(A1495,Cleaning!$A:$A,Cleaning!$O:$O,0,0)</f>
        <v>9.3800000000000008</v>
      </c>
      <c r="N1495" s="12">
        <f>_xlfn.XLOOKUP(A1495,Cleaning!$A:$A,Cleaning!$P:$P,0,0)</f>
        <v>9.3800000000000008</v>
      </c>
      <c r="O1495">
        <f>_xlfn.XLOOKUP(A1495,Cleaning!$A:$A,Cleaning!$R:$R,0,0)</f>
        <v>0</v>
      </c>
      <c r="P1495">
        <f>_xlfn.XLOOKUP(A1495,Cleaning!$A:$A,Cleaning!$T:$T,0,0)</f>
        <v>0.61</v>
      </c>
      <c r="Q1495" s="5">
        <f>_xlfn.XLOOKUP(A1495,Cleaning!$A:$A,Cleaning!$V:$V,0,0)</f>
        <v>9.99</v>
      </c>
    </row>
    <row r="1496" spans="1:17" x14ac:dyDescent="0.3">
      <c r="A1496" s="3">
        <v>121494</v>
      </c>
      <c r="B1496">
        <f>_xlfn.XLOOKUP(A1496,Cleaning!$A:$A,Cleaning!$B:$B,0,0)</f>
        <v>102</v>
      </c>
      <c r="C1496" s="2">
        <f>_xlfn.XLOOKUP(A1496,Cleaning!$A:$A,Cleaning!$C:$C,0,0)</f>
        <v>45874</v>
      </c>
      <c r="D1496" s="4">
        <f>_xlfn.XLOOKUP(A1496,Cleaning!$A:$A,Cleaning!$D:$D,0,0)</f>
        <v>0.51461805555555551</v>
      </c>
      <c r="E1496" s="2">
        <f>_xlfn.XLOOKUP(A1496,Cleaning!$A:$A,Cleaning!$E:$E,0,0)</f>
        <v>45874</v>
      </c>
      <c r="F1496" s="10" t="str">
        <f>_xlfn.XLOOKUP(A1496,Cleaning!$A:$A,Cleaning!$F:$F,0,0)</f>
        <v>Tuesday</v>
      </c>
      <c r="G1496" t="str">
        <f>_xlfn.XLOOKUP(A1496,Cleaning!$A:$A,Cleaning!$G:$G,0,0)</f>
        <v>Lunch</v>
      </c>
      <c r="H1496" t="str">
        <f>_xlfn.XLOOKUP(A1496,Cleaning!$A:$A,Cleaning!$I:$I,0,0)</f>
        <v>Drive-Thru</v>
      </c>
      <c r="I1496" t="str">
        <f>_xlfn.XLOOKUP(A1496,Cleaning!$A:$A,Cleaning!$J:$J,0,0)</f>
        <v>Chicken Sandwich</v>
      </c>
      <c r="J1496" t="str">
        <f>_xlfn.XLOOKUP(A1496,Cleaning!$A:$A,Cleaning!$L:$L,0,0)</f>
        <v>No Modifier</v>
      </c>
      <c r="K1496" t="str">
        <f>_xlfn.XLOOKUP(A1496,Cleaning!$A:$A,Cleaning!$X:$X,0,0)</f>
        <v>Cash</v>
      </c>
      <c r="L1496" s="3">
        <f>_xlfn.XLOOKUP(A1496,Cleaning!$A:$A,Cleaning!$M:$M,0,0)</f>
        <v>1</v>
      </c>
      <c r="M1496" s="5">
        <f>_xlfn.XLOOKUP(A1496,Cleaning!$A:$A,Cleaning!$O:$O,0,0)</f>
        <v>5.96</v>
      </c>
      <c r="N1496" s="12">
        <f>_xlfn.XLOOKUP(A1496,Cleaning!$A:$A,Cleaning!$P:$P,0,0)</f>
        <v>5.96</v>
      </c>
      <c r="O1496">
        <f>_xlfn.XLOOKUP(A1496,Cleaning!$A:$A,Cleaning!$R:$R,0,0)</f>
        <v>0</v>
      </c>
      <c r="P1496">
        <f>_xlfn.XLOOKUP(A1496,Cleaning!$A:$A,Cleaning!$T:$T,0,0)</f>
        <v>0.42</v>
      </c>
      <c r="Q1496" s="5">
        <f>_xlfn.XLOOKUP(A1496,Cleaning!$A:$A,Cleaning!$V:$V,0,0)</f>
        <v>6.38</v>
      </c>
    </row>
    <row r="1497" spans="1:17" x14ac:dyDescent="0.3">
      <c r="A1497" s="3">
        <v>121495</v>
      </c>
      <c r="B1497">
        <f>_xlfn.XLOOKUP(A1497,Cleaning!$A:$A,Cleaning!$B:$B,0,0)</f>
        <v>401</v>
      </c>
      <c r="C1497" s="2">
        <f>_xlfn.XLOOKUP(A1497,Cleaning!$A:$A,Cleaning!$C:$C,0,0)</f>
        <v>45847</v>
      </c>
      <c r="D1497" s="4">
        <f>_xlfn.XLOOKUP(A1497,Cleaning!$A:$A,Cleaning!$D:$D,0,0)</f>
        <v>0.35850694444444442</v>
      </c>
      <c r="E1497" s="2">
        <f>_xlfn.XLOOKUP(A1497,Cleaning!$A:$A,Cleaning!$E:$E,0,0)</f>
        <v>45847</v>
      </c>
      <c r="F1497" s="10" t="str">
        <f>_xlfn.XLOOKUP(A1497,Cleaning!$A:$A,Cleaning!$F:$F,0,0)</f>
        <v>Wednesday</v>
      </c>
      <c r="G1497" t="str">
        <f>_xlfn.XLOOKUP(A1497,Cleaning!$A:$A,Cleaning!$G:$G,0,0)</f>
        <v>Dinner</v>
      </c>
      <c r="H1497" t="str">
        <f>_xlfn.XLOOKUP(A1497,Cleaning!$A:$A,Cleaning!$I:$I,0,0)</f>
        <v>Drive-Thru</v>
      </c>
      <c r="I1497" t="str">
        <f>_xlfn.XLOOKUP(A1497,Cleaning!$A:$A,Cleaning!$J:$J,0,0)</f>
        <v>Chicken Sandwich Combo</v>
      </c>
      <c r="J1497" t="str">
        <f>_xlfn.XLOOKUP(A1497,Cleaning!$A:$A,Cleaning!$L:$L,0,0)</f>
        <v>No Modifier</v>
      </c>
      <c r="K1497" t="str">
        <f>_xlfn.XLOOKUP(A1497,Cleaning!$A:$A,Cleaning!$X:$X,0,0)</f>
        <v>Card</v>
      </c>
      <c r="L1497" s="3">
        <f>_xlfn.XLOOKUP(A1497,Cleaning!$A:$A,Cleaning!$M:$M,0,0)</f>
        <v>1</v>
      </c>
      <c r="M1497" s="5">
        <f>_xlfn.XLOOKUP(A1497,Cleaning!$A:$A,Cleaning!$O:$O,0,0)</f>
        <v>9.9899999999999984</v>
      </c>
      <c r="N1497" s="12">
        <f>_xlfn.XLOOKUP(A1497,Cleaning!$A:$A,Cleaning!$P:$P,0,0)</f>
        <v>9.9899999999999984</v>
      </c>
      <c r="O1497">
        <f>_xlfn.XLOOKUP(A1497,Cleaning!$A:$A,Cleaning!$R:$R,0,0)</f>
        <v>0</v>
      </c>
      <c r="P1497">
        <f>_xlfn.XLOOKUP(A1497,Cleaning!$A:$A,Cleaning!$T:$T,0,0)</f>
        <v>0.8</v>
      </c>
      <c r="Q1497" s="5">
        <f>_xlfn.XLOOKUP(A1497,Cleaning!$A:$A,Cleaning!$V:$V,0,0)</f>
        <v>10.79</v>
      </c>
    </row>
    <row r="1498" spans="1:17" x14ac:dyDescent="0.3">
      <c r="A1498" s="3">
        <v>121496</v>
      </c>
      <c r="B1498">
        <f>_xlfn.XLOOKUP(A1498,Cleaning!$A:$A,Cleaning!$B:$B,0,0)</f>
        <v>103</v>
      </c>
      <c r="C1498" s="2">
        <f>_xlfn.XLOOKUP(A1498,Cleaning!$A:$A,Cleaning!$C:$C,0,0)</f>
        <v>45805</v>
      </c>
      <c r="D1498" s="4">
        <f>_xlfn.XLOOKUP(A1498,Cleaning!$A:$A,Cleaning!$D:$D,0,0)</f>
        <v>0.10996527777777777</v>
      </c>
      <c r="E1498" s="2">
        <f>_xlfn.XLOOKUP(A1498,Cleaning!$A:$A,Cleaning!$E:$E,0,0)</f>
        <v>45805</v>
      </c>
      <c r="F1498" s="10" t="str">
        <f>_xlfn.XLOOKUP(A1498,Cleaning!$A:$A,Cleaning!$F:$F,0,0)</f>
        <v>Wednesday</v>
      </c>
      <c r="G1498" t="str">
        <f>_xlfn.XLOOKUP(A1498,Cleaning!$A:$A,Cleaning!$G:$G,0,0)</f>
        <v>Lunch</v>
      </c>
      <c r="H1498" t="str">
        <f>_xlfn.XLOOKUP(A1498,Cleaning!$A:$A,Cleaning!$I:$I,0,0)</f>
        <v>Dine-In</v>
      </c>
      <c r="I1498" t="str">
        <f>_xlfn.XLOOKUP(A1498,Cleaning!$A:$A,Cleaning!$J:$J,0,0)</f>
        <v>Chicken Sandwich Combo</v>
      </c>
      <c r="J1498" t="str">
        <f>_xlfn.XLOOKUP(A1498,Cleaning!$A:$A,Cleaning!$L:$L,0,0)</f>
        <v>No Modifier</v>
      </c>
      <c r="K1498" t="str">
        <f>_xlfn.XLOOKUP(A1498,Cleaning!$A:$A,Cleaning!$X:$X,0,0)</f>
        <v>MobilePay</v>
      </c>
      <c r="L1498" s="3">
        <f>_xlfn.XLOOKUP(A1498,Cleaning!$A:$A,Cleaning!$M:$M,0,0)</f>
        <v>1</v>
      </c>
      <c r="M1498" s="5">
        <f>_xlfn.XLOOKUP(A1498,Cleaning!$A:$A,Cleaning!$O:$O,0,0)</f>
        <v>10.02</v>
      </c>
      <c r="N1498" s="12">
        <f>_xlfn.XLOOKUP(A1498,Cleaning!$A:$A,Cleaning!$P:$P,0,0)</f>
        <v>10.02</v>
      </c>
      <c r="O1498">
        <f>_xlfn.XLOOKUP(A1498,Cleaning!$A:$A,Cleaning!$R:$R,0,0)</f>
        <v>0</v>
      </c>
      <c r="P1498">
        <f>_xlfn.XLOOKUP(A1498,Cleaning!$A:$A,Cleaning!$T:$T,0,0)</f>
        <v>0.8</v>
      </c>
      <c r="Q1498" s="5">
        <f>_xlfn.XLOOKUP(A1498,Cleaning!$A:$A,Cleaning!$V:$V,0,0)</f>
        <v>10.82</v>
      </c>
    </row>
    <row r="1499" spans="1:17" x14ac:dyDescent="0.3">
      <c r="A1499" s="3">
        <v>121497</v>
      </c>
      <c r="B1499">
        <f>_xlfn.XLOOKUP(A1499,Cleaning!$A:$A,Cleaning!$B:$B,0,0)</f>
        <v>402</v>
      </c>
      <c r="C1499" s="2">
        <f>_xlfn.XLOOKUP(A1499,Cleaning!$A:$A,Cleaning!$C:$C,0,0)</f>
        <v>45851</v>
      </c>
      <c r="D1499" s="4">
        <f>_xlfn.XLOOKUP(A1499,Cleaning!$A:$A,Cleaning!$D:$D,0,0)</f>
        <v>0.34752314814814816</v>
      </c>
      <c r="E1499" s="2">
        <f>_xlfn.XLOOKUP(A1499,Cleaning!$A:$A,Cleaning!$E:$E,0,0)</f>
        <v>45851</v>
      </c>
      <c r="F1499" s="10" t="str">
        <f>_xlfn.XLOOKUP(A1499,Cleaning!$A:$A,Cleaning!$F:$F,0,0)</f>
        <v>Sunday</v>
      </c>
      <c r="G1499" t="str">
        <f>_xlfn.XLOOKUP(A1499,Cleaning!$A:$A,Cleaning!$G:$G,0,0)</f>
        <v>Breakfast</v>
      </c>
      <c r="H1499" t="str">
        <f>_xlfn.XLOOKUP(A1499,Cleaning!$A:$A,Cleaning!$I:$I,0,0)</f>
        <v>Dine-In</v>
      </c>
      <c r="I1499" t="str">
        <f>_xlfn.XLOOKUP(A1499,Cleaning!$A:$A,Cleaning!$J:$J,0,0)</f>
        <v>Coffee</v>
      </c>
      <c r="J1499" t="str">
        <f>_xlfn.XLOOKUP(A1499,Cleaning!$A:$A,Cleaning!$L:$L,0,0)</f>
        <v>No Modifier</v>
      </c>
      <c r="K1499" t="str">
        <f>_xlfn.XLOOKUP(A1499,Cleaning!$A:$A,Cleaning!$X:$X,0,0)</f>
        <v>MobilePay</v>
      </c>
      <c r="L1499" s="3">
        <f>_xlfn.XLOOKUP(A1499,Cleaning!$A:$A,Cleaning!$M:$M,0,0)</f>
        <v>1</v>
      </c>
      <c r="M1499" s="5">
        <f>_xlfn.XLOOKUP(A1499,Cleaning!$A:$A,Cleaning!$O:$O,0,0)</f>
        <v>2.13</v>
      </c>
      <c r="N1499" s="12">
        <f>_xlfn.XLOOKUP(A1499,Cleaning!$A:$A,Cleaning!$P:$P,0,0)</f>
        <v>2.13</v>
      </c>
      <c r="O1499">
        <f>_xlfn.XLOOKUP(A1499,Cleaning!$A:$A,Cleaning!$R:$R,0,0)</f>
        <v>0</v>
      </c>
      <c r="P1499">
        <f>_xlfn.XLOOKUP(A1499,Cleaning!$A:$A,Cleaning!$T:$T,0,0)</f>
        <v>0.16</v>
      </c>
      <c r="Q1499" s="5">
        <f>_xlfn.XLOOKUP(A1499,Cleaning!$A:$A,Cleaning!$V:$V,0,0)</f>
        <v>2.29</v>
      </c>
    </row>
    <row r="1500" spans="1:17" x14ac:dyDescent="0.3">
      <c r="A1500" s="3">
        <v>121498</v>
      </c>
      <c r="B1500">
        <f>_xlfn.XLOOKUP(A1500,Cleaning!$A:$A,Cleaning!$B:$B,0,0)</f>
        <v>102</v>
      </c>
      <c r="C1500" s="2">
        <f>_xlfn.XLOOKUP(A1500,Cleaning!$A:$A,Cleaning!$C:$C,0,0)</f>
        <v>45792</v>
      </c>
      <c r="D1500" s="4">
        <f>_xlfn.XLOOKUP(A1500,Cleaning!$A:$A,Cleaning!$D:$D,0,0)</f>
        <v>0.5084953703703704</v>
      </c>
      <c r="E1500" s="2">
        <f>_xlfn.XLOOKUP(A1500,Cleaning!$A:$A,Cleaning!$E:$E,0,0)</f>
        <v>45792</v>
      </c>
      <c r="F1500" s="10" t="str">
        <f>_xlfn.XLOOKUP(A1500,Cleaning!$A:$A,Cleaning!$F:$F,0,0)</f>
        <v>Thursday</v>
      </c>
      <c r="G1500" t="str">
        <f>_xlfn.XLOOKUP(A1500,Cleaning!$A:$A,Cleaning!$G:$G,0,0)</f>
        <v>Lunch</v>
      </c>
      <c r="H1500" t="str">
        <f>_xlfn.XLOOKUP(A1500,Cleaning!$A:$A,Cleaning!$I:$I,0,0)</f>
        <v>Takeout</v>
      </c>
      <c r="I1500" t="str">
        <f>_xlfn.XLOOKUP(A1500,Cleaning!$A:$A,Cleaning!$J:$J,0,0)</f>
        <v>Cheeseburger</v>
      </c>
      <c r="J1500" t="str">
        <f>_xlfn.XLOOKUP(A1500,Cleaning!$A:$A,Cleaning!$L:$L,0,0)</f>
        <v>No Modifier</v>
      </c>
      <c r="K1500" t="str">
        <f>_xlfn.XLOOKUP(A1500,Cleaning!$A:$A,Cleaning!$X:$X,0,0)</f>
        <v>Cash</v>
      </c>
      <c r="L1500" s="3">
        <f>_xlfn.XLOOKUP(A1500,Cleaning!$A:$A,Cleaning!$M:$M,0,0)</f>
        <v>1</v>
      </c>
      <c r="M1500" s="5">
        <f>_xlfn.XLOOKUP(A1500,Cleaning!$A:$A,Cleaning!$O:$O,0,0)</f>
        <v>4.83</v>
      </c>
      <c r="N1500" s="12">
        <f>_xlfn.XLOOKUP(A1500,Cleaning!$A:$A,Cleaning!$P:$P,0,0)</f>
        <v>4.83</v>
      </c>
      <c r="O1500">
        <f>_xlfn.XLOOKUP(A1500,Cleaning!$A:$A,Cleaning!$R:$R,0,0)</f>
        <v>0.48</v>
      </c>
      <c r="P1500">
        <f>_xlfn.XLOOKUP(A1500,Cleaning!$A:$A,Cleaning!$T:$T,0,0)</f>
        <v>0.28000000000000003</v>
      </c>
      <c r="Q1500" s="5">
        <f>_xlfn.XLOOKUP(A1500,Cleaning!$A:$A,Cleaning!$V:$V,0,0)</f>
        <v>4.63</v>
      </c>
    </row>
    <row r="1501" spans="1:17" x14ac:dyDescent="0.3">
      <c r="A1501" s="3">
        <v>121499</v>
      </c>
      <c r="B1501">
        <f>_xlfn.XLOOKUP(A1501,Cleaning!$A:$A,Cleaning!$B:$B,0,0)</f>
        <v>103</v>
      </c>
      <c r="C1501" s="2">
        <f>_xlfn.XLOOKUP(A1501,Cleaning!$A:$A,Cleaning!$C:$C,0,0)</f>
        <v>45765</v>
      </c>
      <c r="D1501" s="4">
        <f>_xlfn.XLOOKUP(A1501,Cleaning!$A:$A,Cleaning!$D:$D,0,0)</f>
        <v>0.14184027777777777</v>
      </c>
      <c r="E1501" s="2">
        <f>_xlfn.XLOOKUP(A1501,Cleaning!$A:$A,Cleaning!$E:$E,0,0)</f>
        <v>45765</v>
      </c>
      <c r="F1501" s="10" t="str">
        <f>_xlfn.XLOOKUP(A1501,Cleaning!$A:$A,Cleaning!$F:$F,0,0)</f>
        <v>Friday</v>
      </c>
      <c r="G1501" t="str">
        <f>_xlfn.XLOOKUP(A1501,Cleaning!$A:$A,Cleaning!$G:$G,0,0)</f>
        <v>Afternoon</v>
      </c>
      <c r="H1501" t="str">
        <f>_xlfn.XLOOKUP(A1501,Cleaning!$A:$A,Cleaning!$I:$I,0,0)</f>
        <v>Drive-Thru</v>
      </c>
      <c r="I1501" t="str">
        <f>_xlfn.XLOOKUP(A1501,Cleaning!$A:$A,Cleaning!$J:$J,0,0)</f>
        <v>French Fries</v>
      </c>
      <c r="J1501" t="str">
        <f>_xlfn.XLOOKUP(A1501,Cleaning!$A:$A,Cleaning!$L:$L,0,0)</f>
        <v>No Modifier</v>
      </c>
      <c r="K1501" t="str">
        <f>_xlfn.XLOOKUP(A1501,Cleaning!$A:$A,Cleaning!$X:$X,0,0)</f>
        <v>Card</v>
      </c>
      <c r="L1501" s="3">
        <f>_xlfn.XLOOKUP(A1501,Cleaning!$A:$A,Cleaning!$M:$M,0,0)</f>
        <v>1</v>
      </c>
      <c r="M1501" s="5">
        <f>_xlfn.XLOOKUP(A1501,Cleaning!$A:$A,Cleaning!$O:$O,0,0)</f>
        <v>2.81</v>
      </c>
      <c r="N1501" s="12">
        <f>_xlfn.XLOOKUP(A1501,Cleaning!$A:$A,Cleaning!$P:$P,0,0)</f>
        <v>2.81</v>
      </c>
      <c r="O1501">
        <f>_xlfn.XLOOKUP(A1501,Cleaning!$A:$A,Cleaning!$R:$R,0,0)</f>
        <v>0</v>
      </c>
      <c r="P1501">
        <f>_xlfn.XLOOKUP(A1501,Cleaning!$A:$A,Cleaning!$T:$T,0,0)</f>
        <v>0.25</v>
      </c>
      <c r="Q1501" s="5">
        <f>_xlfn.XLOOKUP(A1501,Cleaning!$A:$A,Cleaning!$V:$V,0,0)</f>
        <v>3.06</v>
      </c>
    </row>
    <row r="1502" spans="1:17" x14ac:dyDescent="0.3">
      <c r="A1502" s="3">
        <v>121500</v>
      </c>
      <c r="B1502">
        <f>_xlfn.XLOOKUP(A1502,Cleaning!$A:$A,Cleaning!$B:$B,0,0)</f>
        <v>202</v>
      </c>
      <c r="C1502" s="2">
        <f>_xlfn.XLOOKUP(A1502,Cleaning!$A:$A,Cleaning!$C:$C,0,0)</f>
        <v>45795</v>
      </c>
      <c r="D1502" s="4">
        <f>_xlfn.XLOOKUP(A1502,Cleaning!$A:$A,Cleaning!$D:$D,0,0)</f>
        <v>0.13811342592592593</v>
      </c>
      <c r="E1502" s="2">
        <f>_xlfn.XLOOKUP(A1502,Cleaning!$A:$A,Cleaning!$E:$E,0,0)</f>
        <v>45795</v>
      </c>
      <c r="F1502" s="10" t="str">
        <f>_xlfn.XLOOKUP(A1502,Cleaning!$A:$A,Cleaning!$F:$F,0,0)</f>
        <v>Sunday</v>
      </c>
      <c r="G1502" t="str">
        <f>_xlfn.XLOOKUP(A1502,Cleaning!$A:$A,Cleaning!$G:$G,0,0)</f>
        <v>Afternoon</v>
      </c>
      <c r="H1502" t="str">
        <f>_xlfn.XLOOKUP(A1502,Cleaning!$A:$A,Cleaning!$I:$I,0,0)</f>
        <v>Takeout</v>
      </c>
      <c r="I1502" t="str">
        <f>_xlfn.XLOOKUP(A1502,Cleaning!$A:$A,Cleaning!$J:$J,0,0)</f>
        <v>Iced Tea</v>
      </c>
      <c r="J1502" t="str">
        <f>_xlfn.XLOOKUP(A1502,Cleaning!$A:$A,Cleaning!$L:$L,0,0)</f>
        <v>Sugar-Free Syrup</v>
      </c>
      <c r="K1502" t="str">
        <f>_xlfn.XLOOKUP(A1502,Cleaning!$A:$A,Cleaning!$X:$X,0,0)</f>
        <v>Card</v>
      </c>
      <c r="L1502" s="3">
        <f>_xlfn.XLOOKUP(A1502,Cleaning!$A:$A,Cleaning!$M:$M,0,0)</f>
        <v>1</v>
      </c>
      <c r="M1502" s="5">
        <f>_xlfn.XLOOKUP(A1502,Cleaning!$A:$A,Cleaning!$O:$O,0,0)</f>
        <v>2.29</v>
      </c>
      <c r="N1502" s="12">
        <f>_xlfn.XLOOKUP(A1502,Cleaning!$A:$A,Cleaning!$P:$P,0,0)</f>
        <v>2.29</v>
      </c>
      <c r="O1502">
        <f>_xlfn.XLOOKUP(A1502,Cleaning!$A:$A,Cleaning!$R:$R,0,0)</f>
        <v>0</v>
      </c>
      <c r="P1502">
        <f>_xlfn.XLOOKUP(A1502,Cleaning!$A:$A,Cleaning!$T:$T,0,0)</f>
        <v>0.14000000000000001</v>
      </c>
      <c r="Q1502" s="5">
        <f>_xlfn.XLOOKUP(A1502,Cleaning!$A:$A,Cleaning!$V:$V,0,0)</f>
        <v>2.4300000000000002</v>
      </c>
    </row>
    <row r="1503" spans="1:17" x14ac:dyDescent="0.3">
      <c r="A1503" s="3">
        <v>121501</v>
      </c>
      <c r="B1503">
        <f>_xlfn.XLOOKUP(A1503,Cleaning!$A:$A,Cleaning!$B:$B,0,0)</f>
        <v>202</v>
      </c>
      <c r="C1503" s="2">
        <f>_xlfn.XLOOKUP(A1503,Cleaning!$A:$A,Cleaning!$C:$C,0,0)</f>
        <v>45767</v>
      </c>
      <c r="D1503" s="4">
        <f>_xlfn.XLOOKUP(A1503,Cleaning!$A:$A,Cleaning!$D:$D,0,0)</f>
        <v>0.25133101851851852</v>
      </c>
      <c r="E1503" s="2">
        <f>_xlfn.XLOOKUP(A1503,Cleaning!$A:$A,Cleaning!$E:$E,0,0)</f>
        <v>45767</v>
      </c>
      <c r="F1503" s="10" t="str">
        <f>_xlfn.XLOOKUP(A1503,Cleaning!$A:$A,Cleaning!$F:$F,0,0)</f>
        <v>Sunday</v>
      </c>
      <c r="G1503" t="str">
        <f>_xlfn.XLOOKUP(A1503,Cleaning!$A:$A,Cleaning!$G:$G,0,0)</f>
        <v>Breakfast</v>
      </c>
      <c r="H1503" t="str">
        <f>_xlfn.XLOOKUP(A1503,Cleaning!$A:$A,Cleaning!$I:$I,0,0)</f>
        <v>Takeout</v>
      </c>
      <c r="I1503" t="str">
        <f>_xlfn.XLOOKUP(A1503,Cleaning!$A:$A,Cleaning!$J:$J,0,0)</f>
        <v>Egg Muffin</v>
      </c>
      <c r="J1503" t="str">
        <f>_xlfn.XLOOKUP(A1503,Cleaning!$A:$A,Cleaning!$L:$L,0,0)</f>
        <v>Sausage Patty</v>
      </c>
      <c r="K1503" t="str">
        <f>_xlfn.XLOOKUP(A1503,Cleaning!$A:$A,Cleaning!$X:$X,0,0)</f>
        <v>Card</v>
      </c>
      <c r="L1503" s="3">
        <f>_xlfn.XLOOKUP(A1503,Cleaning!$A:$A,Cleaning!$M:$M,0,0)</f>
        <v>1</v>
      </c>
      <c r="M1503" s="5">
        <f>_xlfn.XLOOKUP(A1503,Cleaning!$A:$A,Cleaning!$O:$O,0,0)</f>
        <v>4.3</v>
      </c>
      <c r="N1503" s="12">
        <f>_xlfn.XLOOKUP(A1503,Cleaning!$A:$A,Cleaning!$P:$P,0,0)</f>
        <v>4.3</v>
      </c>
      <c r="O1503">
        <f>_xlfn.XLOOKUP(A1503,Cleaning!$A:$A,Cleaning!$R:$R,0,0)</f>
        <v>0.64</v>
      </c>
      <c r="P1503">
        <f>_xlfn.XLOOKUP(A1503,Cleaning!$A:$A,Cleaning!$T:$T,0,0)</f>
        <v>0.33</v>
      </c>
      <c r="Q1503" s="5">
        <f>_xlfn.XLOOKUP(A1503,Cleaning!$A:$A,Cleaning!$V:$V,0,0)</f>
        <v>3.99</v>
      </c>
    </row>
    <row r="1504" spans="1:17" x14ac:dyDescent="0.3">
      <c r="A1504" s="3">
        <v>121502</v>
      </c>
      <c r="B1504">
        <f>_xlfn.XLOOKUP(A1504,Cleaning!$A:$A,Cleaning!$B:$B,0,0)</f>
        <v>101</v>
      </c>
      <c r="C1504" s="2">
        <f>_xlfn.XLOOKUP(A1504,Cleaning!$A:$A,Cleaning!$C:$C,0,0)</f>
        <v>45873</v>
      </c>
      <c r="D1504" s="4">
        <f>_xlfn.XLOOKUP(A1504,Cleaning!$A:$A,Cleaning!$D:$D,0,0)</f>
        <v>0.24603009259259259</v>
      </c>
      <c r="E1504" s="2">
        <f>_xlfn.XLOOKUP(A1504,Cleaning!$A:$A,Cleaning!$E:$E,0,0)</f>
        <v>45873</v>
      </c>
      <c r="F1504" s="10" t="str">
        <f>_xlfn.XLOOKUP(A1504,Cleaning!$A:$A,Cleaning!$F:$F,0,0)</f>
        <v>Monday</v>
      </c>
      <c r="G1504" t="str">
        <f>_xlfn.XLOOKUP(A1504,Cleaning!$A:$A,Cleaning!$G:$G,0,0)</f>
        <v>Afternoon</v>
      </c>
      <c r="H1504" t="str">
        <f>_xlfn.XLOOKUP(A1504,Cleaning!$A:$A,Cleaning!$I:$I,0,0)</f>
        <v>Delivery</v>
      </c>
      <c r="I1504" t="str">
        <f>_xlfn.XLOOKUP(A1504,Cleaning!$A:$A,Cleaning!$J:$J,0,0)</f>
        <v>Onion Rings</v>
      </c>
      <c r="J1504" t="str">
        <f>_xlfn.XLOOKUP(A1504,Cleaning!$A:$A,Cleaning!$L:$L,0,0)</f>
        <v>Small Size</v>
      </c>
      <c r="K1504" t="str">
        <f>_xlfn.XLOOKUP(A1504,Cleaning!$A:$A,Cleaning!$X:$X,0,0)</f>
        <v>MobilePay</v>
      </c>
      <c r="L1504" s="3">
        <f>_xlfn.XLOOKUP(A1504,Cleaning!$A:$A,Cleaning!$M:$M,0,0)</f>
        <v>1</v>
      </c>
      <c r="M1504" s="5">
        <f>_xlfn.XLOOKUP(A1504,Cleaning!$A:$A,Cleaning!$O:$O,0,0)</f>
        <v>2.61</v>
      </c>
      <c r="N1504" s="12">
        <f>_xlfn.XLOOKUP(A1504,Cleaning!$A:$A,Cleaning!$P:$P,0,0)</f>
        <v>2.61</v>
      </c>
      <c r="O1504">
        <f>_xlfn.XLOOKUP(A1504,Cleaning!$A:$A,Cleaning!$R:$R,0,0)</f>
        <v>0</v>
      </c>
      <c r="P1504">
        <f>_xlfn.XLOOKUP(A1504,Cleaning!$A:$A,Cleaning!$T:$T,0,0)</f>
        <v>0.2</v>
      </c>
      <c r="Q1504" s="5">
        <f>_xlfn.XLOOKUP(A1504,Cleaning!$A:$A,Cleaning!$V:$V,0,0)</f>
        <v>2.81</v>
      </c>
    </row>
    <row r="1505" spans="1:17" x14ac:dyDescent="0.3">
      <c r="A1505" s="3">
        <v>121503</v>
      </c>
      <c r="B1505">
        <f>_xlfn.XLOOKUP(A1505,Cleaning!$A:$A,Cleaning!$B:$B,0,0)</f>
        <v>301</v>
      </c>
      <c r="C1505" s="2">
        <f>_xlfn.XLOOKUP(A1505,Cleaning!$A:$A,Cleaning!$C:$C,0,0)</f>
        <v>45855</v>
      </c>
      <c r="D1505" s="4">
        <f>_xlfn.XLOOKUP(A1505,Cleaning!$A:$A,Cleaning!$D:$D,0,0)</f>
        <v>0.45535879629629628</v>
      </c>
      <c r="E1505" s="2">
        <f>_xlfn.XLOOKUP(A1505,Cleaning!$A:$A,Cleaning!$E:$E,0,0)</f>
        <v>45855</v>
      </c>
      <c r="F1505" s="10" t="str">
        <f>_xlfn.XLOOKUP(A1505,Cleaning!$A:$A,Cleaning!$F:$F,0,0)</f>
        <v>Thursday</v>
      </c>
      <c r="G1505" t="str">
        <f>_xlfn.XLOOKUP(A1505,Cleaning!$A:$A,Cleaning!$G:$G,0,0)</f>
        <v>Morning</v>
      </c>
      <c r="H1505" t="str">
        <f>_xlfn.XLOOKUP(A1505,Cleaning!$A:$A,Cleaning!$I:$I,0,0)</f>
        <v>Dine-In</v>
      </c>
      <c r="I1505" t="str">
        <f>_xlfn.XLOOKUP(A1505,Cleaning!$A:$A,Cleaning!$J:$J,0,0)</f>
        <v>Chicken Nuggets (6pc)</v>
      </c>
      <c r="J1505" t="str">
        <f>_xlfn.XLOOKUP(A1505,Cleaning!$A:$A,Cleaning!$L:$L,0,0)</f>
        <v>No Modifier</v>
      </c>
      <c r="K1505" t="str">
        <f>_xlfn.XLOOKUP(A1505,Cleaning!$A:$A,Cleaning!$X:$X,0,0)</f>
        <v>Card</v>
      </c>
      <c r="L1505" s="3">
        <f>_xlfn.XLOOKUP(A1505,Cleaning!$A:$A,Cleaning!$M:$M,0,0)</f>
        <v>3</v>
      </c>
      <c r="M1505" s="5">
        <f>_xlfn.XLOOKUP(A1505,Cleaning!$A:$A,Cleaning!$O:$O,0,0)</f>
        <v>3.74</v>
      </c>
      <c r="N1505" s="12">
        <f>_xlfn.XLOOKUP(A1505,Cleaning!$A:$A,Cleaning!$P:$P,0,0)</f>
        <v>11.22</v>
      </c>
      <c r="O1505">
        <f>_xlfn.XLOOKUP(A1505,Cleaning!$A:$A,Cleaning!$R:$R,0,0)</f>
        <v>0</v>
      </c>
      <c r="P1505">
        <f>_xlfn.XLOOKUP(A1505,Cleaning!$A:$A,Cleaning!$T:$T,0,0)</f>
        <v>0.67</v>
      </c>
      <c r="Q1505" s="5">
        <f>_xlfn.XLOOKUP(A1505,Cleaning!$A:$A,Cleaning!$V:$V,0,0)</f>
        <v>11.89</v>
      </c>
    </row>
    <row r="1506" spans="1:17" x14ac:dyDescent="0.3">
      <c r="A1506" s="3">
        <v>121504</v>
      </c>
      <c r="B1506">
        <f>_xlfn.XLOOKUP(A1506,Cleaning!$A:$A,Cleaning!$B:$B,0,0)</f>
        <v>102</v>
      </c>
      <c r="C1506" s="2">
        <f>_xlfn.XLOOKUP(A1506,Cleaning!$A:$A,Cleaning!$C:$C,0,0)</f>
        <v>45784</v>
      </c>
      <c r="D1506" s="4">
        <f>_xlfn.XLOOKUP(A1506,Cleaning!$A:$A,Cleaning!$D:$D,0,0)</f>
        <v>0.2863310185185185</v>
      </c>
      <c r="E1506" s="2">
        <f>_xlfn.XLOOKUP(A1506,Cleaning!$A:$A,Cleaning!$E:$E,0,0)</f>
        <v>45784</v>
      </c>
      <c r="F1506" s="10" t="str">
        <f>_xlfn.XLOOKUP(A1506,Cleaning!$A:$A,Cleaning!$F:$F,0,0)</f>
        <v>Wednesday</v>
      </c>
      <c r="G1506" t="str">
        <f>_xlfn.XLOOKUP(A1506,Cleaning!$A:$A,Cleaning!$G:$G,0,0)</f>
        <v>Breakfast</v>
      </c>
      <c r="H1506" t="str">
        <f>_xlfn.XLOOKUP(A1506,Cleaning!$A:$A,Cleaning!$I:$I,0,0)</f>
        <v>Drive-Thru</v>
      </c>
      <c r="I1506" t="str">
        <f>_xlfn.XLOOKUP(A1506,Cleaning!$A:$A,Cleaning!$J:$J,0,0)</f>
        <v>Sausage Biscuit</v>
      </c>
      <c r="J1506" t="str">
        <f>_xlfn.XLOOKUP(A1506,Cleaning!$A:$A,Cleaning!$L:$L,0,0)</f>
        <v>Extra Egg</v>
      </c>
      <c r="K1506" t="str">
        <f>_xlfn.XLOOKUP(A1506,Cleaning!$A:$A,Cleaning!$X:$X,0,0)</f>
        <v>Cash</v>
      </c>
      <c r="L1506" s="3">
        <f>_xlfn.XLOOKUP(A1506,Cleaning!$A:$A,Cleaning!$M:$M,0,0)</f>
        <v>1</v>
      </c>
      <c r="M1506" s="5">
        <f>_xlfn.XLOOKUP(A1506,Cleaning!$A:$A,Cleaning!$O:$O,0,0)</f>
        <v>4</v>
      </c>
      <c r="N1506" s="12">
        <f>_xlfn.XLOOKUP(A1506,Cleaning!$A:$A,Cleaning!$P:$P,0,0)</f>
        <v>4</v>
      </c>
      <c r="O1506">
        <f>_xlfn.XLOOKUP(A1506,Cleaning!$A:$A,Cleaning!$R:$R,0,0)</f>
        <v>0</v>
      </c>
      <c r="P1506">
        <f>_xlfn.XLOOKUP(A1506,Cleaning!$A:$A,Cleaning!$T:$T,0,0)</f>
        <v>0.38</v>
      </c>
      <c r="Q1506" s="5">
        <f>_xlfn.XLOOKUP(A1506,Cleaning!$A:$A,Cleaning!$V:$V,0,0)</f>
        <v>4.38</v>
      </c>
    </row>
    <row r="1507" spans="1:17" x14ac:dyDescent="0.3">
      <c r="A1507" s="3">
        <v>121505</v>
      </c>
      <c r="B1507">
        <f>_xlfn.XLOOKUP(A1507,Cleaning!$A:$A,Cleaning!$B:$B,0,0)</f>
        <v>102</v>
      </c>
      <c r="C1507" s="2">
        <f>_xlfn.XLOOKUP(A1507,Cleaning!$A:$A,Cleaning!$C:$C,0,0)</f>
        <v>45838</v>
      </c>
      <c r="D1507" s="4">
        <f>_xlfn.XLOOKUP(A1507,Cleaning!$A:$A,Cleaning!$D:$D,0,0)</f>
        <v>0.21790509259259258</v>
      </c>
      <c r="E1507" s="2">
        <f>_xlfn.XLOOKUP(A1507,Cleaning!$A:$A,Cleaning!$E:$E,0,0)</f>
        <v>45838</v>
      </c>
      <c r="F1507" s="10" t="str">
        <f>_xlfn.XLOOKUP(A1507,Cleaning!$A:$A,Cleaning!$F:$F,0,0)</f>
        <v>Monday</v>
      </c>
      <c r="G1507" t="str">
        <f>_xlfn.XLOOKUP(A1507,Cleaning!$A:$A,Cleaning!$G:$G,0,0)</f>
        <v>Afternoon</v>
      </c>
      <c r="H1507" t="str">
        <f>_xlfn.XLOOKUP(A1507,Cleaning!$A:$A,Cleaning!$I:$I,0,0)</f>
        <v>Drive-Thru</v>
      </c>
      <c r="I1507" t="str">
        <f>_xlfn.XLOOKUP(A1507,Cleaning!$A:$A,Cleaning!$J:$J,0,0)</f>
        <v>French Fries</v>
      </c>
      <c r="J1507" t="str">
        <f>_xlfn.XLOOKUP(A1507,Cleaning!$A:$A,Cleaning!$L:$L,0,0)</f>
        <v>No Sauce</v>
      </c>
      <c r="K1507" t="str">
        <f>_xlfn.XLOOKUP(A1507,Cleaning!$A:$A,Cleaning!$X:$X,0,0)</f>
        <v>Cash</v>
      </c>
      <c r="L1507" s="3">
        <f>_xlfn.XLOOKUP(A1507,Cleaning!$A:$A,Cleaning!$M:$M,0,0)</f>
        <v>2</v>
      </c>
      <c r="M1507" s="5">
        <f>_xlfn.XLOOKUP(A1507,Cleaning!$A:$A,Cleaning!$O:$O,0,0)</f>
        <v>2.5100000000000002</v>
      </c>
      <c r="N1507" s="12">
        <f>_xlfn.XLOOKUP(A1507,Cleaning!$A:$A,Cleaning!$P:$P,0,0)</f>
        <v>5.0200000000000005</v>
      </c>
      <c r="O1507">
        <f>_xlfn.XLOOKUP(A1507,Cleaning!$A:$A,Cleaning!$R:$R,0,0)</f>
        <v>0</v>
      </c>
      <c r="P1507">
        <f>_xlfn.XLOOKUP(A1507,Cleaning!$A:$A,Cleaning!$T:$T,0,0)</f>
        <v>0.43</v>
      </c>
      <c r="Q1507" s="5">
        <f>_xlfn.XLOOKUP(A1507,Cleaning!$A:$A,Cleaning!$V:$V,0,0)</f>
        <v>5.45</v>
      </c>
    </row>
    <row r="1508" spans="1:17" x14ac:dyDescent="0.3">
      <c r="A1508" s="3">
        <v>121506</v>
      </c>
      <c r="B1508">
        <f>_xlfn.XLOOKUP(A1508,Cleaning!$A:$A,Cleaning!$B:$B,0,0)</f>
        <v>101</v>
      </c>
      <c r="C1508" s="2">
        <f>_xlfn.XLOOKUP(A1508,Cleaning!$A:$A,Cleaning!$C:$C,0,0)</f>
        <v>45819</v>
      </c>
      <c r="D1508" s="4">
        <f>_xlfn.XLOOKUP(A1508,Cleaning!$A:$A,Cleaning!$D:$D,0,0)</f>
        <v>0.10118055555555555</v>
      </c>
      <c r="E1508" s="2">
        <f>_xlfn.XLOOKUP(A1508,Cleaning!$A:$A,Cleaning!$E:$E,0,0)</f>
        <v>45819</v>
      </c>
      <c r="F1508" s="10" t="str">
        <f>_xlfn.XLOOKUP(A1508,Cleaning!$A:$A,Cleaning!$F:$F,0,0)</f>
        <v>Wednesday</v>
      </c>
      <c r="G1508" t="str">
        <f>_xlfn.XLOOKUP(A1508,Cleaning!$A:$A,Cleaning!$G:$G,0,0)</f>
        <v>Lunch</v>
      </c>
      <c r="H1508" t="str">
        <f>_xlfn.XLOOKUP(A1508,Cleaning!$A:$A,Cleaning!$I:$I,0,0)</f>
        <v>Delivery</v>
      </c>
      <c r="I1508" t="str">
        <f>_xlfn.XLOOKUP(A1508,Cleaning!$A:$A,Cleaning!$J:$J,0,0)</f>
        <v>Veggie Burger</v>
      </c>
      <c r="J1508" t="str">
        <f>_xlfn.XLOOKUP(A1508,Cleaning!$A:$A,Cleaning!$L:$L,0,0)</f>
        <v>Spicy</v>
      </c>
      <c r="K1508" t="str">
        <f>_xlfn.XLOOKUP(A1508,Cleaning!$A:$A,Cleaning!$X:$X,0,0)</f>
        <v>MobilePay</v>
      </c>
      <c r="L1508" s="3">
        <f>_xlfn.XLOOKUP(A1508,Cleaning!$A:$A,Cleaning!$M:$M,0,0)</f>
        <v>1</v>
      </c>
      <c r="M1508" s="5">
        <f>_xlfn.XLOOKUP(A1508,Cleaning!$A:$A,Cleaning!$O:$O,0,0)</f>
        <v>5.48</v>
      </c>
      <c r="N1508" s="12">
        <f>_xlfn.XLOOKUP(A1508,Cleaning!$A:$A,Cleaning!$P:$P,0,0)</f>
        <v>5.48</v>
      </c>
      <c r="O1508">
        <f>_xlfn.XLOOKUP(A1508,Cleaning!$A:$A,Cleaning!$R:$R,0,0)</f>
        <v>0</v>
      </c>
      <c r="P1508">
        <f>_xlfn.XLOOKUP(A1508,Cleaning!$A:$A,Cleaning!$T:$T,0,0)</f>
        <v>0.38</v>
      </c>
      <c r="Q1508" s="5">
        <f>_xlfn.XLOOKUP(A1508,Cleaning!$A:$A,Cleaning!$V:$V,0,0)</f>
        <v>5.86</v>
      </c>
    </row>
    <row r="1509" spans="1:17" x14ac:dyDescent="0.3">
      <c r="A1509" s="3">
        <v>121507</v>
      </c>
      <c r="B1509">
        <f>_xlfn.XLOOKUP(A1509,Cleaning!$A:$A,Cleaning!$B:$B,0,0)</f>
        <v>501</v>
      </c>
      <c r="C1509" s="2">
        <f>_xlfn.XLOOKUP(A1509,Cleaning!$A:$A,Cleaning!$C:$C,0,0)</f>
        <v>45787</v>
      </c>
      <c r="D1509" s="4">
        <f>_xlfn.XLOOKUP(A1509,Cleaning!$A:$A,Cleaning!$D:$D,0,0)</f>
        <v>0.2807175925925926</v>
      </c>
      <c r="E1509" s="2">
        <f>_xlfn.XLOOKUP(A1509,Cleaning!$A:$A,Cleaning!$E:$E,0,0)</f>
        <v>45787</v>
      </c>
      <c r="F1509" s="10" t="str">
        <f>_xlfn.XLOOKUP(A1509,Cleaning!$A:$A,Cleaning!$F:$F,0,0)</f>
        <v>Saturday</v>
      </c>
      <c r="G1509" t="str">
        <f>_xlfn.XLOOKUP(A1509,Cleaning!$A:$A,Cleaning!$G:$G,0,0)</f>
        <v>Breakfast</v>
      </c>
      <c r="H1509" t="str">
        <f>_xlfn.XLOOKUP(A1509,Cleaning!$A:$A,Cleaning!$I:$I,0,0)</f>
        <v>Drive-Thru</v>
      </c>
      <c r="I1509" t="str">
        <f>_xlfn.XLOOKUP(A1509,Cleaning!$A:$A,Cleaning!$J:$J,0,0)</f>
        <v>Hash Browns</v>
      </c>
      <c r="J1509" t="str">
        <f>_xlfn.XLOOKUP(A1509,Cleaning!$A:$A,Cleaning!$L:$L,0,0)</f>
        <v>Cinnamon</v>
      </c>
      <c r="K1509" t="str">
        <f>_xlfn.XLOOKUP(A1509,Cleaning!$A:$A,Cleaning!$X:$X,0,0)</f>
        <v>Card</v>
      </c>
      <c r="L1509" s="3">
        <f>_xlfn.XLOOKUP(A1509,Cleaning!$A:$A,Cleaning!$M:$M,0,0)</f>
        <v>1</v>
      </c>
      <c r="M1509" s="5">
        <f>_xlfn.XLOOKUP(A1509,Cleaning!$A:$A,Cleaning!$O:$O,0,0)</f>
        <v>2.1800000000000002</v>
      </c>
      <c r="N1509" s="12">
        <f>_xlfn.XLOOKUP(A1509,Cleaning!$A:$A,Cleaning!$P:$P,0,0)</f>
        <v>2.1800000000000002</v>
      </c>
      <c r="O1509">
        <f>_xlfn.XLOOKUP(A1509,Cleaning!$A:$A,Cleaning!$R:$R,0,0)</f>
        <v>0</v>
      </c>
      <c r="P1509">
        <f>_xlfn.XLOOKUP(A1509,Cleaning!$A:$A,Cleaning!$T:$T,0,0)</f>
        <v>0.13</v>
      </c>
      <c r="Q1509" s="5">
        <f>_xlfn.XLOOKUP(A1509,Cleaning!$A:$A,Cleaning!$V:$V,0,0)</f>
        <v>2.31</v>
      </c>
    </row>
    <row r="1510" spans="1:17" x14ac:dyDescent="0.3">
      <c r="A1510" s="3">
        <v>121508</v>
      </c>
      <c r="B1510">
        <f>_xlfn.XLOOKUP(A1510,Cleaning!$A:$A,Cleaning!$B:$B,0,0)</f>
        <v>103</v>
      </c>
      <c r="C1510" s="2">
        <f>_xlfn.XLOOKUP(A1510,Cleaning!$A:$A,Cleaning!$C:$C,0,0)</f>
        <v>45871</v>
      </c>
      <c r="D1510" s="4">
        <f>_xlfn.XLOOKUP(A1510,Cleaning!$A:$A,Cleaning!$D:$D,0,0)</f>
        <v>0.2945949074074074</v>
      </c>
      <c r="E1510" s="2">
        <f>_xlfn.XLOOKUP(A1510,Cleaning!$A:$A,Cleaning!$E:$E,0,0)</f>
        <v>45871</v>
      </c>
      <c r="F1510" s="10" t="str">
        <f>_xlfn.XLOOKUP(A1510,Cleaning!$A:$A,Cleaning!$F:$F,0,0)</f>
        <v>Saturday</v>
      </c>
      <c r="G1510" t="str">
        <f>_xlfn.XLOOKUP(A1510,Cleaning!$A:$A,Cleaning!$G:$G,0,0)</f>
        <v>Breakfast</v>
      </c>
      <c r="H1510" t="str">
        <f>_xlfn.XLOOKUP(A1510,Cleaning!$A:$A,Cleaning!$I:$I,0,0)</f>
        <v>Drive-Thru</v>
      </c>
      <c r="I1510" t="str">
        <f>_xlfn.XLOOKUP(A1510,Cleaning!$A:$A,Cleaning!$J:$J,0,0)</f>
        <v>Sausage Biscuit</v>
      </c>
      <c r="J1510" t="str">
        <f>_xlfn.XLOOKUP(A1510,Cleaning!$A:$A,Cleaning!$L:$L,0,0)</f>
        <v>No Modifier</v>
      </c>
      <c r="K1510" t="str">
        <f>_xlfn.XLOOKUP(A1510,Cleaning!$A:$A,Cleaning!$X:$X,0,0)</f>
        <v>Card</v>
      </c>
      <c r="L1510" s="3">
        <f>_xlfn.XLOOKUP(A1510,Cleaning!$A:$A,Cleaning!$M:$M,0,0)</f>
        <v>1</v>
      </c>
      <c r="M1510" s="5">
        <f>_xlfn.XLOOKUP(A1510,Cleaning!$A:$A,Cleaning!$O:$O,0,0)</f>
        <v>3.0599999999999996</v>
      </c>
      <c r="N1510" s="12">
        <f>_xlfn.XLOOKUP(A1510,Cleaning!$A:$A,Cleaning!$P:$P,0,0)</f>
        <v>3.0599999999999996</v>
      </c>
      <c r="O1510">
        <f>_xlfn.XLOOKUP(A1510,Cleaning!$A:$A,Cleaning!$R:$R,0,0)</f>
        <v>0</v>
      </c>
      <c r="P1510">
        <f>_xlfn.XLOOKUP(A1510,Cleaning!$A:$A,Cleaning!$T:$T,0,0)</f>
        <v>0.22</v>
      </c>
      <c r="Q1510" s="5">
        <f>_xlfn.XLOOKUP(A1510,Cleaning!$A:$A,Cleaning!$V:$V,0,0)</f>
        <v>3.28</v>
      </c>
    </row>
    <row r="1511" spans="1:17" x14ac:dyDescent="0.3">
      <c r="A1511" s="3">
        <v>121509</v>
      </c>
      <c r="B1511">
        <f>_xlfn.XLOOKUP(A1511,Cleaning!$A:$A,Cleaning!$B:$B,0,0)</f>
        <v>103</v>
      </c>
      <c r="C1511" s="2">
        <f>_xlfn.XLOOKUP(A1511,Cleaning!$A:$A,Cleaning!$C:$C,0,0)</f>
        <v>45840</v>
      </c>
      <c r="D1511" s="4">
        <f>_xlfn.XLOOKUP(A1511,Cleaning!$A:$A,Cleaning!$D:$D,0,0)</f>
        <v>0.49453703703703705</v>
      </c>
      <c r="E1511" s="2">
        <f>_xlfn.XLOOKUP(A1511,Cleaning!$A:$A,Cleaning!$E:$E,0,0)</f>
        <v>45840</v>
      </c>
      <c r="F1511" s="10" t="str">
        <f>_xlfn.XLOOKUP(A1511,Cleaning!$A:$A,Cleaning!$F:$F,0,0)</f>
        <v>Wednesday</v>
      </c>
      <c r="G1511" t="str">
        <f>_xlfn.XLOOKUP(A1511,Cleaning!$A:$A,Cleaning!$G:$G,0,0)</f>
        <v>Morning</v>
      </c>
      <c r="H1511" t="str">
        <f>_xlfn.XLOOKUP(A1511,Cleaning!$A:$A,Cleaning!$I:$I,0,0)</f>
        <v>Dine-In</v>
      </c>
      <c r="I1511" t="str">
        <f>_xlfn.XLOOKUP(A1511,Cleaning!$A:$A,Cleaning!$J:$J,0,0)</f>
        <v>Latte</v>
      </c>
      <c r="J1511" t="str">
        <f>_xlfn.XLOOKUP(A1511,Cleaning!$A:$A,Cleaning!$L:$L,0,0)</f>
        <v>No Modifier</v>
      </c>
      <c r="K1511" t="str">
        <f>_xlfn.XLOOKUP(A1511,Cleaning!$A:$A,Cleaning!$X:$X,0,0)</f>
        <v>Card</v>
      </c>
      <c r="L1511" s="3">
        <f>_xlfn.XLOOKUP(A1511,Cleaning!$A:$A,Cleaning!$M:$M,0,0)</f>
        <v>2</v>
      </c>
      <c r="M1511" s="5">
        <f>_xlfn.XLOOKUP(A1511,Cleaning!$A:$A,Cleaning!$O:$O,0,0)</f>
        <v>3.6100000000000003</v>
      </c>
      <c r="N1511" s="12">
        <f>_xlfn.XLOOKUP(A1511,Cleaning!$A:$A,Cleaning!$P:$P,0,0)</f>
        <v>7.2200000000000006</v>
      </c>
      <c r="O1511">
        <f>_xlfn.XLOOKUP(A1511,Cleaning!$A:$A,Cleaning!$R:$R,0,0)</f>
        <v>0</v>
      </c>
      <c r="P1511">
        <f>_xlfn.XLOOKUP(A1511,Cleaning!$A:$A,Cleaning!$T:$T,0,0)</f>
        <v>0.51</v>
      </c>
      <c r="Q1511" s="5">
        <f>_xlfn.XLOOKUP(A1511,Cleaning!$A:$A,Cleaning!$V:$V,0,0)</f>
        <v>7.73</v>
      </c>
    </row>
    <row r="1512" spans="1:17" x14ac:dyDescent="0.3">
      <c r="A1512" s="3">
        <v>121510</v>
      </c>
      <c r="B1512">
        <f>_xlfn.XLOOKUP(A1512,Cleaning!$A:$A,Cleaning!$B:$B,0,0)</f>
        <v>102</v>
      </c>
      <c r="C1512" s="2">
        <f>_xlfn.XLOOKUP(A1512,Cleaning!$A:$A,Cleaning!$C:$C,0,0)</f>
        <v>45783</v>
      </c>
      <c r="D1512" s="4">
        <f>_xlfn.XLOOKUP(A1512,Cleaning!$A:$A,Cleaning!$D:$D,0,0)</f>
        <v>0.10160879629629629</v>
      </c>
      <c r="E1512" s="2">
        <f>_xlfn.XLOOKUP(A1512,Cleaning!$A:$A,Cleaning!$E:$E,0,0)</f>
        <v>45783</v>
      </c>
      <c r="F1512" s="10" t="str">
        <f>_xlfn.XLOOKUP(A1512,Cleaning!$A:$A,Cleaning!$F:$F,0,0)</f>
        <v>Tuesday</v>
      </c>
      <c r="G1512" t="str">
        <f>_xlfn.XLOOKUP(A1512,Cleaning!$A:$A,Cleaning!$G:$G,0,0)</f>
        <v>Lunch</v>
      </c>
      <c r="H1512" t="str">
        <f>_xlfn.XLOOKUP(A1512,Cleaning!$A:$A,Cleaning!$I:$I,0,0)</f>
        <v>Drive-Thru</v>
      </c>
      <c r="I1512" t="str">
        <f>_xlfn.XLOOKUP(A1512,Cleaning!$A:$A,Cleaning!$J:$J,0,0)</f>
        <v>Cheeseburger Combo</v>
      </c>
      <c r="J1512" t="str">
        <f>_xlfn.XLOOKUP(A1512,Cleaning!$A:$A,Cleaning!$L:$L,0,0)</f>
        <v>No Modifier</v>
      </c>
      <c r="K1512" t="str">
        <f>_xlfn.XLOOKUP(A1512,Cleaning!$A:$A,Cleaning!$X:$X,0,0)</f>
        <v>MobilePay</v>
      </c>
      <c r="L1512" s="3">
        <f>_xlfn.XLOOKUP(A1512,Cleaning!$A:$A,Cleaning!$M:$M,0,0)</f>
        <v>1</v>
      </c>
      <c r="M1512" s="5">
        <f ca="1">_xlfn.XLOOKUP(A1512,Cleaning!$A:$A,Cleaning!$O:$O,0,0)</f>
        <v>1.3299999999999998</v>
      </c>
      <c r="N1512" s="12">
        <f ca="1">_xlfn.XLOOKUP(A1512,Cleaning!$A:$A,Cleaning!$P:$P,0,0)</f>
        <v>1.3299999999999998</v>
      </c>
      <c r="O1512">
        <f>_xlfn.XLOOKUP(A1512,Cleaning!$A:$A,Cleaning!$R:$R,0,0)</f>
        <v>0</v>
      </c>
      <c r="P1512">
        <f ca="1">_xlfn.XLOOKUP(A1512,Cleaning!$A:$A,Cleaning!$T:$T,0,0)</f>
        <v>0.10000000000000009</v>
      </c>
      <c r="Q1512" s="5">
        <f ca="1">_xlfn.XLOOKUP(A1512,Cleaning!$A:$A,Cleaning!$V:$V,0,0)</f>
        <v>1.43</v>
      </c>
    </row>
    <row r="1513" spans="1:17" x14ac:dyDescent="0.3">
      <c r="A1513" s="3">
        <v>121511</v>
      </c>
      <c r="B1513">
        <f>_xlfn.XLOOKUP(A1513,Cleaning!$A:$A,Cleaning!$B:$B,0,0)</f>
        <v>401</v>
      </c>
      <c r="C1513" s="2">
        <f>_xlfn.XLOOKUP(A1513,Cleaning!$A:$A,Cleaning!$C:$C,0,0)</f>
        <v>45810</v>
      </c>
      <c r="D1513" s="4">
        <f>_xlfn.XLOOKUP(A1513,Cleaning!$A:$A,Cleaning!$D:$D,0,0)</f>
        <v>0.26542824074074073</v>
      </c>
      <c r="E1513" s="2">
        <f>_xlfn.XLOOKUP(A1513,Cleaning!$A:$A,Cleaning!$E:$E,0,0)</f>
        <v>45810</v>
      </c>
      <c r="F1513" s="10" t="str">
        <f>_xlfn.XLOOKUP(A1513,Cleaning!$A:$A,Cleaning!$F:$F,0,0)</f>
        <v>Monday</v>
      </c>
      <c r="G1513" t="str">
        <f>_xlfn.XLOOKUP(A1513,Cleaning!$A:$A,Cleaning!$G:$G,0,0)</f>
        <v>Dinner</v>
      </c>
      <c r="H1513" t="str">
        <f>_xlfn.XLOOKUP(A1513,Cleaning!$A:$A,Cleaning!$I:$I,0,0)</f>
        <v>Drive-Thru</v>
      </c>
      <c r="I1513" t="str">
        <f>_xlfn.XLOOKUP(A1513,Cleaning!$A:$A,Cleaning!$J:$J,0,0)</f>
        <v>Double Cheeseburger Combo</v>
      </c>
      <c r="J1513" t="str">
        <f>_xlfn.XLOOKUP(A1513,Cleaning!$A:$A,Cleaning!$L:$L,0,0)</f>
        <v>No Modifier</v>
      </c>
      <c r="K1513" t="str">
        <f>_xlfn.XLOOKUP(A1513,Cleaning!$A:$A,Cleaning!$X:$X,0,0)</f>
        <v>MobilePay</v>
      </c>
      <c r="L1513" s="3">
        <f>_xlfn.XLOOKUP(A1513,Cleaning!$A:$A,Cleaning!$M:$M,0,0)</f>
        <v>1</v>
      </c>
      <c r="M1513" s="5">
        <f>_xlfn.XLOOKUP(A1513,Cleaning!$A:$A,Cleaning!$O:$O,0,0)</f>
        <v>9.89</v>
      </c>
      <c r="N1513" s="12">
        <f>_xlfn.XLOOKUP(A1513,Cleaning!$A:$A,Cleaning!$P:$P,0,0)</f>
        <v>9.89</v>
      </c>
      <c r="O1513">
        <f>_xlfn.XLOOKUP(A1513,Cleaning!$A:$A,Cleaning!$R:$R,0,0)</f>
        <v>0</v>
      </c>
      <c r="P1513">
        <f>_xlfn.XLOOKUP(A1513,Cleaning!$A:$A,Cleaning!$T:$T,0,0)</f>
        <v>0.94</v>
      </c>
      <c r="Q1513" s="5">
        <f>_xlfn.XLOOKUP(A1513,Cleaning!$A:$A,Cleaning!$V:$V,0,0)</f>
        <v>10.83</v>
      </c>
    </row>
    <row r="1514" spans="1:17" x14ac:dyDescent="0.3">
      <c r="A1514" s="3">
        <v>121512</v>
      </c>
      <c r="B1514">
        <f>_xlfn.XLOOKUP(A1514,Cleaning!$A:$A,Cleaning!$B:$B,0,0)</f>
        <v>403</v>
      </c>
      <c r="C1514" s="2">
        <f>_xlfn.XLOOKUP(A1514,Cleaning!$A:$A,Cleaning!$C:$C,0,0)</f>
        <v>45765</v>
      </c>
      <c r="D1514" s="4">
        <f>_xlfn.XLOOKUP(A1514,Cleaning!$A:$A,Cleaning!$D:$D,0,0)</f>
        <v>0.49872685185185184</v>
      </c>
      <c r="E1514" s="2">
        <f>_xlfn.XLOOKUP(A1514,Cleaning!$A:$A,Cleaning!$E:$E,0,0)</f>
        <v>45765</v>
      </c>
      <c r="F1514" s="10" t="str">
        <f>_xlfn.XLOOKUP(A1514,Cleaning!$A:$A,Cleaning!$F:$F,0,0)</f>
        <v>Friday</v>
      </c>
      <c r="G1514" t="str">
        <f>_xlfn.XLOOKUP(A1514,Cleaning!$A:$A,Cleaning!$G:$G,0,0)</f>
        <v>Lunch</v>
      </c>
      <c r="H1514" t="str">
        <f>_xlfn.XLOOKUP(A1514,Cleaning!$A:$A,Cleaning!$I:$I,0,0)</f>
        <v>Drive-Thru</v>
      </c>
      <c r="I1514" t="str">
        <f>_xlfn.XLOOKUP(A1514,Cleaning!$A:$A,Cleaning!$J:$J,0,0)</f>
        <v>Veggie Burger</v>
      </c>
      <c r="J1514" t="str">
        <f>_xlfn.XLOOKUP(A1514,Cleaning!$A:$A,Cleaning!$L:$L,0,0)</f>
        <v>Add Jalapenos</v>
      </c>
      <c r="K1514" t="str">
        <f>_xlfn.XLOOKUP(A1514,Cleaning!$A:$A,Cleaning!$X:$X,0,0)</f>
        <v>Card</v>
      </c>
      <c r="L1514" s="3">
        <f>_xlfn.XLOOKUP(A1514,Cleaning!$A:$A,Cleaning!$M:$M,0,0)</f>
        <v>2</v>
      </c>
      <c r="M1514" s="5">
        <f>_xlfn.XLOOKUP(A1514,Cleaning!$A:$A,Cleaning!$O:$O,0,0)</f>
        <v>5.3900000000000006</v>
      </c>
      <c r="N1514" s="12">
        <f>_xlfn.XLOOKUP(A1514,Cleaning!$A:$A,Cleaning!$P:$P,0,0)</f>
        <v>10.780000000000001</v>
      </c>
      <c r="O1514">
        <f>_xlfn.XLOOKUP(A1514,Cleaning!$A:$A,Cleaning!$R:$R,0,0)</f>
        <v>0</v>
      </c>
      <c r="P1514">
        <f>_xlfn.XLOOKUP(A1514,Cleaning!$A:$A,Cleaning!$T:$T,0,0)</f>
        <v>0.7</v>
      </c>
      <c r="Q1514" s="5">
        <f>_xlfn.XLOOKUP(A1514,Cleaning!$A:$A,Cleaning!$V:$V,0,0)</f>
        <v>11.48</v>
      </c>
    </row>
    <row r="1515" spans="1:17" x14ac:dyDescent="0.3">
      <c r="A1515" s="3">
        <v>121513</v>
      </c>
      <c r="B1515">
        <f>_xlfn.XLOOKUP(A1515,Cleaning!$A:$A,Cleaning!$B:$B,0,0)</f>
        <v>102</v>
      </c>
      <c r="C1515" s="2">
        <f>_xlfn.XLOOKUP(A1515,Cleaning!$A:$A,Cleaning!$C:$C,0,0)</f>
        <v>45839</v>
      </c>
      <c r="D1515" s="4">
        <f>_xlfn.XLOOKUP(A1515,Cleaning!$A:$A,Cleaning!$D:$D,0,0)</f>
        <v>0.24208333333333334</v>
      </c>
      <c r="E1515" s="2">
        <f>_xlfn.XLOOKUP(A1515,Cleaning!$A:$A,Cleaning!$E:$E,0,0)</f>
        <v>45839</v>
      </c>
      <c r="F1515" s="10" t="str">
        <f>_xlfn.XLOOKUP(A1515,Cleaning!$A:$A,Cleaning!$F:$F,0,0)</f>
        <v>Tuesday</v>
      </c>
      <c r="G1515" t="str">
        <f>_xlfn.XLOOKUP(A1515,Cleaning!$A:$A,Cleaning!$G:$G,0,0)</f>
        <v>Afternoon</v>
      </c>
      <c r="H1515" t="str">
        <f>_xlfn.XLOOKUP(A1515,Cleaning!$A:$A,Cleaning!$I:$I,0,0)</f>
        <v>Dine-In</v>
      </c>
      <c r="I1515" t="str">
        <f>_xlfn.XLOOKUP(A1515,Cleaning!$A:$A,Cleaning!$J:$J,0,0)</f>
        <v>Bottled Water</v>
      </c>
      <c r="J1515" t="str">
        <f>_xlfn.XLOOKUP(A1515,Cleaning!$A:$A,Cleaning!$L:$L,0,0)</f>
        <v>Light Ice</v>
      </c>
      <c r="K1515" t="str">
        <f>_xlfn.XLOOKUP(A1515,Cleaning!$A:$A,Cleaning!$X:$X,0,0)</f>
        <v>MobilePay</v>
      </c>
      <c r="L1515" s="3">
        <f>_xlfn.XLOOKUP(A1515,Cleaning!$A:$A,Cleaning!$M:$M,0,0)</f>
        <v>2</v>
      </c>
      <c r="M1515" s="5">
        <f>_xlfn.XLOOKUP(A1515,Cleaning!$A:$A,Cleaning!$O:$O,0,0)</f>
        <v>1.28</v>
      </c>
      <c r="N1515" s="12">
        <f>_xlfn.XLOOKUP(A1515,Cleaning!$A:$A,Cleaning!$P:$P,0,0)</f>
        <v>2.56</v>
      </c>
      <c r="O1515">
        <f>_xlfn.XLOOKUP(A1515,Cleaning!$A:$A,Cleaning!$R:$R,0,0)</f>
        <v>0.38</v>
      </c>
      <c r="P1515">
        <f>_xlfn.XLOOKUP(A1515,Cleaning!$A:$A,Cleaning!$T:$T,0,0)</f>
        <v>0.19</v>
      </c>
      <c r="Q1515" s="5">
        <f>_xlfn.XLOOKUP(A1515,Cleaning!$A:$A,Cleaning!$V:$V,0,0)</f>
        <v>2.37</v>
      </c>
    </row>
    <row r="1516" spans="1:17" x14ac:dyDescent="0.3">
      <c r="A1516" s="3">
        <v>121514</v>
      </c>
      <c r="B1516">
        <f>_xlfn.XLOOKUP(A1516,Cleaning!$A:$A,Cleaning!$B:$B,0,0)</f>
        <v>103</v>
      </c>
      <c r="C1516" s="2">
        <f>_xlfn.XLOOKUP(A1516,Cleaning!$A:$A,Cleaning!$C:$C,0,0)</f>
        <v>45801</v>
      </c>
      <c r="D1516" s="4">
        <f>_xlfn.XLOOKUP(A1516,Cleaning!$A:$A,Cleaning!$D:$D,0,0)</f>
        <v>0.31700231481481483</v>
      </c>
      <c r="E1516" s="2">
        <f>_xlfn.XLOOKUP(A1516,Cleaning!$A:$A,Cleaning!$E:$E,0,0)</f>
        <v>45801</v>
      </c>
      <c r="F1516" s="10" t="str">
        <f>_xlfn.XLOOKUP(A1516,Cleaning!$A:$A,Cleaning!$F:$F,0,0)</f>
        <v>Saturday</v>
      </c>
      <c r="G1516" t="str">
        <f>_xlfn.XLOOKUP(A1516,Cleaning!$A:$A,Cleaning!$G:$G,0,0)</f>
        <v>Breakfast</v>
      </c>
      <c r="H1516" t="str">
        <f>_xlfn.XLOOKUP(A1516,Cleaning!$A:$A,Cleaning!$I:$I,0,0)</f>
        <v>Drive-Thru</v>
      </c>
      <c r="I1516" t="str">
        <f>_xlfn.XLOOKUP(A1516,Cleaning!$A:$A,Cleaning!$J:$J,0,0)</f>
        <v>Coffee</v>
      </c>
      <c r="J1516" t="str">
        <f>_xlfn.XLOOKUP(A1516,Cleaning!$A:$A,Cleaning!$L:$L,0,0)</f>
        <v>No Modifier</v>
      </c>
      <c r="K1516" t="str">
        <f>_xlfn.XLOOKUP(A1516,Cleaning!$A:$A,Cleaning!$X:$X,0,0)</f>
        <v>Card</v>
      </c>
      <c r="L1516" s="3">
        <f>_xlfn.XLOOKUP(A1516,Cleaning!$A:$A,Cleaning!$M:$M,0,0)</f>
        <v>1</v>
      </c>
      <c r="M1516" s="5">
        <f>_xlfn.XLOOKUP(A1516,Cleaning!$A:$A,Cleaning!$O:$O,0,0)</f>
        <v>1.87</v>
      </c>
      <c r="N1516" s="12">
        <f>_xlfn.XLOOKUP(A1516,Cleaning!$A:$A,Cleaning!$P:$P,0,0)</f>
        <v>1.87</v>
      </c>
      <c r="O1516">
        <f>_xlfn.XLOOKUP(A1516,Cleaning!$A:$A,Cleaning!$R:$R,0,0)</f>
        <v>0</v>
      </c>
      <c r="P1516">
        <f>_xlfn.XLOOKUP(A1516,Cleaning!$A:$A,Cleaning!$T:$T,0,0)</f>
        <v>0.13</v>
      </c>
      <c r="Q1516" s="5">
        <f>_xlfn.XLOOKUP(A1516,Cleaning!$A:$A,Cleaning!$V:$V,0,0)</f>
        <v>2</v>
      </c>
    </row>
    <row r="1517" spans="1:17" x14ac:dyDescent="0.3">
      <c r="A1517" s="3">
        <v>121515</v>
      </c>
      <c r="B1517">
        <f>_xlfn.XLOOKUP(A1517,Cleaning!$A:$A,Cleaning!$B:$B,0,0)</f>
        <v>102</v>
      </c>
      <c r="C1517" s="2">
        <f>_xlfn.XLOOKUP(A1517,Cleaning!$A:$A,Cleaning!$C:$C,0,0)</f>
        <v>45827</v>
      </c>
      <c r="D1517" s="4">
        <f>_xlfn.XLOOKUP(A1517,Cleaning!$A:$A,Cleaning!$D:$D,0,0)</f>
        <v>0.46684027777777776</v>
      </c>
      <c r="E1517" s="2">
        <f>_xlfn.XLOOKUP(A1517,Cleaning!$A:$A,Cleaning!$E:$E,0,0)</f>
        <v>45827</v>
      </c>
      <c r="F1517" s="10" t="str">
        <f>_xlfn.XLOOKUP(A1517,Cleaning!$A:$A,Cleaning!$F:$F,0,0)</f>
        <v>Thursday</v>
      </c>
      <c r="G1517" t="str">
        <f>_xlfn.XLOOKUP(A1517,Cleaning!$A:$A,Cleaning!$G:$G,0,0)</f>
        <v>Lunch</v>
      </c>
      <c r="H1517" t="str">
        <f>_xlfn.XLOOKUP(A1517,Cleaning!$A:$A,Cleaning!$I:$I,0,0)</f>
        <v>Dine-In</v>
      </c>
      <c r="I1517" t="str">
        <f>_xlfn.XLOOKUP(A1517,Cleaning!$A:$A,Cleaning!$J:$J,0,0)</f>
        <v>Spicy Chicken Sandwich</v>
      </c>
      <c r="J1517" t="str">
        <f>_xlfn.XLOOKUP(A1517,Cleaning!$A:$A,Cleaning!$L:$L,0,0)</f>
        <v>No Modifier</v>
      </c>
      <c r="K1517" t="str">
        <f>_xlfn.XLOOKUP(A1517,Cleaning!$A:$A,Cleaning!$X:$X,0,0)</f>
        <v>MobilePay</v>
      </c>
      <c r="L1517" s="3">
        <f>_xlfn.XLOOKUP(A1517,Cleaning!$A:$A,Cleaning!$M:$M,0,0)</f>
        <v>1</v>
      </c>
      <c r="M1517" s="5">
        <f>_xlfn.XLOOKUP(A1517,Cleaning!$A:$A,Cleaning!$O:$O,0,0)</f>
        <v>5.59</v>
      </c>
      <c r="N1517" s="12">
        <f>_xlfn.XLOOKUP(A1517,Cleaning!$A:$A,Cleaning!$P:$P,0,0)</f>
        <v>5.59</v>
      </c>
      <c r="O1517">
        <f>_xlfn.XLOOKUP(A1517,Cleaning!$A:$A,Cleaning!$R:$R,0,0)</f>
        <v>0.56000000000000005</v>
      </c>
      <c r="P1517">
        <f>_xlfn.XLOOKUP(A1517,Cleaning!$A:$A,Cleaning!$T:$T,0,0)</f>
        <v>0.3</v>
      </c>
      <c r="Q1517" s="5">
        <f>_xlfn.XLOOKUP(A1517,Cleaning!$A:$A,Cleaning!$V:$V,0,0)</f>
        <v>5.33</v>
      </c>
    </row>
    <row r="1518" spans="1:17" x14ac:dyDescent="0.3">
      <c r="A1518" s="3">
        <v>121516</v>
      </c>
      <c r="B1518">
        <f>_xlfn.XLOOKUP(A1518,Cleaning!$A:$A,Cleaning!$B:$B,0,0)</f>
        <v>102</v>
      </c>
      <c r="C1518" s="2">
        <f>_xlfn.XLOOKUP(A1518,Cleaning!$A:$A,Cleaning!$C:$C,0,0)</f>
        <v>45800</v>
      </c>
      <c r="D1518" s="4">
        <f>_xlfn.XLOOKUP(A1518,Cleaning!$A:$A,Cleaning!$D:$D,0,0)</f>
        <v>0.39142361111111112</v>
      </c>
      <c r="E1518" s="2">
        <f>_xlfn.XLOOKUP(A1518,Cleaning!$A:$A,Cleaning!$E:$E,0,0)</f>
        <v>45800</v>
      </c>
      <c r="F1518" s="10" t="str">
        <f>_xlfn.XLOOKUP(A1518,Cleaning!$A:$A,Cleaning!$F:$F,0,0)</f>
        <v>Friday</v>
      </c>
      <c r="G1518" t="str">
        <f>_xlfn.XLOOKUP(A1518,Cleaning!$A:$A,Cleaning!$G:$G,0,0)</f>
        <v>Dinner</v>
      </c>
      <c r="H1518" t="str">
        <f>_xlfn.XLOOKUP(A1518,Cleaning!$A:$A,Cleaning!$I:$I,0,0)</f>
        <v>Delivery</v>
      </c>
      <c r="I1518" t="str">
        <f>_xlfn.XLOOKUP(A1518,Cleaning!$A:$A,Cleaning!$J:$J,0,0)</f>
        <v>Spicy Chicken Sandwich</v>
      </c>
      <c r="J1518" t="str">
        <f>_xlfn.XLOOKUP(A1518,Cleaning!$A:$A,Cleaning!$L:$L,0,0)</f>
        <v>Extra Sauce</v>
      </c>
      <c r="K1518" t="str">
        <f>_xlfn.XLOOKUP(A1518,Cleaning!$A:$A,Cleaning!$X:$X,0,0)</f>
        <v>Card</v>
      </c>
      <c r="L1518" s="3">
        <f>_xlfn.XLOOKUP(A1518,Cleaning!$A:$A,Cleaning!$M:$M,0,0)</f>
        <v>1</v>
      </c>
      <c r="M1518" s="5">
        <f>_xlfn.XLOOKUP(A1518,Cleaning!$A:$A,Cleaning!$O:$O,0,0)</f>
        <v>6.4700000000000006</v>
      </c>
      <c r="N1518" s="12">
        <f>_xlfn.XLOOKUP(A1518,Cleaning!$A:$A,Cleaning!$P:$P,0,0)</f>
        <v>6.4700000000000006</v>
      </c>
      <c r="O1518">
        <f>_xlfn.XLOOKUP(A1518,Cleaning!$A:$A,Cleaning!$R:$R,0,0)</f>
        <v>0</v>
      </c>
      <c r="P1518">
        <f>_xlfn.XLOOKUP(A1518,Cleaning!$A:$A,Cleaning!$T:$T,0,0)</f>
        <v>0.52</v>
      </c>
      <c r="Q1518" s="5">
        <f>_xlfn.XLOOKUP(A1518,Cleaning!$A:$A,Cleaning!$V:$V,0,0)</f>
        <v>6.99</v>
      </c>
    </row>
    <row r="1519" spans="1:17" x14ac:dyDescent="0.3">
      <c r="A1519" s="3">
        <v>121517</v>
      </c>
      <c r="B1519">
        <f>_xlfn.XLOOKUP(A1519,Cleaning!$A:$A,Cleaning!$B:$B,0,0)</f>
        <v>501</v>
      </c>
      <c r="C1519" s="2">
        <f>_xlfn.XLOOKUP(A1519,Cleaning!$A:$A,Cleaning!$C:$C,0,0)</f>
        <v>45826</v>
      </c>
      <c r="D1519" s="4">
        <f>_xlfn.XLOOKUP(A1519,Cleaning!$A:$A,Cleaning!$D:$D,0,0)</f>
        <v>0.41315972222222225</v>
      </c>
      <c r="E1519" s="2">
        <f>_xlfn.XLOOKUP(A1519,Cleaning!$A:$A,Cleaning!$E:$E,0,0)</f>
        <v>45826</v>
      </c>
      <c r="F1519" s="10" t="str">
        <f>_xlfn.XLOOKUP(A1519,Cleaning!$A:$A,Cleaning!$F:$F,0,0)</f>
        <v>Wednesday</v>
      </c>
      <c r="G1519" t="str">
        <f>_xlfn.XLOOKUP(A1519,Cleaning!$A:$A,Cleaning!$G:$G,0,0)</f>
        <v>Breakfast</v>
      </c>
      <c r="H1519" t="str">
        <f>_xlfn.XLOOKUP(A1519,Cleaning!$A:$A,Cleaning!$I:$I,0,0)</f>
        <v>Drive-Thru</v>
      </c>
      <c r="I1519" t="str">
        <f>_xlfn.XLOOKUP(A1519,Cleaning!$A:$A,Cleaning!$J:$J,0,0)</f>
        <v>Egg Muffin</v>
      </c>
      <c r="J1519" t="str">
        <f>_xlfn.XLOOKUP(A1519,Cleaning!$A:$A,Cleaning!$L:$L,0,0)</f>
        <v>No Modifier</v>
      </c>
      <c r="K1519" t="str">
        <f>_xlfn.XLOOKUP(A1519,Cleaning!$A:$A,Cleaning!$X:$X,0,0)</f>
        <v>Card</v>
      </c>
      <c r="L1519" s="3">
        <f>_xlfn.XLOOKUP(A1519,Cleaning!$A:$A,Cleaning!$M:$M,0,0)</f>
        <v>1</v>
      </c>
      <c r="M1519" s="5">
        <f>_xlfn.XLOOKUP(A1519,Cleaning!$A:$A,Cleaning!$O:$O,0,0)</f>
        <v>3.4</v>
      </c>
      <c r="N1519" s="12">
        <f>_xlfn.XLOOKUP(A1519,Cleaning!$A:$A,Cleaning!$P:$P,0,0)</f>
        <v>3.4</v>
      </c>
      <c r="O1519">
        <f>_xlfn.XLOOKUP(A1519,Cleaning!$A:$A,Cleaning!$R:$R,0,0)</f>
        <v>0</v>
      </c>
      <c r="P1519">
        <f>_xlfn.XLOOKUP(A1519,Cleaning!$A:$A,Cleaning!$T:$T,0,0)</f>
        <v>0.22</v>
      </c>
      <c r="Q1519" s="5">
        <f>_xlfn.XLOOKUP(A1519,Cleaning!$A:$A,Cleaning!$V:$V,0,0)</f>
        <v>3.62</v>
      </c>
    </row>
    <row r="1520" spans="1:17" x14ac:dyDescent="0.3">
      <c r="A1520" s="3">
        <v>121518</v>
      </c>
      <c r="B1520">
        <f>_xlfn.XLOOKUP(A1520,Cleaning!$A:$A,Cleaning!$B:$B,0,0)</f>
        <v>401</v>
      </c>
      <c r="C1520" s="2">
        <f>_xlfn.XLOOKUP(A1520,Cleaning!$A:$A,Cleaning!$C:$C,0,0)</f>
        <v>45867</v>
      </c>
      <c r="D1520" s="4">
        <f>_xlfn.XLOOKUP(A1520,Cleaning!$A:$A,Cleaning!$D:$D,0,0)</f>
        <v>0.12774305555555557</v>
      </c>
      <c r="E1520" s="2">
        <f>_xlfn.XLOOKUP(A1520,Cleaning!$A:$A,Cleaning!$E:$E,0,0)</f>
        <v>45867</v>
      </c>
      <c r="F1520" s="10" t="str">
        <f>_xlfn.XLOOKUP(A1520,Cleaning!$A:$A,Cleaning!$F:$F,0,0)</f>
        <v>Tuesday</v>
      </c>
      <c r="G1520" t="str">
        <f>_xlfn.XLOOKUP(A1520,Cleaning!$A:$A,Cleaning!$G:$G,0,0)</f>
        <v>Afternoon</v>
      </c>
      <c r="H1520" t="str">
        <f>_xlfn.XLOOKUP(A1520,Cleaning!$A:$A,Cleaning!$I:$I,0,0)</f>
        <v>Delivery</v>
      </c>
      <c r="I1520" t="str">
        <f>_xlfn.XLOOKUP(A1520,Cleaning!$A:$A,Cleaning!$J:$J,0,0)</f>
        <v>Milkshake</v>
      </c>
      <c r="J1520" t="str">
        <f>_xlfn.XLOOKUP(A1520,Cleaning!$A:$A,Cleaning!$L:$L,0,0)</f>
        <v>Extra Ice</v>
      </c>
      <c r="K1520" t="str">
        <f>_xlfn.XLOOKUP(A1520,Cleaning!$A:$A,Cleaning!$X:$X,0,0)</f>
        <v>MobilePay</v>
      </c>
      <c r="L1520" s="3">
        <f>_xlfn.XLOOKUP(A1520,Cleaning!$A:$A,Cleaning!$M:$M,0,0)</f>
        <v>1</v>
      </c>
      <c r="M1520" s="5">
        <f>_xlfn.XLOOKUP(A1520,Cleaning!$A:$A,Cleaning!$O:$O,0,0)</f>
        <v>3.6500000000000004</v>
      </c>
      <c r="N1520" s="12">
        <f>_xlfn.XLOOKUP(A1520,Cleaning!$A:$A,Cleaning!$P:$P,0,0)</f>
        <v>3.6500000000000004</v>
      </c>
      <c r="O1520">
        <f>_xlfn.XLOOKUP(A1520,Cleaning!$A:$A,Cleaning!$R:$R,0,0)</f>
        <v>0</v>
      </c>
      <c r="P1520">
        <f>_xlfn.XLOOKUP(A1520,Cleaning!$A:$A,Cleaning!$T:$T,0,0)</f>
        <v>0.24</v>
      </c>
      <c r="Q1520" s="5">
        <f>_xlfn.XLOOKUP(A1520,Cleaning!$A:$A,Cleaning!$V:$V,0,0)</f>
        <v>3.89</v>
      </c>
    </row>
    <row r="1521" spans="1:17" x14ac:dyDescent="0.3">
      <c r="A1521" s="3">
        <v>121519</v>
      </c>
      <c r="B1521">
        <f>_xlfn.XLOOKUP(A1521,Cleaning!$A:$A,Cleaning!$B:$B,0,0)</f>
        <v>102</v>
      </c>
      <c r="C1521" s="2">
        <f>_xlfn.XLOOKUP(A1521,Cleaning!$A:$A,Cleaning!$C:$C,0,0)</f>
        <v>45815</v>
      </c>
      <c r="D1521" s="4">
        <f>_xlfn.XLOOKUP(A1521,Cleaning!$A:$A,Cleaning!$D:$D,0,0)</f>
        <v>0.20810185185185184</v>
      </c>
      <c r="E1521" s="2">
        <f>_xlfn.XLOOKUP(A1521,Cleaning!$A:$A,Cleaning!$E:$E,0,0)</f>
        <v>45815</v>
      </c>
      <c r="F1521" s="10" t="str">
        <f>_xlfn.XLOOKUP(A1521,Cleaning!$A:$A,Cleaning!$F:$F,0,0)</f>
        <v>Saturday</v>
      </c>
      <c r="G1521" t="str">
        <f>_xlfn.XLOOKUP(A1521,Cleaning!$A:$A,Cleaning!$G:$G,0,0)</f>
        <v>Afternoon</v>
      </c>
      <c r="H1521" t="str">
        <f>_xlfn.XLOOKUP(A1521,Cleaning!$A:$A,Cleaning!$I:$I,0,0)</f>
        <v>Takeout</v>
      </c>
      <c r="I1521" t="str">
        <f>_xlfn.XLOOKUP(A1521,Cleaning!$A:$A,Cleaning!$J:$J,0,0)</f>
        <v>Onion Rings</v>
      </c>
      <c r="J1521" t="str">
        <f>_xlfn.XLOOKUP(A1521,Cleaning!$A:$A,Cleaning!$L:$L,0,0)</f>
        <v>Extra Sauce</v>
      </c>
      <c r="K1521" t="str">
        <f>_xlfn.XLOOKUP(A1521,Cleaning!$A:$A,Cleaning!$X:$X,0,0)</f>
        <v>Cash</v>
      </c>
      <c r="L1521" s="3">
        <f>_xlfn.XLOOKUP(A1521,Cleaning!$A:$A,Cleaning!$M:$M,0,0)</f>
        <v>3</v>
      </c>
      <c r="M1521" s="5">
        <f>_xlfn.XLOOKUP(A1521,Cleaning!$A:$A,Cleaning!$O:$O,0,0)</f>
        <v>3.9199999999999995</v>
      </c>
      <c r="N1521" s="12">
        <f>_xlfn.XLOOKUP(A1521,Cleaning!$A:$A,Cleaning!$P:$P,0,0)</f>
        <v>11.759999999999998</v>
      </c>
      <c r="O1521">
        <f>_xlfn.XLOOKUP(A1521,Cleaning!$A:$A,Cleaning!$R:$R,0,0)</f>
        <v>1.18</v>
      </c>
      <c r="P1521">
        <f>_xlfn.XLOOKUP(A1521,Cleaning!$A:$A,Cleaning!$T:$T,0,0)</f>
        <v>0.79</v>
      </c>
      <c r="Q1521" s="5">
        <f>_xlfn.XLOOKUP(A1521,Cleaning!$A:$A,Cleaning!$V:$V,0,0)</f>
        <v>11.37</v>
      </c>
    </row>
    <row r="1522" spans="1:17" x14ac:dyDescent="0.3">
      <c r="A1522" s="3">
        <v>121520</v>
      </c>
      <c r="B1522">
        <f>_xlfn.XLOOKUP(A1522,Cleaning!$A:$A,Cleaning!$B:$B,0,0)</f>
        <v>501</v>
      </c>
      <c r="C1522" s="2">
        <f>_xlfn.XLOOKUP(A1522,Cleaning!$A:$A,Cleaning!$C:$C,0,0)</f>
        <v>45794</v>
      </c>
      <c r="D1522" s="4">
        <f>_xlfn.XLOOKUP(A1522,Cleaning!$A:$A,Cleaning!$D:$D,0,0)</f>
        <v>0.47995370370370372</v>
      </c>
      <c r="E1522" s="2">
        <f>_xlfn.XLOOKUP(A1522,Cleaning!$A:$A,Cleaning!$E:$E,0,0)</f>
        <v>45794</v>
      </c>
      <c r="F1522" s="10" t="str">
        <f>_xlfn.XLOOKUP(A1522,Cleaning!$A:$A,Cleaning!$F:$F,0,0)</f>
        <v>Saturday</v>
      </c>
      <c r="G1522" t="str">
        <f>_xlfn.XLOOKUP(A1522,Cleaning!$A:$A,Cleaning!$G:$G,0,0)</f>
        <v>Morning</v>
      </c>
      <c r="H1522" t="str">
        <f>_xlfn.XLOOKUP(A1522,Cleaning!$A:$A,Cleaning!$I:$I,0,0)</f>
        <v>Drive-Thru</v>
      </c>
      <c r="I1522" t="str">
        <f>_xlfn.XLOOKUP(A1522,Cleaning!$A:$A,Cleaning!$J:$J,0,0)</f>
        <v>Bottled Water</v>
      </c>
      <c r="J1522" t="str">
        <f>_xlfn.XLOOKUP(A1522,Cleaning!$A:$A,Cleaning!$L:$L,0,0)</f>
        <v>Light Ice</v>
      </c>
      <c r="K1522" t="str">
        <f>_xlfn.XLOOKUP(A1522,Cleaning!$A:$A,Cleaning!$X:$X,0,0)</f>
        <v>Card</v>
      </c>
      <c r="L1522" s="3">
        <f>_xlfn.XLOOKUP(A1522,Cleaning!$A:$A,Cleaning!$M:$M,0,0)</f>
        <v>1</v>
      </c>
      <c r="M1522" s="5">
        <f>_xlfn.XLOOKUP(A1522,Cleaning!$A:$A,Cleaning!$O:$O,0,0)</f>
        <v>1.54</v>
      </c>
      <c r="N1522" s="12">
        <f>_xlfn.XLOOKUP(A1522,Cleaning!$A:$A,Cleaning!$P:$P,0,0)</f>
        <v>1.54</v>
      </c>
      <c r="O1522">
        <f>_xlfn.XLOOKUP(A1522,Cleaning!$A:$A,Cleaning!$R:$R,0,0)</f>
        <v>0.31</v>
      </c>
      <c r="P1522">
        <f>_xlfn.XLOOKUP(A1522,Cleaning!$A:$A,Cleaning!$T:$T,0,0)</f>
        <v>0.09</v>
      </c>
      <c r="Q1522" s="5">
        <f>_xlfn.XLOOKUP(A1522,Cleaning!$A:$A,Cleaning!$V:$V,0,0)</f>
        <v>1.32</v>
      </c>
    </row>
    <row r="1523" spans="1:17" x14ac:dyDescent="0.3">
      <c r="A1523" s="3">
        <v>121521</v>
      </c>
      <c r="B1523">
        <f>_xlfn.XLOOKUP(A1523,Cleaning!$A:$A,Cleaning!$B:$B,0,0)</f>
        <v>402</v>
      </c>
      <c r="C1523" s="2">
        <f>_xlfn.XLOOKUP(A1523,Cleaning!$A:$A,Cleaning!$C:$C,0,0)</f>
        <v>45860</v>
      </c>
      <c r="D1523" s="4">
        <f>_xlfn.XLOOKUP(A1523,Cleaning!$A:$A,Cleaning!$D:$D,0,0)</f>
        <v>0.33701388888888889</v>
      </c>
      <c r="E1523" s="2">
        <f>_xlfn.XLOOKUP(A1523,Cleaning!$A:$A,Cleaning!$E:$E,0,0)</f>
        <v>45860</v>
      </c>
      <c r="F1523" s="10" t="str">
        <f>_xlfn.XLOOKUP(A1523,Cleaning!$A:$A,Cleaning!$F:$F,0,0)</f>
        <v>Tuesday</v>
      </c>
      <c r="G1523" t="str">
        <f>_xlfn.XLOOKUP(A1523,Cleaning!$A:$A,Cleaning!$G:$G,0,0)</f>
        <v>Dinner</v>
      </c>
      <c r="H1523" t="str">
        <f>_xlfn.XLOOKUP(A1523,Cleaning!$A:$A,Cleaning!$I:$I,0,0)</f>
        <v>Takeout</v>
      </c>
      <c r="I1523" t="str">
        <f>_xlfn.XLOOKUP(A1523,Cleaning!$A:$A,Cleaning!$J:$J,0,0)</f>
        <v>Double Cheeseburger Combo</v>
      </c>
      <c r="J1523" t="str">
        <f>_xlfn.XLOOKUP(A1523,Cleaning!$A:$A,Cleaning!$L:$L,0,0)</f>
        <v>No Modifier</v>
      </c>
      <c r="K1523" t="str">
        <f>_xlfn.XLOOKUP(A1523,Cleaning!$A:$A,Cleaning!$X:$X,0,0)</f>
        <v>MobilePay</v>
      </c>
      <c r="L1523" s="3">
        <f>_xlfn.XLOOKUP(A1523,Cleaning!$A:$A,Cleaning!$M:$M,0,0)</f>
        <v>3</v>
      </c>
      <c r="M1523" s="5">
        <f>_xlfn.XLOOKUP(A1523,Cleaning!$A:$A,Cleaning!$O:$O,0,0)</f>
        <v>10.28</v>
      </c>
      <c r="N1523" s="12">
        <f>_xlfn.XLOOKUP(A1523,Cleaning!$A:$A,Cleaning!$P:$P,0,0)</f>
        <v>30.839999999999996</v>
      </c>
      <c r="O1523">
        <f>_xlfn.XLOOKUP(A1523,Cleaning!$A:$A,Cleaning!$R:$R,0,0)</f>
        <v>0</v>
      </c>
      <c r="P1523">
        <f>_xlfn.XLOOKUP(A1523,Cleaning!$A:$A,Cleaning!$T:$T,0,0)</f>
        <v>1.85</v>
      </c>
      <c r="Q1523" s="5">
        <f>_xlfn.XLOOKUP(A1523,Cleaning!$A:$A,Cleaning!$V:$V,0,0)</f>
        <v>32.69</v>
      </c>
    </row>
    <row r="1524" spans="1:17" x14ac:dyDescent="0.3">
      <c r="A1524" s="3">
        <v>121522</v>
      </c>
      <c r="B1524">
        <f>_xlfn.XLOOKUP(A1524,Cleaning!$A:$A,Cleaning!$B:$B,0,0)</f>
        <v>401</v>
      </c>
      <c r="C1524" s="2">
        <f>_xlfn.XLOOKUP(A1524,Cleaning!$A:$A,Cleaning!$C:$C,0,0)</f>
        <v>45808</v>
      </c>
      <c r="D1524" s="4">
        <f>_xlfn.XLOOKUP(A1524,Cleaning!$A:$A,Cleaning!$D:$D,0,0)</f>
        <v>0.21655092592592592</v>
      </c>
      <c r="E1524" s="2">
        <f>_xlfn.XLOOKUP(A1524,Cleaning!$A:$A,Cleaning!$E:$E,0,0)</f>
        <v>45808</v>
      </c>
      <c r="F1524" s="10" t="str">
        <f>_xlfn.XLOOKUP(A1524,Cleaning!$A:$A,Cleaning!$F:$F,0,0)</f>
        <v>Saturday</v>
      </c>
      <c r="G1524" t="str">
        <f>_xlfn.XLOOKUP(A1524,Cleaning!$A:$A,Cleaning!$G:$G,0,0)</f>
        <v>Breakfast</v>
      </c>
      <c r="H1524" t="str">
        <f>_xlfn.XLOOKUP(A1524,Cleaning!$A:$A,Cleaning!$I:$I,0,0)</f>
        <v>Drive-Thru</v>
      </c>
      <c r="I1524" t="str">
        <f>_xlfn.XLOOKUP(A1524,Cleaning!$A:$A,Cleaning!$J:$J,0,0)</f>
        <v>Egg Muffin</v>
      </c>
      <c r="J1524" t="str">
        <f>_xlfn.XLOOKUP(A1524,Cleaning!$A:$A,Cleaning!$L:$L,0,0)</f>
        <v>Sausage Patty</v>
      </c>
      <c r="K1524" t="str">
        <f>_xlfn.XLOOKUP(A1524,Cleaning!$A:$A,Cleaning!$X:$X,0,0)</f>
        <v>Card</v>
      </c>
      <c r="L1524" s="3">
        <f>_xlfn.XLOOKUP(A1524,Cleaning!$A:$A,Cleaning!$M:$M,0,0)</f>
        <v>2</v>
      </c>
      <c r="M1524" s="5">
        <f>_xlfn.XLOOKUP(A1524,Cleaning!$A:$A,Cleaning!$O:$O,0,0)</f>
        <v>4.38</v>
      </c>
      <c r="N1524" s="12">
        <f>_xlfn.XLOOKUP(A1524,Cleaning!$A:$A,Cleaning!$P:$P,0,0)</f>
        <v>8.76</v>
      </c>
      <c r="O1524">
        <f>_xlfn.XLOOKUP(A1524,Cleaning!$A:$A,Cleaning!$R:$R,0,0)</f>
        <v>0</v>
      </c>
      <c r="P1524">
        <f>_xlfn.XLOOKUP(A1524,Cleaning!$A:$A,Cleaning!$T:$T,0,0)</f>
        <v>0.74</v>
      </c>
      <c r="Q1524" s="5">
        <f>_xlfn.XLOOKUP(A1524,Cleaning!$A:$A,Cleaning!$V:$V,0,0)</f>
        <v>9.5</v>
      </c>
    </row>
    <row r="1525" spans="1:17" x14ac:dyDescent="0.3">
      <c r="A1525" s="3">
        <v>121523</v>
      </c>
      <c r="B1525">
        <f>_xlfn.XLOOKUP(A1525,Cleaning!$A:$A,Cleaning!$B:$B,0,0)</f>
        <v>102</v>
      </c>
      <c r="C1525" s="2">
        <f>_xlfn.XLOOKUP(A1525,Cleaning!$A:$A,Cleaning!$C:$C,0,0)</f>
        <v>45785</v>
      </c>
      <c r="D1525" s="4">
        <f>_xlfn.XLOOKUP(A1525,Cleaning!$A:$A,Cleaning!$D:$D,0,0)</f>
        <v>0.23079861111111111</v>
      </c>
      <c r="E1525" s="2">
        <f>_xlfn.XLOOKUP(A1525,Cleaning!$A:$A,Cleaning!$E:$E,0,0)</f>
        <v>45785</v>
      </c>
      <c r="F1525" s="10" t="str">
        <f>_xlfn.XLOOKUP(A1525,Cleaning!$A:$A,Cleaning!$F:$F,0,0)</f>
        <v>Thursday</v>
      </c>
      <c r="G1525" t="str">
        <f>_xlfn.XLOOKUP(A1525,Cleaning!$A:$A,Cleaning!$G:$G,0,0)</f>
        <v>Afternoon</v>
      </c>
      <c r="H1525" t="str">
        <f>_xlfn.XLOOKUP(A1525,Cleaning!$A:$A,Cleaning!$I:$I,0,0)</f>
        <v>Takeout</v>
      </c>
      <c r="I1525" t="str">
        <f>_xlfn.XLOOKUP(A1525,Cleaning!$A:$A,Cleaning!$J:$J,0,0)</f>
        <v>French Fries</v>
      </c>
      <c r="J1525" t="str">
        <f>_xlfn.XLOOKUP(A1525,Cleaning!$A:$A,Cleaning!$L:$L,0,0)</f>
        <v>No Modifier</v>
      </c>
      <c r="K1525" t="str">
        <f>_xlfn.XLOOKUP(A1525,Cleaning!$A:$A,Cleaning!$X:$X,0,0)</f>
        <v>GiftCard</v>
      </c>
      <c r="L1525" s="3">
        <f>_xlfn.XLOOKUP(A1525,Cleaning!$A:$A,Cleaning!$M:$M,0,0)</f>
        <v>3</v>
      </c>
      <c r="M1525" s="5">
        <f>_xlfn.XLOOKUP(A1525,Cleaning!$A:$A,Cleaning!$O:$O,0,0)</f>
        <v>2.3699999999999997</v>
      </c>
      <c r="N1525" s="12">
        <f>_xlfn.XLOOKUP(A1525,Cleaning!$A:$A,Cleaning!$P:$P,0,0)</f>
        <v>7.1099999999999994</v>
      </c>
      <c r="O1525">
        <f>_xlfn.XLOOKUP(A1525,Cleaning!$A:$A,Cleaning!$R:$R,0,0)</f>
        <v>0</v>
      </c>
      <c r="P1525">
        <f>_xlfn.XLOOKUP(A1525,Cleaning!$A:$A,Cleaning!$T:$T,0,0)</f>
        <v>0.56999999999999995</v>
      </c>
      <c r="Q1525" s="5">
        <f>_xlfn.XLOOKUP(A1525,Cleaning!$A:$A,Cleaning!$V:$V,0,0)</f>
        <v>7.68</v>
      </c>
    </row>
    <row r="1526" spans="1:17" x14ac:dyDescent="0.3">
      <c r="A1526" s="3">
        <v>121524</v>
      </c>
      <c r="B1526">
        <f>_xlfn.XLOOKUP(A1526,Cleaning!$A:$A,Cleaning!$B:$B,0,0)</f>
        <v>403</v>
      </c>
      <c r="C1526" s="2">
        <f>_xlfn.XLOOKUP(A1526,Cleaning!$A:$A,Cleaning!$C:$C,0,0)</f>
        <v>45766</v>
      </c>
      <c r="D1526" s="4">
        <f>_xlfn.XLOOKUP(A1526,Cleaning!$A:$A,Cleaning!$D:$D,0,0)</f>
        <v>9.8923611111111115E-2</v>
      </c>
      <c r="E1526" s="2">
        <f>_xlfn.XLOOKUP(A1526,Cleaning!$A:$A,Cleaning!$E:$E,0,0)</f>
        <v>45766</v>
      </c>
      <c r="F1526" s="10" t="str">
        <f>_xlfn.XLOOKUP(A1526,Cleaning!$A:$A,Cleaning!$F:$F,0,0)</f>
        <v>Saturday</v>
      </c>
      <c r="G1526" t="str">
        <f>_xlfn.XLOOKUP(A1526,Cleaning!$A:$A,Cleaning!$G:$G,0,0)</f>
        <v>Lunch</v>
      </c>
      <c r="H1526" t="str">
        <f>_xlfn.XLOOKUP(A1526,Cleaning!$A:$A,Cleaning!$I:$I,0,0)</f>
        <v>Delivery</v>
      </c>
      <c r="I1526" t="str">
        <f>_xlfn.XLOOKUP(A1526,Cleaning!$A:$A,Cleaning!$J:$J,0,0)</f>
        <v>Chicken Sandwich Combo</v>
      </c>
      <c r="J1526" t="str">
        <f>_xlfn.XLOOKUP(A1526,Cleaning!$A:$A,Cleaning!$L:$L,0,0)</f>
        <v>Extra Cheese</v>
      </c>
      <c r="K1526" t="str">
        <f>_xlfn.XLOOKUP(A1526,Cleaning!$A:$A,Cleaning!$X:$X,0,0)</f>
        <v>MobilePay</v>
      </c>
      <c r="L1526" s="3">
        <f>_xlfn.XLOOKUP(A1526,Cleaning!$A:$A,Cleaning!$M:$M,0,0)</f>
        <v>1</v>
      </c>
      <c r="M1526" s="5">
        <f>_xlfn.XLOOKUP(A1526,Cleaning!$A:$A,Cleaning!$O:$O,0,0)</f>
        <v>9.2999999999999989</v>
      </c>
      <c r="N1526" s="12">
        <f>_xlfn.XLOOKUP(A1526,Cleaning!$A:$A,Cleaning!$P:$P,0,0)</f>
        <v>9.2999999999999989</v>
      </c>
      <c r="O1526">
        <f>_xlfn.XLOOKUP(A1526,Cleaning!$A:$A,Cleaning!$R:$R,0,0)</f>
        <v>0</v>
      </c>
      <c r="P1526">
        <f>_xlfn.XLOOKUP(A1526,Cleaning!$A:$A,Cleaning!$T:$T,0,0)</f>
        <v>0.56000000000000005</v>
      </c>
      <c r="Q1526" s="5">
        <f>_xlfn.XLOOKUP(A1526,Cleaning!$A:$A,Cleaning!$V:$V,0,0)</f>
        <v>9.86</v>
      </c>
    </row>
    <row r="1527" spans="1:17" x14ac:dyDescent="0.3">
      <c r="A1527" s="3">
        <v>121525</v>
      </c>
      <c r="B1527">
        <f>_xlfn.XLOOKUP(A1527,Cleaning!$A:$A,Cleaning!$B:$B,0,0)</f>
        <v>102</v>
      </c>
      <c r="C1527" s="2">
        <f>_xlfn.XLOOKUP(A1527,Cleaning!$A:$A,Cleaning!$C:$C,0,0)</f>
        <v>45776</v>
      </c>
      <c r="D1527" s="4">
        <f>_xlfn.XLOOKUP(A1527,Cleaning!$A:$A,Cleaning!$D:$D,0,0)</f>
        <v>0.48291666666666666</v>
      </c>
      <c r="E1527" s="2">
        <f>_xlfn.XLOOKUP(A1527,Cleaning!$A:$A,Cleaning!$E:$E,0,0)</f>
        <v>45776</v>
      </c>
      <c r="F1527" s="10" t="str">
        <f>_xlfn.XLOOKUP(A1527,Cleaning!$A:$A,Cleaning!$F:$F,0,0)</f>
        <v>Tuesday</v>
      </c>
      <c r="G1527" t="str">
        <f>_xlfn.XLOOKUP(A1527,Cleaning!$A:$A,Cleaning!$G:$G,0,0)</f>
        <v>Late Night</v>
      </c>
      <c r="H1527" t="str">
        <f>_xlfn.XLOOKUP(A1527,Cleaning!$A:$A,Cleaning!$I:$I,0,0)</f>
        <v>Dine-In</v>
      </c>
      <c r="I1527" t="str">
        <f>_xlfn.XLOOKUP(A1527,Cleaning!$A:$A,Cleaning!$J:$J,0,0)</f>
        <v>Soft Drink (Large)</v>
      </c>
      <c r="J1527" t="str">
        <f>_xlfn.XLOOKUP(A1527,Cleaning!$A:$A,Cleaning!$L:$L,0,0)</f>
        <v>No Modifier</v>
      </c>
      <c r="K1527" t="str">
        <f>_xlfn.XLOOKUP(A1527,Cleaning!$A:$A,Cleaning!$X:$X,0,0)</f>
        <v>Card</v>
      </c>
      <c r="L1527" s="3">
        <f>_xlfn.XLOOKUP(A1527,Cleaning!$A:$A,Cleaning!$M:$M,0,0)</f>
        <v>2</v>
      </c>
      <c r="M1527" s="5">
        <f ca="1">_xlfn.XLOOKUP(A1527,Cleaning!$A:$A,Cleaning!$O:$O,0,0)</f>
        <v>2.1749999999999998</v>
      </c>
      <c r="N1527" s="12">
        <f ca="1">_xlfn.XLOOKUP(A1527,Cleaning!$A:$A,Cleaning!$P:$P,0,0)</f>
        <v>4.3499999999999996</v>
      </c>
      <c r="O1527">
        <f ca="1">_xlfn.XLOOKUP(A1527,Cleaning!$A:$A,Cleaning!$R:$R,0,0)</f>
        <v>0.15</v>
      </c>
      <c r="P1527">
        <f>_xlfn.XLOOKUP(A1527,Cleaning!$A:$A,Cleaning!$T:$T,0,0)</f>
        <v>0.27</v>
      </c>
      <c r="Q1527" s="5">
        <f>_xlfn.XLOOKUP(A1527,Cleaning!$A:$A,Cleaning!$V:$V,0,0)</f>
        <v>4.47</v>
      </c>
    </row>
    <row r="1528" spans="1:17" x14ac:dyDescent="0.3">
      <c r="A1528" s="3">
        <v>121526</v>
      </c>
      <c r="B1528">
        <f>_xlfn.XLOOKUP(A1528,Cleaning!$A:$A,Cleaning!$B:$B,0,0)</f>
        <v>202</v>
      </c>
      <c r="C1528" s="2">
        <f>_xlfn.XLOOKUP(A1528,Cleaning!$A:$A,Cleaning!$C:$C,0,0)</f>
        <v>45812</v>
      </c>
      <c r="D1528" s="4">
        <f>_xlfn.XLOOKUP(A1528,Cleaning!$A:$A,Cleaning!$D:$D,0,0)</f>
        <v>0.3654513888888889</v>
      </c>
      <c r="E1528" s="2">
        <f>_xlfn.XLOOKUP(A1528,Cleaning!$A:$A,Cleaning!$E:$E,0,0)</f>
        <v>45812</v>
      </c>
      <c r="F1528" s="10" t="str">
        <f>_xlfn.XLOOKUP(A1528,Cleaning!$A:$A,Cleaning!$F:$F,0,0)</f>
        <v>Wednesday</v>
      </c>
      <c r="G1528" t="str">
        <f>_xlfn.XLOOKUP(A1528,Cleaning!$A:$A,Cleaning!$G:$G,0,0)</f>
        <v>Dinner</v>
      </c>
      <c r="H1528" t="str">
        <f>_xlfn.XLOOKUP(A1528,Cleaning!$A:$A,Cleaning!$I:$I,0,0)</f>
        <v>Delivery</v>
      </c>
      <c r="I1528" t="str">
        <f>_xlfn.XLOOKUP(A1528,Cleaning!$A:$A,Cleaning!$J:$J,0,0)</f>
        <v>Chicken Sandwich Combo</v>
      </c>
      <c r="J1528" t="str">
        <f>_xlfn.XLOOKUP(A1528,Cleaning!$A:$A,Cleaning!$L:$L,0,0)</f>
        <v>No Modifier</v>
      </c>
      <c r="K1528" t="str">
        <f>_xlfn.XLOOKUP(A1528,Cleaning!$A:$A,Cleaning!$X:$X,0,0)</f>
        <v>GiftCard</v>
      </c>
      <c r="L1528" s="3">
        <f>_xlfn.XLOOKUP(A1528,Cleaning!$A:$A,Cleaning!$M:$M,0,0)</f>
        <v>1</v>
      </c>
      <c r="M1528" s="5">
        <f>_xlfn.XLOOKUP(A1528,Cleaning!$A:$A,Cleaning!$O:$O,0,0)</f>
        <v>9.93</v>
      </c>
      <c r="N1528" s="12">
        <f>_xlfn.XLOOKUP(A1528,Cleaning!$A:$A,Cleaning!$P:$P,0,0)</f>
        <v>9.93</v>
      </c>
      <c r="O1528">
        <f>_xlfn.XLOOKUP(A1528,Cleaning!$A:$A,Cleaning!$R:$R,0,0)</f>
        <v>0</v>
      </c>
      <c r="P1528">
        <f>_xlfn.XLOOKUP(A1528,Cleaning!$A:$A,Cleaning!$T:$T,0,0)</f>
        <v>0.74</v>
      </c>
      <c r="Q1528" s="5">
        <f>_xlfn.XLOOKUP(A1528,Cleaning!$A:$A,Cleaning!$V:$V,0,0)</f>
        <v>10.67</v>
      </c>
    </row>
    <row r="1529" spans="1:17" x14ac:dyDescent="0.3">
      <c r="A1529" s="3">
        <v>121527</v>
      </c>
      <c r="B1529">
        <f>_xlfn.XLOOKUP(A1529,Cleaning!$A:$A,Cleaning!$B:$B,0,0)</f>
        <v>103</v>
      </c>
      <c r="C1529" s="2">
        <f>_xlfn.XLOOKUP(A1529,Cleaning!$A:$A,Cleaning!$C:$C,0,0)</f>
        <v>45803</v>
      </c>
      <c r="D1529" s="4">
        <f>_xlfn.XLOOKUP(A1529,Cleaning!$A:$A,Cleaning!$D:$D,0,0)</f>
        <v>0.20561342592592594</v>
      </c>
      <c r="E1529" s="2">
        <f>_xlfn.XLOOKUP(A1529,Cleaning!$A:$A,Cleaning!$E:$E,0,0)</f>
        <v>45803</v>
      </c>
      <c r="F1529" s="10" t="str">
        <f>_xlfn.XLOOKUP(A1529,Cleaning!$A:$A,Cleaning!$F:$F,0,0)</f>
        <v>Monday</v>
      </c>
      <c r="G1529" t="str">
        <f>_xlfn.XLOOKUP(A1529,Cleaning!$A:$A,Cleaning!$G:$G,0,0)</f>
        <v>Afternoon</v>
      </c>
      <c r="H1529" t="str">
        <f>_xlfn.XLOOKUP(A1529,Cleaning!$A:$A,Cleaning!$I:$I,0,0)</f>
        <v>Drive-Thru</v>
      </c>
      <c r="I1529" t="str">
        <f>_xlfn.XLOOKUP(A1529,Cleaning!$A:$A,Cleaning!$J:$J,0,0)</f>
        <v>French Fries</v>
      </c>
      <c r="J1529" t="str">
        <f>_xlfn.XLOOKUP(A1529,Cleaning!$A:$A,Cleaning!$L:$L,0,0)</f>
        <v>No Modifier</v>
      </c>
      <c r="K1529" t="str">
        <f>_xlfn.XLOOKUP(A1529,Cleaning!$A:$A,Cleaning!$X:$X,0,0)</f>
        <v>Card</v>
      </c>
      <c r="L1529" s="3">
        <f>_xlfn.XLOOKUP(A1529,Cleaning!$A:$A,Cleaning!$M:$M,0,0)</f>
        <v>1</v>
      </c>
      <c r="M1529" s="5">
        <f ca="1">_xlfn.XLOOKUP(A1529,Cleaning!$A:$A,Cleaning!$O:$O,0,0)</f>
        <v>3.1999999999999997</v>
      </c>
      <c r="N1529" s="12">
        <f ca="1">_xlfn.XLOOKUP(A1529,Cleaning!$A:$A,Cleaning!$P:$P,0,0)</f>
        <v>3.1999999999999997</v>
      </c>
      <c r="O1529">
        <f>_xlfn.XLOOKUP(A1529,Cleaning!$A:$A,Cleaning!$R:$R,0,0)</f>
        <v>0</v>
      </c>
      <c r="P1529">
        <f ca="1">_xlfn.XLOOKUP(A1529,Cleaning!$A:$A,Cleaning!$T:$T,0,0)</f>
        <v>0.10000000000000009</v>
      </c>
      <c r="Q1529" s="5">
        <f>_xlfn.XLOOKUP(A1529,Cleaning!$A:$A,Cleaning!$V:$V,0,0)</f>
        <v>3.3</v>
      </c>
    </row>
    <row r="1530" spans="1:17" x14ac:dyDescent="0.3">
      <c r="A1530" s="3">
        <v>121528</v>
      </c>
      <c r="B1530">
        <f>_xlfn.XLOOKUP(A1530,Cleaning!$A:$A,Cleaning!$B:$B,0,0)</f>
        <v>401</v>
      </c>
      <c r="C1530" s="2">
        <f>_xlfn.XLOOKUP(A1530,Cleaning!$A:$A,Cleaning!$C:$C,0,0)</f>
        <v>45811</v>
      </c>
      <c r="D1530" s="4">
        <f>_xlfn.XLOOKUP(A1530,Cleaning!$A:$A,Cleaning!$D:$D,0,0)</f>
        <v>0.41239583333333335</v>
      </c>
      <c r="E1530" s="2">
        <f>_xlfn.XLOOKUP(A1530,Cleaning!$A:$A,Cleaning!$E:$E,0,0)</f>
        <v>45811</v>
      </c>
      <c r="F1530" s="10" t="str">
        <f>_xlfn.XLOOKUP(A1530,Cleaning!$A:$A,Cleaning!$F:$F,0,0)</f>
        <v>Tuesday</v>
      </c>
      <c r="G1530" t="str">
        <f>_xlfn.XLOOKUP(A1530,Cleaning!$A:$A,Cleaning!$G:$G,0,0)</f>
        <v>Dinner</v>
      </c>
      <c r="H1530" t="str">
        <f>_xlfn.XLOOKUP(A1530,Cleaning!$A:$A,Cleaning!$I:$I,0,0)</f>
        <v>Takeout</v>
      </c>
      <c r="I1530" t="str">
        <f>_xlfn.XLOOKUP(A1530,Cleaning!$A:$A,Cleaning!$J:$J,0,0)</f>
        <v>Chicken Sandwich</v>
      </c>
      <c r="J1530" t="str">
        <f>_xlfn.XLOOKUP(A1530,Cleaning!$A:$A,Cleaning!$L:$L,0,0)</f>
        <v>No Sauce</v>
      </c>
      <c r="K1530" t="str">
        <f>_xlfn.XLOOKUP(A1530,Cleaning!$A:$A,Cleaning!$X:$X,0,0)</f>
        <v>Cash</v>
      </c>
      <c r="L1530" s="3">
        <f>_xlfn.XLOOKUP(A1530,Cleaning!$A:$A,Cleaning!$M:$M,0,0)</f>
        <v>1</v>
      </c>
      <c r="M1530" s="5">
        <f>_xlfn.XLOOKUP(A1530,Cleaning!$A:$A,Cleaning!$O:$O,0,0)</f>
        <v>5.21</v>
      </c>
      <c r="N1530" s="12">
        <f>_xlfn.XLOOKUP(A1530,Cleaning!$A:$A,Cleaning!$P:$P,0,0)</f>
        <v>5.21</v>
      </c>
      <c r="O1530">
        <f>_xlfn.XLOOKUP(A1530,Cleaning!$A:$A,Cleaning!$R:$R,0,0)</f>
        <v>0</v>
      </c>
      <c r="P1530">
        <f>_xlfn.XLOOKUP(A1530,Cleaning!$A:$A,Cleaning!$T:$T,0,0)</f>
        <v>0.49</v>
      </c>
      <c r="Q1530" s="5">
        <f>_xlfn.XLOOKUP(A1530,Cleaning!$A:$A,Cleaning!$V:$V,0,0)</f>
        <v>5.7</v>
      </c>
    </row>
    <row r="1531" spans="1:17" x14ac:dyDescent="0.3">
      <c r="A1531" s="3">
        <v>121529</v>
      </c>
      <c r="B1531">
        <f>_xlfn.XLOOKUP(A1531,Cleaning!$A:$A,Cleaning!$B:$B,0,0)</f>
        <v>101</v>
      </c>
      <c r="C1531" s="2">
        <f>_xlfn.XLOOKUP(A1531,Cleaning!$A:$A,Cleaning!$C:$C,0,0)</f>
        <v>45864</v>
      </c>
      <c r="D1531" s="4">
        <f>_xlfn.XLOOKUP(A1531,Cleaning!$A:$A,Cleaning!$D:$D,0,0)</f>
        <v>0.2980902777777778</v>
      </c>
      <c r="E1531" s="2">
        <f>_xlfn.XLOOKUP(A1531,Cleaning!$A:$A,Cleaning!$E:$E,0,0)</f>
        <v>45864</v>
      </c>
      <c r="F1531" s="10" t="str">
        <f>_xlfn.XLOOKUP(A1531,Cleaning!$A:$A,Cleaning!$F:$F,0,0)</f>
        <v>Saturday</v>
      </c>
      <c r="G1531" t="str">
        <f>_xlfn.XLOOKUP(A1531,Cleaning!$A:$A,Cleaning!$G:$G,0,0)</f>
        <v>Dinner</v>
      </c>
      <c r="H1531" t="str">
        <f>_xlfn.XLOOKUP(A1531,Cleaning!$A:$A,Cleaning!$I:$I,0,0)</f>
        <v>Takeout</v>
      </c>
      <c r="I1531" t="str">
        <f>_xlfn.XLOOKUP(A1531,Cleaning!$A:$A,Cleaning!$J:$J,0,0)</f>
        <v>French Fries</v>
      </c>
      <c r="J1531" t="str">
        <f>_xlfn.XLOOKUP(A1531,Cleaning!$A:$A,Cleaning!$L:$L,0,0)</f>
        <v>Extra Sauce</v>
      </c>
      <c r="K1531" t="str">
        <f>_xlfn.XLOOKUP(A1531,Cleaning!$A:$A,Cleaning!$X:$X,0,0)</f>
        <v>Card</v>
      </c>
      <c r="L1531" s="3">
        <f>_xlfn.XLOOKUP(A1531,Cleaning!$A:$A,Cleaning!$M:$M,0,0)</f>
        <v>1</v>
      </c>
      <c r="M1531" s="5">
        <f ca="1">_xlfn.XLOOKUP(A1531,Cleaning!$A:$A,Cleaning!$O:$O,0,0)</f>
        <v>2.7199999999999998</v>
      </c>
      <c r="N1531" s="12">
        <f ca="1">_xlfn.XLOOKUP(A1531,Cleaning!$A:$A,Cleaning!$P:$P,0,0)</f>
        <v>2.7199999999999998</v>
      </c>
      <c r="O1531">
        <f ca="1">_xlfn.XLOOKUP(A1531,Cleaning!$A:$A,Cleaning!$R:$R,0,0)</f>
        <v>0.15</v>
      </c>
      <c r="P1531">
        <f>_xlfn.XLOOKUP(A1531,Cleaning!$A:$A,Cleaning!$T:$T,0,0)</f>
        <v>0.22</v>
      </c>
      <c r="Q1531" s="5">
        <f>_xlfn.XLOOKUP(A1531,Cleaning!$A:$A,Cleaning!$V:$V,0,0)</f>
        <v>2.79</v>
      </c>
    </row>
    <row r="1532" spans="1:17" x14ac:dyDescent="0.3">
      <c r="A1532" s="3">
        <v>121530</v>
      </c>
      <c r="B1532">
        <f>_xlfn.XLOOKUP(A1532,Cleaning!$A:$A,Cleaning!$B:$B,0,0)</f>
        <v>202</v>
      </c>
      <c r="C1532" s="2">
        <f>_xlfn.XLOOKUP(A1532,Cleaning!$A:$A,Cleaning!$C:$C,0,0)</f>
        <v>45808</v>
      </c>
      <c r="D1532" s="4">
        <f>_xlfn.XLOOKUP(A1532,Cleaning!$A:$A,Cleaning!$D:$D,0,0)</f>
        <v>0.52103009259259259</v>
      </c>
      <c r="E1532" s="2">
        <f>_xlfn.XLOOKUP(A1532,Cleaning!$A:$A,Cleaning!$E:$E,0,0)</f>
        <v>45808</v>
      </c>
      <c r="F1532" s="10" t="str">
        <f>_xlfn.XLOOKUP(A1532,Cleaning!$A:$A,Cleaning!$F:$F,0,0)</f>
        <v>Saturday</v>
      </c>
      <c r="G1532" t="str">
        <f>_xlfn.XLOOKUP(A1532,Cleaning!$A:$A,Cleaning!$G:$G,0,0)</f>
        <v>Lunch</v>
      </c>
      <c r="H1532" t="str">
        <f>_xlfn.XLOOKUP(A1532,Cleaning!$A:$A,Cleaning!$I:$I,0,0)</f>
        <v>Drive-Thru</v>
      </c>
      <c r="I1532" t="str">
        <f>_xlfn.XLOOKUP(A1532,Cleaning!$A:$A,Cleaning!$J:$J,0,0)</f>
        <v>French Fries</v>
      </c>
      <c r="J1532" t="str">
        <f>_xlfn.XLOOKUP(A1532,Cleaning!$A:$A,Cleaning!$L:$L,0,0)</f>
        <v>No Modifier</v>
      </c>
      <c r="K1532" t="str">
        <f>_xlfn.XLOOKUP(A1532,Cleaning!$A:$A,Cleaning!$X:$X,0,0)</f>
        <v>Card</v>
      </c>
      <c r="L1532" s="3">
        <f>_xlfn.XLOOKUP(A1532,Cleaning!$A:$A,Cleaning!$M:$M,0,0)</f>
        <v>1</v>
      </c>
      <c r="M1532" s="5">
        <f>_xlfn.XLOOKUP(A1532,Cleaning!$A:$A,Cleaning!$O:$O,0,0)</f>
        <v>2.38</v>
      </c>
      <c r="N1532" s="12">
        <f>_xlfn.XLOOKUP(A1532,Cleaning!$A:$A,Cleaning!$P:$P,0,0)</f>
        <v>2.38</v>
      </c>
      <c r="O1532">
        <f>_xlfn.XLOOKUP(A1532,Cleaning!$A:$A,Cleaning!$R:$R,0,0)</f>
        <v>0</v>
      </c>
      <c r="P1532">
        <f>_xlfn.XLOOKUP(A1532,Cleaning!$A:$A,Cleaning!$T:$T,0,0)</f>
        <v>0.17</v>
      </c>
      <c r="Q1532" s="5">
        <f>_xlfn.XLOOKUP(A1532,Cleaning!$A:$A,Cleaning!$V:$V,0,0)</f>
        <v>2.5499999999999998</v>
      </c>
    </row>
    <row r="1533" spans="1:17" x14ac:dyDescent="0.3">
      <c r="A1533" s="3">
        <v>121531</v>
      </c>
      <c r="B1533">
        <f>_xlfn.XLOOKUP(A1533,Cleaning!$A:$A,Cleaning!$B:$B,0,0)</f>
        <v>501</v>
      </c>
      <c r="C1533" s="2">
        <f>_xlfn.XLOOKUP(A1533,Cleaning!$A:$A,Cleaning!$C:$C,0,0)</f>
        <v>45760</v>
      </c>
      <c r="D1533" s="4">
        <f>_xlfn.XLOOKUP(A1533,Cleaning!$A:$A,Cleaning!$D:$D,0,0)</f>
        <v>0.23934027777777778</v>
      </c>
      <c r="E1533" s="2">
        <f>_xlfn.XLOOKUP(A1533,Cleaning!$A:$A,Cleaning!$E:$E,0,0)</f>
        <v>45760</v>
      </c>
      <c r="F1533" s="10" t="str">
        <f>_xlfn.XLOOKUP(A1533,Cleaning!$A:$A,Cleaning!$F:$F,0,0)</f>
        <v>Sunday</v>
      </c>
      <c r="G1533" t="str">
        <f>_xlfn.XLOOKUP(A1533,Cleaning!$A:$A,Cleaning!$G:$G,0,0)</f>
        <v>Afternoon</v>
      </c>
      <c r="H1533" t="str">
        <f>_xlfn.XLOOKUP(A1533,Cleaning!$A:$A,Cleaning!$I:$I,0,0)</f>
        <v>Takeout</v>
      </c>
      <c r="I1533" t="str">
        <f>_xlfn.XLOOKUP(A1533,Cleaning!$A:$A,Cleaning!$J:$J,0,0)</f>
        <v>Soft Drink (Medium)</v>
      </c>
      <c r="J1533" t="str">
        <f>_xlfn.XLOOKUP(A1533,Cleaning!$A:$A,Cleaning!$L:$L,0,0)</f>
        <v>No Modifier</v>
      </c>
      <c r="K1533" t="str">
        <f>_xlfn.XLOOKUP(A1533,Cleaning!$A:$A,Cleaning!$X:$X,0,0)</f>
        <v>Cash</v>
      </c>
      <c r="L1533" s="3">
        <f>_xlfn.XLOOKUP(A1533,Cleaning!$A:$A,Cleaning!$M:$M,0,0)</f>
        <v>3</v>
      </c>
      <c r="M1533" s="5">
        <f>_xlfn.XLOOKUP(A1533,Cleaning!$A:$A,Cleaning!$O:$O,0,0)</f>
        <v>1.5899999999999999</v>
      </c>
      <c r="N1533" s="12">
        <f>_xlfn.XLOOKUP(A1533,Cleaning!$A:$A,Cleaning!$P:$P,0,0)</f>
        <v>4.7699999999999996</v>
      </c>
      <c r="O1533">
        <f>_xlfn.XLOOKUP(A1533,Cleaning!$A:$A,Cleaning!$R:$R,0,0)</f>
        <v>0.72</v>
      </c>
      <c r="P1533">
        <f>_xlfn.XLOOKUP(A1533,Cleaning!$A:$A,Cleaning!$T:$T,0,0)</f>
        <v>0.38</v>
      </c>
      <c r="Q1533" s="5">
        <f>_xlfn.XLOOKUP(A1533,Cleaning!$A:$A,Cleaning!$V:$V,0,0)</f>
        <v>4.43</v>
      </c>
    </row>
    <row r="1534" spans="1:17" x14ac:dyDescent="0.3">
      <c r="A1534" s="3">
        <v>121532</v>
      </c>
      <c r="B1534">
        <f>_xlfn.XLOOKUP(A1534,Cleaning!$A:$A,Cleaning!$B:$B,0,0)</f>
        <v>102</v>
      </c>
      <c r="C1534" s="2">
        <f>_xlfn.XLOOKUP(A1534,Cleaning!$A:$A,Cleaning!$C:$C,0,0)</f>
        <v>45795</v>
      </c>
      <c r="D1534" s="4">
        <f>_xlfn.XLOOKUP(A1534,Cleaning!$A:$A,Cleaning!$D:$D,0,0)</f>
        <v>0.28517361111111111</v>
      </c>
      <c r="E1534" s="2">
        <f>_xlfn.XLOOKUP(A1534,Cleaning!$A:$A,Cleaning!$E:$E,0,0)</f>
        <v>45795</v>
      </c>
      <c r="F1534" s="10" t="str">
        <f>_xlfn.XLOOKUP(A1534,Cleaning!$A:$A,Cleaning!$F:$F,0,0)</f>
        <v>Sunday</v>
      </c>
      <c r="G1534" t="str">
        <f>_xlfn.XLOOKUP(A1534,Cleaning!$A:$A,Cleaning!$G:$G,0,0)</f>
        <v>Dinner</v>
      </c>
      <c r="H1534" t="str">
        <f>_xlfn.XLOOKUP(A1534,Cleaning!$A:$A,Cleaning!$I:$I,0,0)</f>
        <v>Delivery</v>
      </c>
      <c r="I1534" t="str">
        <f>_xlfn.XLOOKUP(A1534,Cleaning!$A:$A,Cleaning!$J:$J,0,0)</f>
        <v>Veggie Burger</v>
      </c>
      <c r="J1534" t="str">
        <f>_xlfn.XLOOKUP(A1534,Cleaning!$A:$A,Cleaning!$L:$L,0,0)</f>
        <v>No Modifier</v>
      </c>
      <c r="K1534" t="str">
        <f>_xlfn.XLOOKUP(A1534,Cleaning!$A:$A,Cleaning!$X:$X,0,0)</f>
        <v>Card</v>
      </c>
      <c r="L1534" s="3">
        <f>_xlfn.XLOOKUP(A1534,Cleaning!$A:$A,Cleaning!$M:$M,0,0)</f>
        <v>1</v>
      </c>
      <c r="M1534" s="5">
        <f>_xlfn.XLOOKUP(A1534,Cleaning!$A:$A,Cleaning!$O:$O,0,0)</f>
        <v>5.3500000000000005</v>
      </c>
      <c r="N1534" s="12">
        <f>_xlfn.XLOOKUP(A1534,Cleaning!$A:$A,Cleaning!$P:$P,0,0)</f>
        <v>5.3500000000000005</v>
      </c>
      <c r="O1534">
        <f>_xlfn.XLOOKUP(A1534,Cleaning!$A:$A,Cleaning!$R:$R,0,0)</f>
        <v>0</v>
      </c>
      <c r="P1534">
        <f>_xlfn.XLOOKUP(A1534,Cleaning!$A:$A,Cleaning!$T:$T,0,0)</f>
        <v>0.35</v>
      </c>
      <c r="Q1534" s="5">
        <f>_xlfn.XLOOKUP(A1534,Cleaning!$A:$A,Cleaning!$V:$V,0,0)</f>
        <v>5.7</v>
      </c>
    </row>
    <row r="1535" spans="1:17" x14ac:dyDescent="0.3">
      <c r="A1535" s="3">
        <v>121533</v>
      </c>
      <c r="B1535">
        <f>_xlfn.XLOOKUP(A1535,Cleaning!$A:$A,Cleaning!$B:$B,0,0)</f>
        <v>402</v>
      </c>
      <c r="C1535" s="2">
        <f>_xlfn.XLOOKUP(A1535,Cleaning!$A:$A,Cleaning!$C:$C,0,0)</f>
        <v>45824</v>
      </c>
      <c r="D1535" s="4">
        <f>_xlfn.XLOOKUP(A1535,Cleaning!$A:$A,Cleaning!$D:$D,0,0)</f>
        <v>0.54150462962962964</v>
      </c>
      <c r="E1535" s="2">
        <f>_xlfn.XLOOKUP(A1535,Cleaning!$A:$A,Cleaning!$E:$E,0,0)</f>
        <v>45824</v>
      </c>
      <c r="F1535" s="10" t="str">
        <f>_xlfn.XLOOKUP(A1535,Cleaning!$A:$A,Cleaning!$F:$F,0,0)</f>
        <v>Monday</v>
      </c>
      <c r="G1535" t="str">
        <f>_xlfn.XLOOKUP(A1535,Cleaning!$A:$A,Cleaning!$G:$G,0,0)</f>
        <v>Lunch</v>
      </c>
      <c r="H1535" t="str">
        <f>_xlfn.XLOOKUP(A1535,Cleaning!$A:$A,Cleaning!$I:$I,0,0)</f>
        <v>Dine-In</v>
      </c>
      <c r="I1535" t="str">
        <f>_xlfn.XLOOKUP(A1535,Cleaning!$A:$A,Cleaning!$J:$J,0,0)</f>
        <v>Chicken Sandwich Combo</v>
      </c>
      <c r="J1535" t="str">
        <f>_xlfn.XLOOKUP(A1535,Cleaning!$A:$A,Cleaning!$L:$L,0,0)</f>
        <v>No Modifier</v>
      </c>
      <c r="K1535" t="str">
        <f>_xlfn.XLOOKUP(A1535,Cleaning!$A:$A,Cleaning!$X:$X,0,0)</f>
        <v>MobilePay</v>
      </c>
      <c r="L1535" s="3">
        <f>_xlfn.XLOOKUP(A1535,Cleaning!$A:$A,Cleaning!$M:$M,0,0)</f>
        <v>1</v>
      </c>
      <c r="M1535" s="5">
        <f>_xlfn.XLOOKUP(A1535,Cleaning!$A:$A,Cleaning!$O:$O,0,0)</f>
        <v>8.9200000000000017</v>
      </c>
      <c r="N1535" s="12">
        <f>_xlfn.XLOOKUP(A1535,Cleaning!$A:$A,Cleaning!$P:$P,0,0)</f>
        <v>8.9200000000000017</v>
      </c>
      <c r="O1535">
        <f>_xlfn.XLOOKUP(A1535,Cleaning!$A:$A,Cleaning!$R:$R,0,0)</f>
        <v>0</v>
      </c>
      <c r="P1535">
        <f>_xlfn.XLOOKUP(A1535,Cleaning!$A:$A,Cleaning!$T:$T,0,0)</f>
        <v>0.54</v>
      </c>
      <c r="Q1535" s="5">
        <f>_xlfn.XLOOKUP(A1535,Cleaning!$A:$A,Cleaning!$V:$V,0,0)</f>
        <v>9.4600000000000009</v>
      </c>
    </row>
    <row r="1536" spans="1:17" x14ac:dyDescent="0.3">
      <c r="A1536" s="3">
        <v>121534</v>
      </c>
      <c r="B1536">
        <f>_xlfn.XLOOKUP(A1536,Cleaning!$A:$A,Cleaning!$B:$B,0,0)</f>
        <v>301</v>
      </c>
      <c r="C1536" s="2">
        <f>_xlfn.XLOOKUP(A1536,Cleaning!$A:$A,Cleaning!$C:$C,0,0)</f>
        <v>45795</v>
      </c>
      <c r="D1536" s="4">
        <f>_xlfn.XLOOKUP(A1536,Cleaning!$A:$A,Cleaning!$D:$D,0,0)</f>
        <v>0.21471064814814814</v>
      </c>
      <c r="E1536" s="2">
        <f>_xlfn.XLOOKUP(A1536,Cleaning!$A:$A,Cleaning!$E:$E,0,0)</f>
        <v>45795</v>
      </c>
      <c r="F1536" s="10" t="str">
        <f>_xlfn.XLOOKUP(A1536,Cleaning!$A:$A,Cleaning!$F:$F,0,0)</f>
        <v>Sunday</v>
      </c>
      <c r="G1536" t="str">
        <f>_xlfn.XLOOKUP(A1536,Cleaning!$A:$A,Cleaning!$G:$G,0,0)</f>
        <v>Afternoon</v>
      </c>
      <c r="H1536" t="str">
        <f>_xlfn.XLOOKUP(A1536,Cleaning!$A:$A,Cleaning!$I:$I,0,0)</f>
        <v>Drive-Thru</v>
      </c>
      <c r="I1536" t="str">
        <f>_xlfn.XLOOKUP(A1536,Cleaning!$A:$A,Cleaning!$J:$J,0,0)</f>
        <v>Soft Drink (Medium)</v>
      </c>
      <c r="J1536" t="str">
        <f>_xlfn.XLOOKUP(A1536,Cleaning!$A:$A,Cleaning!$L:$L,0,0)</f>
        <v>Almond Milk</v>
      </c>
      <c r="K1536" t="str">
        <f>_xlfn.XLOOKUP(A1536,Cleaning!$A:$A,Cleaning!$X:$X,0,0)</f>
        <v>Card</v>
      </c>
      <c r="L1536" s="3">
        <f>_xlfn.XLOOKUP(A1536,Cleaning!$A:$A,Cleaning!$M:$M,0,0)</f>
        <v>1</v>
      </c>
      <c r="M1536" s="5">
        <f>_xlfn.XLOOKUP(A1536,Cleaning!$A:$A,Cleaning!$O:$O,0,0)</f>
        <v>2.4</v>
      </c>
      <c r="N1536" s="12">
        <f>_xlfn.XLOOKUP(A1536,Cleaning!$A:$A,Cleaning!$P:$P,0,0)</f>
        <v>2.4</v>
      </c>
      <c r="O1536">
        <f>_xlfn.XLOOKUP(A1536,Cleaning!$A:$A,Cleaning!$R:$R,0,0)</f>
        <v>0</v>
      </c>
      <c r="P1536">
        <f>_xlfn.XLOOKUP(A1536,Cleaning!$A:$A,Cleaning!$T:$T,0,0)</f>
        <v>0.17</v>
      </c>
      <c r="Q1536" s="5">
        <f>_xlfn.XLOOKUP(A1536,Cleaning!$A:$A,Cleaning!$V:$V,0,0)</f>
        <v>2.57</v>
      </c>
    </row>
    <row r="1537" spans="1:17" x14ac:dyDescent="0.3">
      <c r="A1537" s="3">
        <v>121535</v>
      </c>
      <c r="B1537">
        <f>_xlfn.XLOOKUP(A1537,Cleaning!$A:$A,Cleaning!$B:$B,0,0)</f>
        <v>401</v>
      </c>
      <c r="C1537" s="2">
        <f>_xlfn.XLOOKUP(A1537,Cleaning!$A:$A,Cleaning!$C:$C,0,0)</f>
        <v>45872</v>
      </c>
      <c r="D1537" s="4">
        <f>_xlfn.XLOOKUP(A1537,Cleaning!$A:$A,Cleaning!$D:$D,0,0)</f>
        <v>0.16087962962962962</v>
      </c>
      <c r="E1537" s="2">
        <f>_xlfn.XLOOKUP(A1537,Cleaning!$A:$A,Cleaning!$E:$E,0,0)</f>
        <v>45872</v>
      </c>
      <c r="F1537" s="10" t="str">
        <f>_xlfn.XLOOKUP(A1537,Cleaning!$A:$A,Cleaning!$F:$F,0,0)</f>
        <v>Sunday</v>
      </c>
      <c r="G1537" t="str">
        <f>_xlfn.XLOOKUP(A1537,Cleaning!$A:$A,Cleaning!$G:$G,0,0)</f>
        <v>Afternoon</v>
      </c>
      <c r="H1537" t="str">
        <f>_xlfn.XLOOKUP(A1537,Cleaning!$A:$A,Cleaning!$I:$I,0,0)</f>
        <v>Drive-Thru</v>
      </c>
      <c r="I1537" t="str">
        <f>_xlfn.XLOOKUP(A1537,Cleaning!$A:$A,Cleaning!$J:$J,0,0)</f>
        <v>French Fries</v>
      </c>
      <c r="J1537" t="str">
        <f>_xlfn.XLOOKUP(A1537,Cleaning!$A:$A,Cleaning!$L:$L,0,0)</f>
        <v>Small Size</v>
      </c>
      <c r="K1537" t="str">
        <f>_xlfn.XLOOKUP(A1537,Cleaning!$A:$A,Cleaning!$X:$X,0,0)</f>
        <v>GiftCard</v>
      </c>
      <c r="L1537" s="3">
        <f>_xlfn.XLOOKUP(A1537,Cleaning!$A:$A,Cleaning!$M:$M,0,0)</f>
        <v>3</v>
      </c>
      <c r="M1537" s="5">
        <f>_xlfn.XLOOKUP(A1537,Cleaning!$A:$A,Cleaning!$O:$O,0,0)</f>
        <v>1.89</v>
      </c>
      <c r="N1537" s="12">
        <f>_xlfn.XLOOKUP(A1537,Cleaning!$A:$A,Cleaning!$P:$P,0,0)</f>
        <v>5.67</v>
      </c>
      <c r="O1537">
        <f>_xlfn.XLOOKUP(A1537,Cleaning!$A:$A,Cleaning!$R:$R,0,0)</f>
        <v>0</v>
      </c>
      <c r="P1537">
        <f>_xlfn.XLOOKUP(A1537,Cleaning!$A:$A,Cleaning!$T:$T,0,0)</f>
        <v>0.37</v>
      </c>
      <c r="Q1537" s="5">
        <f>_xlfn.XLOOKUP(A1537,Cleaning!$A:$A,Cleaning!$V:$V,0,0)</f>
        <v>6.04</v>
      </c>
    </row>
    <row r="1538" spans="1:17" x14ac:dyDescent="0.3">
      <c r="A1538" s="3">
        <v>121536</v>
      </c>
      <c r="B1538">
        <f>_xlfn.XLOOKUP(A1538,Cleaning!$A:$A,Cleaning!$B:$B,0,0)</f>
        <v>403</v>
      </c>
      <c r="C1538" s="2">
        <f>_xlfn.XLOOKUP(A1538,Cleaning!$A:$A,Cleaning!$C:$C,0,0)</f>
        <v>45783</v>
      </c>
      <c r="D1538" s="4">
        <f>_xlfn.XLOOKUP(A1538,Cleaning!$A:$A,Cleaning!$D:$D,0,0)</f>
        <v>8.818287037037037E-2</v>
      </c>
      <c r="E1538" s="2">
        <f>_xlfn.XLOOKUP(A1538,Cleaning!$A:$A,Cleaning!$E:$E,0,0)</f>
        <v>45783</v>
      </c>
      <c r="F1538" s="10" t="str">
        <f>_xlfn.XLOOKUP(A1538,Cleaning!$A:$A,Cleaning!$F:$F,0,0)</f>
        <v>Tuesday</v>
      </c>
      <c r="G1538" t="str">
        <f>_xlfn.XLOOKUP(A1538,Cleaning!$A:$A,Cleaning!$G:$G,0,0)</f>
        <v>Lunch</v>
      </c>
      <c r="H1538" t="str">
        <f>_xlfn.XLOOKUP(A1538,Cleaning!$A:$A,Cleaning!$I:$I,0,0)</f>
        <v>Dine-In</v>
      </c>
      <c r="I1538" t="str">
        <f>_xlfn.XLOOKUP(A1538,Cleaning!$A:$A,Cleaning!$J:$J,0,0)</f>
        <v>Cheeseburger Combo</v>
      </c>
      <c r="J1538" t="str">
        <f>_xlfn.XLOOKUP(A1538,Cleaning!$A:$A,Cleaning!$L:$L,0,0)</f>
        <v>No Modifier</v>
      </c>
      <c r="K1538" t="str">
        <f>_xlfn.XLOOKUP(A1538,Cleaning!$A:$A,Cleaning!$X:$X,0,0)</f>
        <v>Card</v>
      </c>
      <c r="L1538" s="3">
        <f>_xlfn.XLOOKUP(A1538,Cleaning!$A:$A,Cleaning!$M:$M,0,0)</f>
        <v>1</v>
      </c>
      <c r="M1538" s="5">
        <f>_xlfn.XLOOKUP(A1538,Cleaning!$A:$A,Cleaning!$O:$O,0,0)</f>
        <v>8.75</v>
      </c>
      <c r="N1538" s="12">
        <f>_xlfn.XLOOKUP(A1538,Cleaning!$A:$A,Cleaning!$P:$P,0,0)</f>
        <v>8.75</v>
      </c>
      <c r="O1538">
        <f>_xlfn.XLOOKUP(A1538,Cleaning!$A:$A,Cleaning!$R:$R,0,0)</f>
        <v>0</v>
      </c>
      <c r="P1538">
        <f>_xlfn.XLOOKUP(A1538,Cleaning!$A:$A,Cleaning!$T:$T,0,0)</f>
        <v>0.74</v>
      </c>
      <c r="Q1538" s="5">
        <f>_xlfn.XLOOKUP(A1538,Cleaning!$A:$A,Cleaning!$V:$V,0,0)</f>
        <v>9.49</v>
      </c>
    </row>
    <row r="1539" spans="1:17" x14ac:dyDescent="0.3">
      <c r="A1539" s="3">
        <v>121537</v>
      </c>
      <c r="B1539">
        <f>_xlfn.XLOOKUP(A1539,Cleaning!$A:$A,Cleaning!$B:$B,0,0)</f>
        <v>401</v>
      </c>
      <c r="C1539" s="2">
        <f>_xlfn.XLOOKUP(A1539,Cleaning!$A:$A,Cleaning!$C:$C,0,0)</f>
        <v>45861</v>
      </c>
      <c r="D1539" s="4">
        <f>_xlfn.XLOOKUP(A1539,Cleaning!$A:$A,Cleaning!$D:$D,0,0)</f>
        <v>0.17225694444444445</v>
      </c>
      <c r="E1539" s="2">
        <f>_xlfn.XLOOKUP(A1539,Cleaning!$A:$A,Cleaning!$E:$E,0,0)</f>
        <v>45861</v>
      </c>
      <c r="F1539" s="10" t="str">
        <f>_xlfn.XLOOKUP(A1539,Cleaning!$A:$A,Cleaning!$F:$F,0,0)</f>
        <v>Wednesday</v>
      </c>
      <c r="G1539" t="str">
        <f>_xlfn.XLOOKUP(A1539,Cleaning!$A:$A,Cleaning!$G:$G,0,0)</f>
        <v>Afternoon</v>
      </c>
      <c r="H1539" t="str">
        <f>_xlfn.XLOOKUP(A1539,Cleaning!$A:$A,Cleaning!$I:$I,0,0)</f>
        <v>Takeout</v>
      </c>
      <c r="I1539" t="str">
        <f>_xlfn.XLOOKUP(A1539,Cleaning!$A:$A,Cleaning!$J:$J,0,0)</f>
        <v>Onion Rings</v>
      </c>
      <c r="J1539" t="str">
        <f>_xlfn.XLOOKUP(A1539,Cleaning!$A:$A,Cleaning!$L:$L,0,0)</f>
        <v>No Sauce</v>
      </c>
      <c r="K1539" t="str">
        <f>_xlfn.XLOOKUP(A1539,Cleaning!$A:$A,Cleaning!$X:$X,0,0)</f>
        <v>Cash</v>
      </c>
      <c r="L1539" s="3">
        <f>_xlfn.XLOOKUP(A1539,Cleaning!$A:$A,Cleaning!$M:$M,0,0)</f>
        <v>1</v>
      </c>
      <c r="M1539" s="5">
        <f>_xlfn.XLOOKUP(A1539,Cleaning!$A:$A,Cleaning!$O:$O,0,0)</f>
        <v>2.99</v>
      </c>
      <c r="N1539" s="12">
        <f>_xlfn.XLOOKUP(A1539,Cleaning!$A:$A,Cleaning!$P:$P,0,0)</f>
        <v>2.99</v>
      </c>
      <c r="O1539">
        <f>_xlfn.XLOOKUP(A1539,Cleaning!$A:$A,Cleaning!$R:$R,0,0)</f>
        <v>0.3</v>
      </c>
      <c r="P1539">
        <f>_xlfn.XLOOKUP(A1539,Cleaning!$A:$A,Cleaning!$T:$T,0,0)</f>
        <v>0.26</v>
      </c>
      <c r="Q1539" s="5">
        <f>_xlfn.XLOOKUP(A1539,Cleaning!$A:$A,Cleaning!$V:$V,0,0)</f>
        <v>2.95</v>
      </c>
    </row>
    <row r="1540" spans="1:17" x14ac:dyDescent="0.3">
      <c r="A1540" s="3">
        <v>121538</v>
      </c>
      <c r="B1540">
        <f>_xlfn.XLOOKUP(A1540,Cleaning!$A:$A,Cleaning!$B:$B,0,0)</f>
        <v>403</v>
      </c>
      <c r="C1540" s="2">
        <f>_xlfn.XLOOKUP(A1540,Cleaning!$A:$A,Cleaning!$C:$C,0,0)</f>
        <v>45873</v>
      </c>
      <c r="D1540" s="4">
        <f>_xlfn.XLOOKUP(A1540,Cleaning!$A:$A,Cleaning!$D:$D,0,0)</f>
        <v>0.50412037037037039</v>
      </c>
      <c r="E1540" s="2">
        <f>_xlfn.XLOOKUP(A1540,Cleaning!$A:$A,Cleaning!$E:$E,0,0)</f>
        <v>45873</v>
      </c>
      <c r="F1540" s="10" t="str">
        <f>_xlfn.XLOOKUP(A1540,Cleaning!$A:$A,Cleaning!$F:$F,0,0)</f>
        <v>Monday</v>
      </c>
      <c r="G1540" t="str">
        <f>_xlfn.XLOOKUP(A1540,Cleaning!$A:$A,Cleaning!$G:$G,0,0)</f>
        <v>Lunch</v>
      </c>
      <c r="H1540" t="str">
        <f>_xlfn.XLOOKUP(A1540,Cleaning!$A:$A,Cleaning!$I:$I,0,0)</f>
        <v>Drive-Thru</v>
      </c>
      <c r="I1540" t="str">
        <f>_xlfn.XLOOKUP(A1540,Cleaning!$A:$A,Cleaning!$J:$J,0,0)</f>
        <v>Spicy Chicken Sandwich</v>
      </c>
      <c r="J1540" t="str">
        <f>_xlfn.XLOOKUP(A1540,Cleaning!$A:$A,Cleaning!$L:$L,0,0)</f>
        <v>Add Bacon</v>
      </c>
      <c r="K1540" t="str">
        <f>_xlfn.XLOOKUP(A1540,Cleaning!$A:$A,Cleaning!$X:$X,0,0)</f>
        <v>Card</v>
      </c>
      <c r="L1540" s="3">
        <f>_xlfn.XLOOKUP(A1540,Cleaning!$A:$A,Cleaning!$M:$M,0,0)</f>
        <v>1</v>
      </c>
      <c r="M1540" s="5">
        <f>_xlfn.XLOOKUP(A1540,Cleaning!$A:$A,Cleaning!$O:$O,0,0)</f>
        <v>6.1899999999999995</v>
      </c>
      <c r="N1540" s="12">
        <f>_xlfn.XLOOKUP(A1540,Cleaning!$A:$A,Cleaning!$P:$P,0,0)</f>
        <v>6.1899999999999995</v>
      </c>
      <c r="O1540">
        <f>_xlfn.XLOOKUP(A1540,Cleaning!$A:$A,Cleaning!$R:$R,0,0)</f>
        <v>0</v>
      </c>
      <c r="P1540">
        <f>_xlfn.XLOOKUP(A1540,Cleaning!$A:$A,Cleaning!$T:$T,0,0)</f>
        <v>0.56000000000000005</v>
      </c>
      <c r="Q1540" s="5">
        <f>_xlfn.XLOOKUP(A1540,Cleaning!$A:$A,Cleaning!$V:$V,0,0)</f>
        <v>6.75</v>
      </c>
    </row>
    <row r="1541" spans="1:17" x14ac:dyDescent="0.3">
      <c r="A1541" s="3">
        <v>121539</v>
      </c>
      <c r="B1541">
        <f>_xlfn.XLOOKUP(A1541,Cleaning!$A:$A,Cleaning!$B:$B,0,0)</f>
        <v>103</v>
      </c>
      <c r="C1541" s="2">
        <f>_xlfn.XLOOKUP(A1541,Cleaning!$A:$A,Cleaning!$C:$C,0,0)</f>
        <v>45851</v>
      </c>
      <c r="D1541" s="4">
        <f>_xlfn.XLOOKUP(A1541,Cleaning!$A:$A,Cleaning!$D:$D,0,0)</f>
        <v>5.9374999999999997E-2</v>
      </c>
      <c r="E1541" s="2">
        <f>_xlfn.XLOOKUP(A1541,Cleaning!$A:$A,Cleaning!$E:$E,0,0)</f>
        <v>45851</v>
      </c>
      <c r="F1541" s="10" t="str">
        <f>_xlfn.XLOOKUP(A1541,Cleaning!$A:$A,Cleaning!$F:$F,0,0)</f>
        <v>Sunday</v>
      </c>
      <c r="G1541" t="str">
        <f>_xlfn.XLOOKUP(A1541,Cleaning!$A:$A,Cleaning!$G:$G,0,0)</f>
        <v>Lunch</v>
      </c>
      <c r="H1541" t="str">
        <f>_xlfn.XLOOKUP(A1541,Cleaning!$A:$A,Cleaning!$I:$I,0,0)</f>
        <v>Delivery</v>
      </c>
      <c r="I1541" t="str">
        <f>_xlfn.XLOOKUP(A1541,Cleaning!$A:$A,Cleaning!$J:$J,0,0)</f>
        <v>Double Cheeseburger Combo</v>
      </c>
      <c r="J1541" t="str">
        <f>_xlfn.XLOOKUP(A1541,Cleaning!$A:$A,Cleaning!$L:$L,0,0)</f>
        <v>No Modifier</v>
      </c>
      <c r="K1541" t="str">
        <f>_xlfn.XLOOKUP(A1541,Cleaning!$A:$A,Cleaning!$X:$X,0,0)</f>
        <v>Card</v>
      </c>
      <c r="L1541" s="3">
        <f>_xlfn.XLOOKUP(A1541,Cleaning!$A:$A,Cleaning!$M:$M,0,0)</f>
        <v>1</v>
      </c>
      <c r="M1541" s="5">
        <f>_xlfn.XLOOKUP(A1541,Cleaning!$A:$A,Cleaning!$O:$O,0,0)</f>
        <v>8.5500000000000007</v>
      </c>
      <c r="N1541" s="12">
        <f>_xlfn.XLOOKUP(A1541,Cleaning!$A:$A,Cleaning!$P:$P,0,0)</f>
        <v>8.5500000000000007</v>
      </c>
      <c r="O1541">
        <f>_xlfn.XLOOKUP(A1541,Cleaning!$A:$A,Cleaning!$R:$R,0,0)</f>
        <v>0</v>
      </c>
      <c r="P1541">
        <f>_xlfn.XLOOKUP(A1541,Cleaning!$A:$A,Cleaning!$T:$T,0,0)</f>
        <v>0.51</v>
      </c>
      <c r="Q1541" s="5">
        <f>_xlfn.XLOOKUP(A1541,Cleaning!$A:$A,Cleaning!$V:$V,0,0)</f>
        <v>9.06</v>
      </c>
    </row>
    <row r="1542" spans="1:17" x14ac:dyDescent="0.3">
      <c r="A1542" s="3">
        <v>121540</v>
      </c>
      <c r="B1542">
        <f>_xlfn.XLOOKUP(A1542,Cleaning!$A:$A,Cleaning!$B:$B,0,0)</f>
        <v>501</v>
      </c>
      <c r="C1542" s="2">
        <f>_xlfn.XLOOKUP(A1542,Cleaning!$A:$A,Cleaning!$C:$C,0,0)</f>
        <v>45801</v>
      </c>
      <c r="D1542" s="4">
        <f>_xlfn.XLOOKUP(A1542,Cleaning!$A:$A,Cleaning!$D:$D,0,0)</f>
        <v>0.27048611111111109</v>
      </c>
      <c r="E1542" s="2">
        <f>_xlfn.XLOOKUP(A1542,Cleaning!$A:$A,Cleaning!$E:$E,0,0)</f>
        <v>45801</v>
      </c>
      <c r="F1542" s="10" t="str">
        <f>_xlfn.XLOOKUP(A1542,Cleaning!$A:$A,Cleaning!$F:$F,0,0)</f>
        <v>Saturday</v>
      </c>
      <c r="G1542" t="str">
        <f>_xlfn.XLOOKUP(A1542,Cleaning!$A:$A,Cleaning!$G:$G,0,0)</f>
        <v>Dinner</v>
      </c>
      <c r="H1542" t="str">
        <f>_xlfn.XLOOKUP(A1542,Cleaning!$A:$A,Cleaning!$I:$I,0,0)</f>
        <v>Takeout</v>
      </c>
      <c r="I1542" t="str">
        <f>_xlfn.XLOOKUP(A1542,Cleaning!$A:$A,Cleaning!$J:$J,0,0)</f>
        <v>Chicken Sandwich Combo</v>
      </c>
      <c r="J1542" t="str">
        <f>_xlfn.XLOOKUP(A1542,Cleaning!$A:$A,Cleaning!$L:$L,0,0)</f>
        <v>Gluten-Free Bun</v>
      </c>
      <c r="K1542" t="str">
        <f>_xlfn.XLOOKUP(A1542,Cleaning!$A:$A,Cleaning!$X:$X,0,0)</f>
        <v>Card</v>
      </c>
      <c r="L1542" s="3">
        <f>_xlfn.XLOOKUP(A1542,Cleaning!$A:$A,Cleaning!$M:$M,0,0)</f>
        <v>1</v>
      </c>
      <c r="M1542" s="5">
        <f>_xlfn.XLOOKUP(A1542,Cleaning!$A:$A,Cleaning!$O:$O,0,0)</f>
        <v>9.98</v>
      </c>
      <c r="N1542" s="12">
        <f>_xlfn.XLOOKUP(A1542,Cleaning!$A:$A,Cleaning!$P:$P,0,0)</f>
        <v>9.98</v>
      </c>
      <c r="O1542">
        <f>_xlfn.XLOOKUP(A1542,Cleaning!$A:$A,Cleaning!$R:$R,0,0)</f>
        <v>0</v>
      </c>
      <c r="P1542">
        <f>_xlfn.XLOOKUP(A1542,Cleaning!$A:$A,Cleaning!$T:$T,0,0)</f>
        <v>0.7</v>
      </c>
      <c r="Q1542" s="5">
        <f>_xlfn.XLOOKUP(A1542,Cleaning!$A:$A,Cleaning!$V:$V,0,0)</f>
        <v>10.68</v>
      </c>
    </row>
    <row r="1543" spans="1:17" x14ac:dyDescent="0.3">
      <c r="A1543" s="3">
        <v>121541</v>
      </c>
      <c r="B1543">
        <f>_xlfn.XLOOKUP(A1543,Cleaning!$A:$A,Cleaning!$B:$B,0,0)</f>
        <v>403</v>
      </c>
      <c r="C1543" s="2">
        <f>_xlfn.XLOOKUP(A1543,Cleaning!$A:$A,Cleaning!$C:$C,0,0)</f>
        <v>45781</v>
      </c>
      <c r="D1543" s="4">
        <f>_xlfn.XLOOKUP(A1543,Cleaning!$A:$A,Cleaning!$D:$D,0,0)</f>
        <v>0.31515046296296295</v>
      </c>
      <c r="E1543" s="2">
        <f>_xlfn.XLOOKUP(A1543,Cleaning!$A:$A,Cleaning!$E:$E,0,0)</f>
        <v>45781</v>
      </c>
      <c r="F1543" s="10" t="str">
        <f>_xlfn.XLOOKUP(A1543,Cleaning!$A:$A,Cleaning!$F:$F,0,0)</f>
        <v>Sunday</v>
      </c>
      <c r="G1543" t="str">
        <f>_xlfn.XLOOKUP(A1543,Cleaning!$A:$A,Cleaning!$G:$G,0,0)</f>
        <v>Dinner</v>
      </c>
      <c r="H1543" t="str">
        <f>_xlfn.XLOOKUP(A1543,Cleaning!$A:$A,Cleaning!$I:$I,0,0)</f>
        <v>Delivery</v>
      </c>
      <c r="I1543" t="str">
        <f>_xlfn.XLOOKUP(A1543,Cleaning!$A:$A,Cleaning!$J:$J,0,0)</f>
        <v>Cheeseburger Combo</v>
      </c>
      <c r="J1543" t="str">
        <f>_xlfn.XLOOKUP(A1543,Cleaning!$A:$A,Cleaning!$L:$L,0,0)</f>
        <v>No Modifier</v>
      </c>
      <c r="K1543" t="str">
        <f>_xlfn.XLOOKUP(A1543,Cleaning!$A:$A,Cleaning!$X:$X,0,0)</f>
        <v>Card</v>
      </c>
      <c r="L1543" s="3">
        <f>_xlfn.XLOOKUP(A1543,Cleaning!$A:$A,Cleaning!$M:$M,0,0)</f>
        <v>1</v>
      </c>
      <c r="M1543" s="5">
        <f>_xlfn.XLOOKUP(A1543,Cleaning!$A:$A,Cleaning!$O:$O,0,0)</f>
        <v>9.3800000000000008</v>
      </c>
      <c r="N1543" s="12">
        <f>_xlfn.XLOOKUP(A1543,Cleaning!$A:$A,Cleaning!$P:$P,0,0)</f>
        <v>9.3800000000000008</v>
      </c>
      <c r="O1543">
        <f>_xlfn.XLOOKUP(A1543,Cleaning!$A:$A,Cleaning!$R:$R,0,0)</f>
        <v>0</v>
      </c>
      <c r="P1543">
        <f>_xlfn.XLOOKUP(A1543,Cleaning!$A:$A,Cleaning!$T:$T,0,0)</f>
        <v>0.75</v>
      </c>
      <c r="Q1543" s="5">
        <f>_xlfn.XLOOKUP(A1543,Cleaning!$A:$A,Cleaning!$V:$V,0,0)</f>
        <v>10.130000000000001</v>
      </c>
    </row>
    <row r="1544" spans="1:17" x14ac:dyDescent="0.3">
      <c r="A1544" s="3">
        <v>121542</v>
      </c>
      <c r="B1544">
        <f>_xlfn.XLOOKUP(A1544,Cleaning!$A:$A,Cleaning!$B:$B,0,0)</f>
        <v>202</v>
      </c>
      <c r="C1544" s="2">
        <f>_xlfn.XLOOKUP(A1544,Cleaning!$A:$A,Cleaning!$C:$C,0,0)</f>
        <v>45788</v>
      </c>
      <c r="D1544" s="4">
        <f>_xlfn.XLOOKUP(A1544,Cleaning!$A:$A,Cleaning!$D:$D,0,0)</f>
        <v>0.15339120370370371</v>
      </c>
      <c r="E1544" s="2">
        <f>_xlfn.XLOOKUP(A1544,Cleaning!$A:$A,Cleaning!$E:$E,0,0)</f>
        <v>45788</v>
      </c>
      <c r="F1544" s="10" t="str">
        <f>_xlfn.XLOOKUP(A1544,Cleaning!$A:$A,Cleaning!$F:$F,0,0)</f>
        <v>Sunday</v>
      </c>
      <c r="G1544" t="str">
        <f>_xlfn.XLOOKUP(A1544,Cleaning!$A:$A,Cleaning!$G:$G,0,0)</f>
        <v>Afternoon</v>
      </c>
      <c r="H1544" t="str">
        <f>_xlfn.XLOOKUP(A1544,Cleaning!$A:$A,Cleaning!$I:$I,0,0)</f>
        <v>Takeout</v>
      </c>
      <c r="I1544" t="str">
        <f>_xlfn.XLOOKUP(A1544,Cleaning!$A:$A,Cleaning!$J:$J,0,0)</f>
        <v>Onion Rings</v>
      </c>
      <c r="J1544" t="str">
        <f>_xlfn.XLOOKUP(A1544,Cleaning!$A:$A,Cleaning!$L:$L,0,0)</f>
        <v>Extra Sauce</v>
      </c>
      <c r="K1544" t="str">
        <f>_xlfn.XLOOKUP(A1544,Cleaning!$A:$A,Cleaning!$X:$X,0,0)</f>
        <v>GiftCard</v>
      </c>
      <c r="L1544" s="3">
        <f>_xlfn.XLOOKUP(A1544,Cleaning!$A:$A,Cleaning!$M:$M,0,0)</f>
        <v>1</v>
      </c>
      <c r="M1544" s="5">
        <f>_xlfn.XLOOKUP(A1544,Cleaning!$A:$A,Cleaning!$O:$O,0,0)</f>
        <v>3.86</v>
      </c>
      <c r="N1544" s="12">
        <f>_xlfn.XLOOKUP(A1544,Cleaning!$A:$A,Cleaning!$P:$P,0,0)</f>
        <v>3.86</v>
      </c>
      <c r="O1544">
        <f>_xlfn.XLOOKUP(A1544,Cleaning!$A:$A,Cleaning!$R:$R,0,0)</f>
        <v>0</v>
      </c>
      <c r="P1544">
        <f>_xlfn.XLOOKUP(A1544,Cleaning!$A:$A,Cleaning!$T:$T,0,0)</f>
        <v>0.27</v>
      </c>
      <c r="Q1544" s="5">
        <f>_xlfn.XLOOKUP(A1544,Cleaning!$A:$A,Cleaning!$V:$V,0,0)</f>
        <v>4.13</v>
      </c>
    </row>
    <row r="1545" spans="1:17" x14ac:dyDescent="0.3">
      <c r="A1545" s="3">
        <v>121543</v>
      </c>
      <c r="B1545">
        <f>_xlfn.XLOOKUP(A1545,Cleaning!$A:$A,Cleaning!$B:$B,0,0)</f>
        <v>101</v>
      </c>
      <c r="C1545" s="2">
        <f>_xlfn.XLOOKUP(A1545,Cleaning!$A:$A,Cleaning!$C:$C,0,0)</f>
        <v>45790</v>
      </c>
      <c r="D1545" s="4">
        <f>_xlfn.XLOOKUP(A1545,Cleaning!$A:$A,Cleaning!$D:$D,0,0)</f>
        <v>0.51383101851851853</v>
      </c>
      <c r="E1545" s="2">
        <f>_xlfn.XLOOKUP(A1545,Cleaning!$A:$A,Cleaning!$E:$E,0,0)</f>
        <v>45790</v>
      </c>
      <c r="F1545" s="10" t="str">
        <f>_xlfn.XLOOKUP(A1545,Cleaning!$A:$A,Cleaning!$F:$F,0,0)</f>
        <v>Tuesday</v>
      </c>
      <c r="G1545" t="str">
        <f>_xlfn.XLOOKUP(A1545,Cleaning!$A:$A,Cleaning!$G:$G,0,0)</f>
        <v>Lunch</v>
      </c>
      <c r="H1545" t="str">
        <f>_xlfn.XLOOKUP(A1545,Cleaning!$A:$A,Cleaning!$I:$I,0,0)</f>
        <v>Dine-In</v>
      </c>
      <c r="I1545" t="str">
        <f>_xlfn.XLOOKUP(A1545,Cleaning!$A:$A,Cleaning!$J:$J,0,0)</f>
        <v>Chicken Sandwich Combo</v>
      </c>
      <c r="J1545" t="str">
        <f>_xlfn.XLOOKUP(A1545,Cleaning!$A:$A,Cleaning!$L:$L,0,0)</f>
        <v>No Pickles</v>
      </c>
      <c r="K1545" t="str">
        <f>_xlfn.XLOOKUP(A1545,Cleaning!$A:$A,Cleaning!$X:$X,0,0)</f>
        <v>Card</v>
      </c>
      <c r="L1545" s="3">
        <f>_xlfn.XLOOKUP(A1545,Cleaning!$A:$A,Cleaning!$M:$M,0,0)</f>
        <v>1</v>
      </c>
      <c r="M1545" s="5">
        <f>_xlfn.XLOOKUP(A1545,Cleaning!$A:$A,Cleaning!$O:$O,0,0)</f>
        <v>8.7600000000000016</v>
      </c>
      <c r="N1545" s="12">
        <f>_xlfn.XLOOKUP(A1545,Cleaning!$A:$A,Cleaning!$P:$P,0,0)</f>
        <v>8.7600000000000016</v>
      </c>
      <c r="O1545">
        <f>_xlfn.XLOOKUP(A1545,Cleaning!$A:$A,Cleaning!$R:$R,0,0)</f>
        <v>0</v>
      </c>
      <c r="P1545">
        <f>_xlfn.XLOOKUP(A1545,Cleaning!$A:$A,Cleaning!$T:$T,0,0)</f>
        <v>0.7</v>
      </c>
      <c r="Q1545" s="5">
        <f>_xlfn.XLOOKUP(A1545,Cleaning!$A:$A,Cleaning!$V:$V,0,0)</f>
        <v>9.4600000000000009</v>
      </c>
    </row>
    <row r="1546" spans="1:17" x14ac:dyDescent="0.3">
      <c r="A1546" s="3">
        <v>121544</v>
      </c>
      <c r="B1546">
        <f>_xlfn.XLOOKUP(A1546,Cleaning!$A:$A,Cleaning!$B:$B,0,0)</f>
        <v>202</v>
      </c>
      <c r="C1546" s="2">
        <f>_xlfn.XLOOKUP(A1546,Cleaning!$A:$A,Cleaning!$C:$C,0,0)</f>
        <v>45869</v>
      </c>
      <c r="D1546" s="4">
        <f>_xlfn.XLOOKUP(A1546,Cleaning!$A:$A,Cleaning!$D:$D,0,0)</f>
        <v>0.48928240740740742</v>
      </c>
      <c r="E1546" s="2">
        <f>_xlfn.XLOOKUP(A1546,Cleaning!$A:$A,Cleaning!$E:$E,0,0)</f>
        <v>45869</v>
      </c>
      <c r="F1546" s="10" t="str">
        <f>_xlfn.XLOOKUP(A1546,Cleaning!$A:$A,Cleaning!$F:$F,0,0)</f>
        <v>Thursday</v>
      </c>
      <c r="G1546" t="str">
        <f>_xlfn.XLOOKUP(A1546,Cleaning!$A:$A,Cleaning!$G:$G,0,0)</f>
        <v>Morning</v>
      </c>
      <c r="H1546" t="str">
        <f>_xlfn.XLOOKUP(A1546,Cleaning!$A:$A,Cleaning!$I:$I,0,0)</f>
        <v>Takeout</v>
      </c>
      <c r="I1546" t="str">
        <f>_xlfn.XLOOKUP(A1546,Cleaning!$A:$A,Cleaning!$J:$J,0,0)</f>
        <v>Chicken Nuggets (6pc)</v>
      </c>
      <c r="J1546" t="str">
        <f>_xlfn.XLOOKUP(A1546,Cleaning!$A:$A,Cleaning!$L:$L,0,0)</f>
        <v>No Modifier</v>
      </c>
      <c r="K1546" t="str">
        <f>_xlfn.XLOOKUP(A1546,Cleaning!$A:$A,Cleaning!$X:$X,0,0)</f>
        <v>Card</v>
      </c>
      <c r="L1546" s="3">
        <f>_xlfn.XLOOKUP(A1546,Cleaning!$A:$A,Cleaning!$M:$M,0,0)</f>
        <v>1</v>
      </c>
      <c r="M1546" s="5">
        <f>_xlfn.XLOOKUP(A1546,Cleaning!$A:$A,Cleaning!$O:$O,0,0)</f>
        <v>3.59</v>
      </c>
      <c r="N1546" s="12">
        <f>_xlfn.XLOOKUP(A1546,Cleaning!$A:$A,Cleaning!$P:$P,0,0)</f>
        <v>3.59</v>
      </c>
      <c r="O1546">
        <f>_xlfn.XLOOKUP(A1546,Cleaning!$A:$A,Cleaning!$R:$R,0,0)</f>
        <v>0</v>
      </c>
      <c r="P1546">
        <f>_xlfn.XLOOKUP(A1546,Cleaning!$A:$A,Cleaning!$T:$T,0,0)</f>
        <v>0.23</v>
      </c>
      <c r="Q1546" s="5">
        <f>_xlfn.XLOOKUP(A1546,Cleaning!$A:$A,Cleaning!$V:$V,0,0)</f>
        <v>3.82</v>
      </c>
    </row>
    <row r="1547" spans="1:17" x14ac:dyDescent="0.3">
      <c r="A1547" s="3">
        <v>121545</v>
      </c>
      <c r="B1547">
        <f>_xlfn.XLOOKUP(A1547,Cleaning!$A:$A,Cleaning!$B:$B,0,0)</f>
        <v>401</v>
      </c>
      <c r="C1547" s="2">
        <f>_xlfn.XLOOKUP(A1547,Cleaning!$A:$A,Cleaning!$C:$C,0,0)</f>
        <v>45766</v>
      </c>
      <c r="D1547" s="4">
        <f>_xlfn.XLOOKUP(A1547,Cleaning!$A:$A,Cleaning!$D:$D,0,0)</f>
        <v>6.1956018518518521E-2</v>
      </c>
      <c r="E1547" s="2">
        <f>_xlfn.XLOOKUP(A1547,Cleaning!$A:$A,Cleaning!$E:$E,0,0)</f>
        <v>45766</v>
      </c>
      <c r="F1547" s="10" t="str">
        <f>_xlfn.XLOOKUP(A1547,Cleaning!$A:$A,Cleaning!$F:$F,0,0)</f>
        <v>Saturday</v>
      </c>
      <c r="G1547" t="str">
        <f>_xlfn.XLOOKUP(A1547,Cleaning!$A:$A,Cleaning!$G:$G,0,0)</f>
        <v>Lunch</v>
      </c>
      <c r="H1547" t="str">
        <f>_xlfn.XLOOKUP(A1547,Cleaning!$A:$A,Cleaning!$I:$I,0,0)</f>
        <v>Delivery</v>
      </c>
      <c r="I1547" t="str">
        <f>_xlfn.XLOOKUP(A1547,Cleaning!$A:$A,Cleaning!$J:$J,0,0)</f>
        <v>Chicken Sandwich</v>
      </c>
      <c r="J1547" t="str">
        <f>_xlfn.XLOOKUP(A1547,Cleaning!$A:$A,Cleaning!$L:$L,0,0)</f>
        <v>No Modifier</v>
      </c>
      <c r="K1547" t="str">
        <f>_xlfn.XLOOKUP(A1547,Cleaning!$A:$A,Cleaning!$X:$X,0,0)</f>
        <v>Card</v>
      </c>
      <c r="L1547" s="3">
        <f>_xlfn.XLOOKUP(A1547,Cleaning!$A:$A,Cleaning!$M:$M,0,0)</f>
        <v>1</v>
      </c>
      <c r="M1547" s="5">
        <f>_xlfn.XLOOKUP(A1547,Cleaning!$A:$A,Cleaning!$O:$O,0,0)</f>
        <v>5.56</v>
      </c>
      <c r="N1547" s="12">
        <f>_xlfn.XLOOKUP(A1547,Cleaning!$A:$A,Cleaning!$P:$P,0,0)</f>
        <v>5.56</v>
      </c>
      <c r="O1547">
        <f>_xlfn.XLOOKUP(A1547,Cleaning!$A:$A,Cleaning!$R:$R,0,0)</f>
        <v>0</v>
      </c>
      <c r="P1547">
        <f>_xlfn.XLOOKUP(A1547,Cleaning!$A:$A,Cleaning!$T:$T,0,0)</f>
        <v>0.53</v>
      </c>
      <c r="Q1547" s="5">
        <f>_xlfn.XLOOKUP(A1547,Cleaning!$A:$A,Cleaning!$V:$V,0,0)</f>
        <v>6.09</v>
      </c>
    </row>
    <row r="1548" spans="1:17" x14ac:dyDescent="0.3">
      <c r="A1548" s="3">
        <v>121546</v>
      </c>
      <c r="B1548">
        <f>_xlfn.XLOOKUP(A1548,Cleaning!$A:$A,Cleaning!$B:$B,0,0)</f>
        <v>402</v>
      </c>
      <c r="C1548" s="2">
        <f>_xlfn.XLOOKUP(A1548,Cleaning!$A:$A,Cleaning!$C:$C,0,0)</f>
        <v>45840</v>
      </c>
      <c r="D1548" s="4">
        <f>_xlfn.XLOOKUP(A1548,Cleaning!$A:$A,Cleaning!$D:$D,0,0)</f>
        <v>0.39165509259259257</v>
      </c>
      <c r="E1548" s="2">
        <f>_xlfn.XLOOKUP(A1548,Cleaning!$A:$A,Cleaning!$E:$E,0,0)</f>
        <v>45840</v>
      </c>
      <c r="F1548" s="10" t="str">
        <f>_xlfn.XLOOKUP(A1548,Cleaning!$A:$A,Cleaning!$F:$F,0,0)</f>
        <v>Wednesday</v>
      </c>
      <c r="G1548" t="str">
        <f>_xlfn.XLOOKUP(A1548,Cleaning!$A:$A,Cleaning!$G:$G,0,0)</f>
        <v>Dinner</v>
      </c>
      <c r="H1548" t="str">
        <f>_xlfn.XLOOKUP(A1548,Cleaning!$A:$A,Cleaning!$I:$I,0,0)</f>
        <v>Takeout</v>
      </c>
      <c r="I1548" t="str">
        <f>_xlfn.XLOOKUP(A1548,Cleaning!$A:$A,Cleaning!$J:$J,0,0)</f>
        <v>Cheeseburger Combo</v>
      </c>
      <c r="J1548" t="str">
        <f>_xlfn.XLOOKUP(A1548,Cleaning!$A:$A,Cleaning!$L:$L,0,0)</f>
        <v>No Modifier</v>
      </c>
      <c r="K1548" t="str">
        <f>_xlfn.XLOOKUP(A1548,Cleaning!$A:$A,Cleaning!$X:$X,0,0)</f>
        <v>Cash</v>
      </c>
      <c r="L1548" s="3">
        <f>_xlfn.XLOOKUP(A1548,Cleaning!$A:$A,Cleaning!$M:$M,0,0)</f>
        <v>2</v>
      </c>
      <c r="M1548" s="5">
        <f>_xlfn.XLOOKUP(A1548,Cleaning!$A:$A,Cleaning!$O:$O,0,0)</f>
        <v>7.99</v>
      </c>
      <c r="N1548" s="12">
        <f>_xlfn.XLOOKUP(A1548,Cleaning!$A:$A,Cleaning!$P:$P,0,0)</f>
        <v>15.98</v>
      </c>
      <c r="O1548">
        <f>_xlfn.XLOOKUP(A1548,Cleaning!$A:$A,Cleaning!$R:$R,0,0)</f>
        <v>0</v>
      </c>
      <c r="P1548">
        <f>_xlfn.XLOOKUP(A1548,Cleaning!$A:$A,Cleaning!$T:$T,0,0)</f>
        <v>1.2</v>
      </c>
      <c r="Q1548" s="5">
        <f>_xlfn.XLOOKUP(A1548,Cleaning!$A:$A,Cleaning!$V:$V,0,0)</f>
        <v>17.18</v>
      </c>
    </row>
    <row r="1549" spans="1:17" x14ac:dyDescent="0.3">
      <c r="A1549" s="3">
        <v>121547</v>
      </c>
      <c r="B1549">
        <f>_xlfn.XLOOKUP(A1549,Cleaning!$A:$A,Cleaning!$B:$B,0,0)</f>
        <v>202</v>
      </c>
      <c r="C1549" s="2">
        <f>_xlfn.XLOOKUP(A1549,Cleaning!$A:$A,Cleaning!$C:$C,0,0)</f>
        <v>45840</v>
      </c>
      <c r="D1549" s="4">
        <f>_xlfn.XLOOKUP(A1549,Cleaning!$A:$A,Cleaning!$D:$D,0,0)</f>
        <v>0.47854166666666664</v>
      </c>
      <c r="E1549" s="2">
        <f>_xlfn.XLOOKUP(A1549,Cleaning!$A:$A,Cleaning!$E:$E,0,0)</f>
        <v>45840</v>
      </c>
      <c r="F1549" s="10" t="str">
        <f>_xlfn.XLOOKUP(A1549,Cleaning!$A:$A,Cleaning!$F:$F,0,0)</f>
        <v>Wednesday</v>
      </c>
      <c r="G1549" t="str">
        <f>_xlfn.XLOOKUP(A1549,Cleaning!$A:$A,Cleaning!$G:$G,0,0)</f>
        <v>Lunch</v>
      </c>
      <c r="H1549" t="str">
        <f>_xlfn.XLOOKUP(A1549,Cleaning!$A:$A,Cleaning!$I:$I,0,0)</f>
        <v>Dine-In</v>
      </c>
      <c r="I1549" t="str">
        <f>_xlfn.XLOOKUP(A1549,Cleaning!$A:$A,Cleaning!$J:$J,0,0)</f>
        <v>Iced Tea</v>
      </c>
      <c r="J1549" t="str">
        <f>_xlfn.XLOOKUP(A1549,Cleaning!$A:$A,Cleaning!$L:$L,0,0)</f>
        <v>Almond Milk</v>
      </c>
      <c r="K1549" t="str">
        <f>_xlfn.XLOOKUP(A1549,Cleaning!$A:$A,Cleaning!$X:$X,0,0)</f>
        <v>MobilePay</v>
      </c>
      <c r="L1549" s="3">
        <f>_xlfn.XLOOKUP(A1549,Cleaning!$A:$A,Cleaning!$M:$M,0,0)</f>
        <v>1</v>
      </c>
      <c r="M1549" s="5">
        <f>_xlfn.XLOOKUP(A1549,Cleaning!$A:$A,Cleaning!$O:$O,0,0)</f>
        <v>2.63</v>
      </c>
      <c r="N1549" s="12">
        <f>_xlfn.XLOOKUP(A1549,Cleaning!$A:$A,Cleaning!$P:$P,0,0)</f>
        <v>2.63</v>
      </c>
      <c r="O1549">
        <f>_xlfn.XLOOKUP(A1549,Cleaning!$A:$A,Cleaning!$R:$R,0,0)</f>
        <v>0</v>
      </c>
      <c r="P1549">
        <f>_xlfn.XLOOKUP(A1549,Cleaning!$A:$A,Cleaning!$T:$T,0,0)</f>
        <v>0.24</v>
      </c>
      <c r="Q1549" s="5">
        <f>_xlfn.XLOOKUP(A1549,Cleaning!$A:$A,Cleaning!$V:$V,0,0)</f>
        <v>2.87</v>
      </c>
    </row>
    <row r="1550" spans="1:17" x14ac:dyDescent="0.3">
      <c r="A1550" s="3">
        <v>121548</v>
      </c>
      <c r="B1550">
        <f>_xlfn.XLOOKUP(A1550,Cleaning!$A:$A,Cleaning!$B:$B,0,0)</f>
        <v>202</v>
      </c>
      <c r="C1550" s="2">
        <f>_xlfn.XLOOKUP(A1550,Cleaning!$A:$A,Cleaning!$C:$C,0,0)</f>
        <v>45834</v>
      </c>
      <c r="D1550" s="4">
        <f>_xlfn.XLOOKUP(A1550,Cleaning!$A:$A,Cleaning!$D:$D,0,0)</f>
        <v>0.4309722222222222</v>
      </c>
      <c r="E1550" s="2">
        <f>_xlfn.XLOOKUP(A1550,Cleaning!$A:$A,Cleaning!$E:$E,0,0)</f>
        <v>45834</v>
      </c>
      <c r="F1550" s="10" t="str">
        <f>_xlfn.XLOOKUP(A1550,Cleaning!$A:$A,Cleaning!$F:$F,0,0)</f>
        <v>Thursday</v>
      </c>
      <c r="G1550" t="str">
        <f>_xlfn.XLOOKUP(A1550,Cleaning!$A:$A,Cleaning!$G:$G,0,0)</f>
        <v>Breakfast</v>
      </c>
      <c r="H1550" t="str">
        <f>_xlfn.XLOOKUP(A1550,Cleaning!$A:$A,Cleaning!$I:$I,0,0)</f>
        <v>Takeout</v>
      </c>
      <c r="I1550" t="str">
        <f>_xlfn.XLOOKUP(A1550,Cleaning!$A:$A,Cleaning!$J:$J,0,0)</f>
        <v>Coffee</v>
      </c>
      <c r="J1550" t="str">
        <f>_xlfn.XLOOKUP(A1550,Cleaning!$A:$A,Cleaning!$L:$L,0,0)</f>
        <v>No Modifier</v>
      </c>
      <c r="K1550" t="str">
        <f>_xlfn.XLOOKUP(A1550,Cleaning!$A:$A,Cleaning!$X:$X,0,0)</f>
        <v>Card</v>
      </c>
      <c r="L1550" s="3">
        <f>_xlfn.XLOOKUP(A1550,Cleaning!$A:$A,Cleaning!$M:$M,0,0)</f>
        <v>1</v>
      </c>
      <c r="M1550" s="5">
        <f>_xlfn.XLOOKUP(A1550,Cleaning!$A:$A,Cleaning!$O:$O,0,0)</f>
        <v>2.04</v>
      </c>
      <c r="N1550" s="12">
        <f>_xlfn.XLOOKUP(A1550,Cleaning!$A:$A,Cleaning!$P:$P,0,0)</f>
        <v>2.04</v>
      </c>
      <c r="O1550">
        <f>_xlfn.XLOOKUP(A1550,Cleaning!$A:$A,Cleaning!$R:$R,0,0)</f>
        <v>0</v>
      </c>
      <c r="P1550">
        <f>_xlfn.XLOOKUP(A1550,Cleaning!$A:$A,Cleaning!$T:$T,0,0)</f>
        <v>0.12</v>
      </c>
      <c r="Q1550" s="5">
        <f>_xlfn.XLOOKUP(A1550,Cleaning!$A:$A,Cleaning!$V:$V,0,0)</f>
        <v>2.16</v>
      </c>
    </row>
    <row r="1551" spans="1:17" x14ac:dyDescent="0.3">
      <c r="A1551" s="3">
        <v>121549</v>
      </c>
      <c r="B1551">
        <f>_xlfn.XLOOKUP(A1551,Cleaning!$A:$A,Cleaning!$B:$B,0,0)</f>
        <v>402</v>
      </c>
      <c r="C1551" s="2">
        <f>_xlfn.XLOOKUP(A1551,Cleaning!$A:$A,Cleaning!$C:$C,0,0)</f>
        <v>45792</v>
      </c>
      <c r="D1551" s="4">
        <f>_xlfn.XLOOKUP(A1551,Cleaning!$A:$A,Cleaning!$D:$D,0,0)</f>
        <v>0.48812499999999998</v>
      </c>
      <c r="E1551" s="2">
        <f>_xlfn.XLOOKUP(A1551,Cleaning!$A:$A,Cleaning!$E:$E,0,0)</f>
        <v>45792</v>
      </c>
      <c r="F1551" s="10" t="str">
        <f>_xlfn.XLOOKUP(A1551,Cleaning!$A:$A,Cleaning!$F:$F,0,0)</f>
        <v>Thursday</v>
      </c>
      <c r="G1551" t="str">
        <f>_xlfn.XLOOKUP(A1551,Cleaning!$A:$A,Cleaning!$G:$G,0,0)</f>
        <v>Lunch</v>
      </c>
      <c r="H1551" t="str">
        <f>_xlfn.XLOOKUP(A1551,Cleaning!$A:$A,Cleaning!$I:$I,0,0)</f>
        <v>Dine-In</v>
      </c>
      <c r="I1551" t="str">
        <f>_xlfn.XLOOKUP(A1551,Cleaning!$A:$A,Cleaning!$J:$J,0,0)</f>
        <v>Double Cheeseburger Combo</v>
      </c>
      <c r="J1551" t="str">
        <f>_xlfn.XLOOKUP(A1551,Cleaning!$A:$A,Cleaning!$L:$L,0,0)</f>
        <v>No Modifier</v>
      </c>
      <c r="K1551" t="str">
        <f>_xlfn.XLOOKUP(A1551,Cleaning!$A:$A,Cleaning!$X:$X,0,0)</f>
        <v>Card</v>
      </c>
      <c r="L1551" s="3">
        <f>_xlfn.XLOOKUP(A1551,Cleaning!$A:$A,Cleaning!$M:$M,0,0)</f>
        <v>1</v>
      </c>
      <c r="M1551" s="5">
        <f>_xlfn.XLOOKUP(A1551,Cleaning!$A:$A,Cleaning!$O:$O,0,0)</f>
        <v>10.6</v>
      </c>
      <c r="N1551" s="12">
        <f>_xlfn.XLOOKUP(A1551,Cleaning!$A:$A,Cleaning!$P:$P,0,0)</f>
        <v>10.6</v>
      </c>
      <c r="O1551">
        <f>_xlfn.XLOOKUP(A1551,Cleaning!$A:$A,Cleaning!$R:$R,0,0)</f>
        <v>0</v>
      </c>
      <c r="P1551">
        <f>_xlfn.XLOOKUP(A1551,Cleaning!$A:$A,Cleaning!$T:$T,0,0)</f>
        <v>0.8</v>
      </c>
      <c r="Q1551" s="5">
        <f>_xlfn.XLOOKUP(A1551,Cleaning!$A:$A,Cleaning!$V:$V,0,0)</f>
        <v>11.4</v>
      </c>
    </row>
    <row r="1552" spans="1:17" x14ac:dyDescent="0.3">
      <c r="A1552" s="3">
        <v>121550</v>
      </c>
      <c r="B1552">
        <f>_xlfn.XLOOKUP(A1552,Cleaning!$A:$A,Cleaning!$B:$B,0,0)</f>
        <v>301</v>
      </c>
      <c r="C1552" s="2">
        <f>_xlfn.XLOOKUP(A1552,Cleaning!$A:$A,Cleaning!$C:$C,0,0)</f>
        <v>45866</v>
      </c>
      <c r="D1552" s="4">
        <f>_xlfn.XLOOKUP(A1552,Cleaning!$A:$A,Cleaning!$D:$D,0,0)</f>
        <v>0.12343750000000001</v>
      </c>
      <c r="E1552" s="2">
        <f>_xlfn.XLOOKUP(A1552,Cleaning!$A:$A,Cleaning!$E:$E,0,0)</f>
        <v>45866</v>
      </c>
      <c r="F1552" s="10" t="str">
        <f>_xlfn.XLOOKUP(A1552,Cleaning!$A:$A,Cleaning!$F:$F,0,0)</f>
        <v>Monday</v>
      </c>
      <c r="G1552" t="str">
        <f>_xlfn.XLOOKUP(A1552,Cleaning!$A:$A,Cleaning!$G:$G,0,0)</f>
        <v>Lunch</v>
      </c>
      <c r="H1552" t="str">
        <f>_xlfn.XLOOKUP(A1552,Cleaning!$A:$A,Cleaning!$I:$I,0,0)</f>
        <v>Dine-In</v>
      </c>
      <c r="I1552" t="str">
        <f>_xlfn.XLOOKUP(A1552,Cleaning!$A:$A,Cleaning!$J:$J,0,0)</f>
        <v>Veggie Burger</v>
      </c>
      <c r="J1552" t="str">
        <f>_xlfn.XLOOKUP(A1552,Cleaning!$A:$A,Cleaning!$L:$L,0,0)</f>
        <v>Add Bacon</v>
      </c>
      <c r="K1552" t="str">
        <f>_xlfn.XLOOKUP(A1552,Cleaning!$A:$A,Cleaning!$X:$X,0,0)</f>
        <v>Cash</v>
      </c>
      <c r="L1552" s="3">
        <f>_xlfn.XLOOKUP(A1552,Cleaning!$A:$A,Cleaning!$M:$M,0,0)</f>
        <v>1</v>
      </c>
      <c r="M1552" s="5">
        <f>_xlfn.XLOOKUP(A1552,Cleaning!$A:$A,Cleaning!$O:$O,0,0)</f>
        <v>6.2</v>
      </c>
      <c r="N1552" s="12">
        <f>_xlfn.XLOOKUP(A1552,Cleaning!$A:$A,Cleaning!$P:$P,0,0)</f>
        <v>6.2</v>
      </c>
      <c r="O1552">
        <f>_xlfn.XLOOKUP(A1552,Cleaning!$A:$A,Cleaning!$R:$R,0,0)</f>
        <v>0</v>
      </c>
      <c r="P1552">
        <f>_xlfn.XLOOKUP(A1552,Cleaning!$A:$A,Cleaning!$T:$T,0,0)</f>
        <v>0.53</v>
      </c>
      <c r="Q1552" s="5">
        <f>_xlfn.XLOOKUP(A1552,Cleaning!$A:$A,Cleaning!$V:$V,0,0)</f>
        <v>6.73</v>
      </c>
    </row>
    <row r="1553" spans="1:17" x14ac:dyDescent="0.3">
      <c r="A1553" s="3">
        <v>121551</v>
      </c>
      <c r="B1553">
        <f>_xlfn.XLOOKUP(A1553,Cleaning!$A:$A,Cleaning!$B:$B,0,0)</f>
        <v>201</v>
      </c>
      <c r="C1553" s="2">
        <f>_xlfn.XLOOKUP(A1553,Cleaning!$A:$A,Cleaning!$C:$C,0,0)</f>
        <v>45792</v>
      </c>
      <c r="D1553" s="4">
        <f>_xlfn.XLOOKUP(A1553,Cleaning!$A:$A,Cleaning!$D:$D,0,0)</f>
        <v>7.3298611111111106E-2</v>
      </c>
      <c r="E1553" s="2">
        <f>_xlfn.XLOOKUP(A1553,Cleaning!$A:$A,Cleaning!$E:$E,0,0)</f>
        <v>45792</v>
      </c>
      <c r="F1553" s="10" t="str">
        <f>_xlfn.XLOOKUP(A1553,Cleaning!$A:$A,Cleaning!$F:$F,0,0)</f>
        <v>Thursday</v>
      </c>
      <c r="G1553" t="str">
        <f>_xlfn.XLOOKUP(A1553,Cleaning!$A:$A,Cleaning!$G:$G,0,0)</f>
        <v>Lunch</v>
      </c>
      <c r="H1553" t="str">
        <f>_xlfn.XLOOKUP(A1553,Cleaning!$A:$A,Cleaning!$I:$I,0,0)</f>
        <v>Takeout</v>
      </c>
      <c r="I1553" t="str">
        <f>_xlfn.XLOOKUP(A1553,Cleaning!$A:$A,Cleaning!$J:$J,0,0)</f>
        <v>Cheeseburger</v>
      </c>
      <c r="J1553" t="str">
        <f>_xlfn.XLOOKUP(A1553,Cleaning!$A:$A,Cleaning!$L:$L,0,0)</f>
        <v>No Modifier</v>
      </c>
      <c r="K1553" t="str">
        <f>_xlfn.XLOOKUP(A1553,Cleaning!$A:$A,Cleaning!$X:$X,0,0)</f>
        <v>Card</v>
      </c>
      <c r="L1553" s="3">
        <f>_xlfn.XLOOKUP(A1553,Cleaning!$A:$A,Cleaning!$M:$M,0,0)</f>
        <v>1</v>
      </c>
      <c r="M1553" s="5">
        <f>_xlfn.XLOOKUP(A1553,Cleaning!$A:$A,Cleaning!$O:$O,0,0)</f>
        <v>4.42</v>
      </c>
      <c r="N1553" s="12">
        <f>_xlfn.XLOOKUP(A1553,Cleaning!$A:$A,Cleaning!$P:$P,0,0)</f>
        <v>4.42</v>
      </c>
      <c r="O1553">
        <f>_xlfn.XLOOKUP(A1553,Cleaning!$A:$A,Cleaning!$R:$R,0,0)</f>
        <v>0</v>
      </c>
      <c r="P1553">
        <f>_xlfn.XLOOKUP(A1553,Cleaning!$A:$A,Cleaning!$T:$T,0,0)</f>
        <v>0.28999999999999998</v>
      </c>
      <c r="Q1553" s="5">
        <f>_xlfn.XLOOKUP(A1553,Cleaning!$A:$A,Cleaning!$V:$V,0,0)</f>
        <v>4.71</v>
      </c>
    </row>
    <row r="1554" spans="1:17" x14ac:dyDescent="0.3">
      <c r="A1554" s="3">
        <v>121552</v>
      </c>
      <c r="B1554">
        <f>_xlfn.XLOOKUP(A1554,Cleaning!$A:$A,Cleaning!$B:$B,0,0)</f>
        <v>101</v>
      </c>
      <c r="C1554" s="2">
        <f>_xlfn.XLOOKUP(A1554,Cleaning!$A:$A,Cleaning!$C:$C,0,0)</f>
        <v>45854</v>
      </c>
      <c r="D1554" s="4">
        <f>_xlfn.XLOOKUP(A1554,Cleaning!$A:$A,Cleaning!$D:$D,0,0)</f>
        <v>0.23505787037037038</v>
      </c>
      <c r="E1554" s="2">
        <f>_xlfn.XLOOKUP(A1554,Cleaning!$A:$A,Cleaning!$E:$E,0,0)</f>
        <v>45854</v>
      </c>
      <c r="F1554" s="10" t="str">
        <f>_xlfn.XLOOKUP(A1554,Cleaning!$A:$A,Cleaning!$F:$F,0,0)</f>
        <v>Wednesday</v>
      </c>
      <c r="G1554" t="str">
        <f>_xlfn.XLOOKUP(A1554,Cleaning!$A:$A,Cleaning!$G:$G,0,0)</f>
        <v>Breakfast</v>
      </c>
      <c r="H1554" t="str">
        <f>_xlfn.XLOOKUP(A1554,Cleaning!$A:$A,Cleaning!$I:$I,0,0)</f>
        <v>Drive-Thru</v>
      </c>
      <c r="I1554" t="str">
        <f>_xlfn.XLOOKUP(A1554,Cleaning!$A:$A,Cleaning!$J:$J,0,0)</f>
        <v>Breakfast Burrito</v>
      </c>
      <c r="J1554" t="str">
        <f>_xlfn.XLOOKUP(A1554,Cleaning!$A:$A,Cleaning!$L:$L,0,0)</f>
        <v>No Modifier</v>
      </c>
      <c r="K1554" t="str">
        <f>_xlfn.XLOOKUP(A1554,Cleaning!$A:$A,Cleaning!$X:$X,0,0)</f>
        <v>Card</v>
      </c>
      <c r="L1554" s="3">
        <f>_xlfn.XLOOKUP(A1554,Cleaning!$A:$A,Cleaning!$M:$M,0,0)</f>
        <v>1</v>
      </c>
      <c r="M1554" s="5">
        <f>_xlfn.XLOOKUP(A1554,Cleaning!$A:$A,Cleaning!$O:$O,0,0)</f>
        <v>3.5199999999999996</v>
      </c>
      <c r="N1554" s="12">
        <f>_xlfn.XLOOKUP(A1554,Cleaning!$A:$A,Cleaning!$P:$P,0,0)</f>
        <v>3.5199999999999996</v>
      </c>
      <c r="O1554">
        <f>_xlfn.XLOOKUP(A1554,Cleaning!$A:$A,Cleaning!$R:$R,0,0)</f>
        <v>0</v>
      </c>
      <c r="P1554">
        <f>_xlfn.XLOOKUP(A1554,Cleaning!$A:$A,Cleaning!$T:$T,0,0)</f>
        <v>0.26</v>
      </c>
      <c r="Q1554" s="5">
        <f>_xlfn.XLOOKUP(A1554,Cleaning!$A:$A,Cleaning!$V:$V,0,0)</f>
        <v>3.78</v>
      </c>
    </row>
    <row r="1555" spans="1:17" x14ac:dyDescent="0.3">
      <c r="A1555" s="3">
        <v>121553</v>
      </c>
      <c r="B1555">
        <f>_xlfn.XLOOKUP(A1555,Cleaning!$A:$A,Cleaning!$B:$B,0,0)</f>
        <v>102</v>
      </c>
      <c r="C1555" s="2">
        <f>_xlfn.XLOOKUP(A1555,Cleaning!$A:$A,Cleaning!$C:$C,0,0)</f>
        <v>45844</v>
      </c>
      <c r="D1555" s="4">
        <f>_xlfn.XLOOKUP(A1555,Cleaning!$A:$A,Cleaning!$D:$D,0,0)</f>
        <v>0.42552083333333335</v>
      </c>
      <c r="E1555" s="2">
        <f>_xlfn.XLOOKUP(A1555,Cleaning!$A:$A,Cleaning!$E:$E,0,0)</f>
        <v>45844</v>
      </c>
      <c r="F1555" s="10" t="str">
        <f>_xlfn.XLOOKUP(A1555,Cleaning!$A:$A,Cleaning!$F:$F,0,0)</f>
        <v>Sunday</v>
      </c>
      <c r="G1555" t="str">
        <f>_xlfn.XLOOKUP(A1555,Cleaning!$A:$A,Cleaning!$G:$G,0,0)</f>
        <v>Late Night</v>
      </c>
      <c r="H1555" t="str">
        <f>_xlfn.XLOOKUP(A1555,Cleaning!$A:$A,Cleaning!$I:$I,0,0)</f>
        <v>Drive-Thru</v>
      </c>
      <c r="I1555" t="str">
        <f>_xlfn.XLOOKUP(A1555,Cleaning!$A:$A,Cleaning!$J:$J,0,0)</f>
        <v>Onion Rings</v>
      </c>
      <c r="J1555" t="str">
        <f>_xlfn.XLOOKUP(A1555,Cleaning!$A:$A,Cleaning!$L:$L,0,0)</f>
        <v>Extra Sauce</v>
      </c>
      <c r="K1555" t="str">
        <f>_xlfn.XLOOKUP(A1555,Cleaning!$A:$A,Cleaning!$X:$X,0,0)</f>
        <v>GiftCard</v>
      </c>
      <c r="L1555" s="3">
        <f>_xlfn.XLOOKUP(A1555,Cleaning!$A:$A,Cleaning!$M:$M,0,0)</f>
        <v>2</v>
      </c>
      <c r="M1555" s="5">
        <f>_xlfn.XLOOKUP(A1555,Cleaning!$A:$A,Cleaning!$O:$O,0,0)</f>
        <v>3.16</v>
      </c>
      <c r="N1555" s="12">
        <f>_xlfn.XLOOKUP(A1555,Cleaning!$A:$A,Cleaning!$P:$P,0,0)</f>
        <v>6.32</v>
      </c>
      <c r="O1555">
        <f>_xlfn.XLOOKUP(A1555,Cleaning!$A:$A,Cleaning!$R:$R,0,0)</f>
        <v>0</v>
      </c>
      <c r="P1555">
        <f>_xlfn.XLOOKUP(A1555,Cleaning!$A:$A,Cleaning!$T:$T,0,0)</f>
        <v>0.51</v>
      </c>
      <c r="Q1555" s="5">
        <f>_xlfn.XLOOKUP(A1555,Cleaning!$A:$A,Cleaning!$V:$V,0,0)</f>
        <v>6.83</v>
      </c>
    </row>
    <row r="1556" spans="1:17" x14ac:dyDescent="0.3">
      <c r="A1556" s="3">
        <v>121554</v>
      </c>
      <c r="B1556">
        <f>_xlfn.XLOOKUP(A1556,Cleaning!$A:$A,Cleaning!$B:$B,0,0)</f>
        <v>101</v>
      </c>
      <c r="C1556" s="2">
        <f>_xlfn.XLOOKUP(A1556,Cleaning!$A:$A,Cleaning!$C:$C,0,0)</f>
        <v>45770</v>
      </c>
      <c r="D1556" s="4">
        <f>_xlfn.XLOOKUP(A1556,Cleaning!$A:$A,Cleaning!$D:$D,0,0)</f>
        <v>4.9791666666666665E-2</v>
      </c>
      <c r="E1556" s="2">
        <f>_xlfn.XLOOKUP(A1556,Cleaning!$A:$A,Cleaning!$E:$E,0,0)</f>
        <v>45770</v>
      </c>
      <c r="F1556" s="10" t="str">
        <f>_xlfn.XLOOKUP(A1556,Cleaning!$A:$A,Cleaning!$F:$F,0,0)</f>
        <v>Wednesday</v>
      </c>
      <c r="G1556" t="str">
        <f>_xlfn.XLOOKUP(A1556,Cleaning!$A:$A,Cleaning!$G:$G,0,0)</f>
        <v>Lunch</v>
      </c>
      <c r="H1556" t="str">
        <f>_xlfn.XLOOKUP(A1556,Cleaning!$A:$A,Cleaning!$I:$I,0,0)</f>
        <v>Takeout</v>
      </c>
      <c r="I1556" t="str">
        <f>_xlfn.XLOOKUP(A1556,Cleaning!$A:$A,Cleaning!$J:$J,0,0)</f>
        <v>Cheeseburger Combo</v>
      </c>
      <c r="J1556" t="str">
        <f>_xlfn.XLOOKUP(A1556,Cleaning!$A:$A,Cleaning!$L:$L,0,0)</f>
        <v>No Modifier</v>
      </c>
      <c r="K1556" t="str">
        <f>_xlfn.XLOOKUP(A1556,Cleaning!$A:$A,Cleaning!$X:$X,0,0)</f>
        <v>MobilePay</v>
      </c>
      <c r="L1556" s="3">
        <f>_xlfn.XLOOKUP(A1556,Cleaning!$A:$A,Cleaning!$M:$M,0,0)</f>
        <v>1</v>
      </c>
      <c r="M1556" s="5">
        <f>_xlfn.XLOOKUP(A1556,Cleaning!$A:$A,Cleaning!$O:$O,0,0)</f>
        <v>8.379999999999999</v>
      </c>
      <c r="N1556" s="12">
        <f>_xlfn.XLOOKUP(A1556,Cleaning!$A:$A,Cleaning!$P:$P,0,0)</f>
        <v>8.379999999999999</v>
      </c>
      <c r="O1556">
        <f>_xlfn.XLOOKUP(A1556,Cleaning!$A:$A,Cleaning!$R:$R,0,0)</f>
        <v>0</v>
      </c>
      <c r="P1556">
        <f>_xlfn.XLOOKUP(A1556,Cleaning!$A:$A,Cleaning!$T:$T,0,0)</f>
        <v>0.54</v>
      </c>
      <c r="Q1556" s="5">
        <f>_xlfn.XLOOKUP(A1556,Cleaning!$A:$A,Cleaning!$V:$V,0,0)</f>
        <v>8.92</v>
      </c>
    </row>
    <row r="1557" spans="1:17" x14ac:dyDescent="0.3">
      <c r="A1557" s="3">
        <v>121555</v>
      </c>
      <c r="B1557">
        <f>_xlfn.XLOOKUP(A1557,Cleaning!$A:$A,Cleaning!$B:$B,0,0)</f>
        <v>102</v>
      </c>
      <c r="C1557" s="2">
        <f>_xlfn.XLOOKUP(A1557,Cleaning!$A:$A,Cleaning!$C:$C,0,0)</f>
        <v>45862</v>
      </c>
      <c r="D1557" s="4">
        <f>_xlfn.XLOOKUP(A1557,Cleaning!$A:$A,Cleaning!$D:$D,0,0)</f>
        <v>0.42236111111111113</v>
      </c>
      <c r="E1557" s="2">
        <f>_xlfn.XLOOKUP(A1557,Cleaning!$A:$A,Cleaning!$E:$E,0,0)</f>
        <v>45862</v>
      </c>
      <c r="F1557" s="10" t="str">
        <f>_xlfn.XLOOKUP(A1557,Cleaning!$A:$A,Cleaning!$F:$F,0,0)</f>
        <v>Thursday</v>
      </c>
      <c r="G1557" t="str">
        <f>_xlfn.XLOOKUP(A1557,Cleaning!$A:$A,Cleaning!$G:$G,0,0)</f>
        <v>Breakfast</v>
      </c>
      <c r="H1557" t="str">
        <f>_xlfn.XLOOKUP(A1557,Cleaning!$A:$A,Cleaning!$I:$I,0,0)</f>
        <v>Drive-Thru</v>
      </c>
      <c r="I1557" t="str">
        <f>_xlfn.XLOOKUP(A1557,Cleaning!$A:$A,Cleaning!$J:$J,0,0)</f>
        <v>Hash Browns</v>
      </c>
      <c r="J1557" t="str">
        <f>_xlfn.XLOOKUP(A1557,Cleaning!$A:$A,Cleaning!$L:$L,0,0)</f>
        <v>Sausage Patty</v>
      </c>
      <c r="K1557" t="str">
        <f>_xlfn.XLOOKUP(A1557,Cleaning!$A:$A,Cleaning!$X:$X,0,0)</f>
        <v>Card</v>
      </c>
      <c r="L1557" s="3">
        <f>_xlfn.XLOOKUP(A1557,Cleaning!$A:$A,Cleaning!$M:$M,0,0)</f>
        <v>2</v>
      </c>
      <c r="M1557" s="5">
        <f>_xlfn.XLOOKUP(A1557,Cleaning!$A:$A,Cleaning!$O:$O,0,0)</f>
        <v>3.16</v>
      </c>
      <c r="N1557" s="12">
        <f>_xlfn.XLOOKUP(A1557,Cleaning!$A:$A,Cleaning!$P:$P,0,0)</f>
        <v>6.32</v>
      </c>
      <c r="O1557">
        <f>_xlfn.XLOOKUP(A1557,Cleaning!$A:$A,Cleaning!$R:$R,0,0)</f>
        <v>0</v>
      </c>
      <c r="P1557">
        <f>_xlfn.XLOOKUP(A1557,Cleaning!$A:$A,Cleaning!$T:$T,0,0)</f>
        <v>0.41</v>
      </c>
      <c r="Q1557" s="5">
        <f>_xlfn.XLOOKUP(A1557,Cleaning!$A:$A,Cleaning!$V:$V,0,0)</f>
        <v>6.73</v>
      </c>
    </row>
    <row r="1558" spans="1:17" x14ac:dyDescent="0.3">
      <c r="A1558" s="3">
        <v>121556</v>
      </c>
      <c r="B1558">
        <f>_xlfn.XLOOKUP(A1558,Cleaning!$A:$A,Cleaning!$B:$B,0,0)</f>
        <v>103</v>
      </c>
      <c r="C1558" s="2">
        <f>_xlfn.XLOOKUP(A1558,Cleaning!$A:$A,Cleaning!$C:$C,0,0)</f>
        <v>45775</v>
      </c>
      <c r="D1558" s="4">
        <f>_xlfn.XLOOKUP(A1558,Cleaning!$A:$A,Cleaning!$D:$D,0,0)</f>
        <v>0.35125000000000001</v>
      </c>
      <c r="E1558" s="2">
        <f>_xlfn.XLOOKUP(A1558,Cleaning!$A:$A,Cleaning!$E:$E,0,0)</f>
        <v>45775</v>
      </c>
      <c r="F1558" s="10" t="str">
        <f>_xlfn.XLOOKUP(A1558,Cleaning!$A:$A,Cleaning!$F:$F,0,0)</f>
        <v>Monday</v>
      </c>
      <c r="G1558" t="str">
        <f>_xlfn.XLOOKUP(A1558,Cleaning!$A:$A,Cleaning!$G:$G,0,0)</f>
        <v>Dinner</v>
      </c>
      <c r="H1558" t="str">
        <f>_xlfn.XLOOKUP(A1558,Cleaning!$A:$A,Cleaning!$I:$I,0,0)</f>
        <v>Drive-Thru</v>
      </c>
      <c r="I1558" t="str">
        <f>_xlfn.XLOOKUP(A1558,Cleaning!$A:$A,Cleaning!$J:$J,0,0)</f>
        <v>Spicy Chicken Sandwich</v>
      </c>
      <c r="J1558" t="str">
        <f>_xlfn.XLOOKUP(A1558,Cleaning!$A:$A,Cleaning!$L:$L,0,0)</f>
        <v>Extra Sauce</v>
      </c>
      <c r="K1558" t="str">
        <f>_xlfn.XLOOKUP(A1558,Cleaning!$A:$A,Cleaning!$X:$X,0,0)</f>
        <v>Card</v>
      </c>
      <c r="L1558" s="3">
        <f>_xlfn.XLOOKUP(A1558,Cleaning!$A:$A,Cleaning!$M:$M,0,0)</f>
        <v>2</v>
      </c>
      <c r="M1558" s="5">
        <f>_xlfn.XLOOKUP(A1558,Cleaning!$A:$A,Cleaning!$O:$O,0,0)</f>
        <v>6.24</v>
      </c>
      <c r="N1558" s="12">
        <f>_xlfn.XLOOKUP(A1558,Cleaning!$A:$A,Cleaning!$P:$P,0,0)</f>
        <v>12.48</v>
      </c>
      <c r="O1558">
        <f>_xlfn.XLOOKUP(A1558,Cleaning!$A:$A,Cleaning!$R:$R,0,0)</f>
        <v>0</v>
      </c>
      <c r="P1558">
        <f>_xlfn.XLOOKUP(A1558,Cleaning!$A:$A,Cleaning!$T:$T,0,0)</f>
        <v>0.87</v>
      </c>
      <c r="Q1558" s="5">
        <f>_xlfn.XLOOKUP(A1558,Cleaning!$A:$A,Cleaning!$V:$V,0,0)</f>
        <v>13.35</v>
      </c>
    </row>
    <row r="1559" spans="1:17" x14ac:dyDescent="0.3">
      <c r="A1559" s="3">
        <v>121557</v>
      </c>
      <c r="B1559">
        <f>_xlfn.XLOOKUP(A1559,Cleaning!$A:$A,Cleaning!$B:$B,0,0)</f>
        <v>102</v>
      </c>
      <c r="C1559" s="2">
        <f>_xlfn.XLOOKUP(A1559,Cleaning!$A:$A,Cleaning!$C:$C,0,0)</f>
        <v>45790</v>
      </c>
      <c r="D1559" s="4">
        <f>_xlfn.XLOOKUP(A1559,Cleaning!$A:$A,Cleaning!$D:$D,0,0)</f>
        <v>0.33695601851851853</v>
      </c>
      <c r="E1559" s="2">
        <f>_xlfn.XLOOKUP(A1559,Cleaning!$A:$A,Cleaning!$E:$E,0,0)</f>
        <v>45790</v>
      </c>
      <c r="F1559" s="10" t="str">
        <f>_xlfn.XLOOKUP(A1559,Cleaning!$A:$A,Cleaning!$F:$F,0,0)</f>
        <v>Tuesday</v>
      </c>
      <c r="G1559" t="str">
        <f>_xlfn.XLOOKUP(A1559,Cleaning!$A:$A,Cleaning!$G:$G,0,0)</f>
        <v>Dinner</v>
      </c>
      <c r="H1559" t="str">
        <f>_xlfn.XLOOKUP(A1559,Cleaning!$A:$A,Cleaning!$I:$I,0,0)</f>
        <v>Takeout</v>
      </c>
      <c r="I1559" t="str">
        <f>_xlfn.XLOOKUP(A1559,Cleaning!$A:$A,Cleaning!$J:$J,0,0)</f>
        <v>Chicken Sandwich Combo</v>
      </c>
      <c r="J1559" t="str">
        <f>_xlfn.XLOOKUP(A1559,Cleaning!$A:$A,Cleaning!$L:$L,0,0)</f>
        <v>No Modifier</v>
      </c>
      <c r="K1559" t="str">
        <f>_xlfn.XLOOKUP(A1559,Cleaning!$A:$A,Cleaning!$X:$X,0,0)</f>
        <v>Card</v>
      </c>
      <c r="L1559" s="3">
        <f>_xlfn.XLOOKUP(A1559,Cleaning!$A:$A,Cleaning!$M:$M,0,0)</f>
        <v>1</v>
      </c>
      <c r="M1559" s="5">
        <f>_xlfn.XLOOKUP(A1559,Cleaning!$A:$A,Cleaning!$O:$O,0,0)</f>
        <v>8.59</v>
      </c>
      <c r="N1559" s="12">
        <f>_xlfn.XLOOKUP(A1559,Cleaning!$A:$A,Cleaning!$P:$P,0,0)</f>
        <v>8.59</v>
      </c>
      <c r="O1559">
        <f>_xlfn.XLOOKUP(A1559,Cleaning!$A:$A,Cleaning!$R:$R,0,0)</f>
        <v>0.43</v>
      </c>
      <c r="P1559">
        <f>_xlfn.XLOOKUP(A1559,Cleaning!$A:$A,Cleaning!$T:$T,0,0)</f>
        <v>0.59</v>
      </c>
      <c r="Q1559" s="5">
        <f>_xlfn.XLOOKUP(A1559,Cleaning!$A:$A,Cleaning!$V:$V,0,0)</f>
        <v>8.75</v>
      </c>
    </row>
    <row r="1560" spans="1:17" x14ac:dyDescent="0.3">
      <c r="A1560" s="3">
        <v>121558</v>
      </c>
      <c r="B1560">
        <f>_xlfn.XLOOKUP(A1560,Cleaning!$A:$A,Cleaning!$B:$B,0,0)</f>
        <v>202</v>
      </c>
      <c r="C1560" s="2">
        <f>_xlfn.XLOOKUP(A1560,Cleaning!$A:$A,Cleaning!$C:$C,0,0)</f>
        <v>45758</v>
      </c>
      <c r="D1560" s="4">
        <f>_xlfn.XLOOKUP(A1560,Cleaning!$A:$A,Cleaning!$D:$D,0,0)</f>
        <v>0.26138888888888889</v>
      </c>
      <c r="E1560" s="2">
        <f>_xlfn.XLOOKUP(A1560,Cleaning!$A:$A,Cleaning!$E:$E,0,0)</f>
        <v>45758</v>
      </c>
      <c r="F1560" s="10" t="str">
        <f>_xlfn.XLOOKUP(A1560,Cleaning!$A:$A,Cleaning!$F:$F,0,0)</f>
        <v>Friday</v>
      </c>
      <c r="G1560" t="str">
        <f>_xlfn.XLOOKUP(A1560,Cleaning!$A:$A,Cleaning!$G:$G,0,0)</f>
        <v>Dinner</v>
      </c>
      <c r="H1560" t="str">
        <f>_xlfn.XLOOKUP(A1560,Cleaning!$A:$A,Cleaning!$I:$I,0,0)</f>
        <v>Delivery</v>
      </c>
      <c r="I1560" t="str">
        <f>_xlfn.XLOOKUP(A1560,Cleaning!$A:$A,Cleaning!$J:$J,0,0)</f>
        <v>Onion Rings</v>
      </c>
      <c r="J1560" t="str">
        <f>_xlfn.XLOOKUP(A1560,Cleaning!$A:$A,Cleaning!$L:$L,0,0)</f>
        <v>No Modifier</v>
      </c>
      <c r="K1560" t="str">
        <f>_xlfn.XLOOKUP(A1560,Cleaning!$A:$A,Cleaning!$X:$X,0,0)</f>
        <v>Card</v>
      </c>
      <c r="L1560" s="3">
        <f>_xlfn.XLOOKUP(A1560,Cleaning!$A:$A,Cleaning!$M:$M,0,0)</f>
        <v>1</v>
      </c>
      <c r="M1560" s="5">
        <f>_xlfn.XLOOKUP(A1560,Cleaning!$A:$A,Cleaning!$O:$O,0,0)</f>
        <v>3.5599999999999996</v>
      </c>
      <c r="N1560" s="12">
        <f>_xlfn.XLOOKUP(A1560,Cleaning!$A:$A,Cleaning!$P:$P,0,0)</f>
        <v>3.5599999999999996</v>
      </c>
      <c r="O1560">
        <f>_xlfn.XLOOKUP(A1560,Cleaning!$A:$A,Cleaning!$R:$R,0,0)</f>
        <v>0</v>
      </c>
      <c r="P1560">
        <f>_xlfn.XLOOKUP(A1560,Cleaning!$A:$A,Cleaning!$T:$T,0,0)</f>
        <v>0.28000000000000003</v>
      </c>
      <c r="Q1560" s="5">
        <f>_xlfn.XLOOKUP(A1560,Cleaning!$A:$A,Cleaning!$V:$V,0,0)</f>
        <v>3.84</v>
      </c>
    </row>
    <row r="1561" spans="1:17" x14ac:dyDescent="0.3">
      <c r="A1561" s="3">
        <v>121559</v>
      </c>
      <c r="B1561">
        <f>_xlfn.XLOOKUP(A1561,Cleaning!$A:$A,Cleaning!$B:$B,0,0)</f>
        <v>201</v>
      </c>
      <c r="C1561" s="2">
        <f>_xlfn.XLOOKUP(A1561,Cleaning!$A:$A,Cleaning!$C:$C,0,0)</f>
        <v>45877</v>
      </c>
      <c r="D1561" s="4">
        <f>_xlfn.XLOOKUP(A1561,Cleaning!$A:$A,Cleaning!$D:$D,0,0)</f>
        <v>0.29203703703703704</v>
      </c>
      <c r="E1561" s="2">
        <f>_xlfn.XLOOKUP(A1561,Cleaning!$A:$A,Cleaning!$E:$E,0,0)</f>
        <v>45877</v>
      </c>
      <c r="F1561" s="10" t="str">
        <f>_xlfn.XLOOKUP(A1561,Cleaning!$A:$A,Cleaning!$F:$F,0,0)</f>
        <v>Friday</v>
      </c>
      <c r="G1561" t="str">
        <f>_xlfn.XLOOKUP(A1561,Cleaning!$A:$A,Cleaning!$G:$G,0,0)</f>
        <v>Dinner</v>
      </c>
      <c r="H1561" t="str">
        <f>_xlfn.XLOOKUP(A1561,Cleaning!$A:$A,Cleaning!$I:$I,0,0)</f>
        <v>Takeout</v>
      </c>
      <c r="I1561" t="str">
        <f>_xlfn.XLOOKUP(A1561,Cleaning!$A:$A,Cleaning!$J:$J,0,0)</f>
        <v>Onion Rings</v>
      </c>
      <c r="J1561" t="str">
        <f>_xlfn.XLOOKUP(A1561,Cleaning!$A:$A,Cleaning!$L:$L,0,0)</f>
        <v>Extra Sauce</v>
      </c>
      <c r="K1561" t="str">
        <f>_xlfn.XLOOKUP(A1561,Cleaning!$A:$A,Cleaning!$X:$X,0,0)</f>
        <v>Cash</v>
      </c>
      <c r="L1561" s="3">
        <f>_xlfn.XLOOKUP(A1561,Cleaning!$A:$A,Cleaning!$M:$M,0,0)</f>
        <v>1</v>
      </c>
      <c r="M1561" s="5">
        <f>_xlfn.XLOOKUP(A1561,Cleaning!$A:$A,Cleaning!$O:$O,0,0)</f>
        <v>3.3099999999999996</v>
      </c>
      <c r="N1561" s="12">
        <f>_xlfn.XLOOKUP(A1561,Cleaning!$A:$A,Cleaning!$P:$P,0,0)</f>
        <v>3.3099999999999996</v>
      </c>
      <c r="O1561">
        <f>_xlfn.XLOOKUP(A1561,Cleaning!$A:$A,Cleaning!$R:$R,0,0)</f>
        <v>0</v>
      </c>
      <c r="P1561">
        <f>_xlfn.XLOOKUP(A1561,Cleaning!$A:$A,Cleaning!$T:$T,0,0)</f>
        <v>0.28000000000000003</v>
      </c>
      <c r="Q1561" s="5">
        <f>_xlfn.XLOOKUP(A1561,Cleaning!$A:$A,Cleaning!$V:$V,0,0)</f>
        <v>3.59</v>
      </c>
    </row>
    <row r="1562" spans="1:17" x14ac:dyDescent="0.3">
      <c r="A1562" s="3">
        <v>121560</v>
      </c>
      <c r="B1562">
        <f>_xlfn.XLOOKUP(A1562,Cleaning!$A:$A,Cleaning!$B:$B,0,0)</f>
        <v>401</v>
      </c>
      <c r="C1562" s="2">
        <f>_xlfn.XLOOKUP(A1562,Cleaning!$A:$A,Cleaning!$C:$C,0,0)</f>
        <v>45801</v>
      </c>
      <c r="D1562" s="4">
        <f>_xlfn.XLOOKUP(A1562,Cleaning!$A:$A,Cleaning!$D:$D,0,0)</f>
        <v>0.29201388888888891</v>
      </c>
      <c r="E1562" s="2">
        <f>_xlfn.XLOOKUP(A1562,Cleaning!$A:$A,Cleaning!$E:$E,0,0)</f>
        <v>45801</v>
      </c>
      <c r="F1562" s="10" t="str">
        <f>_xlfn.XLOOKUP(A1562,Cleaning!$A:$A,Cleaning!$F:$F,0,0)</f>
        <v>Saturday</v>
      </c>
      <c r="G1562" t="str">
        <f>_xlfn.XLOOKUP(A1562,Cleaning!$A:$A,Cleaning!$G:$G,0,0)</f>
        <v>Breakfast</v>
      </c>
      <c r="H1562" t="str">
        <f>_xlfn.XLOOKUP(A1562,Cleaning!$A:$A,Cleaning!$I:$I,0,0)</f>
        <v>Takeout</v>
      </c>
      <c r="I1562" t="str">
        <f>_xlfn.XLOOKUP(A1562,Cleaning!$A:$A,Cleaning!$J:$J,0,0)</f>
        <v>Latte</v>
      </c>
      <c r="J1562" t="str">
        <f>_xlfn.XLOOKUP(A1562,Cleaning!$A:$A,Cleaning!$L:$L,0,0)</f>
        <v>Light Ice</v>
      </c>
      <c r="K1562" t="str">
        <f>_xlfn.XLOOKUP(A1562,Cleaning!$A:$A,Cleaning!$X:$X,0,0)</f>
        <v>Card</v>
      </c>
      <c r="L1562" s="3">
        <f>_xlfn.XLOOKUP(A1562,Cleaning!$A:$A,Cleaning!$M:$M,0,0)</f>
        <v>2</v>
      </c>
      <c r="M1562" s="5">
        <f>_xlfn.XLOOKUP(A1562,Cleaning!$A:$A,Cleaning!$O:$O,0,0)</f>
        <v>3.23</v>
      </c>
      <c r="N1562" s="12">
        <f>_xlfn.XLOOKUP(A1562,Cleaning!$A:$A,Cleaning!$P:$P,0,0)</f>
        <v>6.46</v>
      </c>
      <c r="O1562">
        <f>_xlfn.XLOOKUP(A1562,Cleaning!$A:$A,Cleaning!$R:$R,0,0)</f>
        <v>0</v>
      </c>
      <c r="P1562">
        <f>_xlfn.XLOOKUP(A1562,Cleaning!$A:$A,Cleaning!$T:$T,0,0)</f>
        <v>0.39</v>
      </c>
      <c r="Q1562" s="5">
        <f>_xlfn.XLOOKUP(A1562,Cleaning!$A:$A,Cleaning!$V:$V,0,0)</f>
        <v>6.85</v>
      </c>
    </row>
    <row r="1563" spans="1:17" x14ac:dyDescent="0.3">
      <c r="A1563" s="3">
        <v>121561</v>
      </c>
      <c r="B1563">
        <f>_xlfn.XLOOKUP(A1563,Cleaning!$A:$A,Cleaning!$B:$B,0,0)</f>
        <v>102</v>
      </c>
      <c r="C1563" s="2">
        <f>_xlfn.XLOOKUP(A1563,Cleaning!$A:$A,Cleaning!$C:$C,0,0)</f>
        <v>45774</v>
      </c>
      <c r="D1563" s="4">
        <f>_xlfn.XLOOKUP(A1563,Cleaning!$A:$A,Cleaning!$D:$D,0,0)</f>
        <v>0.50155092592592587</v>
      </c>
      <c r="E1563" s="2">
        <f>_xlfn.XLOOKUP(A1563,Cleaning!$A:$A,Cleaning!$E:$E,0,0)</f>
        <v>45774</v>
      </c>
      <c r="F1563" s="10" t="str">
        <f>_xlfn.XLOOKUP(A1563,Cleaning!$A:$A,Cleaning!$F:$F,0,0)</f>
        <v>Sunday</v>
      </c>
      <c r="G1563" t="str">
        <f>_xlfn.XLOOKUP(A1563,Cleaning!$A:$A,Cleaning!$G:$G,0,0)</f>
        <v>Lunch</v>
      </c>
      <c r="H1563" t="str">
        <f>_xlfn.XLOOKUP(A1563,Cleaning!$A:$A,Cleaning!$I:$I,0,0)</f>
        <v>Drive-Thru</v>
      </c>
      <c r="I1563" t="str">
        <f>_xlfn.XLOOKUP(A1563,Cleaning!$A:$A,Cleaning!$J:$J,0,0)</f>
        <v>Veggie Burger</v>
      </c>
      <c r="J1563" t="str">
        <f>_xlfn.XLOOKUP(A1563,Cleaning!$A:$A,Cleaning!$L:$L,0,0)</f>
        <v>No Modifier</v>
      </c>
      <c r="K1563" t="str">
        <f>_xlfn.XLOOKUP(A1563,Cleaning!$A:$A,Cleaning!$X:$X,0,0)</f>
        <v>Cash</v>
      </c>
      <c r="L1563" s="3">
        <f>_xlfn.XLOOKUP(A1563,Cleaning!$A:$A,Cleaning!$M:$M,0,0)</f>
        <v>1</v>
      </c>
      <c r="M1563" s="5">
        <f>_xlfn.XLOOKUP(A1563,Cleaning!$A:$A,Cleaning!$O:$O,0,0)</f>
        <v>4.9800000000000004</v>
      </c>
      <c r="N1563" s="12">
        <f>_xlfn.XLOOKUP(A1563,Cleaning!$A:$A,Cleaning!$P:$P,0,0)</f>
        <v>4.9800000000000004</v>
      </c>
      <c r="O1563">
        <f>_xlfn.XLOOKUP(A1563,Cleaning!$A:$A,Cleaning!$R:$R,0,0)</f>
        <v>0</v>
      </c>
      <c r="P1563">
        <f>_xlfn.XLOOKUP(A1563,Cleaning!$A:$A,Cleaning!$T:$T,0,0)</f>
        <v>0.42</v>
      </c>
      <c r="Q1563" s="5">
        <f>_xlfn.XLOOKUP(A1563,Cleaning!$A:$A,Cleaning!$V:$V,0,0)</f>
        <v>5.4</v>
      </c>
    </row>
    <row r="1564" spans="1:17" x14ac:dyDescent="0.3">
      <c r="A1564" s="3">
        <v>121562</v>
      </c>
      <c r="B1564">
        <f>_xlfn.XLOOKUP(A1564,Cleaning!$A:$A,Cleaning!$B:$B,0,0)</f>
        <v>201</v>
      </c>
      <c r="C1564" s="2">
        <f>_xlfn.XLOOKUP(A1564,Cleaning!$A:$A,Cleaning!$C:$C,0,0)</f>
        <v>45876</v>
      </c>
      <c r="D1564" s="4">
        <f>_xlfn.XLOOKUP(A1564,Cleaning!$A:$A,Cleaning!$D:$D,0,0)</f>
        <v>0.20206018518518518</v>
      </c>
      <c r="E1564" s="2">
        <f>_xlfn.XLOOKUP(A1564,Cleaning!$A:$A,Cleaning!$E:$E,0,0)</f>
        <v>45876</v>
      </c>
      <c r="F1564" s="10" t="str">
        <f>_xlfn.XLOOKUP(A1564,Cleaning!$A:$A,Cleaning!$F:$F,0,0)</f>
        <v>Thursday</v>
      </c>
      <c r="G1564" t="str">
        <f>_xlfn.XLOOKUP(A1564,Cleaning!$A:$A,Cleaning!$G:$G,0,0)</f>
        <v>Afternoon</v>
      </c>
      <c r="H1564" t="str">
        <f>_xlfn.XLOOKUP(A1564,Cleaning!$A:$A,Cleaning!$I:$I,0,0)</f>
        <v>Dine-In</v>
      </c>
      <c r="I1564" t="str">
        <f>_xlfn.XLOOKUP(A1564,Cleaning!$A:$A,Cleaning!$J:$J,0,0)</f>
        <v>Chicken Nuggets (6pc)</v>
      </c>
      <c r="J1564" t="str">
        <f>_xlfn.XLOOKUP(A1564,Cleaning!$A:$A,Cleaning!$L:$L,0,0)</f>
        <v>No Modifier</v>
      </c>
      <c r="K1564" t="str">
        <f>_xlfn.XLOOKUP(A1564,Cleaning!$A:$A,Cleaning!$X:$X,0,0)</f>
        <v>MobilePay</v>
      </c>
      <c r="L1564" s="3">
        <f>_xlfn.XLOOKUP(A1564,Cleaning!$A:$A,Cleaning!$M:$M,0,0)</f>
        <v>2</v>
      </c>
      <c r="M1564" s="5">
        <f>_xlfn.XLOOKUP(A1564,Cleaning!$A:$A,Cleaning!$O:$O,0,0)</f>
        <v>3.13</v>
      </c>
      <c r="N1564" s="12">
        <f>_xlfn.XLOOKUP(A1564,Cleaning!$A:$A,Cleaning!$P:$P,0,0)</f>
        <v>6.26</v>
      </c>
      <c r="O1564">
        <f>_xlfn.XLOOKUP(A1564,Cleaning!$A:$A,Cleaning!$R:$R,0,0)</f>
        <v>0</v>
      </c>
      <c r="P1564">
        <f>_xlfn.XLOOKUP(A1564,Cleaning!$A:$A,Cleaning!$T:$T,0,0)</f>
        <v>0.38</v>
      </c>
      <c r="Q1564" s="5">
        <f>_xlfn.XLOOKUP(A1564,Cleaning!$A:$A,Cleaning!$V:$V,0,0)</f>
        <v>6.64</v>
      </c>
    </row>
    <row r="1565" spans="1:17" x14ac:dyDescent="0.3">
      <c r="A1565" s="3">
        <v>121563</v>
      </c>
      <c r="B1565">
        <f>_xlfn.XLOOKUP(A1565,Cleaning!$A:$A,Cleaning!$B:$B,0,0)</f>
        <v>501</v>
      </c>
      <c r="C1565" s="2">
        <f>_xlfn.XLOOKUP(A1565,Cleaning!$A:$A,Cleaning!$C:$C,0,0)</f>
        <v>45872</v>
      </c>
      <c r="D1565" s="4">
        <f>_xlfn.XLOOKUP(A1565,Cleaning!$A:$A,Cleaning!$D:$D,0,0)</f>
        <v>0.48268518518518516</v>
      </c>
      <c r="E1565" s="2">
        <f>_xlfn.XLOOKUP(A1565,Cleaning!$A:$A,Cleaning!$E:$E,0,0)</f>
        <v>45872</v>
      </c>
      <c r="F1565" s="10" t="str">
        <f>_xlfn.XLOOKUP(A1565,Cleaning!$A:$A,Cleaning!$F:$F,0,0)</f>
        <v>Sunday</v>
      </c>
      <c r="G1565" t="str">
        <f>_xlfn.XLOOKUP(A1565,Cleaning!$A:$A,Cleaning!$G:$G,0,0)</f>
        <v>Lunch</v>
      </c>
      <c r="H1565" t="str">
        <f>_xlfn.XLOOKUP(A1565,Cleaning!$A:$A,Cleaning!$I:$I,0,0)</f>
        <v>Drive-Thru</v>
      </c>
      <c r="I1565" t="str">
        <f>_xlfn.XLOOKUP(A1565,Cleaning!$A:$A,Cleaning!$J:$J,0,0)</f>
        <v>Chicken Sandwich Combo</v>
      </c>
      <c r="J1565" t="str">
        <f>_xlfn.XLOOKUP(A1565,Cleaning!$A:$A,Cleaning!$L:$L,0,0)</f>
        <v>No Modifier</v>
      </c>
      <c r="K1565" t="str">
        <f>_xlfn.XLOOKUP(A1565,Cleaning!$A:$A,Cleaning!$X:$X,0,0)</f>
        <v>Card</v>
      </c>
      <c r="L1565" s="3">
        <f>_xlfn.XLOOKUP(A1565,Cleaning!$A:$A,Cleaning!$M:$M,0,0)</f>
        <v>3</v>
      </c>
      <c r="M1565" s="5">
        <f>_xlfn.XLOOKUP(A1565,Cleaning!$A:$A,Cleaning!$O:$O,0,0)</f>
        <v>9.4300000000000015</v>
      </c>
      <c r="N1565" s="12">
        <f>_xlfn.XLOOKUP(A1565,Cleaning!$A:$A,Cleaning!$P:$P,0,0)</f>
        <v>28.290000000000006</v>
      </c>
      <c r="O1565">
        <f>_xlfn.XLOOKUP(A1565,Cleaning!$A:$A,Cleaning!$R:$R,0,0)</f>
        <v>0</v>
      </c>
      <c r="P1565">
        <f>_xlfn.XLOOKUP(A1565,Cleaning!$A:$A,Cleaning!$T:$T,0,0)</f>
        <v>2.4</v>
      </c>
      <c r="Q1565" s="5">
        <f>_xlfn.XLOOKUP(A1565,Cleaning!$A:$A,Cleaning!$V:$V,0,0)</f>
        <v>30.69</v>
      </c>
    </row>
    <row r="1566" spans="1:17" x14ac:dyDescent="0.3">
      <c r="A1566" s="3">
        <v>121564</v>
      </c>
      <c r="B1566">
        <f>_xlfn.XLOOKUP(A1566,Cleaning!$A:$A,Cleaning!$B:$B,0,0)</f>
        <v>201</v>
      </c>
      <c r="C1566" s="2">
        <f>_xlfn.XLOOKUP(A1566,Cleaning!$A:$A,Cleaning!$C:$C,0,0)</f>
        <v>45847</v>
      </c>
      <c r="D1566" s="4">
        <f>_xlfn.XLOOKUP(A1566,Cleaning!$A:$A,Cleaning!$D:$D,0,0)</f>
        <v>0.45653935185185185</v>
      </c>
      <c r="E1566" s="2">
        <f>_xlfn.XLOOKUP(A1566,Cleaning!$A:$A,Cleaning!$E:$E,0,0)</f>
        <v>45847</v>
      </c>
      <c r="F1566" s="10" t="str">
        <f>_xlfn.XLOOKUP(A1566,Cleaning!$A:$A,Cleaning!$F:$F,0,0)</f>
        <v>Wednesday</v>
      </c>
      <c r="G1566" t="str">
        <f>_xlfn.XLOOKUP(A1566,Cleaning!$A:$A,Cleaning!$G:$G,0,0)</f>
        <v>Breakfast</v>
      </c>
      <c r="H1566" t="str">
        <f>_xlfn.XLOOKUP(A1566,Cleaning!$A:$A,Cleaning!$I:$I,0,0)</f>
        <v>Drive-Thru</v>
      </c>
      <c r="I1566" t="str">
        <f>_xlfn.XLOOKUP(A1566,Cleaning!$A:$A,Cleaning!$J:$J,0,0)</f>
        <v>Sausage Biscuit</v>
      </c>
      <c r="J1566" t="str">
        <f>_xlfn.XLOOKUP(A1566,Cleaning!$A:$A,Cleaning!$L:$L,0,0)</f>
        <v>No Modifier</v>
      </c>
      <c r="K1566" t="str">
        <f>_xlfn.XLOOKUP(A1566,Cleaning!$A:$A,Cleaning!$X:$X,0,0)</f>
        <v>Cash</v>
      </c>
      <c r="L1566" s="3">
        <f>_xlfn.XLOOKUP(A1566,Cleaning!$A:$A,Cleaning!$M:$M,0,0)</f>
        <v>1</v>
      </c>
      <c r="M1566" s="5">
        <f>_xlfn.XLOOKUP(A1566,Cleaning!$A:$A,Cleaning!$O:$O,0,0)</f>
        <v>3.22</v>
      </c>
      <c r="N1566" s="12">
        <f>_xlfn.XLOOKUP(A1566,Cleaning!$A:$A,Cleaning!$P:$P,0,0)</f>
        <v>3.22</v>
      </c>
      <c r="O1566">
        <f>_xlfn.XLOOKUP(A1566,Cleaning!$A:$A,Cleaning!$R:$R,0,0)</f>
        <v>0</v>
      </c>
      <c r="P1566">
        <f>_xlfn.XLOOKUP(A1566,Cleaning!$A:$A,Cleaning!$T:$T,0,0)</f>
        <v>0.21</v>
      </c>
      <c r="Q1566" s="5">
        <f>_xlfn.XLOOKUP(A1566,Cleaning!$A:$A,Cleaning!$V:$V,0,0)</f>
        <v>3.43</v>
      </c>
    </row>
    <row r="1567" spans="1:17" x14ac:dyDescent="0.3">
      <c r="A1567" s="3">
        <v>121565</v>
      </c>
      <c r="B1567">
        <f>_xlfn.XLOOKUP(A1567,Cleaning!$A:$A,Cleaning!$B:$B,0,0)</f>
        <v>301</v>
      </c>
      <c r="C1567" s="2">
        <f>_xlfn.XLOOKUP(A1567,Cleaning!$A:$A,Cleaning!$C:$C,0,0)</f>
        <v>45813</v>
      </c>
      <c r="D1567" s="4">
        <f>_xlfn.XLOOKUP(A1567,Cleaning!$A:$A,Cleaning!$D:$D,0,0)</f>
        <v>0.25688657407407406</v>
      </c>
      <c r="E1567" s="2">
        <f>_xlfn.XLOOKUP(A1567,Cleaning!$A:$A,Cleaning!$E:$E,0,0)</f>
        <v>45813</v>
      </c>
      <c r="F1567" s="10" t="str">
        <f>_xlfn.XLOOKUP(A1567,Cleaning!$A:$A,Cleaning!$F:$F,0,0)</f>
        <v>Thursday</v>
      </c>
      <c r="G1567" t="str">
        <f>_xlfn.XLOOKUP(A1567,Cleaning!$A:$A,Cleaning!$G:$G,0,0)</f>
        <v>Dinner</v>
      </c>
      <c r="H1567" t="str">
        <f>_xlfn.XLOOKUP(A1567,Cleaning!$A:$A,Cleaning!$I:$I,0,0)</f>
        <v>Drive-Thru</v>
      </c>
      <c r="I1567" t="str">
        <f>_xlfn.XLOOKUP(A1567,Cleaning!$A:$A,Cleaning!$J:$J,0,0)</f>
        <v>Chicken Sandwich</v>
      </c>
      <c r="J1567" t="str">
        <f>_xlfn.XLOOKUP(A1567,Cleaning!$A:$A,Cleaning!$L:$L,0,0)</f>
        <v>Add Jalapenos</v>
      </c>
      <c r="K1567" t="str">
        <f>_xlfn.XLOOKUP(A1567,Cleaning!$A:$A,Cleaning!$X:$X,0,0)</f>
        <v>Cash</v>
      </c>
      <c r="L1567" s="3">
        <f>_xlfn.XLOOKUP(A1567,Cleaning!$A:$A,Cleaning!$M:$M,0,0)</f>
        <v>1</v>
      </c>
      <c r="M1567" s="5">
        <f ca="1">_xlfn.XLOOKUP(A1567,Cleaning!$A:$A,Cleaning!$O:$O,0,0)</f>
        <v>5.8400000000000007</v>
      </c>
      <c r="N1567" s="12">
        <f ca="1">_xlfn.XLOOKUP(A1567,Cleaning!$A:$A,Cleaning!$P:$P,0,0)</f>
        <v>5.8400000000000007</v>
      </c>
      <c r="O1567">
        <f ca="1">_xlfn.XLOOKUP(A1567,Cleaning!$A:$A,Cleaning!$R:$R,0,0)</f>
        <v>0.15</v>
      </c>
      <c r="P1567">
        <f>_xlfn.XLOOKUP(A1567,Cleaning!$A:$A,Cleaning!$T:$T,0,0)</f>
        <v>0.43</v>
      </c>
      <c r="Q1567" s="5">
        <f>_xlfn.XLOOKUP(A1567,Cleaning!$A:$A,Cleaning!$V:$V,0,0)</f>
        <v>6.12</v>
      </c>
    </row>
    <row r="1568" spans="1:17" x14ac:dyDescent="0.3">
      <c r="A1568" s="3">
        <v>121566</v>
      </c>
      <c r="B1568">
        <f>_xlfn.XLOOKUP(A1568,Cleaning!$A:$A,Cleaning!$B:$B,0,0)</f>
        <v>201</v>
      </c>
      <c r="C1568" s="2">
        <f>_xlfn.XLOOKUP(A1568,Cleaning!$A:$A,Cleaning!$C:$C,0,0)</f>
        <v>45837</v>
      </c>
      <c r="D1568" s="4">
        <f>_xlfn.XLOOKUP(A1568,Cleaning!$A:$A,Cleaning!$D:$D,0,0)</f>
        <v>0.27105324074074072</v>
      </c>
      <c r="E1568" s="2">
        <f>_xlfn.XLOOKUP(A1568,Cleaning!$A:$A,Cleaning!$E:$E,0,0)</f>
        <v>45837</v>
      </c>
      <c r="F1568" s="10" t="str">
        <f>_xlfn.XLOOKUP(A1568,Cleaning!$A:$A,Cleaning!$F:$F,0,0)</f>
        <v>Sunday</v>
      </c>
      <c r="G1568" t="str">
        <f>_xlfn.XLOOKUP(A1568,Cleaning!$A:$A,Cleaning!$G:$G,0,0)</f>
        <v>Dinner</v>
      </c>
      <c r="H1568" t="str">
        <f>_xlfn.XLOOKUP(A1568,Cleaning!$A:$A,Cleaning!$I:$I,0,0)</f>
        <v>Takeout</v>
      </c>
      <c r="I1568" t="str">
        <f>_xlfn.XLOOKUP(A1568,Cleaning!$A:$A,Cleaning!$J:$J,0,0)</f>
        <v>Chicken Sandwich Combo</v>
      </c>
      <c r="J1568" t="str">
        <f>_xlfn.XLOOKUP(A1568,Cleaning!$A:$A,Cleaning!$L:$L,0,0)</f>
        <v>No Sauce</v>
      </c>
      <c r="K1568" t="str">
        <f>_xlfn.XLOOKUP(A1568,Cleaning!$A:$A,Cleaning!$X:$X,0,0)</f>
        <v>Card</v>
      </c>
      <c r="L1568" s="3">
        <f>_xlfn.XLOOKUP(A1568,Cleaning!$A:$A,Cleaning!$M:$M,0,0)</f>
        <v>1</v>
      </c>
      <c r="M1568" s="5">
        <f>_xlfn.XLOOKUP(A1568,Cleaning!$A:$A,Cleaning!$O:$O,0,0)</f>
        <v>9.02</v>
      </c>
      <c r="N1568" s="12">
        <f>_xlfn.XLOOKUP(A1568,Cleaning!$A:$A,Cleaning!$P:$P,0,0)</f>
        <v>9.02</v>
      </c>
      <c r="O1568">
        <f>_xlfn.XLOOKUP(A1568,Cleaning!$A:$A,Cleaning!$R:$R,0,0)</f>
        <v>0</v>
      </c>
      <c r="P1568">
        <f>_xlfn.XLOOKUP(A1568,Cleaning!$A:$A,Cleaning!$T:$T,0,0)</f>
        <v>0.59</v>
      </c>
      <c r="Q1568" s="5">
        <f>_xlfn.XLOOKUP(A1568,Cleaning!$A:$A,Cleaning!$V:$V,0,0)</f>
        <v>9.61</v>
      </c>
    </row>
    <row r="1569" spans="1:17" x14ac:dyDescent="0.3">
      <c r="A1569" s="3">
        <v>121567</v>
      </c>
      <c r="B1569">
        <f>_xlfn.XLOOKUP(A1569,Cleaning!$A:$A,Cleaning!$B:$B,0,0)</f>
        <v>201</v>
      </c>
      <c r="C1569" s="2">
        <f>_xlfn.XLOOKUP(A1569,Cleaning!$A:$A,Cleaning!$C:$C,0,0)</f>
        <v>45836</v>
      </c>
      <c r="D1569" s="4">
        <f>_xlfn.XLOOKUP(A1569,Cleaning!$A:$A,Cleaning!$D:$D,0,0)</f>
        <v>0.31435185185185183</v>
      </c>
      <c r="E1569" s="2">
        <f>_xlfn.XLOOKUP(A1569,Cleaning!$A:$A,Cleaning!$E:$E,0,0)</f>
        <v>45836</v>
      </c>
      <c r="F1569" s="10" t="str">
        <f>_xlfn.XLOOKUP(A1569,Cleaning!$A:$A,Cleaning!$F:$F,0,0)</f>
        <v>Saturday</v>
      </c>
      <c r="G1569" t="str">
        <f>_xlfn.XLOOKUP(A1569,Cleaning!$A:$A,Cleaning!$G:$G,0,0)</f>
        <v>Breakfast</v>
      </c>
      <c r="H1569" t="str">
        <f>_xlfn.XLOOKUP(A1569,Cleaning!$A:$A,Cleaning!$I:$I,0,0)</f>
        <v>Drive-Thru</v>
      </c>
      <c r="I1569" t="str">
        <f>_xlfn.XLOOKUP(A1569,Cleaning!$A:$A,Cleaning!$J:$J,0,0)</f>
        <v>Breakfast Burrito</v>
      </c>
      <c r="J1569" t="str">
        <f>_xlfn.XLOOKUP(A1569,Cleaning!$A:$A,Cleaning!$L:$L,0,0)</f>
        <v>No Modifier</v>
      </c>
      <c r="K1569" t="str">
        <f>_xlfn.XLOOKUP(A1569,Cleaning!$A:$A,Cleaning!$X:$X,0,0)</f>
        <v>Card</v>
      </c>
      <c r="L1569" s="3">
        <f>_xlfn.XLOOKUP(A1569,Cleaning!$A:$A,Cleaning!$M:$M,0,0)</f>
        <v>1</v>
      </c>
      <c r="M1569" s="5">
        <f>_xlfn.XLOOKUP(A1569,Cleaning!$A:$A,Cleaning!$O:$O,0,0)</f>
        <v>5.07</v>
      </c>
      <c r="N1569" s="12">
        <f>_xlfn.XLOOKUP(A1569,Cleaning!$A:$A,Cleaning!$P:$P,0,0)</f>
        <v>5.07</v>
      </c>
      <c r="O1569">
        <f>_xlfn.XLOOKUP(A1569,Cleaning!$A:$A,Cleaning!$R:$R,0,0)</f>
        <v>0</v>
      </c>
      <c r="P1569">
        <f>_xlfn.XLOOKUP(A1569,Cleaning!$A:$A,Cleaning!$T:$T,0,0)</f>
        <v>0.46</v>
      </c>
      <c r="Q1569" s="5">
        <f>_xlfn.XLOOKUP(A1569,Cleaning!$A:$A,Cleaning!$V:$V,0,0)</f>
        <v>5.53</v>
      </c>
    </row>
    <row r="1570" spans="1:17" x14ac:dyDescent="0.3">
      <c r="A1570" s="3">
        <v>121568</v>
      </c>
      <c r="B1570">
        <f>_xlfn.XLOOKUP(A1570,Cleaning!$A:$A,Cleaning!$B:$B,0,0)</f>
        <v>101</v>
      </c>
      <c r="C1570" s="2">
        <f>_xlfn.XLOOKUP(A1570,Cleaning!$A:$A,Cleaning!$C:$C,0,0)</f>
        <v>45814</v>
      </c>
      <c r="D1570" s="4">
        <f>_xlfn.XLOOKUP(A1570,Cleaning!$A:$A,Cleaning!$D:$D,0,0)</f>
        <v>0.12364583333333333</v>
      </c>
      <c r="E1570" s="2">
        <f>_xlfn.XLOOKUP(A1570,Cleaning!$A:$A,Cleaning!$E:$E,0,0)</f>
        <v>45814</v>
      </c>
      <c r="F1570" s="10" t="str">
        <f>_xlfn.XLOOKUP(A1570,Cleaning!$A:$A,Cleaning!$F:$F,0,0)</f>
        <v>Friday</v>
      </c>
      <c r="G1570" t="str">
        <f>_xlfn.XLOOKUP(A1570,Cleaning!$A:$A,Cleaning!$G:$G,0,0)</f>
        <v>Lunch</v>
      </c>
      <c r="H1570" t="str">
        <f>_xlfn.XLOOKUP(A1570,Cleaning!$A:$A,Cleaning!$I:$I,0,0)</f>
        <v>Drive-Thru</v>
      </c>
      <c r="I1570" t="str">
        <f>_xlfn.XLOOKUP(A1570,Cleaning!$A:$A,Cleaning!$J:$J,0,0)</f>
        <v>Double Cheeseburger</v>
      </c>
      <c r="J1570" t="str">
        <f>_xlfn.XLOOKUP(A1570,Cleaning!$A:$A,Cleaning!$L:$L,0,0)</f>
        <v>No Modifier</v>
      </c>
      <c r="K1570" t="str">
        <f>_xlfn.XLOOKUP(A1570,Cleaning!$A:$A,Cleaning!$X:$X,0,0)</f>
        <v>Card</v>
      </c>
      <c r="L1570" s="3">
        <f>_xlfn.XLOOKUP(A1570,Cleaning!$A:$A,Cleaning!$M:$M,0,0)</f>
        <v>1</v>
      </c>
      <c r="M1570" s="5">
        <f>_xlfn.XLOOKUP(A1570,Cleaning!$A:$A,Cleaning!$O:$O,0,0)</f>
        <v>5.09</v>
      </c>
      <c r="N1570" s="12">
        <f>_xlfn.XLOOKUP(A1570,Cleaning!$A:$A,Cleaning!$P:$P,0,0)</f>
        <v>5.09</v>
      </c>
      <c r="O1570">
        <f>_xlfn.XLOOKUP(A1570,Cleaning!$A:$A,Cleaning!$R:$R,0,0)</f>
        <v>0.25</v>
      </c>
      <c r="P1570">
        <f>_xlfn.XLOOKUP(A1570,Cleaning!$A:$A,Cleaning!$T:$T,0,0)</f>
        <v>0.41</v>
      </c>
      <c r="Q1570" s="5">
        <f>_xlfn.XLOOKUP(A1570,Cleaning!$A:$A,Cleaning!$V:$V,0,0)</f>
        <v>5.25</v>
      </c>
    </row>
    <row r="1571" spans="1:17" x14ac:dyDescent="0.3">
      <c r="A1571" s="3">
        <v>121569</v>
      </c>
      <c r="B1571">
        <f>_xlfn.XLOOKUP(A1571,Cleaning!$A:$A,Cleaning!$B:$B,0,0)</f>
        <v>201</v>
      </c>
      <c r="C1571" s="2">
        <f>_xlfn.XLOOKUP(A1571,Cleaning!$A:$A,Cleaning!$C:$C,0,0)</f>
        <v>45829</v>
      </c>
      <c r="D1571" s="4">
        <f>_xlfn.XLOOKUP(A1571,Cleaning!$A:$A,Cleaning!$D:$D,0,0)</f>
        <v>0.46375</v>
      </c>
      <c r="E1571" s="2">
        <f>_xlfn.XLOOKUP(A1571,Cleaning!$A:$A,Cleaning!$E:$E,0,0)</f>
        <v>45829</v>
      </c>
      <c r="F1571" s="10" t="str">
        <f>_xlfn.XLOOKUP(A1571,Cleaning!$A:$A,Cleaning!$F:$F,0,0)</f>
        <v>Saturday</v>
      </c>
      <c r="G1571" t="str">
        <f>_xlfn.XLOOKUP(A1571,Cleaning!$A:$A,Cleaning!$G:$G,0,0)</f>
        <v>Morning</v>
      </c>
      <c r="H1571" t="str">
        <f>_xlfn.XLOOKUP(A1571,Cleaning!$A:$A,Cleaning!$I:$I,0,0)</f>
        <v>Takeout</v>
      </c>
      <c r="I1571" t="str">
        <f>_xlfn.XLOOKUP(A1571,Cleaning!$A:$A,Cleaning!$J:$J,0,0)</f>
        <v>Bottled Water</v>
      </c>
      <c r="J1571" t="str">
        <f>_xlfn.XLOOKUP(A1571,Cleaning!$A:$A,Cleaning!$L:$L,0,0)</f>
        <v>Almond Milk</v>
      </c>
      <c r="K1571" t="str">
        <f>_xlfn.XLOOKUP(A1571,Cleaning!$A:$A,Cleaning!$X:$X,0,0)</f>
        <v>Cash</v>
      </c>
      <c r="L1571" s="3">
        <f>_xlfn.XLOOKUP(A1571,Cleaning!$A:$A,Cleaning!$M:$M,0,0)</f>
        <v>1</v>
      </c>
      <c r="M1571" s="5">
        <f>_xlfn.XLOOKUP(A1571,Cleaning!$A:$A,Cleaning!$O:$O,0,0)</f>
        <v>2.1</v>
      </c>
      <c r="N1571" s="12">
        <f>_xlfn.XLOOKUP(A1571,Cleaning!$A:$A,Cleaning!$P:$P,0,0)</f>
        <v>2.1</v>
      </c>
      <c r="O1571">
        <f>_xlfn.XLOOKUP(A1571,Cleaning!$A:$A,Cleaning!$R:$R,0,0)</f>
        <v>0.42</v>
      </c>
      <c r="P1571">
        <f>_xlfn.XLOOKUP(A1571,Cleaning!$A:$A,Cleaning!$T:$T,0,0)</f>
        <v>0.13</v>
      </c>
      <c r="Q1571" s="5">
        <f>_xlfn.XLOOKUP(A1571,Cleaning!$A:$A,Cleaning!$V:$V,0,0)</f>
        <v>1.81</v>
      </c>
    </row>
    <row r="1572" spans="1:17" x14ac:dyDescent="0.3">
      <c r="A1572" s="3">
        <v>121570</v>
      </c>
      <c r="B1572">
        <f>_xlfn.XLOOKUP(A1572,Cleaning!$A:$A,Cleaning!$B:$B,0,0)</f>
        <v>402</v>
      </c>
      <c r="C1572" s="2">
        <f>_xlfn.XLOOKUP(A1572,Cleaning!$A:$A,Cleaning!$C:$C,0,0)</f>
        <v>45793</v>
      </c>
      <c r="D1572" s="4">
        <f>_xlfn.XLOOKUP(A1572,Cleaning!$A:$A,Cleaning!$D:$D,0,0)</f>
        <v>0.16186342592592592</v>
      </c>
      <c r="E1572" s="2">
        <f>_xlfn.XLOOKUP(A1572,Cleaning!$A:$A,Cleaning!$E:$E,0,0)</f>
        <v>45793</v>
      </c>
      <c r="F1572" s="10" t="str">
        <f>_xlfn.XLOOKUP(A1572,Cleaning!$A:$A,Cleaning!$F:$F,0,0)</f>
        <v>Friday</v>
      </c>
      <c r="G1572" t="str">
        <f>_xlfn.XLOOKUP(A1572,Cleaning!$A:$A,Cleaning!$G:$G,0,0)</f>
        <v>Afternoon</v>
      </c>
      <c r="H1572" t="str">
        <f>_xlfn.XLOOKUP(A1572,Cleaning!$A:$A,Cleaning!$I:$I,0,0)</f>
        <v>Takeout</v>
      </c>
      <c r="I1572" t="str">
        <f>_xlfn.XLOOKUP(A1572,Cleaning!$A:$A,Cleaning!$J:$J,0,0)</f>
        <v>French Fries</v>
      </c>
      <c r="J1572" t="str">
        <f>_xlfn.XLOOKUP(A1572,Cleaning!$A:$A,Cleaning!$L:$L,0,0)</f>
        <v>No Modifier</v>
      </c>
      <c r="K1572" t="str">
        <f>_xlfn.XLOOKUP(A1572,Cleaning!$A:$A,Cleaning!$X:$X,0,0)</f>
        <v>Card</v>
      </c>
      <c r="L1572" s="3">
        <f>_xlfn.XLOOKUP(A1572,Cleaning!$A:$A,Cleaning!$M:$M,0,0)</f>
        <v>1</v>
      </c>
      <c r="M1572" s="5">
        <f>_xlfn.XLOOKUP(A1572,Cleaning!$A:$A,Cleaning!$O:$O,0,0)</f>
        <v>2.87</v>
      </c>
      <c r="N1572" s="12">
        <f>_xlfn.XLOOKUP(A1572,Cleaning!$A:$A,Cleaning!$P:$P,0,0)</f>
        <v>2.87</v>
      </c>
      <c r="O1572">
        <f>_xlfn.XLOOKUP(A1572,Cleaning!$A:$A,Cleaning!$R:$R,0,0)</f>
        <v>0</v>
      </c>
      <c r="P1572">
        <f>_xlfn.XLOOKUP(A1572,Cleaning!$A:$A,Cleaning!$T:$T,0,0)</f>
        <v>0.24</v>
      </c>
      <c r="Q1572" s="5">
        <f>_xlfn.XLOOKUP(A1572,Cleaning!$A:$A,Cleaning!$V:$V,0,0)</f>
        <v>3.11</v>
      </c>
    </row>
    <row r="1573" spans="1:17" x14ac:dyDescent="0.3">
      <c r="A1573" s="3">
        <v>121571</v>
      </c>
      <c r="B1573">
        <f>_xlfn.XLOOKUP(A1573,Cleaning!$A:$A,Cleaning!$B:$B,0,0)</f>
        <v>202</v>
      </c>
      <c r="C1573" s="2">
        <f>_xlfn.XLOOKUP(A1573,Cleaning!$A:$A,Cleaning!$C:$C,0,0)</f>
        <v>45835</v>
      </c>
      <c r="D1573" s="4">
        <f>_xlfn.XLOOKUP(A1573,Cleaning!$A:$A,Cleaning!$D:$D,0,0)</f>
        <v>0.45069444444444445</v>
      </c>
      <c r="E1573" s="2">
        <f>_xlfn.XLOOKUP(A1573,Cleaning!$A:$A,Cleaning!$E:$E,0,0)</f>
        <v>45835</v>
      </c>
      <c r="F1573" s="10" t="str">
        <f>_xlfn.XLOOKUP(A1573,Cleaning!$A:$A,Cleaning!$F:$F,0,0)</f>
        <v>Friday</v>
      </c>
      <c r="G1573" t="str">
        <f>_xlfn.XLOOKUP(A1573,Cleaning!$A:$A,Cleaning!$G:$G,0,0)</f>
        <v>Late Night</v>
      </c>
      <c r="H1573" t="str">
        <f>_xlfn.XLOOKUP(A1573,Cleaning!$A:$A,Cleaning!$I:$I,0,0)</f>
        <v>Delivery</v>
      </c>
      <c r="I1573" t="str">
        <f>_xlfn.XLOOKUP(A1573,Cleaning!$A:$A,Cleaning!$J:$J,0,0)</f>
        <v>French Fries</v>
      </c>
      <c r="J1573" t="str">
        <f>_xlfn.XLOOKUP(A1573,Cleaning!$A:$A,Cleaning!$L:$L,0,0)</f>
        <v>No Modifier</v>
      </c>
      <c r="K1573" t="str">
        <f>_xlfn.XLOOKUP(A1573,Cleaning!$A:$A,Cleaning!$X:$X,0,0)</f>
        <v>Card</v>
      </c>
      <c r="L1573" s="3">
        <f>_xlfn.XLOOKUP(A1573,Cleaning!$A:$A,Cleaning!$M:$M,0,0)</f>
        <v>1</v>
      </c>
      <c r="M1573" s="5">
        <f>_xlfn.XLOOKUP(A1573,Cleaning!$A:$A,Cleaning!$O:$O,0,0)</f>
        <v>2.2800000000000002</v>
      </c>
      <c r="N1573" s="12">
        <f>_xlfn.XLOOKUP(A1573,Cleaning!$A:$A,Cleaning!$P:$P,0,0)</f>
        <v>2.2800000000000002</v>
      </c>
      <c r="O1573">
        <f>_xlfn.XLOOKUP(A1573,Cleaning!$A:$A,Cleaning!$R:$R,0,0)</f>
        <v>0</v>
      </c>
      <c r="P1573">
        <f>_xlfn.XLOOKUP(A1573,Cleaning!$A:$A,Cleaning!$T:$T,0,0)</f>
        <v>0.21</v>
      </c>
      <c r="Q1573" s="5">
        <f>_xlfn.XLOOKUP(A1573,Cleaning!$A:$A,Cleaning!$V:$V,0,0)</f>
        <v>2.4900000000000002</v>
      </c>
    </row>
    <row r="1574" spans="1:17" x14ac:dyDescent="0.3">
      <c r="A1574" s="3">
        <v>121572</v>
      </c>
      <c r="B1574">
        <f>_xlfn.XLOOKUP(A1574,Cleaning!$A:$A,Cleaning!$B:$B,0,0)</f>
        <v>101</v>
      </c>
      <c r="C1574" s="2">
        <f>_xlfn.XLOOKUP(A1574,Cleaning!$A:$A,Cleaning!$C:$C,0,0)</f>
        <v>45770</v>
      </c>
      <c r="D1574" s="4">
        <f>_xlfn.XLOOKUP(A1574,Cleaning!$A:$A,Cleaning!$D:$D,0,0)</f>
        <v>0.34062500000000001</v>
      </c>
      <c r="E1574" s="2">
        <f>_xlfn.XLOOKUP(A1574,Cleaning!$A:$A,Cleaning!$E:$E,0,0)</f>
        <v>45770</v>
      </c>
      <c r="F1574" s="10" t="str">
        <f>_xlfn.XLOOKUP(A1574,Cleaning!$A:$A,Cleaning!$F:$F,0,0)</f>
        <v>Wednesday</v>
      </c>
      <c r="G1574" t="str">
        <f>_xlfn.XLOOKUP(A1574,Cleaning!$A:$A,Cleaning!$G:$G,0,0)</f>
        <v>Dinner</v>
      </c>
      <c r="H1574" t="str">
        <f>_xlfn.XLOOKUP(A1574,Cleaning!$A:$A,Cleaning!$I:$I,0,0)</f>
        <v>Dine-In</v>
      </c>
      <c r="I1574" t="str">
        <f>_xlfn.XLOOKUP(A1574,Cleaning!$A:$A,Cleaning!$J:$J,0,0)</f>
        <v>Double Cheeseburger Combo</v>
      </c>
      <c r="J1574" t="str">
        <f>_xlfn.XLOOKUP(A1574,Cleaning!$A:$A,Cleaning!$L:$L,0,0)</f>
        <v>No Modifier</v>
      </c>
      <c r="K1574" t="str">
        <f>_xlfn.XLOOKUP(A1574,Cleaning!$A:$A,Cleaning!$X:$X,0,0)</f>
        <v>Cash</v>
      </c>
      <c r="L1574" s="3">
        <f>_xlfn.XLOOKUP(A1574,Cleaning!$A:$A,Cleaning!$M:$M,0,0)</f>
        <v>1</v>
      </c>
      <c r="M1574" s="5">
        <f>_xlfn.XLOOKUP(A1574,Cleaning!$A:$A,Cleaning!$O:$O,0,0)</f>
        <v>10.14</v>
      </c>
      <c r="N1574" s="12">
        <f>_xlfn.XLOOKUP(A1574,Cleaning!$A:$A,Cleaning!$P:$P,0,0)</f>
        <v>10.14</v>
      </c>
      <c r="O1574">
        <f>_xlfn.XLOOKUP(A1574,Cleaning!$A:$A,Cleaning!$R:$R,0,0)</f>
        <v>0</v>
      </c>
      <c r="P1574">
        <f>_xlfn.XLOOKUP(A1574,Cleaning!$A:$A,Cleaning!$T:$T,0,0)</f>
        <v>0.76</v>
      </c>
      <c r="Q1574" s="5">
        <f>_xlfn.XLOOKUP(A1574,Cleaning!$A:$A,Cleaning!$V:$V,0,0)</f>
        <v>10.9</v>
      </c>
    </row>
    <row r="1575" spans="1:17" x14ac:dyDescent="0.3">
      <c r="A1575" s="3">
        <v>121573</v>
      </c>
      <c r="B1575">
        <f>_xlfn.XLOOKUP(A1575,Cleaning!$A:$A,Cleaning!$B:$B,0,0)</f>
        <v>501</v>
      </c>
      <c r="C1575" s="2">
        <f>_xlfn.XLOOKUP(A1575,Cleaning!$A:$A,Cleaning!$C:$C,0,0)</f>
        <v>45839</v>
      </c>
      <c r="D1575" s="4">
        <f>_xlfn.XLOOKUP(A1575,Cleaning!$A:$A,Cleaning!$D:$D,0,0)</f>
        <v>9.9513888888888888E-2</v>
      </c>
      <c r="E1575" s="2">
        <f>_xlfn.XLOOKUP(A1575,Cleaning!$A:$A,Cleaning!$E:$E,0,0)</f>
        <v>45839</v>
      </c>
      <c r="F1575" s="10" t="str">
        <f>_xlfn.XLOOKUP(A1575,Cleaning!$A:$A,Cleaning!$F:$F,0,0)</f>
        <v>Tuesday</v>
      </c>
      <c r="G1575" t="str">
        <f>_xlfn.XLOOKUP(A1575,Cleaning!$A:$A,Cleaning!$G:$G,0,0)</f>
        <v>Lunch</v>
      </c>
      <c r="H1575" t="str">
        <f>_xlfn.XLOOKUP(A1575,Cleaning!$A:$A,Cleaning!$I:$I,0,0)</f>
        <v>Delivery</v>
      </c>
      <c r="I1575" t="str">
        <f>_xlfn.XLOOKUP(A1575,Cleaning!$A:$A,Cleaning!$J:$J,0,0)</f>
        <v>Spicy Chicken Sandwich</v>
      </c>
      <c r="J1575" t="str">
        <f>_xlfn.XLOOKUP(A1575,Cleaning!$A:$A,Cleaning!$L:$L,0,0)</f>
        <v>No Modifier</v>
      </c>
      <c r="K1575" t="str">
        <f>_xlfn.XLOOKUP(A1575,Cleaning!$A:$A,Cleaning!$X:$X,0,0)</f>
        <v>Card</v>
      </c>
      <c r="L1575" s="3">
        <f>_xlfn.XLOOKUP(A1575,Cleaning!$A:$A,Cleaning!$M:$M,0,0)</f>
        <v>1</v>
      </c>
      <c r="M1575" s="5">
        <f>_xlfn.XLOOKUP(A1575,Cleaning!$A:$A,Cleaning!$O:$O,0,0)</f>
        <v>5.12</v>
      </c>
      <c r="N1575" s="12">
        <f>_xlfn.XLOOKUP(A1575,Cleaning!$A:$A,Cleaning!$P:$P,0,0)</f>
        <v>5.12</v>
      </c>
      <c r="O1575">
        <f>_xlfn.XLOOKUP(A1575,Cleaning!$A:$A,Cleaning!$R:$R,0,0)</f>
        <v>0</v>
      </c>
      <c r="P1575">
        <f>_xlfn.XLOOKUP(A1575,Cleaning!$A:$A,Cleaning!$T:$T,0,0)</f>
        <v>0.36</v>
      </c>
      <c r="Q1575" s="5">
        <f>_xlfn.XLOOKUP(A1575,Cleaning!$A:$A,Cleaning!$V:$V,0,0)</f>
        <v>5.48</v>
      </c>
    </row>
    <row r="1576" spans="1:17" x14ac:dyDescent="0.3">
      <c r="A1576" s="3">
        <v>121574</v>
      </c>
      <c r="B1576">
        <f>_xlfn.XLOOKUP(A1576,Cleaning!$A:$A,Cleaning!$B:$B,0,0)</f>
        <v>101</v>
      </c>
      <c r="C1576" s="2">
        <f>_xlfn.XLOOKUP(A1576,Cleaning!$A:$A,Cleaning!$C:$C,0,0)</f>
        <v>45804</v>
      </c>
      <c r="D1576" s="4">
        <f>_xlfn.XLOOKUP(A1576,Cleaning!$A:$A,Cleaning!$D:$D,0,0)</f>
        <v>0.27675925925925926</v>
      </c>
      <c r="E1576" s="2">
        <f>_xlfn.XLOOKUP(A1576,Cleaning!$A:$A,Cleaning!$E:$E,0,0)</f>
        <v>45804</v>
      </c>
      <c r="F1576" s="10" t="str">
        <f>_xlfn.XLOOKUP(A1576,Cleaning!$A:$A,Cleaning!$F:$F,0,0)</f>
        <v>Tuesday</v>
      </c>
      <c r="G1576" t="str">
        <f>_xlfn.XLOOKUP(A1576,Cleaning!$A:$A,Cleaning!$G:$G,0,0)</f>
        <v>Dinner</v>
      </c>
      <c r="H1576" t="str">
        <f>_xlfn.XLOOKUP(A1576,Cleaning!$A:$A,Cleaning!$I:$I,0,0)</f>
        <v>Dine-In</v>
      </c>
      <c r="I1576" t="str">
        <f>_xlfn.XLOOKUP(A1576,Cleaning!$A:$A,Cleaning!$J:$J,0,0)</f>
        <v>Chicken Sandwich Combo</v>
      </c>
      <c r="J1576" t="str">
        <f>_xlfn.XLOOKUP(A1576,Cleaning!$A:$A,Cleaning!$L:$L,0,0)</f>
        <v>No Modifier</v>
      </c>
      <c r="K1576" t="str">
        <f>_xlfn.XLOOKUP(A1576,Cleaning!$A:$A,Cleaning!$X:$X,0,0)</f>
        <v>Cash</v>
      </c>
      <c r="L1576" s="3">
        <f>_xlfn.XLOOKUP(A1576,Cleaning!$A:$A,Cleaning!$M:$M,0,0)</f>
        <v>1</v>
      </c>
      <c r="M1576" s="5">
        <f>_xlfn.XLOOKUP(A1576,Cleaning!$A:$A,Cleaning!$O:$O,0,0)</f>
        <v>9.2200000000000006</v>
      </c>
      <c r="N1576" s="12">
        <f>_xlfn.XLOOKUP(A1576,Cleaning!$A:$A,Cleaning!$P:$P,0,0)</f>
        <v>9.2200000000000006</v>
      </c>
      <c r="O1576">
        <f>_xlfn.XLOOKUP(A1576,Cleaning!$A:$A,Cleaning!$R:$R,0,0)</f>
        <v>0</v>
      </c>
      <c r="P1576">
        <f>_xlfn.XLOOKUP(A1576,Cleaning!$A:$A,Cleaning!$T:$T,0,0)</f>
        <v>0.78</v>
      </c>
      <c r="Q1576" s="5">
        <f>_xlfn.XLOOKUP(A1576,Cleaning!$A:$A,Cleaning!$V:$V,0,0)</f>
        <v>10</v>
      </c>
    </row>
    <row r="1577" spans="1:17" x14ac:dyDescent="0.3">
      <c r="A1577" s="3">
        <v>121575</v>
      </c>
      <c r="B1577">
        <f>_xlfn.XLOOKUP(A1577,Cleaning!$A:$A,Cleaning!$B:$B,0,0)</f>
        <v>401</v>
      </c>
      <c r="C1577" s="2">
        <f>_xlfn.XLOOKUP(A1577,Cleaning!$A:$A,Cleaning!$C:$C,0,0)</f>
        <v>45812</v>
      </c>
      <c r="D1577" s="4">
        <f>_xlfn.XLOOKUP(A1577,Cleaning!$A:$A,Cleaning!$D:$D,0,0)</f>
        <v>0.29127314814814814</v>
      </c>
      <c r="E1577" s="2">
        <f>_xlfn.XLOOKUP(A1577,Cleaning!$A:$A,Cleaning!$E:$E,0,0)</f>
        <v>45812</v>
      </c>
      <c r="F1577" s="10" t="str">
        <f>_xlfn.XLOOKUP(A1577,Cleaning!$A:$A,Cleaning!$F:$F,0,0)</f>
        <v>Wednesday</v>
      </c>
      <c r="G1577" t="str">
        <f>_xlfn.XLOOKUP(A1577,Cleaning!$A:$A,Cleaning!$G:$G,0,0)</f>
        <v>Breakfast</v>
      </c>
      <c r="H1577" t="str">
        <f>_xlfn.XLOOKUP(A1577,Cleaning!$A:$A,Cleaning!$I:$I,0,0)</f>
        <v>Drive-Thru</v>
      </c>
      <c r="I1577" t="str">
        <f>_xlfn.XLOOKUP(A1577,Cleaning!$A:$A,Cleaning!$J:$J,0,0)</f>
        <v>Pancake Platter</v>
      </c>
      <c r="J1577" t="str">
        <f>_xlfn.XLOOKUP(A1577,Cleaning!$A:$A,Cleaning!$L:$L,0,0)</f>
        <v>Cinnamon</v>
      </c>
      <c r="K1577" t="str">
        <f>_xlfn.XLOOKUP(A1577,Cleaning!$A:$A,Cleaning!$X:$X,0,0)</f>
        <v>Card</v>
      </c>
      <c r="L1577" s="3">
        <f>_xlfn.XLOOKUP(A1577,Cleaning!$A:$A,Cleaning!$M:$M,0,0)</f>
        <v>2</v>
      </c>
      <c r="M1577" s="5">
        <f>_xlfn.XLOOKUP(A1577,Cleaning!$A:$A,Cleaning!$O:$O,0,0)</f>
        <v>5.08</v>
      </c>
      <c r="N1577" s="12">
        <f>_xlfn.XLOOKUP(A1577,Cleaning!$A:$A,Cleaning!$P:$P,0,0)</f>
        <v>10.16</v>
      </c>
      <c r="O1577">
        <f>_xlfn.XLOOKUP(A1577,Cleaning!$A:$A,Cleaning!$R:$R,0,0)</f>
        <v>0</v>
      </c>
      <c r="P1577">
        <f>_xlfn.XLOOKUP(A1577,Cleaning!$A:$A,Cleaning!$T:$T,0,0)</f>
        <v>0.81</v>
      </c>
      <c r="Q1577" s="5">
        <f>_xlfn.XLOOKUP(A1577,Cleaning!$A:$A,Cleaning!$V:$V,0,0)</f>
        <v>10.97</v>
      </c>
    </row>
    <row r="1578" spans="1:17" x14ac:dyDescent="0.3">
      <c r="A1578" s="3">
        <v>121576</v>
      </c>
      <c r="B1578">
        <f>_xlfn.XLOOKUP(A1578,Cleaning!$A:$A,Cleaning!$B:$B,0,0)</f>
        <v>103</v>
      </c>
      <c r="C1578" s="2">
        <f>_xlfn.XLOOKUP(A1578,Cleaning!$A:$A,Cleaning!$C:$C,0,0)</f>
        <v>45815</v>
      </c>
      <c r="D1578" s="4">
        <f>_xlfn.XLOOKUP(A1578,Cleaning!$A:$A,Cleaning!$D:$D,0,0)</f>
        <v>0.1091550925925926</v>
      </c>
      <c r="E1578" s="2">
        <f>_xlfn.XLOOKUP(A1578,Cleaning!$A:$A,Cleaning!$E:$E,0,0)</f>
        <v>45815</v>
      </c>
      <c r="F1578" s="10" t="str">
        <f>_xlfn.XLOOKUP(A1578,Cleaning!$A:$A,Cleaning!$F:$F,0,0)</f>
        <v>Saturday</v>
      </c>
      <c r="G1578" t="str">
        <f>_xlfn.XLOOKUP(A1578,Cleaning!$A:$A,Cleaning!$G:$G,0,0)</f>
        <v>Lunch</v>
      </c>
      <c r="H1578" t="str">
        <f>_xlfn.XLOOKUP(A1578,Cleaning!$A:$A,Cleaning!$I:$I,0,0)</f>
        <v>Drive-Thru</v>
      </c>
      <c r="I1578" t="str">
        <f>_xlfn.XLOOKUP(A1578,Cleaning!$A:$A,Cleaning!$J:$J,0,0)</f>
        <v>Chicken Nuggets (10pc)</v>
      </c>
      <c r="J1578" t="str">
        <f>_xlfn.XLOOKUP(A1578,Cleaning!$A:$A,Cleaning!$L:$L,0,0)</f>
        <v>No Modifier</v>
      </c>
      <c r="K1578" t="str">
        <f>_xlfn.XLOOKUP(A1578,Cleaning!$A:$A,Cleaning!$X:$X,0,0)</f>
        <v>Cash</v>
      </c>
      <c r="L1578" s="3">
        <f>_xlfn.XLOOKUP(A1578,Cleaning!$A:$A,Cleaning!$M:$M,0,0)</f>
        <v>2</v>
      </c>
      <c r="M1578" s="5">
        <f>_xlfn.XLOOKUP(A1578,Cleaning!$A:$A,Cleaning!$O:$O,0,0)</f>
        <v>4.4499999999999993</v>
      </c>
      <c r="N1578" s="12">
        <f>_xlfn.XLOOKUP(A1578,Cleaning!$A:$A,Cleaning!$P:$P,0,0)</f>
        <v>8.8999999999999986</v>
      </c>
      <c r="O1578">
        <f>_xlfn.XLOOKUP(A1578,Cleaning!$A:$A,Cleaning!$R:$R,0,0)</f>
        <v>1.78</v>
      </c>
      <c r="P1578">
        <f>_xlfn.XLOOKUP(A1578,Cleaning!$A:$A,Cleaning!$T:$T,0,0)</f>
        <v>0.52</v>
      </c>
      <c r="Q1578" s="5">
        <f>_xlfn.XLOOKUP(A1578,Cleaning!$A:$A,Cleaning!$V:$V,0,0)</f>
        <v>7.64</v>
      </c>
    </row>
    <row r="1579" spans="1:17" x14ac:dyDescent="0.3">
      <c r="A1579" s="3">
        <v>121577</v>
      </c>
      <c r="B1579">
        <f>_xlfn.XLOOKUP(A1579,Cleaning!$A:$A,Cleaning!$B:$B,0,0)</f>
        <v>101</v>
      </c>
      <c r="C1579" s="2">
        <f>_xlfn.XLOOKUP(A1579,Cleaning!$A:$A,Cleaning!$C:$C,0,0)</f>
        <v>45763</v>
      </c>
      <c r="D1579" s="4">
        <f>_xlfn.XLOOKUP(A1579,Cleaning!$A:$A,Cleaning!$D:$D,0,0)</f>
        <v>0.51263888888888887</v>
      </c>
      <c r="E1579" s="2">
        <f>_xlfn.XLOOKUP(A1579,Cleaning!$A:$A,Cleaning!$E:$E,0,0)</f>
        <v>45763</v>
      </c>
      <c r="F1579" s="10" t="str">
        <f>_xlfn.XLOOKUP(A1579,Cleaning!$A:$A,Cleaning!$F:$F,0,0)</f>
        <v>Wednesday</v>
      </c>
      <c r="G1579" t="str">
        <f>_xlfn.XLOOKUP(A1579,Cleaning!$A:$A,Cleaning!$G:$G,0,0)</f>
        <v>Lunch</v>
      </c>
      <c r="H1579" t="str">
        <f>_xlfn.XLOOKUP(A1579,Cleaning!$A:$A,Cleaning!$I:$I,0,0)</f>
        <v>Dine-In</v>
      </c>
      <c r="I1579" t="str">
        <f>_xlfn.XLOOKUP(A1579,Cleaning!$A:$A,Cleaning!$J:$J,0,0)</f>
        <v>Chicken Nuggets (10pc)</v>
      </c>
      <c r="J1579" t="str">
        <f>_xlfn.XLOOKUP(A1579,Cleaning!$A:$A,Cleaning!$L:$L,0,0)</f>
        <v>No Modifier</v>
      </c>
      <c r="K1579" t="str">
        <f>_xlfn.XLOOKUP(A1579,Cleaning!$A:$A,Cleaning!$X:$X,0,0)</f>
        <v>Card</v>
      </c>
      <c r="L1579" s="3">
        <f>_xlfn.XLOOKUP(A1579,Cleaning!$A:$A,Cleaning!$M:$M,0,0)</f>
        <v>2</v>
      </c>
      <c r="M1579" s="5">
        <f>_xlfn.XLOOKUP(A1579,Cleaning!$A:$A,Cleaning!$O:$O,0,0)</f>
        <v>5.38</v>
      </c>
      <c r="N1579" s="12">
        <f>_xlfn.XLOOKUP(A1579,Cleaning!$A:$A,Cleaning!$P:$P,0,0)</f>
        <v>10.76</v>
      </c>
      <c r="O1579">
        <f>_xlfn.XLOOKUP(A1579,Cleaning!$A:$A,Cleaning!$R:$R,0,0)</f>
        <v>0</v>
      </c>
      <c r="P1579">
        <f>_xlfn.XLOOKUP(A1579,Cleaning!$A:$A,Cleaning!$T:$T,0,0)</f>
        <v>0.78</v>
      </c>
      <c r="Q1579" s="5">
        <f>_xlfn.XLOOKUP(A1579,Cleaning!$A:$A,Cleaning!$V:$V,0,0)</f>
        <v>11.54</v>
      </c>
    </row>
    <row r="1580" spans="1:17" x14ac:dyDescent="0.3">
      <c r="A1580" s="3">
        <v>121578</v>
      </c>
      <c r="B1580">
        <f>_xlfn.XLOOKUP(A1580,Cleaning!$A:$A,Cleaning!$B:$B,0,0)</f>
        <v>401</v>
      </c>
      <c r="C1580" s="2">
        <f>_xlfn.XLOOKUP(A1580,Cleaning!$A:$A,Cleaning!$C:$C,0,0)</f>
        <v>45845</v>
      </c>
      <c r="D1580" s="4">
        <f>_xlfn.XLOOKUP(A1580,Cleaning!$A:$A,Cleaning!$D:$D,0,0)</f>
        <v>0.21855324074074073</v>
      </c>
      <c r="E1580" s="2">
        <f>_xlfn.XLOOKUP(A1580,Cleaning!$A:$A,Cleaning!$E:$E,0,0)</f>
        <v>45845</v>
      </c>
      <c r="F1580" s="10" t="str">
        <f>_xlfn.XLOOKUP(A1580,Cleaning!$A:$A,Cleaning!$F:$F,0,0)</f>
        <v>Monday</v>
      </c>
      <c r="G1580" t="str">
        <f>_xlfn.XLOOKUP(A1580,Cleaning!$A:$A,Cleaning!$G:$G,0,0)</f>
        <v>Afternoon</v>
      </c>
      <c r="H1580" t="str">
        <f>_xlfn.XLOOKUP(A1580,Cleaning!$A:$A,Cleaning!$I:$I,0,0)</f>
        <v>Drive-Thru</v>
      </c>
      <c r="I1580" t="str">
        <f>_xlfn.XLOOKUP(A1580,Cleaning!$A:$A,Cleaning!$J:$J,0,0)</f>
        <v>Onion Rings</v>
      </c>
      <c r="J1580" t="str">
        <f>_xlfn.XLOOKUP(A1580,Cleaning!$A:$A,Cleaning!$L:$L,0,0)</f>
        <v>No Modifier</v>
      </c>
      <c r="K1580" t="str">
        <f>_xlfn.XLOOKUP(A1580,Cleaning!$A:$A,Cleaning!$X:$X,0,0)</f>
        <v>Card</v>
      </c>
      <c r="L1580" s="3">
        <f>_xlfn.XLOOKUP(A1580,Cleaning!$A:$A,Cleaning!$M:$M,0,0)</f>
        <v>1</v>
      </c>
      <c r="M1580" s="5">
        <f>_xlfn.XLOOKUP(A1580,Cleaning!$A:$A,Cleaning!$O:$O,0,0)</f>
        <v>2.93</v>
      </c>
      <c r="N1580" s="12">
        <f>_xlfn.XLOOKUP(A1580,Cleaning!$A:$A,Cleaning!$P:$P,0,0)</f>
        <v>2.93</v>
      </c>
      <c r="O1580">
        <f>_xlfn.XLOOKUP(A1580,Cleaning!$A:$A,Cleaning!$R:$R,0,0)</f>
        <v>0</v>
      </c>
      <c r="P1580">
        <f>_xlfn.XLOOKUP(A1580,Cleaning!$A:$A,Cleaning!$T:$T,0,0)</f>
        <v>0.25</v>
      </c>
      <c r="Q1580" s="5">
        <f>_xlfn.XLOOKUP(A1580,Cleaning!$A:$A,Cleaning!$V:$V,0,0)</f>
        <v>3.18</v>
      </c>
    </row>
    <row r="1581" spans="1:17" x14ac:dyDescent="0.3">
      <c r="A1581" s="3">
        <v>121579</v>
      </c>
      <c r="B1581">
        <f>_xlfn.XLOOKUP(A1581,Cleaning!$A:$A,Cleaning!$B:$B,0,0)</f>
        <v>402</v>
      </c>
      <c r="C1581" s="2">
        <f>_xlfn.XLOOKUP(A1581,Cleaning!$A:$A,Cleaning!$C:$C,0,0)</f>
        <v>45872</v>
      </c>
      <c r="D1581" s="4">
        <f>_xlfn.XLOOKUP(A1581,Cleaning!$A:$A,Cleaning!$D:$D,0,0)</f>
        <v>0.28499999999999998</v>
      </c>
      <c r="E1581" s="2">
        <f>_xlfn.XLOOKUP(A1581,Cleaning!$A:$A,Cleaning!$E:$E,0,0)</f>
        <v>45872</v>
      </c>
      <c r="F1581" s="10" t="str">
        <f>_xlfn.XLOOKUP(A1581,Cleaning!$A:$A,Cleaning!$F:$F,0,0)</f>
        <v>Sunday</v>
      </c>
      <c r="G1581" t="str">
        <f>_xlfn.XLOOKUP(A1581,Cleaning!$A:$A,Cleaning!$G:$G,0,0)</f>
        <v>Dinner</v>
      </c>
      <c r="H1581" t="str">
        <f>_xlfn.XLOOKUP(A1581,Cleaning!$A:$A,Cleaning!$I:$I,0,0)</f>
        <v>Drive-Thru</v>
      </c>
      <c r="I1581" t="str">
        <f>_xlfn.XLOOKUP(A1581,Cleaning!$A:$A,Cleaning!$J:$J,0,0)</f>
        <v>Chicken Sandwich Combo</v>
      </c>
      <c r="J1581" t="str">
        <f>_xlfn.XLOOKUP(A1581,Cleaning!$A:$A,Cleaning!$L:$L,0,0)</f>
        <v>No Sauce</v>
      </c>
      <c r="K1581" t="str">
        <f>_xlfn.XLOOKUP(A1581,Cleaning!$A:$A,Cleaning!$X:$X,0,0)</f>
        <v>Card</v>
      </c>
      <c r="L1581" s="3">
        <f>_xlfn.XLOOKUP(A1581,Cleaning!$A:$A,Cleaning!$M:$M,0,0)</f>
        <v>1</v>
      </c>
      <c r="M1581" s="5">
        <f>_xlfn.XLOOKUP(A1581,Cleaning!$A:$A,Cleaning!$O:$O,0,0)</f>
        <v>8.58</v>
      </c>
      <c r="N1581" s="12">
        <f>_xlfn.XLOOKUP(A1581,Cleaning!$A:$A,Cleaning!$P:$P,0,0)</f>
        <v>8.58</v>
      </c>
      <c r="O1581">
        <f>_xlfn.XLOOKUP(A1581,Cleaning!$A:$A,Cleaning!$R:$R,0,0)</f>
        <v>0</v>
      </c>
      <c r="P1581">
        <f>_xlfn.XLOOKUP(A1581,Cleaning!$A:$A,Cleaning!$T:$T,0,0)</f>
        <v>0.69</v>
      </c>
      <c r="Q1581" s="5">
        <f>_xlfn.XLOOKUP(A1581,Cleaning!$A:$A,Cleaning!$V:$V,0,0)</f>
        <v>9.27</v>
      </c>
    </row>
    <row r="1582" spans="1:17" x14ac:dyDescent="0.3">
      <c r="A1582" s="3">
        <v>121580</v>
      </c>
      <c r="B1582">
        <f>_xlfn.XLOOKUP(A1582,Cleaning!$A:$A,Cleaning!$B:$B,0,0)</f>
        <v>101</v>
      </c>
      <c r="C1582" s="2">
        <f>_xlfn.XLOOKUP(A1582,Cleaning!$A:$A,Cleaning!$C:$C,0,0)</f>
        <v>45832</v>
      </c>
      <c r="D1582" s="4">
        <f>_xlfn.XLOOKUP(A1582,Cleaning!$A:$A,Cleaning!$D:$D,0,0)</f>
        <v>0.47218749999999998</v>
      </c>
      <c r="E1582" s="2">
        <f>_xlfn.XLOOKUP(A1582,Cleaning!$A:$A,Cleaning!$E:$E,0,0)</f>
        <v>45832</v>
      </c>
      <c r="F1582" s="10" t="str">
        <f>_xlfn.XLOOKUP(A1582,Cleaning!$A:$A,Cleaning!$F:$F,0,0)</f>
        <v>Tuesday</v>
      </c>
      <c r="G1582" t="str">
        <f>_xlfn.XLOOKUP(A1582,Cleaning!$A:$A,Cleaning!$G:$G,0,0)</f>
        <v>Morning</v>
      </c>
      <c r="H1582" t="str">
        <f>_xlfn.XLOOKUP(A1582,Cleaning!$A:$A,Cleaning!$I:$I,0,0)</f>
        <v>Dine-In</v>
      </c>
      <c r="I1582" t="str">
        <f>_xlfn.XLOOKUP(A1582,Cleaning!$A:$A,Cleaning!$J:$J,0,0)</f>
        <v>Latte</v>
      </c>
      <c r="J1582" t="str">
        <f>_xlfn.XLOOKUP(A1582,Cleaning!$A:$A,Cleaning!$L:$L,0,0)</f>
        <v>Sugar-Free Syrup</v>
      </c>
      <c r="K1582" t="str">
        <f>_xlfn.XLOOKUP(A1582,Cleaning!$A:$A,Cleaning!$X:$X,0,0)</f>
        <v>MobilePay</v>
      </c>
      <c r="L1582" s="3">
        <f>_xlfn.XLOOKUP(A1582,Cleaning!$A:$A,Cleaning!$M:$M,0,0)</f>
        <v>1</v>
      </c>
      <c r="M1582" s="5">
        <f>_xlfn.XLOOKUP(A1582,Cleaning!$A:$A,Cleaning!$O:$O,0,0)</f>
        <v>3.59</v>
      </c>
      <c r="N1582" s="12">
        <f>_xlfn.XLOOKUP(A1582,Cleaning!$A:$A,Cleaning!$P:$P,0,0)</f>
        <v>3.59</v>
      </c>
      <c r="O1582">
        <f>_xlfn.XLOOKUP(A1582,Cleaning!$A:$A,Cleaning!$R:$R,0,0)</f>
        <v>0</v>
      </c>
      <c r="P1582">
        <f>_xlfn.XLOOKUP(A1582,Cleaning!$A:$A,Cleaning!$T:$T,0,0)</f>
        <v>0.25</v>
      </c>
      <c r="Q1582" s="5">
        <f>_xlfn.XLOOKUP(A1582,Cleaning!$A:$A,Cleaning!$V:$V,0,0)</f>
        <v>3.84</v>
      </c>
    </row>
    <row r="1583" spans="1:17" x14ac:dyDescent="0.3">
      <c r="A1583" s="3">
        <v>121581</v>
      </c>
      <c r="B1583">
        <f>_xlfn.XLOOKUP(A1583,Cleaning!$A:$A,Cleaning!$B:$B,0,0)</f>
        <v>403</v>
      </c>
      <c r="C1583" s="2">
        <f>_xlfn.XLOOKUP(A1583,Cleaning!$A:$A,Cleaning!$C:$C,0,0)</f>
        <v>45821</v>
      </c>
      <c r="D1583" s="4">
        <f>_xlfn.XLOOKUP(A1583,Cleaning!$A:$A,Cleaning!$D:$D,0,0)</f>
        <v>8.4525462962962969E-2</v>
      </c>
      <c r="E1583" s="2">
        <f>_xlfn.XLOOKUP(A1583,Cleaning!$A:$A,Cleaning!$E:$E,0,0)</f>
        <v>45821</v>
      </c>
      <c r="F1583" s="10" t="str">
        <f>_xlfn.XLOOKUP(A1583,Cleaning!$A:$A,Cleaning!$F:$F,0,0)</f>
        <v>Friday</v>
      </c>
      <c r="G1583" t="str">
        <f>_xlfn.XLOOKUP(A1583,Cleaning!$A:$A,Cleaning!$G:$G,0,0)</f>
        <v>Lunch</v>
      </c>
      <c r="H1583" t="str">
        <f>_xlfn.XLOOKUP(A1583,Cleaning!$A:$A,Cleaning!$I:$I,0,0)</f>
        <v>Dine-In</v>
      </c>
      <c r="I1583" t="str">
        <f>_xlfn.XLOOKUP(A1583,Cleaning!$A:$A,Cleaning!$J:$J,0,0)</f>
        <v>Chicken Sandwich Combo</v>
      </c>
      <c r="J1583" t="str">
        <f>_xlfn.XLOOKUP(A1583,Cleaning!$A:$A,Cleaning!$L:$L,0,0)</f>
        <v>No Modifier</v>
      </c>
      <c r="K1583" t="str">
        <f>_xlfn.XLOOKUP(A1583,Cleaning!$A:$A,Cleaning!$X:$X,0,0)</f>
        <v>Card</v>
      </c>
      <c r="L1583" s="3">
        <f>_xlfn.XLOOKUP(A1583,Cleaning!$A:$A,Cleaning!$M:$M,0,0)</f>
        <v>1</v>
      </c>
      <c r="M1583" s="5">
        <f>_xlfn.XLOOKUP(A1583,Cleaning!$A:$A,Cleaning!$O:$O,0,0)</f>
        <v>9.56</v>
      </c>
      <c r="N1583" s="12">
        <f>_xlfn.XLOOKUP(A1583,Cleaning!$A:$A,Cleaning!$P:$P,0,0)</f>
        <v>9.56</v>
      </c>
      <c r="O1583">
        <f>_xlfn.XLOOKUP(A1583,Cleaning!$A:$A,Cleaning!$R:$R,0,0)</f>
        <v>0</v>
      </c>
      <c r="P1583">
        <f>_xlfn.XLOOKUP(A1583,Cleaning!$A:$A,Cleaning!$T:$T,0,0)</f>
        <v>0.86</v>
      </c>
      <c r="Q1583" s="5">
        <f>_xlfn.XLOOKUP(A1583,Cleaning!$A:$A,Cleaning!$V:$V,0,0)</f>
        <v>10.42</v>
      </c>
    </row>
    <row r="1584" spans="1:17" x14ac:dyDescent="0.3">
      <c r="A1584" s="3">
        <v>121582</v>
      </c>
      <c r="B1584">
        <f>_xlfn.XLOOKUP(A1584,Cleaning!$A:$A,Cleaning!$B:$B,0,0)</f>
        <v>401</v>
      </c>
      <c r="C1584" s="2">
        <f>_xlfn.XLOOKUP(A1584,Cleaning!$A:$A,Cleaning!$C:$C,0,0)</f>
        <v>45760</v>
      </c>
      <c r="D1584" s="4">
        <f>_xlfn.XLOOKUP(A1584,Cleaning!$A:$A,Cleaning!$D:$D,0,0)</f>
        <v>0.4845949074074074</v>
      </c>
      <c r="E1584" s="2">
        <f>_xlfn.XLOOKUP(A1584,Cleaning!$A:$A,Cleaning!$E:$E,0,0)</f>
        <v>45760</v>
      </c>
      <c r="F1584" s="10" t="str">
        <f>_xlfn.XLOOKUP(A1584,Cleaning!$A:$A,Cleaning!$F:$F,0,0)</f>
        <v>Sunday</v>
      </c>
      <c r="G1584" t="str">
        <f>_xlfn.XLOOKUP(A1584,Cleaning!$A:$A,Cleaning!$G:$G,0,0)</f>
        <v>Late Night</v>
      </c>
      <c r="H1584" t="str">
        <f>_xlfn.XLOOKUP(A1584,Cleaning!$A:$A,Cleaning!$I:$I,0,0)</f>
        <v>Drive-Thru</v>
      </c>
      <c r="I1584" t="str">
        <f>_xlfn.XLOOKUP(A1584,Cleaning!$A:$A,Cleaning!$J:$J,0,0)</f>
        <v>Soft Drink (Large)</v>
      </c>
      <c r="J1584" t="str">
        <f>_xlfn.XLOOKUP(A1584,Cleaning!$A:$A,Cleaning!$L:$L,0,0)</f>
        <v>Sugar-Free Syrup</v>
      </c>
      <c r="K1584" t="str">
        <f>_xlfn.XLOOKUP(A1584,Cleaning!$A:$A,Cleaning!$X:$X,0,0)</f>
        <v>Card</v>
      </c>
      <c r="L1584" s="3">
        <f>_xlfn.XLOOKUP(A1584,Cleaning!$A:$A,Cleaning!$M:$M,0,0)</f>
        <v>1</v>
      </c>
      <c r="M1584" s="5">
        <f>_xlfn.XLOOKUP(A1584,Cleaning!$A:$A,Cleaning!$O:$O,0,0)</f>
        <v>2.19</v>
      </c>
      <c r="N1584" s="12">
        <f>_xlfn.XLOOKUP(A1584,Cleaning!$A:$A,Cleaning!$P:$P,0,0)</f>
        <v>2.19</v>
      </c>
      <c r="O1584">
        <f>_xlfn.XLOOKUP(A1584,Cleaning!$A:$A,Cleaning!$R:$R,0,0)</f>
        <v>0</v>
      </c>
      <c r="P1584">
        <f>_xlfn.XLOOKUP(A1584,Cleaning!$A:$A,Cleaning!$T:$T,0,0)</f>
        <v>0.2</v>
      </c>
      <c r="Q1584" s="5">
        <f>_xlfn.XLOOKUP(A1584,Cleaning!$A:$A,Cleaning!$V:$V,0,0)</f>
        <v>2.39</v>
      </c>
    </row>
    <row r="1585" spans="1:17" x14ac:dyDescent="0.3">
      <c r="A1585" s="3">
        <v>121583</v>
      </c>
      <c r="B1585">
        <f>_xlfn.XLOOKUP(A1585,Cleaning!$A:$A,Cleaning!$B:$B,0,0)</f>
        <v>501</v>
      </c>
      <c r="C1585" s="2">
        <f>_xlfn.XLOOKUP(A1585,Cleaning!$A:$A,Cleaning!$C:$C,0,0)</f>
        <v>45826</v>
      </c>
      <c r="D1585" s="4">
        <f>_xlfn.XLOOKUP(A1585,Cleaning!$A:$A,Cleaning!$D:$D,0,0)</f>
        <v>0.52560185185185182</v>
      </c>
      <c r="E1585" s="2">
        <f>_xlfn.XLOOKUP(A1585,Cleaning!$A:$A,Cleaning!$E:$E,0,0)</f>
        <v>45826</v>
      </c>
      <c r="F1585" s="10" t="str">
        <f>_xlfn.XLOOKUP(A1585,Cleaning!$A:$A,Cleaning!$F:$F,0,0)</f>
        <v>Wednesday</v>
      </c>
      <c r="G1585" t="str">
        <f>_xlfn.XLOOKUP(A1585,Cleaning!$A:$A,Cleaning!$G:$G,0,0)</f>
        <v>Lunch</v>
      </c>
      <c r="H1585" t="str">
        <f>_xlfn.XLOOKUP(A1585,Cleaning!$A:$A,Cleaning!$I:$I,0,0)</f>
        <v>Dine-In</v>
      </c>
      <c r="I1585" t="str">
        <f>_xlfn.XLOOKUP(A1585,Cleaning!$A:$A,Cleaning!$J:$J,0,0)</f>
        <v>Chicken Sandwich Combo</v>
      </c>
      <c r="J1585" t="str">
        <f>_xlfn.XLOOKUP(A1585,Cleaning!$A:$A,Cleaning!$L:$L,0,0)</f>
        <v>No Modifier</v>
      </c>
      <c r="K1585" t="str">
        <f>_xlfn.XLOOKUP(A1585,Cleaning!$A:$A,Cleaning!$X:$X,0,0)</f>
        <v>MobilePay</v>
      </c>
      <c r="L1585" s="3">
        <f>_xlfn.XLOOKUP(A1585,Cleaning!$A:$A,Cleaning!$M:$M,0,0)</f>
        <v>1</v>
      </c>
      <c r="M1585" s="5">
        <f ca="1">_xlfn.XLOOKUP(A1585,Cleaning!$A:$A,Cleaning!$O:$O,0,0)</f>
        <v>8.27</v>
      </c>
      <c r="N1585" s="12">
        <f ca="1">_xlfn.XLOOKUP(A1585,Cleaning!$A:$A,Cleaning!$P:$P,0,0)</f>
        <v>8.27</v>
      </c>
      <c r="O1585">
        <f ca="1">_xlfn.XLOOKUP(A1585,Cleaning!$A:$A,Cleaning!$R:$R,0,0)</f>
        <v>0.15</v>
      </c>
      <c r="P1585">
        <f>_xlfn.XLOOKUP(A1585,Cleaning!$A:$A,Cleaning!$T:$T,0,0)</f>
        <v>0.56999999999999995</v>
      </c>
      <c r="Q1585" s="5">
        <f>_xlfn.XLOOKUP(A1585,Cleaning!$A:$A,Cleaning!$V:$V,0,0)</f>
        <v>8.69</v>
      </c>
    </row>
    <row r="1586" spans="1:17" x14ac:dyDescent="0.3">
      <c r="A1586" s="3">
        <v>121584</v>
      </c>
      <c r="B1586">
        <f>_xlfn.XLOOKUP(A1586,Cleaning!$A:$A,Cleaning!$B:$B,0,0)</f>
        <v>101</v>
      </c>
      <c r="C1586" s="2">
        <f>_xlfn.XLOOKUP(A1586,Cleaning!$A:$A,Cleaning!$C:$C,0,0)</f>
        <v>45816</v>
      </c>
      <c r="D1586" s="4">
        <f>_xlfn.XLOOKUP(A1586,Cleaning!$A:$A,Cleaning!$D:$D,0,0)</f>
        <v>0.30674768518518519</v>
      </c>
      <c r="E1586" s="2">
        <f>_xlfn.XLOOKUP(A1586,Cleaning!$A:$A,Cleaning!$E:$E,0,0)</f>
        <v>45816</v>
      </c>
      <c r="F1586" s="10" t="str">
        <f>_xlfn.XLOOKUP(A1586,Cleaning!$A:$A,Cleaning!$F:$F,0,0)</f>
        <v>Sunday</v>
      </c>
      <c r="G1586" t="str">
        <f>_xlfn.XLOOKUP(A1586,Cleaning!$A:$A,Cleaning!$G:$G,0,0)</f>
        <v>Breakfast</v>
      </c>
      <c r="H1586" t="str">
        <f>_xlfn.XLOOKUP(A1586,Cleaning!$A:$A,Cleaning!$I:$I,0,0)</f>
        <v>Dine-In</v>
      </c>
      <c r="I1586" t="str">
        <f>_xlfn.XLOOKUP(A1586,Cleaning!$A:$A,Cleaning!$J:$J,0,0)</f>
        <v>Egg Muffin</v>
      </c>
      <c r="J1586" t="str">
        <f>_xlfn.XLOOKUP(A1586,Cleaning!$A:$A,Cleaning!$L:$L,0,0)</f>
        <v>No Modifier</v>
      </c>
      <c r="K1586" t="str">
        <f>_xlfn.XLOOKUP(A1586,Cleaning!$A:$A,Cleaning!$X:$X,0,0)</f>
        <v>MobilePay</v>
      </c>
      <c r="L1586" s="3">
        <f>_xlfn.XLOOKUP(A1586,Cleaning!$A:$A,Cleaning!$M:$M,0,0)</f>
        <v>1</v>
      </c>
      <c r="M1586" s="5">
        <f>_xlfn.XLOOKUP(A1586,Cleaning!$A:$A,Cleaning!$O:$O,0,0)</f>
        <v>3.3499999999999996</v>
      </c>
      <c r="N1586" s="12">
        <f>_xlfn.XLOOKUP(A1586,Cleaning!$A:$A,Cleaning!$P:$P,0,0)</f>
        <v>3.3499999999999996</v>
      </c>
      <c r="O1586">
        <f>_xlfn.XLOOKUP(A1586,Cleaning!$A:$A,Cleaning!$R:$R,0,0)</f>
        <v>0</v>
      </c>
      <c r="P1586">
        <f>_xlfn.XLOOKUP(A1586,Cleaning!$A:$A,Cleaning!$T:$T,0,0)</f>
        <v>0.22</v>
      </c>
      <c r="Q1586" s="5">
        <f>_xlfn.XLOOKUP(A1586,Cleaning!$A:$A,Cleaning!$V:$V,0,0)</f>
        <v>3.57</v>
      </c>
    </row>
    <row r="1587" spans="1:17" x14ac:dyDescent="0.3">
      <c r="A1587" s="3">
        <v>121585</v>
      </c>
      <c r="B1587">
        <f>_xlfn.XLOOKUP(A1587,Cleaning!$A:$A,Cleaning!$B:$B,0,0)</f>
        <v>202</v>
      </c>
      <c r="C1587" s="2">
        <f>_xlfn.XLOOKUP(A1587,Cleaning!$A:$A,Cleaning!$C:$C,0,0)</f>
        <v>45799</v>
      </c>
      <c r="D1587" s="4">
        <f>_xlfn.XLOOKUP(A1587,Cleaning!$A:$A,Cleaning!$D:$D,0,0)</f>
        <v>0.5298032407407407</v>
      </c>
      <c r="E1587" s="2">
        <f>_xlfn.XLOOKUP(A1587,Cleaning!$A:$A,Cleaning!$E:$E,0,0)</f>
        <v>45799</v>
      </c>
      <c r="F1587" s="10" t="str">
        <f>_xlfn.XLOOKUP(A1587,Cleaning!$A:$A,Cleaning!$F:$F,0,0)</f>
        <v>Thursday</v>
      </c>
      <c r="G1587" t="str">
        <f>_xlfn.XLOOKUP(A1587,Cleaning!$A:$A,Cleaning!$G:$G,0,0)</f>
        <v>Lunch</v>
      </c>
      <c r="H1587" t="str">
        <f>_xlfn.XLOOKUP(A1587,Cleaning!$A:$A,Cleaning!$I:$I,0,0)</f>
        <v>Delivery</v>
      </c>
      <c r="I1587" t="str">
        <f>_xlfn.XLOOKUP(A1587,Cleaning!$A:$A,Cleaning!$J:$J,0,0)</f>
        <v>Onion Rings</v>
      </c>
      <c r="J1587" t="str">
        <f>_xlfn.XLOOKUP(A1587,Cleaning!$A:$A,Cleaning!$L:$L,0,0)</f>
        <v>Small Size</v>
      </c>
      <c r="K1587" t="str">
        <f>_xlfn.XLOOKUP(A1587,Cleaning!$A:$A,Cleaning!$X:$X,0,0)</f>
        <v>Card</v>
      </c>
      <c r="L1587" s="3">
        <f>_xlfn.XLOOKUP(A1587,Cleaning!$A:$A,Cleaning!$M:$M,0,0)</f>
        <v>2</v>
      </c>
      <c r="M1587" s="5">
        <f>_xlfn.XLOOKUP(A1587,Cleaning!$A:$A,Cleaning!$O:$O,0,0)</f>
        <v>3.04</v>
      </c>
      <c r="N1587" s="12">
        <f>_xlfn.XLOOKUP(A1587,Cleaning!$A:$A,Cleaning!$P:$P,0,0)</f>
        <v>6.08</v>
      </c>
      <c r="O1587">
        <f>_xlfn.XLOOKUP(A1587,Cleaning!$A:$A,Cleaning!$R:$R,0,0)</f>
        <v>0</v>
      </c>
      <c r="P1587">
        <f>_xlfn.XLOOKUP(A1587,Cleaning!$A:$A,Cleaning!$T:$T,0,0)</f>
        <v>0.36</v>
      </c>
      <c r="Q1587" s="5">
        <f>_xlfn.XLOOKUP(A1587,Cleaning!$A:$A,Cleaning!$V:$V,0,0)</f>
        <v>6.44</v>
      </c>
    </row>
    <row r="1588" spans="1:17" x14ac:dyDescent="0.3">
      <c r="A1588" s="3">
        <v>121586</v>
      </c>
      <c r="B1588">
        <f>_xlfn.XLOOKUP(A1588,Cleaning!$A:$A,Cleaning!$B:$B,0,0)</f>
        <v>202</v>
      </c>
      <c r="C1588" s="2">
        <f>_xlfn.XLOOKUP(A1588,Cleaning!$A:$A,Cleaning!$C:$C,0,0)</f>
        <v>45872</v>
      </c>
      <c r="D1588" s="4">
        <f>_xlfn.XLOOKUP(A1588,Cleaning!$A:$A,Cleaning!$D:$D,0,0)</f>
        <v>0.28872685185185187</v>
      </c>
      <c r="E1588" s="2">
        <f>_xlfn.XLOOKUP(A1588,Cleaning!$A:$A,Cleaning!$E:$E,0,0)</f>
        <v>45872</v>
      </c>
      <c r="F1588" s="10" t="str">
        <f>_xlfn.XLOOKUP(A1588,Cleaning!$A:$A,Cleaning!$F:$F,0,0)</f>
        <v>Sunday</v>
      </c>
      <c r="G1588" t="str">
        <f>_xlfn.XLOOKUP(A1588,Cleaning!$A:$A,Cleaning!$G:$G,0,0)</f>
        <v>Breakfast</v>
      </c>
      <c r="H1588" t="str">
        <f>_xlfn.XLOOKUP(A1588,Cleaning!$A:$A,Cleaning!$I:$I,0,0)</f>
        <v>Takeout</v>
      </c>
      <c r="I1588" t="str">
        <f>_xlfn.XLOOKUP(A1588,Cleaning!$A:$A,Cleaning!$J:$J,0,0)</f>
        <v>Bottled Water</v>
      </c>
      <c r="J1588" t="str">
        <f>_xlfn.XLOOKUP(A1588,Cleaning!$A:$A,Cleaning!$L:$L,0,0)</f>
        <v>No Modifier</v>
      </c>
      <c r="K1588" t="str">
        <f>_xlfn.XLOOKUP(A1588,Cleaning!$A:$A,Cleaning!$X:$X,0,0)</f>
        <v>Card</v>
      </c>
      <c r="L1588" s="3">
        <f>_xlfn.XLOOKUP(A1588,Cleaning!$A:$A,Cleaning!$M:$M,0,0)</f>
        <v>1</v>
      </c>
      <c r="M1588" s="5">
        <f>_xlfn.XLOOKUP(A1588,Cleaning!$A:$A,Cleaning!$O:$O,0,0)</f>
        <v>1.45</v>
      </c>
      <c r="N1588" s="12">
        <f>_xlfn.XLOOKUP(A1588,Cleaning!$A:$A,Cleaning!$P:$P,0,0)</f>
        <v>1.45</v>
      </c>
      <c r="O1588">
        <f>_xlfn.XLOOKUP(A1588,Cleaning!$A:$A,Cleaning!$R:$R,0,0)</f>
        <v>0</v>
      </c>
      <c r="P1588">
        <f>_xlfn.XLOOKUP(A1588,Cleaning!$A:$A,Cleaning!$T:$T,0,0)</f>
        <v>0.11</v>
      </c>
      <c r="Q1588" s="5">
        <f>_xlfn.XLOOKUP(A1588,Cleaning!$A:$A,Cleaning!$V:$V,0,0)</f>
        <v>1.56</v>
      </c>
    </row>
    <row r="1589" spans="1:17" x14ac:dyDescent="0.3">
      <c r="A1589" s="3">
        <v>121587</v>
      </c>
      <c r="B1589">
        <f>_xlfn.XLOOKUP(A1589,Cleaning!$A:$A,Cleaning!$B:$B,0,0)</f>
        <v>201</v>
      </c>
      <c r="C1589" s="2">
        <f>_xlfn.XLOOKUP(A1589,Cleaning!$A:$A,Cleaning!$C:$C,0,0)</f>
        <v>45851</v>
      </c>
      <c r="D1589" s="4">
        <f>_xlfn.XLOOKUP(A1589,Cleaning!$A:$A,Cleaning!$D:$D,0,0)</f>
        <v>0.1907986111111111</v>
      </c>
      <c r="E1589" s="2">
        <f>_xlfn.XLOOKUP(A1589,Cleaning!$A:$A,Cleaning!$E:$E,0,0)</f>
        <v>45851</v>
      </c>
      <c r="F1589" s="10" t="str">
        <f>_xlfn.XLOOKUP(A1589,Cleaning!$A:$A,Cleaning!$F:$F,0,0)</f>
        <v>Sunday</v>
      </c>
      <c r="G1589" t="str">
        <f>_xlfn.XLOOKUP(A1589,Cleaning!$A:$A,Cleaning!$G:$G,0,0)</f>
        <v>Afternoon</v>
      </c>
      <c r="H1589" t="str">
        <f>_xlfn.XLOOKUP(A1589,Cleaning!$A:$A,Cleaning!$I:$I,0,0)</f>
        <v>Takeout</v>
      </c>
      <c r="I1589" t="str">
        <f>_xlfn.XLOOKUP(A1589,Cleaning!$A:$A,Cleaning!$J:$J,0,0)</f>
        <v>Side Salad</v>
      </c>
      <c r="J1589" t="str">
        <f>_xlfn.XLOOKUP(A1589,Cleaning!$A:$A,Cleaning!$L:$L,0,0)</f>
        <v>No Modifier</v>
      </c>
      <c r="K1589" t="str">
        <f>_xlfn.XLOOKUP(A1589,Cleaning!$A:$A,Cleaning!$X:$X,0,0)</f>
        <v>Card</v>
      </c>
      <c r="L1589" s="3">
        <f>_xlfn.XLOOKUP(A1589,Cleaning!$A:$A,Cleaning!$M:$M,0,0)</f>
        <v>1</v>
      </c>
      <c r="M1589" s="5">
        <f>_xlfn.XLOOKUP(A1589,Cleaning!$A:$A,Cleaning!$O:$O,0,0)</f>
        <v>2.7600000000000002</v>
      </c>
      <c r="N1589" s="12">
        <f>_xlfn.XLOOKUP(A1589,Cleaning!$A:$A,Cleaning!$P:$P,0,0)</f>
        <v>2.7600000000000002</v>
      </c>
      <c r="O1589">
        <f>_xlfn.XLOOKUP(A1589,Cleaning!$A:$A,Cleaning!$R:$R,0,0)</f>
        <v>0</v>
      </c>
      <c r="P1589">
        <f>_xlfn.XLOOKUP(A1589,Cleaning!$A:$A,Cleaning!$T:$T,0,0)</f>
        <v>0.19</v>
      </c>
      <c r="Q1589" s="5">
        <f>_xlfn.XLOOKUP(A1589,Cleaning!$A:$A,Cleaning!$V:$V,0,0)</f>
        <v>2.95</v>
      </c>
    </row>
    <row r="1590" spans="1:17" x14ac:dyDescent="0.3">
      <c r="A1590" s="3">
        <v>121588</v>
      </c>
      <c r="B1590">
        <f>_xlfn.XLOOKUP(A1590,Cleaning!$A:$A,Cleaning!$B:$B,0,0)</f>
        <v>403</v>
      </c>
      <c r="C1590" s="2">
        <f>_xlfn.XLOOKUP(A1590,Cleaning!$A:$A,Cleaning!$C:$C,0,0)</f>
        <v>45799</v>
      </c>
      <c r="D1590" s="4">
        <f>_xlfn.XLOOKUP(A1590,Cleaning!$A:$A,Cleaning!$D:$D,0,0)</f>
        <v>0.37506944444444446</v>
      </c>
      <c r="E1590" s="2">
        <f>_xlfn.XLOOKUP(A1590,Cleaning!$A:$A,Cleaning!$E:$E,0,0)</f>
        <v>45799</v>
      </c>
      <c r="F1590" s="10" t="str">
        <f>_xlfn.XLOOKUP(A1590,Cleaning!$A:$A,Cleaning!$F:$F,0,0)</f>
        <v>Thursday</v>
      </c>
      <c r="G1590" t="str">
        <f>_xlfn.XLOOKUP(A1590,Cleaning!$A:$A,Cleaning!$G:$G,0,0)</f>
        <v>Dinner</v>
      </c>
      <c r="H1590" t="str">
        <f>_xlfn.XLOOKUP(A1590,Cleaning!$A:$A,Cleaning!$I:$I,0,0)</f>
        <v>Takeout</v>
      </c>
      <c r="I1590" t="str">
        <f>_xlfn.XLOOKUP(A1590,Cleaning!$A:$A,Cleaning!$J:$J,0,0)</f>
        <v>Chicken Sandwich Combo</v>
      </c>
      <c r="J1590" t="str">
        <f>_xlfn.XLOOKUP(A1590,Cleaning!$A:$A,Cleaning!$L:$L,0,0)</f>
        <v>No Modifier</v>
      </c>
      <c r="K1590" t="str">
        <f>_xlfn.XLOOKUP(A1590,Cleaning!$A:$A,Cleaning!$X:$X,0,0)</f>
        <v>Cash</v>
      </c>
      <c r="L1590" s="3">
        <f>_xlfn.XLOOKUP(A1590,Cleaning!$A:$A,Cleaning!$M:$M,0,0)</f>
        <v>1</v>
      </c>
      <c r="M1590" s="5">
        <f>_xlfn.XLOOKUP(A1590,Cleaning!$A:$A,Cleaning!$O:$O,0,0)</f>
        <v>10.58</v>
      </c>
      <c r="N1590" s="12">
        <f>_xlfn.XLOOKUP(A1590,Cleaning!$A:$A,Cleaning!$P:$P,0,0)</f>
        <v>10.58</v>
      </c>
      <c r="O1590">
        <f>_xlfn.XLOOKUP(A1590,Cleaning!$A:$A,Cleaning!$R:$R,0,0)</f>
        <v>1.06</v>
      </c>
      <c r="P1590">
        <f>_xlfn.XLOOKUP(A1590,Cleaning!$A:$A,Cleaning!$T:$T,0,0)</f>
        <v>0.76</v>
      </c>
      <c r="Q1590" s="5">
        <f>_xlfn.XLOOKUP(A1590,Cleaning!$A:$A,Cleaning!$V:$V,0,0)</f>
        <v>10.28</v>
      </c>
    </row>
    <row r="1591" spans="1:17" x14ac:dyDescent="0.3">
      <c r="A1591" s="3">
        <v>121589</v>
      </c>
      <c r="B1591">
        <f>_xlfn.XLOOKUP(A1591,Cleaning!$A:$A,Cleaning!$B:$B,0,0)</f>
        <v>301</v>
      </c>
      <c r="C1591" s="2">
        <f>_xlfn.XLOOKUP(A1591,Cleaning!$A:$A,Cleaning!$C:$C,0,0)</f>
        <v>45849</v>
      </c>
      <c r="D1591" s="4">
        <f>_xlfn.XLOOKUP(A1591,Cleaning!$A:$A,Cleaning!$D:$D,0,0)</f>
        <v>0.42333333333333334</v>
      </c>
      <c r="E1591" s="2">
        <f>_xlfn.XLOOKUP(A1591,Cleaning!$A:$A,Cleaning!$E:$E,0,0)</f>
        <v>45849</v>
      </c>
      <c r="F1591" s="10" t="str">
        <f>_xlfn.XLOOKUP(A1591,Cleaning!$A:$A,Cleaning!$F:$F,0,0)</f>
        <v>Friday</v>
      </c>
      <c r="G1591" t="str">
        <f>_xlfn.XLOOKUP(A1591,Cleaning!$A:$A,Cleaning!$G:$G,0,0)</f>
        <v>Breakfast</v>
      </c>
      <c r="H1591" t="str">
        <f>_xlfn.XLOOKUP(A1591,Cleaning!$A:$A,Cleaning!$I:$I,0,0)</f>
        <v>Takeout</v>
      </c>
      <c r="I1591" t="str">
        <f>_xlfn.XLOOKUP(A1591,Cleaning!$A:$A,Cleaning!$J:$J,0,0)</f>
        <v>Hash Browns</v>
      </c>
      <c r="J1591" t="str">
        <f>_xlfn.XLOOKUP(A1591,Cleaning!$A:$A,Cleaning!$L:$L,0,0)</f>
        <v>No Modifier</v>
      </c>
      <c r="K1591" t="str">
        <f>_xlfn.XLOOKUP(A1591,Cleaning!$A:$A,Cleaning!$X:$X,0,0)</f>
        <v>Card</v>
      </c>
      <c r="L1591" s="3">
        <f>_xlfn.XLOOKUP(A1591,Cleaning!$A:$A,Cleaning!$M:$M,0,0)</f>
        <v>1</v>
      </c>
      <c r="M1591" s="5">
        <f>_xlfn.XLOOKUP(A1591,Cleaning!$A:$A,Cleaning!$O:$O,0,0)</f>
        <v>1.91</v>
      </c>
      <c r="N1591" s="12">
        <f>_xlfn.XLOOKUP(A1591,Cleaning!$A:$A,Cleaning!$P:$P,0,0)</f>
        <v>1.91</v>
      </c>
      <c r="O1591">
        <f>_xlfn.XLOOKUP(A1591,Cleaning!$A:$A,Cleaning!$R:$R,0,0)</f>
        <v>0</v>
      </c>
      <c r="P1591">
        <f>_xlfn.XLOOKUP(A1591,Cleaning!$A:$A,Cleaning!$T:$T,0,0)</f>
        <v>0.18</v>
      </c>
      <c r="Q1591" s="5">
        <f>_xlfn.XLOOKUP(A1591,Cleaning!$A:$A,Cleaning!$V:$V,0,0)</f>
        <v>2.09</v>
      </c>
    </row>
    <row r="1592" spans="1:17" x14ac:dyDescent="0.3">
      <c r="A1592" s="3">
        <v>121590</v>
      </c>
      <c r="B1592">
        <f>_xlfn.XLOOKUP(A1592,Cleaning!$A:$A,Cleaning!$B:$B,0,0)</f>
        <v>301</v>
      </c>
      <c r="C1592" s="2">
        <f>_xlfn.XLOOKUP(A1592,Cleaning!$A:$A,Cleaning!$C:$C,0,0)</f>
        <v>45775</v>
      </c>
      <c r="D1592" s="4">
        <f>_xlfn.XLOOKUP(A1592,Cleaning!$A:$A,Cleaning!$D:$D,0,0)</f>
        <v>0.25309027777777776</v>
      </c>
      <c r="E1592" s="2">
        <f>_xlfn.XLOOKUP(A1592,Cleaning!$A:$A,Cleaning!$E:$E,0,0)</f>
        <v>45775</v>
      </c>
      <c r="F1592" s="10" t="str">
        <f>_xlfn.XLOOKUP(A1592,Cleaning!$A:$A,Cleaning!$F:$F,0,0)</f>
        <v>Monday</v>
      </c>
      <c r="G1592" t="str">
        <f>_xlfn.XLOOKUP(A1592,Cleaning!$A:$A,Cleaning!$G:$G,0,0)</f>
        <v>Dinner</v>
      </c>
      <c r="H1592" t="str">
        <f>_xlfn.XLOOKUP(A1592,Cleaning!$A:$A,Cleaning!$I:$I,0,0)</f>
        <v>Drive-Thru</v>
      </c>
      <c r="I1592" t="str">
        <f>_xlfn.XLOOKUP(A1592,Cleaning!$A:$A,Cleaning!$J:$J,0,0)</f>
        <v>Chicken Sandwich Combo</v>
      </c>
      <c r="J1592" t="str">
        <f>_xlfn.XLOOKUP(A1592,Cleaning!$A:$A,Cleaning!$L:$L,0,0)</f>
        <v>No Modifier</v>
      </c>
      <c r="K1592" t="str">
        <f>_xlfn.XLOOKUP(A1592,Cleaning!$A:$A,Cleaning!$X:$X,0,0)</f>
        <v>Cash</v>
      </c>
      <c r="L1592" s="3">
        <f>_xlfn.XLOOKUP(A1592,Cleaning!$A:$A,Cleaning!$M:$M,0,0)</f>
        <v>1</v>
      </c>
      <c r="M1592" s="5">
        <f>_xlfn.XLOOKUP(A1592,Cleaning!$A:$A,Cleaning!$O:$O,0,0)</f>
        <v>8.4500000000000011</v>
      </c>
      <c r="N1592" s="12">
        <f>_xlfn.XLOOKUP(A1592,Cleaning!$A:$A,Cleaning!$P:$P,0,0)</f>
        <v>8.4500000000000011</v>
      </c>
      <c r="O1592">
        <f>_xlfn.XLOOKUP(A1592,Cleaning!$A:$A,Cleaning!$R:$R,0,0)</f>
        <v>0</v>
      </c>
      <c r="P1592">
        <f>_xlfn.XLOOKUP(A1592,Cleaning!$A:$A,Cleaning!$T:$T,0,0)</f>
        <v>0.76</v>
      </c>
      <c r="Q1592" s="5">
        <f>_xlfn.XLOOKUP(A1592,Cleaning!$A:$A,Cleaning!$V:$V,0,0)</f>
        <v>9.2100000000000009</v>
      </c>
    </row>
    <row r="1593" spans="1:17" x14ac:dyDescent="0.3">
      <c r="A1593" s="3">
        <v>121591</v>
      </c>
      <c r="B1593">
        <f>_xlfn.XLOOKUP(A1593,Cleaning!$A:$A,Cleaning!$B:$B,0,0)</f>
        <v>202</v>
      </c>
      <c r="C1593" s="2">
        <f>_xlfn.XLOOKUP(A1593,Cleaning!$A:$A,Cleaning!$C:$C,0,0)</f>
        <v>45840</v>
      </c>
      <c r="D1593" s="4">
        <f>_xlfn.XLOOKUP(A1593,Cleaning!$A:$A,Cleaning!$D:$D,0,0)</f>
        <v>0.41128472222222223</v>
      </c>
      <c r="E1593" s="2">
        <f>_xlfn.XLOOKUP(A1593,Cleaning!$A:$A,Cleaning!$E:$E,0,0)</f>
        <v>45840</v>
      </c>
      <c r="F1593" s="10" t="str">
        <f>_xlfn.XLOOKUP(A1593,Cleaning!$A:$A,Cleaning!$F:$F,0,0)</f>
        <v>Wednesday</v>
      </c>
      <c r="G1593" t="str">
        <f>_xlfn.XLOOKUP(A1593,Cleaning!$A:$A,Cleaning!$G:$G,0,0)</f>
        <v>Dinner</v>
      </c>
      <c r="H1593" t="str">
        <f>_xlfn.XLOOKUP(A1593,Cleaning!$A:$A,Cleaning!$I:$I,0,0)</f>
        <v>Delivery</v>
      </c>
      <c r="I1593" t="str">
        <f>_xlfn.XLOOKUP(A1593,Cleaning!$A:$A,Cleaning!$J:$J,0,0)</f>
        <v>Double Cheeseburger</v>
      </c>
      <c r="J1593" t="str">
        <f>_xlfn.XLOOKUP(A1593,Cleaning!$A:$A,Cleaning!$L:$L,0,0)</f>
        <v>No Modifier</v>
      </c>
      <c r="K1593" t="str">
        <f>_xlfn.XLOOKUP(A1593,Cleaning!$A:$A,Cleaning!$X:$X,0,0)</f>
        <v>Card</v>
      </c>
      <c r="L1593" s="3">
        <f>_xlfn.XLOOKUP(A1593,Cleaning!$A:$A,Cleaning!$M:$M,0,0)</f>
        <v>1</v>
      </c>
      <c r="M1593" s="5">
        <f>_xlfn.XLOOKUP(A1593,Cleaning!$A:$A,Cleaning!$O:$O,0,0)</f>
        <v>4.5199999999999996</v>
      </c>
      <c r="N1593" s="12">
        <f>_xlfn.XLOOKUP(A1593,Cleaning!$A:$A,Cleaning!$P:$P,0,0)</f>
        <v>4.5199999999999996</v>
      </c>
      <c r="O1593">
        <f>_xlfn.XLOOKUP(A1593,Cleaning!$A:$A,Cleaning!$R:$R,0,0)</f>
        <v>0</v>
      </c>
      <c r="P1593">
        <f>_xlfn.XLOOKUP(A1593,Cleaning!$A:$A,Cleaning!$T:$T,0,0)</f>
        <v>0.28999999999999998</v>
      </c>
      <c r="Q1593" s="5">
        <f>_xlfn.XLOOKUP(A1593,Cleaning!$A:$A,Cleaning!$V:$V,0,0)</f>
        <v>4.8099999999999996</v>
      </c>
    </row>
    <row r="1594" spans="1:17" x14ac:dyDescent="0.3">
      <c r="A1594" s="3">
        <v>121592</v>
      </c>
      <c r="B1594">
        <f>_xlfn.XLOOKUP(A1594,Cleaning!$A:$A,Cleaning!$B:$B,0,0)</f>
        <v>402</v>
      </c>
      <c r="C1594" s="2">
        <f>_xlfn.XLOOKUP(A1594,Cleaning!$A:$A,Cleaning!$C:$C,0,0)</f>
        <v>45760</v>
      </c>
      <c r="D1594" s="4">
        <f>_xlfn.XLOOKUP(A1594,Cleaning!$A:$A,Cleaning!$D:$D,0,0)</f>
        <v>0.49016203703703703</v>
      </c>
      <c r="E1594" s="2">
        <f>_xlfn.XLOOKUP(A1594,Cleaning!$A:$A,Cleaning!$E:$E,0,0)</f>
        <v>45760</v>
      </c>
      <c r="F1594" s="10" t="str">
        <f>_xlfn.XLOOKUP(A1594,Cleaning!$A:$A,Cleaning!$F:$F,0,0)</f>
        <v>Sunday</v>
      </c>
      <c r="G1594" t="str">
        <f>_xlfn.XLOOKUP(A1594,Cleaning!$A:$A,Cleaning!$G:$G,0,0)</f>
        <v>Morning</v>
      </c>
      <c r="H1594" t="str">
        <f>_xlfn.XLOOKUP(A1594,Cleaning!$A:$A,Cleaning!$I:$I,0,0)</f>
        <v>Takeout</v>
      </c>
      <c r="I1594" t="str">
        <f>_xlfn.XLOOKUP(A1594,Cleaning!$A:$A,Cleaning!$J:$J,0,0)</f>
        <v>Egg Muffin</v>
      </c>
      <c r="J1594" t="str">
        <f>_xlfn.XLOOKUP(A1594,Cleaning!$A:$A,Cleaning!$L:$L,0,0)</f>
        <v>No Modifier</v>
      </c>
      <c r="K1594" t="str">
        <f>_xlfn.XLOOKUP(A1594,Cleaning!$A:$A,Cleaning!$X:$X,0,0)</f>
        <v>Card</v>
      </c>
      <c r="L1594" s="3">
        <f>_xlfn.XLOOKUP(A1594,Cleaning!$A:$A,Cleaning!$M:$M,0,0)</f>
        <v>1</v>
      </c>
      <c r="M1594" s="5">
        <f>_xlfn.XLOOKUP(A1594,Cleaning!$A:$A,Cleaning!$O:$O,0,0)</f>
        <v>3.35</v>
      </c>
      <c r="N1594" s="12">
        <f>_xlfn.XLOOKUP(A1594,Cleaning!$A:$A,Cleaning!$P:$P,0,0)</f>
        <v>3.35</v>
      </c>
      <c r="O1594">
        <f>_xlfn.XLOOKUP(A1594,Cleaning!$A:$A,Cleaning!$R:$R,0,0)</f>
        <v>0</v>
      </c>
      <c r="P1594">
        <f>_xlfn.XLOOKUP(A1594,Cleaning!$A:$A,Cleaning!$T:$T,0,0)</f>
        <v>0.27</v>
      </c>
      <c r="Q1594" s="5">
        <f>_xlfn.XLOOKUP(A1594,Cleaning!$A:$A,Cleaning!$V:$V,0,0)</f>
        <v>3.62</v>
      </c>
    </row>
    <row r="1595" spans="1:17" x14ac:dyDescent="0.3">
      <c r="A1595" s="3">
        <v>121593</v>
      </c>
      <c r="B1595">
        <f>_xlfn.XLOOKUP(A1595,Cleaning!$A:$A,Cleaning!$B:$B,0,0)</f>
        <v>401</v>
      </c>
      <c r="C1595" s="2">
        <f>_xlfn.XLOOKUP(A1595,Cleaning!$A:$A,Cleaning!$C:$C,0,0)</f>
        <v>45864</v>
      </c>
      <c r="D1595" s="4">
        <f>_xlfn.XLOOKUP(A1595,Cleaning!$A:$A,Cleaning!$D:$D,0,0)</f>
        <v>8.1539351851851849E-2</v>
      </c>
      <c r="E1595" s="2">
        <f>_xlfn.XLOOKUP(A1595,Cleaning!$A:$A,Cleaning!$E:$E,0,0)</f>
        <v>45864</v>
      </c>
      <c r="F1595" s="10" t="str">
        <f>_xlfn.XLOOKUP(A1595,Cleaning!$A:$A,Cleaning!$F:$F,0,0)</f>
        <v>Saturday</v>
      </c>
      <c r="G1595" t="str">
        <f>_xlfn.XLOOKUP(A1595,Cleaning!$A:$A,Cleaning!$G:$G,0,0)</f>
        <v>Lunch</v>
      </c>
      <c r="H1595" t="str">
        <f>_xlfn.XLOOKUP(A1595,Cleaning!$A:$A,Cleaning!$I:$I,0,0)</f>
        <v>Drive-Thru</v>
      </c>
      <c r="I1595" t="str">
        <f>_xlfn.XLOOKUP(A1595,Cleaning!$A:$A,Cleaning!$J:$J,0,0)</f>
        <v>Chicken Sandwich</v>
      </c>
      <c r="J1595" t="str">
        <f>_xlfn.XLOOKUP(A1595,Cleaning!$A:$A,Cleaning!$L:$L,0,0)</f>
        <v>No Pickles</v>
      </c>
      <c r="K1595" t="str">
        <f>_xlfn.XLOOKUP(A1595,Cleaning!$A:$A,Cleaning!$X:$X,0,0)</f>
        <v>MobilePay</v>
      </c>
      <c r="L1595" s="3">
        <f>_xlfn.XLOOKUP(A1595,Cleaning!$A:$A,Cleaning!$M:$M,0,0)</f>
        <v>2</v>
      </c>
      <c r="M1595" s="5">
        <f>_xlfn.XLOOKUP(A1595,Cleaning!$A:$A,Cleaning!$O:$O,0,0)</f>
        <v>5.7200000000000006</v>
      </c>
      <c r="N1595" s="12">
        <f>_xlfn.XLOOKUP(A1595,Cleaning!$A:$A,Cleaning!$P:$P,0,0)</f>
        <v>11.440000000000001</v>
      </c>
      <c r="O1595">
        <f>_xlfn.XLOOKUP(A1595,Cleaning!$A:$A,Cleaning!$R:$R,0,0)</f>
        <v>0</v>
      </c>
      <c r="P1595">
        <f>_xlfn.XLOOKUP(A1595,Cleaning!$A:$A,Cleaning!$T:$T,0,0)</f>
        <v>0.69</v>
      </c>
      <c r="Q1595" s="5">
        <f>_xlfn.XLOOKUP(A1595,Cleaning!$A:$A,Cleaning!$V:$V,0,0)</f>
        <v>12.13</v>
      </c>
    </row>
    <row r="1596" spans="1:17" x14ac:dyDescent="0.3">
      <c r="A1596" s="3">
        <v>121594</v>
      </c>
      <c r="B1596">
        <f>_xlfn.XLOOKUP(A1596,Cleaning!$A:$A,Cleaning!$B:$B,0,0)</f>
        <v>103</v>
      </c>
      <c r="C1596" s="2">
        <f>_xlfn.XLOOKUP(A1596,Cleaning!$A:$A,Cleaning!$C:$C,0,0)</f>
        <v>45804</v>
      </c>
      <c r="D1596" s="4">
        <f>_xlfn.XLOOKUP(A1596,Cleaning!$A:$A,Cleaning!$D:$D,0,0)</f>
        <v>8.5879629629629625E-2</v>
      </c>
      <c r="E1596" s="2">
        <f>_xlfn.XLOOKUP(A1596,Cleaning!$A:$A,Cleaning!$E:$E,0,0)</f>
        <v>45804</v>
      </c>
      <c r="F1596" s="10" t="str">
        <f>_xlfn.XLOOKUP(A1596,Cleaning!$A:$A,Cleaning!$F:$F,0,0)</f>
        <v>Tuesday</v>
      </c>
      <c r="G1596" t="str">
        <f>_xlfn.XLOOKUP(A1596,Cleaning!$A:$A,Cleaning!$G:$G,0,0)</f>
        <v>Lunch</v>
      </c>
      <c r="H1596" t="str">
        <f>_xlfn.XLOOKUP(A1596,Cleaning!$A:$A,Cleaning!$I:$I,0,0)</f>
        <v>Dine-In</v>
      </c>
      <c r="I1596" t="str">
        <f>_xlfn.XLOOKUP(A1596,Cleaning!$A:$A,Cleaning!$J:$J,0,0)</f>
        <v>Spicy Chicken Sandwich</v>
      </c>
      <c r="J1596" t="str">
        <f>_xlfn.XLOOKUP(A1596,Cleaning!$A:$A,Cleaning!$L:$L,0,0)</f>
        <v>Extra Sauce</v>
      </c>
      <c r="K1596" t="str">
        <f>_xlfn.XLOOKUP(A1596,Cleaning!$A:$A,Cleaning!$X:$X,0,0)</f>
        <v>Card</v>
      </c>
      <c r="L1596" s="3">
        <f>_xlfn.XLOOKUP(A1596,Cleaning!$A:$A,Cleaning!$M:$M,0,0)</f>
        <v>1</v>
      </c>
      <c r="M1596" s="5">
        <f>_xlfn.XLOOKUP(A1596,Cleaning!$A:$A,Cleaning!$O:$O,0,0)</f>
        <v>4.9799999999999995</v>
      </c>
      <c r="N1596" s="12">
        <f>_xlfn.XLOOKUP(A1596,Cleaning!$A:$A,Cleaning!$P:$P,0,0)</f>
        <v>4.9799999999999995</v>
      </c>
      <c r="O1596">
        <f>_xlfn.XLOOKUP(A1596,Cleaning!$A:$A,Cleaning!$R:$R,0,0)</f>
        <v>0</v>
      </c>
      <c r="P1596">
        <f>_xlfn.XLOOKUP(A1596,Cleaning!$A:$A,Cleaning!$T:$T,0,0)</f>
        <v>0.45</v>
      </c>
      <c r="Q1596" s="5">
        <f>_xlfn.XLOOKUP(A1596,Cleaning!$A:$A,Cleaning!$V:$V,0,0)</f>
        <v>5.43</v>
      </c>
    </row>
    <row r="1597" spans="1:17" x14ac:dyDescent="0.3">
      <c r="A1597" s="3">
        <v>121595</v>
      </c>
      <c r="B1597">
        <f>_xlfn.XLOOKUP(A1597,Cleaning!$A:$A,Cleaning!$B:$B,0,0)</f>
        <v>103</v>
      </c>
      <c r="C1597" s="2">
        <f>_xlfn.XLOOKUP(A1597,Cleaning!$A:$A,Cleaning!$C:$C,0,0)</f>
        <v>45845</v>
      </c>
      <c r="D1597" s="4">
        <f>_xlfn.XLOOKUP(A1597,Cleaning!$A:$A,Cleaning!$D:$D,0,0)</f>
        <v>0.38193287037037038</v>
      </c>
      <c r="E1597" s="2">
        <f>_xlfn.XLOOKUP(A1597,Cleaning!$A:$A,Cleaning!$E:$E,0,0)</f>
        <v>45845</v>
      </c>
      <c r="F1597" s="10" t="str">
        <f>_xlfn.XLOOKUP(A1597,Cleaning!$A:$A,Cleaning!$F:$F,0,0)</f>
        <v>Monday</v>
      </c>
      <c r="G1597" t="str">
        <f>_xlfn.XLOOKUP(A1597,Cleaning!$A:$A,Cleaning!$G:$G,0,0)</f>
        <v>Breakfast</v>
      </c>
      <c r="H1597" t="str">
        <f>_xlfn.XLOOKUP(A1597,Cleaning!$A:$A,Cleaning!$I:$I,0,0)</f>
        <v>Dine-In</v>
      </c>
      <c r="I1597" t="str">
        <f>_xlfn.XLOOKUP(A1597,Cleaning!$A:$A,Cleaning!$J:$J,0,0)</f>
        <v>Breakfast Burrito</v>
      </c>
      <c r="J1597" t="str">
        <f>_xlfn.XLOOKUP(A1597,Cleaning!$A:$A,Cleaning!$L:$L,0,0)</f>
        <v>No Modifier</v>
      </c>
      <c r="K1597" t="str">
        <f>_xlfn.XLOOKUP(A1597,Cleaning!$A:$A,Cleaning!$X:$X,0,0)</f>
        <v>Card</v>
      </c>
      <c r="L1597" s="3">
        <f>_xlfn.XLOOKUP(A1597,Cleaning!$A:$A,Cleaning!$M:$M,0,0)</f>
        <v>1</v>
      </c>
      <c r="M1597" s="5">
        <f>_xlfn.XLOOKUP(A1597,Cleaning!$A:$A,Cleaning!$O:$O,0,0)</f>
        <v>3.49</v>
      </c>
      <c r="N1597" s="12">
        <f>_xlfn.XLOOKUP(A1597,Cleaning!$A:$A,Cleaning!$P:$P,0,0)</f>
        <v>3.49</v>
      </c>
      <c r="O1597">
        <f>_xlfn.XLOOKUP(A1597,Cleaning!$A:$A,Cleaning!$R:$R,0,0)</f>
        <v>0</v>
      </c>
      <c r="P1597">
        <f>_xlfn.XLOOKUP(A1597,Cleaning!$A:$A,Cleaning!$T:$T,0,0)</f>
        <v>0.26</v>
      </c>
      <c r="Q1597" s="5">
        <f>_xlfn.XLOOKUP(A1597,Cleaning!$A:$A,Cleaning!$V:$V,0,0)</f>
        <v>3.75</v>
      </c>
    </row>
    <row r="1598" spans="1:17" x14ac:dyDescent="0.3">
      <c r="A1598" s="3">
        <v>121596</v>
      </c>
      <c r="B1598">
        <f>_xlfn.XLOOKUP(A1598,Cleaning!$A:$A,Cleaning!$B:$B,0,0)</f>
        <v>402</v>
      </c>
      <c r="C1598" s="2">
        <f>_xlfn.XLOOKUP(A1598,Cleaning!$A:$A,Cleaning!$C:$C,0,0)</f>
        <v>45758</v>
      </c>
      <c r="D1598" s="4">
        <f>_xlfn.XLOOKUP(A1598,Cleaning!$A:$A,Cleaning!$D:$D,0,0)</f>
        <v>0.45033564814814814</v>
      </c>
      <c r="E1598" s="2">
        <f>_xlfn.XLOOKUP(A1598,Cleaning!$A:$A,Cleaning!$E:$E,0,0)</f>
        <v>45758</v>
      </c>
      <c r="F1598" s="10" t="str">
        <f>_xlfn.XLOOKUP(A1598,Cleaning!$A:$A,Cleaning!$F:$F,0,0)</f>
        <v>Friday</v>
      </c>
      <c r="G1598" t="str">
        <f>_xlfn.XLOOKUP(A1598,Cleaning!$A:$A,Cleaning!$G:$G,0,0)</f>
        <v>Morning</v>
      </c>
      <c r="H1598" t="str">
        <f>_xlfn.XLOOKUP(A1598,Cleaning!$A:$A,Cleaning!$I:$I,0,0)</f>
        <v>Dine-In</v>
      </c>
      <c r="I1598" t="str">
        <f>_xlfn.XLOOKUP(A1598,Cleaning!$A:$A,Cleaning!$J:$J,0,0)</f>
        <v>Latte</v>
      </c>
      <c r="J1598" t="str">
        <f>_xlfn.XLOOKUP(A1598,Cleaning!$A:$A,Cleaning!$L:$L,0,0)</f>
        <v>No Modifier</v>
      </c>
      <c r="K1598" t="str">
        <f>_xlfn.XLOOKUP(A1598,Cleaning!$A:$A,Cleaning!$X:$X,0,0)</f>
        <v>Card</v>
      </c>
      <c r="L1598" s="3">
        <f>_xlfn.XLOOKUP(A1598,Cleaning!$A:$A,Cleaning!$M:$M,0,0)</f>
        <v>1</v>
      </c>
      <c r="M1598" s="5">
        <f>_xlfn.XLOOKUP(A1598,Cleaning!$A:$A,Cleaning!$O:$O,0,0)</f>
        <v>3.39</v>
      </c>
      <c r="N1598" s="12">
        <f>_xlfn.XLOOKUP(A1598,Cleaning!$A:$A,Cleaning!$P:$P,0,0)</f>
        <v>3.39</v>
      </c>
      <c r="O1598">
        <f>_xlfn.XLOOKUP(A1598,Cleaning!$A:$A,Cleaning!$R:$R,0,0)</f>
        <v>0</v>
      </c>
      <c r="P1598">
        <f>_xlfn.XLOOKUP(A1598,Cleaning!$A:$A,Cleaning!$T:$T,0,0)</f>
        <v>0.28999999999999998</v>
      </c>
      <c r="Q1598" s="5">
        <f>_xlfn.XLOOKUP(A1598,Cleaning!$A:$A,Cleaning!$V:$V,0,0)</f>
        <v>3.68</v>
      </c>
    </row>
    <row r="1599" spans="1:17" x14ac:dyDescent="0.3">
      <c r="A1599" s="3">
        <v>121597</v>
      </c>
      <c r="B1599">
        <f>_xlfn.XLOOKUP(A1599,Cleaning!$A:$A,Cleaning!$B:$B,0,0)</f>
        <v>103</v>
      </c>
      <c r="C1599" s="2">
        <f>_xlfn.XLOOKUP(A1599,Cleaning!$A:$A,Cleaning!$C:$C,0,0)</f>
        <v>45776</v>
      </c>
      <c r="D1599" s="4">
        <f>_xlfn.XLOOKUP(A1599,Cleaning!$A:$A,Cleaning!$D:$D,0,0)</f>
        <v>0.30093750000000002</v>
      </c>
      <c r="E1599" s="2">
        <f>_xlfn.XLOOKUP(A1599,Cleaning!$A:$A,Cleaning!$E:$E,0,0)</f>
        <v>45776</v>
      </c>
      <c r="F1599" s="10" t="str">
        <f>_xlfn.XLOOKUP(A1599,Cleaning!$A:$A,Cleaning!$F:$F,0,0)</f>
        <v>Tuesday</v>
      </c>
      <c r="G1599" t="str">
        <f>_xlfn.XLOOKUP(A1599,Cleaning!$A:$A,Cleaning!$G:$G,0,0)</f>
        <v>Dinner</v>
      </c>
      <c r="H1599" t="str">
        <f>_xlfn.XLOOKUP(A1599,Cleaning!$A:$A,Cleaning!$I:$I,0,0)</f>
        <v>Delivery</v>
      </c>
      <c r="I1599" t="str">
        <f>_xlfn.XLOOKUP(A1599,Cleaning!$A:$A,Cleaning!$J:$J,0,0)</f>
        <v>Spicy Chicken Sandwich</v>
      </c>
      <c r="J1599" t="str">
        <f>_xlfn.XLOOKUP(A1599,Cleaning!$A:$A,Cleaning!$L:$L,0,0)</f>
        <v>No Onions</v>
      </c>
      <c r="K1599" t="str">
        <f>_xlfn.XLOOKUP(A1599,Cleaning!$A:$A,Cleaning!$X:$X,0,0)</f>
        <v>GiftCard</v>
      </c>
      <c r="L1599" s="3">
        <f>_xlfn.XLOOKUP(A1599,Cleaning!$A:$A,Cleaning!$M:$M,0,0)</f>
        <v>1</v>
      </c>
      <c r="M1599" s="5">
        <f>_xlfn.XLOOKUP(A1599,Cleaning!$A:$A,Cleaning!$O:$O,0,0)</f>
        <v>6.4300000000000006</v>
      </c>
      <c r="N1599" s="12">
        <f>_xlfn.XLOOKUP(A1599,Cleaning!$A:$A,Cleaning!$P:$P,0,0)</f>
        <v>6.4300000000000006</v>
      </c>
      <c r="O1599">
        <f>_xlfn.XLOOKUP(A1599,Cleaning!$A:$A,Cleaning!$R:$R,0,0)</f>
        <v>0</v>
      </c>
      <c r="P1599">
        <f>_xlfn.XLOOKUP(A1599,Cleaning!$A:$A,Cleaning!$T:$T,0,0)</f>
        <v>0.47</v>
      </c>
      <c r="Q1599" s="5">
        <f>_xlfn.XLOOKUP(A1599,Cleaning!$A:$A,Cleaning!$V:$V,0,0)</f>
        <v>6.9</v>
      </c>
    </row>
    <row r="1600" spans="1:17" x14ac:dyDescent="0.3">
      <c r="A1600" s="3">
        <v>121598</v>
      </c>
      <c r="B1600">
        <f>_xlfn.XLOOKUP(A1600,Cleaning!$A:$A,Cleaning!$B:$B,0,0)</f>
        <v>401</v>
      </c>
      <c r="C1600" s="2">
        <f>_xlfn.XLOOKUP(A1600,Cleaning!$A:$A,Cleaning!$C:$C,0,0)</f>
        <v>45817</v>
      </c>
      <c r="D1600" s="4">
        <f>_xlfn.XLOOKUP(A1600,Cleaning!$A:$A,Cleaning!$D:$D,0,0)</f>
        <v>0.41109953703703705</v>
      </c>
      <c r="E1600" s="2">
        <f>_xlfn.XLOOKUP(A1600,Cleaning!$A:$A,Cleaning!$E:$E,0,0)</f>
        <v>45817</v>
      </c>
      <c r="F1600" s="10" t="str">
        <f>_xlfn.XLOOKUP(A1600,Cleaning!$A:$A,Cleaning!$F:$F,0,0)</f>
        <v>Monday</v>
      </c>
      <c r="G1600" t="str">
        <f>_xlfn.XLOOKUP(A1600,Cleaning!$A:$A,Cleaning!$G:$G,0,0)</f>
        <v>Dinner</v>
      </c>
      <c r="H1600" t="str">
        <f>_xlfn.XLOOKUP(A1600,Cleaning!$A:$A,Cleaning!$I:$I,0,0)</f>
        <v>Dine-In</v>
      </c>
      <c r="I1600" t="str">
        <f>_xlfn.XLOOKUP(A1600,Cleaning!$A:$A,Cleaning!$J:$J,0,0)</f>
        <v>French Fries</v>
      </c>
      <c r="J1600" t="str">
        <f>_xlfn.XLOOKUP(A1600,Cleaning!$A:$A,Cleaning!$L:$L,0,0)</f>
        <v>No Modifier</v>
      </c>
      <c r="K1600" t="str">
        <f>_xlfn.XLOOKUP(A1600,Cleaning!$A:$A,Cleaning!$X:$X,0,0)</f>
        <v>Card</v>
      </c>
      <c r="L1600" s="3">
        <f>_xlfn.XLOOKUP(A1600,Cleaning!$A:$A,Cleaning!$M:$M,0,0)</f>
        <v>1</v>
      </c>
      <c r="M1600" s="5">
        <f>_xlfn.XLOOKUP(A1600,Cleaning!$A:$A,Cleaning!$O:$O,0,0)</f>
        <v>2.65</v>
      </c>
      <c r="N1600" s="12">
        <f>_xlfn.XLOOKUP(A1600,Cleaning!$A:$A,Cleaning!$P:$P,0,0)</f>
        <v>2.65</v>
      </c>
      <c r="O1600">
        <f>_xlfn.XLOOKUP(A1600,Cleaning!$A:$A,Cleaning!$R:$R,0,0)</f>
        <v>0</v>
      </c>
      <c r="P1600">
        <f>_xlfn.XLOOKUP(A1600,Cleaning!$A:$A,Cleaning!$T:$T,0,0)</f>
        <v>0.19</v>
      </c>
      <c r="Q1600" s="5">
        <f>_xlfn.XLOOKUP(A1600,Cleaning!$A:$A,Cleaning!$V:$V,0,0)</f>
        <v>2.84</v>
      </c>
    </row>
    <row r="1601" spans="1:17" x14ac:dyDescent="0.3">
      <c r="A1601" s="3">
        <v>121599</v>
      </c>
      <c r="B1601">
        <f>_xlfn.XLOOKUP(A1601,Cleaning!$A:$A,Cleaning!$B:$B,0,0)</f>
        <v>201</v>
      </c>
      <c r="C1601" s="2">
        <f>_xlfn.XLOOKUP(A1601,Cleaning!$A:$A,Cleaning!$C:$C,0,0)</f>
        <v>45806</v>
      </c>
      <c r="D1601" s="4">
        <f>_xlfn.XLOOKUP(A1601,Cleaning!$A:$A,Cleaning!$D:$D,0,0)</f>
        <v>0.23335648148148147</v>
      </c>
      <c r="E1601" s="2">
        <f>_xlfn.XLOOKUP(A1601,Cleaning!$A:$A,Cleaning!$E:$E,0,0)</f>
        <v>45806</v>
      </c>
      <c r="F1601" s="10" t="str">
        <f>_xlfn.XLOOKUP(A1601,Cleaning!$A:$A,Cleaning!$F:$F,0,0)</f>
        <v>Thursday</v>
      </c>
      <c r="G1601" t="str">
        <f>_xlfn.XLOOKUP(A1601,Cleaning!$A:$A,Cleaning!$G:$G,0,0)</f>
        <v>Breakfast</v>
      </c>
      <c r="H1601" t="str">
        <f>_xlfn.XLOOKUP(A1601,Cleaning!$A:$A,Cleaning!$I:$I,0,0)</f>
        <v>Drive-Thru</v>
      </c>
      <c r="I1601" t="str">
        <f>_xlfn.XLOOKUP(A1601,Cleaning!$A:$A,Cleaning!$J:$J,0,0)</f>
        <v>Sausage Biscuit</v>
      </c>
      <c r="J1601" t="str">
        <f>_xlfn.XLOOKUP(A1601,Cleaning!$A:$A,Cleaning!$L:$L,0,0)</f>
        <v>Cinnamon</v>
      </c>
      <c r="K1601" t="str">
        <f>_xlfn.XLOOKUP(A1601,Cleaning!$A:$A,Cleaning!$X:$X,0,0)</f>
        <v>Cash</v>
      </c>
      <c r="L1601" s="3">
        <f>_xlfn.XLOOKUP(A1601,Cleaning!$A:$A,Cleaning!$M:$M,0,0)</f>
        <v>1</v>
      </c>
      <c r="M1601" s="5">
        <f>_xlfn.XLOOKUP(A1601,Cleaning!$A:$A,Cleaning!$O:$O,0,0)</f>
        <v>2.96</v>
      </c>
      <c r="N1601" s="12">
        <f>_xlfn.XLOOKUP(A1601,Cleaning!$A:$A,Cleaning!$P:$P,0,0)</f>
        <v>2.96</v>
      </c>
      <c r="O1601">
        <f>_xlfn.XLOOKUP(A1601,Cleaning!$A:$A,Cleaning!$R:$R,0,0)</f>
        <v>0</v>
      </c>
      <c r="P1601">
        <f>_xlfn.XLOOKUP(A1601,Cleaning!$A:$A,Cleaning!$T:$T,0,0)</f>
        <v>0.22</v>
      </c>
      <c r="Q1601" s="5">
        <f>_xlfn.XLOOKUP(A1601,Cleaning!$A:$A,Cleaning!$V:$V,0,0)</f>
        <v>3.18</v>
      </c>
    </row>
    <row r="1602" spans="1:17" x14ac:dyDescent="0.3">
      <c r="A1602" s="3">
        <v>121600</v>
      </c>
      <c r="B1602">
        <f>_xlfn.XLOOKUP(A1602,Cleaning!$A:$A,Cleaning!$B:$B,0,0)</f>
        <v>301</v>
      </c>
      <c r="C1602" s="2">
        <f>_xlfn.XLOOKUP(A1602,Cleaning!$A:$A,Cleaning!$C:$C,0,0)</f>
        <v>45758</v>
      </c>
      <c r="D1602" s="4">
        <f>_xlfn.XLOOKUP(A1602,Cleaning!$A:$A,Cleaning!$D:$D,0,0)</f>
        <v>0.44858796296296294</v>
      </c>
      <c r="E1602" s="2">
        <f>_xlfn.XLOOKUP(A1602,Cleaning!$A:$A,Cleaning!$E:$E,0,0)</f>
        <v>45758</v>
      </c>
      <c r="F1602" s="10" t="str">
        <f>_xlfn.XLOOKUP(A1602,Cleaning!$A:$A,Cleaning!$F:$F,0,0)</f>
        <v>Friday</v>
      </c>
      <c r="G1602" t="str">
        <f>_xlfn.XLOOKUP(A1602,Cleaning!$A:$A,Cleaning!$G:$G,0,0)</f>
        <v>Morning</v>
      </c>
      <c r="H1602" t="str">
        <f>_xlfn.XLOOKUP(A1602,Cleaning!$A:$A,Cleaning!$I:$I,0,0)</f>
        <v>Dine-In</v>
      </c>
      <c r="I1602" t="str">
        <f>_xlfn.XLOOKUP(A1602,Cleaning!$A:$A,Cleaning!$J:$J,0,0)</f>
        <v>Coffee</v>
      </c>
      <c r="J1602" t="str">
        <f>_xlfn.XLOOKUP(A1602,Cleaning!$A:$A,Cleaning!$L:$L,0,0)</f>
        <v>Oat Milk</v>
      </c>
      <c r="K1602" t="str">
        <f>_xlfn.XLOOKUP(A1602,Cleaning!$A:$A,Cleaning!$X:$X,0,0)</f>
        <v>Cash</v>
      </c>
      <c r="L1602" s="3">
        <f>_xlfn.XLOOKUP(A1602,Cleaning!$A:$A,Cleaning!$M:$M,0,0)</f>
        <v>1</v>
      </c>
      <c r="M1602" s="5">
        <f>_xlfn.XLOOKUP(A1602,Cleaning!$A:$A,Cleaning!$O:$O,0,0)</f>
        <v>2.5500000000000003</v>
      </c>
      <c r="N1602" s="12">
        <f>_xlfn.XLOOKUP(A1602,Cleaning!$A:$A,Cleaning!$P:$P,0,0)</f>
        <v>2.5500000000000003</v>
      </c>
      <c r="O1602">
        <f>_xlfn.XLOOKUP(A1602,Cleaning!$A:$A,Cleaning!$R:$R,0,0)</f>
        <v>0</v>
      </c>
      <c r="P1602">
        <f>_xlfn.XLOOKUP(A1602,Cleaning!$A:$A,Cleaning!$T:$T,0,0)</f>
        <v>0.15</v>
      </c>
      <c r="Q1602" s="5">
        <f>_xlfn.XLOOKUP(A1602,Cleaning!$A:$A,Cleaning!$V:$V,0,0)</f>
        <v>2.7</v>
      </c>
    </row>
    <row r="1603" spans="1:17" x14ac:dyDescent="0.3">
      <c r="A1603" s="3">
        <v>121601</v>
      </c>
      <c r="B1603">
        <f>_xlfn.XLOOKUP(A1603,Cleaning!$A:$A,Cleaning!$B:$B,0,0)</f>
        <v>201</v>
      </c>
      <c r="C1603" s="2">
        <f>_xlfn.XLOOKUP(A1603,Cleaning!$A:$A,Cleaning!$C:$C,0,0)</f>
        <v>45839</v>
      </c>
      <c r="D1603" s="4">
        <f>_xlfn.XLOOKUP(A1603,Cleaning!$A:$A,Cleaning!$D:$D,0,0)</f>
        <v>0.15527777777777776</v>
      </c>
      <c r="E1603" s="2">
        <f>_xlfn.XLOOKUP(A1603,Cleaning!$A:$A,Cleaning!$E:$E,0,0)</f>
        <v>45839</v>
      </c>
      <c r="F1603" s="10" t="str">
        <f>_xlfn.XLOOKUP(A1603,Cleaning!$A:$A,Cleaning!$F:$F,0,0)</f>
        <v>Tuesday</v>
      </c>
      <c r="G1603" t="str">
        <f>_xlfn.XLOOKUP(A1603,Cleaning!$A:$A,Cleaning!$G:$G,0,0)</f>
        <v>Afternoon</v>
      </c>
      <c r="H1603" t="str">
        <f>_xlfn.XLOOKUP(A1603,Cleaning!$A:$A,Cleaning!$I:$I,0,0)</f>
        <v>Takeout</v>
      </c>
      <c r="I1603" t="str">
        <f>_xlfn.XLOOKUP(A1603,Cleaning!$A:$A,Cleaning!$J:$J,0,0)</f>
        <v>French Fries</v>
      </c>
      <c r="J1603" t="str">
        <f>_xlfn.XLOOKUP(A1603,Cleaning!$A:$A,Cleaning!$L:$L,0,0)</f>
        <v>No Modifier</v>
      </c>
      <c r="K1603" t="str">
        <f>_xlfn.XLOOKUP(A1603,Cleaning!$A:$A,Cleaning!$X:$X,0,0)</f>
        <v>Card</v>
      </c>
      <c r="L1603" s="3">
        <f>_xlfn.XLOOKUP(A1603,Cleaning!$A:$A,Cleaning!$M:$M,0,0)</f>
        <v>2</v>
      </c>
      <c r="M1603" s="5">
        <f>_xlfn.XLOOKUP(A1603,Cleaning!$A:$A,Cleaning!$O:$O,0,0)</f>
        <v>3.0300000000000002</v>
      </c>
      <c r="N1603" s="12">
        <f>_xlfn.XLOOKUP(A1603,Cleaning!$A:$A,Cleaning!$P:$P,0,0)</f>
        <v>6.0600000000000005</v>
      </c>
      <c r="O1603">
        <f>_xlfn.XLOOKUP(A1603,Cleaning!$A:$A,Cleaning!$R:$R,0,0)</f>
        <v>0</v>
      </c>
      <c r="P1603">
        <f>_xlfn.XLOOKUP(A1603,Cleaning!$A:$A,Cleaning!$T:$T,0,0)</f>
        <v>0.42</v>
      </c>
      <c r="Q1603" s="5">
        <f>_xlfn.XLOOKUP(A1603,Cleaning!$A:$A,Cleaning!$V:$V,0,0)</f>
        <v>6.48</v>
      </c>
    </row>
    <row r="1604" spans="1:17" x14ac:dyDescent="0.3">
      <c r="A1604" s="3">
        <v>121602</v>
      </c>
      <c r="B1604">
        <f>_xlfn.XLOOKUP(A1604,Cleaning!$A:$A,Cleaning!$B:$B,0,0)</f>
        <v>301</v>
      </c>
      <c r="C1604" s="2">
        <f>_xlfn.XLOOKUP(A1604,Cleaning!$A:$A,Cleaning!$C:$C,0,0)</f>
        <v>45847</v>
      </c>
      <c r="D1604" s="4">
        <f>_xlfn.XLOOKUP(A1604,Cleaning!$A:$A,Cleaning!$D:$D,0,0)</f>
        <v>0.49807870370370372</v>
      </c>
      <c r="E1604" s="2">
        <f>_xlfn.XLOOKUP(A1604,Cleaning!$A:$A,Cleaning!$E:$E,0,0)</f>
        <v>45847</v>
      </c>
      <c r="F1604" s="10" t="str">
        <f>_xlfn.XLOOKUP(A1604,Cleaning!$A:$A,Cleaning!$F:$F,0,0)</f>
        <v>Wednesday</v>
      </c>
      <c r="G1604" t="str">
        <f>_xlfn.XLOOKUP(A1604,Cleaning!$A:$A,Cleaning!$G:$G,0,0)</f>
        <v>Lunch</v>
      </c>
      <c r="H1604" t="str">
        <f>_xlfn.XLOOKUP(A1604,Cleaning!$A:$A,Cleaning!$I:$I,0,0)</f>
        <v>Dine-In</v>
      </c>
      <c r="I1604" t="str">
        <f>_xlfn.XLOOKUP(A1604,Cleaning!$A:$A,Cleaning!$J:$J,0,0)</f>
        <v>Chicken Sandwich</v>
      </c>
      <c r="J1604" t="str">
        <f>_xlfn.XLOOKUP(A1604,Cleaning!$A:$A,Cleaning!$L:$L,0,0)</f>
        <v>No Modifier</v>
      </c>
      <c r="K1604" t="str">
        <f>_xlfn.XLOOKUP(A1604,Cleaning!$A:$A,Cleaning!$X:$X,0,0)</f>
        <v>MobilePay</v>
      </c>
      <c r="L1604" s="3">
        <f>_xlfn.XLOOKUP(A1604,Cleaning!$A:$A,Cleaning!$M:$M,0,0)</f>
        <v>1</v>
      </c>
      <c r="M1604" s="5">
        <f>_xlfn.XLOOKUP(A1604,Cleaning!$A:$A,Cleaning!$O:$O,0,0)</f>
        <v>5.1499999999999995</v>
      </c>
      <c r="N1604" s="12">
        <f>_xlfn.XLOOKUP(A1604,Cleaning!$A:$A,Cleaning!$P:$P,0,0)</f>
        <v>5.1499999999999995</v>
      </c>
      <c r="O1604">
        <f>_xlfn.XLOOKUP(A1604,Cleaning!$A:$A,Cleaning!$R:$R,0,0)</f>
        <v>0</v>
      </c>
      <c r="P1604">
        <f>_xlfn.XLOOKUP(A1604,Cleaning!$A:$A,Cleaning!$T:$T,0,0)</f>
        <v>0.37</v>
      </c>
      <c r="Q1604" s="5">
        <f>_xlfn.XLOOKUP(A1604,Cleaning!$A:$A,Cleaning!$V:$V,0,0)</f>
        <v>5.52</v>
      </c>
    </row>
    <row r="1605" spans="1:17" x14ac:dyDescent="0.3">
      <c r="A1605" s="3">
        <v>121603</v>
      </c>
      <c r="B1605">
        <f>_xlfn.XLOOKUP(A1605,Cleaning!$A:$A,Cleaning!$B:$B,0,0)</f>
        <v>202</v>
      </c>
      <c r="C1605" s="2">
        <f>_xlfn.XLOOKUP(A1605,Cleaning!$A:$A,Cleaning!$C:$C,0,0)</f>
        <v>45759</v>
      </c>
      <c r="D1605" s="4">
        <f>_xlfn.XLOOKUP(A1605,Cleaning!$A:$A,Cleaning!$D:$D,0,0)</f>
        <v>0.33449074074074076</v>
      </c>
      <c r="E1605" s="2">
        <f>_xlfn.XLOOKUP(A1605,Cleaning!$A:$A,Cleaning!$E:$E,0,0)</f>
        <v>45759</v>
      </c>
      <c r="F1605" s="10" t="str">
        <f>_xlfn.XLOOKUP(A1605,Cleaning!$A:$A,Cleaning!$F:$F,0,0)</f>
        <v>Saturday</v>
      </c>
      <c r="G1605" t="str">
        <f>_xlfn.XLOOKUP(A1605,Cleaning!$A:$A,Cleaning!$G:$G,0,0)</f>
        <v>Dinner</v>
      </c>
      <c r="H1605" t="str">
        <f>_xlfn.XLOOKUP(A1605,Cleaning!$A:$A,Cleaning!$I:$I,0,0)</f>
        <v>Delivery</v>
      </c>
      <c r="I1605" t="str">
        <f>_xlfn.XLOOKUP(A1605,Cleaning!$A:$A,Cleaning!$J:$J,0,0)</f>
        <v>Spicy Chicken Combo</v>
      </c>
      <c r="J1605" t="str">
        <f>_xlfn.XLOOKUP(A1605,Cleaning!$A:$A,Cleaning!$L:$L,0,0)</f>
        <v>No Modifier</v>
      </c>
      <c r="K1605" t="str">
        <f>_xlfn.XLOOKUP(A1605,Cleaning!$A:$A,Cleaning!$X:$X,0,0)</f>
        <v>Card</v>
      </c>
      <c r="L1605" s="3">
        <f>_xlfn.XLOOKUP(A1605,Cleaning!$A:$A,Cleaning!$M:$M,0,0)</f>
        <v>1</v>
      </c>
      <c r="M1605" s="5">
        <f>_xlfn.XLOOKUP(A1605,Cleaning!$A:$A,Cleaning!$O:$O,0,0)</f>
        <v>8.89</v>
      </c>
      <c r="N1605" s="12">
        <f>_xlfn.XLOOKUP(A1605,Cleaning!$A:$A,Cleaning!$P:$P,0,0)</f>
        <v>8.89</v>
      </c>
      <c r="O1605">
        <f>_xlfn.XLOOKUP(A1605,Cleaning!$A:$A,Cleaning!$R:$R,0,0)</f>
        <v>0</v>
      </c>
      <c r="P1605">
        <f>_xlfn.XLOOKUP(A1605,Cleaning!$A:$A,Cleaning!$T:$T,0,0)</f>
        <v>0.53</v>
      </c>
      <c r="Q1605" s="5">
        <f>_xlfn.XLOOKUP(A1605,Cleaning!$A:$A,Cleaning!$V:$V,0,0)</f>
        <v>9.42</v>
      </c>
    </row>
    <row r="1606" spans="1:17" x14ac:dyDescent="0.3">
      <c r="A1606" s="3">
        <v>121604</v>
      </c>
      <c r="B1606">
        <f>_xlfn.XLOOKUP(A1606,Cleaning!$A:$A,Cleaning!$B:$B,0,0)</f>
        <v>102</v>
      </c>
      <c r="C1606" s="2">
        <f>_xlfn.XLOOKUP(A1606,Cleaning!$A:$A,Cleaning!$C:$C,0,0)</f>
        <v>45816</v>
      </c>
      <c r="D1606" s="4">
        <f>_xlfn.XLOOKUP(A1606,Cleaning!$A:$A,Cleaning!$D:$D,0,0)</f>
        <v>0.26622685185185185</v>
      </c>
      <c r="E1606" s="2">
        <f>_xlfn.XLOOKUP(A1606,Cleaning!$A:$A,Cleaning!$E:$E,0,0)</f>
        <v>45816</v>
      </c>
      <c r="F1606" s="10" t="str">
        <f>_xlfn.XLOOKUP(A1606,Cleaning!$A:$A,Cleaning!$F:$F,0,0)</f>
        <v>Sunday</v>
      </c>
      <c r="G1606" t="str">
        <f>_xlfn.XLOOKUP(A1606,Cleaning!$A:$A,Cleaning!$G:$G,0,0)</f>
        <v>Dinner</v>
      </c>
      <c r="H1606" t="str">
        <f>_xlfn.XLOOKUP(A1606,Cleaning!$A:$A,Cleaning!$I:$I,0,0)</f>
        <v>Takeout</v>
      </c>
      <c r="I1606" t="str">
        <f>_xlfn.XLOOKUP(A1606,Cleaning!$A:$A,Cleaning!$J:$J,0,0)</f>
        <v>Cheeseburger</v>
      </c>
      <c r="J1606" t="str">
        <f>_xlfn.XLOOKUP(A1606,Cleaning!$A:$A,Cleaning!$L:$L,0,0)</f>
        <v>No Modifier</v>
      </c>
      <c r="K1606" t="str">
        <f>_xlfn.XLOOKUP(A1606,Cleaning!$A:$A,Cleaning!$X:$X,0,0)</f>
        <v>MobilePay</v>
      </c>
      <c r="L1606" s="3">
        <f>_xlfn.XLOOKUP(A1606,Cleaning!$A:$A,Cleaning!$M:$M,0,0)</f>
        <v>2</v>
      </c>
      <c r="M1606" s="5">
        <f>_xlfn.XLOOKUP(A1606,Cleaning!$A:$A,Cleaning!$O:$O,0,0)</f>
        <v>4.33</v>
      </c>
      <c r="N1606" s="12">
        <f>_xlfn.XLOOKUP(A1606,Cleaning!$A:$A,Cleaning!$P:$P,0,0)</f>
        <v>8.66</v>
      </c>
      <c r="O1606">
        <f>_xlfn.XLOOKUP(A1606,Cleaning!$A:$A,Cleaning!$R:$R,0,0)</f>
        <v>0</v>
      </c>
      <c r="P1606">
        <f>_xlfn.XLOOKUP(A1606,Cleaning!$A:$A,Cleaning!$T:$T,0,0)</f>
        <v>0.52</v>
      </c>
      <c r="Q1606" s="5">
        <f>_xlfn.XLOOKUP(A1606,Cleaning!$A:$A,Cleaning!$V:$V,0,0)</f>
        <v>9.18</v>
      </c>
    </row>
    <row r="1607" spans="1:17" x14ac:dyDescent="0.3">
      <c r="A1607" s="3">
        <v>121605</v>
      </c>
      <c r="B1607">
        <f>_xlfn.XLOOKUP(A1607,Cleaning!$A:$A,Cleaning!$B:$B,0,0)</f>
        <v>301</v>
      </c>
      <c r="C1607" s="2">
        <f>_xlfn.XLOOKUP(A1607,Cleaning!$A:$A,Cleaning!$C:$C,0,0)</f>
        <v>45869</v>
      </c>
      <c r="D1607" s="4">
        <f>_xlfn.XLOOKUP(A1607,Cleaning!$A:$A,Cleaning!$D:$D,0,0)</f>
        <v>0.48447916666666668</v>
      </c>
      <c r="E1607" s="2">
        <f>_xlfn.XLOOKUP(A1607,Cleaning!$A:$A,Cleaning!$E:$E,0,0)</f>
        <v>45869</v>
      </c>
      <c r="F1607" s="10" t="str">
        <f>_xlfn.XLOOKUP(A1607,Cleaning!$A:$A,Cleaning!$F:$F,0,0)</f>
        <v>Thursday</v>
      </c>
      <c r="G1607" t="str">
        <f>_xlfn.XLOOKUP(A1607,Cleaning!$A:$A,Cleaning!$G:$G,0,0)</f>
        <v>Lunch</v>
      </c>
      <c r="H1607" t="str">
        <f>_xlfn.XLOOKUP(A1607,Cleaning!$A:$A,Cleaning!$I:$I,0,0)</f>
        <v>Dine-In</v>
      </c>
      <c r="I1607" t="str">
        <f>_xlfn.XLOOKUP(A1607,Cleaning!$A:$A,Cleaning!$J:$J,0,0)</f>
        <v>French Fries</v>
      </c>
      <c r="J1607" t="str">
        <f>_xlfn.XLOOKUP(A1607,Cleaning!$A:$A,Cleaning!$L:$L,0,0)</f>
        <v>No Modifier</v>
      </c>
      <c r="K1607" t="str">
        <f>_xlfn.XLOOKUP(A1607,Cleaning!$A:$A,Cleaning!$X:$X,0,0)</f>
        <v>MobilePay</v>
      </c>
      <c r="L1607" s="3">
        <f>_xlfn.XLOOKUP(A1607,Cleaning!$A:$A,Cleaning!$M:$M,0,0)</f>
        <v>1</v>
      </c>
      <c r="M1607" s="5">
        <f>_xlfn.XLOOKUP(A1607,Cleaning!$A:$A,Cleaning!$O:$O,0,0)</f>
        <v>2.3699999999999997</v>
      </c>
      <c r="N1607" s="12">
        <f>_xlfn.XLOOKUP(A1607,Cleaning!$A:$A,Cleaning!$P:$P,0,0)</f>
        <v>2.3699999999999997</v>
      </c>
      <c r="O1607">
        <f>_xlfn.XLOOKUP(A1607,Cleaning!$A:$A,Cleaning!$R:$R,0,0)</f>
        <v>0</v>
      </c>
      <c r="P1607">
        <f>_xlfn.XLOOKUP(A1607,Cleaning!$A:$A,Cleaning!$T:$T,0,0)</f>
        <v>0.14000000000000001</v>
      </c>
      <c r="Q1607" s="5">
        <f>_xlfn.XLOOKUP(A1607,Cleaning!$A:$A,Cleaning!$V:$V,0,0)</f>
        <v>2.5099999999999998</v>
      </c>
    </row>
    <row r="1608" spans="1:17" x14ac:dyDescent="0.3">
      <c r="A1608" s="3">
        <v>121606</v>
      </c>
      <c r="B1608">
        <f>_xlfn.XLOOKUP(A1608,Cleaning!$A:$A,Cleaning!$B:$B,0,0)</f>
        <v>301</v>
      </c>
      <c r="C1608" s="2">
        <f>_xlfn.XLOOKUP(A1608,Cleaning!$A:$A,Cleaning!$C:$C,0,0)</f>
        <v>45834</v>
      </c>
      <c r="D1608" s="4">
        <f>_xlfn.XLOOKUP(A1608,Cleaning!$A:$A,Cleaning!$D:$D,0,0)</f>
        <v>0.32412037037037039</v>
      </c>
      <c r="E1608" s="2">
        <f>_xlfn.XLOOKUP(A1608,Cleaning!$A:$A,Cleaning!$E:$E,0,0)</f>
        <v>45834</v>
      </c>
      <c r="F1608" s="10" t="str">
        <f>_xlfn.XLOOKUP(A1608,Cleaning!$A:$A,Cleaning!$F:$F,0,0)</f>
        <v>Thursday</v>
      </c>
      <c r="G1608" t="str">
        <f>_xlfn.XLOOKUP(A1608,Cleaning!$A:$A,Cleaning!$G:$G,0,0)</f>
        <v>Dinner</v>
      </c>
      <c r="H1608" t="str">
        <f>_xlfn.XLOOKUP(A1608,Cleaning!$A:$A,Cleaning!$I:$I,0,0)</f>
        <v>Dine-In</v>
      </c>
      <c r="I1608" t="str">
        <f>_xlfn.XLOOKUP(A1608,Cleaning!$A:$A,Cleaning!$J:$J,0,0)</f>
        <v>Onion Rings</v>
      </c>
      <c r="J1608" t="str">
        <f>_xlfn.XLOOKUP(A1608,Cleaning!$A:$A,Cleaning!$L:$L,0,0)</f>
        <v>Extra Sauce</v>
      </c>
      <c r="K1608" t="str">
        <f>_xlfn.XLOOKUP(A1608,Cleaning!$A:$A,Cleaning!$X:$X,0,0)</f>
        <v>GiftCard</v>
      </c>
      <c r="L1608" s="3">
        <f>_xlfn.XLOOKUP(A1608,Cleaning!$A:$A,Cleaning!$M:$M,0,0)</f>
        <v>1</v>
      </c>
      <c r="M1608" s="5">
        <f>_xlfn.XLOOKUP(A1608,Cleaning!$A:$A,Cleaning!$O:$O,0,0)</f>
        <v>3.42</v>
      </c>
      <c r="N1608" s="12">
        <f>_xlfn.XLOOKUP(A1608,Cleaning!$A:$A,Cleaning!$P:$P,0,0)</f>
        <v>3.42</v>
      </c>
      <c r="O1608">
        <f>_xlfn.XLOOKUP(A1608,Cleaning!$A:$A,Cleaning!$R:$R,0,0)</f>
        <v>0</v>
      </c>
      <c r="P1608">
        <f>_xlfn.XLOOKUP(A1608,Cleaning!$A:$A,Cleaning!$T:$T,0,0)</f>
        <v>0.27</v>
      </c>
      <c r="Q1608" s="5">
        <f>_xlfn.XLOOKUP(A1608,Cleaning!$A:$A,Cleaning!$V:$V,0,0)</f>
        <v>3.69</v>
      </c>
    </row>
    <row r="1609" spans="1:17" x14ac:dyDescent="0.3">
      <c r="A1609" s="3">
        <v>121607</v>
      </c>
      <c r="B1609">
        <f>_xlfn.XLOOKUP(A1609,Cleaning!$A:$A,Cleaning!$B:$B,0,0)</f>
        <v>103</v>
      </c>
      <c r="C1609" s="2">
        <f>_xlfn.XLOOKUP(A1609,Cleaning!$A:$A,Cleaning!$C:$C,0,0)</f>
        <v>45798</v>
      </c>
      <c r="D1609" s="4">
        <f>_xlfn.XLOOKUP(A1609,Cleaning!$A:$A,Cleaning!$D:$D,0,0)</f>
        <v>0.47043981481481484</v>
      </c>
      <c r="E1609" s="2">
        <f>_xlfn.XLOOKUP(A1609,Cleaning!$A:$A,Cleaning!$E:$E,0,0)</f>
        <v>45798</v>
      </c>
      <c r="F1609" s="10" t="str">
        <f>_xlfn.XLOOKUP(A1609,Cleaning!$A:$A,Cleaning!$F:$F,0,0)</f>
        <v>Wednesday</v>
      </c>
      <c r="G1609" t="str">
        <f>_xlfn.XLOOKUP(A1609,Cleaning!$A:$A,Cleaning!$G:$G,0,0)</f>
        <v>Late Night</v>
      </c>
      <c r="H1609" t="str">
        <f>_xlfn.XLOOKUP(A1609,Cleaning!$A:$A,Cleaning!$I:$I,0,0)</f>
        <v>Takeout</v>
      </c>
      <c r="I1609" t="str">
        <f>_xlfn.XLOOKUP(A1609,Cleaning!$A:$A,Cleaning!$J:$J,0,0)</f>
        <v>Spicy Chicken Sandwich</v>
      </c>
      <c r="J1609" t="str">
        <f>_xlfn.XLOOKUP(A1609,Cleaning!$A:$A,Cleaning!$L:$L,0,0)</f>
        <v>No Onions</v>
      </c>
      <c r="K1609" t="str">
        <f>_xlfn.XLOOKUP(A1609,Cleaning!$A:$A,Cleaning!$X:$X,0,0)</f>
        <v>MobilePay</v>
      </c>
      <c r="L1609" s="3">
        <f>_xlfn.XLOOKUP(A1609,Cleaning!$A:$A,Cleaning!$M:$M,0,0)</f>
        <v>2</v>
      </c>
      <c r="M1609" s="5">
        <f ca="1">_xlfn.XLOOKUP(A1609,Cleaning!$A:$A,Cleaning!$O:$O,0,0)</f>
        <v>5.3949999999999996</v>
      </c>
      <c r="N1609" s="12">
        <f ca="1">_xlfn.XLOOKUP(A1609,Cleaning!$A:$A,Cleaning!$P:$P,0,0)</f>
        <v>10.79</v>
      </c>
      <c r="O1609">
        <f ca="1">_xlfn.XLOOKUP(A1609,Cleaning!$A:$A,Cleaning!$R:$R,0,0)</f>
        <v>0.15</v>
      </c>
      <c r="P1609">
        <f>_xlfn.XLOOKUP(A1609,Cleaning!$A:$A,Cleaning!$T:$T,0,0)</f>
        <v>0.9</v>
      </c>
      <c r="Q1609" s="5">
        <f>_xlfn.XLOOKUP(A1609,Cleaning!$A:$A,Cleaning!$V:$V,0,0)</f>
        <v>11.54</v>
      </c>
    </row>
    <row r="1610" spans="1:17" x14ac:dyDescent="0.3">
      <c r="A1610" s="3">
        <v>121608</v>
      </c>
      <c r="B1610">
        <f>_xlfn.XLOOKUP(A1610,Cleaning!$A:$A,Cleaning!$B:$B,0,0)</f>
        <v>102</v>
      </c>
      <c r="C1610" s="2">
        <f>_xlfn.XLOOKUP(A1610,Cleaning!$A:$A,Cleaning!$C:$C,0,0)</f>
        <v>45841</v>
      </c>
      <c r="D1610" s="4">
        <f>_xlfn.XLOOKUP(A1610,Cleaning!$A:$A,Cleaning!$D:$D,0,0)</f>
        <v>0.50231481481481477</v>
      </c>
      <c r="E1610" s="2">
        <f>_xlfn.XLOOKUP(A1610,Cleaning!$A:$A,Cleaning!$E:$E,0,0)</f>
        <v>45841</v>
      </c>
      <c r="F1610" s="10" t="str">
        <f>_xlfn.XLOOKUP(A1610,Cleaning!$A:$A,Cleaning!$F:$F,0,0)</f>
        <v>Thursday</v>
      </c>
      <c r="G1610" t="str">
        <f>_xlfn.XLOOKUP(A1610,Cleaning!$A:$A,Cleaning!$G:$G,0,0)</f>
        <v>Lunch</v>
      </c>
      <c r="H1610" t="str">
        <f>_xlfn.XLOOKUP(A1610,Cleaning!$A:$A,Cleaning!$I:$I,0,0)</f>
        <v>Delivery</v>
      </c>
      <c r="I1610" t="str">
        <f>_xlfn.XLOOKUP(A1610,Cleaning!$A:$A,Cleaning!$J:$J,0,0)</f>
        <v>Cheeseburger Combo</v>
      </c>
      <c r="J1610" t="str">
        <f>_xlfn.XLOOKUP(A1610,Cleaning!$A:$A,Cleaning!$L:$L,0,0)</f>
        <v>No Modifier</v>
      </c>
      <c r="K1610" t="str">
        <f>_xlfn.XLOOKUP(A1610,Cleaning!$A:$A,Cleaning!$X:$X,0,0)</f>
        <v>Card</v>
      </c>
      <c r="L1610" s="3">
        <f>_xlfn.XLOOKUP(A1610,Cleaning!$A:$A,Cleaning!$M:$M,0,0)</f>
        <v>1</v>
      </c>
      <c r="M1610" s="5">
        <f>_xlfn.XLOOKUP(A1610,Cleaning!$A:$A,Cleaning!$O:$O,0,0)</f>
        <v>8.65</v>
      </c>
      <c r="N1610" s="12">
        <f>_xlfn.XLOOKUP(A1610,Cleaning!$A:$A,Cleaning!$P:$P,0,0)</f>
        <v>8.65</v>
      </c>
      <c r="O1610">
        <f>_xlfn.XLOOKUP(A1610,Cleaning!$A:$A,Cleaning!$R:$R,0,0)</f>
        <v>0</v>
      </c>
      <c r="P1610">
        <f>_xlfn.XLOOKUP(A1610,Cleaning!$A:$A,Cleaning!$T:$T,0,0)</f>
        <v>0.78</v>
      </c>
      <c r="Q1610" s="5">
        <f>_xlfn.XLOOKUP(A1610,Cleaning!$A:$A,Cleaning!$V:$V,0,0)</f>
        <v>9.43</v>
      </c>
    </row>
    <row r="1611" spans="1:17" x14ac:dyDescent="0.3">
      <c r="A1611" s="3">
        <v>121609</v>
      </c>
      <c r="B1611">
        <f>_xlfn.XLOOKUP(A1611,Cleaning!$A:$A,Cleaning!$B:$B,0,0)</f>
        <v>403</v>
      </c>
      <c r="C1611" s="2">
        <f>_xlfn.XLOOKUP(A1611,Cleaning!$A:$A,Cleaning!$C:$C,0,0)</f>
        <v>45781</v>
      </c>
      <c r="D1611" s="4">
        <f>_xlfn.XLOOKUP(A1611,Cleaning!$A:$A,Cleaning!$D:$D,0,0)</f>
        <v>0.37645833333333334</v>
      </c>
      <c r="E1611" s="2">
        <f>_xlfn.XLOOKUP(A1611,Cleaning!$A:$A,Cleaning!$E:$E,0,0)</f>
        <v>45781</v>
      </c>
      <c r="F1611" s="10" t="str">
        <f>_xlfn.XLOOKUP(A1611,Cleaning!$A:$A,Cleaning!$F:$F,0,0)</f>
        <v>Sunday</v>
      </c>
      <c r="G1611" t="str">
        <f>_xlfn.XLOOKUP(A1611,Cleaning!$A:$A,Cleaning!$G:$G,0,0)</f>
        <v>Breakfast</v>
      </c>
      <c r="H1611" t="str">
        <f>_xlfn.XLOOKUP(A1611,Cleaning!$A:$A,Cleaning!$I:$I,0,0)</f>
        <v>Dine-In</v>
      </c>
      <c r="I1611" t="str">
        <f>_xlfn.XLOOKUP(A1611,Cleaning!$A:$A,Cleaning!$J:$J,0,0)</f>
        <v>Coffee</v>
      </c>
      <c r="J1611" t="str">
        <f>_xlfn.XLOOKUP(A1611,Cleaning!$A:$A,Cleaning!$L:$L,0,0)</f>
        <v>No Ice</v>
      </c>
      <c r="K1611" t="str">
        <f>_xlfn.XLOOKUP(A1611,Cleaning!$A:$A,Cleaning!$X:$X,0,0)</f>
        <v>MobilePay</v>
      </c>
      <c r="L1611" s="3">
        <f>_xlfn.XLOOKUP(A1611,Cleaning!$A:$A,Cleaning!$M:$M,0,0)</f>
        <v>2</v>
      </c>
      <c r="M1611" s="5">
        <f>_xlfn.XLOOKUP(A1611,Cleaning!$A:$A,Cleaning!$O:$O,0,0)</f>
        <v>1.8399999999999999</v>
      </c>
      <c r="N1611" s="12">
        <f>_xlfn.XLOOKUP(A1611,Cleaning!$A:$A,Cleaning!$P:$P,0,0)</f>
        <v>3.6799999999999997</v>
      </c>
      <c r="O1611">
        <f>_xlfn.XLOOKUP(A1611,Cleaning!$A:$A,Cleaning!$R:$R,0,0)</f>
        <v>0</v>
      </c>
      <c r="P1611">
        <f>_xlfn.XLOOKUP(A1611,Cleaning!$A:$A,Cleaning!$T:$T,0,0)</f>
        <v>0.26</v>
      </c>
      <c r="Q1611" s="5">
        <f>_xlfn.XLOOKUP(A1611,Cleaning!$A:$A,Cleaning!$V:$V,0,0)</f>
        <v>3.94</v>
      </c>
    </row>
    <row r="1612" spans="1:17" x14ac:dyDescent="0.3">
      <c r="A1612" s="3">
        <v>121610</v>
      </c>
      <c r="B1612">
        <f>_xlfn.XLOOKUP(A1612,Cleaning!$A:$A,Cleaning!$B:$B,0,0)</f>
        <v>101</v>
      </c>
      <c r="C1612" s="2">
        <f>_xlfn.XLOOKUP(A1612,Cleaning!$A:$A,Cleaning!$C:$C,0,0)</f>
        <v>45764</v>
      </c>
      <c r="D1612" s="4">
        <f>_xlfn.XLOOKUP(A1612,Cleaning!$A:$A,Cleaning!$D:$D,0,0)</f>
        <v>0.11258101851851852</v>
      </c>
      <c r="E1612" s="2">
        <f>_xlfn.XLOOKUP(A1612,Cleaning!$A:$A,Cleaning!$E:$E,0,0)</f>
        <v>45764</v>
      </c>
      <c r="F1612" s="10" t="str">
        <f>_xlfn.XLOOKUP(A1612,Cleaning!$A:$A,Cleaning!$F:$F,0,0)</f>
        <v>Thursday</v>
      </c>
      <c r="G1612" t="str">
        <f>_xlfn.XLOOKUP(A1612,Cleaning!$A:$A,Cleaning!$G:$G,0,0)</f>
        <v>Lunch</v>
      </c>
      <c r="H1612" t="str">
        <f>_xlfn.XLOOKUP(A1612,Cleaning!$A:$A,Cleaning!$I:$I,0,0)</f>
        <v>Takeout</v>
      </c>
      <c r="I1612" t="str">
        <f>_xlfn.XLOOKUP(A1612,Cleaning!$A:$A,Cleaning!$J:$J,0,0)</f>
        <v>Cheeseburger Combo</v>
      </c>
      <c r="J1612" t="str">
        <f>_xlfn.XLOOKUP(A1612,Cleaning!$A:$A,Cleaning!$L:$L,0,0)</f>
        <v>No Modifier</v>
      </c>
      <c r="K1612" t="str">
        <f>_xlfn.XLOOKUP(A1612,Cleaning!$A:$A,Cleaning!$X:$X,0,0)</f>
        <v>Card</v>
      </c>
      <c r="L1612" s="3">
        <f>_xlfn.XLOOKUP(A1612,Cleaning!$A:$A,Cleaning!$M:$M,0,0)</f>
        <v>1</v>
      </c>
      <c r="M1612" s="5">
        <f>_xlfn.XLOOKUP(A1612,Cleaning!$A:$A,Cleaning!$O:$O,0,0)</f>
        <v>8.34</v>
      </c>
      <c r="N1612" s="12">
        <f>_xlfn.XLOOKUP(A1612,Cleaning!$A:$A,Cleaning!$P:$P,0,0)</f>
        <v>8.34</v>
      </c>
      <c r="O1612">
        <f>_xlfn.XLOOKUP(A1612,Cleaning!$A:$A,Cleaning!$R:$R,0,0)</f>
        <v>0</v>
      </c>
      <c r="P1612">
        <f>_xlfn.XLOOKUP(A1612,Cleaning!$A:$A,Cleaning!$T:$T,0,0)</f>
        <v>0.67</v>
      </c>
      <c r="Q1612" s="5">
        <f>_xlfn.XLOOKUP(A1612,Cleaning!$A:$A,Cleaning!$V:$V,0,0)</f>
        <v>9.01</v>
      </c>
    </row>
    <row r="1613" spans="1:17" x14ac:dyDescent="0.3">
      <c r="A1613" s="3">
        <v>121611</v>
      </c>
      <c r="B1613">
        <f>_xlfn.XLOOKUP(A1613,Cleaning!$A:$A,Cleaning!$B:$B,0,0)</f>
        <v>301</v>
      </c>
      <c r="C1613" s="2">
        <f>_xlfn.XLOOKUP(A1613,Cleaning!$A:$A,Cleaning!$C:$C,0,0)</f>
        <v>45794</v>
      </c>
      <c r="D1613" s="4">
        <f>_xlfn.XLOOKUP(A1613,Cleaning!$A:$A,Cleaning!$D:$D,0,0)</f>
        <v>0.22524305555555554</v>
      </c>
      <c r="E1613" s="2">
        <f>_xlfn.XLOOKUP(A1613,Cleaning!$A:$A,Cleaning!$E:$E,0,0)</f>
        <v>45794</v>
      </c>
      <c r="F1613" s="10" t="str">
        <f>_xlfn.XLOOKUP(A1613,Cleaning!$A:$A,Cleaning!$F:$F,0,0)</f>
        <v>Saturday</v>
      </c>
      <c r="G1613" t="str">
        <f>_xlfn.XLOOKUP(A1613,Cleaning!$A:$A,Cleaning!$G:$G,0,0)</f>
        <v>Afternoon</v>
      </c>
      <c r="H1613" t="str">
        <f>_xlfn.XLOOKUP(A1613,Cleaning!$A:$A,Cleaning!$I:$I,0,0)</f>
        <v>Drive-Thru</v>
      </c>
      <c r="I1613" t="str">
        <f>_xlfn.XLOOKUP(A1613,Cleaning!$A:$A,Cleaning!$J:$J,0,0)</f>
        <v>Soft Drink (Medium)</v>
      </c>
      <c r="J1613" t="str">
        <f>_xlfn.XLOOKUP(A1613,Cleaning!$A:$A,Cleaning!$L:$L,0,0)</f>
        <v>No Modifier</v>
      </c>
      <c r="K1613" t="str">
        <f>_xlfn.XLOOKUP(A1613,Cleaning!$A:$A,Cleaning!$X:$X,0,0)</f>
        <v>Cash</v>
      </c>
      <c r="L1613" s="3">
        <f>_xlfn.XLOOKUP(A1613,Cleaning!$A:$A,Cleaning!$M:$M,0,0)</f>
        <v>1</v>
      </c>
      <c r="M1613" s="5">
        <f>_xlfn.XLOOKUP(A1613,Cleaning!$A:$A,Cleaning!$O:$O,0,0)</f>
        <v>1.6099999999999999</v>
      </c>
      <c r="N1613" s="12">
        <f>_xlfn.XLOOKUP(A1613,Cleaning!$A:$A,Cleaning!$P:$P,0,0)</f>
        <v>1.6099999999999999</v>
      </c>
      <c r="O1613">
        <f>_xlfn.XLOOKUP(A1613,Cleaning!$A:$A,Cleaning!$R:$R,0,0)</f>
        <v>0</v>
      </c>
      <c r="P1613">
        <f>_xlfn.XLOOKUP(A1613,Cleaning!$A:$A,Cleaning!$T:$T,0,0)</f>
        <v>0.1</v>
      </c>
      <c r="Q1613" s="5">
        <f>_xlfn.XLOOKUP(A1613,Cleaning!$A:$A,Cleaning!$V:$V,0,0)</f>
        <v>1.71</v>
      </c>
    </row>
    <row r="1614" spans="1:17" x14ac:dyDescent="0.3">
      <c r="A1614" s="3">
        <v>121612</v>
      </c>
      <c r="B1614">
        <f>_xlfn.XLOOKUP(A1614,Cleaning!$A:$A,Cleaning!$B:$B,0,0)</f>
        <v>403</v>
      </c>
      <c r="C1614" s="2">
        <f>_xlfn.XLOOKUP(A1614,Cleaning!$A:$A,Cleaning!$C:$C,0,0)</f>
        <v>45793</v>
      </c>
      <c r="D1614" s="4">
        <f>_xlfn.XLOOKUP(A1614,Cleaning!$A:$A,Cleaning!$D:$D,0,0)</f>
        <v>0.3112152777777778</v>
      </c>
      <c r="E1614" s="2">
        <f>_xlfn.XLOOKUP(A1614,Cleaning!$A:$A,Cleaning!$E:$E,0,0)</f>
        <v>45793</v>
      </c>
      <c r="F1614" s="10" t="str">
        <f>_xlfn.XLOOKUP(A1614,Cleaning!$A:$A,Cleaning!$F:$F,0,0)</f>
        <v>Friday</v>
      </c>
      <c r="G1614" t="str">
        <f>_xlfn.XLOOKUP(A1614,Cleaning!$A:$A,Cleaning!$G:$G,0,0)</f>
        <v>Breakfast</v>
      </c>
      <c r="H1614" t="str">
        <f>_xlfn.XLOOKUP(A1614,Cleaning!$A:$A,Cleaning!$I:$I,0,0)</f>
        <v>Drive-Thru</v>
      </c>
      <c r="I1614" t="str">
        <f>_xlfn.XLOOKUP(A1614,Cleaning!$A:$A,Cleaning!$J:$J,0,0)</f>
        <v>Sausage Biscuit</v>
      </c>
      <c r="J1614" t="str">
        <f>_xlfn.XLOOKUP(A1614,Cleaning!$A:$A,Cleaning!$L:$L,0,0)</f>
        <v>No Modifier</v>
      </c>
      <c r="K1614" t="str">
        <f>_xlfn.XLOOKUP(A1614,Cleaning!$A:$A,Cleaning!$X:$X,0,0)</f>
        <v>Card</v>
      </c>
      <c r="L1614" s="3">
        <f>_xlfn.XLOOKUP(A1614,Cleaning!$A:$A,Cleaning!$M:$M,0,0)</f>
        <v>1</v>
      </c>
      <c r="M1614" s="5">
        <f>_xlfn.XLOOKUP(A1614,Cleaning!$A:$A,Cleaning!$O:$O,0,0)</f>
        <v>3.26</v>
      </c>
      <c r="N1614" s="12">
        <f>_xlfn.XLOOKUP(A1614,Cleaning!$A:$A,Cleaning!$P:$P,0,0)</f>
        <v>3.26</v>
      </c>
      <c r="O1614">
        <f>_xlfn.XLOOKUP(A1614,Cleaning!$A:$A,Cleaning!$R:$R,0,0)</f>
        <v>0</v>
      </c>
      <c r="P1614">
        <f>_xlfn.XLOOKUP(A1614,Cleaning!$A:$A,Cleaning!$T:$T,0,0)</f>
        <v>0.2</v>
      </c>
      <c r="Q1614" s="5">
        <f>_xlfn.XLOOKUP(A1614,Cleaning!$A:$A,Cleaning!$V:$V,0,0)</f>
        <v>3.46</v>
      </c>
    </row>
    <row r="1615" spans="1:17" x14ac:dyDescent="0.3">
      <c r="A1615" s="3">
        <v>121613</v>
      </c>
      <c r="B1615">
        <f>_xlfn.XLOOKUP(A1615,Cleaning!$A:$A,Cleaning!$B:$B,0,0)</f>
        <v>403</v>
      </c>
      <c r="C1615" s="2">
        <f>_xlfn.XLOOKUP(A1615,Cleaning!$A:$A,Cleaning!$C:$C,0,0)</f>
        <v>45804</v>
      </c>
      <c r="D1615" s="4">
        <f>_xlfn.XLOOKUP(A1615,Cleaning!$A:$A,Cleaning!$D:$D,0,0)</f>
        <v>0.33797453703703706</v>
      </c>
      <c r="E1615" s="2">
        <f>_xlfn.XLOOKUP(A1615,Cleaning!$A:$A,Cleaning!$E:$E,0,0)</f>
        <v>45804</v>
      </c>
      <c r="F1615" s="10" t="str">
        <f>_xlfn.XLOOKUP(A1615,Cleaning!$A:$A,Cleaning!$F:$F,0,0)</f>
        <v>Tuesday</v>
      </c>
      <c r="G1615" t="str">
        <f>_xlfn.XLOOKUP(A1615,Cleaning!$A:$A,Cleaning!$G:$G,0,0)</f>
        <v>Dinner</v>
      </c>
      <c r="H1615" t="str">
        <f>_xlfn.XLOOKUP(A1615,Cleaning!$A:$A,Cleaning!$I:$I,0,0)</f>
        <v>Dine-In</v>
      </c>
      <c r="I1615" t="str">
        <f>_xlfn.XLOOKUP(A1615,Cleaning!$A:$A,Cleaning!$J:$J,0,0)</f>
        <v>Chicken Sandwich Combo</v>
      </c>
      <c r="J1615" t="str">
        <f>_xlfn.XLOOKUP(A1615,Cleaning!$A:$A,Cleaning!$L:$L,0,0)</f>
        <v>No Modifier</v>
      </c>
      <c r="K1615" t="str">
        <f>_xlfn.XLOOKUP(A1615,Cleaning!$A:$A,Cleaning!$X:$X,0,0)</f>
        <v>GiftCard</v>
      </c>
      <c r="L1615" s="3">
        <f>_xlfn.XLOOKUP(A1615,Cleaning!$A:$A,Cleaning!$M:$M,0,0)</f>
        <v>1</v>
      </c>
      <c r="M1615" s="5">
        <f>_xlfn.XLOOKUP(A1615,Cleaning!$A:$A,Cleaning!$O:$O,0,0)</f>
        <v>8.9499999999999993</v>
      </c>
      <c r="N1615" s="12">
        <f>_xlfn.XLOOKUP(A1615,Cleaning!$A:$A,Cleaning!$P:$P,0,0)</f>
        <v>8.9499999999999993</v>
      </c>
      <c r="O1615">
        <f>_xlfn.XLOOKUP(A1615,Cleaning!$A:$A,Cleaning!$R:$R,0,0)</f>
        <v>1.79</v>
      </c>
      <c r="P1615">
        <f>_xlfn.XLOOKUP(A1615,Cleaning!$A:$A,Cleaning!$T:$T,0,0)</f>
        <v>0.64</v>
      </c>
      <c r="Q1615" s="5">
        <f>_xlfn.XLOOKUP(A1615,Cleaning!$A:$A,Cleaning!$V:$V,0,0)</f>
        <v>7.8</v>
      </c>
    </row>
    <row r="1616" spans="1:17" x14ac:dyDescent="0.3">
      <c r="A1616" s="3">
        <v>121614</v>
      </c>
      <c r="B1616">
        <f>_xlfn.XLOOKUP(A1616,Cleaning!$A:$A,Cleaning!$B:$B,0,0)</f>
        <v>402</v>
      </c>
      <c r="C1616" s="2">
        <f>_xlfn.XLOOKUP(A1616,Cleaning!$A:$A,Cleaning!$C:$C,0,0)</f>
        <v>45767</v>
      </c>
      <c r="D1616" s="4">
        <f>_xlfn.XLOOKUP(A1616,Cleaning!$A:$A,Cleaning!$D:$D,0,0)</f>
        <v>7.5358796296296299E-2</v>
      </c>
      <c r="E1616" s="2">
        <f>_xlfn.XLOOKUP(A1616,Cleaning!$A:$A,Cleaning!$E:$E,0,0)</f>
        <v>45767</v>
      </c>
      <c r="F1616" s="10" t="str">
        <f>_xlfn.XLOOKUP(A1616,Cleaning!$A:$A,Cleaning!$F:$F,0,0)</f>
        <v>Sunday</v>
      </c>
      <c r="G1616" t="str">
        <f>_xlfn.XLOOKUP(A1616,Cleaning!$A:$A,Cleaning!$G:$G,0,0)</f>
        <v>Lunch</v>
      </c>
      <c r="H1616" t="str">
        <f>_xlfn.XLOOKUP(A1616,Cleaning!$A:$A,Cleaning!$I:$I,0,0)</f>
        <v>Drive-Thru</v>
      </c>
      <c r="I1616" t="str">
        <f>_xlfn.XLOOKUP(A1616,Cleaning!$A:$A,Cleaning!$J:$J,0,0)</f>
        <v>Spicy Chicken Sandwich</v>
      </c>
      <c r="J1616" t="str">
        <f>_xlfn.XLOOKUP(A1616,Cleaning!$A:$A,Cleaning!$L:$L,0,0)</f>
        <v>No Sauce</v>
      </c>
      <c r="K1616" t="str">
        <f>_xlfn.XLOOKUP(A1616,Cleaning!$A:$A,Cleaning!$X:$X,0,0)</f>
        <v>Card</v>
      </c>
      <c r="L1616" s="3">
        <f>_xlfn.XLOOKUP(A1616,Cleaning!$A:$A,Cleaning!$M:$M,0,0)</f>
        <v>1</v>
      </c>
      <c r="M1616" s="5">
        <f>_xlfn.XLOOKUP(A1616,Cleaning!$A:$A,Cleaning!$O:$O,0,0)</f>
        <v>5.57</v>
      </c>
      <c r="N1616" s="12">
        <f>_xlfn.XLOOKUP(A1616,Cleaning!$A:$A,Cleaning!$P:$P,0,0)</f>
        <v>5.57</v>
      </c>
      <c r="O1616">
        <f>_xlfn.XLOOKUP(A1616,Cleaning!$A:$A,Cleaning!$R:$R,0,0)</f>
        <v>0</v>
      </c>
      <c r="P1616">
        <f>_xlfn.XLOOKUP(A1616,Cleaning!$A:$A,Cleaning!$T:$T,0,0)</f>
        <v>0.47</v>
      </c>
      <c r="Q1616" s="5">
        <f>_xlfn.XLOOKUP(A1616,Cleaning!$A:$A,Cleaning!$V:$V,0,0)</f>
        <v>6.04</v>
      </c>
    </row>
    <row r="1617" spans="1:17" x14ac:dyDescent="0.3">
      <c r="A1617" s="3">
        <v>121615</v>
      </c>
      <c r="B1617">
        <f>_xlfn.XLOOKUP(A1617,Cleaning!$A:$A,Cleaning!$B:$B,0,0)</f>
        <v>402</v>
      </c>
      <c r="C1617" s="2">
        <f>_xlfn.XLOOKUP(A1617,Cleaning!$A:$A,Cleaning!$C:$C,0,0)</f>
        <v>45759</v>
      </c>
      <c r="D1617" s="4">
        <f>_xlfn.XLOOKUP(A1617,Cleaning!$A:$A,Cleaning!$D:$D,0,0)</f>
        <v>0.41789351851851853</v>
      </c>
      <c r="E1617" s="2">
        <f>_xlfn.XLOOKUP(A1617,Cleaning!$A:$A,Cleaning!$E:$E,0,0)</f>
        <v>45759</v>
      </c>
      <c r="F1617" s="10" t="str">
        <f>_xlfn.XLOOKUP(A1617,Cleaning!$A:$A,Cleaning!$F:$F,0,0)</f>
        <v>Saturday</v>
      </c>
      <c r="G1617" t="str">
        <f>_xlfn.XLOOKUP(A1617,Cleaning!$A:$A,Cleaning!$G:$G,0,0)</f>
        <v>Morning</v>
      </c>
      <c r="H1617" t="str">
        <f>_xlfn.XLOOKUP(A1617,Cleaning!$A:$A,Cleaning!$I:$I,0,0)</f>
        <v>Dine-In</v>
      </c>
      <c r="I1617" t="str">
        <f>_xlfn.XLOOKUP(A1617,Cleaning!$A:$A,Cleaning!$J:$J,0,0)</f>
        <v>Side Salad</v>
      </c>
      <c r="J1617" t="str">
        <f>_xlfn.XLOOKUP(A1617,Cleaning!$A:$A,Cleaning!$L:$L,0,0)</f>
        <v>No Modifier</v>
      </c>
      <c r="K1617" t="str">
        <f>_xlfn.XLOOKUP(A1617,Cleaning!$A:$A,Cleaning!$X:$X,0,0)</f>
        <v>Card</v>
      </c>
      <c r="L1617" s="3">
        <f>_xlfn.XLOOKUP(A1617,Cleaning!$A:$A,Cleaning!$M:$M,0,0)</f>
        <v>1</v>
      </c>
      <c r="M1617" s="5">
        <f>_xlfn.XLOOKUP(A1617,Cleaning!$A:$A,Cleaning!$O:$O,0,0)</f>
        <v>3.49</v>
      </c>
      <c r="N1617" s="12">
        <f>_xlfn.XLOOKUP(A1617,Cleaning!$A:$A,Cleaning!$P:$P,0,0)</f>
        <v>3.49</v>
      </c>
      <c r="O1617">
        <f>_xlfn.XLOOKUP(A1617,Cleaning!$A:$A,Cleaning!$R:$R,0,0)</f>
        <v>0</v>
      </c>
      <c r="P1617">
        <f>_xlfn.XLOOKUP(A1617,Cleaning!$A:$A,Cleaning!$T:$T,0,0)</f>
        <v>0.25</v>
      </c>
      <c r="Q1617" s="5">
        <f>_xlfn.XLOOKUP(A1617,Cleaning!$A:$A,Cleaning!$V:$V,0,0)</f>
        <v>3.74</v>
      </c>
    </row>
    <row r="1618" spans="1:17" x14ac:dyDescent="0.3">
      <c r="A1618" s="3">
        <v>121616</v>
      </c>
      <c r="B1618">
        <f>_xlfn.XLOOKUP(A1618,Cleaning!$A:$A,Cleaning!$B:$B,0,0)</f>
        <v>102</v>
      </c>
      <c r="C1618" s="2">
        <f>_xlfn.XLOOKUP(A1618,Cleaning!$A:$A,Cleaning!$C:$C,0,0)</f>
        <v>45790</v>
      </c>
      <c r="D1618" s="4">
        <f>_xlfn.XLOOKUP(A1618,Cleaning!$A:$A,Cleaning!$D:$D,0,0)</f>
        <v>8.7928240740740737E-2</v>
      </c>
      <c r="E1618" s="2">
        <f>_xlfn.XLOOKUP(A1618,Cleaning!$A:$A,Cleaning!$E:$E,0,0)</f>
        <v>45790</v>
      </c>
      <c r="F1618" s="10" t="str">
        <f>_xlfn.XLOOKUP(A1618,Cleaning!$A:$A,Cleaning!$F:$F,0,0)</f>
        <v>Tuesday</v>
      </c>
      <c r="G1618" t="str">
        <f>_xlfn.XLOOKUP(A1618,Cleaning!$A:$A,Cleaning!$G:$G,0,0)</f>
        <v>Lunch</v>
      </c>
      <c r="H1618" t="str">
        <f>_xlfn.XLOOKUP(A1618,Cleaning!$A:$A,Cleaning!$I:$I,0,0)</f>
        <v>Drive-Thru</v>
      </c>
      <c r="I1618" t="str">
        <f>_xlfn.XLOOKUP(A1618,Cleaning!$A:$A,Cleaning!$J:$J,0,0)</f>
        <v>Double Cheeseburger</v>
      </c>
      <c r="J1618" t="str">
        <f>_xlfn.XLOOKUP(A1618,Cleaning!$A:$A,Cleaning!$L:$L,0,0)</f>
        <v>No Modifier</v>
      </c>
      <c r="K1618" t="str">
        <f>_xlfn.XLOOKUP(A1618,Cleaning!$A:$A,Cleaning!$X:$X,0,0)</f>
        <v>Cash</v>
      </c>
      <c r="L1618" s="3">
        <f>_xlfn.XLOOKUP(A1618,Cleaning!$A:$A,Cleaning!$M:$M,0,0)</f>
        <v>1</v>
      </c>
      <c r="M1618" s="5">
        <f>_xlfn.XLOOKUP(A1618,Cleaning!$A:$A,Cleaning!$O:$O,0,0)</f>
        <v>5.86</v>
      </c>
      <c r="N1618" s="12">
        <f>_xlfn.XLOOKUP(A1618,Cleaning!$A:$A,Cleaning!$P:$P,0,0)</f>
        <v>5.86</v>
      </c>
      <c r="O1618">
        <f>_xlfn.XLOOKUP(A1618,Cleaning!$A:$A,Cleaning!$R:$R,0,0)</f>
        <v>0</v>
      </c>
      <c r="P1618">
        <f>_xlfn.XLOOKUP(A1618,Cleaning!$A:$A,Cleaning!$T:$T,0,0)</f>
        <v>0.38</v>
      </c>
      <c r="Q1618" s="5">
        <f>_xlfn.XLOOKUP(A1618,Cleaning!$A:$A,Cleaning!$V:$V,0,0)</f>
        <v>6.24</v>
      </c>
    </row>
    <row r="1619" spans="1:17" x14ac:dyDescent="0.3">
      <c r="A1619" s="3">
        <v>121617</v>
      </c>
      <c r="B1619">
        <f>_xlfn.XLOOKUP(A1619,Cleaning!$A:$A,Cleaning!$B:$B,0,0)</f>
        <v>301</v>
      </c>
      <c r="C1619" s="2">
        <f>_xlfn.XLOOKUP(A1619,Cleaning!$A:$A,Cleaning!$C:$C,0,0)</f>
        <v>45794</v>
      </c>
      <c r="D1619" s="4">
        <f>_xlfn.XLOOKUP(A1619,Cleaning!$A:$A,Cleaning!$D:$D,0,0)</f>
        <v>0.47312500000000002</v>
      </c>
      <c r="E1619" s="2">
        <f>_xlfn.XLOOKUP(A1619,Cleaning!$A:$A,Cleaning!$E:$E,0,0)</f>
        <v>45794</v>
      </c>
      <c r="F1619" s="10" t="str">
        <f>_xlfn.XLOOKUP(A1619,Cleaning!$A:$A,Cleaning!$F:$F,0,0)</f>
        <v>Saturday</v>
      </c>
      <c r="G1619" t="str">
        <f>_xlfn.XLOOKUP(A1619,Cleaning!$A:$A,Cleaning!$G:$G,0,0)</f>
        <v>Lunch</v>
      </c>
      <c r="H1619" t="str">
        <f>_xlfn.XLOOKUP(A1619,Cleaning!$A:$A,Cleaning!$I:$I,0,0)</f>
        <v>Takeout</v>
      </c>
      <c r="I1619" t="str">
        <f>_xlfn.XLOOKUP(A1619,Cleaning!$A:$A,Cleaning!$J:$J,0,0)</f>
        <v>Iced Tea</v>
      </c>
      <c r="J1619" t="str">
        <f>_xlfn.XLOOKUP(A1619,Cleaning!$A:$A,Cleaning!$L:$L,0,0)</f>
        <v>Almond Milk</v>
      </c>
      <c r="K1619" t="str">
        <f>_xlfn.XLOOKUP(A1619,Cleaning!$A:$A,Cleaning!$X:$X,0,0)</f>
        <v>Card</v>
      </c>
      <c r="L1619" s="3">
        <f>_xlfn.XLOOKUP(A1619,Cleaning!$A:$A,Cleaning!$M:$M,0,0)</f>
        <v>1</v>
      </c>
      <c r="M1619" s="5">
        <f>_xlfn.XLOOKUP(A1619,Cleaning!$A:$A,Cleaning!$O:$O,0,0)</f>
        <v>2.4899999999999998</v>
      </c>
      <c r="N1619" s="12">
        <f>_xlfn.XLOOKUP(A1619,Cleaning!$A:$A,Cleaning!$P:$P,0,0)</f>
        <v>2.4899999999999998</v>
      </c>
      <c r="O1619">
        <f>_xlfn.XLOOKUP(A1619,Cleaning!$A:$A,Cleaning!$R:$R,0,0)</f>
        <v>0</v>
      </c>
      <c r="P1619">
        <f>_xlfn.XLOOKUP(A1619,Cleaning!$A:$A,Cleaning!$T:$T,0,0)</f>
        <v>0.18</v>
      </c>
      <c r="Q1619" s="5">
        <f>_xlfn.XLOOKUP(A1619,Cleaning!$A:$A,Cleaning!$V:$V,0,0)</f>
        <v>2.67</v>
      </c>
    </row>
    <row r="1620" spans="1:17" x14ac:dyDescent="0.3">
      <c r="A1620" s="3">
        <v>121618</v>
      </c>
      <c r="B1620">
        <f>_xlfn.XLOOKUP(A1620,Cleaning!$A:$A,Cleaning!$B:$B,0,0)</f>
        <v>103</v>
      </c>
      <c r="C1620" s="2">
        <f>_xlfn.XLOOKUP(A1620,Cleaning!$A:$A,Cleaning!$C:$C,0,0)</f>
        <v>45866</v>
      </c>
      <c r="D1620" s="4">
        <f>_xlfn.XLOOKUP(A1620,Cleaning!$A:$A,Cleaning!$D:$D,0,0)</f>
        <v>9.2361111111111116E-2</v>
      </c>
      <c r="E1620" s="2">
        <f>_xlfn.XLOOKUP(A1620,Cleaning!$A:$A,Cleaning!$E:$E,0,0)</f>
        <v>45866</v>
      </c>
      <c r="F1620" s="10" t="str">
        <f>_xlfn.XLOOKUP(A1620,Cleaning!$A:$A,Cleaning!$F:$F,0,0)</f>
        <v>Monday</v>
      </c>
      <c r="G1620" t="str">
        <f>_xlfn.XLOOKUP(A1620,Cleaning!$A:$A,Cleaning!$G:$G,0,0)</f>
        <v>Lunch</v>
      </c>
      <c r="H1620" t="str">
        <f>_xlfn.XLOOKUP(A1620,Cleaning!$A:$A,Cleaning!$I:$I,0,0)</f>
        <v>Dine-In</v>
      </c>
      <c r="I1620" t="str">
        <f>_xlfn.XLOOKUP(A1620,Cleaning!$A:$A,Cleaning!$J:$J,0,0)</f>
        <v>Spicy Chicken Sandwich</v>
      </c>
      <c r="J1620" t="str">
        <f>_xlfn.XLOOKUP(A1620,Cleaning!$A:$A,Cleaning!$L:$L,0,0)</f>
        <v>No Pickles</v>
      </c>
      <c r="K1620" t="str">
        <f>_xlfn.XLOOKUP(A1620,Cleaning!$A:$A,Cleaning!$X:$X,0,0)</f>
        <v>MobilePay</v>
      </c>
      <c r="L1620" s="3">
        <f>_xlfn.XLOOKUP(A1620,Cleaning!$A:$A,Cleaning!$M:$M,0,0)</f>
        <v>1</v>
      </c>
      <c r="M1620" s="5">
        <f>_xlfn.XLOOKUP(A1620,Cleaning!$A:$A,Cleaning!$O:$O,0,0)</f>
        <v>5.4799999999999995</v>
      </c>
      <c r="N1620" s="12">
        <f>_xlfn.XLOOKUP(A1620,Cleaning!$A:$A,Cleaning!$P:$P,0,0)</f>
        <v>5.4799999999999995</v>
      </c>
      <c r="O1620">
        <f>_xlfn.XLOOKUP(A1620,Cleaning!$A:$A,Cleaning!$R:$R,0,0)</f>
        <v>0</v>
      </c>
      <c r="P1620">
        <f>_xlfn.XLOOKUP(A1620,Cleaning!$A:$A,Cleaning!$T:$T,0,0)</f>
        <v>0.41</v>
      </c>
      <c r="Q1620" s="5">
        <f>_xlfn.XLOOKUP(A1620,Cleaning!$A:$A,Cleaning!$V:$V,0,0)</f>
        <v>5.89</v>
      </c>
    </row>
    <row r="1621" spans="1:17" x14ac:dyDescent="0.3">
      <c r="A1621" s="3">
        <v>121619</v>
      </c>
      <c r="B1621">
        <f>_xlfn.XLOOKUP(A1621,Cleaning!$A:$A,Cleaning!$B:$B,0,0)</f>
        <v>402</v>
      </c>
      <c r="C1621" s="2">
        <f>_xlfn.XLOOKUP(A1621,Cleaning!$A:$A,Cleaning!$C:$C,0,0)</f>
        <v>45787</v>
      </c>
      <c r="D1621" s="4">
        <f>_xlfn.XLOOKUP(A1621,Cleaning!$A:$A,Cleaning!$D:$D,0,0)</f>
        <v>0.1711574074074074</v>
      </c>
      <c r="E1621" s="2">
        <f>_xlfn.XLOOKUP(A1621,Cleaning!$A:$A,Cleaning!$E:$E,0,0)</f>
        <v>45787</v>
      </c>
      <c r="F1621" s="10" t="str">
        <f>_xlfn.XLOOKUP(A1621,Cleaning!$A:$A,Cleaning!$F:$F,0,0)</f>
        <v>Saturday</v>
      </c>
      <c r="G1621" t="str">
        <f>_xlfn.XLOOKUP(A1621,Cleaning!$A:$A,Cleaning!$G:$G,0,0)</f>
        <v>Afternoon</v>
      </c>
      <c r="H1621" t="str">
        <f>_xlfn.XLOOKUP(A1621,Cleaning!$A:$A,Cleaning!$I:$I,0,0)</f>
        <v>Drive-Thru</v>
      </c>
      <c r="I1621" t="str">
        <f>_xlfn.XLOOKUP(A1621,Cleaning!$A:$A,Cleaning!$J:$J,0,0)</f>
        <v>Milkshake</v>
      </c>
      <c r="J1621" t="str">
        <f>_xlfn.XLOOKUP(A1621,Cleaning!$A:$A,Cleaning!$L:$L,0,0)</f>
        <v>No Modifier</v>
      </c>
      <c r="K1621" t="str">
        <f>_xlfn.XLOOKUP(A1621,Cleaning!$A:$A,Cleaning!$X:$X,0,0)</f>
        <v>Card</v>
      </c>
      <c r="L1621" s="3">
        <f>_xlfn.XLOOKUP(A1621,Cleaning!$A:$A,Cleaning!$M:$M,0,0)</f>
        <v>1</v>
      </c>
      <c r="M1621" s="5">
        <f>_xlfn.XLOOKUP(A1621,Cleaning!$A:$A,Cleaning!$O:$O,0,0)</f>
        <v>4.37</v>
      </c>
      <c r="N1621" s="12">
        <f>_xlfn.XLOOKUP(A1621,Cleaning!$A:$A,Cleaning!$P:$P,0,0)</f>
        <v>4.37</v>
      </c>
      <c r="O1621">
        <f>_xlfn.XLOOKUP(A1621,Cleaning!$A:$A,Cleaning!$R:$R,0,0)</f>
        <v>0</v>
      </c>
      <c r="P1621">
        <f>_xlfn.XLOOKUP(A1621,Cleaning!$A:$A,Cleaning!$T:$T,0,0)</f>
        <v>0.31</v>
      </c>
      <c r="Q1621" s="5">
        <f>_xlfn.XLOOKUP(A1621,Cleaning!$A:$A,Cleaning!$V:$V,0,0)</f>
        <v>4.68</v>
      </c>
    </row>
    <row r="1622" spans="1:17" x14ac:dyDescent="0.3">
      <c r="A1622" s="3">
        <v>121620</v>
      </c>
      <c r="B1622">
        <f>_xlfn.XLOOKUP(A1622,Cleaning!$A:$A,Cleaning!$B:$B,0,0)</f>
        <v>401</v>
      </c>
      <c r="C1622" s="2">
        <f>_xlfn.XLOOKUP(A1622,Cleaning!$A:$A,Cleaning!$C:$C,0,0)</f>
        <v>45835</v>
      </c>
      <c r="D1622" s="4">
        <f>_xlfn.XLOOKUP(A1622,Cleaning!$A:$A,Cleaning!$D:$D,0,0)</f>
        <v>0.27001157407407406</v>
      </c>
      <c r="E1622" s="2">
        <f>_xlfn.XLOOKUP(A1622,Cleaning!$A:$A,Cleaning!$E:$E,0,0)</f>
        <v>45835</v>
      </c>
      <c r="F1622" s="10" t="str">
        <f>_xlfn.XLOOKUP(A1622,Cleaning!$A:$A,Cleaning!$F:$F,0,0)</f>
        <v>Friday</v>
      </c>
      <c r="G1622" t="str">
        <f>_xlfn.XLOOKUP(A1622,Cleaning!$A:$A,Cleaning!$G:$G,0,0)</f>
        <v>Breakfast</v>
      </c>
      <c r="H1622" t="str">
        <f>_xlfn.XLOOKUP(A1622,Cleaning!$A:$A,Cleaning!$I:$I,0,0)</f>
        <v>Takeout</v>
      </c>
      <c r="I1622" t="str">
        <f>_xlfn.XLOOKUP(A1622,Cleaning!$A:$A,Cleaning!$J:$J,0,0)</f>
        <v>Egg Muffin</v>
      </c>
      <c r="J1622" t="str">
        <f>_xlfn.XLOOKUP(A1622,Cleaning!$A:$A,Cleaning!$L:$L,0,0)</f>
        <v>No Modifier</v>
      </c>
      <c r="K1622" t="str">
        <f>_xlfn.XLOOKUP(A1622,Cleaning!$A:$A,Cleaning!$X:$X,0,0)</f>
        <v>Card</v>
      </c>
      <c r="L1622" s="3">
        <f>_xlfn.XLOOKUP(A1622,Cleaning!$A:$A,Cleaning!$M:$M,0,0)</f>
        <v>1</v>
      </c>
      <c r="M1622" s="5">
        <f>_xlfn.XLOOKUP(A1622,Cleaning!$A:$A,Cleaning!$O:$O,0,0)</f>
        <v>3.27</v>
      </c>
      <c r="N1622" s="12">
        <f>_xlfn.XLOOKUP(A1622,Cleaning!$A:$A,Cleaning!$P:$P,0,0)</f>
        <v>3.27</v>
      </c>
      <c r="O1622">
        <f>_xlfn.XLOOKUP(A1622,Cleaning!$A:$A,Cleaning!$R:$R,0,0)</f>
        <v>0</v>
      </c>
      <c r="P1622">
        <f>_xlfn.XLOOKUP(A1622,Cleaning!$A:$A,Cleaning!$T:$T,0,0)</f>
        <v>0.25</v>
      </c>
      <c r="Q1622" s="5">
        <f>_xlfn.XLOOKUP(A1622,Cleaning!$A:$A,Cleaning!$V:$V,0,0)</f>
        <v>3.52</v>
      </c>
    </row>
    <row r="1623" spans="1:17" x14ac:dyDescent="0.3">
      <c r="A1623" s="3">
        <v>121621</v>
      </c>
      <c r="B1623">
        <f>_xlfn.XLOOKUP(A1623,Cleaning!$A:$A,Cleaning!$B:$B,0,0)</f>
        <v>102</v>
      </c>
      <c r="C1623" s="2">
        <f>_xlfn.XLOOKUP(A1623,Cleaning!$A:$A,Cleaning!$C:$C,0,0)</f>
        <v>45868</v>
      </c>
      <c r="D1623" s="4">
        <f>_xlfn.XLOOKUP(A1623,Cleaning!$A:$A,Cleaning!$D:$D,0,0)</f>
        <v>0.48166666666666669</v>
      </c>
      <c r="E1623" s="2">
        <f>_xlfn.XLOOKUP(A1623,Cleaning!$A:$A,Cleaning!$E:$E,0,0)</f>
        <v>45868</v>
      </c>
      <c r="F1623" s="10" t="str">
        <f>_xlfn.XLOOKUP(A1623,Cleaning!$A:$A,Cleaning!$F:$F,0,0)</f>
        <v>Wednesday</v>
      </c>
      <c r="G1623" t="str">
        <f>_xlfn.XLOOKUP(A1623,Cleaning!$A:$A,Cleaning!$G:$G,0,0)</f>
        <v>Morning</v>
      </c>
      <c r="H1623" t="str">
        <f>_xlfn.XLOOKUP(A1623,Cleaning!$A:$A,Cleaning!$I:$I,0,0)</f>
        <v>Delivery</v>
      </c>
      <c r="I1623" t="str">
        <f>_xlfn.XLOOKUP(A1623,Cleaning!$A:$A,Cleaning!$J:$J,0,0)</f>
        <v>Coffee</v>
      </c>
      <c r="J1623" t="str">
        <f>_xlfn.XLOOKUP(A1623,Cleaning!$A:$A,Cleaning!$L:$L,0,0)</f>
        <v>Almond Milk</v>
      </c>
      <c r="K1623" t="str">
        <f>_xlfn.XLOOKUP(A1623,Cleaning!$A:$A,Cleaning!$X:$X,0,0)</f>
        <v>MobilePay</v>
      </c>
      <c r="L1623" s="3">
        <f>_xlfn.XLOOKUP(A1623,Cleaning!$A:$A,Cleaning!$M:$M,0,0)</f>
        <v>1</v>
      </c>
      <c r="M1623" s="5">
        <f>_xlfn.XLOOKUP(A1623,Cleaning!$A:$A,Cleaning!$O:$O,0,0)</f>
        <v>2.2999999999999998</v>
      </c>
      <c r="N1623" s="12">
        <f>_xlfn.XLOOKUP(A1623,Cleaning!$A:$A,Cleaning!$P:$P,0,0)</f>
        <v>2.2999999999999998</v>
      </c>
      <c r="O1623">
        <f>_xlfn.XLOOKUP(A1623,Cleaning!$A:$A,Cleaning!$R:$R,0,0)</f>
        <v>0</v>
      </c>
      <c r="P1623">
        <f>_xlfn.XLOOKUP(A1623,Cleaning!$A:$A,Cleaning!$T:$T,0,0)</f>
        <v>0.14000000000000001</v>
      </c>
      <c r="Q1623" s="5">
        <f>_xlfn.XLOOKUP(A1623,Cleaning!$A:$A,Cleaning!$V:$V,0,0)</f>
        <v>2.44</v>
      </c>
    </row>
    <row r="1624" spans="1:17" x14ac:dyDescent="0.3">
      <c r="A1624" s="3">
        <v>121622</v>
      </c>
      <c r="B1624">
        <f>_xlfn.XLOOKUP(A1624,Cleaning!$A:$A,Cleaning!$B:$B,0,0)</f>
        <v>103</v>
      </c>
      <c r="C1624" s="2">
        <f>_xlfn.XLOOKUP(A1624,Cleaning!$A:$A,Cleaning!$C:$C,0,0)</f>
        <v>45862</v>
      </c>
      <c r="D1624" s="4">
        <f>_xlfn.XLOOKUP(A1624,Cleaning!$A:$A,Cleaning!$D:$D,0,0)</f>
        <v>0.48165509259259259</v>
      </c>
      <c r="E1624" s="2">
        <f>_xlfn.XLOOKUP(A1624,Cleaning!$A:$A,Cleaning!$E:$E,0,0)</f>
        <v>45862</v>
      </c>
      <c r="F1624" s="10" t="str">
        <f>_xlfn.XLOOKUP(A1624,Cleaning!$A:$A,Cleaning!$F:$F,0,0)</f>
        <v>Thursday</v>
      </c>
      <c r="G1624" t="str">
        <f>_xlfn.XLOOKUP(A1624,Cleaning!$A:$A,Cleaning!$G:$G,0,0)</f>
        <v>Morning</v>
      </c>
      <c r="H1624" t="str">
        <f>_xlfn.XLOOKUP(A1624,Cleaning!$A:$A,Cleaning!$I:$I,0,0)</f>
        <v>Dine-In</v>
      </c>
      <c r="I1624" t="str">
        <f>_xlfn.XLOOKUP(A1624,Cleaning!$A:$A,Cleaning!$J:$J,0,0)</f>
        <v>Hash Browns</v>
      </c>
      <c r="J1624" t="str">
        <f>_xlfn.XLOOKUP(A1624,Cleaning!$A:$A,Cleaning!$L:$L,0,0)</f>
        <v>No Modifier</v>
      </c>
      <c r="K1624" t="str">
        <f>_xlfn.XLOOKUP(A1624,Cleaning!$A:$A,Cleaning!$X:$X,0,0)</f>
        <v>Card</v>
      </c>
      <c r="L1624" s="3">
        <f>_xlfn.XLOOKUP(A1624,Cleaning!$A:$A,Cleaning!$M:$M,0,0)</f>
        <v>1</v>
      </c>
      <c r="M1624" s="5">
        <f>_xlfn.XLOOKUP(A1624,Cleaning!$A:$A,Cleaning!$O:$O,0,0)</f>
        <v>2.0699999999999998</v>
      </c>
      <c r="N1624" s="12">
        <f>_xlfn.XLOOKUP(A1624,Cleaning!$A:$A,Cleaning!$P:$P,0,0)</f>
        <v>2.0699999999999998</v>
      </c>
      <c r="O1624">
        <f>_xlfn.XLOOKUP(A1624,Cleaning!$A:$A,Cleaning!$R:$R,0,0)</f>
        <v>0</v>
      </c>
      <c r="P1624">
        <f>_xlfn.XLOOKUP(A1624,Cleaning!$A:$A,Cleaning!$T:$T,0,0)</f>
        <v>0.18</v>
      </c>
      <c r="Q1624" s="5">
        <f>_xlfn.XLOOKUP(A1624,Cleaning!$A:$A,Cleaning!$V:$V,0,0)</f>
        <v>2.25</v>
      </c>
    </row>
    <row r="1625" spans="1:17" x14ac:dyDescent="0.3">
      <c r="A1625" s="3">
        <v>121623</v>
      </c>
      <c r="B1625">
        <f>_xlfn.XLOOKUP(A1625,Cleaning!$A:$A,Cleaning!$B:$B,0,0)</f>
        <v>202</v>
      </c>
      <c r="C1625" s="2">
        <f>_xlfn.XLOOKUP(A1625,Cleaning!$A:$A,Cleaning!$C:$C,0,0)</f>
        <v>45859</v>
      </c>
      <c r="D1625" s="4">
        <f>_xlfn.XLOOKUP(A1625,Cleaning!$A:$A,Cleaning!$D:$D,0,0)</f>
        <v>0.46469907407407407</v>
      </c>
      <c r="E1625" s="2">
        <f>_xlfn.XLOOKUP(A1625,Cleaning!$A:$A,Cleaning!$E:$E,0,0)</f>
        <v>45859</v>
      </c>
      <c r="F1625" s="10" t="str">
        <f>_xlfn.XLOOKUP(A1625,Cleaning!$A:$A,Cleaning!$F:$F,0,0)</f>
        <v>Monday</v>
      </c>
      <c r="G1625" t="str">
        <f>_xlfn.XLOOKUP(A1625,Cleaning!$A:$A,Cleaning!$G:$G,0,0)</f>
        <v>Lunch</v>
      </c>
      <c r="H1625" t="str">
        <f>_xlfn.XLOOKUP(A1625,Cleaning!$A:$A,Cleaning!$I:$I,0,0)</f>
        <v>Drive-Thru</v>
      </c>
      <c r="I1625" t="str">
        <f>_xlfn.XLOOKUP(A1625,Cleaning!$A:$A,Cleaning!$J:$J,0,0)</f>
        <v>Chicken Sandwich Combo</v>
      </c>
      <c r="J1625" t="str">
        <f>_xlfn.XLOOKUP(A1625,Cleaning!$A:$A,Cleaning!$L:$L,0,0)</f>
        <v>No Modifier</v>
      </c>
      <c r="K1625" t="str">
        <f>_xlfn.XLOOKUP(A1625,Cleaning!$A:$A,Cleaning!$X:$X,0,0)</f>
        <v>Card</v>
      </c>
      <c r="L1625" s="3">
        <f>_xlfn.XLOOKUP(A1625,Cleaning!$A:$A,Cleaning!$M:$M,0,0)</f>
        <v>1</v>
      </c>
      <c r="M1625" s="5">
        <f>_xlfn.XLOOKUP(A1625,Cleaning!$A:$A,Cleaning!$O:$O,0,0)</f>
        <v>8.66</v>
      </c>
      <c r="N1625" s="12">
        <f>_xlfn.XLOOKUP(A1625,Cleaning!$A:$A,Cleaning!$P:$P,0,0)</f>
        <v>8.66</v>
      </c>
      <c r="O1625">
        <f>_xlfn.XLOOKUP(A1625,Cleaning!$A:$A,Cleaning!$R:$R,0,0)</f>
        <v>0</v>
      </c>
      <c r="P1625">
        <f>_xlfn.XLOOKUP(A1625,Cleaning!$A:$A,Cleaning!$T:$T,0,0)</f>
        <v>0.56000000000000005</v>
      </c>
      <c r="Q1625" s="5">
        <f>_xlfn.XLOOKUP(A1625,Cleaning!$A:$A,Cleaning!$V:$V,0,0)</f>
        <v>9.2200000000000006</v>
      </c>
    </row>
    <row r="1626" spans="1:17" x14ac:dyDescent="0.3">
      <c r="A1626" s="3">
        <v>121624</v>
      </c>
      <c r="B1626">
        <f>_xlfn.XLOOKUP(A1626,Cleaning!$A:$A,Cleaning!$B:$B,0,0)</f>
        <v>102</v>
      </c>
      <c r="C1626" s="2">
        <f>_xlfn.XLOOKUP(A1626,Cleaning!$A:$A,Cleaning!$C:$C,0,0)</f>
        <v>45767</v>
      </c>
      <c r="D1626" s="4">
        <f>_xlfn.XLOOKUP(A1626,Cleaning!$A:$A,Cleaning!$D:$D,0,0)</f>
        <v>0.29067129629629629</v>
      </c>
      <c r="E1626" s="2">
        <f>_xlfn.XLOOKUP(A1626,Cleaning!$A:$A,Cleaning!$E:$E,0,0)</f>
        <v>45767</v>
      </c>
      <c r="F1626" s="10" t="str">
        <f>_xlfn.XLOOKUP(A1626,Cleaning!$A:$A,Cleaning!$F:$F,0,0)</f>
        <v>Sunday</v>
      </c>
      <c r="G1626" t="str">
        <f>_xlfn.XLOOKUP(A1626,Cleaning!$A:$A,Cleaning!$G:$G,0,0)</f>
        <v>Dinner</v>
      </c>
      <c r="H1626" t="str">
        <f>_xlfn.XLOOKUP(A1626,Cleaning!$A:$A,Cleaning!$I:$I,0,0)</f>
        <v>Dine-In</v>
      </c>
      <c r="I1626" t="str">
        <f>_xlfn.XLOOKUP(A1626,Cleaning!$A:$A,Cleaning!$J:$J,0,0)</f>
        <v>Spicy Chicken Combo</v>
      </c>
      <c r="J1626" t="str">
        <f>_xlfn.XLOOKUP(A1626,Cleaning!$A:$A,Cleaning!$L:$L,0,0)</f>
        <v>No Modifier</v>
      </c>
      <c r="K1626" t="str">
        <f>_xlfn.XLOOKUP(A1626,Cleaning!$A:$A,Cleaning!$X:$X,0,0)</f>
        <v>Card</v>
      </c>
      <c r="L1626" s="3">
        <f>_xlfn.XLOOKUP(A1626,Cleaning!$A:$A,Cleaning!$M:$M,0,0)</f>
        <v>1</v>
      </c>
      <c r="M1626" s="5">
        <f ca="1">_xlfn.XLOOKUP(A1626,Cleaning!$A:$A,Cleaning!$O:$O,0,0)</f>
        <v>10.38</v>
      </c>
      <c r="N1626" s="12">
        <f ca="1">_xlfn.XLOOKUP(A1626,Cleaning!$A:$A,Cleaning!$P:$P,0,0)</f>
        <v>10.38</v>
      </c>
      <c r="O1626">
        <f ca="1">_xlfn.XLOOKUP(A1626,Cleaning!$A:$A,Cleaning!$R:$R,0,0)</f>
        <v>0.15</v>
      </c>
      <c r="P1626">
        <f>_xlfn.XLOOKUP(A1626,Cleaning!$A:$A,Cleaning!$T:$T,0,0)</f>
        <v>0.66</v>
      </c>
      <c r="Q1626" s="5">
        <f>_xlfn.XLOOKUP(A1626,Cleaning!$A:$A,Cleaning!$V:$V,0,0)</f>
        <v>10.89</v>
      </c>
    </row>
    <row r="1627" spans="1:17" x14ac:dyDescent="0.3">
      <c r="A1627" s="3">
        <v>121625</v>
      </c>
      <c r="B1627">
        <f>_xlfn.XLOOKUP(A1627,Cleaning!$A:$A,Cleaning!$B:$B,0,0)</f>
        <v>202</v>
      </c>
      <c r="C1627" s="2">
        <f>_xlfn.XLOOKUP(A1627,Cleaning!$A:$A,Cleaning!$C:$C,0,0)</f>
        <v>45778</v>
      </c>
      <c r="D1627" s="4">
        <f>_xlfn.XLOOKUP(A1627,Cleaning!$A:$A,Cleaning!$D:$D,0,0)</f>
        <v>0.49689814814814814</v>
      </c>
      <c r="E1627" s="2">
        <f>_xlfn.XLOOKUP(A1627,Cleaning!$A:$A,Cleaning!$E:$E,0,0)</f>
        <v>45778</v>
      </c>
      <c r="F1627" s="10" t="str">
        <f>_xlfn.XLOOKUP(A1627,Cleaning!$A:$A,Cleaning!$F:$F,0,0)</f>
        <v>Thursday</v>
      </c>
      <c r="G1627" t="str">
        <f>_xlfn.XLOOKUP(A1627,Cleaning!$A:$A,Cleaning!$G:$G,0,0)</f>
        <v>Lunch</v>
      </c>
      <c r="H1627" t="str">
        <f>_xlfn.XLOOKUP(A1627,Cleaning!$A:$A,Cleaning!$I:$I,0,0)</f>
        <v>Takeout</v>
      </c>
      <c r="I1627" t="str">
        <f>_xlfn.XLOOKUP(A1627,Cleaning!$A:$A,Cleaning!$J:$J,0,0)</f>
        <v>French Fries</v>
      </c>
      <c r="J1627" t="str">
        <f>_xlfn.XLOOKUP(A1627,Cleaning!$A:$A,Cleaning!$L:$L,0,0)</f>
        <v>Small Size</v>
      </c>
      <c r="K1627" t="str">
        <f>_xlfn.XLOOKUP(A1627,Cleaning!$A:$A,Cleaning!$X:$X,0,0)</f>
        <v>Cash</v>
      </c>
      <c r="L1627" s="3">
        <f>_xlfn.XLOOKUP(A1627,Cleaning!$A:$A,Cleaning!$M:$M,0,0)</f>
        <v>2</v>
      </c>
      <c r="M1627" s="5">
        <f>_xlfn.XLOOKUP(A1627,Cleaning!$A:$A,Cleaning!$O:$O,0,0)</f>
        <v>2.65</v>
      </c>
      <c r="N1627" s="12">
        <f>_xlfn.XLOOKUP(A1627,Cleaning!$A:$A,Cleaning!$P:$P,0,0)</f>
        <v>5.3</v>
      </c>
      <c r="O1627">
        <f>_xlfn.XLOOKUP(A1627,Cleaning!$A:$A,Cleaning!$R:$R,0,0)</f>
        <v>0</v>
      </c>
      <c r="P1627">
        <f>_xlfn.XLOOKUP(A1627,Cleaning!$A:$A,Cleaning!$T:$T,0,0)</f>
        <v>0.45</v>
      </c>
      <c r="Q1627" s="5">
        <f>_xlfn.XLOOKUP(A1627,Cleaning!$A:$A,Cleaning!$V:$V,0,0)</f>
        <v>5.75</v>
      </c>
    </row>
    <row r="1628" spans="1:17" x14ac:dyDescent="0.3">
      <c r="A1628" s="3">
        <v>121626</v>
      </c>
      <c r="B1628">
        <f>_xlfn.XLOOKUP(A1628,Cleaning!$A:$A,Cleaning!$B:$B,0,0)</f>
        <v>403</v>
      </c>
      <c r="C1628" s="2">
        <f>_xlfn.XLOOKUP(A1628,Cleaning!$A:$A,Cleaning!$C:$C,0,0)</f>
        <v>45779</v>
      </c>
      <c r="D1628" s="4">
        <f>_xlfn.XLOOKUP(A1628,Cleaning!$A:$A,Cleaning!$D:$D,0,0)</f>
        <v>0.51254629629629633</v>
      </c>
      <c r="E1628" s="2">
        <f>_xlfn.XLOOKUP(A1628,Cleaning!$A:$A,Cleaning!$E:$E,0,0)</f>
        <v>45779</v>
      </c>
      <c r="F1628" s="10" t="str">
        <f>_xlfn.XLOOKUP(A1628,Cleaning!$A:$A,Cleaning!$F:$F,0,0)</f>
        <v>Friday</v>
      </c>
      <c r="G1628" t="str">
        <f>_xlfn.XLOOKUP(A1628,Cleaning!$A:$A,Cleaning!$G:$G,0,0)</f>
        <v>Lunch</v>
      </c>
      <c r="H1628" t="str">
        <f>_xlfn.XLOOKUP(A1628,Cleaning!$A:$A,Cleaning!$I:$I,0,0)</f>
        <v>Unknown</v>
      </c>
      <c r="I1628" t="str">
        <f>_xlfn.XLOOKUP(A1628,Cleaning!$A:$A,Cleaning!$J:$J,0,0)</f>
        <v>Cheeseburger</v>
      </c>
      <c r="J1628" t="str">
        <f>_xlfn.XLOOKUP(A1628,Cleaning!$A:$A,Cleaning!$L:$L,0,0)</f>
        <v>No Modifier</v>
      </c>
      <c r="K1628" t="str">
        <f>_xlfn.XLOOKUP(A1628,Cleaning!$A:$A,Cleaning!$X:$X,0,0)</f>
        <v>Card</v>
      </c>
      <c r="L1628" s="3">
        <f>_xlfn.XLOOKUP(A1628,Cleaning!$A:$A,Cleaning!$M:$M,0,0)</f>
        <v>1</v>
      </c>
      <c r="M1628" s="5">
        <f>_xlfn.XLOOKUP(A1628,Cleaning!$A:$A,Cleaning!$O:$O,0,0)</f>
        <v>4.34</v>
      </c>
      <c r="N1628" s="12">
        <f>_xlfn.XLOOKUP(A1628,Cleaning!$A:$A,Cleaning!$P:$P,0,0)</f>
        <v>4.34</v>
      </c>
      <c r="O1628">
        <f>_xlfn.XLOOKUP(A1628,Cleaning!$A:$A,Cleaning!$R:$R,0,0)</f>
        <v>0</v>
      </c>
      <c r="P1628">
        <f>_xlfn.XLOOKUP(A1628,Cleaning!$A:$A,Cleaning!$T:$T,0,0)</f>
        <v>0.28000000000000003</v>
      </c>
      <c r="Q1628" s="5">
        <f>_xlfn.XLOOKUP(A1628,Cleaning!$A:$A,Cleaning!$V:$V,0,0)</f>
        <v>4.62</v>
      </c>
    </row>
    <row r="1629" spans="1:17" x14ac:dyDescent="0.3">
      <c r="A1629" s="3">
        <v>121627</v>
      </c>
      <c r="B1629">
        <f>_xlfn.XLOOKUP(A1629,Cleaning!$A:$A,Cleaning!$B:$B,0,0)</f>
        <v>301</v>
      </c>
      <c r="C1629" s="2">
        <f>_xlfn.XLOOKUP(A1629,Cleaning!$A:$A,Cleaning!$C:$C,0,0)</f>
        <v>45789</v>
      </c>
      <c r="D1629" s="4">
        <f>_xlfn.XLOOKUP(A1629,Cleaning!$A:$A,Cleaning!$D:$D,0,0)</f>
        <v>0.2988425925925926</v>
      </c>
      <c r="E1629" s="2">
        <f>_xlfn.XLOOKUP(A1629,Cleaning!$A:$A,Cleaning!$E:$E,0,0)</f>
        <v>45789</v>
      </c>
      <c r="F1629" s="10" t="str">
        <f>_xlfn.XLOOKUP(A1629,Cleaning!$A:$A,Cleaning!$F:$F,0,0)</f>
        <v>Monday</v>
      </c>
      <c r="G1629" t="str">
        <f>_xlfn.XLOOKUP(A1629,Cleaning!$A:$A,Cleaning!$G:$G,0,0)</f>
        <v>Dinner</v>
      </c>
      <c r="H1629" t="str">
        <f>_xlfn.XLOOKUP(A1629,Cleaning!$A:$A,Cleaning!$I:$I,0,0)</f>
        <v>Delivery</v>
      </c>
      <c r="I1629" t="str">
        <f>_xlfn.XLOOKUP(A1629,Cleaning!$A:$A,Cleaning!$J:$J,0,0)</f>
        <v>Chicken Sandwich Combo</v>
      </c>
      <c r="J1629" t="str">
        <f>_xlfn.XLOOKUP(A1629,Cleaning!$A:$A,Cleaning!$L:$L,0,0)</f>
        <v>No Modifier</v>
      </c>
      <c r="K1629" t="str">
        <f>_xlfn.XLOOKUP(A1629,Cleaning!$A:$A,Cleaning!$X:$X,0,0)</f>
        <v>Card</v>
      </c>
      <c r="L1629" s="3">
        <f>_xlfn.XLOOKUP(A1629,Cleaning!$A:$A,Cleaning!$M:$M,0,0)</f>
        <v>1</v>
      </c>
      <c r="M1629" s="5">
        <f>_xlfn.XLOOKUP(A1629,Cleaning!$A:$A,Cleaning!$O:$O,0,0)</f>
        <v>9.6300000000000008</v>
      </c>
      <c r="N1629" s="12">
        <f>_xlfn.XLOOKUP(A1629,Cleaning!$A:$A,Cleaning!$P:$P,0,0)</f>
        <v>9.6300000000000008</v>
      </c>
      <c r="O1629">
        <f>_xlfn.XLOOKUP(A1629,Cleaning!$A:$A,Cleaning!$R:$R,0,0)</f>
        <v>1.44</v>
      </c>
      <c r="P1629">
        <f>_xlfn.XLOOKUP(A1629,Cleaning!$A:$A,Cleaning!$T:$T,0,0)</f>
        <v>0.7</v>
      </c>
      <c r="Q1629" s="5">
        <f>_xlfn.XLOOKUP(A1629,Cleaning!$A:$A,Cleaning!$V:$V,0,0)</f>
        <v>8.89</v>
      </c>
    </row>
    <row r="1630" spans="1:17" x14ac:dyDescent="0.3">
      <c r="A1630" s="3">
        <v>121628</v>
      </c>
      <c r="B1630">
        <f>_xlfn.XLOOKUP(A1630,Cleaning!$A:$A,Cleaning!$B:$B,0,0)</f>
        <v>402</v>
      </c>
      <c r="C1630" s="2">
        <f>_xlfn.XLOOKUP(A1630,Cleaning!$A:$A,Cleaning!$C:$C,0,0)</f>
        <v>45794</v>
      </c>
      <c r="D1630" s="4">
        <f>_xlfn.XLOOKUP(A1630,Cleaning!$A:$A,Cleaning!$D:$D,0,0)</f>
        <v>0.39552083333333332</v>
      </c>
      <c r="E1630" s="2">
        <f>_xlfn.XLOOKUP(A1630,Cleaning!$A:$A,Cleaning!$E:$E,0,0)</f>
        <v>45794</v>
      </c>
      <c r="F1630" s="10" t="str">
        <f>_xlfn.XLOOKUP(A1630,Cleaning!$A:$A,Cleaning!$F:$F,0,0)</f>
        <v>Saturday</v>
      </c>
      <c r="G1630" t="str">
        <f>_xlfn.XLOOKUP(A1630,Cleaning!$A:$A,Cleaning!$G:$G,0,0)</f>
        <v>Breakfast</v>
      </c>
      <c r="H1630" t="str">
        <f>_xlfn.XLOOKUP(A1630,Cleaning!$A:$A,Cleaning!$I:$I,0,0)</f>
        <v>Dine-In</v>
      </c>
      <c r="I1630" t="str">
        <f>_xlfn.XLOOKUP(A1630,Cleaning!$A:$A,Cleaning!$J:$J,0,0)</f>
        <v>Egg Muffin</v>
      </c>
      <c r="J1630" t="str">
        <f>_xlfn.XLOOKUP(A1630,Cleaning!$A:$A,Cleaning!$L:$L,0,0)</f>
        <v>Sausage Patty</v>
      </c>
      <c r="K1630" t="str">
        <f>_xlfn.XLOOKUP(A1630,Cleaning!$A:$A,Cleaning!$X:$X,0,0)</f>
        <v>Card</v>
      </c>
      <c r="L1630" s="3">
        <f>_xlfn.XLOOKUP(A1630,Cleaning!$A:$A,Cleaning!$M:$M,0,0)</f>
        <v>1</v>
      </c>
      <c r="M1630" s="5">
        <f>_xlfn.XLOOKUP(A1630,Cleaning!$A:$A,Cleaning!$O:$O,0,0)</f>
        <v>4.46</v>
      </c>
      <c r="N1630" s="12">
        <f>_xlfn.XLOOKUP(A1630,Cleaning!$A:$A,Cleaning!$P:$P,0,0)</f>
        <v>4.46</v>
      </c>
      <c r="O1630">
        <f>_xlfn.XLOOKUP(A1630,Cleaning!$A:$A,Cleaning!$R:$R,0,0)</f>
        <v>0</v>
      </c>
      <c r="P1630">
        <f>_xlfn.XLOOKUP(A1630,Cleaning!$A:$A,Cleaning!$T:$T,0,0)</f>
        <v>0.36</v>
      </c>
      <c r="Q1630" s="5">
        <f>_xlfn.XLOOKUP(A1630,Cleaning!$A:$A,Cleaning!$V:$V,0,0)</f>
        <v>4.82</v>
      </c>
    </row>
    <row r="1631" spans="1:17" x14ac:dyDescent="0.3">
      <c r="A1631" s="3">
        <v>121629</v>
      </c>
      <c r="B1631">
        <f>_xlfn.XLOOKUP(A1631,Cleaning!$A:$A,Cleaning!$B:$B,0,0)</f>
        <v>501</v>
      </c>
      <c r="C1631" s="2">
        <f>_xlfn.XLOOKUP(A1631,Cleaning!$A:$A,Cleaning!$C:$C,0,0)</f>
        <v>45872</v>
      </c>
      <c r="D1631" s="4">
        <f>_xlfn.XLOOKUP(A1631,Cleaning!$A:$A,Cleaning!$D:$D,0,0)</f>
        <v>0.49047453703703703</v>
      </c>
      <c r="E1631" s="2">
        <f>_xlfn.XLOOKUP(A1631,Cleaning!$A:$A,Cleaning!$E:$E,0,0)</f>
        <v>45872</v>
      </c>
      <c r="F1631" s="10" t="str">
        <f>_xlfn.XLOOKUP(A1631,Cleaning!$A:$A,Cleaning!$F:$F,0,0)</f>
        <v>Sunday</v>
      </c>
      <c r="G1631" t="str">
        <f>_xlfn.XLOOKUP(A1631,Cleaning!$A:$A,Cleaning!$G:$G,0,0)</f>
        <v>Morning</v>
      </c>
      <c r="H1631" t="str">
        <f>_xlfn.XLOOKUP(A1631,Cleaning!$A:$A,Cleaning!$I:$I,0,0)</f>
        <v>Dine-In</v>
      </c>
      <c r="I1631" t="str">
        <f>_xlfn.XLOOKUP(A1631,Cleaning!$A:$A,Cleaning!$J:$J,0,0)</f>
        <v>Chicken Nuggets (6pc)</v>
      </c>
      <c r="J1631" t="str">
        <f>_xlfn.XLOOKUP(A1631,Cleaning!$A:$A,Cleaning!$L:$L,0,0)</f>
        <v>No Modifier</v>
      </c>
      <c r="K1631" t="str">
        <f>_xlfn.XLOOKUP(A1631,Cleaning!$A:$A,Cleaning!$X:$X,0,0)</f>
        <v>Card</v>
      </c>
      <c r="L1631" s="3">
        <f>_xlfn.XLOOKUP(A1631,Cleaning!$A:$A,Cleaning!$M:$M,0,0)</f>
        <v>1</v>
      </c>
      <c r="M1631" s="5">
        <f>_xlfn.XLOOKUP(A1631,Cleaning!$A:$A,Cleaning!$O:$O,0,0)</f>
        <v>3.95</v>
      </c>
      <c r="N1631" s="12">
        <f>_xlfn.XLOOKUP(A1631,Cleaning!$A:$A,Cleaning!$P:$P,0,0)</f>
        <v>3.95</v>
      </c>
      <c r="O1631">
        <f>_xlfn.XLOOKUP(A1631,Cleaning!$A:$A,Cleaning!$R:$R,0,0)</f>
        <v>0</v>
      </c>
      <c r="P1631">
        <f>_xlfn.XLOOKUP(A1631,Cleaning!$A:$A,Cleaning!$T:$T,0,0)</f>
        <v>0.38</v>
      </c>
      <c r="Q1631" s="5">
        <f>_xlfn.XLOOKUP(A1631,Cleaning!$A:$A,Cleaning!$V:$V,0,0)</f>
        <v>4.33</v>
      </c>
    </row>
    <row r="1632" spans="1:17" x14ac:dyDescent="0.3">
      <c r="A1632" s="3">
        <v>121630</v>
      </c>
      <c r="B1632">
        <f>_xlfn.XLOOKUP(A1632,Cleaning!$A:$A,Cleaning!$B:$B,0,0)</f>
        <v>401</v>
      </c>
      <c r="C1632" s="2">
        <f>_xlfn.XLOOKUP(A1632,Cleaning!$A:$A,Cleaning!$C:$C,0,0)</f>
        <v>45800</v>
      </c>
      <c r="D1632" s="4">
        <f>_xlfn.XLOOKUP(A1632,Cleaning!$A:$A,Cleaning!$D:$D,0,0)</f>
        <v>0.3369328703703704</v>
      </c>
      <c r="E1632" s="2">
        <f>_xlfn.XLOOKUP(A1632,Cleaning!$A:$A,Cleaning!$E:$E,0,0)</f>
        <v>45800</v>
      </c>
      <c r="F1632" s="10" t="str">
        <f>_xlfn.XLOOKUP(A1632,Cleaning!$A:$A,Cleaning!$F:$F,0,0)</f>
        <v>Friday</v>
      </c>
      <c r="G1632" t="str">
        <f>_xlfn.XLOOKUP(A1632,Cleaning!$A:$A,Cleaning!$G:$G,0,0)</f>
        <v>Dinner</v>
      </c>
      <c r="H1632" t="str">
        <f>_xlfn.XLOOKUP(A1632,Cleaning!$A:$A,Cleaning!$I:$I,0,0)</f>
        <v>Drive-Thru</v>
      </c>
      <c r="I1632" t="str">
        <f>_xlfn.XLOOKUP(A1632,Cleaning!$A:$A,Cleaning!$J:$J,0,0)</f>
        <v>Spicy Chicken Sandwich</v>
      </c>
      <c r="J1632" t="str">
        <f>_xlfn.XLOOKUP(A1632,Cleaning!$A:$A,Cleaning!$L:$L,0,0)</f>
        <v>No Modifier</v>
      </c>
      <c r="K1632" t="str">
        <f>_xlfn.XLOOKUP(A1632,Cleaning!$A:$A,Cleaning!$X:$X,0,0)</f>
        <v>Card</v>
      </c>
      <c r="L1632" s="3">
        <f>_xlfn.XLOOKUP(A1632,Cleaning!$A:$A,Cleaning!$M:$M,0,0)</f>
        <v>1</v>
      </c>
      <c r="M1632" s="5">
        <f>_xlfn.XLOOKUP(A1632,Cleaning!$A:$A,Cleaning!$O:$O,0,0)</f>
        <v>5.83</v>
      </c>
      <c r="N1632" s="12">
        <f>_xlfn.XLOOKUP(A1632,Cleaning!$A:$A,Cleaning!$P:$P,0,0)</f>
        <v>5.83</v>
      </c>
      <c r="O1632">
        <f>_xlfn.XLOOKUP(A1632,Cleaning!$A:$A,Cleaning!$R:$R,0,0)</f>
        <v>0</v>
      </c>
      <c r="P1632">
        <f>_xlfn.XLOOKUP(A1632,Cleaning!$A:$A,Cleaning!$T:$T,0,0)</f>
        <v>0.5</v>
      </c>
      <c r="Q1632" s="5">
        <f>_xlfn.XLOOKUP(A1632,Cleaning!$A:$A,Cleaning!$V:$V,0,0)</f>
        <v>6.33</v>
      </c>
    </row>
    <row r="1633" spans="1:17" x14ac:dyDescent="0.3">
      <c r="A1633" s="3">
        <v>121631</v>
      </c>
      <c r="B1633">
        <f>_xlfn.XLOOKUP(A1633,Cleaning!$A:$A,Cleaning!$B:$B,0,0)</f>
        <v>101</v>
      </c>
      <c r="C1633" s="2">
        <f>_xlfn.XLOOKUP(A1633,Cleaning!$A:$A,Cleaning!$C:$C,0,0)</f>
        <v>45760</v>
      </c>
      <c r="D1633" s="4">
        <f>_xlfn.XLOOKUP(A1633,Cleaning!$A:$A,Cleaning!$D:$D,0,0)</f>
        <v>9.3807870370370375E-2</v>
      </c>
      <c r="E1633" s="2">
        <f>_xlfn.XLOOKUP(A1633,Cleaning!$A:$A,Cleaning!$E:$E,0,0)</f>
        <v>45760</v>
      </c>
      <c r="F1633" s="10" t="str">
        <f>_xlfn.XLOOKUP(A1633,Cleaning!$A:$A,Cleaning!$F:$F,0,0)</f>
        <v>Sunday</v>
      </c>
      <c r="G1633" t="str">
        <f>_xlfn.XLOOKUP(A1633,Cleaning!$A:$A,Cleaning!$G:$G,0,0)</f>
        <v>Lunch</v>
      </c>
      <c r="H1633" t="str">
        <f>_xlfn.XLOOKUP(A1633,Cleaning!$A:$A,Cleaning!$I:$I,0,0)</f>
        <v>Delivery</v>
      </c>
      <c r="I1633" t="str">
        <f>_xlfn.XLOOKUP(A1633,Cleaning!$A:$A,Cleaning!$J:$J,0,0)</f>
        <v>Cheeseburger</v>
      </c>
      <c r="J1633" t="str">
        <f>_xlfn.XLOOKUP(A1633,Cleaning!$A:$A,Cleaning!$L:$L,0,0)</f>
        <v>No Modifier</v>
      </c>
      <c r="K1633" t="str">
        <f>_xlfn.XLOOKUP(A1633,Cleaning!$A:$A,Cleaning!$X:$X,0,0)</f>
        <v>Card</v>
      </c>
      <c r="L1633" s="3">
        <f>_xlfn.XLOOKUP(A1633,Cleaning!$A:$A,Cleaning!$M:$M,0,0)</f>
        <v>1</v>
      </c>
      <c r="M1633" s="5">
        <f>_xlfn.XLOOKUP(A1633,Cleaning!$A:$A,Cleaning!$O:$O,0,0)</f>
        <v>4.21</v>
      </c>
      <c r="N1633" s="12">
        <f>_xlfn.XLOOKUP(A1633,Cleaning!$A:$A,Cleaning!$P:$P,0,0)</f>
        <v>4.21</v>
      </c>
      <c r="O1633">
        <f>_xlfn.XLOOKUP(A1633,Cleaning!$A:$A,Cleaning!$R:$R,0,0)</f>
        <v>0</v>
      </c>
      <c r="P1633">
        <f>_xlfn.XLOOKUP(A1633,Cleaning!$A:$A,Cleaning!$T:$T,0,0)</f>
        <v>0.36</v>
      </c>
      <c r="Q1633" s="5">
        <f>_xlfn.XLOOKUP(A1633,Cleaning!$A:$A,Cleaning!$V:$V,0,0)</f>
        <v>4.57</v>
      </c>
    </row>
    <row r="1634" spans="1:17" x14ac:dyDescent="0.3">
      <c r="A1634" s="3">
        <v>121632</v>
      </c>
      <c r="B1634">
        <f>_xlfn.XLOOKUP(A1634,Cleaning!$A:$A,Cleaning!$B:$B,0,0)</f>
        <v>101</v>
      </c>
      <c r="C1634" s="2">
        <f>_xlfn.XLOOKUP(A1634,Cleaning!$A:$A,Cleaning!$C:$C,0,0)</f>
        <v>45822</v>
      </c>
      <c r="D1634" s="4">
        <f>_xlfn.XLOOKUP(A1634,Cleaning!$A:$A,Cleaning!$D:$D,0,0)</f>
        <v>0.31487268518518519</v>
      </c>
      <c r="E1634" s="2">
        <f>_xlfn.XLOOKUP(A1634,Cleaning!$A:$A,Cleaning!$E:$E,0,0)</f>
        <v>45822</v>
      </c>
      <c r="F1634" s="10" t="str">
        <f>_xlfn.XLOOKUP(A1634,Cleaning!$A:$A,Cleaning!$F:$F,0,0)</f>
        <v>Saturday</v>
      </c>
      <c r="G1634" t="str">
        <f>_xlfn.XLOOKUP(A1634,Cleaning!$A:$A,Cleaning!$G:$G,0,0)</f>
        <v>Breakfast</v>
      </c>
      <c r="H1634" t="str">
        <f>_xlfn.XLOOKUP(A1634,Cleaning!$A:$A,Cleaning!$I:$I,0,0)</f>
        <v>Takeout</v>
      </c>
      <c r="I1634" t="str">
        <f>_xlfn.XLOOKUP(A1634,Cleaning!$A:$A,Cleaning!$J:$J,0,0)</f>
        <v>Breakfast Burrito</v>
      </c>
      <c r="J1634" t="str">
        <f>_xlfn.XLOOKUP(A1634,Cleaning!$A:$A,Cleaning!$L:$L,0,0)</f>
        <v>No Modifier</v>
      </c>
      <c r="K1634" t="str">
        <f>_xlfn.XLOOKUP(A1634,Cleaning!$A:$A,Cleaning!$X:$X,0,0)</f>
        <v>Card</v>
      </c>
      <c r="L1634" s="3">
        <f>_xlfn.XLOOKUP(A1634,Cleaning!$A:$A,Cleaning!$M:$M,0,0)</f>
        <v>1</v>
      </c>
      <c r="M1634" s="5">
        <f>_xlfn.XLOOKUP(A1634,Cleaning!$A:$A,Cleaning!$O:$O,0,0)</f>
        <v>4.78</v>
      </c>
      <c r="N1634" s="12">
        <f>_xlfn.XLOOKUP(A1634,Cleaning!$A:$A,Cleaning!$P:$P,0,0)</f>
        <v>4.78</v>
      </c>
      <c r="O1634">
        <f>_xlfn.XLOOKUP(A1634,Cleaning!$A:$A,Cleaning!$R:$R,0,0)</f>
        <v>0</v>
      </c>
      <c r="P1634">
        <f>_xlfn.XLOOKUP(A1634,Cleaning!$A:$A,Cleaning!$T:$T,0,0)</f>
        <v>0.43</v>
      </c>
      <c r="Q1634" s="5">
        <f>_xlfn.XLOOKUP(A1634,Cleaning!$A:$A,Cleaning!$V:$V,0,0)</f>
        <v>5.21</v>
      </c>
    </row>
    <row r="1635" spans="1:17" x14ac:dyDescent="0.3">
      <c r="A1635" s="3">
        <v>121633</v>
      </c>
      <c r="B1635">
        <f>_xlfn.XLOOKUP(A1635,Cleaning!$A:$A,Cleaning!$B:$B,0,0)</f>
        <v>402</v>
      </c>
      <c r="C1635" s="2">
        <f>_xlfn.XLOOKUP(A1635,Cleaning!$A:$A,Cleaning!$C:$C,0,0)</f>
        <v>45878</v>
      </c>
      <c r="D1635" s="4">
        <f>_xlfn.XLOOKUP(A1635,Cleaning!$A:$A,Cleaning!$D:$D,0,0)</f>
        <v>0.26980324074074075</v>
      </c>
      <c r="E1635" s="2">
        <f>_xlfn.XLOOKUP(A1635,Cleaning!$A:$A,Cleaning!$E:$E,0,0)</f>
        <v>45878</v>
      </c>
      <c r="F1635" s="10" t="str">
        <f>_xlfn.XLOOKUP(A1635,Cleaning!$A:$A,Cleaning!$F:$F,0,0)</f>
        <v>Saturday</v>
      </c>
      <c r="G1635" t="str">
        <f>_xlfn.XLOOKUP(A1635,Cleaning!$A:$A,Cleaning!$G:$G,0,0)</f>
        <v>Dinner</v>
      </c>
      <c r="H1635" t="str">
        <f>_xlfn.XLOOKUP(A1635,Cleaning!$A:$A,Cleaning!$I:$I,0,0)</f>
        <v>Drive-Thru</v>
      </c>
      <c r="I1635" t="str">
        <f>_xlfn.XLOOKUP(A1635,Cleaning!$A:$A,Cleaning!$J:$J,0,0)</f>
        <v>Chicken Sandwich</v>
      </c>
      <c r="J1635" t="str">
        <f>_xlfn.XLOOKUP(A1635,Cleaning!$A:$A,Cleaning!$L:$L,0,0)</f>
        <v>Spicy</v>
      </c>
      <c r="K1635" t="str">
        <f>_xlfn.XLOOKUP(A1635,Cleaning!$A:$A,Cleaning!$X:$X,0,0)</f>
        <v>Cash</v>
      </c>
      <c r="L1635" s="3">
        <f>_xlfn.XLOOKUP(A1635,Cleaning!$A:$A,Cleaning!$M:$M,0,0)</f>
        <v>2</v>
      </c>
      <c r="M1635" s="5">
        <f>_xlfn.XLOOKUP(A1635,Cleaning!$A:$A,Cleaning!$O:$O,0,0)</f>
        <v>5.7700000000000005</v>
      </c>
      <c r="N1635" s="12">
        <f>_xlfn.XLOOKUP(A1635,Cleaning!$A:$A,Cleaning!$P:$P,0,0)</f>
        <v>11.540000000000001</v>
      </c>
      <c r="O1635">
        <f>_xlfn.XLOOKUP(A1635,Cleaning!$A:$A,Cleaning!$R:$R,0,0)</f>
        <v>0</v>
      </c>
      <c r="P1635">
        <f>_xlfn.XLOOKUP(A1635,Cleaning!$A:$A,Cleaning!$T:$T,0,0)</f>
        <v>0.84</v>
      </c>
      <c r="Q1635" s="5">
        <f>_xlfn.XLOOKUP(A1635,Cleaning!$A:$A,Cleaning!$V:$V,0,0)</f>
        <v>12.38</v>
      </c>
    </row>
    <row r="1636" spans="1:17" x14ac:dyDescent="0.3">
      <c r="A1636" s="3">
        <v>121634</v>
      </c>
      <c r="B1636">
        <f>_xlfn.XLOOKUP(A1636,Cleaning!$A:$A,Cleaning!$B:$B,0,0)</f>
        <v>102</v>
      </c>
      <c r="C1636" s="2">
        <f>_xlfn.XLOOKUP(A1636,Cleaning!$A:$A,Cleaning!$C:$C,0,0)</f>
        <v>45805</v>
      </c>
      <c r="D1636" s="4">
        <f>_xlfn.XLOOKUP(A1636,Cleaning!$A:$A,Cleaning!$D:$D,0,0)</f>
        <v>0.12017361111111111</v>
      </c>
      <c r="E1636" s="2">
        <f>_xlfn.XLOOKUP(A1636,Cleaning!$A:$A,Cleaning!$E:$E,0,0)</f>
        <v>45805</v>
      </c>
      <c r="F1636" s="10" t="str">
        <f>_xlfn.XLOOKUP(A1636,Cleaning!$A:$A,Cleaning!$F:$F,0,0)</f>
        <v>Wednesday</v>
      </c>
      <c r="G1636" t="str">
        <f>_xlfn.XLOOKUP(A1636,Cleaning!$A:$A,Cleaning!$G:$G,0,0)</f>
        <v>Lunch</v>
      </c>
      <c r="H1636" t="str">
        <f>_xlfn.XLOOKUP(A1636,Cleaning!$A:$A,Cleaning!$I:$I,0,0)</f>
        <v>Drive-Thru</v>
      </c>
      <c r="I1636" t="str">
        <f>_xlfn.XLOOKUP(A1636,Cleaning!$A:$A,Cleaning!$J:$J,0,0)</f>
        <v>Cheeseburger</v>
      </c>
      <c r="J1636" t="str">
        <f>_xlfn.XLOOKUP(A1636,Cleaning!$A:$A,Cleaning!$L:$L,0,0)</f>
        <v>No Modifier</v>
      </c>
      <c r="K1636" t="str">
        <f>_xlfn.XLOOKUP(A1636,Cleaning!$A:$A,Cleaning!$X:$X,0,0)</f>
        <v>Card</v>
      </c>
      <c r="L1636" s="3">
        <f>_xlfn.XLOOKUP(A1636,Cleaning!$A:$A,Cleaning!$M:$M,0,0)</f>
        <v>1</v>
      </c>
      <c r="M1636" s="5">
        <f>_xlfn.XLOOKUP(A1636,Cleaning!$A:$A,Cleaning!$O:$O,0,0)</f>
        <v>4.3800000000000008</v>
      </c>
      <c r="N1636" s="12">
        <f>_xlfn.XLOOKUP(A1636,Cleaning!$A:$A,Cleaning!$P:$P,0,0)</f>
        <v>4.3800000000000008</v>
      </c>
      <c r="O1636">
        <f>_xlfn.XLOOKUP(A1636,Cleaning!$A:$A,Cleaning!$R:$R,0,0)</f>
        <v>0</v>
      </c>
      <c r="P1636">
        <f>_xlfn.XLOOKUP(A1636,Cleaning!$A:$A,Cleaning!$T:$T,0,0)</f>
        <v>0.35</v>
      </c>
      <c r="Q1636" s="5">
        <f>_xlfn.XLOOKUP(A1636,Cleaning!$A:$A,Cleaning!$V:$V,0,0)</f>
        <v>4.7300000000000004</v>
      </c>
    </row>
    <row r="1637" spans="1:17" x14ac:dyDescent="0.3">
      <c r="A1637" s="3">
        <v>121635</v>
      </c>
      <c r="B1637">
        <f>_xlfn.XLOOKUP(A1637,Cleaning!$A:$A,Cleaning!$B:$B,0,0)</f>
        <v>403</v>
      </c>
      <c r="C1637" s="2">
        <f>_xlfn.XLOOKUP(A1637,Cleaning!$A:$A,Cleaning!$C:$C,0,0)</f>
        <v>45806</v>
      </c>
      <c r="D1637" s="4">
        <f>_xlfn.XLOOKUP(A1637,Cleaning!$A:$A,Cleaning!$D:$D,0,0)</f>
        <v>0.11457175925925926</v>
      </c>
      <c r="E1637" s="2">
        <f>_xlfn.XLOOKUP(A1637,Cleaning!$A:$A,Cleaning!$E:$E,0,0)</f>
        <v>45806</v>
      </c>
      <c r="F1637" s="10" t="str">
        <f>_xlfn.XLOOKUP(A1637,Cleaning!$A:$A,Cleaning!$F:$F,0,0)</f>
        <v>Thursday</v>
      </c>
      <c r="G1637" t="str">
        <f>_xlfn.XLOOKUP(A1637,Cleaning!$A:$A,Cleaning!$G:$G,0,0)</f>
        <v>Lunch</v>
      </c>
      <c r="H1637" t="str">
        <f>_xlfn.XLOOKUP(A1637,Cleaning!$A:$A,Cleaning!$I:$I,0,0)</f>
        <v>Dine-In</v>
      </c>
      <c r="I1637" t="str">
        <f>_xlfn.XLOOKUP(A1637,Cleaning!$A:$A,Cleaning!$J:$J,0,0)</f>
        <v>Chicken Sandwich</v>
      </c>
      <c r="J1637" t="str">
        <f>_xlfn.XLOOKUP(A1637,Cleaning!$A:$A,Cleaning!$L:$L,0,0)</f>
        <v>Extra Patty</v>
      </c>
      <c r="K1637" t="str">
        <f>_xlfn.XLOOKUP(A1637,Cleaning!$A:$A,Cleaning!$X:$X,0,0)</f>
        <v>MobilePay</v>
      </c>
      <c r="L1637" s="3">
        <f>_xlfn.XLOOKUP(A1637,Cleaning!$A:$A,Cleaning!$M:$M,0,0)</f>
        <v>1</v>
      </c>
      <c r="M1637" s="5">
        <f>_xlfn.XLOOKUP(A1637,Cleaning!$A:$A,Cleaning!$O:$O,0,0)</f>
        <v>7.24</v>
      </c>
      <c r="N1637" s="12">
        <f>_xlfn.XLOOKUP(A1637,Cleaning!$A:$A,Cleaning!$P:$P,0,0)</f>
        <v>7.24</v>
      </c>
      <c r="O1637">
        <f>_xlfn.XLOOKUP(A1637,Cleaning!$A:$A,Cleaning!$R:$R,0,0)</f>
        <v>0.72</v>
      </c>
      <c r="P1637">
        <f>_xlfn.XLOOKUP(A1637,Cleaning!$A:$A,Cleaning!$T:$T,0,0)</f>
        <v>0.47</v>
      </c>
      <c r="Q1637" s="5">
        <f>_xlfn.XLOOKUP(A1637,Cleaning!$A:$A,Cleaning!$V:$V,0,0)</f>
        <v>6.99</v>
      </c>
    </row>
    <row r="1638" spans="1:17" x14ac:dyDescent="0.3">
      <c r="A1638" s="3">
        <v>121636</v>
      </c>
      <c r="B1638">
        <f>_xlfn.XLOOKUP(A1638,Cleaning!$A:$A,Cleaning!$B:$B,0,0)</f>
        <v>501</v>
      </c>
      <c r="C1638" s="2">
        <f>_xlfn.XLOOKUP(A1638,Cleaning!$A:$A,Cleaning!$C:$C,0,0)</f>
        <v>45829</v>
      </c>
      <c r="D1638" s="4">
        <f>_xlfn.XLOOKUP(A1638,Cleaning!$A:$A,Cleaning!$D:$D,0,0)</f>
        <v>0.22594907407407408</v>
      </c>
      <c r="E1638" s="2">
        <f>_xlfn.XLOOKUP(A1638,Cleaning!$A:$A,Cleaning!$E:$E,0,0)</f>
        <v>45829</v>
      </c>
      <c r="F1638" s="10" t="str">
        <f>_xlfn.XLOOKUP(A1638,Cleaning!$A:$A,Cleaning!$F:$F,0,0)</f>
        <v>Saturday</v>
      </c>
      <c r="G1638" t="str">
        <f>_xlfn.XLOOKUP(A1638,Cleaning!$A:$A,Cleaning!$G:$G,0,0)</f>
        <v>Afternoon</v>
      </c>
      <c r="H1638" t="str">
        <f>_xlfn.XLOOKUP(A1638,Cleaning!$A:$A,Cleaning!$I:$I,0,0)</f>
        <v>Dine-In</v>
      </c>
      <c r="I1638" t="str">
        <f>_xlfn.XLOOKUP(A1638,Cleaning!$A:$A,Cleaning!$J:$J,0,0)</f>
        <v>Chicken Nuggets (10pc)</v>
      </c>
      <c r="J1638" t="str">
        <f>_xlfn.XLOOKUP(A1638,Cleaning!$A:$A,Cleaning!$L:$L,0,0)</f>
        <v>No Modifier</v>
      </c>
      <c r="K1638" t="str">
        <f>_xlfn.XLOOKUP(A1638,Cleaning!$A:$A,Cleaning!$X:$X,0,0)</f>
        <v>Card</v>
      </c>
      <c r="L1638" s="3">
        <f>_xlfn.XLOOKUP(A1638,Cleaning!$A:$A,Cleaning!$M:$M,0,0)</f>
        <v>1</v>
      </c>
      <c r="M1638" s="5">
        <f>_xlfn.XLOOKUP(A1638,Cleaning!$A:$A,Cleaning!$O:$O,0,0)</f>
        <v>4.67</v>
      </c>
      <c r="N1638" s="12">
        <f>_xlfn.XLOOKUP(A1638,Cleaning!$A:$A,Cleaning!$P:$P,0,0)</f>
        <v>4.67</v>
      </c>
      <c r="O1638">
        <f>_xlfn.XLOOKUP(A1638,Cleaning!$A:$A,Cleaning!$R:$R,0,0)</f>
        <v>0</v>
      </c>
      <c r="P1638">
        <f>_xlfn.XLOOKUP(A1638,Cleaning!$A:$A,Cleaning!$T:$T,0,0)</f>
        <v>0.34</v>
      </c>
      <c r="Q1638" s="5">
        <f>_xlfn.XLOOKUP(A1638,Cleaning!$A:$A,Cleaning!$V:$V,0,0)</f>
        <v>5.01</v>
      </c>
    </row>
    <row r="1639" spans="1:17" x14ac:dyDescent="0.3">
      <c r="A1639" s="3">
        <v>121637</v>
      </c>
      <c r="B1639">
        <f>_xlfn.XLOOKUP(A1639,Cleaning!$A:$A,Cleaning!$B:$B,0,0)</f>
        <v>103</v>
      </c>
      <c r="C1639" s="2">
        <f>_xlfn.XLOOKUP(A1639,Cleaning!$A:$A,Cleaning!$C:$C,0,0)</f>
        <v>45815</v>
      </c>
      <c r="D1639" s="4">
        <f>_xlfn.XLOOKUP(A1639,Cleaning!$A:$A,Cleaning!$D:$D,0,0)</f>
        <v>0.45831018518518518</v>
      </c>
      <c r="E1639" s="2">
        <f>_xlfn.XLOOKUP(A1639,Cleaning!$A:$A,Cleaning!$E:$E,0,0)</f>
        <v>45815</v>
      </c>
      <c r="F1639" s="10" t="str">
        <f>_xlfn.XLOOKUP(A1639,Cleaning!$A:$A,Cleaning!$F:$F,0,0)</f>
        <v>Saturday</v>
      </c>
      <c r="G1639" t="str">
        <f>_xlfn.XLOOKUP(A1639,Cleaning!$A:$A,Cleaning!$G:$G,0,0)</f>
        <v>Morning</v>
      </c>
      <c r="H1639" t="str">
        <f>_xlfn.XLOOKUP(A1639,Cleaning!$A:$A,Cleaning!$I:$I,0,0)</f>
        <v>Dine-In</v>
      </c>
      <c r="I1639" t="str">
        <f>_xlfn.XLOOKUP(A1639,Cleaning!$A:$A,Cleaning!$J:$J,0,0)</f>
        <v>Soft Drink (Medium)</v>
      </c>
      <c r="J1639" t="str">
        <f>_xlfn.XLOOKUP(A1639,Cleaning!$A:$A,Cleaning!$L:$L,0,0)</f>
        <v>No Modifier</v>
      </c>
      <c r="K1639" t="str">
        <f>_xlfn.XLOOKUP(A1639,Cleaning!$A:$A,Cleaning!$X:$X,0,0)</f>
        <v>Cash</v>
      </c>
      <c r="L1639" s="3">
        <f>_xlfn.XLOOKUP(A1639,Cleaning!$A:$A,Cleaning!$M:$M,0,0)</f>
        <v>1</v>
      </c>
      <c r="M1639" s="5">
        <f>_xlfn.XLOOKUP(A1639,Cleaning!$A:$A,Cleaning!$O:$O,0,0)</f>
        <v>1.7799999999999998</v>
      </c>
      <c r="N1639" s="12">
        <f>_xlfn.XLOOKUP(A1639,Cleaning!$A:$A,Cleaning!$P:$P,0,0)</f>
        <v>1.7799999999999998</v>
      </c>
      <c r="O1639">
        <f>_xlfn.XLOOKUP(A1639,Cleaning!$A:$A,Cleaning!$R:$R,0,0)</f>
        <v>0</v>
      </c>
      <c r="P1639">
        <f>_xlfn.XLOOKUP(A1639,Cleaning!$A:$A,Cleaning!$T:$T,0,0)</f>
        <v>0.13</v>
      </c>
      <c r="Q1639" s="5">
        <f>_xlfn.XLOOKUP(A1639,Cleaning!$A:$A,Cleaning!$V:$V,0,0)</f>
        <v>1.91</v>
      </c>
    </row>
    <row r="1640" spans="1:17" x14ac:dyDescent="0.3">
      <c r="A1640" s="3">
        <v>121638</v>
      </c>
      <c r="B1640">
        <f>_xlfn.XLOOKUP(A1640,Cleaning!$A:$A,Cleaning!$B:$B,0,0)</f>
        <v>102</v>
      </c>
      <c r="C1640" s="2">
        <f>_xlfn.XLOOKUP(A1640,Cleaning!$A:$A,Cleaning!$C:$C,0,0)</f>
        <v>45868</v>
      </c>
      <c r="D1640" s="4">
        <f>_xlfn.XLOOKUP(A1640,Cleaning!$A:$A,Cleaning!$D:$D,0,0)</f>
        <v>0.42888888888888888</v>
      </c>
      <c r="E1640" s="2">
        <f>_xlfn.XLOOKUP(A1640,Cleaning!$A:$A,Cleaning!$E:$E,0,0)</f>
        <v>45868</v>
      </c>
      <c r="F1640" s="10" t="str">
        <f>_xlfn.XLOOKUP(A1640,Cleaning!$A:$A,Cleaning!$F:$F,0,0)</f>
        <v>Wednesday</v>
      </c>
      <c r="G1640" t="str">
        <f>_xlfn.XLOOKUP(A1640,Cleaning!$A:$A,Cleaning!$G:$G,0,0)</f>
        <v>Morning</v>
      </c>
      <c r="H1640" t="str">
        <f>_xlfn.XLOOKUP(A1640,Cleaning!$A:$A,Cleaning!$I:$I,0,0)</f>
        <v>Dine-In</v>
      </c>
      <c r="I1640" t="str">
        <f>_xlfn.XLOOKUP(A1640,Cleaning!$A:$A,Cleaning!$J:$J,0,0)</f>
        <v>Egg Muffin</v>
      </c>
      <c r="J1640" t="str">
        <f>_xlfn.XLOOKUP(A1640,Cleaning!$A:$A,Cleaning!$L:$L,0,0)</f>
        <v>Cinnamon</v>
      </c>
      <c r="K1640" t="str">
        <f>_xlfn.XLOOKUP(A1640,Cleaning!$A:$A,Cleaning!$X:$X,0,0)</f>
        <v>Card</v>
      </c>
      <c r="L1640" s="3">
        <f>_xlfn.XLOOKUP(A1640,Cleaning!$A:$A,Cleaning!$M:$M,0,0)</f>
        <v>1</v>
      </c>
      <c r="M1640" s="5">
        <f>_xlfn.XLOOKUP(A1640,Cleaning!$A:$A,Cleaning!$O:$O,0,0)</f>
        <v>3.86</v>
      </c>
      <c r="N1640" s="12">
        <f>_xlfn.XLOOKUP(A1640,Cleaning!$A:$A,Cleaning!$P:$P,0,0)</f>
        <v>3.86</v>
      </c>
      <c r="O1640">
        <f>_xlfn.XLOOKUP(A1640,Cleaning!$A:$A,Cleaning!$R:$R,0,0)</f>
        <v>0.19</v>
      </c>
      <c r="P1640">
        <f>_xlfn.XLOOKUP(A1640,Cleaning!$A:$A,Cleaning!$T:$T,0,0)</f>
        <v>0.28999999999999998</v>
      </c>
      <c r="Q1640" s="5">
        <f>_xlfn.XLOOKUP(A1640,Cleaning!$A:$A,Cleaning!$V:$V,0,0)</f>
        <v>3.96</v>
      </c>
    </row>
    <row r="1641" spans="1:17" x14ac:dyDescent="0.3">
      <c r="A1641" s="3">
        <v>121639</v>
      </c>
      <c r="B1641">
        <f>_xlfn.XLOOKUP(A1641,Cleaning!$A:$A,Cleaning!$B:$B,0,0)</f>
        <v>501</v>
      </c>
      <c r="C1641" s="2">
        <f>_xlfn.XLOOKUP(A1641,Cleaning!$A:$A,Cleaning!$C:$C,0,0)</f>
        <v>45766</v>
      </c>
      <c r="D1641" s="4">
        <f>_xlfn.XLOOKUP(A1641,Cleaning!$A:$A,Cleaning!$D:$D,0,0)</f>
        <v>0.42180555555555554</v>
      </c>
      <c r="E1641" s="2">
        <f>_xlfn.XLOOKUP(A1641,Cleaning!$A:$A,Cleaning!$E:$E,0,0)</f>
        <v>45766</v>
      </c>
      <c r="F1641" s="10" t="str">
        <f>_xlfn.XLOOKUP(A1641,Cleaning!$A:$A,Cleaning!$F:$F,0,0)</f>
        <v>Saturday</v>
      </c>
      <c r="G1641" t="str">
        <f>_xlfn.XLOOKUP(A1641,Cleaning!$A:$A,Cleaning!$G:$G,0,0)</f>
        <v>Breakfast</v>
      </c>
      <c r="H1641" t="str">
        <f>_xlfn.XLOOKUP(A1641,Cleaning!$A:$A,Cleaning!$I:$I,0,0)</f>
        <v>Dine-In</v>
      </c>
      <c r="I1641" t="str">
        <f>_xlfn.XLOOKUP(A1641,Cleaning!$A:$A,Cleaning!$J:$J,0,0)</f>
        <v>Coffee</v>
      </c>
      <c r="J1641" t="str">
        <f>_xlfn.XLOOKUP(A1641,Cleaning!$A:$A,Cleaning!$L:$L,0,0)</f>
        <v>Oat Milk</v>
      </c>
      <c r="K1641" t="str">
        <f>_xlfn.XLOOKUP(A1641,Cleaning!$A:$A,Cleaning!$X:$X,0,0)</f>
        <v>Card</v>
      </c>
      <c r="L1641" s="3">
        <f>_xlfn.XLOOKUP(A1641,Cleaning!$A:$A,Cleaning!$M:$M,0,0)</f>
        <v>1</v>
      </c>
      <c r="M1641" s="5">
        <f>_xlfn.XLOOKUP(A1641,Cleaning!$A:$A,Cleaning!$O:$O,0,0)</f>
        <v>2.38</v>
      </c>
      <c r="N1641" s="12">
        <f>_xlfn.XLOOKUP(A1641,Cleaning!$A:$A,Cleaning!$P:$P,0,0)</f>
        <v>2.38</v>
      </c>
      <c r="O1641">
        <f>_xlfn.XLOOKUP(A1641,Cleaning!$A:$A,Cleaning!$R:$R,0,0)</f>
        <v>0</v>
      </c>
      <c r="P1641">
        <f>_xlfn.XLOOKUP(A1641,Cleaning!$A:$A,Cleaning!$T:$T,0,0)</f>
        <v>0.18</v>
      </c>
      <c r="Q1641" s="5">
        <f>_xlfn.XLOOKUP(A1641,Cleaning!$A:$A,Cleaning!$V:$V,0,0)</f>
        <v>2.56</v>
      </c>
    </row>
    <row r="1642" spans="1:17" x14ac:dyDescent="0.3">
      <c r="A1642" s="3">
        <v>121640</v>
      </c>
      <c r="B1642">
        <f>_xlfn.XLOOKUP(A1642,Cleaning!$A:$A,Cleaning!$B:$B,0,0)</f>
        <v>101</v>
      </c>
      <c r="C1642" s="2">
        <f>_xlfn.XLOOKUP(A1642,Cleaning!$A:$A,Cleaning!$C:$C,0,0)</f>
        <v>45841</v>
      </c>
      <c r="D1642" s="4">
        <f>_xlfn.XLOOKUP(A1642,Cleaning!$A:$A,Cleaning!$D:$D,0,0)</f>
        <v>0.44491898148148146</v>
      </c>
      <c r="E1642" s="2">
        <f>_xlfn.XLOOKUP(A1642,Cleaning!$A:$A,Cleaning!$E:$E,0,0)</f>
        <v>45841</v>
      </c>
      <c r="F1642" s="10" t="str">
        <f>_xlfn.XLOOKUP(A1642,Cleaning!$A:$A,Cleaning!$F:$F,0,0)</f>
        <v>Thursday</v>
      </c>
      <c r="G1642" t="str">
        <f>_xlfn.XLOOKUP(A1642,Cleaning!$A:$A,Cleaning!$G:$G,0,0)</f>
        <v>Breakfast</v>
      </c>
      <c r="H1642" t="str">
        <f>_xlfn.XLOOKUP(A1642,Cleaning!$A:$A,Cleaning!$I:$I,0,0)</f>
        <v>Takeout</v>
      </c>
      <c r="I1642" t="str">
        <f>_xlfn.XLOOKUP(A1642,Cleaning!$A:$A,Cleaning!$J:$J,0,0)</f>
        <v>Latte</v>
      </c>
      <c r="J1642" t="str">
        <f>_xlfn.XLOOKUP(A1642,Cleaning!$A:$A,Cleaning!$L:$L,0,0)</f>
        <v>No Modifier</v>
      </c>
      <c r="K1642" t="str">
        <f>_xlfn.XLOOKUP(A1642,Cleaning!$A:$A,Cleaning!$X:$X,0,0)</f>
        <v>Card</v>
      </c>
      <c r="L1642" s="3">
        <f>_xlfn.XLOOKUP(A1642,Cleaning!$A:$A,Cleaning!$M:$M,0,0)</f>
        <v>1</v>
      </c>
      <c r="M1642" s="5">
        <f>_xlfn.XLOOKUP(A1642,Cleaning!$A:$A,Cleaning!$O:$O,0,0)</f>
        <v>3.25</v>
      </c>
      <c r="N1642" s="12">
        <f>_xlfn.XLOOKUP(A1642,Cleaning!$A:$A,Cleaning!$P:$P,0,0)</f>
        <v>3.25</v>
      </c>
      <c r="O1642">
        <f>_xlfn.XLOOKUP(A1642,Cleaning!$A:$A,Cleaning!$R:$R,0,0)</f>
        <v>0</v>
      </c>
      <c r="P1642">
        <f>_xlfn.XLOOKUP(A1642,Cleaning!$A:$A,Cleaning!$T:$T,0,0)</f>
        <v>0.23</v>
      </c>
      <c r="Q1642" s="5">
        <f>_xlfn.XLOOKUP(A1642,Cleaning!$A:$A,Cleaning!$V:$V,0,0)</f>
        <v>3.48</v>
      </c>
    </row>
    <row r="1643" spans="1:17" x14ac:dyDescent="0.3">
      <c r="A1643" s="3">
        <v>121641</v>
      </c>
      <c r="B1643">
        <f>_xlfn.XLOOKUP(A1643,Cleaning!$A:$A,Cleaning!$B:$B,0,0)</f>
        <v>501</v>
      </c>
      <c r="C1643" s="2">
        <f>_xlfn.XLOOKUP(A1643,Cleaning!$A:$A,Cleaning!$C:$C,0,0)</f>
        <v>45832</v>
      </c>
      <c r="D1643" s="4">
        <f>_xlfn.XLOOKUP(A1643,Cleaning!$A:$A,Cleaning!$D:$D,0,0)</f>
        <v>0.50599537037037035</v>
      </c>
      <c r="E1643" s="2">
        <f>_xlfn.XLOOKUP(A1643,Cleaning!$A:$A,Cleaning!$E:$E,0,0)</f>
        <v>45832</v>
      </c>
      <c r="F1643" s="10" t="str">
        <f>_xlfn.XLOOKUP(A1643,Cleaning!$A:$A,Cleaning!$F:$F,0,0)</f>
        <v>Tuesday</v>
      </c>
      <c r="G1643" t="str">
        <f>_xlfn.XLOOKUP(A1643,Cleaning!$A:$A,Cleaning!$G:$G,0,0)</f>
        <v>Late Night</v>
      </c>
      <c r="H1643" t="str">
        <f>_xlfn.XLOOKUP(A1643,Cleaning!$A:$A,Cleaning!$I:$I,0,0)</f>
        <v>Drive-Thru</v>
      </c>
      <c r="I1643" t="str">
        <f>_xlfn.XLOOKUP(A1643,Cleaning!$A:$A,Cleaning!$J:$J,0,0)</f>
        <v>Chicken Sandwich</v>
      </c>
      <c r="J1643" t="str">
        <f>_xlfn.XLOOKUP(A1643,Cleaning!$A:$A,Cleaning!$L:$L,0,0)</f>
        <v>No Onions</v>
      </c>
      <c r="K1643" t="str">
        <f>_xlfn.XLOOKUP(A1643,Cleaning!$A:$A,Cleaning!$X:$X,0,0)</f>
        <v>Cash</v>
      </c>
      <c r="L1643" s="3">
        <f>_xlfn.XLOOKUP(A1643,Cleaning!$A:$A,Cleaning!$M:$M,0,0)</f>
        <v>1</v>
      </c>
      <c r="M1643" s="5">
        <f>_xlfn.XLOOKUP(A1643,Cleaning!$A:$A,Cleaning!$O:$O,0,0)</f>
        <v>5.9099999999999993</v>
      </c>
      <c r="N1643" s="12">
        <f>_xlfn.XLOOKUP(A1643,Cleaning!$A:$A,Cleaning!$P:$P,0,0)</f>
        <v>5.9099999999999993</v>
      </c>
      <c r="O1643">
        <f>_xlfn.XLOOKUP(A1643,Cleaning!$A:$A,Cleaning!$R:$R,0,0)</f>
        <v>0.3</v>
      </c>
      <c r="P1643">
        <f>_xlfn.XLOOKUP(A1643,Cleaning!$A:$A,Cleaning!$T:$T,0,0)</f>
        <v>0.36</v>
      </c>
      <c r="Q1643" s="5">
        <f>_xlfn.XLOOKUP(A1643,Cleaning!$A:$A,Cleaning!$V:$V,0,0)</f>
        <v>5.97</v>
      </c>
    </row>
    <row r="1644" spans="1:17" x14ac:dyDescent="0.3">
      <c r="A1644" s="3">
        <v>121642</v>
      </c>
      <c r="B1644">
        <f>_xlfn.XLOOKUP(A1644,Cleaning!$A:$A,Cleaning!$B:$B,0,0)</f>
        <v>301</v>
      </c>
      <c r="C1644" s="2">
        <f>_xlfn.XLOOKUP(A1644,Cleaning!$A:$A,Cleaning!$C:$C,0,0)</f>
        <v>45825</v>
      </c>
      <c r="D1644" s="4">
        <f>_xlfn.XLOOKUP(A1644,Cleaning!$A:$A,Cleaning!$D:$D,0,0)</f>
        <v>0.49626157407407406</v>
      </c>
      <c r="E1644" s="2">
        <f>_xlfn.XLOOKUP(A1644,Cleaning!$A:$A,Cleaning!$E:$E,0,0)</f>
        <v>45825</v>
      </c>
      <c r="F1644" s="10" t="str">
        <f>_xlfn.XLOOKUP(A1644,Cleaning!$A:$A,Cleaning!$F:$F,0,0)</f>
        <v>Tuesday</v>
      </c>
      <c r="G1644" t="str">
        <f>_xlfn.XLOOKUP(A1644,Cleaning!$A:$A,Cleaning!$G:$G,0,0)</f>
        <v>Lunch</v>
      </c>
      <c r="H1644" t="str">
        <f>_xlfn.XLOOKUP(A1644,Cleaning!$A:$A,Cleaning!$I:$I,0,0)</f>
        <v>Takeout</v>
      </c>
      <c r="I1644" t="str">
        <f>_xlfn.XLOOKUP(A1644,Cleaning!$A:$A,Cleaning!$J:$J,0,0)</f>
        <v>Double Cheeseburger Combo</v>
      </c>
      <c r="J1644" t="str">
        <f>_xlfn.XLOOKUP(A1644,Cleaning!$A:$A,Cleaning!$L:$L,0,0)</f>
        <v>No Modifier</v>
      </c>
      <c r="K1644" t="str">
        <f>_xlfn.XLOOKUP(A1644,Cleaning!$A:$A,Cleaning!$X:$X,0,0)</f>
        <v>Cash</v>
      </c>
      <c r="L1644" s="3">
        <f>_xlfn.XLOOKUP(A1644,Cleaning!$A:$A,Cleaning!$M:$M,0,0)</f>
        <v>1</v>
      </c>
      <c r="M1644" s="5">
        <f>_xlfn.XLOOKUP(A1644,Cleaning!$A:$A,Cleaning!$O:$O,0,0)</f>
        <v>9.9499999999999993</v>
      </c>
      <c r="N1644" s="12">
        <f>_xlfn.XLOOKUP(A1644,Cleaning!$A:$A,Cleaning!$P:$P,0,0)</f>
        <v>9.9499999999999993</v>
      </c>
      <c r="O1644">
        <f>_xlfn.XLOOKUP(A1644,Cleaning!$A:$A,Cleaning!$R:$R,0,0)</f>
        <v>0</v>
      </c>
      <c r="P1644">
        <f>_xlfn.XLOOKUP(A1644,Cleaning!$A:$A,Cleaning!$T:$T,0,0)</f>
        <v>0.65</v>
      </c>
      <c r="Q1644" s="5">
        <f>_xlfn.XLOOKUP(A1644,Cleaning!$A:$A,Cleaning!$V:$V,0,0)</f>
        <v>10.6</v>
      </c>
    </row>
    <row r="1645" spans="1:17" x14ac:dyDescent="0.3">
      <c r="A1645" s="3">
        <v>121643</v>
      </c>
      <c r="B1645">
        <f>_xlfn.XLOOKUP(A1645,Cleaning!$A:$A,Cleaning!$B:$B,0,0)</f>
        <v>403</v>
      </c>
      <c r="C1645" s="2">
        <f>_xlfn.XLOOKUP(A1645,Cleaning!$A:$A,Cleaning!$C:$C,0,0)</f>
        <v>45781</v>
      </c>
      <c r="D1645" s="4">
        <f>_xlfn.XLOOKUP(A1645,Cleaning!$A:$A,Cleaning!$D:$D,0,0)</f>
        <v>0.27354166666666668</v>
      </c>
      <c r="E1645" s="2">
        <f>_xlfn.XLOOKUP(A1645,Cleaning!$A:$A,Cleaning!$E:$E,0,0)</f>
        <v>45781</v>
      </c>
      <c r="F1645" s="10" t="str">
        <f>_xlfn.XLOOKUP(A1645,Cleaning!$A:$A,Cleaning!$F:$F,0,0)</f>
        <v>Sunday</v>
      </c>
      <c r="G1645" t="str">
        <f>_xlfn.XLOOKUP(A1645,Cleaning!$A:$A,Cleaning!$G:$G,0,0)</f>
        <v>Breakfast</v>
      </c>
      <c r="H1645" t="str">
        <f>_xlfn.XLOOKUP(A1645,Cleaning!$A:$A,Cleaning!$I:$I,0,0)</f>
        <v>Takeout</v>
      </c>
      <c r="I1645" t="str">
        <f>_xlfn.XLOOKUP(A1645,Cleaning!$A:$A,Cleaning!$J:$J,0,0)</f>
        <v>Latte</v>
      </c>
      <c r="J1645" t="str">
        <f>_xlfn.XLOOKUP(A1645,Cleaning!$A:$A,Cleaning!$L:$L,0,0)</f>
        <v>Almond Milk</v>
      </c>
      <c r="K1645" t="str">
        <f>_xlfn.XLOOKUP(A1645,Cleaning!$A:$A,Cleaning!$X:$X,0,0)</f>
        <v>GiftCard</v>
      </c>
      <c r="L1645" s="3">
        <f>_xlfn.XLOOKUP(A1645,Cleaning!$A:$A,Cleaning!$M:$M,0,0)</f>
        <v>1</v>
      </c>
      <c r="M1645" s="5">
        <f>_xlfn.XLOOKUP(A1645,Cleaning!$A:$A,Cleaning!$O:$O,0,0)</f>
        <v>4.05</v>
      </c>
      <c r="N1645" s="12">
        <f>_xlfn.XLOOKUP(A1645,Cleaning!$A:$A,Cleaning!$P:$P,0,0)</f>
        <v>4.05</v>
      </c>
      <c r="O1645">
        <f>_xlfn.XLOOKUP(A1645,Cleaning!$A:$A,Cleaning!$R:$R,0,0)</f>
        <v>0</v>
      </c>
      <c r="P1645">
        <f>_xlfn.XLOOKUP(A1645,Cleaning!$A:$A,Cleaning!$T:$T,0,0)</f>
        <v>0.38</v>
      </c>
      <c r="Q1645" s="5">
        <f>_xlfn.XLOOKUP(A1645,Cleaning!$A:$A,Cleaning!$V:$V,0,0)</f>
        <v>4.43</v>
      </c>
    </row>
    <row r="1646" spans="1:17" x14ac:dyDescent="0.3">
      <c r="A1646" s="3">
        <v>121644</v>
      </c>
      <c r="B1646">
        <f>_xlfn.XLOOKUP(A1646,Cleaning!$A:$A,Cleaning!$B:$B,0,0)</f>
        <v>202</v>
      </c>
      <c r="C1646" s="2">
        <f>_xlfn.XLOOKUP(A1646,Cleaning!$A:$A,Cleaning!$C:$C,0,0)</f>
        <v>45811</v>
      </c>
      <c r="D1646" s="4">
        <f>_xlfn.XLOOKUP(A1646,Cleaning!$A:$A,Cleaning!$D:$D,0,0)</f>
        <v>0.14702546296296296</v>
      </c>
      <c r="E1646" s="2">
        <f>_xlfn.XLOOKUP(A1646,Cleaning!$A:$A,Cleaning!$E:$E,0,0)</f>
        <v>45811</v>
      </c>
      <c r="F1646" s="10" t="str">
        <f>_xlfn.XLOOKUP(A1646,Cleaning!$A:$A,Cleaning!$F:$F,0,0)</f>
        <v>Tuesday</v>
      </c>
      <c r="G1646" t="str">
        <f>_xlfn.XLOOKUP(A1646,Cleaning!$A:$A,Cleaning!$G:$G,0,0)</f>
        <v>Afternoon</v>
      </c>
      <c r="H1646" t="str">
        <f>_xlfn.XLOOKUP(A1646,Cleaning!$A:$A,Cleaning!$I:$I,0,0)</f>
        <v>Drive-Thru</v>
      </c>
      <c r="I1646" t="str">
        <f>_xlfn.XLOOKUP(A1646,Cleaning!$A:$A,Cleaning!$J:$J,0,0)</f>
        <v>Ice Cream Cone</v>
      </c>
      <c r="J1646" t="str">
        <f>_xlfn.XLOOKUP(A1646,Cleaning!$A:$A,Cleaning!$L:$L,0,0)</f>
        <v>No Modifier</v>
      </c>
      <c r="K1646" t="str">
        <f>_xlfn.XLOOKUP(A1646,Cleaning!$A:$A,Cleaning!$X:$X,0,0)</f>
        <v>GiftCard</v>
      </c>
      <c r="L1646" s="3">
        <f>_xlfn.XLOOKUP(A1646,Cleaning!$A:$A,Cleaning!$M:$M,0,0)</f>
        <v>3</v>
      </c>
      <c r="M1646" s="5">
        <f>_xlfn.XLOOKUP(A1646,Cleaning!$A:$A,Cleaning!$O:$O,0,0)</f>
        <v>1.5199999999999998</v>
      </c>
      <c r="N1646" s="12">
        <f>_xlfn.XLOOKUP(A1646,Cleaning!$A:$A,Cleaning!$P:$P,0,0)</f>
        <v>4.5599999999999996</v>
      </c>
      <c r="O1646">
        <f>_xlfn.XLOOKUP(A1646,Cleaning!$A:$A,Cleaning!$R:$R,0,0)</f>
        <v>0</v>
      </c>
      <c r="P1646">
        <f>_xlfn.XLOOKUP(A1646,Cleaning!$A:$A,Cleaning!$T:$T,0,0)</f>
        <v>0.36</v>
      </c>
      <c r="Q1646" s="5">
        <f>_xlfn.XLOOKUP(A1646,Cleaning!$A:$A,Cleaning!$V:$V,0,0)</f>
        <v>4.92</v>
      </c>
    </row>
    <row r="1647" spans="1:17" x14ac:dyDescent="0.3">
      <c r="A1647" s="3">
        <v>121645</v>
      </c>
      <c r="B1647">
        <f>_xlfn.XLOOKUP(A1647,Cleaning!$A:$A,Cleaning!$B:$B,0,0)</f>
        <v>403</v>
      </c>
      <c r="C1647" s="2">
        <f>_xlfn.XLOOKUP(A1647,Cleaning!$A:$A,Cleaning!$C:$C,0,0)</f>
        <v>45766</v>
      </c>
      <c r="D1647" s="4">
        <f>_xlfn.XLOOKUP(A1647,Cleaning!$A:$A,Cleaning!$D:$D,0,0)</f>
        <v>0.50099537037037034</v>
      </c>
      <c r="E1647" s="2">
        <f>_xlfn.XLOOKUP(A1647,Cleaning!$A:$A,Cleaning!$E:$E,0,0)</f>
        <v>45766</v>
      </c>
      <c r="F1647" s="10" t="str">
        <f>_xlfn.XLOOKUP(A1647,Cleaning!$A:$A,Cleaning!$F:$F,0,0)</f>
        <v>Saturday</v>
      </c>
      <c r="G1647" t="str">
        <f>_xlfn.XLOOKUP(A1647,Cleaning!$A:$A,Cleaning!$G:$G,0,0)</f>
        <v>Lunch</v>
      </c>
      <c r="H1647" t="str">
        <f>_xlfn.XLOOKUP(A1647,Cleaning!$A:$A,Cleaning!$I:$I,0,0)</f>
        <v>Dine-In</v>
      </c>
      <c r="I1647" t="str">
        <f>_xlfn.XLOOKUP(A1647,Cleaning!$A:$A,Cleaning!$J:$J,0,0)</f>
        <v>Spicy Chicken Combo</v>
      </c>
      <c r="J1647" t="str">
        <f>_xlfn.XLOOKUP(A1647,Cleaning!$A:$A,Cleaning!$L:$L,0,0)</f>
        <v>No Modifier</v>
      </c>
      <c r="K1647" t="str">
        <f>_xlfn.XLOOKUP(A1647,Cleaning!$A:$A,Cleaning!$X:$X,0,0)</f>
        <v>Card</v>
      </c>
      <c r="L1647" s="3">
        <f>_xlfn.XLOOKUP(A1647,Cleaning!$A:$A,Cleaning!$M:$M,0,0)</f>
        <v>1</v>
      </c>
      <c r="M1647" s="5">
        <f>_xlfn.XLOOKUP(A1647,Cleaning!$A:$A,Cleaning!$O:$O,0,0)</f>
        <v>9.5</v>
      </c>
      <c r="N1647" s="12">
        <f>_xlfn.XLOOKUP(A1647,Cleaning!$A:$A,Cleaning!$P:$P,0,0)</f>
        <v>9.5</v>
      </c>
      <c r="O1647">
        <f>_xlfn.XLOOKUP(A1647,Cleaning!$A:$A,Cleaning!$R:$R,0,0)</f>
        <v>0</v>
      </c>
      <c r="P1647">
        <f>_xlfn.XLOOKUP(A1647,Cleaning!$A:$A,Cleaning!$T:$T,0,0)</f>
        <v>0.62</v>
      </c>
      <c r="Q1647" s="5">
        <f>_xlfn.XLOOKUP(A1647,Cleaning!$A:$A,Cleaning!$V:$V,0,0)</f>
        <v>10.119999999999999</v>
      </c>
    </row>
    <row r="1648" spans="1:17" x14ac:dyDescent="0.3">
      <c r="A1648" s="3">
        <v>121646</v>
      </c>
      <c r="B1648">
        <f>_xlfn.XLOOKUP(A1648,Cleaning!$A:$A,Cleaning!$B:$B,0,0)</f>
        <v>401</v>
      </c>
      <c r="C1648" s="2">
        <f>_xlfn.XLOOKUP(A1648,Cleaning!$A:$A,Cleaning!$C:$C,0,0)</f>
        <v>45864</v>
      </c>
      <c r="D1648" s="4">
        <f>_xlfn.XLOOKUP(A1648,Cleaning!$A:$A,Cleaning!$D:$D,0,0)</f>
        <v>0.48489583333333336</v>
      </c>
      <c r="E1648" s="2">
        <f>_xlfn.XLOOKUP(A1648,Cleaning!$A:$A,Cleaning!$E:$E,0,0)</f>
        <v>45864</v>
      </c>
      <c r="F1648" s="10" t="str">
        <f>_xlfn.XLOOKUP(A1648,Cleaning!$A:$A,Cleaning!$F:$F,0,0)</f>
        <v>Saturday</v>
      </c>
      <c r="G1648" t="str">
        <f>_xlfn.XLOOKUP(A1648,Cleaning!$A:$A,Cleaning!$G:$G,0,0)</f>
        <v>Morning</v>
      </c>
      <c r="H1648" t="str">
        <f>_xlfn.XLOOKUP(A1648,Cleaning!$A:$A,Cleaning!$I:$I,0,0)</f>
        <v>Takeout</v>
      </c>
      <c r="I1648" t="str">
        <f>_xlfn.XLOOKUP(A1648,Cleaning!$A:$A,Cleaning!$J:$J,0,0)</f>
        <v>Ice Cream Cone</v>
      </c>
      <c r="J1648" t="str">
        <f>_xlfn.XLOOKUP(A1648,Cleaning!$A:$A,Cleaning!$L:$L,0,0)</f>
        <v>No Modifier</v>
      </c>
      <c r="K1648" t="str">
        <f>_xlfn.XLOOKUP(A1648,Cleaning!$A:$A,Cleaning!$X:$X,0,0)</f>
        <v>Card</v>
      </c>
      <c r="L1648" s="3">
        <f>_xlfn.XLOOKUP(A1648,Cleaning!$A:$A,Cleaning!$M:$M,0,0)</f>
        <v>1</v>
      </c>
      <c r="M1648" s="5">
        <f>_xlfn.XLOOKUP(A1648,Cleaning!$A:$A,Cleaning!$O:$O,0,0)</f>
        <v>2.1199999999999997</v>
      </c>
      <c r="N1648" s="12">
        <f>_xlfn.XLOOKUP(A1648,Cleaning!$A:$A,Cleaning!$P:$P,0,0)</f>
        <v>2.1199999999999997</v>
      </c>
      <c r="O1648">
        <f>_xlfn.XLOOKUP(A1648,Cleaning!$A:$A,Cleaning!$R:$R,0,0)</f>
        <v>0</v>
      </c>
      <c r="P1648">
        <f>_xlfn.XLOOKUP(A1648,Cleaning!$A:$A,Cleaning!$T:$T,0,0)</f>
        <v>0.16</v>
      </c>
      <c r="Q1648" s="5">
        <f>_xlfn.XLOOKUP(A1648,Cleaning!$A:$A,Cleaning!$V:$V,0,0)</f>
        <v>2.2799999999999998</v>
      </c>
    </row>
    <row r="1649" spans="1:17" x14ac:dyDescent="0.3">
      <c r="A1649" s="3">
        <v>121647</v>
      </c>
      <c r="B1649">
        <f>_xlfn.XLOOKUP(A1649,Cleaning!$A:$A,Cleaning!$B:$B,0,0)</f>
        <v>501</v>
      </c>
      <c r="C1649" s="2">
        <f>_xlfn.XLOOKUP(A1649,Cleaning!$A:$A,Cleaning!$C:$C,0,0)</f>
        <v>45794</v>
      </c>
      <c r="D1649" s="4">
        <f>_xlfn.XLOOKUP(A1649,Cleaning!$A:$A,Cleaning!$D:$D,0,0)</f>
        <v>0.30634259259259261</v>
      </c>
      <c r="E1649" s="2">
        <f>_xlfn.XLOOKUP(A1649,Cleaning!$A:$A,Cleaning!$E:$E,0,0)</f>
        <v>45794</v>
      </c>
      <c r="F1649" s="10" t="str">
        <f>_xlfn.XLOOKUP(A1649,Cleaning!$A:$A,Cleaning!$F:$F,0,0)</f>
        <v>Saturday</v>
      </c>
      <c r="G1649" t="str">
        <f>_xlfn.XLOOKUP(A1649,Cleaning!$A:$A,Cleaning!$G:$G,0,0)</f>
        <v>Dinner</v>
      </c>
      <c r="H1649" t="str">
        <f>_xlfn.XLOOKUP(A1649,Cleaning!$A:$A,Cleaning!$I:$I,0,0)</f>
        <v>Drive-Thru</v>
      </c>
      <c r="I1649" t="str">
        <f>_xlfn.XLOOKUP(A1649,Cleaning!$A:$A,Cleaning!$J:$J,0,0)</f>
        <v>French Fries</v>
      </c>
      <c r="J1649" t="str">
        <f>_xlfn.XLOOKUP(A1649,Cleaning!$A:$A,Cleaning!$L:$L,0,0)</f>
        <v>Extra Sauce</v>
      </c>
      <c r="K1649" t="str">
        <f>_xlfn.XLOOKUP(A1649,Cleaning!$A:$A,Cleaning!$X:$X,0,0)</f>
        <v>Card</v>
      </c>
      <c r="L1649" s="3">
        <f>_xlfn.XLOOKUP(A1649,Cleaning!$A:$A,Cleaning!$M:$M,0,0)</f>
        <v>2</v>
      </c>
      <c r="M1649" s="5">
        <f>_xlfn.XLOOKUP(A1649,Cleaning!$A:$A,Cleaning!$O:$O,0,0)</f>
        <v>3.17</v>
      </c>
      <c r="N1649" s="12">
        <f>_xlfn.XLOOKUP(A1649,Cleaning!$A:$A,Cleaning!$P:$P,0,0)</f>
        <v>6.34</v>
      </c>
      <c r="O1649">
        <f>_xlfn.XLOOKUP(A1649,Cleaning!$A:$A,Cleaning!$R:$R,0,0)</f>
        <v>0</v>
      </c>
      <c r="P1649">
        <f>_xlfn.XLOOKUP(A1649,Cleaning!$A:$A,Cleaning!$T:$T,0,0)</f>
        <v>0.44</v>
      </c>
      <c r="Q1649" s="5">
        <f>_xlfn.XLOOKUP(A1649,Cleaning!$A:$A,Cleaning!$V:$V,0,0)</f>
        <v>6.78</v>
      </c>
    </row>
    <row r="1650" spans="1:17" x14ac:dyDescent="0.3">
      <c r="A1650" s="3">
        <v>121648</v>
      </c>
      <c r="B1650">
        <f>_xlfn.XLOOKUP(A1650,Cleaning!$A:$A,Cleaning!$B:$B,0,0)</f>
        <v>501</v>
      </c>
      <c r="C1650" s="2">
        <f>_xlfn.XLOOKUP(A1650,Cleaning!$A:$A,Cleaning!$C:$C,0,0)</f>
        <v>45768</v>
      </c>
      <c r="D1650" s="4">
        <f>_xlfn.XLOOKUP(A1650,Cleaning!$A:$A,Cleaning!$D:$D,0,0)</f>
        <v>0.54109953703703706</v>
      </c>
      <c r="E1650" s="2">
        <f>_xlfn.XLOOKUP(A1650,Cleaning!$A:$A,Cleaning!$E:$E,0,0)</f>
        <v>45768</v>
      </c>
      <c r="F1650" s="10" t="str">
        <f>_xlfn.XLOOKUP(A1650,Cleaning!$A:$A,Cleaning!$F:$F,0,0)</f>
        <v>Monday</v>
      </c>
      <c r="G1650" t="str">
        <f>_xlfn.XLOOKUP(A1650,Cleaning!$A:$A,Cleaning!$G:$G,0,0)</f>
        <v>Lunch</v>
      </c>
      <c r="H1650" t="str">
        <f>_xlfn.XLOOKUP(A1650,Cleaning!$A:$A,Cleaning!$I:$I,0,0)</f>
        <v>Dine-In</v>
      </c>
      <c r="I1650" t="str">
        <f>_xlfn.XLOOKUP(A1650,Cleaning!$A:$A,Cleaning!$J:$J,0,0)</f>
        <v>Cheeseburger Combo</v>
      </c>
      <c r="J1650" t="str">
        <f>_xlfn.XLOOKUP(A1650,Cleaning!$A:$A,Cleaning!$L:$L,0,0)</f>
        <v>No Modifier</v>
      </c>
      <c r="K1650" t="str">
        <f>_xlfn.XLOOKUP(A1650,Cleaning!$A:$A,Cleaning!$X:$X,0,0)</f>
        <v>MobilePay</v>
      </c>
      <c r="L1650" s="3">
        <f>_xlfn.XLOOKUP(A1650,Cleaning!$A:$A,Cleaning!$M:$M,0,0)</f>
        <v>1</v>
      </c>
      <c r="M1650" s="5">
        <f>_xlfn.XLOOKUP(A1650,Cleaning!$A:$A,Cleaning!$O:$O,0,0)</f>
        <v>9.08</v>
      </c>
      <c r="N1650" s="12">
        <f>_xlfn.XLOOKUP(A1650,Cleaning!$A:$A,Cleaning!$P:$P,0,0)</f>
        <v>9.08</v>
      </c>
      <c r="O1650">
        <f>_xlfn.XLOOKUP(A1650,Cleaning!$A:$A,Cleaning!$R:$R,0,0)</f>
        <v>0</v>
      </c>
      <c r="P1650">
        <f>_xlfn.XLOOKUP(A1650,Cleaning!$A:$A,Cleaning!$T:$T,0,0)</f>
        <v>0.66</v>
      </c>
      <c r="Q1650" s="5">
        <f>_xlfn.XLOOKUP(A1650,Cleaning!$A:$A,Cleaning!$V:$V,0,0)</f>
        <v>9.74</v>
      </c>
    </row>
    <row r="1651" spans="1:17" x14ac:dyDescent="0.3">
      <c r="A1651" s="3">
        <v>121649</v>
      </c>
      <c r="B1651">
        <f>_xlfn.XLOOKUP(A1651,Cleaning!$A:$A,Cleaning!$B:$B,0,0)</f>
        <v>403</v>
      </c>
      <c r="C1651" s="2">
        <f>_xlfn.XLOOKUP(A1651,Cleaning!$A:$A,Cleaning!$C:$C,0,0)</f>
        <v>45765</v>
      </c>
      <c r="D1651" s="4">
        <f>_xlfn.XLOOKUP(A1651,Cleaning!$A:$A,Cleaning!$D:$D,0,0)</f>
        <v>0.21133101851851852</v>
      </c>
      <c r="E1651" s="2">
        <f>_xlfn.XLOOKUP(A1651,Cleaning!$A:$A,Cleaning!$E:$E,0,0)</f>
        <v>45765</v>
      </c>
      <c r="F1651" s="10" t="str">
        <f>_xlfn.XLOOKUP(A1651,Cleaning!$A:$A,Cleaning!$F:$F,0,0)</f>
        <v>Friday</v>
      </c>
      <c r="G1651" t="str">
        <f>_xlfn.XLOOKUP(A1651,Cleaning!$A:$A,Cleaning!$G:$G,0,0)</f>
        <v>Breakfast</v>
      </c>
      <c r="H1651" t="str">
        <f>_xlfn.XLOOKUP(A1651,Cleaning!$A:$A,Cleaning!$I:$I,0,0)</f>
        <v>Drive-Thru</v>
      </c>
      <c r="I1651" t="str">
        <f>_xlfn.XLOOKUP(A1651,Cleaning!$A:$A,Cleaning!$J:$J,0,0)</f>
        <v>Egg Muffin</v>
      </c>
      <c r="J1651" t="str">
        <f>_xlfn.XLOOKUP(A1651,Cleaning!$A:$A,Cleaning!$L:$L,0,0)</f>
        <v>No Modifier</v>
      </c>
      <c r="K1651" t="str">
        <f>_xlfn.XLOOKUP(A1651,Cleaning!$A:$A,Cleaning!$X:$X,0,0)</f>
        <v>Card</v>
      </c>
      <c r="L1651" s="3">
        <f>_xlfn.XLOOKUP(A1651,Cleaning!$A:$A,Cleaning!$M:$M,0,0)</f>
        <v>1</v>
      </c>
      <c r="M1651" s="5">
        <f>_xlfn.XLOOKUP(A1651,Cleaning!$A:$A,Cleaning!$O:$O,0,0)</f>
        <v>3.89</v>
      </c>
      <c r="N1651" s="12">
        <f>_xlfn.XLOOKUP(A1651,Cleaning!$A:$A,Cleaning!$P:$P,0,0)</f>
        <v>3.89</v>
      </c>
      <c r="O1651">
        <f>_xlfn.XLOOKUP(A1651,Cleaning!$A:$A,Cleaning!$R:$R,0,0)</f>
        <v>0</v>
      </c>
      <c r="P1651">
        <f>_xlfn.XLOOKUP(A1651,Cleaning!$A:$A,Cleaning!$T:$T,0,0)</f>
        <v>0.31</v>
      </c>
      <c r="Q1651" s="5">
        <f>_xlfn.XLOOKUP(A1651,Cleaning!$A:$A,Cleaning!$V:$V,0,0)</f>
        <v>4.2</v>
      </c>
    </row>
    <row r="1652" spans="1:17" x14ac:dyDescent="0.3">
      <c r="A1652" s="3">
        <v>121650</v>
      </c>
      <c r="B1652">
        <f>_xlfn.XLOOKUP(A1652,Cleaning!$A:$A,Cleaning!$B:$B,0,0)</f>
        <v>101</v>
      </c>
      <c r="C1652" s="2">
        <f>_xlfn.XLOOKUP(A1652,Cleaning!$A:$A,Cleaning!$C:$C,0,0)</f>
        <v>45762</v>
      </c>
      <c r="D1652" s="4">
        <f>_xlfn.XLOOKUP(A1652,Cleaning!$A:$A,Cleaning!$D:$D,0,0)</f>
        <v>0.40620370370370368</v>
      </c>
      <c r="E1652" s="2">
        <f>_xlfn.XLOOKUP(A1652,Cleaning!$A:$A,Cleaning!$E:$E,0,0)</f>
        <v>45762</v>
      </c>
      <c r="F1652" s="10" t="str">
        <f>_xlfn.XLOOKUP(A1652,Cleaning!$A:$A,Cleaning!$F:$F,0,0)</f>
        <v>Tuesday</v>
      </c>
      <c r="G1652" t="str">
        <f>_xlfn.XLOOKUP(A1652,Cleaning!$A:$A,Cleaning!$G:$G,0,0)</f>
        <v>Dinner</v>
      </c>
      <c r="H1652" t="str">
        <f>_xlfn.XLOOKUP(A1652,Cleaning!$A:$A,Cleaning!$I:$I,0,0)</f>
        <v>Dine-In</v>
      </c>
      <c r="I1652" t="str">
        <f>_xlfn.XLOOKUP(A1652,Cleaning!$A:$A,Cleaning!$J:$J,0,0)</f>
        <v>Cheeseburger Combo</v>
      </c>
      <c r="J1652" t="str">
        <f>_xlfn.XLOOKUP(A1652,Cleaning!$A:$A,Cleaning!$L:$L,0,0)</f>
        <v>No Modifier</v>
      </c>
      <c r="K1652" t="str">
        <f>_xlfn.XLOOKUP(A1652,Cleaning!$A:$A,Cleaning!$X:$X,0,0)</f>
        <v>Card</v>
      </c>
      <c r="L1652" s="3">
        <f>_xlfn.XLOOKUP(A1652,Cleaning!$A:$A,Cleaning!$M:$M,0,0)</f>
        <v>1</v>
      </c>
      <c r="M1652" s="5">
        <f>_xlfn.XLOOKUP(A1652,Cleaning!$A:$A,Cleaning!$O:$O,0,0)</f>
        <v>8.7799999999999994</v>
      </c>
      <c r="N1652" s="12">
        <f>_xlfn.XLOOKUP(A1652,Cleaning!$A:$A,Cleaning!$P:$P,0,0)</f>
        <v>8.7799999999999994</v>
      </c>
      <c r="O1652">
        <f>_xlfn.XLOOKUP(A1652,Cleaning!$A:$A,Cleaning!$R:$R,0,0)</f>
        <v>0</v>
      </c>
      <c r="P1652">
        <f>_xlfn.XLOOKUP(A1652,Cleaning!$A:$A,Cleaning!$T:$T,0,0)</f>
        <v>0.56999999999999995</v>
      </c>
      <c r="Q1652" s="5">
        <f>_xlfn.XLOOKUP(A1652,Cleaning!$A:$A,Cleaning!$V:$V,0,0)</f>
        <v>9.35</v>
      </c>
    </row>
    <row r="1653" spans="1:17" x14ac:dyDescent="0.3">
      <c r="A1653" s="3">
        <v>121651</v>
      </c>
      <c r="B1653">
        <f>_xlfn.XLOOKUP(A1653,Cleaning!$A:$A,Cleaning!$B:$B,0,0)</f>
        <v>402</v>
      </c>
      <c r="C1653" s="2">
        <f>_xlfn.XLOOKUP(A1653,Cleaning!$A:$A,Cleaning!$C:$C,0,0)</f>
        <v>45826</v>
      </c>
      <c r="D1653" s="4">
        <f>_xlfn.XLOOKUP(A1653,Cleaning!$A:$A,Cleaning!$D:$D,0,0)</f>
        <v>0.28942129629629632</v>
      </c>
      <c r="E1653" s="2">
        <f>_xlfn.XLOOKUP(A1653,Cleaning!$A:$A,Cleaning!$E:$E,0,0)</f>
        <v>45826</v>
      </c>
      <c r="F1653" s="10" t="str">
        <f>_xlfn.XLOOKUP(A1653,Cleaning!$A:$A,Cleaning!$F:$F,0,0)</f>
        <v>Wednesday</v>
      </c>
      <c r="G1653" t="str">
        <f>_xlfn.XLOOKUP(A1653,Cleaning!$A:$A,Cleaning!$G:$G,0,0)</f>
        <v>Breakfast</v>
      </c>
      <c r="H1653" t="str">
        <f>_xlfn.XLOOKUP(A1653,Cleaning!$A:$A,Cleaning!$I:$I,0,0)</f>
        <v>Drive-Thru</v>
      </c>
      <c r="I1653" t="str">
        <f>_xlfn.XLOOKUP(A1653,Cleaning!$A:$A,Cleaning!$J:$J,0,0)</f>
        <v>Egg Muffin</v>
      </c>
      <c r="J1653" t="str">
        <f>_xlfn.XLOOKUP(A1653,Cleaning!$A:$A,Cleaning!$L:$L,0,0)</f>
        <v>No Modifier</v>
      </c>
      <c r="K1653" t="str">
        <f>_xlfn.XLOOKUP(A1653,Cleaning!$A:$A,Cleaning!$X:$X,0,0)</f>
        <v>Card</v>
      </c>
      <c r="L1653" s="3">
        <f>_xlfn.XLOOKUP(A1653,Cleaning!$A:$A,Cleaning!$M:$M,0,0)</f>
        <v>1</v>
      </c>
      <c r="M1653" s="5">
        <f>_xlfn.XLOOKUP(A1653,Cleaning!$A:$A,Cleaning!$O:$O,0,0)</f>
        <v>3.3200000000000003</v>
      </c>
      <c r="N1653" s="12">
        <f>_xlfn.XLOOKUP(A1653,Cleaning!$A:$A,Cleaning!$P:$P,0,0)</f>
        <v>3.3200000000000003</v>
      </c>
      <c r="O1653">
        <f>_xlfn.XLOOKUP(A1653,Cleaning!$A:$A,Cleaning!$R:$R,0,0)</f>
        <v>0</v>
      </c>
      <c r="P1653">
        <f>_xlfn.XLOOKUP(A1653,Cleaning!$A:$A,Cleaning!$T:$T,0,0)</f>
        <v>0.32</v>
      </c>
      <c r="Q1653" s="5">
        <f>_xlfn.XLOOKUP(A1653,Cleaning!$A:$A,Cleaning!$V:$V,0,0)</f>
        <v>3.64</v>
      </c>
    </row>
    <row r="1654" spans="1:17" x14ac:dyDescent="0.3">
      <c r="A1654" s="3">
        <v>121652</v>
      </c>
      <c r="B1654">
        <f>_xlfn.XLOOKUP(A1654,Cleaning!$A:$A,Cleaning!$B:$B,0,0)</f>
        <v>402</v>
      </c>
      <c r="C1654" s="2">
        <f>_xlfn.XLOOKUP(A1654,Cleaning!$A:$A,Cleaning!$C:$C,0,0)</f>
        <v>45849</v>
      </c>
      <c r="D1654" s="4">
        <f>_xlfn.XLOOKUP(A1654,Cleaning!$A:$A,Cleaning!$D:$D,0,0)</f>
        <v>0.12418981481481481</v>
      </c>
      <c r="E1654" s="2">
        <f>_xlfn.XLOOKUP(A1654,Cleaning!$A:$A,Cleaning!$E:$E,0,0)</f>
        <v>45849</v>
      </c>
      <c r="F1654" s="10" t="str">
        <f>_xlfn.XLOOKUP(A1654,Cleaning!$A:$A,Cleaning!$F:$F,0,0)</f>
        <v>Friday</v>
      </c>
      <c r="G1654" t="str">
        <f>_xlfn.XLOOKUP(A1654,Cleaning!$A:$A,Cleaning!$G:$G,0,0)</f>
        <v>Lunch</v>
      </c>
      <c r="H1654" t="str">
        <f>_xlfn.XLOOKUP(A1654,Cleaning!$A:$A,Cleaning!$I:$I,0,0)</f>
        <v>Takeout</v>
      </c>
      <c r="I1654" t="str">
        <f>_xlfn.XLOOKUP(A1654,Cleaning!$A:$A,Cleaning!$J:$J,0,0)</f>
        <v>Spicy Chicken Sandwich</v>
      </c>
      <c r="J1654" t="str">
        <f>_xlfn.XLOOKUP(A1654,Cleaning!$A:$A,Cleaning!$L:$L,0,0)</f>
        <v>Spicy</v>
      </c>
      <c r="K1654" t="str">
        <f>_xlfn.XLOOKUP(A1654,Cleaning!$A:$A,Cleaning!$X:$X,0,0)</f>
        <v>Cash</v>
      </c>
      <c r="L1654" s="3">
        <f>_xlfn.XLOOKUP(A1654,Cleaning!$A:$A,Cleaning!$M:$M,0,0)</f>
        <v>1</v>
      </c>
      <c r="M1654" s="5">
        <f>_xlfn.XLOOKUP(A1654,Cleaning!$A:$A,Cleaning!$O:$O,0,0)</f>
        <v>5.71</v>
      </c>
      <c r="N1654" s="12">
        <f>_xlfn.XLOOKUP(A1654,Cleaning!$A:$A,Cleaning!$P:$P,0,0)</f>
        <v>5.71</v>
      </c>
      <c r="O1654">
        <f>_xlfn.XLOOKUP(A1654,Cleaning!$A:$A,Cleaning!$R:$R,0,0)</f>
        <v>0</v>
      </c>
      <c r="P1654">
        <f>_xlfn.XLOOKUP(A1654,Cleaning!$A:$A,Cleaning!$T:$T,0,0)</f>
        <v>0.4</v>
      </c>
      <c r="Q1654" s="5">
        <f>_xlfn.XLOOKUP(A1654,Cleaning!$A:$A,Cleaning!$V:$V,0,0)</f>
        <v>6.11</v>
      </c>
    </row>
    <row r="1655" spans="1:17" x14ac:dyDescent="0.3">
      <c r="A1655" s="3">
        <v>121653</v>
      </c>
      <c r="B1655">
        <f>_xlfn.XLOOKUP(A1655,Cleaning!$A:$A,Cleaning!$B:$B,0,0)</f>
        <v>201</v>
      </c>
      <c r="C1655" s="2">
        <f>_xlfn.XLOOKUP(A1655,Cleaning!$A:$A,Cleaning!$C:$C,0,0)</f>
        <v>45760</v>
      </c>
      <c r="D1655" s="4">
        <f>_xlfn.XLOOKUP(A1655,Cleaning!$A:$A,Cleaning!$D:$D,0,0)</f>
        <v>4.1817129629629628E-2</v>
      </c>
      <c r="E1655" s="2">
        <f>_xlfn.XLOOKUP(A1655,Cleaning!$A:$A,Cleaning!$E:$E,0,0)</f>
        <v>45760</v>
      </c>
      <c r="F1655" s="10" t="str">
        <f>_xlfn.XLOOKUP(A1655,Cleaning!$A:$A,Cleaning!$F:$F,0,0)</f>
        <v>Sunday</v>
      </c>
      <c r="G1655" t="str">
        <f>_xlfn.XLOOKUP(A1655,Cleaning!$A:$A,Cleaning!$G:$G,0,0)</f>
        <v>Late Night</v>
      </c>
      <c r="H1655" t="str">
        <f>_xlfn.XLOOKUP(A1655,Cleaning!$A:$A,Cleaning!$I:$I,0,0)</f>
        <v>Drive-Thru</v>
      </c>
      <c r="I1655" t="str">
        <f>_xlfn.XLOOKUP(A1655,Cleaning!$A:$A,Cleaning!$J:$J,0,0)</f>
        <v>Milkshake</v>
      </c>
      <c r="J1655" t="str">
        <f>_xlfn.XLOOKUP(A1655,Cleaning!$A:$A,Cleaning!$L:$L,0,0)</f>
        <v>Chocolate Topping</v>
      </c>
      <c r="K1655" t="str">
        <f>_xlfn.XLOOKUP(A1655,Cleaning!$A:$A,Cleaning!$X:$X,0,0)</f>
        <v>Card</v>
      </c>
      <c r="L1655" s="3">
        <f>_xlfn.XLOOKUP(A1655,Cleaning!$A:$A,Cleaning!$M:$M,0,0)</f>
        <v>2</v>
      </c>
      <c r="M1655" s="5">
        <f>_xlfn.XLOOKUP(A1655,Cleaning!$A:$A,Cleaning!$O:$O,0,0)</f>
        <v>4.37</v>
      </c>
      <c r="N1655" s="12">
        <f>_xlfn.XLOOKUP(A1655,Cleaning!$A:$A,Cleaning!$P:$P,0,0)</f>
        <v>8.74</v>
      </c>
      <c r="O1655">
        <f>_xlfn.XLOOKUP(A1655,Cleaning!$A:$A,Cleaning!$R:$R,0,0)</f>
        <v>0</v>
      </c>
      <c r="P1655">
        <f>_xlfn.XLOOKUP(A1655,Cleaning!$A:$A,Cleaning!$T:$T,0,0)</f>
        <v>0.61</v>
      </c>
      <c r="Q1655" s="5">
        <f>_xlfn.XLOOKUP(A1655,Cleaning!$A:$A,Cleaning!$V:$V,0,0)</f>
        <v>9.35</v>
      </c>
    </row>
    <row r="1656" spans="1:17" x14ac:dyDescent="0.3">
      <c r="A1656" s="3">
        <v>121654</v>
      </c>
      <c r="B1656">
        <f>_xlfn.XLOOKUP(A1656,Cleaning!$A:$A,Cleaning!$B:$B,0,0)</f>
        <v>101</v>
      </c>
      <c r="C1656" s="2">
        <f>_xlfn.XLOOKUP(A1656,Cleaning!$A:$A,Cleaning!$C:$C,0,0)</f>
        <v>45832</v>
      </c>
      <c r="D1656" s="4">
        <f>_xlfn.XLOOKUP(A1656,Cleaning!$A:$A,Cleaning!$D:$D,0,0)</f>
        <v>9.3773148148148147E-2</v>
      </c>
      <c r="E1656" s="2">
        <f>_xlfn.XLOOKUP(A1656,Cleaning!$A:$A,Cleaning!$E:$E,0,0)</f>
        <v>45832</v>
      </c>
      <c r="F1656" s="10" t="str">
        <f>_xlfn.XLOOKUP(A1656,Cleaning!$A:$A,Cleaning!$F:$F,0,0)</f>
        <v>Tuesday</v>
      </c>
      <c r="G1656" t="str">
        <f>_xlfn.XLOOKUP(A1656,Cleaning!$A:$A,Cleaning!$G:$G,0,0)</f>
        <v>Lunch</v>
      </c>
      <c r="H1656" t="str">
        <f>_xlfn.XLOOKUP(A1656,Cleaning!$A:$A,Cleaning!$I:$I,0,0)</f>
        <v>Drive-Thru</v>
      </c>
      <c r="I1656" t="str">
        <f>_xlfn.XLOOKUP(A1656,Cleaning!$A:$A,Cleaning!$J:$J,0,0)</f>
        <v>Double Cheeseburger</v>
      </c>
      <c r="J1656" t="str">
        <f>_xlfn.XLOOKUP(A1656,Cleaning!$A:$A,Cleaning!$L:$L,0,0)</f>
        <v>No Modifier</v>
      </c>
      <c r="K1656" t="str">
        <f>_xlfn.XLOOKUP(A1656,Cleaning!$A:$A,Cleaning!$X:$X,0,0)</f>
        <v>Card</v>
      </c>
      <c r="L1656" s="3">
        <f>_xlfn.XLOOKUP(A1656,Cleaning!$A:$A,Cleaning!$M:$M,0,0)</f>
        <v>1</v>
      </c>
      <c r="M1656" s="5">
        <f>_xlfn.XLOOKUP(A1656,Cleaning!$A:$A,Cleaning!$O:$O,0,0)</f>
        <v>5.8800000000000008</v>
      </c>
      <c r="N1656" s="12">
        <f>_xlfn.XLOOKUP(A1656,Cleaning!$A:$A,Cleaning!$P:$P,0,0)</f>
        <v>5.8800000000000008</v>
      </c>
      <c r="O1656">
        <f>_xlfn.XLOOKUP(A1656,Cleaning!$A:$A,Cleaning!$R:$R,0,0)</f>
        <v>0</v>
      </c>
      <c r="P1656">
        <f>_xlfn.XLOOKUP(A1656,Cleaning!$A:$A,Cleaning!$T:$T,0,0)</f>
        <v>0.56000000000000005</v>
      </c>
      <c r="Q1656" s="5">
        <f>_xlfn.XLOOKUP(A1656,Cleaning!$A:$A,Cleaning!$V:$V,0,0)</f>
        <v>6.44</v>
      </c>
    </row>
    <row r="1657" spans="1:17" x14ac:dyDescent="0.3">
      <c r="A1657" s="3">
        <v>121655</v>
      </c>
      <c r="B1657">
        <f>_xlfn.XLOOKUP(A1657,Cleaning!$A:$A,Cleaning!$B:$B,0,0)</f>
        <v>102</v>
      </c>
      <c r="C1657" s="2">
        <f>_xlfn.XLOOKUP(A1657,Cleaning!$A:$A,Cleaning!$C:$C,0,0)</f>
        <v>45818</v>
      </c>
      <c r="D1657" s="4">
        <f>_xlfn.XLOOKUP(A1657,Cleaning!$A:$A,Cleaning!$D:$D,0,0)</f>
        <v>0.44829861111111113</v>
      </c>
      <c r="E1657" s="2">
        <f>_xlfn.XLOOKUP(A1657,Cleaning!$A:$A,Cleaning!$E:$E,0,0)</f>
        <v>45818</v>
      </c>
      <c r="F1657" s="10" t="str">
        <f>_xlfn.XLOOKUP(A1657,Cleaning!$A:$A,Cleaning!$F:$F,0,0)</f>
        <v>Tuesday</v>
      </c>
      <c r="G1657" t="str">
        <f>_xlfn.XLOOKUP(A1657,Cleaning!$A:$A,Cleaning!$G:$G,0,0)</f>
        <v>Breakfast</v>
      </c>
      <c r="H1657" t="str">
        <f>_xlfn.XLOOKUP(A1657,Cleaning!$A:$A,Cleaning!$I:$I,0,0)</f>
        <v>Delivery</v>
      </c>
      <c r="I1657" t="str">
        <f>_xlfn.XLOOKUP(A1657,Cleaning!$A:$A,Cleaning!$J:$J,0,0)</f>
        <v>Pancake Platter</v>
      </c>
      <c r="J1657" t="str">
        <f>_xlfn.XLOOKUP(A1657,Cleaning!$A:$A,Cleaning!$L:$L,0,0)</f>
        <v>No Modifier</v>
      </c>
      <c r="K1657" t="str">
        <f>_xlfn.XLOOKUP(A1657,Cleaning!$A:$A,Cleaning!$X:$X,0,0)</f>
        <v>Card</v>
      </c>
      <c r="L1657" s="3">
        <f>_xlfn.XLOOKUP(A1657,Cleaning!$A:$A,Cleaning!$M:$M,0,0)</f>
        <v>1</v>
      </c>
      <c r="M1657" s="5">
        <f ca="1">_xlfn.XLOOKUP(A1657,Cleaning!$A:$A,Cleaning!$O:$O,0,0)</f>
        <v>1.3299999999999998</v>
      </c>
      <c r="N1657" s="12">
        <f ca="1">_xlfn.XLOOKUP(A1657,Cleaning!$A:$A,Cleaning!$P:$P,0,0)</f>
        <v>1.3299999999999998</v>
      </c>
      <c r="O1657">
        <f>_xlfn.XLOOKUP(A1657,Cleaning!$A:$A,Cleaning!$R:$R,0,0)</f>
        <v>0</v>
      </c>
      <c r="P1657">
        <f ca="1">_xlfn.XLOOKUP(A1657,Cleaning!$A:$A,Cleaning!$T:$T,0,0)</f>
        <v>0.10000000000000009</v>
      </c>
      <c r="Q1657" s="5">
        <f ca="1">_xlfn.XLOOKUP(A1657,Cleaning!$A:$A,Cleaning!$V:$V,0,0)</f>
        <v>1.43</v>
      </c>
    </row>
    <row r="1658" spans="1:17" x14ac:dyDescent="0.3">
      <c r="A1658" s="3">
        <v>121656</v>
      </c>
      <c r="B1658">
        <f>_xlfn.XLOOKUP(A1658,Cleaning!$A:$A,Cleaning!$B:$B,0,0)</f>
        <v>101</v>
      </c>
      <c r="C1658" s="2">
        <f>_xlfn.XLOOKUP(A1658,Cleaning!$A:$A,Cleaning!$C:$C,0,0)</f>
        <v>45861</v>
      </c>
      <c r="D1658" s="4">
        <f>_xlfn.XLOOKUP(A1658,Cleaning!$A:$A,Cleaning!$D:$D,0,0)</f>
        <v>9.5057870370370376E-2</v>
      </c>
      <c r="E1658" s="2">
        <f>_xlfn.XLOOKUP(A1658,Cleaning!$A:$A,Cleaning!$E:$E,0,0)</f>
        <v>45861</v>
      </c>
      <c r="F1658" s="10" t="str">
        <f>_xlfn.XLOOKUP(A1658,Cleaning!$A:$A,Cleaning!$F:$F,0,0)</f>
        <v>Wednesday</v>
      </c>
      <c r="G1658" t="str">
        <f>_xlfn.XLOOKUP(A1658,Cleaning!$A:$A,Cleaning!$G:$G,0,0)</f>
        <v>Lunch</v>
      </c>
      <c r="H1658" t="str">
        <f>_xlfn.XLOOKUP(A1658,Cleaning!$A:$A,Cleaning!$I:$I,0,0)</f>
        <v>Delivery</v>
      </c>
      <c r="I1658" t="str">
        <f>_xlfn.XLOOKUP(A1658,Cleaning!$A:$A,Cleaning!$J:$J,0,0)</f>
        <v>Spicy Chicken Combo</v>
      </c>
      <c r="J1658" t="str">
        <f>_xlfn.XLOOKUP(A1658,Cleaning!$A:$A,Cleaning!$L:$L,0,0)</f>
        <v>No Modifier</v>
      </c>
      <c r="K1658" t="str">
        <f>_xlfn.XLOOKUP(A1658,Cleaning!$A:$A,Cleaning!$X:$X,0,0)</f>
        <v>Card</v>
      </c>
      <c r="L1658" s="3">
        <f>_xlfn.XLOOKUP(A1658,Cleaning!$A:$A,Cleaning!$M:$M,0,0)</f>
        <v>1</v>
      </c>
      <c r="M1658" s="5">
        <f>_xlfn.XLOOKUP(A1658,Cleaning!$A:$A,Cleaning!$O:$O,0,0)</f>
        <v>9.370000000000001</v>
      </c>
      <c r="N1658" s="12">
        <f>_xlfn.XLOOKUP(A1658,Cleaning!$A:$A,Cleaning!$P:$P,0,0)</f>
        <v>9.370000000000001</v>
      </c>
      <c r="O1658">
        <f>_xlfn.XLOOKUP(A1658,Cleaning!$A:$A,Cleaning!$R:$R,0,0)</f>
        <v>0</v>
      </c>
      <c r="P1658">
        <f>_xlfn.XLOOKUP(A1658,Cleaning!$A:$A,Cleaning!$T:$T,0,0)</f>
        <v>0.68</v>
      </c>
      <c r="Q1658" s="5">
        <f>_xlfn.XLOOKUP(A1658,Cleaning!$A:$A,Cleaning!$V:$V,0,0)</f>
        <v>10.050000000000001</v>
      </c>
    </row>
    <row r="1659" spans="1:17" x14ac:dyDescent="0.3">
      <c r="A1659" s="3">
        <v>121657</v>
      </c>
      <c r="B1659">
        <f>_xlfn.XLOOKUP(A1659,Cleaning!$A:$A,Cleaning!$B:$B,0,0)</f>
        <v>301</v>
      </c>
      <c r="C1659" s="2">
        <f>_xlfn.XLOOKUP(A1659,Cleaning!$A:$A,Cleaning!$C:$C,0,0)</f>
        <v>45788</v>
      </c>
      <c r="D1659" s="4">
        <f>_xlfn.XLOOKUP(A1659,Cleaning!$A:$A,Cleaning!$D:$D,0,0)</f>
        <v>0.20929398148148148</v>
      </c>
      <c r="E1659" s="2">
        <f>_xlfn.XLOOKUP(A1659,Cleaning!$A:$A,Cleaning!$E:$E,0,0)</f>
        <v>45788</v>
      </c>
      <c r="F1659" s="10" t="str">
        <f>_xlfn.XLOOKUP(A1659,Cleaning!$A:$A,Cleaning!$F:$F,0,0)</f>
        <v>Sunday</v>
      </c>
      <c r="G1659" t="str">
        <f>_xlfn.XLOOKUP(A1659,Cleaning!$A:$A,Cleaning!$G:$G,0,0)</f>
        <v>Breakfast</v>
      </c>
      <c r="H1659" t="str">
        <f>_xlfn.XLOOKUP(A1659,Cleaning!$A:$A,Cleaning!$I:$I,0,0)</f>
        <v>Drive-Thru</v>
      </c>
      <c r="I1659" t="str">
        <f>_xlfn.XLOOKUP(A1659,Cleaning!$A:$A,Cleaning!$J:$J,0,0)</f>
        <v>Egg Muffin</v>
      </c>
      <c r="J1659" t="str">
        <f>_xlfn.XLOOKUP(A1659,Cleaning!$A:$A,Cleaning!$L:$L,0,0)</f>
        <v>No Modifier</v>
      </c>
      <c r="K1659" t="str">
        <f>_xlfn.XLOOKUP(A1659,Cleaning!$A:$A,Cleaning!$X:$X,0,0)</f>
        <v>Card</v>
      </c>
      <c r="L1659" s="3">
        <f>_xlfn.XLOOKUP(A1659,Cleaning!$A:$A,Cleaning!$M:$M,0,0)</f>
        <v>1</v>
      </c>
      <c r="M1659" s="5">
        <f>_xlfn.XLOOKUP(A1659,Cleaning!$A:$A,Cleaning!$O:$O,0,0)</f>
        <v>3.57</v>
      </c>
      <c r="N1659" s="12">
        <f>_xlfn.XLOOKUP(A1659,Cleaning!$A:$A,Cleaning!$P:$P,0,0)</f>
        <v>3.57</v>
      </c>
      <c r="O1659">
        <f>_xlfn.XLOOKUP(A1659,Cleaning!$A:$A,Cleaning!$R:$R,0,0)</f>
        <v>0</v>
      </c>
      <c r="P1659">
        <f>_xlfn.XLOOKUP(A1659,Cleaning!$A:$A,Cleaning!$T:$T,0,0)</f>
        <v>0.25</v>
      </c>
      <c r="Q1659" s="5">
        <f>_xlfn.XLOOKUP(A1659,Cleaning!$A:$A,Cleaning!$V:$V,0,0)</f>
        <v>3.82</v>
      </c>
    </row>
    <row r="1660" spans="1:17" x14ac:dyDescent="0.3">
      <c r="A1660" s="3">
        <v>121658</v>
      </c>
      <c r="B1660">
        <f>_xlfn.XLOOKUP(A1660,Cleaning!$A:$A,Cleaning!$B:$B,0,0)</f>
        <v>101</v>
      </c>
      <c r="C1660" s="2">
        <f>_xlfn.XLOOKUP(A1660,Cleaning!$A:$A,Cleaning!$C:$C,0,0)</f>
        <v>45861</v>
      </c>
      <c r="D1660" s="4">
        <f>_xlfn.XLOOKUP(A1660,Cleaning!$A:$A,Cleaning!$D:$D,0,0)</f>
        <v>0.4689814814814815</v>
      </c>
      <c r="E1660" s="2">
        <f>_xlfn.XLOOKUP(A1660,Cleaning!$A:$A,Cleaning!$E:$E,0,0)</f>
        <v>45861</v>
      </c>
      <c r="F1660" s="10" t="str">
        <f>_xlfn.XLOOKUP(A1660,Cleaning!$A:$A,Cleaning!$F:$F,0,0)</f>
        <v>Wednesday</v>
      </c>
      <c r="G1660" t="str">
        <f>_xlfn.XLOOKUP(A1660,Cleaning!$A:$A,Cleaning!$G:$G,0,0)</f>
        <v>Late Night</v>
      </c>
      <c r="H1660" t="str">
        <f>_xlfn.XLOOKUP(A1660,Cleaning!$A:$A,Cleaning!$I:$I,0,0)</f>
        <v>Dine-In</v>
      </c>
      <c r="I1660" t="str">
        <f>_xlfn.XLOOKUP(A1660,Cleaning!$A:$A,Cleaning!$J:$J,0,0)</f>
        <v>French Fries</v>
      </c>
      <c r="J1660" t="str">
        <f>_xlfn.XLOOKUP(A1660,Cleaning!$A:$A,Cleaning!$L:$L,0,0)</f>
        <v>No Modifier</v>
      </c>
      <c r="K1660" t="str">
        <f>_xlfn.XLOOKUP(A1660,Cleaning!$A:$A,Cleaning!$X:$X,0,0)</f>
        <v>Cash</v>
      </c>
      <c r="L1660" s="3">
        <f>_xlfn.XLOOKUP(A1660,Cleaning!$A:$A,Cleaning!$M:$M,0,0)</f>
        <v>3</v>
      </c>
      <c r="M1660" s="5">
        <f>_xlfn.XLOOKUP(A1660,Cleaning!$A:$A,Cleaning!$O:$O,0,0)</f>
        <v>2.35</v>
      </c>
      <c r="N1660" s="12">
        <f>_xlfn.XLOOKUP(A1660,Cleaning!$A:$A,Cleaning!$P:$P,0,0)</f>
        <v>7.0500000000000007</v>
      </c>
      <c r="O1660">
        <f>_xlfn.XLOOKUP(A1660,Cleaning!$A:$A,Cleaning!$R:$R,0,0)</f>
        <v>0</v>
      </c>
      <c r="P1660">
        <f>_xlfn.XLOOKUP(A1660,Cleaning!$A:$A,Cleaning!$T:$T,0,0)</f>
        <v>0.49</v>
      </c>
      <c r="Q1660" s="5">
        <f>_xlfn.XLOOKUP(A1660,Cleaning!$A:$A,Cleaning!$V:$V,0,0)</f>
        <v>7.54</v>
      </c>
    </row>
    <row r="1661" spans="1:17" x14ac:dyDescent="0.3">
      <c r="A1661" s="3">
        <v>121659</v>
      </c>
      <c r="B1661">
        <f>_xlfn.XLOOKUP(A1661,Cleaning!$A:$A,Cleaning!$B:$B,0,0)</f>
        <v>501</v>
      </c>
      <c r="C1661" s="2">
        <f>_xlfn.XLOOKUP(A1661,Cleaning!$A:$A,Cleaning!$C:$C,0,0)</f>
        <v>45823</v>
      </c>
      <c r="D1661" s="4">
        <f>_xlfn.XLOOKUP(A1661,Cleaning!$A:$A,Cleaning!$D:$D,0,0)</f>
        <v>0.38187500000000002</v>
      </c>
      <c r="E1661" s="2">
        <f>_xlfn.XLOOKUP(A1661,Cleaning!$A:$A,Cleaning!$E:$E,0,0)</f>
        <v>45823</v>
      </c>
      <c r="F1661" s="10" t="str">
        <f>_xlfn.XLOOKUP(A1661,Cleaning!$A:$A,Cleaning!$F:$F,0,0)</f>
        <v>Sunday</v>
      </c>
      <c r="G1661" t="str">
        <f>_xlfn.XLOOKUP(A1661,Cleaning!$A:$A,Cleaning!$G:$G,0,0)</f>
        <v>Breakfast</v>
      </c>
      <c r="H1661" t="str">
        <f>_xlfn.XLOOKUP(A1661,Cleaning!$A:$A,Cleaning!$I:$I,0,0)</f>
        <v>Unknown</v>
      </c>
      <c r="I1661" t="str">
        <f>_xlfn.XLOOKUP(A1661,Cleaning!$A:$A,Cleaning!$J:$J,0,0)</f>
        <v>Pancake Platter</v>
      </c>
      <c r="J1661" t="str">
        <f>_xlfn.XLOOKUP(A1661,Cleaning!$A:$A,Cleaning!$L:$L,0,0)</f>
        <v>Cinnamon</v>
      </c>
      <c r="K1661" t="str">
        <f>_xlfn.XLOOKUP(A1661,Cleaning!$A:$A,Cleaning!$X:$X,0,0)</f>
        <v>Card</v>
      </c>
      <c r="L1661" s="3">
        <f>_xlfn.XLOOKUP(A1661,Cleaning!$A:$A,Cleaning!$M:$M,0,0)</f>
        <v>1</v>
      </c>
      <c r="M1661" s="5">
        <f>_xlfn.XLOOKUP(A1661,Cleaning!$A:$A,Cleaning!$O:$O,0,0)</f>
        <v>5.47</v>
      </c>
      <c r="N1661" s="12">
        <f>_xlfn.XLOOKUP(A1661,Cleaning!$A:$A,Cleaning!$P:$P,0,0)</f>
        <v>5.47</v>
      </c>
      <c r="O1661">
        <f>_xlfn.XLOOKUP(A1661,Cleaning!$A:$A,Cleaning!$R:$R,0,0)</f>
        <v>0</v>
      </c>
      <c r="P1661">
        <f>_xlfn.XLOOKUP(A1661,Cleaning!$A:$A,Cleaning!$T:$T,0,0)</f>
        <v>0.46</v>
      </c>
      <c r="Q1661" s="5">
        <f>_xlfn.XLOOKUP(A1661,Cleaning!$A:$A,Cleaning!$V:$V,0,0)</f>
        <v>5.93</v>
      </c>
    </row>
    <row r="1662" spans="1:17" x14ac:dyDescent="0.3">
      <c r="A1662" s="3">
        <v>121660</v>
      </c>
      <c r="B1662">
        <f>_xlfn.XLOOKUP(A1662,Cleaning!$A:$A,Cleaning!$B:$B,0,0)</f>
        <v>201</v>
      </c>
      <c r="C1662" s="2">
        <f>_xlfn.XLOOKUP(A1662,Cleaning!$A:$A,Cleaning!$C:$C,0,0)</f>
        <v>45846</v>
      </c>
      <c r="D1662" s="4">
        <f>_xlfn.XLOOKUP(A1662,Cleaning!$A:$A,Cleaning!$D:$D,0,0)</f>
        <v>0.34581018518518519</v>
      </c>
      <c r="E1662" s="2">
        <f>_xlfn.XLOOKUP(A1662,Cleaning!$A:$A,Cleaning!$E:$E,0,0)</f>
        <v>45846</v>
      </c>
      <c r="F1662" s="10" t="str">
        <f>_xlfn.XLOOKUP(A1662,Cleaning!$A:$A,Cleaning!$F:$F,0,0)</f>
        <v>Tuesday</v>
      </c>
      <c r="G1662" t="str">
        <f>_xlfn.XLOOKUP(A1662,Cleaning!$A:$A,Cleaning!$G:$G,0,0)</f>
        <v>Dinner</v>
      </c>
      <c r="H1662" t="str">
        <f>_xlfn.XLOOKUP(A1662,Cleaning!$A:$A,Cleaning!$I:$I,0,0)</f>
        <v>Dine-In</v>
      </c>
      <c r="I1662" t="str">
        <f>_xlfn.XLOOKUP(A1662,Cleaning!$A:$A,Cleaning!$J:$J,0,0)</f>
        <v>Cheeseburger Combo</v>
      </c>
      <c r="J1662" t="str">
        <f>_xlfn.XLOOKUP(A1662,Cleaning!$A:$A,Cleaning!$L:$L,0,0)</f>
        <v>No Modifier</v>
      </c>
      <c r="K1662" t="str">
        <f>_xlfn.XLOOKUP(A1662,Cleaning!$A:$A,Cleaning!$X:$X,0,0)</f>
        <v>MobilePay</v>
      </c>
      <c r="L1662" s="3">
        <f>_xlfn.XLOOKUP(A1662,Cleaning!$A:$A,Cleaning!$M:$M,0,0)</f>
        <v>1</v>
      </c>
      <c r="M1662" s="5">
        <f>_xlfn.XLOOKUP(A1662,Cleaning!$A:$A,Cleaning!$O:$O,0,0)</f>
        <v>9.1499999999999986</v>
      </c>
      <c r="N1662" s="12">
        <f>_xlfn.XLOOKUP(A1662,Cleaning!$A:$A,Cleaning!$P:$P,0,0)</f>
        <v>9.1499999999999986</v>
      </c>
      <c r="O1662">
        <f>_xlfn.XLOOKUP(A1662,Cleaning!$A:$A,Cleaning!$R:$R,0,0)</f>
        <v>0</v>
      </c>
      <c r="P1662">
        <f>_xlfn.XLOOKUP(A1662,Cleaning!$A:$A,Cleaning!$T:$T,0,0)</f>
        <v>0.55000000000000004</v>
      </c>
      <c r="Q1662" s="5">
        <f>_xlfn.XLOOKUP(A1662,Cleaning!$A:$A,Cleaning!$V:$V,0,0)</f>
        <v>9.6999999999999993</v>
      </c>
    </row>
    <row r="1663" spans="1:17" x14ac:dyDescent="0.3">
      <c r="A1663" s="3">
        <v>121661</v>
      </c>
      <c r="B1663">
        <f>_xlfn.XLOOKUP(A1663,Cleaning!$A:$A,Cleaning!$B:$B,0,0)</f>
        <v>301</v>
      </c>
      <c r="C1663" s="2">
        <f>_xlfn.XLOOKUP(A1663,Cleaning!$A:$A,Cleaning!$C:$C,0,0)</f>
        <v>45866</v>
      </c>
      <c r="D1663" s="4">
        <f>_xlfn.XLOOKUP(A1663,Cleaning!$A:$A,Cleaning!$D:$D,0,0)</f>
        <v>0.39327546296296295</v>
      </c>
      <c r="E1663" s="2">
        <f>_xlfn.XLOOKUP(A1663,Cleaning!$A:$A,Cleaning!$E:$E,0,0)</f>
        <v>45866</v>
      </c>
      <c r="F1663" s="10" t="str">
        <f>_xlfn.XLOOKUP(A1663,Cleaning!$A:$A,Cleaning!$F:$F,0,0)</f>
        <v>Monday</v>
      </c>
      <c r="G1663" t="str">
        <f>_xlfn.XLOOKUP(A1663,Cleaning!$A:$A,Cleaning!$G:$G,0,0)</f>
        <v>Dinner</v>
      </c>
      <c r="H1663" t="str">
        <f>_xlfn.XLOOKUP(A1663,Cleaning!$A:$A,Cleaning!$I:$I,0,0)</f>
        <v>Dine-In</v>
      </c>
      <c r="I1663" t="str">
        <f>_xlfn.XLOOKUP(A1663,Cleaning!$A:$A,Cleaning!$J:$J,0,0)</f>
        <v>Double Cheeseburger Combo</v>
      </c>
      <c r="J1663" t="str">
        <f>_xlfn.XLOOKUP(A1663,Cleaning!$A:$A,Cleaning!$L:$L,0,0)</f>
        <v>No Modifier</v>
      </c>
      <c r="K1663" t="str">
        <f>_xlfn.XLOOKUP(A1663,Cleaning!$A:$A,Cleaning!$X:$X,0,0)</f>
        <v>Card</v>
      </c>
      <c r="L1663" s="3">
        <f>_xlfn.XLOOKUP(A1663,Cleaning!$A:$A,Cleaning!$M:$M,0,0)</f>
        <v>1</v>
      </c>
      <c r="M1663" s="5">
        <f>_xlfn.XLOOKUP(A1663,Cleaning!$A:$A,Cleaning!$O:$O,0,0)</f>
        <v>9.93</v>
      </c>
      <c r="N1663" s="12">
        <f>_xlfn.XLOOKUP(A1663,Cleaning!$A:$A,Cleaning!$P:$P,0,0)</f>
        <v>9.93</v>
      </c>
      <c r="O1663">
        <f>_xlfn.XLOOKUP(A1663,Cleaning!$A:$A,Cleaning!$R:$R,0,0)</f>
        <v>0</v>
      </c>
      <c r="P1663">
        <f>_xlfn.XLOOKUP(A1663,Cleaning!$A:$A,Cleaning!$T:$T,0,0)</f>
        <v>0.65</v>
      </c>
      <c r="Q1663" s="5">
        <f>_xlfn.XLOOKUP(A1663,Cleaning!$A:$A,Cleaning!$V:$V,0,0)</f>
        <v>10.58</v>
      </c>
    </row>
    <row r="1664" spans="1:17" x14ac:dyDescent="0.3">
      <c r="A1664" s="3">
        <v>121662</v>
      </c>
      <c r="B1664">
        <f>_xlfn.XLOOKUP(A1664,Cleaning!$A:$A,Cleaning!$B:$B,0,0)</f>
        <v>401</v>
      </c>
      <c r="C1664" s="2">
        <f>_xlfn.XLOOKUP(A1664,Cleaning!$A:$A,Cleaning!$C:$C,0,0)</f>
        <v>45788</v>
      </c>
      <c r="D1664" s="4">
        <f>_xlfn.XLOOKUP(A1664,Cleaning!$A:$A,Cleaning!$D:$D,0,0)</f>
        <v>0.17136574074074074</v>
      </c>
      <c r="E1664" s="2">
        <f>_xlfn.XLOOKUP(A1664,Cleaning!$A:$A,Cleaning!$E:$E,0,0)</f>
        <v>45788</v>
      </c>
      <c r="F1664" s="10" t="str">
        <f>_xlfn.XLOOKUP(A1664,Cleaning!$A:$A,Cleaning!$F:$F,0,0)</f>
        <v>Sunday</v>
      </c>
      <c r="G1664" t="str">
        <f>_xlfn.XLOOKUP(A1664,Cleaning!$A:$A,Cleaning!$G:$G,0,0)</f>
        <v>Afternoon</v>
      </c>
      <c r="H1664" t="str">
        <f>_xlfn.XLOOKUP(A1664,Cleaning!$A:$A,Cleaning!$I:$I,0,0)</f>
        <v>Delivery</v>
      </c>
      <c r="I1664" t="str">
        <f>_xlfn.XLOOKUP(A1664,Cleaning!$A:$A,Cleaning!$J:$J,0,0)</f>
        <v>French Fries</v>
      </c>
      <c r="J1664" t="str">
        <f>_xlfn.XLOOKUP(A1664,Cleaning!$A:$A,Cleaning!$L:$L,0,0)</f>
        <v>No Modifier</v>
      </c>
      <c r="K1664" t="str">
        <f>_xlfn.XLOOKUP(A1664,Cleaning!$A:$A,Cleaning!$X:$X,0,0)</f>
        <v>Card</v>
      </c>
      <c r="L1664" s="3">
        <f>_xlfn.XLOOKUP(A1664,Cleaning!$A:$A,Cleaning!$M:$M,0,0)</f>
        <v>1</v>
      </c>
      <c r="M1664" s="5">
        <f>_xlfn.XLOOKUP(A1664,Cleaning!$A:$A,Cleaning!$O:$O,0,0)</f>
        <v>2.04</v>
      </c>
      <c r="N1664" s="12">
        <f>_xlfn.XLOOKUP(A1664,Cleaning!$A:$A,Cleaning!$P:$P,0,0)</f>
        <v>2.04</v>
      </c>
      <c r="O1664">
        <f>_xlfn.XLOOKUP(A1664,Cleaning!$A:$A,Cleaning!$R:$R,0,0)</f>
        <v>0</v>
      </c>
      <c r="P1664">
        <f>_xlfn.XLOOKUP(A1664,Cleaning!$A:$A,Cleaning!$T:$T,0,0)</f>
        <v>0.15</v>
      </c>
      <c r="Q1664" s="5">
        <f>_xlfn.XLOOKUP(A1664,Cleaning!$A:$A,Cleaning!$V:$V,0,0)</f>
        <v>2.19</v>
      </c>
    </row>
    <row r="1665" spans="1:17" x14ac:dyDescent="0.3">
      <c r="A1665" s="3">
        <v>121663</v>
      </c>
      <c r="B1665">
        <f>_xlfn.XLOOKUP(A1665,Cleaning!$A:$A,Cleaning!$B:$B,0,0)</f>
        <v>403</v>
      </c>
      <c r="C1665" s="2">
        <f>_xlfn.XLOOKUP(A1665,Cleaning!$A:$A,Cleaning!$C:$C,0,0)</f>
        <v>45854</v>
      </c>
      <c r="D1665" s="4">
        <f>_xlfn.XLOOKUP(A1665,Cleaning!$A:$A,Cleaning!$D:$D,0,0)</f>
        <v>0.40379629629629632</v>
      </c>
      <c r="E1665" s="2">
        <f>_xlfn.XLOOKUP(A1665,Cleaning!$A:$A,Cleaning!$E:$E,0,0)</f>
        <v>45854</v>
      </c>
      <c r="F1665" s="10" t="str">
        <f>_xlfn.XLOOKUP(A1665,Cleaning!$A:$A,Cleaning!$F:$F,0,0)</f>
        <v>Wednesday</v>
      </c>
      <c r="G1665" t="str">
        <f>_xlfn.XLOOKUP(A1665,Cleaning!$A:$A,Cleaning!$G:$G,0,0)</f>
        <v>Dinner</v>
      </c>
      <c r="H1665" t="str">
        <f>_xlfn.XLOOKUP(A1665,Cleaning!$A:$A,Cleaning!$I:$I,0,0)</f>
        <v>Delivery</v>
      </c>
      <c r="I1665" t="str">
        <f>_xlfn.XLOOKUP(A1665,Cleaning!$A:$A,Cleaning!$J:$J,0,0)</f>
        <v>Onion Rings</v>
      </c>
      <c r="J1665" t="str">
        <f>_xlfn.XLOOKUP(A1665,Cleaning!$A:$A,Cleaning!$L:$L,0,0)</f>
        <v>No Sauce</v>
      </c>
      <c r="K1665" t="str">
        <f>_xlfn.XLOOKUP(A1665,Cleaning!$A:$A,Cleaning!$X:$X,0,0)</f>
        <v>Card</v>
      </c>
      <c r="L1665" s="3">
        <f>_xlfn.XLOOKUP(A1665,Cleaning!$A:$A,Cleaning!$M:$M,0,0)</f>
        <v>1</v>
      </c>
      <c r="M1665" s="5">
        <f>_xlfn.XLOOKUP(A1665,Cleaning!$A:$A,Cleaning!$O:$O,0,0)</f>
        <v>2.9699999999999998</v>
      </c>
      <c r="N1665" s="12">
        <f>_xlfn.XLOOKUP(A1665,Cleaning!$A:$A,Cleaning!$P:$P,0,0)</f>
        <v>2.9699999999999998</v>
      </c>
      <c r="O1665">
        <f>_xlfn.XLOOKUP(A1665,Cleaning!$A:$A,Cleaning!$R:$R,0,0)</f>
        <v>0</v>
      </c>
      <c r="P1665">
        <f>_xlfn.XLOOKUP(A1665,Cleaning!$A:$A,Cleaning!$T:$T,0,0)</f>
        <v>0.24</v>
      </c>
      <c r="Q1665" s="5">
        <f>_xlfn.XLOOKUP(A1665,Cleaning!$A:$A,Cleaning!$V:$V,0,0)</f>
        <v>3.21</v>
      </c>
    </row>
    <row r="1666" spans="1:17" x14ac:dyDescent="0.3">
      <c r="A1666" s="3">
        <v>121664</v>
      </c>
      <c r="B1666">
        <f>_xlfn.XLOOKUP(A1666,Cleaning!$A:$A,Cleaning!$B:$B,0,0)</f>
        <v>102</v>
      </c>
      <c r="C1666" s="2">
        <f>_xlfn.XLOOKUP(A1666,Cleaning!$A:$A,Cleaning!$C:$C,0,0)</f>
        <v>45779</v>
      </c>
      <c r="D1666" s="4">
        <f>_xlfn.XLOOKUP(A1666,Cleaning!$A:$A,Cleaning!$D:$D,0,0)</f>
        <v>0.32800925925925928</v>
      </c>
      <c r="E1666" s="2">
        <f>_xlfn.XLOOKUP(A1666,Cleaning!$A:$A,Cleaning!$E:$E,0,0)</f>
        <v>45779</v>
      </c>
      <c r="F1666" s="10" t="str">
        <f>_xlfn.XLOOKUP(A1666,Cleaning!$A:$A,Cleaning!$F:$F,0,0)</f>
        <v>Friday</v>
      </c>
      <c r="G1666" t="str">
        <f>_xlfn.XLOOKUP(A1666,Cleaning!$A:$A,Cleaning!$G:$G,0,0)</f>
        <v>Dinner</v>
      </c>
      <c r="H1666" t="str">
        <f>_xlfn.XLOOKUP(A1666,Cleaning!$A:$A,Cleaning!$I:$I,0,0)</f>
        <v>Dine-In</v>
      </c>
      <c r="I1666" t="str">
        <f>_xlfn.XLOOKUP(A1666,Cleaning!$A:$A,Cleaning!$J:$J,0,0)</f>
        <v>Double Cheeseburger Combo</v>
      </c>
      <c r="J1666" t="str">
        <f>_xlfn.XLOOKUP(A1666,Cleaning!$A:$A,Cleaning!$L:$L,0,0)</f>
        <v>No Modifier</v>
      </c>
      <c r="K1666" t="str">
        <f>_xlfn.XLOOKUP(A1666,Cleaning!$A:$A,Cleaning!$X:$X,0,0)</f>
        <v>Cash</v>
      </c>
      <c r="L1666" s="3">
        <f>_xlfn.XLOOKUP(A1666,Cleaning!$A:$A,Cleaning!$M:$M,0,0)</f>
        <v>1</v>
      </c>
      <c r="M1666" s="5">
        <f>_xlfn.XLOOKUP(A1666,Cleaning!$A:$A,Cleaning!$O:$O,0,0)</f>
        <v>10.64</v>
      </c>
      <c r="N1666" s="12">
        <f>_xlfn.XLOOKUP(A1666,Cleaning!$A:$A,Cleaning!$P:$P,0,0)</f>
        <v>10.64</v>
      </c>
      <c r="O1666">
        <f>_xlfn.XLOOKUP(A1666,Cleaning!$A:$A,Cleaning!$R:$R,0,0)</f>
        <v>0</v>
      </c>
      <c r="P1666">
        <f>_xlfn.XLOOKUP(A1666,Cleaning!$A:$A,Cleaning!$T:$T,0,0)</f>
        <v>0.74</v>
      </c>
      <c r="Q1666" s="5">
        <f>_xlfn.XLOOKUP(A1666,Cleaning!$A:$A,Cleaning!$V:$V,0,0)</f>
        <v>11.38</v>
      </c>
    </row>
    <row r="1667" spans="1:17" x14ac:dyDescent="0.3">
      <c r="A1667" s="3">
        <v>121665</v>
      </c>
      <c r="B1667">
        <f>_xlfn.XLOOKUP(A1667,Cleaning!$A:$A,Cleaning!$B:$B,0,0)</f>
        <v>201</v>
      </c>
      <c r="C1667" s="2">
        <f>_xlfn.XLOOKUP(A1667,Cleaning!$A:$A,Cleaning!$C:$C,0,0)</f>
        <v>45762</v>
      </c>
      <c r="D1667" s="4">
        <f>_xlfn.XLOOKUP(A1667,Cleaning!$A:$A,Cleaning!$D:$D,0,0)</f>
        <v>0.32774305555555555</v>
      </c>
      <c r="E1667" s="2">
        <f>_xlfn.XLOOKUP(A1667,Cleaning!$A:$A,Cleaning!$E:$E,0,0)</f>
        <v>45762</v>
      </c>
      <c r="F1667" s="10" t="str">
        <f>_xlfn.XLOOKUP(A1667,Cleaning!$A:$A,Cleaning!$F:$F,0,0)</f>
        <v>Tuesday</v>
      </c>
      <c r="G1667" t="str">
        <f>_xlfn.XLOOKUP(A1667,Cleaning!$A:$A,Cleaning!$G:$G,0,0)</f>
        <v>Breakfast</v>
      </c>
      <c r="H1667" t="str">
        <f>_xlfn.XLOOKUP(A1667,Cleaning!$A:$A,Cleaning!$I:$I,0,0)</f>
        <v>Delivery</v>
      </c>
      <c r="I1667" t="str">
        <f>_xlfn.XLOOKUP(A1667,Cleaning!$A:$A,Cleaning!$J:$J,0,0)</f>
        <v>Egg Muffin</v>
      </c>
      <c r="J1667" t="str">
        <f>_xlfn.XLOOKUP(A1667,Cleaning!$A:$A,Cleaning!$L:$L,0,0)</f>
        <v>Cinnamon</v>
      </c>
      <c r="K1667" t="str">
        <f>_xlfn.XLOOKUP(A1667,Cleaning!$A:$A,Cleaning!$X:$X,0,0)</f>
        <v>MobilePay</v>
      </c>
      <c r="L1667" s="3">
        <f>_xlfn.XLOOKUP(A1667,Cleaning!$A:$A,Cleaning!$M:$M,0,0)</f>
        <v>1</v>
      </c>
      <c r="M1667" s="5">
        <f>_xlfn.XLOOKUP(A1667,Cleaning!$A:$A,Cleaning!$O:$O,0,0)</f>
        <v>3.3299999999999996</v>
      </c>
      <c r="N1667" s="12">
        <f>_xlfn.XLOOKUP(A1667,Cleaning!$A:$A,Cleaning!$P:$P,0,0)</f>
        <v>3.3299999999999996</v>
      </c>
      <c r="O1667">
        <f>_xlfn.XLOOKUP(A1667,Cleaning!$A:$A,Cleaning!$R:$R,0,0)</f>
        <v>0</v>
      </c>
      <c r="P1667">
        <f>_xlfn.XLOOKUP(A1667,Cleaning!$A:$A,Cleaning!$T:$T,0,0)</f>
        <v>0.22</v>
      </c>
      <c r="Q1667" s="5">
        <f>_xlfn.XLOOKUP(A1667,Cleaning!$A:$A,Cleaning!$V:$V,0,0)</f>
        <v>3.55</v>
      </c>
    </row>
    <row r="1668" spans="1:17" x14ac:dyDescent="0.3">
      <c r="A1668" s="3">
        <v>121666</v>
      </c>
      <c r="B1668">
        <f>_xlfn.XLOOKUP(A1668,Cleaning!$A:$A,Cleaning!$B:$B,0,0)</f>
        <v>201</v>
      </c>
      <c r="C1668" s="2">
        <f>_xlfn.XLOOKUP(A1668,Cleaning!$A:$A,Cleaning!$C:$C,0,0)</f>
        <v>45789</v>
      </c>
      <c r="D1668" s="4">
        <f>_xlfn.XLOOKUP(A1668,Cleaning!$A:$A,Cleaning!$D:$D,0,0)</f>
        <v>7.2789351851851855E-2</v>
      </c>
      <c r="E1668" s="2">
        <f>_xlfn.XLOOKUP(A1668,Cleaning!$A:$A,Cleaning!$E:$E,0,0)</f>
        <v>45789</v>
      </c>
      <c r="F1668" s="10" t="str">
        <f>_xlfn.XLOOKUP(A1668,Cleaning!$A:$A,Cleaning!$F:$F,0,0)</f>
        <v>Monday</v>
      </c>
      <c r="G1668" t="str">
        <f>_xlfn.XLOOKUP(A1668,Cleaning!$A:$A,Cleaning!$G:$G,0,0)</f>
        <v>Lunch</v>
      </c>
      <c r="H1668" t="str">
        <f>_xlfn.XLOOKUP(A1668,Cleaning!$A:$A,Cleaning!$I:$I,0,0)</f>
        <v>Dine-In</v>
      </c>
      <c r="I1668" t="str">
        <f>_xlfn.XLOOKUP(A1668,Cleaning!$A:$A,Cleaning!$J:$J,0,0)</f>
        <v>Chicken Sandwich Combo</v>
      </c>
      <c r="J1668" t="str">
        <f>_xlfn.XLOOKUP(A1668,Cleaning!$A:$A,Cleaning!$L:$L,0,0)</f>
        <v>No Modifier</v>
      </c>
      <c r="K1668" t="str">
        <f>_xlfn.XLOOKUP(A1668,Cleaning!$A:$A,Cleaning!$X:$X,0,0)</f>
        <v>Cash</v>
      </c>
      <c r="L1668" s="3">
        <f>_xlfn.XLOOKUP(A1668,Cleaning!$A:$A,Cleaning!$M:$M,0,0)</f>
        <v>1</v>
      </c>
      <c r="M1668" s="5">
        <f>_xlfn.XLOOKUP(A1668,Cleaning!$A:$A,Cleaning!$O:$O,0,0)</f>
        <v>8.49</v>
      </c>
      <c r="N1668" s="12">
        <f>_xlfn.XLOOKUP(A1668,Cleaning!$A:$A,Cleaning!$P:$P,0,0)</f>
        <v>8.49</v>
      </c>
      <c r="O1668">
        <f>_xlfn.XLOOKUP(A1668,Cleaning!$A:$A,Cleaning!$R:$R,0,0)</f>
        <v>0</v>
      </c>
      <c r="P1668">
        <f>_xlfn.XLOOKUP(A1668,Cleaning!$A:$A,Cleaning!$T:$T,0,0)</f>
        <v>0.72</v>
      </c>
      <c r="Q1668" s="5">
        <f>_xlfn.XLOOKUP(A1668,Cleaning!$A:$A,Cleaning!$V:$V,0,0)</f>
        <v>9.2100000000000009</v>
      </c>
    </row>
    <row r="1669" spans="1:17" x14ac:dyDescent="0.3">
      <c r="A1669" s="3">
        <v>121667</v>
      </c>
      <c r="B1669">
        <f>_xlfn.XLOOKUP(A1669,Cleaning!$A:$A,Cleaning!$B:$B,0,0)</f>
        <v>201</v>
      </c>
      <c r="C1669" s="2">
        <f>_xlfn.XLOOKUP(A1669,Cleaning!$A:$A,Cleaning!$C:$C,0,0)</f>
        <v>45803</v>
      </c>
      <c r="D1669" s="4">
        <f>_xlfn.XLOOKUP(A1669,Cleaning!$A:$A,Cleaning!$D:$D,0,0)</f>
        <v>0.29288194444444443</v>
      </c>
      <c r="E1669" s="2">
        <f>_xlfn.XLOOKUP(A1669,Cleaning!$A:$A,Cleaning!$E:$E,0,0)</f>
        <v>45803</v>
      </c>
      <c r="F1669" s="10" t="str">
        <f>_xlfn.XLOOKUP(A1669,Cleaning!$A:$A,Cleaning!$F:$F,0,0)</f>
        <v>Monday</v>
      </c>
      <c r="G1669" t="str">
        <f>_xlfn.XLOOKUP(A1669,Cleaning!$A:$A,Cleaning!$G:$G,0,0)</f>
        <v>Dinner</v>
      </c>
      <c r="H1669" t="str">
        <f>_xlfn.XLOOKUP(A1669,Cleaning!$A:$A,Cleaning!$I:$I,0,0)</f>
        <v>Dine-In</v>
      </c>
      <c r="I1669" t="str">
        <f>_xlfn.XLOOKUP(A1669,Cleaning!$A:$A,Cleaning!$J:$J,0,0)</f>
        <v>Cheeseburger Combo</v>
      </c>
      <c r="J1669" t="str">
        <f>_xlfn.XLOOKUP(A1669,Cleaning!$A:$A,Cleaning!$L:$L,0,0)</f>
        <v>No Modifier</v>
      </c>
      <c r="K1669" t="str">
        <f>_xlfn.XLOOKUP(A1669,Cleaning!$A:$A,Cleaning!$X:$X,0,0)</f>
        <v>Card</v>
      </c>
      <c r="L1669" s="3">
        <f>_xlfn.XLOOKUP(A1669,Cleaning!$A:$A,Cleaning!$M:$M,0,0)</f>
        <v>2</v>
      </c>
      <c r="M1669" s="5">
        <f>_xlfn.XLOOKUP(A1669,Cleaning!$A:$A,Cleaning!$O:$O,0,0)</f>
        <v>8.24</v>
      </c>
      <c r="N1669" s="12">
        <f>_xlfn.XLOOKUP(A1669,Cleaning!$A:$A,Cleaning!$P:$P,0,0)</f>
        <v>16.48</v>
      </c>
      <c r="O1669">
        <f>_xlfn.XLOOKUP(A1669,Cleaning!$A:$A,Cleaning!$R:$R,0,0)</f>
        <v>0</v>
      </c>
      <c r="P1669">
        <f>_xlfn.XLOOKUP(A1669,Cleaning!$A:$A,Cleaning!$T:$T,0,0)</f>
        <v>1.07</v>
      </c>
      <c r="Q1669" s="5">
        <f>_xlfn.XLOOKUP(A1669,Cleaning!$A:$A,Cleaning!$V:$V,0,0)</f>
        <v>17.55</v>
      </c>
    </row>
    <row r="1670" spans="1:17" x14ac:dyDescent="0.3">
      <c r="A1670" s="3">
        <v>121668</v>
      </c>
      <c r="B1670">
        <f>_xlfn.XLOOKUP(A1670,Cleaning!$A:$A,Cleaning!$B:$B,0,0)</f>
        <v>403</v>
      </c>
      <c r="C1670" s="2">
        <f>_xlfn.XLOOKUP(A1670,Cleaning!$A:$A,Cleaning!$C:$C,0,0)</f>
        <v>45762</v>
      </c>
      <c r="D1670" s="4">
        <f>_xlfn.XLOOKUP(A1670,Cleaning!$A:$A,Cleaning!$D:$D,0,0)</f>
        <v>0.16097222222222221</v>
      </c>
      <c r="E1670" s="2">
        <f>_xlfn.XLOOKUP(A1670,Cleaning!$A:$A,Cleaning!$E:$E,0,0)</f>
        <v>45762</v>
      </c>
      <c r="F1670" s="10" t="str">
        <f>_xlfn.XLOOKUP(A1670,Cleaning!$A:$A,Cleaning!$F:$F,0,0)</f>
        <v>Tuesday</v>
      </c>
      <c r="G1670" t="str">
        <f>_xlfn.XLOOKUP(A1670,Cleaning!$A:$A,Cleaning!$G:$G,0,0)</f>
        <v>Afternoon</v>
      </c>
      <c r="H1670" t="str">
        <f>_xlfn.XLOOKUP(A1670,Cleaning!$A:$A,Cleaning!$I:$I,0,0)</f>
        <v>Dine-In</v>
      </c>
      <c r="I1670" t="str">
        <f>_xlfn.XLOOKUP(A1670,Cleaning!$A:$A,Cleaning!$J:$J,0,0)</f>
        <v>Ice Cream Cone</v>
      </c>
      <c r="J1670" t="str">
        <f>_xlfn.XLOOKUP(A1670,Cleaning!$A:$A,Cleaning!$L:$L,0,0)</f>
        <v>No Modifier</v>
      </c>
      <c r="K1670" t="str">
        <f>_xlfn.XLOOKUP(A1670,Cleaning!$A:$A,Cleaning!$X:$X,0,0)</f>
        <v>Card</v>
      </c>
      <c r="L1670" s="3">
        <f>_xlfn.XLOOKUP(A1670,Cleaning!$A:$A,Cleaning!$M:$M,0,0)</f>
        <v>1</v>
      </c>
      <c r="M1670" s="5">
        <f ca="1">_xlfn.XLOOKUP(A1670,Cleaning!$A:$A,Cleaning!$O:$O,0,0)</f>
        <v>1.89</v>
      </c>
      <c r="N1670" s="12">
        <f ca="1">_xlfn.XLOOKUP(A1670,Cleaning!$A:$A,Cleaning!$P:$P,0,0)</f>
        <v>1.89</v>
      </c>
      <c r="O1670">
        <f ca="1">_xlfn.XLOOKUP(A1670,Cleaning!$A:$A,Cleaning!$R:$R,0,0)</f>
        <v>0.15</v>
      </c>
      <c r="P1670">
        <f>_xlfn.XLOOKUP(A1670,Cleaning!$A:$A,Cleaning!$T:$T,0,0)</f>
        <v>0.15</v>
      </c>
      <c r="Q1670" s="5">
        <f>_xlfn.XLOOKUP(A1670,Cleaning!$A:$A,Cleaning!$V:$V,0,0)</f>
        <v>1.89</v>
      </c>
    </row>
    <row r="1671" spans="1:17" x14ac:dyDescent="0.3">
      <c r="A1671" s="3">
        <v>121669</v>
      </c>
      <c r="B1671">
        <f>_xlfn.XLOOKUP(A1671,Cleaning!$A:$A,Cleaning!$B:$B,0,0)</f>
        <v>202</v>
      </c>
      <c r="C1671" s="2">
        <f>_xlfn.XLOOKUP(A1671,Cleaning!$A:$A,Cleaning!$C:$C,0,0)</f>
        <v>45791</v>
      </c>
      <c r="D1671" s="4">
        <f>_xlfn.XLOOKUP(A1671,Cleaning!$A:$A,Cleaning!$D:$D,0,0)</f>
        <v>0.46437499999999998</v>
      </c>
      <c r="E1671" s="2">
        <f>_xlfn.XLOOKUP(A1671,Cleaning!$A:$A,Cleaning!$E:$E,0,0)</f>
        <v>45791</v>
      </c>
      <c r="F1671" s="10" t="str">
        <f>_xlfn.XLOOKUP(A1671,Cleaning!$A:$A,Cleaning!$F:$F,0,0)</f>
        <v>Wednesday</v>
      </c>
      <c r="G1671" t="str">
        <f>_xlfn.XLOOKUP(A1671,Cleaning!$A:$A,Cleaning!$G:$G,0,0)</f>
        <v>Lunch</v>
      </c>
      <c r="H1671" t="str">
        <f>_xlfn.XLOOKUP(A1671,Cleaning!$A:$A,Cleaning!$I:$I,0,0)</f>
        <v>Takeout</v>
      </c>
      <c r="I1671" t="str">
        <f>_xlfn.XLOOKUP(A1671,Cleaning!$A:$A,Cleaning!$J:$J,0,0)</f>
        <v>Cheeseburger Combo</v>
      </c>
      <c r="J1671" t="str">
        <f>_xlfn.XLOOKUP(A1671,Cleaning!$A:$A,Cleaning!$L:$L,0,0)</f>
        <v>No Modifier</v>
      </c>
      <c r="K1671" t="str">
        <f>_xlfn.XLOOKUP(A1671,Cleaning!$A:$A,Cleaning!$X:$X,0,0)</f>
        <v>Cash</v>
      </c>
      <c r="L1671" s="3">
        <f>_xlfn.XLOOKUP(A1671,Cleaning!$A:$A,Cleaning!$M:$M,0,0)</f>
        <v>1</v>
      </c>
      <c r="M1671" s="5">
        <f>_xlfn.XLOOKUP(A1671,Cleaning!$A:$A,Cleaning!$O:$O,0,0)</f>
        <v>8.7600000000000016</v>
      </c>
      <c r="N1671" s="12">
        <f>_xlfn.XLOOKUP(A1671,Cleaning!$A:$A,Cleaning!$P:$P,0,0)</f>
        <v>8.7600000000000016</v>
      </c>
      <c r="O1671">
        <f>_xlfn.XLOOKUP(A1671,Cleaning!$A:$A,Cleaning!$R:$R,0,0)</f>
        <v>0</v>
      </c>
      <c r="P1671">
        <f>_xlfn.XLOOKUP(A1671,Cleaning!$A:$A,Cleaning!$T:$T,0,0)</f>
        <v>0.79</v>
      </c>
      <c r="Q1671" s="5">
        <f>_xlfn.XLOOKUP(A1671,Cleaning!$A:$A,Cleaning!$V:$V,0,0)</f>
        <v>9.5500000000000007</v>
      </c>
    </row>
    <row r="1672" spans="1:17" x14ac:dyDescent="0.3">
      <c r="A1672" s="3">
        <v>121670</v>
      </c>
      <c r="B1672">
        <f>_xlfn.XLOOKUP(A1672,Cleaning!$A:$A,Cleaning!$B:$B,0,0)</f>
        <v>501</v>
      </c>
      <c r="C1672" s="2">
        <f>_xlfn.XLOOKUP(A1672,Cleaning!$A:$A,Cleaning!$C:$C,0,0)</f>
        <v>45797</v>
      </c>
      <c r="D1672" s="4">
        <f>_xlfn.XLOOKUP(A1672,Cleaning!$A:$A,Cleaning!$D:$D,0,0)</f>
        <v>0.19231481481481483</v>
      </c>
      <c r="E1672" s="2">
        <f>_xlfn.XLOOKUP(A1672,Cleaning!$A:$A,Cleaning!$E:$E,0,0)</f>
        <v>45797</v>
      </c>
      <c r="F1672" s="10" t="str">
        <f>_xlfn.XLOOKUP(A1672,Cleaning!$A:$A,Cleaning!$F:$F,0,0)</f>
        <v>Tuesday</v>
      </c>
      <c r="G1672" t="str">
        <f>_xlfn.XLOOKUP(A1672,Cleaning!$A:$A,Cleaning!$G:$G,0,0)</f>
        <v>Afternoon</v>
      </c>
      <c r="H1672" t="str">
        <f>_xlfn.XLOOKUP(A1672,Cleaning!$A:$A,Cleaning!$I:$I,0,0)</f>
        <v>Drive-Thru</v>
      </c>
      <c r="I1672" t="str">
        <f>_xlfn.XLOOKUP(A1672,Cleaning!$A:$A,Cleaning!$J:$J,0,0)</f>
        <v>Soft Drink (Medium)</v>
      </c>
      <c r="J1672" t="str">
        <f>_xlfn.XLOOKUP(A1672,Cleaning!$A:$A,Cleaning!$L:$L,0,0)</f>
        <v>Extra Ice</v>
      </c>
      <c r="K1672" t="str">
        <f>_xlfn.XLOOKUP(A1672,Cleaning!$A:$A,Cleaning!$X:$X,0,0)</f>
        <v>Card</v>
      </c>
      <c r="L1672" s="3">
        <f>_xlfn.XLOOKUP(A1672,Cleaning!$A:$A,Cleaning!$M:$M,0,0)</f>
        <v>2</v>
      </c>
      <c r="M1672" s="5">
        <f>_xlfn.XLOOKUP(A1672,Cleaning!$A:$A,Cleaning!$O:$O,0,0)</f>
        <v>1.72</v>
      </c>
      <c r="N1672" s="12">
        <f>_xlfn.XLOOKUP(A1672,Cleaning!$A:$A,Cleaning!$P:$P,0,0)</f>
        <v>3.44</v>
      </c>
      <c r="O1672">
        <f>_xlfn.XLOOKUP(A1672,Cleaning!$A:$A,Cleaning!$R:$R,0,0)</f>
        <v>0</v>
      </c>
      <c r="P1672">
        <f>_xlfn.XLOOKUP(A1672,Cleaning!$A:$A,Cleaning!$T:$T,0,0)</f>
        <v>0.25</v>
      </c>
      <c r="Q1672" s="5">
        <f>_xlfn.XLOOKUP(A1672,Cleaning!$A:$A,Cleaning!$V:$V,0,0)</f>
        <v>3.69</v>
      </c>
    </row>
    <row r="1673" spans="1:17" x14ac:dyDescent="0.3">
      <c r="A1673" s="3">
        <v>121671</v>
      </c>
      <c r="B1673">
        <f>_xlfn.XLOOKUP(A1673,Cleaning!$A:$A,Cleaning!$B:$B,0,0)</f>
        <v>103</v>
      </c>
      <c r="C1673" s="2">
        <f>_xlfn.XLOOKUP(A1673,Cleaning!$A:$A,Cleaning!$C:$C,0,0)</f>
        <v>45785</v>
      </c>
      <c r="D1673" s="4">
        <f>_xlfn.XLOOKUP(A1673,Cleaning!$A:$A,Cleaning!$D:$D,0,0)</f>
        <v>0.10603009259259259</v>
      </c>
      <c r="E1673" s="2">
        <f>_xlfn.XLOOKUP(A1673,Cleaning!$A:$A,Cleaning!$E:$E,0,0)</f>
        <v>45785</v>
      </c>
      <c r="F1673" s="10" t="str">
        <f>_xlfn.XLOOKUP(A1673,Cleaning!$A:$A,Cleaning!$F:$F,0,0)</f>
        <v>Thursday</v>
      </c>
      <c r="G1673" t="str">
        <f>_xlfn.XLOOKUP(A1673,Cleaning!$A:$A,Cleaning!$G:$G,0,0)</f>
        <v>Lunch</v>
      </c>
      <c r="H1673" t="str">
        <f>_xlfn.XLOOKUP(A1673,Cleaning!$A:$A,Cleaning!$I:$I,0,0)</f>
        <v>Dine-In</v>
      </c>
      <c r="I1673" t="str">
        <f>_xlfn.XLOOKUP(A1673,Cleaning!$A:$A,Cleaning!$J:$J,0,0)</f>
        <v>Chicken Sandwich</v>
      </c>
      <c r="J1673" t="str">
        <f>_xlfn.XLOOKUP(A1673,Cleaning!$A:$A,Cleaning!$L:$L,0,0)</f>
        <v>No Modifier</v>
      </c>
      <c r="K1673" t="str">
        <f>_xlfn.XLOOKUP(A1673,Cleaning!$A:$A,Cleaning!$X:$X,0,0)</f>
        <v>MobilePay</v>
      </c>
      <c r="L1673" s="3">
        <f>_xlfn.XLOOKUP(A1673,Cleaning!$A:$A,Cleaning!$M:$M,0,0)</f>
        <v>1</v>
      </c>
      <c r="M1673" s="5">
        <f>_xlfn.XLOOKUP(A1673,Cleaning!$A:$A,Cleaning!$O:$O,0,0)</f>
        <v>5.26</v>
      </c>
      <c r="N1673" s="12">
        <f>_xlfn.XLOOKUP(A1673,Cleaning!$A:$A,Cleaning!$P:$P,0,0)</f>
        <v>5.26</v>
      </c>
      <c r="O1673">
        <f>_xlfn.XLOOKUP(A1673,Cleaning!$A:$A,Cleaning!$R:$R,0,0)</f>
        <v>0</v>
      </c>
      <c r="P1673">
        <f>_xlfn.XLOOKUP(A1673,Cleaning!$A:$A,Cleaning!$T:$T,0,0)</f>
        <v>0.38</v>
      </c>
      <c r="Q1673" s="5">
        <f>_xlfn.XLOOKUP(A1673,Cleaning!$A:$A,Cleaning!$V:$V,0,0)</f>
        <v>5.64</v>
      </c>
    </row>
    <row r="1674" spans="1:17" x14ac:dyDescent="0.3">
      <c r="A1674" s="3">
        <v>121672</v>
      </c>
      <c r="B1674">
        <f>_xlfn.XLOOKUP(A1674,Cleaning!$A:$A,Cleaning!$B:$B,0,0)</f>
        <v>402</v>
      </c>
      <c r="C1674" s="2">
        <f>_xlfn.XLOOKUP(A1674,Cleaning!$A:$A,Cleaning!$C:$C,0,0)</f>
        <v>45800</v>
      </c>
      <c r="D1674" s="4">
        <f>_xlfn.XLOOKUP(A1674,Cleaning!$A:$A,Cleaning!$D:$D,0,0)</f>
        <v>0.23604166666666668</v>
      </c>
      <c r="E1674" s="2">
        <f>_xlfn.XLOOKUP(A1674,Cleaning!$A:$A,Cleaning!$E:$E,0,0)</f>
        <v>45800</v>
      </c>
      <c r="F1674" s="10" t="str">
        <f>_xlfn.XLOOKUP(A1674,Cleaning!$A:$A,Cleaning!$F:$F,0,0)</f>
        <v>Friday</v>
      </c>
      <c r="G1674" t="str">
        <f>_xlfn.XLOOKUP(A1674,Cleaning!$A:$A,Cleaning!$G:$G,0,0)</f>
        <v>Afternoon</v>
      </c>
      <c r="H1674" t="str">
        <f>_xlfn.XLOOKUP(A1674,Cleaning!$A:$A,Cleaning!$I:$I,0,0)</f>
        <v>Delivery</v>
      </c>
      <c r="I1674" t="str">
        <f>_xlfn.XLOOKUP(A1674,Cleaning!$A:$A,Cleaning!$J:$J,0,0)</f>
        <v>Side Salad</v>
      </c>
      <c r="J1674" t="str">
        <f>_xlfn.XLOOKUP(A1674,Cleaning!$A:$A,Cleaning!$L:$L,0,0)</f>
        <v>No Modifier</v>
      </c>
      <c r="K1674" t="str">
        <f>_xlfn.XLOOKUP(A1674,Cleaning!$A:$A,Cleaning!$X:$X,0,0)</f>
        <v>Cash</v>
      </c>
      <c r="L1674" s="3">
        <f>_xlfn.XLOOKUP(A1674,Cleaning!$A:$A,Cleaning!$M:$M,0,0)</f>
        <v>1</v>
      </c>
      <c r="M1674" s="5">
        <f>_xlfn.XLOOKUP(A1674,Cleaning!$A:$A,Cleaning!$O:$O,0,0)</f>
        <v>2.7600000000000002</v>
      </c>
      <c r="N1674" s="12">
        <f>_xlfn.XLOOKUP(A1674,Cleaning!$A:$A,Cleaning!$P:$P,0,0)</f>
        <v>2.7600000000000002</v>
      </c>
      <c r="O1674">
        <f>_xlfn.XLOOKUP(A1674,Cleaning!$A:$A,Cleaning!$R:$R,0,0)</f>
        <v>0</v>
      </c>
      <c r="P1674">
        <f>_xlfn.XLOOKUP(A1674,Cleaning!$A:$A,Cleaning!$T:$T,0,0)</f>
        <v>0.21</v>
      </c>
      <c r="Q1674" s="5">
        <f>_xlfn.XLOOKUP(A1674,Cleaning!$A:$A,Cleaning!$V:$V,0,0)</f>
        <v>2.97</v>
      </c>
    </row>
    <row r="1675" spans="1:17" x14ac:dyDescent="0.3">
      <c r="A1675" s="3">
        <v>121673</v>
      </c>
      <c r="B1675">
        <f>_xlfn.XLOOKUP(A1675,Cleaning!$A:$A,Cleaning!$B:$B,0,0)</f>
        <v>501</v>
      </c>
      <c r="C1675" s="2">
        <f>_xlfn.XLOOKUP(A1675,Cleaning!$A:$A,Cleaning!$C:$C,0,0)</f>
        <v>45857</v>
      </c>
      <c r="D1675" s="4">
        <f>_xlfn.XLOOKUP(A1675,Cleaning!$A:$A,Cleaning!$D:$D,0,0)</f>
        <v>0.38083333333333336</v>
      </c>
      <c r="E1675" s="2">
        <f>_xlfn.XLOOKUP(A1675,Cleaning!$A:$A,Cleaning!$E:$E,0,0)</f>
        <v>45857</v>
      </c>
      <c r="F1675" s="10" t="str">
        <f>_xlfn.XLOOKUP(A1675,Cleaning!$A:$A,Cleaning!$F:$F,0,0)</f>
        <v>Saturday</v>
      </c>
      <c r="G1675" t="str">
        <f>_xlfn.XLOOKUP(A1675,Cleaning!$A:$A,Cleaning!$G:$G,0,0)</f>
        <v>Dinner</v>
      </c>
      <c r="H1675" t="str">
        <f>_xlfn.XLOOKUP(A1675,Cleaning!$A:$A,Cleaning!$I:$I,0,0)</f>
        <v>Delivery</v>
      </c>
      <c r="I1675" t="str">
        <f>_xlfn.XLOOKUP(A1675,Cleaning!$A:$A,Cleaning!$J:$J,0,0)</f>
        <v>Spicy Chicken Sandwich</v>
      </c>
      <c r="J1675" t="str">
        <f>_xlfn.XLOOKUP(A1675,Cleaning!$A:$A,Cleaning!$L:$L,0,0)</f>
        <v>No Modifier</v>
      </c>
      <c r="K1675" t="str">
        <f>_xlfn.XLOOKUP(A1675,Cleaning!$A:$A,Cleaning!$X:$X,0,0)</f>
        <v>MobilePay</v>
      </c>
      <c r="L1675" s="3">
        <f>_xlfn.XLOOKUP(A1675,Cleaning!$A:$A,Cleaning!$M:$M,0,0)</f>
        <v>1</v>
      </c>
      <c r="M1675" s="5">
        <f>_xlfn.XLOOKUP(A1675,Cleaning!$A:$A,Cleaning!$O:$O,0,0)</f>
        <v>5.29</v>
      </c>
      <c r="N1675" s="12">
        <f>_xlfn.XLOOKUP(A1675,Cleaning!$A:$A,Cleaning!$P:$P,0,0)</f>
        <v>5.29</v>
      </c>
      <c r="O1675">
        <f>_xlfn.XLOOKUP(A1675,Cleaning!$A:$A,Cleaning!$R:$R,0,0)</f>
        <v>0</v>
      </c>
      <c r="P1675">
        <f>_xlfn.XLOOKUP(A1675,Cleaning!$A:$A,Cleaning!$T:$T,0,0)</f>
        <v>0.34</v>
      </c>
      <c r="Q1675" s="5">
        <f>_xlfn.XLOOKUP(A1675,Cleaning!$A:$A,Cleaning!$V:$V,0,0)</f>
        <v>5.63</v>
      </c>
    </row>
    <row r="1676" spans="1:17" x14ac:dyDescent="0.3">
      <c r="A1676" s="3">
        <v>121674</v>
      </c>
      <c r="B1676">
        <f>_xlfn.XLOOKUP(A1676,Cleaning!$A:$A,Cleaning!$B:$B,0,0)</f>
        <v>403</v>
      </c>
      <c r="C1676" s="2">
        <f>_xlfn.XLOOKUP(A1676,Cleaning!$A:$A,Cleaning!$C:$C,0,0)</f>
        <v>45800</v>
      </c>
      <c r="D1676" s="4">
        <f>_xlfn.XLOOKUP(A1676,Cleaning!$A:$A,Cleaning!$D:$D,0,0)</f>
        <v>0.48657407407407405</v>
      </c>
      <c r="E1676" s="2">
        <f>_xlfn.XLOOKUP(A1676,Cleaning!$A:$A,Cleaning!$E:$E,0,0)</f>
        <v>45800</v>
      </c>
      <c r="F1676" s="10" t="str">
        <f>_xlfn.XLOOKUP(A1676,Cleaning!$A:$A,Cleaning!$F:$F,0,0)</f>
        <v>Friday</v>
      </c>
      <c r="G1676" t="str">
        <f>_xlfn.XLOOKUP(A1676,Cleaning!$A:$A,Cleaning!$G:$G,0,0)</f>
        <v>Morning</v>
      </c>
      <c r="H1676" t="str">
        <f>_xlfn.XLOOKUP(A1676,Cleaning!$A:$A,Cleaning!$I:$I,0,0)</f>
        <v>Delivery</v>
      </c>
      <c r="I1676" t="str">
        <f>_xlfn.XLOOKUP(A1676,Cleaning!$A:$A,Cleaning!$J:$J,0,0)</f>
        <v>Coffee</v>
      </c>
      <c r="J1676" t="str">
        <f>_xlfn.XLOOKUP(A1676,Cleaning!$A:$A,Cleaning!$L:$L,0,0)</f>
        <v>Almond Milk</v>
      </c>
      <c r="K1676" t="str">
        <f>_xlfn.XLOOKUP(A1676,Cleaning!$A:$A,Cleaning!$X:$X,0,0)</f>
        <v>Card</v>
      </c>
      <c r="L1676" s="3">
        <f>_xlfn.XLOOKUP(A1676,Cleaning!$A:$A,Cleaning!$M:$M,0,0)</f>
        <v>1</v>
      </c>
      <c r="M1676" s="5">
        <f>_xlfn.XLOOKUP(A1676,Cleaning!$A:$A,Cleaning!$O:$O,0,0)</f>
        <v>2.91</v>
      </c>
      <c r="N1676" s="12">
        <f>_xlfn.XLOOKUP(A1676,Cleaning!$A:$A,Cleaning!$P:$P,0,0)</f>
        <v>2.91</v>
      </c>
      <c r="O1676">
        <f>_xlfn.XLOOKUP(A1676,Cleaning!$A:$A,Cleaning!$R:$R,0,0)</f>
        <v>0</v>
      </c>
      <c r="P1676">
        <f>_xlfn.XLOOKUP(A1676,Cleaning!$A:$A,Cleaning!$T:$T,0,0)</f>
        <v>0.23</v>
      </c>
      <c r="Q1676" s="5">
        <f>_xlfn.XLOOKUP(A1676,Cleaning!$A:$A,Cleaning!$V:$V,0,0)</f>
        <v>3.14</v>
      </c>
    </row>
    <row r="1677" spans="1:17" x14ac:dyDescent="0.3">
      <c r="A1677" s="3">
        <v>121675</v>
      </c>
      <c r="B1677">
        <f>_xlfn.XLOOKUP(A1677,Cleaning!$A:$A,Cleaning!$B:$B,0,0)</f>
        <v>301</v>
      </c>
      <c r="C1677" s="2">
        <f>_xlfn.XLOOKUP(A1677,Cleaning!$A:$A,Cleaning!$C:$C,0,0)</f>
        <v>45776</v>
      </c>
      <c r="D1677" s="4">
        <f>_xlfn.XLOOKUP(A1677,Cleaning!$A:$A,Cleaning!$D:$D,0,0)</f>
        <v>0.4753472222222222</v>
      </c>
      <c r="E1677" s="2">
        <f>_xlfn.XLOOKUP(A1677,Cleaning!$A:$A,Cleaning!$E:$E,0,0)</f>
        <v>45776</v>
      </c>
      <c r="F1677" s="10" t="str">
        <f>_xlfn.XLOOKUP(A1677,Cleaning!$A:$A,Cleaning!$F:$F,0,0)</f>
        <v>Tuesday</v>
      </c>
      <c r="G1677" t="str">
        <f>_xlfn.XLOOKUP(A1677,Cleaning!$A:$A,Cleaning!$G:$G,0,0)</f>
        <v>Lunch</v>
      </c>
      <c r="H1677" t="str">
        <f>_xlfn.XLOOKUP(A1677,Cleaning!$A:$A,Cleaning!$I:$I,0,0)</f>
        <v>Takeout</v>
      </c>
      <c r="I1677" t="str">
        <f>_xlfn.XLOOKUP(A1677,Cleaning!$A:$A,Cleaning!$J:$J,0,0)</f>
        <v>Chicken Sandwich</v>
      </c>
      <c r="J1677" t="str">
        <f>_xlfn.XLOOKUP(A1677,Cleaning!$A:$A,Cleaning!$L:$L,0,0)</f>
        <v>No Modifier</v>
      </c>
      <c r="K1677" t="str">
        <f>_xlfn.XLOOKUP(A1677,Cleaning!$A:$A,Cleaning!$X:$X,0,0)</f>
        <v>GiftCard</v>
      </c>
      <c r="L1677" s="3">
        <f>_xlfn.XLOOKUP(A1677,Cleaning!$A:$A,Cleaning!$M:$M,0,0)</f>
        <v>1</v>
      </c>
      <c r="M1677" s="5">
        <f>_xlfn.XLOOKUP(A1677,Cleaning!$A:$A,Cleaning!$O:$O,0,0)</f>
        <v>5.2700000000000005</v>
      </c>
      <c r="N1677" s="12">
        <f>_xlfn.XLOOKUP(A1677,Cleaning!$A:$A,Cleaning!$P:$P,0,0)</f>
        <v>5.2700000000000005</v>
      </c>
      <c r="O1677">
        <f>_xlfn.XLOOKUP(A1677,Cleaning!$A:$A,Cleaning!$R:$R,0,0)</f>
        <v>0</v>
      </c>
      <c r="P1677">
        <f>_xlfn.XLOOKUP(A1677,Cleaning!$A:$A,Cleaning!$T:$T,0,0)</f>
        <v>0.38</v>
      </c>
      <c r="Q1677" s="5">
        <f>_xlfn.XLOOKUP(A1677,Cleaning!$A:$A,Cleaning!$V:$V,0,0)</f>
        <v>5.65</v>
      </c>
    </row>
    <row r="1678" spans="1:17" x14ac:dyDescent="0.3">
      <c r="A1678" s="3">
        <v>121676</v>
      </c>
      <c r="B1678">
        <f>_xlfn.XLOOKUP(A1678,Cleaning!$A:$A,Cleaning!$B:$B,0,0)</f>
        <v>402</v>
      </c>
      <c r="C1678" s="2">
        <f>_xlfn.XLOOKUP(A1678,Cleaning!$A:$A,Cleaning!$C:$C,0,0)</f>
        <v>45866</v>
      </c>
      <c r="D1678" s="4">
        <f>_xlfn.XLOOKUP(A1678,Cleaning!$A:$A,Cleaning!$D:$D,0,0)</f>
        <v>0.47270833333333334</v>
      </c>
      <c r="E1678" s="2">
        <f>_xlfn.XLOOKUP(A1678,Cleaning!$A:$A,Cleaning!$E:$E,0,0)</f>
        <v>45866</v>
      </c>
      <c r="F1678" s="10" t="str">
        <f>_xlfn.XLOOKUP(A1678,Cleaning!$A:$A,Cleaning!$F:$F,0,0)</f>
        <v>Monday</v>
      </c>
      <c r="G1678" t="str">
        <f>_xlfn.XLOOKUP(A1678,Cleaning!$A:$A,Cleaning!$G:$G,0,0)</f>
        <v>Late Night</v>
      </c>
      <c r="H1678" t="str">
        <f>_xlfn.XLOOKUP(A1678,Cleaning!$A:$A,Cleaning!$I:$I,0,0)</f>
        <v>Dine-In</v>
      </c>
      <c r="I1678" t="str">
        <f>_xlfn.XLOOKUP(A1678,Cleaning!$A:$A,Cleaning!$J:$J,0,0)</f>
        <v>French Fries</v>
      </c>
      <c r="J1678" t="str">
        <f>_xlfn.XLOOKUP(A1678,Cleaning!$A:$A,Cleaning!$L:$L,0,0)</f>
        <v>Extra Sauce</v>
      </c>
      <c r="K1678" t="str">
        <f>_xlfn.XLOOKUP(A1678,Cleaning!$A:$A,Cleaning!$X:$X,0,0)</f>
        <v>Cash</v>
      </c>
      <c r="L1678" s="3">
        <f>_xlfn.XLOOKUP(A1678,Cleaning!$A:$A,Cleaning!$M:$M,0,0)</f>
        <v>1</v>
      </c>
      <c r="M1678" s="5">
        <f>_xlfn.XLOOKUP(A1678,Cleaning!$A:$A,Cleaning!$O:$O,0,0)</f>
        <v>3.23</v>
      </c>
      <c r="N1678" s="12">
        <f>_xlfn.XLOOKUP(A1678,Cleaning!$A:$A,Cleaning!$P:$P,0,0)</f>
        <v>3.23</v>
      </c>
      <c r="O1678">
        <f>_xlfn.XLOOKUP(A1678,Cleaning!$A:$A,Cleaning!$R:$R,0,0)</f>
        <v>0</v>
      </c>
      <c r="P1678">
        <f>_xlfn.XLOOKUP(A1678,Cleaning!$A:$A,Cleaning!$T:$T,0,0)</f>
        <v>0.23</v>
      </c>
      <c r="Q1678" s="5">
        <f>_xlfn.XLOOKUP(A1678,Cleaning!$A:$A,Cleaning!$V:$V,0,0)</f>
        <v>3.46</v>
      </c>
    </row>
    <row r="1679" spans="1:17" x14ac:dyDescent="0.3">
      <c r="A1679" s="3">
        <v>121677</v>
      </c>
      <c r="B1679">
        <f>_xlfn.XLOOKUP(A1679,Cleaning!$A:$A,Cleaning!$B:$B,0,0)</f>
        <v>501</v>
      </c>
      <c r="C1679" s="2">
        <f>_xlfn.XLOOKUP(A1679,Cleaning!$A:$A,Cleaning!$C:$C,0,0)</f>
        <v>45835</v>
      </c>
      <c r="D1679" s="4">
        <f>_xlfn.XLOOKUP(A1679,Cleaning!$A:$A,Cleaning!$D:$D,0,0)</f>
        <v>0.14954861111111112</v>
      </c>
      <c r="E1679" s="2">
        <f>_xlfn.XLOOKUP(A1679,Cleaning!$A:$A,Cleaning!$E:$E,0,0)</f>
        <v>45835</v>
      </c>
      <c r="F1679" s="10" t="str">
        <f>_xlfn.XLOOKUP(A1679,Cleaning!$A:$A,Cleaning!$F:$F,0,0)</f>
        <v>Friday</v>
      </c>
      <c r="G1679" t="str">
        <f>_xlfn.XLOOKUP(A1679,Cleaning!$A:$A,Cleaning!$G:$G,0,0)</f>
        <v>Afternoon</v>
      </c>
      <c r="H1679" t="str">
        <f>_xlfn.XLOOKUP(A1679,Cleaning!$A:$A,Cleaning!$I:$I,0,0)</f>
        <v>Delivery</v>
      </c>
      <c r="I1679" t="str">
        <f>_xlfn.XLOOKUP(A1679,Cleaning!$A:$A,Cleaning!$J:$J,0,0)</f>
        <v>Chicken Nuggets (10pc)</v>
      </c>
      <c r="J1679" t="str">
        <f>_xlfn.XLOOKUP(A1679,Cleaning!$A:$A,Cleaning!$L:$L,0,0)</f>
        <v>No Modifier</v>
      </c>
      <c r="K1679" t="str">
        <f>_xlfn.XLOOKUP(A1679,Cleaning!$A:$A,Cleaning!$X:$X,0,0)</f>
        <v>Card</v>
      </c>
      <c r="L1679" s="3">
        <f>_xlfn.XLOOKUP(A1679,Cleaning!$A:$A,Cleaning!$M:$M,0,0)</f>
        <v>4</v>
      </c>
      <c r="M1679" s="5">
        <f>_xlfn.XLOOKUP(A1679,Cleaning!$A:$A,Cleaning!$O:$O,0,0)</f>
        <v>5.5</v>
      </c>
      <c r="N1679" s="12">
        <f>_xlfn.XLOOKUP(A1679,Cleaning!$A:$A,Cleaning!$P:$P,0,0)</f>
        <v>22</v>
      </c>
      <c r="O1679">
        <f>_xlfn.XLOOKUP(A1679,Cleaning!$A:$A,Cleaning!$R:$R,0,0)</f>
        <v>0</v>
      </c>
      <c r="P1679">
        <f>_xlfn.XLOOKUP(A1679,Cleaning!$A:$A,Cleaning!$T:$T,0,0)</f>
        <v>1.87</v>
      </c>
      <c r="Q1679" s="5">
        <f>_xlfn.XLOOKUP(A1679,Cleaning!$A:$A,Cleaning!$V:$V,0,0)</f>
        <v>23.87</v>
      </c>
    </row>
    <row r="1680" spans="1:17" x14ac:dyDescent="0.3">
      <c r="A1680" s="3">
        <v>121678</v>
      </c>
      <c r="B1680">
        <f>_xlfn.XLOOKUP(A1680,Cleaning!$A:$A,Cleaning!$B:$B,0,0)</f>
        <v>102</v>
      </c>
      <c r="C1680" s="2">
        <f>_xlfn.XLOOKUP(A1680,Cleaning!$A:$A,Cleaning!$C:$C,0,0)</f>
        <v>45821</v>
      </c>
      <c r="D1680" s="4">
        <f>_xlfn.XLOOKUP(A1680,Cleaning!$A:$A,Cleaning!$D:$D,0,0)</f>
        <v>0.51155092592592588</v>
      </c>
      <c r="E1680" s="2">
        <f>_xlfn.XLOOKUP(A1680,Cleaning!$A:$A,Cleaning!$E:$E,0,0)</f>
        <v>45821</v>
      </c>
      <c r="F1680" s="10" t="str">
        <f>_xlfn.XLOOKUP(A1680,Cleaning!$A:$A,Cleaning!$F:$F,0,0)</f>
        <v>Friday</v>
      </c>
      <c r="G1680" t="str">
        <f>_xlfn.XLOOKUP(A1680,Cleaning!$A:$A,Cleaning!$G:$G,0,0)</f>
        <v>Lunch</v>
      </c>
      <c r="H1680" t="str">
        <f>_xlfn.XLOOKUP(A1680,Cleaning!$A:$A,Cleaning!$I:$I,0,0)</f>
        <v>Delivery</v>
      </c>
      <c r="I1680" t="str">
        <f>_xlfn.XLOOKUP(A1680,Cleaning!$A:$A,Cleaning!$J:$J,0,0)</f>
        <v>Soft Drink (Medium)</v>
      </c>
      <c r="J1680" t="str">
        <f>_xlfn.XLOOKUP(A1680,Cleaning!$A:$A,Cleaning!$L:$L,0,0)</f>
        <v>No Modifier</v>
      </c>
      <c r="K1680" t="str">
        <f>_xlfn.XLOOKUP(A1680,Cleaning!$A:$A,Cleaning!$X:$X,0,0)</f>
        <v>Card</v>
      </c>
      <c r="L1680" s="3">
        <f>_xlfn.XLOOKUP(A1680,Cleaning!$A:$A,Cleaning!$M:$M,0,0)</f>
        <v>1</v>
      </c>
      <c r="M1680" s="5">
        <f>_xlfn.XLOOKUP(A1680,Cleaning!$A:$A,Cleaning!$O:$O,0,0)</f>
        <v>1.8199999999999998</v>
      </c>
      <c r="N1680" s="12">
        <f>_xlfn.XLOOKUP(A1680,Cleaning!$A:$A,Cleaning!$P:$P,0,0)</f>
        <v>1.8199999999999998</v>
      </c>
      <c r="O1680">
        <f>_xlfn.XLOOKUP(A1680,Cleaning!$A:$A,Cleaning!$R:$R,0,0)</f>
        <v>0.36</v>
      </c>
      <c r="P1680">
        <f>_xlfn.XLOOKUP(A1680,Cleaning!$A:$A,Cleaning!$T:$T,0,0)</f>
        <v>0.12</v>
      </c>
      <c r="Q1680" s="5">
        <f>_xlfn.XLOOKUP(A1680,Cleaning!$A:$A,Cleaning!$V:$V,0,0)</f>
        <v>1.58</v>
      </c>
    </row>
    <row r="1681" spans="1:17" x14ac:dyDescent="0.3">
      <c r="A1681" s="3">
        <v>121679</v>
      </c>
      <c r="B1681">
        <f>_xlfn.XLOOKUP(A1681,Cleaning!$A:$A,Cleaning!$B:$B,0,0)</f>
        <v>402</v>
      </c>
      <c r="C1681" s="2">
        <f>_xlfn.XLOOKUP(A1681,Cleaning!$A:$A,Cleaning!$C:$C,0,0)</f>
        <v>45873</v>
      </c>
      <c r="D1681" s="4">
        <f>_xlfn.XLOOKUP(A1681,Cleaning!$A:$A,Cleaning!$D:$D,0,0)</f>
        <v>0.45974537037037039</v>
      </c>
      <c r="E1681" s="2">
        <f>_xlfn.XLOOKUP(A1681,Cleaning!$A:$A,Cleaning!$E:$E,0,0)</f>
        <v>45873</v>
      </c>
      <c r="F1681" s="10" t="str">
        <f>_xlfn.XLOOKUP(A1681,Cleaning!$A:$A,Cleaning!$F:$F,0,0)</f>
        <v>Monday</v>
      </c>
      <c r="G1681" t="str">
        <f>_xlfn.XLOOKUP(A1681,Cleaning!$A:$A,Cleaning!$G:$G,0,0)</f>
        <v>Late Night</v>
      </c>
      <c r="H1681" t="str">
        <f>_xlfn.XLOOKUP(A1681,Cleaning!$A:$A,Cleaning!$I:$I,0,0)</f>
        <v>Delivery</v>
      </c>
      <c r="I1681" t="str">
        <f>_xlfn.XLOOKUP(A1681,Cleaning!$A:$A,Cleaning!$J:$J,0,0)</f>
        <v>Cheeseburger</v>
      </c>
      <c r="J1681" t="str">
        <f>_xlfn.XLOOKUP(A1681,Cleaning!$A:$A,Cleaning!$L:$L,0,0)</f>
        <v>No Modifier</v>
      </c>
      <c r="K1681" t="str">
        <f>_xlfn.XLOOKUP(A1681,Cleaning!$A:$A,Cleaning!$X:$X,0,0)</f>
        <v>Card</v>
      </c>
      <c r="L1681" s="3">
        <f>_xlfn.XLOOKUP(A1681,Cleaning!$A:$A,Cleaning!$M:$M,0,0)</f>
        <v>1</v>
      </c>
      <c r="M1681" s="5">
        <f>_xlfn.XLOOKUP(A1681,Cleaning!$A:$A,Cleaning!$O:$O,0,0)</f>
        <v>4.3500000000000005</v>
      </c>
      <c r="N1681" s="12">
        <f>_xlfn.XLOOKUP(A1681,Cleaning!$A:$A,Cleaning!$P:$P,0,0)</f>
        <v>4.3500000000000005</v>
      </c>
      <c r="O1681">
        <f>_xlfn.XLOOKUP(A1681,Cleaning!$A:$A,Cleaning!$R:$R,0,0)</f>
        <v>0</v>
      </c>
      <c r="P1681">
        <f>_xlfn.XLOOKUP(A1681,Cleaning!$A:$A,Cleaning!$T:$T,0,0)</f>
        <v>0.35</v>
      </c>
      <c r="Q1681" s="5">
        <f>_xlfn.XLOOKUP(A1681,Cleaning!$A:$A,Cleaning!$V:$V,0,0)</f>
        <v>4.7</v>
      </c>
    </row>
    <row r="1682" spans="1:17" x14ac:dyDescent="0.3">
      <c r="A1682" s="3">
        <v>121680</v>
      </c>
      <c r="B1682">
        <f>_xlfn.XLOOKUP(A1682,Cleaning!$A:$A,Cleaning!$B:$B,0,0)</f>
        <v>403</v>
      </c>
      <c r="C1682" s="2">
        <f>_xlfn.XLOOKUP(A1682,Cleaning!$A:$A,Cleaning!$C:$C,0,0)</f>
        <v>45760</v>
      </c>
      <c r="D1682" s="4">
        <f>_xlfn.XLOOKUP(A1682,Cleaning!$A:$A,Cleaning!$D:$D,0,0)</f>
        <v>0.23478009259259258</v>
      </c>
      <c r="E1682" s="2">
        <f>_xlfn.XLOOKUP(A1682,Cleaning!$A:$A,Cleaning!$E:$E,0,0)</f>
        <v>45760</v>
      </c>
      <c r="F1682" s="10" t="str">
        <f>_xlfn.XLOOKUP(A1682,Cleaning!$A:$A,Cleaning!$F:$F,0,0)</f>
        <v>Sunday</v>
      </c>
      <c r="G1682" t="str">
        <f>_xlfn.XLOOKUP(A1682,Cleaning!$A:$A,Cleaning!$G:$G,0,0)</f>
        <v>Afternoon</v>
      </c>
      <c r="H1682" t="str">
        <f>_xlfn.XLOOKUP(A1682,Cleaning!$A:$A,Cleaning!$I:$I,0,0)</f>
        <v>Drive-Thru</v>
      </c>
      <c r="I1682" t="str">
        <f>_xlfn.XLOOKUP(A1682,Cleaning!$A:$A,Cleaning!$J:$J,0,0)</f>
        <v>Milkshake</v>
      </c>
      <c r="J1682" t="str">
        <f>_xlfn.XLOOKUP(A1682,Cleaning!$A:$A,Cleaning!$L:$L,0,0)</f>
        <v>No Ice</v>
      </c>
      <c r="K1682" t="str">
        <f>_xlfn.XLOOKUP(A1682,Cleaning!$A:$A,Cleaning!$X:$X,0,0)</f>
        <v>Card</v>
      </c>
      <c r="L1682" s="3">
        <f>_xlfn.XLOOKUP(A1682,Cleaning!$A:$A,Cleaning!$M:$M,0,0)</f>
        <v>2</v>
      </c>
      <c r="M1682" s="5">
        <f>_xlfn.XLOOKUP(A1682,Cleaning!$A:$A,Cleaning!$O:$O,0,0)</f>
        <v>4.12</v>
      </c>
      <c r="N1682" s="12">
        <f>_xlfn.XLOOKUP(A1682,Cleaning!$A:$A,Cleaning!$P:$P,0,0)</f>
        <v>8.24</v>
      </c>
      <c r="O1682">
        <f>_xlfn.XLOOKUP(A1682,Cleaning!$A:$A,Cleaning!$R:$R,0,0)</f>
        <v>0</v>
      </c>
      <c r="P1682">
        <f>_xlfn.XLOOKUP(A1682,Cleaning!$A:$A,Cleaning!$T:$T,0,0)</f>
        <v>0.74</v>
      </c>
      <c r="Q1682" s="5">
        <f>_xlfn.XLOOKUP(A1682,Cleaning!$A:$A,Cleaning!$V:$V,0,0)</f>
        <v>8.98</v>
      </c>
    </row>
    <row r="1683" spans="1:17" x14ac:dyDescent="0.3">
      <c r="A1683" s="3">
        <v>121681</v>
      </c>
      <c r="B1683">
        <f>_xlfn.XLOOKUP(A1683,Cleaning!$A:$A,Cleaning!$B:$B,0,0)</f>
        <v>403</v>
      </c>
      <c r="C1683" s="2">
        <f>_xlfn.XLOOKUP(A1683,Cleaning!$A:$A,Cleaning!$C:$C,0,0)</f>
        <v>45795</v>
      </c>
      <c r="D1683" s="4">
        <f>_xlfn.XLOOKUP(A1683,Cleaning!$A:$A,Cleaning!$D:$D,0,0)</f>
        <v>0.23612268518518517</v>
      </c>
      <c r="E1683" s="2">
        <f>_xlfn.XLOOKUP(A1683,Cleaning!$A:$A,Cleaning!$E:$E,0,0)</f>
        <v>45795</v>
      </c>
      <c r="F1683" s="10" t="str">
        <f>_xlfn.XLOOKUP(A1683,Cleaning!$A:$A,Cleaning!$F:$F,0,0)</f>
        <v>Sunday</v>
      </c>
      <c r="G1683" t="str">
        <f>_xlfn.XLOOKUP(A1683,Cleaning!$A:$A,Cleaning!$G:$G,0,0)</f>
        <v>Afternoon</v>
      </c>
      <c r="H1683" t="str">
        <f>_xlfn.XLOOKUP(A1683,Cleaning!$A:$A,Cleaning!$I:$I,0,0)</f>
        <v>Takeout</v>
      </c>
      <c r="I1683" t="str">
        <f>_xlfn.XLOOKUP(A1683,Cleaning!$A:$A,Cleaning!$J:$J,0,0)</f>
        <v>Onion Rings</v>
      </c>
      <c r="J1683" t="str">
        <f>_xlfn.XLOOKUP(A1683,Cleaning!$A:$A,Cleaning!$L:$L,0,0)</f>
        <v>Small Size</v>
      </c>
      <c r="K1683" t="str">
        <f>_xlfn.XLOOKUP(A1683,Cleaning!$A:$A,Cleaning!$X:$X,0,0)</f>
        <v>Card</v>
      </c>
      <c r="L1683" s="3">
        <f>_xlfn.XLOOKUP(A1683,Cleaning!$A:$A,Cleaning!$M:$M,0,0)</f>
        <v>2</v>
      </c>
      <c r="M1683" s="5">
        <f>_xlfn.XLOOKUP(A1683,Cleaning!$A:$A,Cleaning!$O:$O,0,0)</f>
        <v>2.83</v>
      </c>
      <c r="N1683" s="12">
        <f>_xlfn.XLOOKUP(A1683,Cleaning!$A:$A,Cleaning!$P:$P,0,0)</f>
        <v>5.66</v>
      </c>
      <c r="O1683">
        <f>_xlfn.XLOOKUP(A1683,Cleaning!$A:$A,Cleaning!$R:$R,0,0)</f>
        <v>0</v>
      </c>
      <c r="P1683">
        <f>_xlfn.XLOOKUP(A1683,Cleaning!$A:$A,Cleaning!$T:$T,0,0)</f>
        <v>0.45</v>
      </c>
      <c r="Q1683" s="5">
        <f>_xlfn.XLOOKUP(A1683,Cleaning!$A:$A,Cleaning!$V:$V,0,0)</f>
        <v>6.11</v>
      </c>
    </row>
    <row r="1684" spans="1:17" x14ac:dyDescent="0.3">
      <c r="A1684" s="3">
        <v>121682</v>
      </c>
      <c r="B1684">
        <f>_xlfn.XLOOKUP(A1684,Cleaning!$A:$A,Cleaning!$B:$B,0,0)</f>
        <v>401</v>
      </c>
      <c r="C1684" s="2">
        <f>_xlfn.XLOOKUP(A1684,Cleaning!$A:$A,Cleaning!$C:$C,0,0)</f>
        <v>45836</v>
      </c>
      <c r="D1684" s="4">
        <f>_xlfn.XLOOKUP(A1684,Cleaning!$A:$A,Cleaning!$D:$D,0,0)</f>
        <v>0.45869212962962963</v>
      </c>
      <c r="E1684" s="2">
        <f>_xlfn.XLOOKUP(A1684,Cleaning!$A:$A,Cleaning!$E:$E,0,0)</f>
        <v>45836</v>
      </c>
      <c r="F1684" s="10" t="str">
        <f>_xlfn.XLOOKUP(A1684,Cleaning!$A:$A,Cleaning!$F:$F,0,0)</f>
        <v>Saturday</v>
      </c>
      <c r="G1684" t="str">
        <f>_xlfn.XLOOKUP(A1684,Cleaning!$A:$A,Cleaning!$G:$G,0,0)</f>
        <v>Morning</v>
      </c>
      <c r="H1684" t="str">
        <f>_xlfn.XLOOKUP(A1684,Cleaning!$A:$A,Cleaning!$I:$I,0,0)</f>
        <v>Takeout</v>
      </c>
      <c r="I1684" t="str">
        <f>_xlfn.XLOOKUP(A1684,Cleaning!$A:$A,Cleaning!$J:$J,0,0)</f>
        <v>Hash Browns</v>
      </c>
      <c r="J1684" t="str">
        <f>_xlfn.XLOOKUP(A1684,Cleaning!$A:$A,Cleaning!$L:$L,0,0)</f>
        <v>No Cheese</v>
      </c>
      <c r="K1684" t="str">
        <f>_xlfn.XLOOKUP(A1684,Cleaning!$A:$A,Cleaning!$X:$X,0,0)</f>
        <v>Cash</v>
      </c>
      <c r="L1684" s="3">
        <f>_xlfn.XLOOKUP(A1684,Cleaning!$A:$A,Cleaning!$M:$M,0,0)</f>
        <v>1</v>
      </c>
      <c r="M1684" s="5">
        <f>_xlfn.XLOOKUP(A1684,Cleaning!$A:$A,Cleaning!$O:$O,0,0)</f>
        <v>1.7100000000000002</v>
      </c>
      <c r="N1684" s="12">
        <f>_xlfn.XLOOKUP(A1684,Cleaning!$A:$A,Cleaning!$P:$P,0,0)</f>
        <v>1.7100000000000002</v>
      </c>
      <c r="O1684">
        <f>_xlfn.XLOOKUP(A1684,Cleaning!$A:$A,Cleaning!$R:$R,0,0)</f>
        <v>0</v>
      </c>
      <c r="P1684">
        <f>_xlfn.XLOOKUP(A1684,Cleaning!$A:$A,Cleaning!$T:$T,0,0)</f>
        <v>0.15</v>
      </c>
      <c r="Q1684" s="5">
        <f>_xlfn.XLOOKUP(A1684,Cleaning!$A:$A,Cleaning!$V:$V,0,0)</f>
        <v>1.86</v>
      </c>
    </row>
    <row r="1685" spans="1:17" x14ac:dyDescent="0.3">
      <c r="A1685" s="3">
        <v>121683</v>
      </c>
      <c r="B1685">
        <f>_xlfn.XLOOKUP(A1685,Cleaning!$A:$A,Cleaning!$B:$B,0,0)</f>
        <v>401</v>
      </c>
      <c r="C1685" s="2">
        <f>_xlfn.XLOOKUP(A1685,Cleaning!$A:$A,Cleaning!$C:$C,0,0)</f>
        <v>45812</v>
      </c>
      <c r="D1685" s="4">
        <f>_xlfn.XLOOKUP(A1685,Cleaning!$A:$A,Cleaning!$D:$D,0,0)</f>
        <v>0.28109953703703705</v>
      </c>
      <c r="E1685" s="2">
        <f>_xlfn.XLOOKUP(A1685,Cleaning!$A:$A,Cleaning!$E:$E,0,0)</f>
        <v>45812</v>
      </c>
      <c r="F1685" s="10" t="str">
        <f>_xlfn.XLOOKUP(A1685,Cleaning!$A:$A,Cleaning!$F:$F,0,0)</f>
        <v>Wednesday</v>
      </c>
      <c r="G1685" t="str">
        <f>_xlfn.XLOOKUP(A1685,Cleaning!$A:$A,Cleaning!$G:$G,0,0)</f>
        <v>Breakfast</v>
      </c>
      <c r="H1685" t="str">
        <f>_xlfn.XLOOKUP(A1685,Cleaning!$A:$A,Cleaning!$I:$I,0,0)</f>
        <v>Drive-Thru</v>
      </c>
      <c r="I1685" t="str">
        <f>_xlfn.XLOOKUP(A1685,Cleaning!$A:$A,Cleaning!$J:$J,0,0)</f>
        <v>Sausage Biscuit</v>
      </c>
      <c r="J1685" t="str">
        <f>_xlfn.XLOOKUP(A1685,Cleaning!$A:$A,Cleaning!$L:$L,0,0)</f>
        <v>No Cheese</v>
      </c>
      <c r="K1685" t="str">
        <f>_xlfn.XLOOKUP(A1685,Cleaning!$A:$A,Cleaning!$X:$X,0,0)</f>
        <v>Card</v>
      </c>
      <c r="L1685" s="3">
        <f>_xlfn.XLOOKUP(A1685,Cleaning!$A:$A,Cleaning!$M:$M,0,0)</f>
        <v>2</v>
      </c>
      <c r="M1685" s="5">
        <f>_xlfn.XLOOKUP(A1685,Cleaning!$A:$A,Cleaning!$O:$O,0,0)</f>
        <v>3.12</v>
      </c>
      <c r="N1685" s="12">
        <f>_xlfn.XLOOKUP(A1685,Cleaning!$A:$A,Cleaning!$P:$P,0,0)</f>
        <v>6.24</v>
      </c>
      <c r="O1685">
        <f>_xlfn.XLOOKUP(A1685,Cleaning!$A:$A,Cleaning!$R:$R,0,0)</f>
        <v>0</v>
      </c>
      <c r="P1685">
        <f>_xlfn.XLOOKUP(A1685,Cleaning!$A:$A,Cleaning!$T:$T,0,0)</f>
        <v>0.37</v>
      </c>
      <c r="Q1685" s="5">
        <f>_xlfn.XLOOKUP(A1685,Cleaning!$A:$A,Cleaning!$V:$V,0,0)</f>
        <v>6.61</v>
      </c>
    </row>
    <row r="1686" spans="1:17" x14ac:dyDescent="0.3">
      <c r="A1686" s="3">
        <v>121684</v>
      </c>
      <c r="B1686">
        <f>_xlfn.XLOOKUP(A1686,Cleaning!$A:$A,Cleaning!$B:$B,0,0)</f>
        <v>301</v>
      </c>
      <c r="C1686" s="2">
        <f>_xlfn.XLOOKUP(A1686,Cleaning!$A:$A,Cleaning!$C:$C,0,0)</f>
        <v>45827</v>
      </c>
      <c r="D1686" s="4">
        <f>_xlfn.XLOOKUP(A1686,Cleaning!$A:$A,Cleaning!$D:$D,0,0)</f>
        <v>0.14570601851851853</v>
      </c>
      <c r="E1686" s="2">
        <f>_xlfn.XLOOKUP(A1686,Cleaning!$A:$A,Cleaning!$E:$E,0,0)</f>
        <v>45827</v>
      </c>
      <c r="F1686" s="10" t="str">
        <f>_xlfn.XLOOKUP(A1686,Cleaning!$A:$A,Cleaning!$F:$F,0,0)</f>
        <v>Thursday</v>
      </c>
      <c r="G1686" t="str">
        <f>_xlfn.XLOOKUP(A1686,Cleaning!$A:$A,Cleaning!$G:$G,0,0)</f>
        <v>Afternoon</v>
      </c>
      <c r="H1686" t="str">
        <f>_xlfn.XLOOKUP(A1686,Cleaning!$A:$A,Cleaning!$I:$I,0,0)</f>
        <v>Takeout</v>
      </c>
      <c r="I1686" t="str">
        <f>_xlfn.XLOOKUP(A1686,Cleaning!$A:$A,Cleaning!$J:$J,0,0)</f>
        <v>Ice Cream Cone</v>
      </c>
      <c r="J1686" t="str">
        <f>_xlfn.XLOOKUP(A1686,Cleaning!$A:$A,Cleaning!$L:$L,0,0)</f>
        <v>No Modifier</v>
      </c>
      <c r="K1686" t="str">
        <f>_xlfn.XLOOKUP(A1686,Cleaning!$A:$A,Cleaning!$X:$X,0,0)</f>
        <v>Card</v>
      </c>
      <c r="L1686" s="3">
        <f>_xlfn.XLOOKUP(A1686,Cleaning!$A:$A,Cleaning!$M:$M,0,0)</f>
        <v>1</v>
      </c>
      <c r="M1686" s="5">
        <f>_xlfn.XLOOKUP(A1686,Cleaning!$A:$A,Cleaning!$O:$O,0,0)</f>
        <v>1.5999999999999999</v>
      </c>
      <c r="N1686" s="12">
        <f>_xlfn.XLOOKUP(A1686,Cleaning!$A:$A,Cleaning!$P:$P,0,0)</f>
        <v>1.5999999999999999</v>
      </c>
      <c r="O1686">
        <f>_xlfn.XLOOKUP(A1686,Cleaning!$A:$A,Cleaning!$R:$R,0,0)</f>
        <v>0</v>
      </c>
      <c r="P1686">
        <f>_xlfn.XLOOKUP(A1686,Cleaning!$A:$A,Cleaning!$T:$T,0,0)</f>
        <v>0.1</v>
      </c>
      <c r="Q1686" s="5">
        <f>_xlfn.XLOOKUP(A1686,Cleaning!$A:$A,Cleaning!$V:$V,0,0)</f>
        <v>1.7</v>
      </c>
    </row>
    <row r="1687" spans="1:17" x14ac:dyDescent="0.3">
      <c r="A1687" s="3">
        <v>121685</v>
      </c>
      <c r="B1687">
        <f>_xlfn.XLOOKUP(A1687,Cleaning!$A:$A,Cleaning!$B:$B,0,0)</f>
        <v>101</v>
      </c>
      <c r="C1687" s="2">
        <f>_xlfn.XLOOKUP(A1687,Cleaning!$A:$A,Cleaning!$C:$C,0,0)</f>
        <v>45802</v>
      </c>
      <c r="D1687" s="4">
        <f>_xlfn.XLOOKUP(A1687,Cleaning!$A:$A,Cleaning!$D:$D,0,0)</f>
        <v>0.12303240740740741</v>
      </c>
      <c r="E1687" s="2">
        <f>_xlfn.XLOOKUP(A1687,Cleaning!$A:$A,Cleaning!$E:$E,0,0)</f>
        <v>45802</v>
      </c>
      <c r="F1687" s="10" t="str">
        <f>_xlfn.XLOOKUP(A1687,Cleaning!$A:$A,Cleaning!$F:$F,0,0)</f>
        <v>Sunday</v>
      </c>
      <c r="G1687" t="str">
        <f>_xlfn.XLOOKUP(A1687,Cleaning!$A:$A,Cleaning!$G:$G,0,0)</f>
        <v>Lunch</v>
      </c>
      <c r="H1687" t="str">
        <f>_xlfn.XLOOKUP(A1687,Cleaning!$A:$A,Cleaning!$I:$I,0,0)</f>
        <v>Drive-Thru</v>
      </c>
      <c r="I1687" t="str">
        <f>_xlfn.XLOOKUP(A1687,Cleaning!$A:$A,Cleaning!$J:$J,0,0)</f>
        <v>Spicy Chicken Combo</v>
      </c>
      <c r="J1687" t="str">
        <f>_xlfn.XLOOKUP(A1687,Cleaning!$A:$A,Cleaning!$L:$L,0,0)</f>
        <v>No Modifier</v>
      </c>
      <c r="K1687" t="str">
        <f>_xlfn.XLOOKUP(A1687,Cleaning!$A:$A,Cleaning!$X:$X,0,0)</f>
        <v>Card</v>
      </c>
      <c r="L1687" s="3">
        <f>_xlfn.XLOOKUP(A1687,Cleaning!$A:$A,Cleaning!$M:$M,0,0)</f>
        <v>1</v>
      </c>
      <c r="M1687" s="5">
        <f>_xlfn.XLOOKUP(A1687,Cleaning!$A:$A,Cleaning!$O:$O,0,0)</f>
        <v>9.879999999999999</v>
      </c>
      <c r="N1687" s="12">
        <f>_xlfn.XLOOKUP(A1687,Cleaning!$A:$A,Cleaning!$P:$P,0,0)</f>
        <v>9.879999999999999</v>
      </c>
      <c r="O1687">
        <f>_xlfn.XLOOKUP(A1687,Cleaning!$A:$A,Cleaning!$R:$R,0,0)</f>
        <v>0</v>
      </c>
      <c r="P1687">
        <f>_xlfn.XLOOKUP(A1687,Cleaning!$A:$A,Cleaning!$T:$T,0,0)</f>
        <v>0.72</v>
      </c>
      <c r="Q1687" s="5">
        <f>_xlfn.XLOOKUP(A1687,Cleaning!$A:$A,Cleaning!$V:$V,0,0)</f>
        <v>10.6</v>
      </c>
    </row>
    <row r="1688" spans="1:17" x14ac:dyDescent="0.3">
      <c r="A1688" s="3">
        <v>121686</v>
      </c>
      <c r="B1688">
        <f>_xlfn.XLOOKUP(A1688,Cleaning!$A:$A,Cleaning!$B:$B,0,0)</f>
        <v>401</v>
      </c>
      <c r="C1688" s="2">
        <f>_xlfn.XLOOKUP(A1688,Cleaning!$A:$A,Cleaning!$C:$C,0,0)</f>
        <v>45800</v>
      </c>
      <c r="D1688" s="4">
        <f>_xlfn.XLOOKUP(A1688,Cleaning!$A:$A,Cleaning!$D:$D,0,0)</f>
        <v>0.29652777777777778</v>
      </c>
      <c r="E1688" s="2">
        <f>_xlfn.XLOOKUP(A1688,Cleaning!$A:$A,Cleaning!$E:$E,0,0)</f>
        <v>45800</v>
      </c>
      <c r="F1688" s="10" t="str">
        <f>_xlfn.XLOOKUP(A1688,Cleaning!$A:$A,Cleaning!$F:$F,0,0)</f>
        <v>Friday</v>
      </c>
      <c r="G1688" t="str">
        <f>_xlfn.XLOOKUP(A1688,Cleaning!$A:$A,Cleaning!$G:$G,0,0)</f>
        <v>Dinner</v>
      </c>
      <c r="H1688" t="str">
        <f>_xlfn.XLOOKUP(A1688,Cleaning!$A:$A,Cleaning!$I:$I,0,0)</f>
        <v>Drive-Thru</v>
      </c>
      <c r="I1688" t="str">
        <f>_xlfn.XLOOKUP(A1688,Cleaning!$A:$A,Cleaning!$J:$J,0,0)</f>
        <v>Cheeseburger Combo</v>
      </c>
      <c r="J1688" t="str">
        <f>_xlfn.XLOOKUP(A1688,Cleaning!$A:$A,Cleaning!$L:$L,0,0)</f>
        <v>No Modifier</v>
      </c>
      <c r="K1688" t="str">
        <f>_xlfn.XLOOKUP(A1688,Cleaning!$A:$A,Cleaning!$X:$X,0,0)</f>
        <v>Card</v>
      </c>
      <c r="L1688" s="3">
        <f>_xlfn.XLOOKUP(A1688,Cleaning!$A:$A,Cleaning!$M:$M,0,0)</f>
        <v>2</v>
      </c>
      <c r="M1688" s="5">
        <f>_xlfn.XLOOKUP(A1688,Cleaning!$A:$A,Cleaning!$O:$O,0,0)</f>
        <v>8.26</v>
      </c>
      <c r="N1688" s="12">
        <f>_xlfn.XLOOKUP(A1688,Cleaning!$A:$A,Cleaning!$P:$P,0,0)</f>
        <v>16.52</v>
      </c>
      <c r="O1688">
        <f>_xlfn.XLOOKUP(A1688,Cleaning!$A:$A,Cleaning!$R:$R,0,0)</f>
        <v>0.83</v>
      </c>
      <c r="P1688">
        <f>_xlfn.XLOOKUP(A1688,Cleaning!$A:$A,Cleaning!$T:$T,0,0)</f>
        <v>1.49</v>
      </c>
      <c r="Q1688" s="5">
        <f>_xlfn.XLOOKUP(A1688,Cleaning!$A:$A,Cleaning!$V:$V,0,0)</f>
        <v>17.18</v>
      </c>
    </row>
    <row r="1689" spans="1:17" x14ac:dyDescent="0.3">
      <c r="A1689" s="3">
        <v>121687</v>
      </c>
      <c r="B1689">
        <f>_xlfn.XLOOKUP(A1689,Cleaning!$A:$A,Cleaning!$B:$B,0,0)</f>
        <v>103</v>
      </c>
      <c r="C1689" s="2">
        <f>_xlfn.XLOOKUP(A1689,Cleaning!$A:$A,Cleaning!$C:$C,0,0)</f>
        <v>45872</v>
      </c>
      <c r="D1689" s="4">
        <f>_xlfn.XLOOKUP(A1689,Cleaning!$A:$A,Cleaning!$D:$D,0,0)</f>
        <v>5.4618055555555559E-2</v>
      </c>
      <c r="E1689" s="2">
        <f>_xlfn.XLOOKUP(A1689,Cleaning!$A:$A,Cleaning!$E:$E,0,0)</f>
        <v>45872</v>
      </c>
      <c r="F1689" s="10" t="str">
        <f>_xlfn.XLOOKUP(A1689,Cleaning!$A:$A,Cleaning!$F:$F,0,0)</f>
        <v>Sunday</v>
      </c>
      <c r="G1689" t="str">
        <f>_xlfn.XLOOKUP(A1689,Cleaning!$A:$A,Cleaning!$G:$G,0,0)</f>
        <v>Lunch</v>
      </c>
      <c r="H1689" t="str">
        <f>_xlfn.XLOOKUP(A1689,Cleaning!$A:$A,Cleaning!$I:$I,0,0)</f>
        <v>Takeout</v>
      </c>
      <c r="I1689" t="str">
        <f>_xlfn.XLOOKUP(A1689,Cleaning!$A:$A,Cleaning!$J:$J,0,0)</f>
        <v>Chicken Sandwich Combo</v>
      </c>
      <c r="J1689" t="str">
        <f>_xlfn.XLOOKUP(A1689,Cleaning!$A:$A,Cleaning!$L:$L,0,0)</f>
        <v>No Onions</v>
      </c>
      <c r="K1689" t="str">
        <f>_xlfn.XLOOKUP(A1689,Cleaning!$A:$A,Cleaning!$X:$X,0,0)</f>
        <v>Card</v>
      </c>
      <c r="L1689" s="3">
        <f>_xlfn.XLOOKUP(A1689,Cleaning!$A:$A,Cleaning!$M:$M,0,0)</f>
        <v>2</v>
      </c>
      <c r="M1689" s="5">
        <f>_xlfn.XLOOKUP(A1689,Cleaning!$A:$A,Cleaning!$O:$O,0,0)</f>
        <v>9.09</v>
      </c>
      <c r="N1689" s="12">
        <f>_xlfn.XLOOKUP(A1689,Cleaning!$A:$A,Cleaning!$P:$P,0,0)</f>
        <v>18.18</v>
      </c>
      <c r="O1689">
        <f>_xlfn.XLOOKUP(A1689,Cleaning!$A:$A,Cleaning!$R:$R,0,0)</f>
        <v>0</v>
      </c>
      <c r="P1689">
        <f>_xlfn.XLOOKUP(A1689,Cleaning!$A:$A,Cleaning!$T:$T,0,0)</f>
        <v>1.0900000000000001</v>
      </c>
      <c r="Q1689" s="5">
        <f>_xlfn.XLOOKUP(A1689,Cleaning!$A:$A,Cleaning!$V:$V,0,0)</f>
        <v>19.27</v>
      </c>
    </row>
    <row r="1690" spans="1:17" x14ac:dyDescent="0.3">
      <c r="A1690" s="3">
        <v>121688</v>
      </c>
      <c r="B1690">
        <f>_xlfn.XLOOKUP(A1690,Cleaning!$A:$A,Cleaning!$B:$B,0,0)</f>
        <v>101</v>
      </c>
      <c r="C1690" s="2">
        <f>_xlfn.XLOOKUP(A1690,Cleaning!$A:$A,Cleaning!$C:$C,0,0)</f>
        <v>45857</v>
      </c>
      <c r="D1690" s="4">
        <f>_xlfn.XLOOKUP(A1690,Cleaning!$A:$A,Cleaning!$D:$D,0,0)</f>
        <v>6.7071759259259262E-2</v>
      </c>
      <c r="E1690" s="2">
        <f>_xlfn.XLOOKUP(A1690,Cleaning!$A:$A,Cleaning!$E:$E,0,0)</f>
        <v>45857</v>
      </c>
      <c r="F1690" s="10" t="str">
        <f>_xlfn.XLOOKUP(A1690,Cleaning!$A:$A,Cleaning!$F:$F,0,0)</f>
        <v>Saturday</v>
      </c>
      <c r="G1690" t="str">
        <f>_xlfn.XLOOKUP(A1690,Cleaning!$A:$A,Cleaning!$G:$G,0,0)</f>
        <v>Late Night</v>
      </c>
      <c r="H1690" t="str">
        <f>_xlfn.XLOOKUP(A1690,Cleaning!$A:$A,Cleaning!$I:$I,0,0)</f>
        <v>Dine-In</v>
      </c>
      <c r="I1690" t="str">
        <f>_xlfn.XLOOKUP(A1690,Cleaning!$A:$A,Cleaning!$J:$J,0,0)</f>
        <v>Spicy Chicken Sandwich</v>
      </c>
      <c r="J1690" t="str">
        <f>_xlfn.XLOOKUP(A1690,Cleaning!$A:$A,Cleaning!$L:$L,0,0)</f>
        <v>Add Jalapenos</v>
      </c>
      <c r="K1690" t="str">
        <f>_xlfn.XLOOKUP(A1690,Cleaning!$A:$A,Cleaning!$X:$X,0,0)</f>
        <v>Card</v>
      </c>
      <c r="L1690" s="3">
        <f>_xlfn.XLOOKUP(A1690,Cleaning!$A:$A,Cleaning!$M:$M,0,0)</f>
        <v>1</v>
      </c>
      <c r="M1690" s="5">
        <f>_xlfn.XLOOKUP(A1690,Cleaning!$A:$A,Cleaning!$O:$O,0,0)</f>
        <v>6.15</v>
      </c>
      <c r="N1690" s="12">
        <f>_xlfn.XLOOKUP(A1690,Cleaning!$A:$A,Cleaning!$P:$P,0,0)</f>
        <v>6.15</v>
      </c>
      <c r="O1690">
        <f>_xlfn.XLOOKUP(A1690,Cleaning!$A:$A,Cleaning!$R:$R,0,0)</f>
        <v>0</v>
      </c>
      <c r="P1690">
        <f>_xlfn.XLOOKUP(A1690,Cleaning!$A:$A,Cleaning!$T:$T,0,0)</f>
        <v>0.46</v>
      </c>
      <c r="Q1690" s="5">
        <f>_xlfn.XLOOKUP(A1690,Cleaning!$A:$A,Cleaning!$V:$V,0,0)</f>
        <v>6.61</v>
      </c>
    </row>
    <row r="1691" spans="1:17" x14ac:dyDescent="0.3">
      <c r="A1691" s="3">
        <v>121689</v>
      </c>
      <c r="B1691">
        <f>_xlfn.XLOOKUP(A1691,Cleaning!$A:$A,Cleaning!$B:$B,0,0)</f>
        <v>401</v>
      </c>
      <c r="C1691" s="2">
        <f>_xlfn.XLOOKUP(A1691,Cleaning!$A:$A,Cleaning!$C:$C,0,0)</f>
        <v>45845</v>
      </c>
      <c r="D1691" s="4">
        <f>_xlfn.XLOOKUP(A1691,Cleaning!$A:$A,Cleaning!$D:$D,0,0)</f>
        <v>0.38175925925925924</v>
      </c>
      <c r="E1691" s="2">
        <f>_xlfn.XLOOKUP(A1691,Cleaning!$A:$A,Cleaning!$E:$E,0,0)</f>
        <v>45845</v>
      </c>
      <c r="F1691" s="10" t="str">
        <f>_xlfn.XLOOKUP(A1691,Cleaning!$A:$A,Cleaning!$F:$F,0,0)</f>
        <v>Monday</v>
      </c>
      <c r="G1691" t="str">
        <f>_xlfn.XLOOKUP(A1691,Cleaning!$A:$A,Cleaning!$G:$G,0,0)</f>
        <v>Dinner</v>
      </c>
      <c r="H1691" t="str">
        <f>_xlfn.XLOOKUP(A1691,Cleaning!$A:$A,Cleaning!$I:$I,0,0)</f>
        <v>Delivery</v>
      </c>
      <c r="I1691" t="str">
        <f>_xlfn.XLOOKUP(A1691,Cleaning!$A:$A,Cleaning!$J:$J,0,0)</f>
        <v>Soft Drink (Large)</v>
      </c>
      <c r="J1691" t="str">
        <f>_xlfn.XLOOKUP(A1691,Cleaning!$A:$A,Cleaning!$L:$L,0,0)</f>
        <v>No Modifier</v>
      </c>
      <c r="K1691" t="str">
        <f>_xlfn.XLOOKUP(A1691,Cleaning!$A:$A,Cleaning!$X:$X,0,0)</f>
        <v>MobilePay</v>
      </c>
      <c r="L1691" s="3">
        <f>_xlfn.XLOOKUP(A1691,Cleaning!$A:$A,Cleaning!$M:$M,0,0)</f>
        <v>1</v>
      </c>
      <c r="M1691" s="5">
        <f>_xlfn.XLOOKUP(A1691,Cleaning!$A:$A,Cleaning!$O:$O,0,0)</f>
        <v>1.9600000000000002</v>
      </c>
      <c r="N1691" s="12">
        <f>_xlfn.XLOOKUP(A1691,Cleaning!$A:$A,Cleaning!$P:$P,0,0)</f>
        <v>1.9600000000000002</v>
      </c>
      <c r="O1691">
        <f>_xlfn.XLOOKUP(A1691,Cleaning!$A:$A,Cleaning!$R:$R,0,0)</f>
        <v>0</v>
      </c>
      <c r="P1691">
        <f>_xlfn.XLOOKUP(A1691,Cleaning!$A:$A,Cleaning!$T:$T,0,0)</f>
        <v>0.18</v>
      </c>
      <c r="Q1691" s="5">
        <f>_xlfn.XLOOKUP(A1691,Cleaning!$A:$A,Cleaning!$V:$V,0,0)</f>
        <v>2.14</v>
      </c>
    </row>
    <row r="1692" spans="1:17" x14ac:dyDescent="0.3">
      <c r="A1692" s="3">
        <v>121690</v>
      </c>
      <c r="B1692">
        <f>_xlfn.XLOOKUP(A1692,Cleaning!$A:$A,Cleaning!$B:$B,0,0)</f>
        <v>101</v>
      </c>
      <c r="C1692" s="2">
        <f>_xlfn.XLOOKUP(A1692,Cleaning!$A:$A,Cleaning!$C:$C,0,0)</f>
        <v>45789</v>
      </c>
      <c r="D1692" s="4">
        <f>_xlfn.XLOOKUP(A1692,Cleaning!$A:$A,Cleaning!$D:$D,0,0)</f>
        <v>0.35162037037037036</v>
      </c>
      <c r="E1692" s="2">
        <f>_xlfn.XLOOKUP(A1692,Cleaning!$A:$A,Cleaning!$E:$E,0,0)</f>
        <v>45789</v>
      </c>
      <c r="F1692" s="10" t="str">
        <f>_xlfn.XLOOKUP(A1692,Cleaning!$A:$A,Cleaning!$F:$F,0,0)</f>
        <v>Monday</v>
      </c>
      <c r="G1692" t="str">
        <f>_xlfn.XLOOKUP(A1692,Cleaning!$A:$A,Cleaning!$G:$G,0,0)</f>
        <v>Dinner</v>
      </c>
      <c r="H1692" t="str">
        <f>_xlfn.XLOOKUP(A1692,Cleaning!$A:$A,Cleaning!$I:$I,0,0)</f>
        <v>Takeout</v>
      </c>
      <c r="I1692" t="str">
        <f>_xlfn.XLOOKUP(A1692,Cleaning!$A:$A,Cleaning!$J:$J,0,0)</f>
        <v>French Fries</v>
      </c>
      <c r="J1692" t="str">
        <f>_xlfn.XLOOKUP(A1692,Cleaning!$A:$A,Cleaning!$L:$L,0,0)</f>
        <v>Large Size</v>
      </c>
      <c r="K1692" t="str">
        <f>_xlfn.XLOOKUP(A1692,Cleaning!$A:$A,Cleaning!$X:$X,0,0)</f>
        <v>Card</v>
      </c>
      <c r="L1692" s="3">
        <f>_xlfn.XLOOKUP(A1692,Cleaning!$A:$A,Cleaning!$M:$M,0,0)</f>
        <v>1</v>
      </c>
      <c r="M1692" s="5">
        <f>_xlfn.XLOOKUP(A1692,Cleaning!$A:$A,Cleaning!$O:$O,0,0)</f>
        <v>3.41</v>
      </c>
      <c r="N1692" s="12">
        <f>_xlfn.XLOOKUP(A1692,Cleaning!$A:$A,Cleaning!$P:$P,0,0)</f>
        <v>3.41</v>
      </c>
      <c r="O1692">
        <f>_xlfn.XLOOKUP(A1692,Cleaning!$A:$A,Cleaning!$R:$R,0,0)</f>
        <v>0</v>
      </c>
      <c r="P1692">
        <f>_xlfn.XLOOKUP(A1692,Cleaning!$A:$A,Cleaning!$T:$T,0,0)</f>
        <v>0.32</v>
      </c>
      <c r="Q1692" s="5">
        <f>_xlfn.XLOOKUP(A1692,Cleaning!$A:$A,Cleaning!$V:$V,0,0)</f>
        <v>3.73</v>
      </c>
    </row>
    <row r="1693" spans="1:17" x14ac:dyDescent="0.3">
      <c r="A1693" s="3">
        <v>121691</v>
      </c>
      <c r="B1693">
        <f>_xlfn.XLOOKUP(A1693,Cleaning!$A:$A,Cleaning!$B:$B,0,0)</f>
        <v>101</v>
      </c>
      <c r="C1693" s="2">
        <f>_xlfn.XLOOKUP(A1693,Cleaning!$A:$A,Cleaning!$C:$C,0,0)</f>
        <v>45861</v>
      </c>
      <c r="D1693" s="4">
        <f>_xlfn.XLOOKUP(A1693,Cleaning!$A:$A,Cleaning!$D:$D,0,0)</f>
        <v>0.33153935185185185</v>
      </c>
      <c r="E1693" s="2">
        <f>_xlfn.XLOOKUP(A1693,Cleaning!$A:$A,Cleaning!$E:$E,0,0)</f>
        <v>45861</v>
      </c>
      <c r="F1693" s="10" t="str">
        <f>_xlfn.XLOOKUP(A1693,Cleaning!$A:$A,Cleaning!$F:$F,0,0)</f>
        <v>Wednesday</v>
      </c>
      <c r="G1693" t="str">
        <f>_xlfn.XLOOKUP(A1693,Cleaning!$A:$A,Cleaning!$G:$G,0,0)</f>
        <v>Dinner</v>
      </c>
      <c r="H1693" t="str">
        <f>_xlfn.XLOOKUP(A1693,Cleaning!$A:$A,Cleaning!$I:$I,0,0)</f>
        <v>Delivery</v>
      </c>
      <c r="I1693" t="str">
        <f>_xlfn.XLOOKUP(A1693,Cleaning!$A:$A,Cleaning!$J:$J,0,0)</f>
        <v>Chicken Sandwich Combo</v>
      </c>
      <c r="J1693" t="str">
        <f>_xlfn.XLOOKUP(A1693,Cleaning!$A:$A,Cleaning!$L:$L,0,0)</f>
        <v>No Modifier</v>
      </c>
      <c r="K1693" t="str">
        <f>_xlfn.XLOOKUP(A1693,Cleaning!$A:$A,Cleaning!$X:$X,0,0)</f>
        <v>Card</v>
      </c>
      <c r="L1693" s="3">
        <f>_xlfn.XLOOKUP(A1693,Cleaning!$A:$A,Cleaning!$M:$M,0,0)</f>
        <v>1</v>
      </c>
      <c r="M1693" s="5">
        <f>_xlfn.XLOOKUP(A1693,Cleaning!$A:$A,Cleaning!$O:$O,0,0)</f>
        <v>9.25</v>
      </c>
      <c r="N1693" s="12">
        <f>_xlfn.XLOOKUP(A1693,Cleaning!$A:$A,Cleaning!$P:$P,0,0)</f>
        <v>9.25</v>
      </c>
      <c r="O1693">
        <f>_xlfn.XLOOKUP(A1693,Cleaning!$A:$A,Cleaning!$R:$R,0,0)</f>
        <v>0.92</v>
      </c>
      <c r="P1693">
        <f>_xlfn.XLOOKUP(A1693,Cleaning!$A:$A,Cleaning!$T:$T,0,0)</f>
        <v>0.75</v>
      </c>
      <c r="Q1693" s="5">
        <f>_xlfn.XLOOKUP(A1693,Cleaning!$A:$A,Cleaning!$V:$V,0,0)</f>
        <v>9.08</v>
      </c>
    </row>
    <row r="1694" spans="1:17" x14ac:dyDescent="0.3">
      <c r="A1694" s="3">
        <v>121692</v>
      </c>
      <c r="B1694">
        <f>_xlfn.XLOOKUP(A1694,Cleaning!$A:$A,Cleaning!$B:$B,0,0)</f>
        <v>401</v>
      </c>
      <c r="C1694" s="2">
        <f>_xlfn.XLOOKUP(A1694,Cleaning!$A:$A,Cleaning!$C:$C,0,0)</f>
        <v>45877</v>
      </c>
      <c r="D1694" s="4">
        <f>_xlfn.XLOOKUP(A1694,Cleaning!$A:$A,Cleaning!$D:$D,0,0)</f>
        <v>0.50328703703703703</v>
      </c>
      <c r="E1694" s="2">
        <f>_xlfn.XLOOKUP(A1694,Cleaning!$A:$A,Cleaning!$E:$E,0,0)</f>
        <v>45877</v>
      </c>
      <c r="F1694" s="10" t="str">
        <f>_xlfn.XLOOKUP(A1694,Cleaning!$A:$A,Cleaning!$F:$F,0,0)</f>
        <v>Friday</v>
      </c>
      <c r="G1694" t="str">
        <f>_xlfn.XLOOKUP(A1694,Cleaning!$A:$A,Cleaning!$G:$G,0,0)</f>
        <v>Lunch</v>
      </c>
      <c r="H1694" t="str">
        <f>_xlfn.XLOOKUP(A1694,Cleaning!$A:$A,Cleaning!$I:$I,0,0)</f>
        <v>Drive-Thru</v>
      </c>
      <c r="I1694" t="str">
        <f>_xlfn.XLOOKUP(A1694,Cleaning!$A:$A,Cleaning!$J:$J,0,0)</f>
        <v>Veggie Burger</v>
      </c>
      <c r="J1694" t="str">
        <f>_xlfn.XLOOKUP(A1694,Cleaning!$A:$A,Cleaning!$L:$L,0,0)</f>
        <v>Spicy</v>
      </c>
      <c r="K1694" t="str">
        <f>_xlfn.XLOOKUP(A1694,Cleaning!$A:$A,Cleaning!$X:$X,0,0)</f>
        <v>Cash</v>
      </c>
      <c r="L1694" s="3">
        <f>_xlfn.XLOOKUP(A1694,Cleaning!$A:$A,Cleaning!$M:$M,0,0)</f>
        <v>2</v>
      </c>
      <c r="M1694" s="5">
        <f>_xlfn.XLOOKUP(A1694,Cleaning!$A:$A,Cleaning!$O:$O,0,0)</f>
        <v>5.54</v>
      </c>
      <c r="N1694" s="12">
        <f>_xlfn.XLOOKUP(A1694,Cleaning!$A:$A,Cleaning!$P:$P,0,0)</f>
        <v>11.08</v>
      </c>
      <c r="O1694">
        <f>_xlfn.XLOOKUP(A1694,Cleaning!$A:$A,Cleaning!$R:$R,0,0)</f>
        <v>0</v>
      </c>
      <c r="P1694">
        <f>_xlfn.XLOOKUP(A1694,Cleaning!$A:$A,Cleaning!$T:$T,0,0)</f>
        <v>0.78</v>
      </c>
      <c r="Q1694" s="5">
        <f>_xlfn.XLOOKUP(A1694,Cleaning!$A:$A,Cleaning!$V:$V,0,0)</f>
        <v>11.86</v>
      </c>
    </row>
    <row r="1695" spans="1:17" x14ac:dyDescent="0.3">
      <c r="A1695" s="3">
        <v>121693</v>
      </c>
      <c r="B1695">
        <f>_xlfn.XLOOKUP(A1695,Cleaning!$A:$A,Cleaning!$B:$B,0,0)</f>
        <v>202</v>
      </c>
      <c r="C1695" s="2">
        <f>_xlfn.XLOOKUP(A1695,Cleaning!$A:$A,Cleaning!$C:$C,0,0)</f>
        <v>45791</v>
      </c>
      <c r="D1695" s="4">
        <f>_xlfn.XLOOKUP(A1695,Cleaning!$A:$A,Cleaning!$D:$D,0,0)</f>
        <v>0.30234953703703704</v>
      </c>
      <c r="E1695" s="2">
        <f>_xlfn.XLOOKUP(A1695,Cleaning!$A:$A,Cleaning!$E:$E,0,0)</f>
        <v>45791</v>
      </c>
      <c r="F1695" s="10" t="str">
        <f>_xlfn.XLOOKUP(A1695,Cleaning!$A:$A,Cleaning!$F:$F,0,0)</f>
        <v>Wednesday</v>
      </c>
      <c r="G1695" t="str">
        <f>_xlfn.XLOOKUP(A1695,Cleaning!$A:$A,Cleaning!$G:$G,0,0)</f>
        <v>Breakfast</v>
      </c>
      <c r="H1695" t="str">
        <f>_xlfn.XLOOKUP(A1695,Cleaning!$A:$A,Cleaning!$I:$I,0,0)</f>
        <v>Unknown</v>
      </c>
      <c r="I1695" t="str">
        <f>_xlfn.XLOOKUP(A1695,Cleaning!$A:$A,Cleaning!$J:$J,0,0)</f>
        <v>Latte</v>
      </c>
      <c r="J1695" t="str">
        <f>_xlfn.XLOOKUP(A1695,Cleaning!$A:$A,Cleaning!$L:$L,0,0)</f>
        <v>No Modifier</v>
      </c>
      <c r="K1695" t="str">
        <f>_xlfn.XLOOKUP(A1695,Cleaning!$A:$A,Cleaning!$X:$X,0,0)</f>
        <v>Card</v>
      </c>
      <c r="L1695" s="3">
        <f>_xlfn.XLOOKUP(A1695,Cleaning!$A:$A,Cleaning!$M:$M,0,0)</f>
        <v>1</v>
      </c>
      <c r="M1695" s="5">
        <f>_xlfn.XLOOKUP(A1695,Cleaning!$A:$A,Cleaning!$O:$O,0,0)</f>
        <v>2.9</v>
      </c>
      <c r="N1695" s="12">
        <f>_xlfn.XLOOKUP(A1695,Cleaning!$A:$A,Cleaning!$P:$P,0,0)</f>
        <v>2.9</v>
      </c>
      <c r="O1695">
        <f>_xlfn.XLOOKUP(A1695,Cleaning!$A:$A,Cleaning!$R:$R,0,0)</f>
        <v>0.44</v>
      </c>
      <c r="P1695">
        <f>_xlfn.XLOOKUP(A1695,Cleaning!$A:$A,Cleaning!$T:$T,0,0)</f>
        <v>0.23</v>
      </c>
      <c r="Q1695" s="5">
        <f>_xlfn.XLOOKUP(A1695,Cleaning!$A:$A,Cleaning!$V:$V,0,0)</f>
        <v>2.69</v>
      </c>
    </row>
    <row r="1696" spans="1:17" x14ac:dyDescent="0.3">
      <c r="A1696" s="3">
        <v>121694</v>
      </c>
      <c r="B1696">
        <f>_xlfn.XLOOKUP(A1696,Cleaning!$A:$A,Cleaning!$B:$B,0,0)</f>
        <v>403</v>
      </c>
      <c r="C1696" s="2">
        <f>_xlfn.XLOOKUP(A1696,Cleaning!$A:$A,Cleaning!$C:$C,0,0)</f>
        <v>45791</v>
      </c>
      <c r="D1696" s="4">
        <f>_xlfn.XLOOKUP(A1696,Cleaning!$A:$A,Cleaning!$D:$D,0,0)</f>
        <v>0.39716435185185184</v>
      </c>
      <c r="E1696" s="2">
        <f>_xlfn.XLOOKUP(A1696,Cleaning!$A:$A,Cleaning!$E:$E,0,0)</f>
        <v>45791</v>
      </c>
      <c r="F1696" s="10" t="str">
        <f>_xlfn.XLOOKUP(A1696,Cleaning!$A:$A,Cleaning!$F:$F,0,0)</f>
        <v>Wednesday</v>
      </c>
      <c r="G1696" t="str">
        <f>_xlfn.XLOOKUP(A1696,Cleaning!$A:$A,Cleaning!$G:$G,0,0)</f>
        <v>Dinner</v>
      </c>
      <c r="H1696" t="str">
        <f>_xlfn.XLOOKUP(A1696,Cleaning!$A:$A,Cleaning!$I:$I,0,0)</f>
        <v>Drive-Thru</v>
      </c>
      <c r="I1696" t="str">
        <f>_xlfn.XLOOKUP(A1696,Cleaning!$A:$A,Cleaning!$J:$J,0,0)</f>
        <v>Cheeseburger</v>
      </c>
      <c r="J1696" t="str">
        <f>_xlfn.XLOOKUP(A1696,Cleaning!$A:$A,Cleaning!$L:$L,0,0)</f>
        <v>No Modifier</v>
      </c>
      <c r="K1696" t="str">
        <f>_xlfn.XLOOKUP(A1696,Cleaning!$A:$A,Cleaning!$X:$X,0,0)</f>
        <v>Card</v>
      </c>
      <c r="L1696" s="3">
        <f>_xlfn.XLOOKUP(A1696,Cleaning!$A:$A,Cleaning!$M:$M,0,0)</f>
        <v>1</v>
      </c>
      <c r="M1696" s="5">
        <f>_xlfn.XLOOKUP(A1696,Cleaning!$A:$A,Cleaning!$O:$O,0,0)</f>
        <v>4.53</v>
      </c>
      <c r="N1696" s="12">
        <f>_xlfn.XLOOKUP(A1696,Cleaning!$A:$A,Cleaning!$P:$P,0,0)</f>
        <v>4.53</v>
      </c>
      <c r="O1696">
        <f>_xlfn.XLOOKUP(A1696,Cleaning!$A:$A,Cleaning!$R:$R,0,0)</f>
        <v>0</v>
      </c>
      <c r="P1696">
        <f>_xlfn.XLOOKUP(A1696,Cleaning!$A:$A,Cleaning!$T:$T,0,0)</f>
        <v>0.41</v>
      </c>
      <c r="Q1696" s="5">
        <f>_xlfn.XLOOKUP(A1696,Cleaning!$A:$A,Cleaning!$V:$V,0,0)</f>
        <v>4.9400000000000004</v>
      </c>
    </row>
    <row r="1697" spans="1:17" x14ac:dyDescent="0.3">
      <c r="A1697" s="3">
        <v>121695</v>
      </c>
      <c r="B1697">
        <f>_xlfn.XLOOKUP(A1697,Cleaning!$A:$A,Cleaning!$B:$B,0,0)</f>
        <v>301</v>
      </c>
      <c r="C1697" s="2">
        <f>_xlfn.XLOOKUP(A1697,Cleaning!$A:$A,Cleaning!$C:$C,0,0)</f>
        <v>45802</v>
      </c>
      <c r="D1697" s="4">
        <f>_xlfn.XLOOKUP(A1697,Cleaning!$A:$A,Cleaning!$D:$D,0,0)</f>
        <v>0.3949537037037037</v>
      </c>
      <c r="E1697" s="2">
        <f>_xlfn.XLOOKUP(A1697,Cleaning!$A:$A,Cleaning!$E:$E,0,0)</f>
        <v>45802</v>
      </c>
      <c r="F1697" s="10" t="str">
        <f>_xlfn.XLOOKUP(A1697,Cleaning!$A:$A,Cleaning!$F:$F,0,0)</f>
        <v>Sunday</v>
      </c>
      <c r="G1697" t="str">
        <f>_xlfn.XLOOKUP(A1697,Cleaning!$A:$A,Cleaning!$G:$G,0,0)</f>
        <v>Dinner</v>
      </c>
      <c r="H1697" t="str">
        <f>_xlfn.XLOOKUP(A1697,Cleaning!$A:$A,Cleaning!$I:$I,0,0)</f>
        <v>Dine-In</v>
      </c>
      <c r="I1697" t="str">
        <f>_xlfn.XLOOKUP(A1697,Cleaning!$A:$A,Cleaning!$J:$J,0,0)</f>
        <v>Cheeseburger Combo</v>
      </c>
      <c r="J1697" t="str">
        <f>_xlfn.XLOOKUP(A1697,Cleaning!$A:$A,Cleaning!$L:$L,0,0)</f>
        <v>No Modifier</v>
      </c>
      <c r="K1697" t="str">
        <f>_xlfn.XLOOKUP(A1697,Cleaning!$A:$A,Cleaning!$X:$X,0,0)</f>
        <v>MobilePay</v>
      </c>
      <c r="L1697" s="3">
        <f>_xlfn.XLOOKUP(A1697,Cleaning!$A:$A,Cleaning!$M:$M,0,0)</f>
        <v>1</v>
      </c>
      <c r="M1697" s="5">
        <f>_xlfn.XLOOKUP(A1697,Cleaning!$A:$A,Cleaning!$O:$O,0,0)</f>
        <v>9.4599999999999991</v>
      </c>
      <c r="N1697" s="12">
        <f>_xlfn.XLOOKUP(A1697,Cleaning!$A:$A,Cleaning!$P:$P,0,0)</f>
        <v>9.4599999999999991</v>
      </c>
      <c r="O1697">
        <f>_xlfn.XLOOKUP(A1697,Cleaning!$A:$A,Cleaning!$R:$R,0,0)</f>
        <v>0.47</v>
      </c>
      <c r="P1697">
        <f>_xlfn.XLOOKUP(A1697,Cleaning!$A:$A,Cleaning!$T:$T,0,0)</f>
        <v>0.54</v>
      </c>
      <c r="Q1697" s="5">
        <f>_xlfn.XLOOKUP(A1697,Cleaning!$A:$A,Cleaning!$V:$V,0,0)</f>
        <v>9.5299999999999994</v>
      </c>
    </row>
    <row r="1698" spans="1:17" x14ac:dyDescent="0.3">
      <c r="A1698" s="3">
        <v>121696</v>
      </c>
      <c r="B1698">
        <f>_xlfn.XLOOKUP(A1698,Cleaning!$A:$A,Cleaning!$B:$B,0,0)</f>
        <v>101</v>
      </c>
      <c r="C1698" s="2">
        <f>_xlfn.XLOOKUP(A1698,Cleaning!$A:$A,Cleaning!$C:$C,0,0)</f>
        <v>45877</v>
      </c>
      <c r="D1698" s="4">
        <f>_xlfn.XLOOKUP(A1698,Cleaning!$A:$A,Cleaning!$D:$D,0,0)</f>
        <v>0.33552083333333332</v>
      </c>
      <c r="E1698" s="2">
        <f>_xlfn.XLOOKUP(A1698,Cleaning!$A:$A,Cleaning!$E:$E,0,0)</f>
        <v>45877</v>
      </c>
      <c r="F1698" s="10" t="str">
        <f>_xlfn.XLOOKUP(A1698,Cleaning!$A:$A,Cleaning!$F:$F,0,0)</f>
        <v>Friday</v>
      </c>
      <c r="G1698" t="str">
        <f>_xlfn.XLOOKUP(A1698,Cleaning!$A:$A,Cleaning!$G:$G,0,0)</f>
        <v>Dinner</v>
      </c>
      <c r="H1698" t="str">
        <f>_xlfn.XLOOKUP(A1698,Cleaning!$A:$A,Cleaning!$I:$I,0,0)</f>
        <v>Takeout</v>
      </c>
      <c r="I1698" t="str">
        <f>_xlfn.XLOOKUP(A1698,Cleaning!$A:$A,Cleaning!$J:$J,0,0)</f>
        <v>Cheeseburger Combo</v>
      </c>
      <c r="J1698" t="str">
        <f>_xlfn.XLOOKUP(A1698,Cleaning!$A:$A,Cleaning!$L:$L,0,0)</f>
        <v>No Modifier</v>
      </c>
      <c r="K1698" t="str">
        <f>_xlfn.XLOOKUP(A1698,Cleaning!$A:$A,Cleaning!$X:$X,0,0)</f>
        <v>Card</v>
      </c>
      <c r="L1698" s="3">
        <f>_xlfn.XLOOKUP(A1698,Cleaning!$A:$A,Cleaning!$M:$M,0,0)</f>
        <v>2</v>
      </c>
      <c r="M1698" s="5">
        <f>_xlfn.XLOOKUP(A1698,Cleaning!$A:$A,Cleaning!$O:$O,0,0)</f>
        <v>7.99</v>
      </c>
      <c r="N1698" s="12">
        <f>_xlfn.XLOOKUP(A1698,Cleaning!$A:$A,Cleaning!$P:$P,0,0)</f>
        <v>15.98</v>
      </c>
      <c r="O1698">
        <f>_xlfn.XLOOKUP(A1698,Cleaning!$A:$A,Cleaning!$R:$R,0,0)</f>
        <v>0</v>
      </c>
      <c r="P1698">
        <f>_xlfn.XLOOKUP(A1698,Cleaning!$A:$A,Cleaning!$T:$T,0,0)</f>
        <v>1.1200000000000001</v>
      </c>
      <c r="Q1698" s="5">
        <f>_xlfn.XLOOKUP(A1698,Cleaning!$A:$A,Cleaning!$V:$V,0,0)</f>
        <v>17.100000000000001</v>
      </c>
    </row>
    <row r="1699" spans="1:17" x14ac:dyDescent="0.3">
      <c r="A1699" s="3">
        <v>121697</v>
      </c>
      <c r="B1699">
        <f>_xlfn.XLOOKUP(A1699,Cleaning!$A:$A,Cleaning!$B:$B,0,0)</f>
        <v>301</v>
      </c>
      <c r="C1699" s="2">
        <f>_xlfn.XLOOKUP(A1699,Cleaning!$A:$A,Cleaning!$C:$C,0,0)</f>
        <v>45777</v>
      </c>
      <c r="D1699" s="4">
        <f>_xlfn.XLOOKUP(A1699,Cleaning!$A:$A,Cleaning!$D:$D,0,0)</f>
        <v>0.38728009259259261</v>
      </c>
      <c r="E1699" s="2">
        <f>_xlfn.XLOOKUP(A1699,Cleaning!$A:$A,Cleaning!$E:$E,0,0)</f>
        <v>45777</v>
      </c>
      <c r="F1699" s="10" t="str">
        <f>_xlfn.XLOOKUP(A1699,Cleaning!$A:$A,Cleaning!$F:$F,0,0)</f>
        <v>Wednesday</v>
      </c>
      <c r="G1699" t="str">
        <f>_xlfn.XLOOKUP(A1699,Cleaning!$A:$A,Cleaning!$G:$G,0,0)</f>
        <v>Dinner</v>
      </c>
      <c r="H1699" t="str">
        <f>_xlfn.XLOOKUP(A1699,Cleaning!$A:$A,Cleaning!$I:$I,0,0)</f>
        <v>Takeout</v>
      </c>
      <c r="I1699" t="str">
        <f>_xlfn.XLOOKUP(A1699,Cleaning!$A:$A,Cleaning!$J:$J,0,0)</f>
        <v>Spicy Chicken Combo</v>
      </c>
      <c r="J1699" t="str">
        <f>_xlfn.XLOOKUP(A1699,Cleaning!$A:$A,Cleaning!$L:$L,0,0)</f>
        <v>No Modifier</v>
      </c>
      <c r="K1699" t="str">
        <f>_xlfn.XLOOKUP(A1699,Cleaning!$A:$A,Cleaning!$X:$X,0,0)</f>
        <v>Cash</v>
      </c>
      <c r="L1699" s="3">
        <f>_xlfn.XLOOKUP(A1699,Cleaning!$A:$A,Cleaning!$M:$M,0,0)</f>
        <v>1</v>
      </c>
      <c r="M1699" s="5">
        <f>_xlfn.XLOOKUP(A1699,Cleaning!$A:$A,Cleaning!$O:$O,0,0)</f>
        <v>8.9500000000000011</v>
      </c>
      <c r="N1699" s="12">
        <f>_xlfn.XLOOKUP(A1699,Cleaning!$A:$A,Cleaning!$P:$P,0,0)</f>
        <v>8.9500000000000011</v>
      </c>
      <c r="O1699">
        <f>_xlfn.XLOOKUP(A1699,Cleaning!$A:$A,Cleaning!$R:$R,0,0)</f>
        <v>0</v>
      </c>
      <c r="P1699">
        <f>_xlfn.XLOOKUP(A1699,Cleaning!$A:$A,Cleaning!$T:$T,0,0)</f>
        <v>0.76</v>
      </c>
      <c r="Q1699" s="5">
        <f>_xlfn.XLOOKUP(A1699,Cleaning!$A:$A,Cleaning!$V:$V,0,0)</f>
        <v>9.7100000000000009</v>
      </c>
    </row>
    <row r="1700" spans="1:17" x14ac:dyDescent="0.3">
      <c r="A1700" s="3">
        <v>121698</v>
      </c>
      <c r="B1700">
        <f>_xlfn.XLOOKUP(A1700,Cleaning!$A:$A,Cleaning!$B:$B,0,0)</f>
        <v>103</v>
      </c>
      <c r="C1700" s="2">
        <f>_xlfn.XLOOKUP(A1700,Cleaning!$A:$A,Cleaning!$C:$C,0,0)</f>
        <v>45829</v>
      </c>
      <c r="D1700" s="4">
        <f>_xlfn.XLOOKUP(A1700,Cleaning!$A:$A,Cleaning!$D:$D,0,0)</f>
        <v>7.1307870370370369E-2</v>
      </c>
      <c r="E1700" s="2">
        <f>_xlfn.XLOOKUP(A1700,Cleaning!$A:$A,Cleaning!$E:$E,0,0)</f>
        <v>45829</v>
      </c>
      <c r="F1700" s="10" t="str">
        <f>_xlfn.XLOOKUP(A1700,Cleaning!$A:$A,Cleaning!$F:$F,0,0)</f>
        <v>Saturday</v>
      </c>
      <c r="G1700" t="str">
        <f>_xlfn.XLOOKUP(A1700,Cleaning!$A:$A,Cleaning!$G:$G,0,0)</f>
        <v>Lunch</v>
      </c>
      <c r="H1700" t="str">
        <f>_xlfn.XLOOKUP(A1700,Cleaning!$A:$A,Cleaning!$I:$I,0,0)</f>
        <v>Dine-In</v>
      </c>
      <c r="I1700" t="str">
        <f>_xlfn.XLOOKUP(A1700,Cleaning!$A:$A,Cleaning!$J:$J,0,0)</f>
        <v>Veggie Burger</v>
      </c>
      <c r="J1700" t="str">
        <f>_xlfn.XLOOKUP(A1700,Cleaning!$A:$A,Cleaning!$L:$L,0,0)</f>
        <v>No Modifier</v>
      </c>
      <c r="K1700" t="str">
        <f>_xlfn.XLOOKUP(A1700,Cleaning!$A:$A,Cleaning!$X:$X,0,0)</f>
        <v>Card</v>
      </c>
      <c r="L1700" s="3">
        <f>_xlfn.XLOOKUP(A1700,Cleaning!$A:$A,Cleaning!$M:$M,0,0)</f>
        <v>1</v>
      </c>
      <c r="M1700" s="5">
        <f>_xlfn.XLOOKUP(A1700,Cleaning!$A:$A,Cleaning!$O:$O,0,0)</f>
        <v>5.42</v>
      </c>
      <c r="N1700" s="12">
        <f>_xlfn.XLOOKUP(A1700,Cleaning!$A:$A,Cleaning!$P:$P,0,0)</f>
        <v>5.42</v>
      </c>
      <c r="O1700">
        <f>_xlfn.XLOOKUP(A1700,Cleaning!$A:$A,Cleaning!$R:$R,0,0)</f>
        <v>0</v>
      </c>
      <c r="P1700">
        <f>_xlfn.XLOOKUP(A1700,Cleaning!$A:$A,Cleaning!$T:$T,0,0)</f>
        <v>0.41</v>
      </c>
      <c r="Q1700" s="5">
        <f>_xlfn.XLOOKUP(A1700,Cleaning!$A:$A,Cleaning!$V:$V,0,0)</f>
        <v>5.83</v>
      </c>
    </row>
    <row r="1701" spans="1:17" x14ac:dyDescent="0.3">
      <c r="A1701" s="3">
        <v>121699</v>
      </c>
      <c r="B1701">
        <f>_xlfn.XLOOKUP(A1701,Cleaning!$A:$A,Cleaning!$B:$B,0,0)</f>
        <v>201</v>
      </c>
      <c r="C1701" s="2">
        <f>_xlfn.XLOOKUP(A1701,Cleaning!$A:$A,Cleaning!$C:$C,0,0)</f>
        <v>45759</v>
      </c>
      <c r="D1701" s="4">
        <f>_xlfn.XLOOKUP(A1701,Cleaning!$A:$A,Cleaning!$D:$D,0,0)</f>
        <v>0.45518518518518519</v>
      </c>
      <c r="E1701" s="2">
        <f>_xlfn.XLOOKUP(A1701,Cleaning!$A:$A,Cleaning!$E:$E,0,0)</f>
        <v>45759</v>
      </c>
      <c r="F1701" s="10" t="str">
        <f>_xlfn.XLOOKUP(A1701,Cleaning!$A:$A,Cleaning!$F:$F,0,0)</f>
        <v>Saturday</v>
      </c>
      <c r="G1701" t="str">
        <f>_xlfn.XLOOKUP(A1701,Cleaning!$A:$A,Cleaning!$G:$G,0,0)</f>
        <v>Morning</v>
      </c>
      <c r="H1701" t="str">
        <f>_xlfn.XLOOKUP(A1701,Cleaning!$A:$A,Cleaning!$I:$I,0,0)</f>
        <v>Drive-Thru</v>
      </c>
      <c r="I1701" t="str">
        <f>_xlfn.XLOOKUP(A1701,Cleaning!$A:$A,Cleaning!$J:$J,0,0)</f>
        <v>Bottled Water</v>
      </c>
      <c r="J1701" t="str">
        <f>_xlfn.XLOOKUP(A1701,Cleaning!$A:$A,Cleaning!$L:$L,0,0)</f>
        <v>Almond Milk</v>
      </c>
      <c r="K1701" t="str">
        <f>_xlfn.XLOOKUP(A1701,Cleaning!$A:$A,Cleaning!$X:$X,0,0)</f>
        <v>Cash</v>
      </c>
      <c r="L1701" s="3">
        <f>_xlfn.XLOOKUP(A1701,Cleaning!$A:$A,Cleaning!$M:$M,0,0)</f>
        <v>1</v>
      </c>
      <c r="M1701" s="5">
        <f ca="1">_xlfn.XLOOKUP(A1701,Cleaning!$A:$A,Cleaning!$O:$O,0,0)</f>
        <v>2.2999999999999998</v>
      </c>
      <c r="N1701" s="12">
        <f ca="1">_xlfn.XLOOKUP(A1701,Cleaning!$A:$A,Cleaning!$P:$P,0,0)</f>
        <v>2.2999999999999998</v>
      </c>
      <c r="O1701">
        <f ca="1">_xlfn.XLOOKUP(A1701,Cleaning!$A:$A,Cleaning!$R:$R,0,0)</f>
        <v>0.15</v>
      </c>
      <c r="P1701">
        <f>_xlfn.XLOOKUP(A1701,Cleaning!$A:$A,Cleaning!$T:$T,0,0)</f>
        <v>0.14000000000000001</v>
      </c>
      <c r="Q1701" s="5">
        <f>_xlfn.XLOOKUP(A1701,Cleaning!$A:$A,Cleaning!$V:$V,0,0)</f>
        <v>2.29</v>
      </c>
    </row>
    <row r="1702" spans="1:17" x14ac:dyDescent="0.3">
      <c r="A1702" s="3">
        <v>121700</v>
      </c>
      <c r="B1702">
        <f>_xlfn.XLOOKUP(A1702,Cleaning!$A:$A,Cleaning!$B:$B,0,0)</f>
        <v>301</v>
      </c>
      <c r="C1702" s="2">
        <f>_xlfn.XLOOKUP(A1702,Cleaning!$A:$A,Cleaning!$C:$C,0,0)</f>
        <v>45867</v>
      </c>
      <c r="D1702" s="4">
        <f>_xlfn.XLOOKUP(A1702,Cleaning!$A:$A,Cleaning!$D:$D,0,0)</f>
        <v>9.6967592592592591E-2</v>
      </c>
      <c r="E1702" s="2">
        <f>_xlfn.XLOOKUP(A1702,Cleaning!$A:$A,Cleaning!$E:$E,0,0)</f>
        <v>45867</v>
      </c>
      <c r="F1702" s="10" t="str">
        <f>_xlfn.XLOOKUP(A1702,Cleaning!$A:$A,Cleaning!$F:$F,0,0)</f>
        <v>Tuesday</v>
      </c>
      <c r="G1702" t="str">
        <f>_xlfn.XLOOKUP(A1702,Cleaning!$A:$A,Cleaning!$G:$G,0,0)</f>
        <v>Lunch</v>
      </c>
      <c r="H1702" t="str">
        <f>_xlfn.XLOOKUP(A1702,Cleaning!$A:$A,Cleaning!$I:$I,0,0)</f>
        <v>Delivery</v>
      </c>
      <c r="I1702" t="str">
        <f>_xlfn.XLOOKUP(A1702,Cleaning!$A:$A,Cleaning!$J:$J,0,0)</f>
        <v>Cheeseburger Combo</v>
      </c>
      <c r="J1702" t="str">
        <f>_xlfn.XLOOKUP(A1702,Cleaning!$A:$A,Cleaning!$L:$L,0,0)</f>
        <v>No Modifier</v>
      </c>
      <c r="K1702" t="str">
        <f>_xlfn.XLOOKUP(A1702,Cleaning!$A:$A,Cleaning!$X:$X,0,0)</f>
        <v>MobilePay</v>
      </c>
      <c r="L1702" s="3">
        <f>_xlfn.XLOOKUP(A1702,Cleaning!$A:$A,Cleaning!$M:$M,0,0)</f>
        <v>1</v>
      </c>
      <c r="M1702" s="5">
        <f>_xlfn.XLOOKUP(A1702,Cleaning!$A:$A,Cleaning!$O:$O,0,0)</f>
        <v>8.67</v>
      </c>
      <c r="N1702" s="12">
        <f>_xlfn.XLOOKUP(A1702,Cleaning!$A:$A,Cleaning!$P:$P,0,0)</f>
        <v>8.67</v>
      </c>
      <c r="O1702">
        <f>_xlfn.XLOOKUP(A1702,Cleaning!$A:$A,Cleaning!$R:$R,0,0)</f>
        <v>0</v>
      </c>
      <c r="P1702">
        <f>_xlfn.XLOOKUP(A1702,Cleaning!$A:$A,Cleaning!$T:$T,0,0)</f>
        <v>0.65</v>
      </c>
      <c r="Q1702" s="5">
        <f>_xlfn.XLOOKUP(A1702,Cleaning!$A:$A,Cleaning!$V:$V,0,0)</f>
        <v>9.32</v>
      </c>
    </row>
    <row r="1703" spans="1:17" x14ac:dyDescent="0.3">
      <c r="A1703" s="3">
        <v>121701</v>
      </c>
      <c r="B1703">
        <f>_xlfn.XLOOKUP(A1703,Cleaning!$A:$A,Cleaning!$B:$B,0,0)</f>
        <v>301</v>
      </c>
      <c r="C1703" s="2">
        <f>_xlfn.XLOOKUP(A1703,Cleaning!$A:$A,Cleaning!$C:$C,0,0)</f>
        <v>45857</v>
      </c>
      <c r="D1703" s="4">
        <f>_xlfn.XLOOKUP(A1703,Cleaning!$A:$A,Cleaning!$D:$D,0,0)</f>
        <v>7.4328703703703702E-2</v>
      </c>
      <c r="E1703" s="2">
        <f>_xlfn.XLOOKUP(A1703,Cleaning!$A:$A,Cleaning!$E:$E,0,0)</f>
        <v>45857</v>
      </c>
      <c r="F1703" s="10" t="str">
        <f>_xlfn.XLOOKUP(A1703,Cleaning!$A:$A,Cleaning!$F:$F,0,0)</f>
        <v>Saturday</v>
      </c>
      <c r="G1703" t="str">
        <f>_xlfn.XLOOKUP(A1703,Cleaning!$A:$A,Cleaning!$G:$G,0,0)</f>
        <v>Lunch</v>
      </c>
      <c r="H1703" t="str">
        <f>_xlfn.XLOOKUP(A1703,Cleaning!$A:$A,Cleaning!$I:$I,0,0)</f>
        <v>Delivery</v>
      </c>
      <c r="I1703" t="str">
        <f>_xlfn.XLOOKUP(A1703,Cleaning!$A:$A,Cleaning!$J:$J,0,0)</f>
        <v>Chicken Sandwich</v>
      </c>
      <c r="J1703" t="str">
        <f>_xlfn.XLOOKUP(A1703,Cleaning!$A:$A,Cleaning!$L:$L,0,0)</f>
        <v>No Modifier</v>
      </c>
      <c r="K1703" t="str">
        <f>_xlfn.XLOOKUP(A1703,Cleaning!$A:$A,Cleaning!$X:$X,0,0)</f>
        <v>Card</v>
      </c>
      <c r="L1703" s="3">
        <f>_xlfn.XLOOKUP(A1703,Cleaning!$A:$A,Cleaning!$M:$M,0,0)</f>
        <v>1</v>
      </c>
      <c r="M1703" s="5">
        <f>_xlfn.XLOOKUP(A1703,Cleaning!$A:$A,Cleaning!$O:$O,0,0)</f>
        <v>5.5699999999999994</v>
      </c>
      <c r="N1703" s="12">
        <f>_xlfn.XLOOKUP(A1703,Cleaning!$A:$A,Cleaning!$P:$P,0,0)</f>
        <v>5.5699999999999994</v>
      </c>
      <c r="O1703">
        <f>_xlfn.XLOOKUP(A1703,Cleaning!$A:$A,Cleaning!$R:$R,0,0)</f>
        <v>0</v>
      </c>
      <c r="P1703">
        <f>_xlfn.XLOOKUP(A1703,Cleaning!$A:$A,Cleaning!$T:$T,0,0)</f>
        <v>0.4</v>
      </c>
      <c r="Q1703" s="5">
        <f>_xlfn.XLOOKUP(A1703,Cleaning!$A:$A,Cleaning!$V:$V,0,0)</f>
        <v>5.97</v>
      </c>
    </row>
    <row r="1704" spans="1:17" x14ac:dyDescent="0.3">
      <c r="A1704" s="3">
        <v>121702</v>
      </c>
      <c r="B1704">
        <f>_xlfn.XLOOKUP(A1704,Cleaning!$A:$A,Cleaning!$B:$B,0,0)</f>
        <v>501</v>
      </c>
      <c r="C1704" s="2">
        <f>_xlfn.XLOOKUP(A1704,Cleaning!$A:$A,Cleaning!$C:$C,0,0)</f>
        <v>45763</v>
      </c>
      <c r="D1704" s="4">
        <f>_xlfn.XLOOKUP(A1704,Cleaning!$A:$A,Cleaning!$D:$D,0,0)</f>
        <v>0.21231481481481482</v>
      </c>
      <c r="E1704" s="2">
        <f>_xlfn.XLOOKUP(A1704,Cleaning!$A:$A,Cleaning!$E:$E,0,0)</f>
        <v>45763</v>
      </c>
      <c r="F1704" s="10" t="str">
        <f>_xlfn.XLOOKUP(A1704,Cleaning!$A:$A,Cleaning!$F:$F,0,0)</f>
        <v>Wednesday</v>
      </c>
      <c r="G1704" t="str">
        <f>_xlfn.XLOOKUP(A1704,Cleaning!$A:$A,Cleaning!$G:$G,0,0)</f>
        <v>Breakfast</v>
      </c>
      <c r="H1704" t="str">
        <f>_xlfn.XLOOKUP(A1704,Cleaning!$A:$A,Cleaning!$I:$I,0,0)</f>
        <v>Drive-Thru</v>
      </c>
      <c r="I1704" t="str">
        <f>_xlfn.XLOOKUP(A1704,Cleaning!$A:$A,Cleaning!$J:$J,0,0)</f>
        <v>Breakfast Burrito</v>
      </c>
      <c r="J1704" t="str">
        <f>_xlfn.XLOOKUP(A1704,Cleaning!$A:$A,Cleaning!$L:$L,0,0)</f>
        <v>Extra Egg</v>
      </c>
      <c r="K1704" t="str">
        <f>_xlfn.XLOOKUP(A1704,Cleaning!$A:$A,Cleaning!$X:$X,0,0)</f>
        <v>MobilePay</v>
      </c>
      <c r="L1704" s="3">
        <f>_xlfn.XLOOKUP(A1704,Cleaning!$A:$A,Cleaning!$M:$M,0,0)</f>
        <v>2</v>
      </c>
      <c r="M1704" s="5">
        <f>_xlfn.XLOOKUP(A1704,Cleaning!$A:$A,Cleaning!$O:$O,0,0)</f>
        <v>4.9000000000000004</v>
      </c>
      <c r="N1704" s="12">
        <f>_xlfn.XLOOKUP(A1704,Cleaning!$A:$A,Cleaning!$P:$P,0,0)</f>
        <v>9.8000000000000007</v>
      </c>
      <c r="O1704">
        <f>_xlfn.XLOOKUP(A1704,Cleaning!$A:$A,Cleaning!$R:$R,0,0)</f>
        <v>0</v>
      </c>
      <c r="P1704">
        <f>_xlfn.XLOOKUP(A1704,Cleaning!$A:$A,Cleaning!$T:$T,0,0)</f>
        <v>0.83</v>
      </c>
      <c r="Q1704" s="5">
        <f>_xlfn.XLOOKUP(A1704,Cleaning!$A:$A,Cleaning!$V:$V,0,0)</f>
        <v>10.63</v>
      </c>
    </row>
    <row r="1705" spans="1:17" x14ac:dyDescent="0.3">
      <c r="A1705" s="3">
        <v>121703</v>
      </c>
      <c r="B1705">
        <f>_xlfn.XLOOKUP(A1705,Cleaning!$A:$A,Cleaning!$B:$B,0,0)</f>
        <v>103</v>
      </c>
      <c r="C1705" s="2">
        <f>_xlfn.XLOOKUP(A1705,Cleaning!$A:$A,Cleaning!$C:$C,0,0)</f>
        <v>45833</v>
      </c>
      <c r="D1705" s="4">
        <f>_xlfn.XLOOKUP(A1705,Cleaning!$A:$A,Cleaning!$D:$D,0,0)</f>
        <v>0.3931365740740741</v>
      </c>
      <c r="E1705" s="2">
        <f>_xlfn.XLOOKUP(A1705,Cleaning!$A:$A,Cleaning!$E:$E,0,0)</f>
        <v>45833</v>
      </c>
      <c r="F1705" s="10" t="str">
        <f>_xlfn.XLOOKUP(A1705,Cleaning!$A:$A,Cleaning!$F:$F,0,0)</f>
        <v>Wednesday</v>
      </c>
      <c r="G1705" t="str">
        <f>_xlfn.XLOOKUP(A1705,Cleaning!$A:$A,Cleaning!$G:$G,0,0)</f>
        <v>Breakfast</v>
      </c>
      <c r="H1705" t="str">
        <f>_xlfn.XLOOKUP(A1705,Cleaning!$A:$A,Cleaning!$I:$I,0,0)</f>
        <v>Delivery</v>
      </c>
      <c r="I1705" t="str">
        <f>_xlfn.XLOOKUP(A1705,Cleaning!$A:$A,Cleaning!$J:$J,0,0)</f>
        <v>Coffee</v>
      </c>
      <c r="J1705" t="str">
        <f>_xlfn.XLOOKUP(A1705,Cleaning!$A:$A,Cleaning!$L:$L,0,0)</f>
        <v>No Modifier</v>
      </c>
      <c r="K1705" t="str">
        <f>_xlfn.XLOOKUP(A1705,Cleaning!$A:$A,Cleaning!$X:$X,0,0)</f>
        <v>Card</v>
      </c>
      <c r="L1705" s="3">
        <f>_xlfn.XLOOKUP(A1705,Cleaning!$A:$A,Cleaning!$M:$M,0,0)</f>
        <v>1</v>
      </c>
      <c r="M1705" s="5">
        <f>_xlfn.XLOOKUP(A1705,Cleaning!$A:$A,Cleaning!$O:$O,0,0)</f>
        <v>2.81</v>
      </c>
      <c r="N1705" s="12">
        <f>_xlfn.XLOOKUP(A1705,Cleaning!$A:$A,Cleaning!$P:$P,0,0)</f>
        <v>2.81</v>
      </c>
      <c r="O1705">
        <f>_xlfn.XLOOKUP(A1705,Cleaning!$A:$A,Cleaning!$R:$R,0,0)</f>
        <v>0</v>
      </c>
      <c r="P1705">
        <f>_xlfn.XLOOKUP(A1705,Cleaning!$A:$A,Cleaning!$T:$T,0,0)</f>
        <v>0.27</v>
      </c>
      <c r="Q1705" s="5">
        <f>_xlfn.XLOOKUP(A1705,Cleaning!$A:$A,Cleaning!$V:$V,0,0)</f>
        <v>3.08</v>
      </c>
    </row>
    <row r="1706" spans="1:17" x14ac:dyDescent="0.3">
      <c r="A1706" s="3">
        <v>121704</v>
      </c>
      <c r="B1706">
        <f>_xlfn.XLOOKUP(A1706,Cleaning!$A:$A,Cleaning!$B:$B,0,0)</f>
        <v>202</v>
      </c>
      <c r="C1706" s="2">
        <f>_xlfn.XLOOKUP(A1706,Cleaning!$A:$A,Cleaning!$C:$C,0,0)</f>
        <v>45800</v>
      </c>
      <c r="D1706" s="4">
        <f>_xlfn.XLOOKUP(A1706,Cleaning!$A:$A,Cleaning!$D:$D,0,0)</f>
        <v>0.36318287037037039</v>
      </c>
      <c r="E1706" s="2">
        <f>_xlfn.XLOOKUP(A1706,Cleaning!$A:$A,Cleaning!$E:$E,0,0)</f>
        <v>45800</v>
      </c>
      <c r="F1706" s="10" t="str">
        <f>_xlfn.XLOOKUP(A1706,Cleaning!$A:$A,Cleaning!$F:$F,0,0)</f>
        <v>Friday</v>
      </c>
      <c r="G1706" t="str">
        <f>_xlfn.XLOOKUP(A1706,Cleaning!$A:$A,Cleaning!$G:$G,0,0)</f>
        <v>Breakfast</v>
      </c>
      <c r="H1706" t="str">
        <f>_xlfn.XLOOKUP(A1706,Cleaning!$A:$A,Cleaning!$I:$I,0,0)</f>
        <v>Dine-In</v>
      </c>
      <c r="I1706" t="str">
        <f>_xlfn.XLOOKUP(A1706,Cleaning!$A:$A,Cleaning!$J:$J,0,0)</f>
        <v>Sausage Biscuit</v>
      </c>
      <c r="J1706" t="str">
        <f>_xlfn.XLOOKUP(A1706,Cleaning!$A:$A,Cleaning!$L:$L,0,0)</f>
        <v>No Cheese</v>
      </c>
      <c r="K1706" t="str">
        <f>_xlfn.XLOOKUP(A1706,Cleaning!$A:$A,Cleaning!$X:$X,0,0)</f>
        <v>Card</v>
      </c>
      <c r="L1706" s="3">
        <f>_xlfn.XLOOKUP(A1706,Cleaning!$A:$A,Cleaning!$M:$M,0,0)</f>
        <v>2</v>
      </c>
      <c r="M1706" s="5">
        <f>_xlfn.XLOOKUP(A1706,Cleaning!$A:$A,Cleaning!$O:$O,0,0)</f>
        <v>3.1399999999999997</v>
      </c>
      <c r="N1706" s="12">
        <f>_xlfn.XLOOKUP(A1706,Cleaning!$A:$A,Cleaning!$P:$P,0,0)</f>
        <v>6.2799999999999994</v>
      </c>
      <c r="O1706">
        <f>_xlfn.XLOOKUP(A1706,Cleaning!$A:$A,Cleaning!$R:$R,0,0)</f>
        <v>0</v>
      </c>
      <c r="P1706">
        <f>_xlfn.XLOOKUP(A1706,Cleaning!$A:$A,Cleaning!$T:$T,0,0)</f>
        <v>0.56999999999999995</v>
      </c>
      <c r="Q1706" s="5">
        <f>_xlfn.XLOOKUP(A1706,Cleaning!$A:$A,Cleaning!$V:$V,0,0)</f>
        <v>6.85</v>
      </c>
    </row>
    <row r="1707" spans="1:17" x14ac:dyDescent="0.3">
      <c r="A1707" s="3">
        <v>121705</v>
      </c>
      <c r="B1707">
        <f>_xlfn.XLOOKUP(A1707,Cleaning!$A:$A,Cleaning!$B:$B,0,0)</f>
        <v>202</v>
      </c>
      <c r="C1707" s="2">
        <f>_xlfn.XLOOKUP(A1707,Cleaning!$A:$A,Cleaning!$C:$C,0,0)</f>
        <v>45791</v>
      </c>
      <c r="D1707" s="4">
        <f>_xlfn.XLOOKUP(A1707,Cleaning!$A:$A,Cleaning!$D:$D,0,0)</f>
        <v>6.8587962962962962E-2</v>
      </c>
      <c r="E1707" s="2">
        <f>_xlfn.XLOOKUP(A1707,Cleaning!$A:$A,Cleaning!$E:$E,0,0)</f>
        <v>45791</v>
      </c>
      <c r="F1707" s="10" t="str">
        <f>_xlfn.XLOOKUP(A1707,Cleaning!$A:$A,Cleaning!$F:$F,0,0)</f>
        <v>Wednesday</v>
      </c>
      <c r="G1707" t="str">
        <f>_xlfn.XLOOKUP(A1707,Cleaning!$A:$A,Cleaning!$G:$G,0,0)</f>
        <v>Lunch</v>
      </c>
      <c r="H1707" t="str">
        <f>_xlfn.XLOOKUP(A1707,Cleaning!$A:$A,Cleaning!$I:$I,0,0)</f>
        <v>Takeout</v>
      </c>
      <c r="I1707" t="str">
        <f>_xlfn.XLOOKUP(A1707,Cleaning!$A:$A,Cleaning!$J:$J,0,0)</f>
        <v>Veggie Burger</v>
      </c>
      <c r="J1707" t="str">
        <f>_xlfn.XLOOKUP(A1707,Cleaning!$A:$A,Cleaning!$L:$L,0,0)</f>
        <v>No Modifier</v>
      </c>
      <c r="K1707" t="str">
        <f>_xlfn.XLOOKUP(A1707,Cleaning!$A:$A,Cleaning!$X:$X,0,0)</f>
        <v>Card</v>
      </c>
      <c r="L1707" s="3">
        <f>_xlfn.XLOOKUP(A1707,Cleaning!$A:$A,Cleaning!$M:$M,0,0)</f>
        <v>1</v>
      </c>
      <c r="M1707" s="5">
        <f>_xlfn.XLOOKUP(A1707,Cleaning!$A:$A,Cleaning!$O:$O,0,0)</f>
        <v>5.16</v>
      </c>
      <c r="N1707" s="12">
        <f>_xlfn.XLOOKUP(A1707,Cleaning!$A:$A,Cleaning!$P:$P,0,0)</f>
        <v>5.16</v>
      </c>
      <c r="O1707">
        <f>_xlfn.XLOOKUP(A1707,Cleaning!$A:$A,Cleaning!$R:$R,0,0)</f>
        <v>0</v>
      </c>
      <c r="P1707">
        <f>_xlfn.XLOOKUP(A1707,Cleaning!$A:$A,Cleaning!$T:$T,0,0)</f>
        <v>0.34</v>
      </c>
      <c r="Q1707" s="5">
        <f>_xlfn.XLOOKUP(A1707,Cleaning!$A:$A,Cleaning!$V:$V,0,0)</f>
        <v>5.5</v>
      </c>
    </row>
    <row r="1708" spans="1:17" x14ac:dyDescent="0.3">
      <c r="A1708" s="3">
        <v>121706</v>
      </c>
      <c r="B1708">
        <f>_xlfn.XLOOKUP(A1708,Cleaning!$A:$A,Cleaning!$B:$B,0,0)</f>
        <v>103</v>
      </c>
      <c r="C1708" s="2">
        <f>_xlfn.XLOOKUP(A1708,Cleaning!$A:$A,Cleaning!$C:$C,0,0)</f>
        <v>45823</v>
      </c>
      <c r="D1708" s="4">
        <f>_xlfn.XLOOKUP(A1708,Cleaning!$A:$A,Cleaning!$D:$D,0,0)</f>
        <v>0.22859953703703703</v>
      </c>
      <c r="E1708" s="2">
        <f>_xlfn.XLOOKUP(A1708,Cleaning!$A:$A,Cleaning!$E:$E,0,0)</f>
        <v>45823</v>
      </c>
      <c r="F1708" s="10" t="str">
        <f>_xlfn.XLOOKUP(A1708,Cleaning!$A:$A,Cleaning!$F:$F,0,0)</f>
        <v>Sunday</v>
      </c>
      <c r="G1708" t="str">
        <f>_xlfn.XLOOKUP(A1708,Cleaning!$A:$A,Cleaning!$G:$G,0,0)</f>
        <v>Breakfast</v>
      </c>
      <c r="H1708" t="str">
        <f>_xlfn.XLOOKUP(A1708,Cleaning!$A:$A,Cleaning!$I:$I,0,0)</f>
        <v>Takeout</v>
      </c>
      <c r="I1708" t="str">
        <f>_xlfn.XLOOKUP(A1708,Cleaning!$A:$A,Cleaning!$J:$J,0,0)</f>
        <v>Coffee</v>
      </c>
      <c r="J1708" t="str">
        <f>_xlfn.XLOOKUP(A1708,Cleaning!$A:$A,Cleaning!$L:$L,0,0)</f>
        <v>No Modifier</v>
      </c>
      <c r="K1708" t="str">
        <f>_xlfn.XLOOKUP(A1708,Cleaning!$A:$A,Cleaning!$X:$X,0,0)</f>
        <v>Cash</v>
      </c>
      <c r="L1708" s="3">
        <f>_xlfn.XLOOKUP(A1708,Cleaning!$A:$A,Cleaning!$M:$M,0,0)</f>
        <v>1</v>
      </c>
      <c r="M1708" s="5">
        <f>_xlfn.XLOOKUP(A1708,Cleaning!$A:$A,Cleaning!$O:$O,0,0)</f>
        <v>2.02</v>
      </c>
      <c r="N1708" s="12">
        <f>_xlfn.XLOOKUP(A1708,Cleaning!$A:$A,Cleaning!$P:$P,0,0)</f>
        <v>2.02</v>
      </c>
      <c r="O1708">
        <f>_xlfn.XLOOKUP(A1708,Cleaning!$A:$A,Cleaning!$R:$R,0,0)</f>
        <v>0</v>
      </c>
      <c r="P1708">
        <f>_xlfn.XLOOKUP(A1708,Cleaning!$A:$A,Cleaning!$T:$T,0,0)</f>
        <v>0.14000000000000001</v>
      </c>
      <c r="Q1708" s="5">
        <f>_xlfn.XLOOKUP(A1708,Cleaning!$A:$A,Cleaning!$V:$V,0,0)</f>
        <v>2.16</v>
      </c>
    </row>
    <row r="1709" spans="1:17" x14ac:dyDescent="0.3">
      <c r="A1709" s="3">
        <v>121707</v>
      </c>
      <c r="B1709">
        <f>_xlfn.XLOOKUP(A1709,Cleaning!$A:$A,Cleaning!$B:$B,0,0)</f>
        <v>501</v>
      </c>
      <c r="C1709" s="2">
        <f>_xlfn.XLOOKUP(A1709,Cleaning!$A:$A,Cleaning!$C:$C,0,0)</f>
        <v>45809</v>
      </c>
      <c r="D1709" s="4">
        <f>_xlfn.XLOOKUP(A1709,Cleaning!$A:$A,Cleaning!$D:$D,0,0)</f>
        <v>0.10440972222222222</v>
      </c>
      <c r="E1709" s="2">
        <f>_xlfn.XLOOKUP(A1709,Cleaning!$A:$A,Cleaning!$E:$E,0,0)</f>
        <v>45809</v>
      </c>
      <c r="F1709" s="10" t="str">
        <f>_xlfn.XLOOKUP(A1709,Cleaning!$A:$A,Cleaning!$F:$F,0,0)</f>
        <v>Sunday</v>
      </c>
      <c r="G1709" t="str">
        <f>_xlfn.XLOOKUP(A1709,Cleaning!$A:$A,Cleaning!$G:$G,0,0)</f>
        <v>Lunch</v>
      </c>
      <c r="H1709" t="str">
        <f>_xlfn.XLOOKUP(A1709,Cleaning!$A:$A,Cleaning!$I:$I,0,0)</f>
        <v>Dine-In</v>
      </c>
      <c r="I1709" t="str">
        <f>_xlfn.XLOOKUP(A1709,Cleaning!$A:$A,Cleaning!$J:$J,0,0)</f>
        <v>Chicken Sandwich</v>
      </c>
      <c r="J1709" t="str">
        <f>_xlfn.XLOOKUP(A1709,Cleaning!$A:$A,Cleaning!$L:$L,0,0)</f>
        <v>No Modifier</v>
      </c>
      <c r="K1709" t="str">
        <f>_xlfn.XLOOKUP(A1709,Cleaning!$A:$A,Cleaning!$X:$X,0,0)</f>
        <v>Card</v>
      </c>
      <c r="L1709" s="3">
        <f>_xlfn.XLOOKUP(A1709,Cleaning!$A:$A,Cleaning!$M:$M,0,0)</f>
        <v>2</v>
      </c>
      <c r="M1709" s="5">
        <f>_xlfn.XLOOKUP(A1709,Cleaning!$A:$A,Cleaning!$O:$O,0,0)</f>
        <v>7.09</v>
      </c>
      <c r="N1709" s="12">
        <f>_xlfn.XLOOKUP(A1709,Cleaning!$A:$A,Cleaning!$P:$P,0,0)</f>
        <v>14.18</v>
      </c>
      <c r="O1709">
        <f>_xlfn.XLOOKUP(A1709,Cleaning!$A:$A,Cleaning!$R:$R,0,0)</f>
        <v>0</v>
      </c>
      <c r="P1709">
        <f>_xlfn.XLOOKUP(A1709,Cleaning!$A:$A,Cleaning!$T:$T,0,0)</f>
        <v>0.85</v>
      </c>
      <c r="Q1709" s="5">
        <f>_xlfn.XLOOKUP(A1709,Cleaning!$A:$A,Cleaning!$V:$V,0,0)</f>
        <v>15.03</v>
      </c>
    </row>
    <row r="1710" spans="1:17" x14ac:dyDescent="0.3">
      <c r="A1710" s="3">
        <v>121708</v>
      </c>
      <c r="B1710">
        <f>_xlfn.XLOOKUP(A1710,Cleaning!$A:$A,Cleaning!$B:$B,0,0)</f>
        <v>201</v>
      </c>
      <c r="C1710" s="2">
        <f>_xlfn.XLOOKUP(A1710,Cleaning!$A:$A,Cleaning!$C:$C,0,0)</f>
        <v>45765</v>
      </c>
      <c r="D1710" s="4">
        <f>_xlfn.XLOOKUP(A1710,Cleaning!$A:$A,Cleaning!$D:$D,0,0)</f>
        <v>0.48913194444444447</v>
      </c>
      <c r="E1710" s="2">
        <f>_xlfn.XLOOKUP(A1710,Cleaning!$A:$A,Cleaning!$E:$E,0,0)</f>
        <v>45765</v>
      </c>
      <c r="F1710" s="10" t="str">
        <f>_xlfn.XLOOKUP(A1710,Cleaning!$A:$A,Cleaning!$F:$F,0,0)</f>
        <v>Friday</v>
      </c>
      <c r="G1710" t="str">
        <f>_xlfn.XLOOKUP(A1710,Cleaning!$A:$A,Cleaning!$G:$G,0,0)</f>
        <v>Lunch</v>
      </c>
      <c r="H1710" t="str">
        <f>_xlfn.XLOOKUP(A1710,Cleaning!$A:$A,Cleaning!$I:$I,0,0)</f>
        <v>Drive-Thru</v>
      </c>
      <c r="I1710" t="str">
        <f>_xlfn.XLOOKUP(A1710,Cleaning!$A:$A,Cleaning!$J:$J,0,0)</f>
        <v>Spicy Chicken Combo</v>
      </c>
      <c r="J1710" t="str">
        <f>_xlfn.XLOOKUP(A1710,Cleaning!$A:$A,Cleaning!$L:$L,0,0)</f>
        <v>No Modifier</v>
      </c>
      <c r="K1710" t="str">
        <f>_xlfn.XLOOKUP(A1710,Cleaning!$A:$A,Cleaning!$X:$X,0,0)</f>
        <v>Card</v>
      </c>
      <c r="L1710" s="3">
        <f>_xlfn.XLOOKUP(A1710,Cleaning!$A:$A,Cleaning!$M:$M,0,0)</f>
        <v>3</v>
      </c>
      <c r="M1710" s="5">
        <f>_xlfn.XLOOKUP(A1710,Cleaning!$A:$A,Cleaning!$O:$O,0,0)</f>
        <v>9.2200000000000006</v>
      </c>
      <c r="N1710" s="12">
        <f>_xlfn.XLOOKUP(A1710,Cleaning!$A:$A,Cleaning!$P:$P,0,0)</f>
        <v>27.660000000000004</v>
      </c>
      <c r="O1710">
        <f>_xlfn.XLOOKUP(A1710,Cleaning!$A:$A,Cleaning!$R:$R,0,0)</f>
        <v>0</v>
      </c>
      <c r="P1710">
        <f>_xlfn.XLOOKUP(A1710,Cleaning!$A:$A,Cleaning!$T:$T,0,0)</f>
        <v>2.0099999999999998</v>
      </c>
      <c r="Q1710" s="5">
        <f>_xlfn.XLOOKUP(A1710,Cleaning!$A:$A,Cleaning!$V:$V,0,0)</f>
        <v>29.67</v>
      </c>
    </row>
    <row r="1711" spans="1:17" x14ac:dyDescent="0.3">
      <c r="A1711" s="3">
        <v>121709</v>
      </c>
      <c r="B1711">
        <f>_xlfn.XLOOKUP(A1711,Cleaning!$A:$A,Cleaning!$B:$B,0,0)</f>
        <v>202</v>
      </c>
      <c r="C1711" s="2">
        <f>_xlfn.XLOOKUP(A1711,Cleaning!$A:$A,Cleaning!$C:$C,0,0)</f>
        <v>45811</v>
      </c>
      <c r="D1711" s="4">
        <f>_xlfn.XLOOKUP(A1711,Cleaning!$A:$A,Cleaning!$D:$D,0,0)</f>
        <v>0.36826388888888889</v>
      </c>
      <c r="E1711" s="2">
        <f>_xlfn.XLOOKUP(A1711,Cleaning!$A:$A,Cleaning!$E:$E,0,0)</f>
        <v>45811</v>
      </c>
      <c r="F1711" s="10" t="str">
        <f>_xlfn.XLOOKUP(A1711,Cleaning!$A:$A,Cleaning!$F:$F,0,0)</f>
        <v>Tuesday</v>
      </c>
      <c r="G1711" t="str">
        <f>_xlfn.XLOOKUP(A1711,Cleaning!$A:$A,Cleaning!$G:$G,0,0)</f>
        <v>Dinner</v>
      </c>
      <c r="H1711" t="str">
        <f>_xlfn.XLOOKUP(A1711,Cleaning!$A:$A,Cleaning!$I:$I,0,0)</f>
        <v>Takeout</v>
      </c>
      <c r="I1711" t="str">
        <f>_xlfn.XLOOKUP(A1711,Cleaning!$A:$A,Cleaning!$J:$J,0,0)</f>
        <v>Spicy Chicken Combo</v>
      </c>
      <c r="J1711" t="str">
        <f>_xlfn.XLOOKUP(A1711,Cleaning!$A:$A,Cleaning!$L:$L,0,0)</f>
        <v>No Modifier</v>
      </c>
      <c r="K1711" t="str">
        <f>_xlfn.XLOOKUP(A1711,Cleaning!$A:$A,Cleaning!$X:$X,0,0)</f>
        <v>Card</v>
      </c>
      <c r="L1711" s="3">
        <f>_xlfn.XLOOKUP(A1711,Cleaning!$A:$A,Cleaning!$M:$M,0,0)</f>
        <v>1</v>
      </c>
      <c r="M1711" s="5">
        <f>_xlfn.XLOOKUP(A1711,Cleaning!$A:$A,Cleaning!$O:$O,0,0)</f>
        <v>8.7999999999999989</v>
      </c>
      <c r="N1711" s="12">
        <f>_xlfn.XLOOKUP(A1711,Cleaning!$A:$A,Cleaning!$P:$P,0,0)</f>
        <v>8.7999999999999989</v>
      </c>
      <c r="O1711">
        <f>_xlfn.XLOOKUP(A1711,Cleaning!$A:$A,Cleaning!$R:$R,0,0)</f>
        <v>0</v>
      </c>
      <c r="P1711">
        <f>_xlfn.XLOOKUP(A1711,Cleaning!$A:$A,Cleaning!$T:$T,0,0)</f>
        <v>0.56999999999999995</v>
      </c>
      <c r="Q1711" s="5">
        <f>_xlfn.XLOOKUP(A1711,Cleaning!$A:$A,Cleaning!$V:$V,0,0)</f>
        <v>9.3699999999999992</v>
      </c>
    </row>
    <row r="1712" spans="1:17" x14ac:dyDescent="0.3">
      <c r="A1712" s="3">
        <v>121710</v>
      </c>
      <c r="B1712">
        <f>_xlfn.XLOOKUP(A1712,Cleaning!$A:$A,Cleaning!$B:$B,0,0)</f>
        <v>201</v>
      </c>
      <c r="C1712" s="2">
        <f>_xlfn.XLOOKUP(A1712,Cleaning!$A:$A,Cleaning!$C:$C,0,0)</f>
        <v>45871</v>
      </c>
      <c r="D1712" s="4">
        <f>_xlfn.XLOOKUP(A1712,Cleaning!$A:$A,Cleaning!$D:$D,0,0)</f>
        <v>0.37618055555555557</v>
      </c>
      <c r="E1712" s="2">
        <f>_xlfn.XLOOKUP(A1712,Cleaning!$A:$A,Cleaning!$E:$E,0,0)</f>
        <v>45871</v>
      </c>
      <c r="F1712" s="10" t="str">
        <f>_xlfn.XLOOKUP(A1712,Cleaning!$A:$A,Cleaning!$F:$F,0,0)</f>
        <v>Saturday</v>
      </c>
      <c r="G1712" t="str">
        <f>_xlfn.XLOOKUP(A1712,Cleaning!$A:$A,Cleaning!$G:$G,0,0)</f>
        <v>Dinner</v>
      </c>
      <c r="H1712" t="str">
        <f>_xlfn.XLOOKUP(A1712,Cleaning!$A:$A,Cleaning!$I:$I,0,0)</f>
        <v>Takeout</v>
      </c>
      <c r="I1712" t="str">
        <f>_xlfn.XLOOKUP(A1712,Cleaning!$A:$A,Cleaning!$J:$J,0,0)</f>
        <v>Chicken Sandwich Combo</v>
      </c>
      <c r="J1712" t="str">
        <f>_xlfn.XLOOKUP(A1712,Cleaning!$A:$A,Cleaning!$L:$L,0,0)</f>
        <v>Add Bacon</v>
      </c>
      <c r="K1712" t="str">
        <f>_xlfn.XLOOKUP(A1712,Cleaning!$A:$A,Cleaning!$X:$X,0,0)</f>
        <v>Cash</v>
      </c>
      <c r="L1712" s="3">
        <f>_xlfn.XLOOKUP(A1712,Cleaning!$A:$A,Cleaning!$M:$M,0,0)</f>
        <v>1</v>
      </c>
      <c r="M1712" s="5">
        <f>_xlfn.XLOOKUP(A1712,Cleaning!$A:$A,Cleaning!$O:$O,0,0)</f>
        <v>10.540000000000001</v>
      </c>
      <c r="N1712" s="12">
        <f>_xlfn.XLOOKUP(A1712,Cleaning!$A:$A,Cleaning!$P:$P,0,0)</f>
        <v>10.540000000000001</v>
      </c>
      <c r="O1712">
        <f>_xlfn.XLOOKUP(A1712,Cleaning!$A:$A,Cleaning!$R:$R,0,0)</f>
        <v>1.05</v>
      </c>
      <c r="P1712">
        <f>_xlfn.XLOOKUP(A1712,Cleaning!$A:$A,Cleaning!$T:$T,0,0)</f>
        <v>0.85</v>
      </c>
      <c r="Q1712" s="5">
        <f>_xlfn.XLOOKUP(A1712,Cleaning!$A:$A,Cleaning!$V:$V,0,0)</f>
        <v>10.34</v>
      </c>
    </row>
    <row r="1713" spans="1:17" x14ac:dyDescent="0.3">
      <c r="A1713" s="3">
        <v>121711</v>
      </c>
      <c r="B1713">
        <f>_xlfn.XLOOKUP(A1713,Cleaning!$A:$A,Cleaning!$B:$B,0,0)</f>
        <v>103</v>
      </c>
      <c r="C1713" s="2">
        <f>_xlfn.XLOOKUP(A1713,Cleaning!$A:$A,Cleaning!$C:$C,0,0)</f>
        <v>45762</v>
      </c>
      <c r="D1713" s="4">
        <f>_xlfn.XLOOKUP(A1713,Cleaning!$A:$A,Cleaning!$D:$D,0,0)</f>
        <v>0.37817129629629631</v>
      </c>
      <c r="E1713" s="2">
        <f>_xlfn.XLOOKUP(A1713,Cleaning!$A:$A,Cleaning!$E:$E,0,0)</f>
        <v>45762</v>
      </c>
      <c r="F1713" s="10" t="str">
        <f>_xlfn.XLOOKUP(A1713,Cleaning!$A:$A,Cleaning!$F:$F,0,0)</f>
        <v>Tuesday</v>
      </c>
      <c r="G1713" t="str">
        <f>_xlfn.XLOOKUP(A1713,Cleaning!$A:$A,Cleaning!$G:$G,0,0)</f>
        <v>Dinner</v>
      </c>
      <c r="H1713" t="str">
        <f>_xlfn.XLOOKUP(A1713,Cleaning!$A:$A,Cleaning!$I:$I,0,0)</f>
        <v>Takeout</v>
      </c>
      <c r="I1713" t="str">
        <f>_xlfn.XLOOKUP(A1713,Cleaning!$A:$A,Cleaning!$J:$J,0,0)</f>
        <v>Spicy Chicken Sandwich</v>
      </c>
      <c r="J1713" t="str">
        <f>_xlfn.XLOOKUP(A1713,Cleaning!$A:$A,Cleaning!$L:$L,0,0)</f>
        <v>No Modifier</v>
      </c>
      <c r="K1713" t="str">
        <f>_xlfn.XLOOKUP(A1713,Cleaning!$A:$A,Cleaning!$X:$X,0,0)</f>
        <v>Cash</v>
      </c>
      <c r="L1713" s="3">
        <f>_xlfn.XLOOKUP(A1713,Cleaning!$A:$A,Cleaning!$M:$M,0,0)</f>
        <v>1</v>
      </c>
      <c r="M1713" s="5">
        <f ca="1">_xlfn.XLOOKUP(A1713,Cleaning!$A:$A,Cleaning!$O:$O,0,0)</f>
        <v>5.74</v>
      </c>
      <c r="N1713" s="12">
        <f ca="1">_xlfn.XLOOKUP(A1713,Cleaning!$A:$A,Cleaning!$P:$P,0,0)</f>
        <v>5.74</v>
      </c>
      <c r="O1713">
        <f ca="1">_xlfn.XLOOKUP(A1713,Cleaning!$A:$A,Cleaning!$R:$R,0,0)</f>
        <v>0.15</v>
      </c>
      <c r="P1713">
        <f>_xlfn.XLOOKUP(A1713,Cleaning!$A:$A,Cleaning!$T:$T,0,0)</f>
        <v>0.36</v>
      </c>
      <c r="Q1713" s="5">
        <f>_xlfn.XLOOKUP(A1713,Cleaning!$A:$A,Cleaning!$V:$V,0,0)</f>
        <v>5.95</v>
      </c>
    </row>
    <row r="1714" spans="1:17" x14ac:dyDescent="0.3">
      <c r="A1714" s="3">
        <v>121712</v>
      </c>
      <c r="B1714">
        <f>_xlfn.XLOOKUP(A1714,Cleaning!$A:$A,Cleaning!$B:$B,0,0)</f>
        <v>103</v>
      </c>
      <c r="C1714" s="2">
        <f>_xlfn.XLOOKUP(A1714,Cleaning!$A:$A,Cleaning!$C:$C,0,0)</f>
        <v>45816</v>
      </c>
      <c r="D1714" s="4">
        <f>_xlfn.XLOOKUP(A1714,Cleaning!$A:$A,Cleaning!$D:$D,0,0)</f>
        <v>0.49820601851851853</v>
      </c>
      <c r="E1714" s="2">
        <f>_xlfn.XLOOKUP(A1714,Cleaning!$A:$A,Cleaning!$E:$E,0,0)</f>
        <v>45816</v>
      </c>
      <c r="F1714" s="10" t="str">
        <f>_xlfn.XLOOKUP(A1714,Cleaning!$A:$A,Cleaning!$F:$F,0,0)</f>
        <v>Sunday</v>
      </c>
      <c r="G1714" t="str">
        <f>_xlfn.XLOOKUP(A1714,Cleaning!$A:$A,Cleaning!$G:$G,0,0)</f>
        <v>Lunch</v>
      </c>
      <c r="H1714" t="str">
        <f>_xlfn.XLOOKUP(A1714,Cleaning!$A:$A,Cleaning!$I:$I,0,0)</f>
        <v>Takeout</v>
      </c>
      <c r="I1714" t="str">
        <f>_xlfn.XLOOKUP(A1714,Cleaning!$A:$A,Cleaning!$J:$J,0,0)</f>
        <v>Onion Rings</v>
      </c>
      <c r="J1714" t="str">
        <f>_xlfn.XLOOKUP(A1714,Cleaning!$A:$A,Cleaning!$L:$L,0,0)</f>
        <v>No Modifier</v>
      </c>
      <c r="K1714" t="str">
        <f>_xlfn.XLOOKUP(A1714,Cleaning!$A:$A,Cleaning!$X:$X,0,0)</f>
        <v>Card</v>
      </c>
      <c r="L1714" s="3">
        <f>_xlfn.XLOOKUP(A1714,Cleaning!$A:$A,Cleaning!$M:$M,0,0)</f>
        <v>2</v>
      </c>
      <c r="M1714" s="5">
        <f>_xlfn.XLOOKUP(A1714,Cleaning!$A:$A,Cleaning!$O:$O,0,0)</f>
        <v>2.52</v>
      </c>
      <c r="N1714" s="12">
        <f>_xlfn.XLOOKUP(A1714,Cleaning!$A:$A,Cleaning!$P:$P,0,0)</f>
        <v>5.04</v>
      </c>
      <c r="O1714">
        <f>_xlfn.XLOOKUP(A1714,Cleaning!$A:$A,Cleaning!$R:$R,0,0)</f>
        <v>0</v>
      </c>
      <c r="P1714">
        <f>_xlfn.XLOOKUP(A1714,Cleaning!$A:$A,Cleaning!$T:$T,0,0)</f>
        <v>0.43</v>
      </c>
      <c r="Q1714" s="5">
        <f>_xlfn.XLOOKUP(A1714,Cleaning!$A:$A,Cleaning!$V:$V,0,0)</f>
        <v>5.47</v>
      </c>
    </row>
    <row r="1715" spans="1:17" x14ac:dyDescent="0.3">
      <c r="A1715" s="3">
        <v>121713</v>
      </c>
      <c r="B1715">
        <f>_xlfn.XLOOKUP(A1715,Cleaning!$A:$A,Cleaning!$B:$B,0,0)</f>
        <v>101</v>
      </c>
      <c r="C1715" s="2">
        <f>_xlfn.XLOOKUP(A1715,Cleaning!$A:$A,Cleaning!$C:$C,0,0)</f>
        <v>45769</v>
      </c>
      <c r="D1715" s="4">
        <f>_xlfn.XLOOKUP(A1715,Cleaning!$A:$A,Cleaning!$D:$D,0,0)</f>
        <v>0.40524305555555556</v>
      </c>
      <c r="E1715" s="2">
        <f>_xlfn.XLOOKUP(A1715,Cleaning!$A:$A,Cleaning!$E:$E,0,0)</f>
        <v>45769</v>
      </c>
      <c r="F1715" s="10" t="str">
        <f>_xlfn.XLOOKUP(A1715,Cleaning!$A:$A,Cleaning!$F:$F,0,0)</f>
        <v>Tuesday</v>
      </c>
      <c r="G1715" t="str">
        <f>_xlfn.XLOOKUP(A1715,Cleaning!$A:$A,Cleaning!$G:$G,0,0)</f>
        <v>Breakfast</v>
      </c>
      <c r="H1715" t="str">
        <f>_xlfn.XLOOKUP(A1715,Cleaning!$A:$A,Cleaning!$I:$I,0,0)</f>
        <v>Dine-In</v>
      </c>
      <c r="I1715" t="str">
        <f>_xlfn.XLOOKUP(A1715,Cleaning!$A:$A,Cleaning!$J:$J,0,0)</f>
        <v>Soft Drink (Small)</v>
      </c>
      <c r="J1715" t="str">
        <f>_xlfn.XLOOKUP(A1715,Cleaning!$A:$A,Cleaning!$L:$L,0,0)</f>
        <v>Oat Milk</v>
      </c>
      <c r="K1715" t="str">
        <f>_xlfn.XLOOKUP(A1715,Cleaning!$A:$A,Cleaning!$X:$X,0,0)</f>
        <v>Card</v>
      </c>
      <c r="L1715" s="3">
        <f>_xlfn.XLOOKUP(A1715,Cleaning!$A:$A,Cleaning!$M:$M,0,0)</f>
        <v>2</v>
      </c>
      <c r="M1715" s="5">
        <f>_xlfn.XLOOKUP(A1715,Cleaning!$A:$A,Cleaning!$O:$O,0,0)</f>
        <v>2.31</v>
      </c>
      <c r="N1715" s="12">
        <f>_xlfn.XLOOKUP(A1715,Cleaning!$A:$A,Cleaning!$P:$P,0,0)</f>
        <v>4.62</v>
      </c>
      <c r="O1715">
        <f>_xlfn.XLOOKUP(A1715,Cleaning!$A:$A,Cleaning!$R:$R,0,0)</f>
        <v>0</v>
      </c>
      <c r="P1715">
        <f>_xlfn.XLOOKUP(A1715,Cleaning!$A:$A,Cleaning!$T:$T,0,0)</f>
        <v>0.28000000000000003</v>
      </c>
      <c r="Q1715" s="5">
        <f>_xlfn.XLOOKUP(A1715,Cleaning!$A:$A,Cleaning!$V:$V,0,0)</f>
        <v>4.9000000000000004</v>
      </c>
    </row>
    <row r="1716" spans="1:17" x14ac:dyDescent="0.3">
      <c r="A1716" s="3">
        <v>121714</v>
      </c>
      <c r="B1716">
        <f>_xlfn.XLOOKUP(A1716,Cleaning!$A:$A,Cleaning!$B:$B,0,0)</f>
        <v>501</v>
      </c>
      <c r="C1716" s="2">
        <f>_xlfn.XLOOKUP(A1716,Cleaning!$A:$A,Cleaning!$C:$C,0,0)</f>
        <v>45839</v>
      </c>
      <c r="D1716" s="4">
        <f>_xlfn.XLOOKUP(A1716,Cleaning!$A:$A,Cleaning!$D:$D,0,0)</f>
        <v>0.52398148148148149</v>
      </c>
      <c r="E1716" s="2">
        <f>_xlfn.XLOOKUP(A1716,Cleaning!$A:$A,Cleaning!$E:$E,0,0)</f>
        <v>45839</v>
      </c>
      <c r="F1716" s="10" t="str">
        <f>_xlfn.XLOOKUP(A1716,Cleaning!$A:$A,Cleaning!$F:$F,0,0)</f>
        <v>Tuesday</v>
      </c>
      <c r="G1716" t="str">
        <f>_xlfn.XLOOKUP(A1716,Cleaning!$A:$A,Cleaning!$G:$G,0,0)</f>
        <v>Lunch</v>
      </c>
      <c r="H1716" t="str">
        <f>_xlfn.XLOOKUP(A1716,Cleaning!$A:$A,Cleaning!$I:$I,0,0)</f>
        <v>Drive-Thru</v>
      </c>
      <c r="I1716" t="str">
        <f>_xlfn.XLOOKUP(A1716,Cleaning!$A:$A,Cleaning!$J:$J,0,0)</f>
        <v>French Fries</v>
      </c>
      <c r="J1716" t="str">
        <f>_xlfn.XLOOKUP(A1716,Cleaning!$A:$A,Cleaning!$L:$L,0,0)</f>
        <v>Extra Sauce</v>
      </c>
      <c r="K1716" t="str">
        <f>_xlfn.XLOOKUP(A1716,Cleaning!$A:$A,Cleaning!$X:$X,0,0)</f>
        <v>GiftCard</v>
      </c>
      <c r="L1716" s="3">
        <f>_xlfn.XLOOKUP(A1716,Cleaning!$A:$A,Cleaning!$M:$M,0,0)</f>
        <v>2</v>
      </c>
      <c r="M1716" s="5">
        <f>_xlfn.XLOOKUP(A1716,Cleaning!$A:$A,Cleaning!$O:$O,0,0)</f>
        <v>2.7399999999999998</v>
      </c>
      <c r="N1716" s="12">
        <f>_xlfn.XLOOKUP(A1716,Cleaning!$A:$A,Cleaning!$P:$P,0,0)</f>
        <v>5.4799999999999995</v>
      </c>
      <c r="O1716">
        <f>_xlfn.XLOOKUP(A1716,Cleaning!$A:$A,Cleaning!$R:$R,0,0)</f>
        <v>0</v>
      </c>
      <c r="P1716">
        <f>_xlfn.XLOOKUP(A1716,Cleaning!$A:$A,Cleaning!$T:$T,0,0)</f>
        <v>0.33</v>
      </c>
      <c r="Q1716" s="5">
        <f>_xlfn.XLOOKUP(A1716,Cleaning!$A:$A,Cleaning!$V:$V,0,0)</f>
        <v>5.81</v>
      </c>
    </row>
    <row r="1717" spans="1:17" x14ac:dyDescent="0.3">
      <c r="A1717" s="3">
        <v>121715</v>
      </c>
      <c r="B1717">
        <f>_xlfn.XLOOKUP(A1717,Cleaning!$A:$A,Cleaning!$B:$B,0,0)</f>
        <v>403</v>
      </c>
      <c r="C1717" s="2">
        <f>_xlfn.XLOOKUP(A1717,Cleaning!$A:$A,Cleaning!$C:$C,0,0)</f>
        <v>45820</v>
      </c>
      <c r="D1717" s="4">
        <f>_xlfn.XLOOKUP(A1717,Cleaning!$A:$A,Cleaning!$D:$D,0,0)</f>
        <v>0.28525462962962961</v>
      </c>
      <c r="E1717" s="2">
        <f>_xlfn.XLOOKUP(A1717,Cleaning!$A:$A,Cleaning!$E:$E,0,0)</f>
        <v>45820</v>
      </c>
      <c r="F1717" s="10" t="str">
        <f>_xlfn.XLOOKUP(A1717,Cleaning!$A:$A,Cleaning!$F:$F,0,0)</f>
        <v>Thursday</v>
      </c>
      <c r="G1717" t="str">
        <f>_xlfn.XLOOKUP(A1717,Cleaning!$A:$A,Cleaning!$G:$G,0,0)</f>
        <v>Dinner</v>
      </c>
      <c r="H1717" t="str">
        <f>_xlfn.XLOOKUP(A1717,Cleaning!$A:$A,Cleaning!$I:$I,0,0)</f>
        <v>Drive-Thru</v>
      </c>
      <c r="I1717" t="str">
        <f>_xlfn.XLOOKUP(A1717,Cleaning!$A:$A,Cleaning!$J:$J,0,0)</f>
        <v>Spicy Chicken Combo</v>
      </c>
      <c r="J1717" t="str">
        <f>_xlfn.XLOOKUP(A1717,Cleaning!$A:$A,Cleaning!$L:$L,0,0)</f>
        <v>No Modifier</v>
      </c>
      <c r="K1717" t="str">
        <f>_xlfn.XLOOKUP(A1717,Cleaning!$A:$A,Cleaning!$X:$X,0,0)</f>
        <v>Card</v>
      </c>
      <c r="L1717" s="3">
        <f>_xlfn.XLOOKUP(A1717,Cleaning!$A:$A,Cleaning!$M:$M,0,0)</f>
        <v>1</v>
      </c>
      <c r="M1717" s="5">
        <f>_xlfn.XLOOKUP(A1717,Cleaning!$A:$A,Cleaning!$O:$O,0,0)</f>
        <v>9.2399999999999984</v>
      </c>
      <c r="N1717" s="12">
        <f>_xlfn.XLOOKUP(A1717,Cleaning!$A:$A,Cleaning!$P:$P,0,0)</f>
        <v>9.2399999999999984</v>
      </c>
      <c r="O1717">
        <f>_xlfn.XLOOKUP(A1717,Cleaning!$A:$A,Cleaning!$R:$R,0,0)</f>
        <v>0</v>
      </c>
      <c r="P1717">
        <f>_xlfn.XLOOKUP(A1717,Cleaning!$A:$A,Cleaning!$T:$T,0,0)</f>
        <v>0.79</v>
      </c>
      <c r="Q1717" s="5">
        <f>_xlfn.XLOOKUP(A1717,Cleaning!$A:$A,Cleaning!$V:$V,0,0)</f>
        <v>10.029999999999999</v>
      </c>
    </row>
    <row r="1718" spans="1:17" x14ac:dyDescent="0.3">
      <c r="A1718" s="3">
        <v>121716</v>
      </c>
      <c r="B1718">
        <f>_xlfn.XLOOKUP(A1718,Cleaning!$A:$A,Cleaning!$B:$B,0,0)</f>
        <v>402</v>
      </c>
      <c r="C1718" s="2">
        <f>_xlfn.XLOOKUP(A1718,Cleaning!$A:$A,Cleaning!$C:$C,0,0)</f>
        <v>45861</v>
      </c>
      <c r="D1718" s="4">
        <f>_xlfn.XLOOKUP(A1718,Cleaning!$A:$A,Cleaning!$D:$D,0,0)</f>
        <v>0.1074537037037037</v>
      </c>
      <c r="E1718" s="2">
        <f>_xlfn.XLOOKUP(A1718,Cleaning!$A:$A,Cleaning!$E:$E,0,0)</f>
        <v>45861</v>
      </c>
      <c r="F1718" s="10" t="str">
        <f>_xlfn.XLOOKUP(A1718,Cleaning!$A:$A,Cleaning!$F:$F,0,0)</f>
        <v>Wednesday</v>
      </c>
      <c r="G1718" t="str">
        <f>_xlfn.XLOOKUP(A1718,Cleaning!$A:$A,Cleaning!$G:$G,0,0)</f>
        <v>Lunch</v>
      </c>
      <c r="H1718" t="str">
        <f>_xlfn.XLOOKUP(A1718,Cleaning!$A:$A,Cleaning!$I:$I,0,0)</f>
        <v>Delivery</v>
      </c>
      <c r="I1718" t="str">
        <f>_xlfn.XLOOKUP(A1718,Cleaning!$A:$A,Cleaning!$J:$J,0,0)</f>
        <v>Cheeseburger Combo</v>
      </c>
      <c r="J1718" t="str">
        <f>_xlfn.XLOOKUP(A1718,Cleaning!$A:$A,Cleaning!$L:$L,0,0)</f>
        <v>No Modifier</v>
      </c>
      <c r="K1718" t="str">
        <f>_xlfn.XLOOKUP(A1718,Cleaning!$A:$A,Cleaning!$X:$X,0,0)</f>
        <v>Card</v>
      </c>
      <c r="L1718" s="3">
        <f>_xlfn.XLOOKUP(A1718,Cleaning!$A:$A,Cleaning!$M:$M,0,0)</f>
        <v>1</v>
      </c>
      <c r="M1718" s="5">
        <f>_xlfn.XLOOKUP(A1718,Cleaning!$A:$A,Cleaning!$O:$O,0,0)</f>
        <v>8.6599999999999984</v>
      </c>
      <c r="N1718" s="12">
        <f>_xlfn.XLOOKUP(A1718,Cleaning!$A:$A,Cleaning!$P:$P,0,0)</f>
        <v>8.6599999999999984</v>
      </c>
      <c r="O1718">
        <f>_xlfn.XLOOKUP(A1718,Cleaning!$A:$A,Cleaning!$R:$R,0,0)</f>
        <v>0</v>
      </c>
      <c r="P1718">
        <f>_xlfn.XLOOKUP(A1718,Cleaning!$A:$A,Cleaning!$T:$T,0,0)</f>
        <v>0.63</v>
      </c>
      <c r="Q1718" s="5">
        <f>_xlfn.XLOOKUP(A1718,Cleaning!$A:$A,Cleaning!$V:$V,0,0)</f>
        <v>9.2899999999999991</v>
      </c>
    </row>
    <row r="1719" spans="1:17" x14ac:dyDescent="0.3">
      <c r="A1719" s="3">
        <v>121717</v>
      </c>
      <c r="B1719">
        <f>_xlfn.XLOOKUP(A1719,Cleaning!$A:$A,Cleaning!$B:$B,0,0)</f>
        <v>202</v>
      </c>
      <c r="C1719" s="2">
        <f>_xlfn.XLOOKUP(A1719,Cleaning!$A:$A,Cleaning!$C:$C,0,0)</f>
        <v>45868</v>
      </c>
      <c r="D1719" s="4">
        <f>_xlfn.XLOOKUP(A1719,Cleaning!$A:$A,Cleaning!$D:$D,0,0)</f>
        <v>0.47651620370370368</v>
      </c>
      <c r="E1719" s="2">
        <f>_xlfn.XLOOKUP(A1719,Cleaning!$A:$A,Cleaning!$E:$E,0,0)</f>
        <v>45868</v>
      </c>
      <c r="F1719" s="10" t="str">
        <f>_xlfn.XLOOKUP(A1719,Cleaning!$A:$A,Cleaning!$F:$F,0,0)</f>
        <v>Wednesday</v>
      </c>
      <c r="G1719" t="str">
        <f>_xlfn.XLOOKUP(A1719,Cleaning!$A:$A,Cleaning!$G:$G,0,0)</f>
        <v>Lunch</v>
      </c>
      <c r="H1719" t="str">
        <f>_xlfn.XLOOKUP(A1719,Cleaning!$A:$A,Cleaning!$I:$I,0,0)</f>
        <v>Delivery</v>
      </c>
      <c r="I1719" t="str">
        <f>_xlfn.XLOOKUP(A1719,Cleaning!$A:$A,Cleaning!$J:$J,0,0)</f>
        <v>Chicken Sandwich</v>
      </c>
      <c r="J1719" t="str">
        <f>_xlfn.XLOOKUP(A1719,Cleaning!$A:$A,Cleaning!$L:$L,0,0)</f>
        <v>No Sauce</v>
      </c>
      <c r="K1719" t="str">
        <f>_xlfn.XLOOKUP(A1719,Cleaning!$A:$A,Cleaning!$X:$X,0,0)</f>
        <v>Card</v>
      </c>
      <c r="L1719" s="3">
        <f>_xlfn.XLOOKUP(A1719,Cleaning!$A:$A,Cleaning!$M:$M,0,0)</f>
        <v>1</v>
      </c>
      <c r="M1719" s="5">
        <f>_xlfn.XLOOKUP(A1719,Cleaning!$A:$A,Cleaning!$O:$O,0,0)</f>
        <v>5.46</v>
      </c>
      <c r="N1719" s="12">
        <f>_xlfn.XLOOKUP(A1719,Cleaning!$A:$A,Cleaning!$P:$P,0,0)</f>
        <v>5.46</v>
      </c>
      <c r="O1719">
        <f>_xlfn.XLOOKUP(A1719,Cleaning!$A:$A,Cleaning!$R:$R,0,0)</f>
        <v>0</v>
      </c>
      <c r="P1719">
        <f>_xlfn.XLOOKUP(A1719,Cleaning!$A:$A,Cleaning!$T:$T,0,0)</f>
        <v>0.44</v>
      </c>
      <c r="Q1719" s="5">
        <f>_xlfn.XLOOKUP(A1719,Cleaning!$A:$A,Cleaning!$V:$V,0,0)</f>
        <v>5.9</v>
      </c>
    </row>
    <row r="1720" spans="1:17" x14ac:dyDescent="0.3">
      <c r="A1720" s="3">
        <v>121718</v>
      </c>
      <c r="B1720">
        <f>_xlfn.XLOOKUP(A1720,Cleaning!$A:$A,Cleaning!$B:$B,0,0)</f>
        <v>402</v>
      </c>
      <c r="C1720" s="2">
        <f>_xlfn.XLOOKUP(A1720,Cleaning!$A:$A,Cleaning!$C:$C,0,0)</f>
        <v>45787</v>
      </c>
      <c r="D1720" s="4">
        <f>_xlfn.XLOOKUP(A1720,Cleaning!$A:$A,Cleaning!$D:$D,0,0)</f>
        <v>0.46060185185185187</v>
      </c>
      <c r="E1720" s="2">
        <f>_xlfn.XLOOKUP(A1720,Cleaning!$A:$A,Cleaning!$E:$E,0,0)</f>
        <v>45787</v>
      </c>
      <c r="F1720" s="10" t="str">
        <f>_xlfn.XLOOKUP(A1720,Cleaning!$A:$A,Cleaning!$F:$F,0,0)</f>
        <v>Saturday</v>
      </c>
      <c r="G1720" t="str">
        <f>_xlfn.XLOOKUP(A1720,Cleaning!$A:$A,Cleaning!$G:$G,0,0)</f>
        <v>Lunch</v>
      </c>
      <c r="H1720" t="str">
        <f>_xlfn.XLOOKUP(A1720,Cleaning!$A:$A,Cleaning!$I:$I,0,0)</f>
        <v>Dine-In</v>
      </c>
      <c r="I1720" t="str">
        <f>_xlfn.XLOOKUP(A1720,Cleaning!$A:$A,Cleaning!$J:$J,0,0)</f>
        <v>Spicy Chicken Sandwich</v>
      </c>
      <c r="J1720" t="str">
        <f>_xlfn.XLOOKUP(A1720,Cleaning!$A:$A,Cleaning!$L:$L,0,0)</f>
        <v>Add Bacon</v>
      </c>
      <c r="K1720" t="str">
        <f>_xlfn.XLOOKUP(A1720,Cleaning!$A:$A,Cleaning!$X:$X,0,0)</f>
        <v>Card</v>
      </c>
      <c r="L1720" s="3">
        <f>_xlfn.XLOOKUP(A1720,Cleaning!$A:$A,Cleaning!$M:$M,0,0)</f>
        <v>1</v>
      </c>
      <c r="M1720" s="5">
        <f>_xlfn.XLOOKUP(A1720,Cleaning!$A:$A,Cleaning!$O:$O,0,0)</f>
        <v>6.91</v>
      </c>
      <c r="N1720" s="12">
        <f>_xlfn.XLOOKUP(A1720,Cleaning!$A:$A,Cleaning!$P:$P,0,0)</f>
        <v>6.91</v>
      </c>
      <c r="O1720">
        <f>_xlfn.XLOOKUP(A1720,Cleaning!$A:$A,Cleaning!$R:$R,0,0)</f>
        <v>0</v>
      </c>
      <c r="P1720">
        <f>_xlfn.XLOOKUP(A1720,Cleaning!$A:$A,Cleaning!$T:$T,0,0)</f>
        <v>0.62</v>
      </c>
      <c r="Q1720" s="5">
        <f>_xlfn.XLOOKUP(A1720,Cleaning!$A:$A,Cleaning!$V:$V,0,0)</f>
        <v>7.53</v>
      </c>
    </row>
    <row r="1721" spans="1:17" x14ac:dyDescent="0.3">
      <c r="A1721" s="3">
        <v>121719</v>
      </c>
      <c r="B1721">
        <f>_xlfn.XLOOKUP(A1721,Cleaning!$A:$A,Cleaning!$B:$B,0,0)</f>
        <v>402</v>
      </c>
      <c r="C1721" s="2">
        <f>_xlfn.XLOOKUP(A1721,Cleaning!$A:$A,Cleaning!$C:$C,0,0)</f>
        <v>45876</v>
      </c>
      <c r="D1721" s="4">
        <f>_xlfn.XLOOKUP(A1721,Cleaning!$A:$A,Cleaning!$D:$D,0,0)</f>
        <v>0.36469907407407409</v>
      </c>
      <c r="E1721" s="2">
        <f>_xlfn.XLOOKUP(A1721,Cleaning!$A:$A,Cleaning!$E:$E,0,0)</f>
        <v>45876</v>
      </c>
      <c r="F1721" s="10" t="str">
        <f>_xlfn.XLOOKUP(A1721,Cleaning!$A:$A,Cleaning!$F:$F,0,0)</f>
        <v>Thursday</v>
      </c>
      <c r="G1721" t="str">
        <f>_xlfn.XLOOKUP(A1721,Cleaning!$A:$A,Cleaning!$G:$G,0,0)</f>
        <v>Dinner</v>
      </c>
      <c r="H1721" t="str">
        <f>_xlfn.XLOOKUP(A1721,Cleaning!$A:$A,Cleaning!$I:$I,0,0)</f>
        <v>Drive-Thru</v>
      </c>
      <c r="I1721" t="str">
        <f>_xlfn.XLOOKUP(A1721,Cleaning!$A:$A,Cleaning!$J:$J,0,0)</f>
        <v>Spicy Chicken Combo</v>
      </c>
      <c r="J1721" t="str">
        <f>_xlfn.XLOOKUP(A1721,Cleaning!$A:$A,Cleaning!$L:$L,0,0)</f>
        <v>No Modifier</v>
      </c>
      <c r="K1721" t="str">
        <f>_xlfn.XLOOKUP(A1721,Cleaning!$A:$A,Cleaning!$X:$X,0,0)</f>
        <v>Card</v>
      </c>
      <c r="L1721" s="3">
        <f>_xlfn.XLOOKUP(A1721,Cleaning!$A:$A,Cleaning!$M:$M,0,0)</f>
        <v>1</v>
      </c>
      <c r="M1721" s="5">
        <f>_xlfn.XLOOKUP(A1721,Cleaning!$A:$A,Cleaning!$O:$O,0,0)</f>
        <v>9.07</v>
      </c>
      <c r="N1721" s="12">
        <f>_xlfn.XLOOKUP(A1721,Cleaning!$A:$A,Cleaning!$P:$P,0,0)</f>
        <v>9.07</v>
      </c>
      <c r="O1721">
        <f>_xlfn.XLOOKUP(A1721,Cleaning!$A:$A,Cleaning!$R:$R,0,0)</f>
        <v>0</v>
      </c>
      <c r="P1721">
        <f>_xlfn.XLOOKUP(A1721,Cleaning!$A:$A,Cleaning!$T:$T,0,0)</f>
        <v>0.77</v>
      </c>
      <c r="Q1721" s="5">
        <f>_xlfn.XLOOKUP(A1721,Cleaning!$A:$A,Cleaning!$V:$V,0,0)</f>
        <v>9.84</v>
      </c>
    </row>
    <row r="1722" spans="1:17" x14ac:dyDescent="0.3">
      <c r="A1722" s="3">
        <v>121720</v>
      </c>
      <c r="B1722">
        <f>_xlfn.XLOOKUP(A1722,Cleaning!$A:$A,Cleaning!$B:$B,0,0)</f>
        <v>402</v>
      </c>
      <c r="C1722" s="2">
        <f>_xlfn.XLOOKUP(A1722,Cleaning!$A:$A,Cleaning!$C:$C,0,0)</f>
        <v>45820</v>
      </c>
      <c r="D1722" s="4">
        <f>_xlfn.XLOOKUP(A1722,Cleaning!$A:$A,Cleaning!$D:$D,0,0)</f>
        <v>0.26256944444444447</v>
      </c>
      <c r="E1722" s="2">
        <f>_xlfn.XLOOKUP(A1722,Cleaning!$A:$A,Cleaning!$E:$E,0,0)</f>
        <v>45820</v>
      </c>
      <c r="F1722" s="10" t="str">
        <f>_xlfn.XLOOKUP(A1722,Cleaning!$A:$A,Cleaning!$F:$F,0,0)</f>
        <v>Thursday</v>
      </c>
      <c r="G1722" t="str">
        <f>_xlfn.XLOOKUP(A1722,Cleaning!$A:$A,Cleaning!$G:$G,0,0)</f>
        <v>Dinner</v>
      </c>
      <c r="H1722" t="str">
        <f>_xlfn.XLOOKUP(A1722,Cleaning!$A:$A,Cleaning!$I:$I,0,0)</f>
        <v>Dine-In</v>
      </c>
      <c r="I1722" t="str">
        <f>_xlfn.XLOOKUP(A1722,Cleaning!$A:$A,Cleaning!$J:$J,0,0)</f>
        <v>Chicken Sandwich Combo</v>
      </c>
      <c r="J1722" t="str">
        <f>_xlfn.XLOOKUP(A1722,Cleaning!$A:$A,Cleaning!$L:$L,0,0)</f>
        <v>Extra Cheese</v>
      </c>
      <c r="K1722" t="str">
        <f>_xlfn.XLOOKUP(A1722,Cleaning!$A:$A,Cleaning!$X:$X,0,0)</f>
        <v>Card</v>
      </c>
      <c r="L1722" s="3">
        <f>_xlfn.XLOOKUP(A1722,Cleaning!$A:$A,Cleaning!$M:$M,0,0)</f>
        <v>1</v>
      </c>
      <c r="M1722" s="5">
        <f>_xlfn.XLOOKUP(A1722,Cleaning!$A:$A,Cleaning!$O:$O,0,0)</f>
        <v>9.75</v>
      </c>
      <c r="N1722" s="12">
        <f>_xlfn.XLOOKUP(A1722,Cleaning!$A:$A,Cleaning!$P:$P,0,0)</f>
        <v>9.75</v>
      </c>
      <c r="O1722">
        <f>_xlfn.XLOOKUP(A1722,Cleaning!$A:$A,Cleaning!$R:$R,0,0)</f>
        <v>0</v>
      </c>
      <c r="P1722">
        <f>_xlfn.XLOOKUP(A1722,Cleaning!$A:$A,Cleaning!$T:$T,0,0)</f>
        <v>0.73</v>
      </c>
      <c r="Q1722" s="5">
        <f>_xlfn.XLOOKUP(A1722,Cleaning!$A:$A,Cleaning!$V:$V,0,0)</f>
        <v>10.48</v>
      </c>
    </row>
    <row r="1723" spans="1:17" x14ac:dyDescent="0.3">
      <c r="A1723" s="3">
        <v>121721</v>
      </c>
      <c r="B1723">
        <f>_xlfn.XLOOKUP(A1723,Cleaning!$A:$A,Cleaning!$B:$B,0,0)</f>
        <v>301</v>
      </c>
      <c r="C1723" s="2">
        <f>_xlfn.XLOOKUP(A1723,Cleaning!$A:$A,Cleaning!$C:$C,0,0)</f>
        <v>45877</v>
      </c>
      <c r="D1723" s="4">
        <f>_xlfn.XLOOKUP(A1723,Cleaning!$A:$A,Cleaning!$D:$D,0,0)</f>
        <v>5.3842592592592595E-2</v>
      </c>
      <c r="E1723" s="2">
        <f>_xlfn.XLOOKUP(A1723,Cleaning!$A:$A,Cleaning!$E:$E,0,0)</f>
        <v>45877</v>
      </c>
      <c r="F1723" s="10" t="str">
        <f>_xlfn.XLOOKUP(A1723,Cleaning!$A:$A,Cleaning!$F:$F,0,0)</f>
        <v>Friday</v>
      </c>
      <c r="G1723" t="str">
        <f>_xlfn.XLOOKUP(A1723,Cleaning!$A:$A,Cleaning!$G:$G,0,0)</f>
        <v>Lunch</v>
      </c>
      <c r="H1723" t="str">
        <f>_xlfn.XLOOKUP(A1723,Cleaning!$A:$A,Cleaning!$I:$I,0,0)</f>
        <v>Delivery</v>
      </c>
      <c r="I1723" t="str">
        <f>_xlfn.XLOOKUP(A1723,Cleaning!$A:$A,Cleaning!$J:$J,0,0)</f>
        <v>Double Cheeseburger Combo</v>
      </c>
      <c r="J1723" t="str">
        <f>_xlfn.XLOOKUP(A1723,Cleaning!$A:$A,Cleaning!$L:$L,0,0)</f>
        <v>No Modifier</v>
      </c>
      <c r="K1723" t="str">
        <f>_xlfn.XLOOKUP(A1723,Cleaning!$A:$A,Cleaning!$X:$X,0,0)</f>
        <v>MobilePay</v>
      </c>
      <c r="L1723" s="3">
        <f>_xlfn.XLOOKUP(A1723,Cleaning!$A:$A,Cleaning!$M:$M,0,0)</f>
        <v>1</v>
      </c>
      <c r="M1723" s="5">
        <f>_xlfn.XLOOKUP(A1723,Cleaning!$A:$A,Cleaning!$O:$O,0,0)</f>
        <v>9.8600000000000012</v>
      </c>
      <c r="N1723" s="12">
        <f>_xlfn.XLOOKUP(A1723,Cleaning!$A:$A,Cleaning!$P:$P,0,0)</f>
        <v>9.8600000000000012</v>
      </c>
      <c r="O1723">
        <f>_xlfn.XLOOKUP(A1723,Cleaning!$A:$A,Cleaning!$R:$R,0,0)</f>
        <v>0</v>
      </c>
      <c r="P1723">
        <f>_xlfn.XLOOKUP(A1723,Cleaning!$A:$A,Cleaning!$T:$T,0,0)</f>
        <v>0.69</v>
      </c>
      <c r="Q1723" s="5">
        <f>_xlfn.XLOOKUP(A1723,Cleaning!$A:$A,Cleaning!$V:$V,0,0)</f>
        <v>10.55</v>
      </c>
    </row>
    <row r="1724" spans="1:17" x14ac:dyDescent="0.3">
      <c r="A1724" s="3">
        <v>121722</v>
      </c>
      <c r="B1724">
        <f>_xlfn.XLOOKUP(A1724,Cleaning!$A:$A,Cleaning!$B:$B,0,0)</f>
        <v>301</v>
      </c>
      <c r="C1724" s="2">
        <f>_xlfn.XLOOKUP(A1724,Cleaning!$A:$A,Cleaning!$C:$C,0,0)</f>
        <v>45761</v>
      </c>
      <c r="D1724" s="4">
        <f>_xlfn.XLOOKUP(A1724,Cleaning!$A:$A,Cleaning!$D:$D,0,0)</f>
        <v>8.4027777777777785E-2</v>
      </c>
      <c r="E1724" s="2">
        <f>_xlfn.XLOOKUP(A1724,Cleaning!$A:$A,Cleaning!$E:$E,0,0)</f>
        <v>45761</v>
      </c>
      <c r="F1724" s="10" t="str">
        <f>_xlfn.XLOOKUP(A1724,Cleaning!$A:$A,Cleaning!$F:$F,0,0)</f>
        <v>Monday</v>
      </c>
      <c r="G1724" t="str">
        <f>_xlfn.XLOOKUP(A1724,Cleaning!$A:$A,Cleaning!$G:$G,0,0)</f>
        <v>Lunch</v>
      </c>
      <c r="H1724" t="str">
        <f>_xlfn.XLOOKUP(A1724,Cleaning!$A:$A,Cleaning!$I:$I,0,0)</f>
        <v>Delivery</v>
      </c>
      <c r="I1724" t="str">
        <f>_xlfn.XLOOKUP(A1724,Cleaning!$A:$A,Cleaning!$J:$J,0,0)</f>
        <v>Chicken Sandwich</v>
      </c>
      <c r="J1724" t="str">
        <f>_xlfn.XLOOKUP(A1724,Cleaning!$A:$A,Cleaning!$L:$L,0,0)</f>
        <v>Gluten-Free Bun</v>
      </c>
      <c r="K1724" t="str">
        <f>_xlfn.XLOOKUP(A1724,Cleaning!$A:$A,Cleaning!$X:$X,0,0)</f>
        <v>Card</v>
      </c>
      <c r="L1724" s="3">
        <f>_xlfn.XLOOKUP(A1724,Cleaning!$A:$A,Cleaning!$M:$M,0,0)</f>
        <v>2</v>
      </c>
      <c r="M1724" s="5">
        <f>_xlfn.XLOOKUP(A1724,Cleaning!$A:$A,Cleaning!$O:$O,0,0)</f>
        <v>6.66</v>
      </c>
      <c r="N1724" s="12">
        <f>_xlfn.XLOOKUP(A1724,Cleaning!$A:$A,Cleaning!$P:$P,0,0)</f>
        <v>13.32</v>
      </c>
      <c r="O1724">
        <f>_xlfn.XLOOKUP(A1724,Cleaning!$A:$A,Cleaning!$R:$R,0,0)</f>
        <v>0</v>
      </c>
      <c r="P1724">
        <f>_xlfn.XLOOKUP(A1724,Cleaning!$A:$A,Cleaning!$T:$T,0,0)</f>
        <v>1</v>
      </c>
      <c r="Q1724" s="5">
        <f>_xlfn.XLOOKUP(A1724,Cleaning!$A:$A,Cleaning!$V:$V,0,0)</f>
        <v>14.32</v>
      </c>
    </row>
    <row r="1725" spans="1:17" x14ac:dyDescent="0.3">
      <c r="A1725" s="3">
        <v>121723</v>
      </c>
      <c r="B1725">
        <f>_xlfn.XLOOKUP(A1725,Cleaning!$A:$A,Cleaning!$B:$B,0,0)</f>
        <v>501</v>
      </c>
      <c r="C1725" s="2">
        <f>_xlfn.XLOOKUP(A1725,Cleaning!$A:$A,Cleaning!$C:$C,0,0)</f>
        <v>45871</v>
      </c>
      <c r="D1725" s="4">
        <f>_xlfn.XLOOKUP(A1725,Cleaning!$A:$A,Cleaning!$D:$D,0,0)</f>
        <v>0.46440972222222221</v>
      </c>
      <c r="E1725" s="2">
        <f>_xlfn.XLOOKUP(A1725,Cleaning!$A:$A,Cleaning!$E:$E,0,0)</f>
        <v>45871</v>
      </c>
      <c r="F1725" s="10" t="str">
        <f>_xlfn.XLOOKUP(A1725,Cleaning!$A:$A,Cleaning!$F:$F,0,0)</f>
        <v>Saturday</v>
      </c>
      <c r="G1725" t="str">
        <f>_xlfn.XLOOKUP(A1725,Cleaning!$A:$A,Cleaning!$G:$G,0,0)</f>
        <v>Lunch</v>
      </c>
      <c r="H1725" t="str">
        <f>_xlfn.XLOOKUP(A1725,Cleaning!$A:$A,Cleaning!$I:$I,0,0)</f>
        <v>Dine-In</v>
      </c>
      <c r="I1725" t="str">
        <f>_xlfn.XLOOKUP(A1725,Cleaning!$A:$A,Cleaning!$J:$J,0,0)</f>
        <v>Chicken Sandwich</v>
      </c>
      <c r="J1725" t="str">
        <f>_xlfn.XLOOKUP(A1725,Cleaning!$A:$A,Cleaning!$L:$L,0,0)</f>
        <v>No Modifier</v>
      </c>
      <c r="K1725" t="str">
        <f>_xlfn.XLOOKUP(A1725,Cleaning!$A:$A,Cleaning!$X:$X,0,0)</f>
        <v>MobilePay</v>
      </c>
      <c r="L1725" s="3">
        <f>_xlfn.XLOOKUP(A1725,Cleaning!$A:$A,Cleaning!$M:$M,0,0)</f>
        <v>1</v>
      </c>
      <c r="M1725" s="5">
        <f>_xlfn.XLOOKUP(A1725,Cleaning!$A:$A,Cleaning!$O:$O,0,0)</f>
        <v>6.12</v>
      </c>
      <c r="N1725" s="12">
        <f>_xlfn.XLOOKUP(A1725,Cleaning!$A:$A,Cleaning!$P:$P,0,0)</f>
        <v>6.12</v>
      </c>
      <c r="O1725">
        <f>_xlfn.XLOOKUP(A1725,Cleaning!$A:$A,Cleaning!$R:$R,0,0)</f>
        <v>0</v>
      </c>
      <c r="P1725">
        <f>_xlfn.XLOOKUP(A1725,Cleaning!$A:$A,Cleaning!$T:$T,0,0)</f>
        <v>0.55000000000000004</v>
      </c>
      <c r="Q1725" s="5">
        <f>_xlfn.XLOOKUP(A1725,Cleaning!$A:$A,Cleaning!$V:$V,0,0)</f>
        <v>6.67</v>
      </c>
    </row>
    <row r="1726" spans="1:17" x14ac:dyDescent="0.3">
      <c r="A1726" s="3">
        <v>121724</v>
      </c>
      <c r="B1726">
        <f>_xlfn.XLOOKUP(A1726,Cleaning!$A:$A,Cleaning!$B:$B,0,0)</f>
        <v>403</v>
      </c>
      <c r="C1726" s="2">
        <f>_xlfn.XLOOKUP(A1726,Cleaning!$A:$A,Cleaning!$C:$C,0,0)</f>
        <v>45837</v>
      </c>
      <c r="D1726" s="4">
        <f>_xlfn.XLOOKUP(A1726,Cleaning!$A:$A,Cleaning!$D:$D,0,0)</f>
        <v>0.2424074074074074</v>
      </c>
      <c r="E1726" s="2">
        <f>_xlfn.XLOOKUP(A1726,Cleaning!$A:$A,Cleaning!$E:$E,0,0)</f>
        <v>45837</v>
      </c>
      <c r="F1726" s="10" t="str">
        <f>_xlfn.XLOOKUP(A1726,Cleaning!$A:$A,Cleaning!$F:$F,0,0)</f>
        <v>Sunday</v>
      </c>
      <c r="G1726" t="str">
        <f>_xlfn.XLOOKUP(A1726,Cleaning!$A:$A,Cleaning!$G:$G,0,0)</f>
        <v>Afternoon</v>
      </c>
      <c r="H1726" t="str">
        <f>_xlfn.XLOOKUP(A1726,Cleaning!$A:$A,Cleaning!$I:$I,0,0)</f>
        <v>Dine-In</v>
      </c>
      <c r="I1726" t="str">
        <f>_xlfn.XLOOKUP(A1726,Cleaning!$A:$A,Cleaning!$J:$J,0,0)</f>
        <v>Ice Cream Cone</v>
      </c>
      <c r="J1726" t="str">
        <f>_xlfn.XLOOKUP(A1726,Cleaning!$A:$A,Cleaning!$L:$L,0,0)</f>
        <v>Caramel Topping</v>
      </c>
      <c r="K1726" t="str">
        <f>_xlfn.XLOOKUP(A1726,Cleaning!$A:$A,Cleaning!$X:$X,0,0)</f>
        <v>Cash</v>
      </c>
      <c r="L1726" s="3">
        <f>_xlfn.XLOOKUP(A1726,Cleaning!$A:$A,Cleaning!$M:$M,0,0)</f>
        <v>1</v>
      </c>
      <c r="M1726" s="5">
        <f>_xlfn.XLOOKUP(A1726,Cleaning!$A:$A,Cleaning!$O:$O,0,0)</f>
        <v>2.0300000000000002</v>
      </c>
      <c r="N1726" s="12">
        <f>_xlfn.XLOOKUP(A1726,Cleaning!$A:$A,Cleaning!$P:$P,0,0)</f>
        <v>2.0300000000000002</v>
      </c>
      <c r="O1726">
        <f>_xlfn.XLOOKUP(A1726,Cleaning!$A:$A,Cleaning!$R:$R,0,0)</f>
        <v>0</v>
      </c>
      <c r="P1726">
        <f>_xlfn.XLOOKUP(A1726,Cleaning!$A:$A,Cleaning!$T:$T,0,0)</f>
        <v>0.15</v>
      </c>
      <c r="Q1726" s="5">
        <f>_xlfn.XLOOKUP(A1726,Cleaning!$A:$A,Cleaning!$V:$V,0,0)</f>
        <v>2.1800000000000002</v>
      </c>
    </row>
    <row r="1727" spans="1:17" x14ac:dyDescent="0.3">
      <c r="A1727" s="3">
        <v>121725</v>
      </c>
      <c r="B1727">
        <f>_xlfn.XLOOKUP(A1727,Cleaning!$A:$A,Cleaning!$B:$B,0,0)</f>
        <v>403</v>
      </c>
      <c r="C1727" s="2">
        <f>_xlfn.XLOOKUP(A1727,Cleaning!$A:$A,Cleaning!$C:$C,0,0)</f>
        <v>45869</v>
      </c>
      <c r="D1727" s="4">
        <f>_xlfn.XLOOKUP(A1727,Cleaning!$A:$A,Cleaning!$D:$D,0,0)</f>
        <v>0.37458333333333332</v>
      </c>
      <c r="E1727" s="2">
        <f>_xlfn.XLOOKUP(A1727,Cleaning!$A:$A,Cleaning!$E:$E,0,0)</f>
        <v>45869</v>
      </c>
      <c r="F1727" s="10" t="str">
        <f>_xlfn.XLOOKUP(A1727,Cleaning!$A:$A,Cleaning!$F:$F,0,0)</f>
        <v>Thursday</v>
      </c>
      <c r="G1727" t="str">
        <f>_xlfn.XLOOKUP(A1727,Cleaning!$A:$A,Cleaning!$G:$G,0,0)</f>
        <v>Dinner</v>
      </c>
      <c r="H1727" t="str">
        <f>_xlfn.XLOOKUP(A1727,Cleaning!$A:$A,Cleaning!$I:$I,0,0)</f>
        <v>Takeout</v>
      </c>
      <c r="I1727" t="str">
        <f>_xlfn.XLOOKUP(A1727,Cleaning!$A:$A,Cleaning!$J:$J,0,0)</f>
        <v>Chicken Sandwich Combo</v>
      </c>
      <c r="J1727" t="str">
        <f>_xlfn.XLOOKUP(A1727,Cleaning!$A:$A,Cleaning!$L:$L,0,0)</f>
        <v>Spicy</v>
      </c>
      <c r="K1727" t="str">
        <f>_xlfn.XLOOKUP(A1727,Cleaning!$A:$A,Cleaning!$X:$X,0,0)</f>
        <v>Card</v>
      </c>
      <c r="L1727" s="3">
        <f>_xlfn.XLOOKUP(A1727,Cleaning!$A:$A,Cleaning!$M:$M,0,0)</f>
        <v>1</v>
      </c>
      <c r="M1727" s="5">
        <f>_xlfn.XLOOKUP(A1727,Cleaning!$A:$A,Cleaning!$O:$O,0,0)</f>
        <v>9.5300000000000011</v>
      </c>
      <c r="N1727" s="12">
        <f>_xlfn.XLOOKUP(A1727,Cleaning!$A:$A,Cleaning!$P:$P,0,0)</f>
        <v>9.5300000000000011</v>
      </c>
      <c r="O1727">
        <f>_xlfn.XLOOKUP(A1727,Cleaning!$A:$A,Cleaning!$R:$R,0,0)</f>
        <v>0</v>
      </c>
      <c r="P1727">
        <f>_xlfn.XLOOKUP(A1727,Cleaning!$A:$A,Cleaning!$T:$T,0,0)</f>
        <v>0.86</v>
      </c>
      <c r="Q1727" s="5">
        <f>_xlfn.XLOOKUP(A1727,Cleaning!$A:$A,Cleaning!$V:$V,0,0)</f>
        <v>10.39</v>
      </c>
    </row>
    <row r="1728" spans="1:17" x14ac:dyDescent="0.3">
      <c r="A1728" s="3">
        <v>121726</v>
      </c>
      <c r="B1728">
        <f>_xlfn.XLOOKUP(A1728,Cleaning!$A:$A,Cleaning!$B:$B,0,0)</f>
        <v>301</v>
      </c>
      <c r="C1728" s="2">
        <f>_xlfn.XLOOKUP(A1728,Cleaning!$A:$A,Cleaning!$C:$C,0,0)</f>
        <v>45795</v>
      </c>
      <c r="D1728" s="4">
        <f>_xlfn.XLOOKUP(A1728,Cleaning!$A:$A,Cleaning!$D:$D,0,0)</f>
        <v>0.53101851851851856</v>
      </c>
      <c r="E1728" s="2">
        <f>_xlfn.XLOOKUP(A1728,Cleaning!$A:$A,Cleaning!$E:$E,0,0)</f>
        <v>45795</v>
      </c>
      <c r="F1728" s="10" t="str">
        <f>_xlfn.XLOOKUP(A1728,Cleaning!$A:$A,Cleaning!$F:$F,0,0)</f>
        <v>Sunday</v>
      </c>
      <c r="G1728" t="str">
        <f>_xlfn.XLOOKUP(A1728,Cleaning!$A:$A,Cleaning!$G:$G,0,0)</f>
        <v>Lunch</v>
      </c>
      <c r="H1728" t="str">
        <f>_xlfn.XLOOKUP(A1728,Cleaning!$A:$A,Cleaning!$I:$I,0,0)</f>
        <v>Takeout</v>
      </c>
      <c r="I1728" t="str">
        <f>_xlfn.XLOOKUP(A1728,Cleaning!$A:$A,Cleaning!$J:$J,0,0)</f>
        <v>Chicken Sandwich Combo</v>
      </c>
      <c r="J1728" t="str">
        <f>_xlfn.XLOOKUP(A1728,Cleaning!$A:$A,Cleaning!$L:$L,0,0)</f>
        <v>Gluten-Free Bun</v>
      </c>
      <c r="K1728" t="str">
        <f>_xlfn.XLOOKUP(A1728,Cleaning!$A:$A,Cleaning!$X:$X,0,0)</f>
        <v>Cash</v>
      </c>
      <c r="L1728" s="3">
        <f>_xlfn.XLOOKUP(A1728,Cleaning!$A:$A,Cleaning!$M:$M,0,0)</f>
        <v>1</v>
      </c>
      <c r="M1728" s="5">
        <f>_xlfn.XLOOKUP(A1728,Cleaning!$A:$A,Cleaning!$O:$O,0,0)</f>
        <v>9.7199999999999989</v>
      </c>
      <c r="N1728" s="12">
        <f>_xlfn.XLOOKUP(A1728,Cleaning!$A:$A,Cleaning!$P:$P,0,0)</f>
        <v>9.7199999999999989</v>
      </c>
      <c r="O1728">
        <f>_xlfn.XLOOKUP(A1728,Cleaning!$A:$A,Cleaning!$R:$R,0,0)</f>
        <v>0</v>
      </c>
      <c r="P1728">
        <f>_xlfn.XLOOKUP(A1728,Cleaning!$A:$A,Cleaning!$T:$T,0,0)</f>
        <v>0.73</v>
      </c>
      <c r="Q1728" s="5">
        <f>_xlfn.XLOOKUP(A1728,Cleaning!$A:$A,Cleaning!$V:$V,0,0)</f>
        <v>10.45</v>
      </c>
    </row>
    <row r="1729" spans="1:17" x14ac:dyDescent="0.3">
      <c r="A1729" s="3">
        <v>121727</v>
      </c>
      <c r="B1729">
        <f>_xlfn.XLOOKUP(A1729,Cleaning!$A:$A,Cleaning!$B:$B,0,0)</f>
        <v>103</v>
      </c>
      <c r="C1729" s="2">
        <f>_xlfn.XLOOKUP(A1729,Cleaning!$A:$A,Cleaning!$C:$C,0,0)</f>
        <v>45794</v>
      </c>
      <c r="D1729" s="4">
        <f>_xlfn.XLOOKUP(A1729,Cleaning!$A:$A,Cleaning!$D:$D,0,0)</f>
        <v>0.34017361111111111</v>
      </c>
      <c r="E1729" s="2">
        <f>_xlfn.XLOOKUP(A1729,Cleaning!$A:$A,Cleaning!$E:$E,0,0)</f>
        <v>45794</v>
      </c>
      <c r="F1729" s="10" t="str">
        <f>_xlfn.XLOOKUP(A1729,Cleaning!$A:$A,Cleaning!$F:$F,0,0)</f>
        <v>Saturday</v>
      </c>
      <c r="G1729" t="str">
        <f>_xlfn.XLOOKUP(A1729,Cleaning!$A:$A,Cleaning!$G:$G,0,0)</f>
        <v>Dinner</v>
      </c>
      <c r="H1729" t="str">
        <f>_xlfn.XLOOKUP(A1729,Cleaning!$A:$A,Cleaning!$I:$I,0,0)</f>
        <v>Drive-Thru</v>
      </c>
      <c r="I1729" t="str">
        <f>_xlfn.XLOOKUP(A1729,Cleaning!$A:$A,Cleaning!$J:$J,0,0)</f>
        <v>French Fries</v>
      </c>
      <c r="J1729" t="str">
        <f>_xlfn.XLOOKUP(A1729,Cleaning!$A:$A,Cleaning!$L:$L,0,0)</f>
        <v>Small Size</v>
      </c>
      <c r="K1729" t="str">
        <f>_xlfn.XLOOKUP(A1729,Cleaning!$A:$A,Cleaning!$X:$X,0,0)</f>
        <v>MobilePay</v>
      </c>
      <c r="L1729" s="3">
        <f>_xlfn.XLOOKUP(A1729,Cleaning!$A:$A,Cleaning!$M:$M,0,0)</f>
        <v>2</v>
      </c>
      <c r="M1729" s="5">
        <f>_xlfn.XLOOKUP(A1729,Cleaning!$A:$A,Cleaning!$O:$O,0,0)</f>
        <v>2.5700000000000003</v>
      </c>
      <c r="N1729" s="12">
        <f>_xlfn.XLOOKUP(A1729,Cleaning!$A:$A,Cleaning!$P:$P,0,0)</f>
        <v>5.1400000000000006</v>
      </c>
      <c r="O1729">
        <f>_xlfn.XLOOKUP(A1729,Cleaning!$A:$A,Cleaning!$R:$R,0,0)</f>
        <v>0.77</v>
      </c>
      <c r="P1729">
        <f>_xlfn.XLOOKUP(A1729,Cleaning!$A:$A,Cleaning!$T:$T,0,0)</f>
        <v>0.28000000000000003</v>
      </c>
      <c r="Q1729" s="5">
        <f>_xlfn.XLOOKUP(A1729,Cleaning!$A:$A,Cleaning!$V:$V,0,0)</f>
        <v>4.6500000000000004</v>
      </c>
    </row>
    <row r="1730" spans="1:17" x14ac:dyDescent="0.3">
      <c r="A1730" s="3">
        <v>121728</v>
      </c>
      <c r="B1730">
        <f>_xlfn.XLOOKUP(A1730,Cleaning!$A:$A,Cleaning!$B:$B,0,0)</f>
        <v>301</v>
      </c>
      <c r="C1730" s="2">
        <f>_xlfn.XLOOKUP(A1730,Cleaning!$A:$A,Cleaning!$C:$C,0,0)</f>
        <v>45788</v>
      </c>
      <c r="D1730" s="4">
        <f>_xlfn.XLOOKUP(A1730,Cleaning!$A:$A,Cleaning!$D:$D,0,0)</f>
        <v>5.5659722222222222E-2</v>
      </c>
      <c r="E1730" s="2">
        <f>_xlfn.XLOOKUP(A1730,Cleaning!$A:$A,Cleaning!$E:$E,0,0)</f>
        <v>45788</v>
      </c>
      <c r="F1730" s="10" t="str">
        <f>_xlfn.XLOOKUP(A1730,Cleaning!$A:$A,Cleaning!$F:$F,0,0)</f>
        <v>Sunday</v>
      </c>
      <c r="G1730" t="str">
        <f>_xlfn.XLOOKUP(A1730,Cleaning!$A:$A,Cleaning!$G:$G,0,0)</f>
        <v>Lunch</v>
      </c>
      <c r="H1730" t="str">
        <f>_xlfn.XLOOKUP(A1730,Cleaning!$A:$A,Cleaning!$I:$I,0,0)</f>
        <v>Dine-In</v>
      </c>
      <c r="I1730" t="str">
        <f>_xlfn.XLOOKUP(A1730,Cleaning!$A:$A,Cleaning!$J:$J,0,0)</f>
        <v>Double Cheeseburger Combo</v>
      </c>
      <c r="J1730" t="str">
        <f>_xlfn.XLOOKUP(A1730,Cleaning!$A:$A,Cleaning!$L:$L,0,0)</f>
        <v>No Modifier</v>
      </c>
      <c r="K1730" t="str">
        <f>_xlfn.XLOOKUP(A1730,Cleaning!$A:$A,Cleaning!$X:$X,0,0)</f>
        <v>Card</v>
      </c>
      <c r="L1730" s="3">
        <f>_xlfn.XLOOKUP(A1730,Cleaning!$A:$A,Cleaning!$M:$M,0,0)</f>
        <v>1</v>
      </c>
      <c r="M1730" s="5">
        <f>_xlfn.XLOOKUP(A1730,Cleaning!$A:$A,Cleaning!$O:$O,0,0)</f>
        <v>10.17</v>
      </c>
      <c r="N1730" s="12">
        <f>_xlfn.XLOOKUP(A1730,Cleaning!$A:$A,Cleaning!$P:$P,0,0)</f>
        <v>10.17</v>
      </c>
      <c r="O1730">
        <f>_xlfn.XLOOKUP(A1730,Cleaning!$A:$A,Cleaning!$R:$R,0,0)</f>
        <v>0</v>
      </c>
      <c r="P1730">
        <f>_xlfn.XLOOKUP(A1730,Cleaning!$A:$A,Cleaning!$T:$T,0,0)</f>
        <v>0.76</v>
      </c>
      <c r="Q1730" s="5">
        <f>_xlfn.XLOOKUP(A1730,Cleaning!$A:$A,Cleaning!$V:$V,0,0)</f>
        <v>10.93</v>
      </c>
    </row>
    <row r="1731" spans="1:17" x14ac:dyDescent="0.3">
      <c r="A1731" s="3">
        <v>121729</v>
      </c>
      <c r="B1731">
        <f>_xlfn.XLOOKUP(A1731,Cleaning!$A:$A,Cleaning!$B:$B,0,0)</f>
        <v>101</v>
      </c>
      <c r="C1731" s="2">
        <f>_xlfn.XLOOKUP(A1731,Cleaning!$A:$A,Cleaning!$C:$C,0,0)</f>
        <v>45785</v>
      </c>
      <c r="D1731" s="4">
        <f>_xlfn.XLOOKUP(A1731,Cleaning!$A:$A,Cleaning!$D:$D,0,0)</f>
        <v>0.48881944444444442</v>
      </c>
      <c r="E1731" s="2">
        <f>_xlfn.XLOOKUP(A1731,Cleaning!$A:$A,Cleaning!$E:$E,0,0)</f>
        <v>45785</v>
      </c>
      <c r="F1731" s="10" t="str">
        <f>_xlfn.XLOOKUP(A1731,Cleaning!$A:$A,Cleaning!$F:$F,0,0)</f>
        <v>Thursday</v>
      </c>
      <c r="G1731" t="str">
        <f>_xlfn.XLOOKUP(A1731,Cleaning!$A:$A,Cleaning!$G:$G,0,0)</f>
        <v>Morning</v>
      </c>
      <c r="H1731" t="str">
        <f>_xlfn.XLOOKUP(A1731,Cleaning!$A:$A,Cleaning!$I:$I,0,0)</f>
        <v>Dine-In</v>
      </c>
      <c r="I1731" t="str">
        <f>_xlfn.XLOOKUP(A1731,Cleaning!$A:$A,Cleaning!$J:$J,0,0)</f>
        <v>Coffee</v>
      </c>
      <c r="J1731" t="str">
        <f>_xlfn.XLOOKUP(A1731,Cleaning!$A:$A,Cleaning!$L:$L,0,0)</f>
        <v>No Modifier</v>
      </c>
      <c r="K1731" t="str">
        <f>_xlfn.XLOOKUP(A1731,Cleaning!$A:$A,Cleaning!$X:$X,0,0)</f>
        <v>Cash</v>
      </c>
      <c r="L1731" s="3">
        <f>_xlfn.XLOOKUP(A1731,Cleaning!$A:$A,Cleaning!$M:$M,0,0)</f>
        <v>3</v>
      </c>
      <c r="M1731" s="5">
        <f>_xlfn.XLOOKUP(A1731,Cleaning!$A:$A,Cleaning!$O:$O,0,0)</f>
        <v>2.2600000000000002</v>
      </c>
      <c r="N1731" s="12">
        <f>_xlfn.XLOOKUP(A1731,Cleaning!$A:$A,Cleaning!$P:$P,0,0)</f>
        <v>6.7800000000000011</v>
      </c>
      <c r="O1731">
        <f>_xlfn.XLOOKUP(A1731,Cleaning!$A:$A,Cleaning!$R:$R,0,0)</f>
        <v>0</v>
      </c>
      <c r="P1731">
        <f>_xlfn.XLOOKUP(A1731,Cleaning!$A:$A,Cleaning!$T:$T,0,0)</f>
        <v>0.51</v>
      </c>
      <c r="Q1731" s="5">
        <f>_xlfn.XLOOKUP(A1731,Cleaning!$A:$A,Cleaning!$V:$V,0,0)</f>
        <v>7.29</v>
      </c>
    </row>
    <row r="1732" spans="1:17" x14ac:dyDescent="0.3">
      <c r="A1732" s="3">
        <v>121730</v>
      </c>
      <c r="B1732">
        <f>_xlfn.XLOOKUP(A1732,Cleaning!$A:$A,Cleaning!$B:$B,0,0)</f>
        <v>202</v>
      </c>
      <c r="C1732" s="2">
        <f>_xlfn.XLOOKUP(A1732,Cleaning!$A:$A,Cleaning!$C:$C,0,0)</f>
        <v>45777</v>
      </c>
      <c r="D1732" s="4">
        <f>_xlfn.XLOOKUP(A1732,Cleaning!$A:$A,Cleaning!$D:$D,0,0)</f>
        <v>0.15018518518518517</v>
      </c>
      <c r="E1732" s="2">
        <f>_xlfn.XLOOKUP(A1732,Cleaning!$A:$A,Cleaning!$E:$E,0,0)</f>
        <v>45777</v>
      </c>
      <c r="F1732" s="10" t="str">
        <f>_xlfn.XLOOKUP(A1732,Cleaning!$A:$A,Cleaning!$F:$F,0,0)</f>
        <v>Wednesday</v>
      </c>
      <c r="G1732" t="str">
        <f>_xlfn.XLOOKUP(A1732,Cleaning!$A:$A,Cleaning!$G:$G,0,0)</f>
        <v>Afternoon</v>
      </c>
      <c r="H1732" t="str">
        <f>_xlfn.XLOOKUP(A1732,Cleaning!$A:$A,Cleaning!$I:$I,0,0)</f>
        <v>Dine-In</v>
      </c>
      <c r="I1732" t="str">
        <f>_xlfn.XLOOKUP(A1732,Cleaning!$A:$A,Cleaning!$J:$J,0,0)</f>
        <v>Chicken Nuggets (6pc)</v>
      </c>
      <c r="J1732" t="str">
        <f>_xlfn.XLOOKUP(A1732,Cleaning!$A:$A,Cleaning!$L:$L,0,0)</f>
        <v>No Modifier</v>
      </c>
      <c r="K1732" t="str">
        <f>_xlfn.XLOOKUP(A1732,Cleaning!$A:$A,Cleaning!$X:$X,0,0)</f>
        <v>MobilePay</v>
      </c>
      <c r="L1732" s="3">
        <f>_xlfn.XLOOKUP(A1732,Cleaning!$A:$A,Cleaning!$M:$M,0,0)</f>
        <v>1</v>
      </c>
      <c r="M1732" s="5">
        <f>_xlfn.XLOOKUP(A1732,Cleaning!$A:$A,Cleaning!$O:$O,0,0)</f>
        <v>3.6799999999999997</v>
      </c>
      <c r="N1732" s="12">
        <f>_xlfn.XLOOKUP(A1732,Cleaning!$A:$A,Cleaning!$P:$P,0,0)</f>
        <v>3.6799999999999997</v>
      </c>
      <c r="O1732">
        <f>_xlfn.XLOOKUP(A1732,Cleaning!$A:$A,Cleaning!$R:$R,0,0)</f>
        <v>0</v>
      </c>
      <c r="P1732">
        <f>_xlfn.XLOOKUP(A1732,Cleaning!$A:$A,Cleaning!$T:$T,0,0)</f>
        <v>0.26</v>
      </c>
      <c r="Q1732" s="5">
        <f>_xlfn.XLOOKUP(A1732,Cleaning!$A:$A,Cleaning!$V:$V,0,0)</f>
        <v>3.94</v>
      </c>
    </row>
    <row r="1733" spans="1:17" x14ac:dyDescent="0.3">
      <c r="A1733" s="3">
        <v>121731</v>
      </c>
      <c r="B1733">
        <f>_xlfn.XLOOKUP(A1733,Cleaning!$A:$A,Cleaning!$B:$B,0,0)</f>
        <v>402</v>
      </c>
      <c r="C1733" s="2">
        <f>_xlfn.XLOOKUP(A1733,Cleaning!$A:$A,Cleaning!$C:$C,0,0)</f>
        <v>45846</v>
      </c>
      <c r="D1733" s="4">
        <f>_xlfn.XLOOKUP(A1733,Cleaning!$A:$A,Cleaning!$D:$D,0,0)</f>
        <v>0.13114583333333332</v>
      </c>
      <c r="E1733" s="2">
        <f>_xlfn.XLOOKUP(A1733,Cleaning!$A:$A,Cleaning!$E:$E,0,0)</f>
        <v>45846</v>
      </c>
      <c r="F1733" s="10" t="str">
        <f>_xlfn.XLOOKUP(A1733,Cleaning!$A:$A,Cleaning!$F:$F,0,0)</f>
        <v>Tuesday</v>
      </c>
      <c r="G1733" t="str">
        <f>_xlfn.XLOOKUP(A1733,Cleaning!$A:$A,Cleaning!$G:$G,0,0)</f>
        <v>Afternoon</v>
      </c>
      <c r="H1733" t="str">
        <f>_xlfn.XLOOKUP(A1733,Cleaning!$A:$A,Cleaning!$I:$I,0,0)</f>
        <v>Drive-Thru</v>
      </c>
      <c r="I1733" t="str">
        <f>_xlfn.XLOOKUP(A1733,Cleaning!$A:$A,Cleaning!$J:$J,0,0)</f>
        <v>Chicken Nuggets (10pc)</v>
      </c>
      <c r="J1733" t="str">
        <f>_xlfn.XLOOKUP(A1733,Cleaning!$A:$A,Cleaning!$L:$L,0,0)</f>
        <v>No Modifier</v>
      </c>
      <c r="K1733" t="str">
        <f>_xlfn.XLOOKUP(A1733,Cleaning!$A:$A,Cleaning!$X:$X,0,0)</f>
        <v>Card</v>
      </c>
      <c r="L1733" s="3">
        <f>_xlfn.XLOOKUP(A1733,Cleaning!$A:$A,Cleaning!$M:$M,0,0)</f>
        <v>1</v>
      </c>
      <c r="M1733" s="5">
        <f>_xlfn.XLOOKUP(A1733,Cleaning!$A:$A,Cleaning!$O:$O,0,0)</f>
        <v>4.87</v>
      </c>
      <c r="N1733" s="12">
        <f>_xlfn.XLOOKUP(A1733,Cleaning!$A:$A,Cleaning!$P:$P,0,0)</f>
        <v>4.87</v>
      </c>
      <c r="O1733">
        <f>_xlfn.XLOOKUP(A1733,Cleaning!$A:$A,Cleaning!$R:$R,0,0)</f>
        <v>0</v>
      </c>
      <c r="P1733">
        <f>_xlfn.XLOOKUP(A1733,Cleaning!$A:$A,Cleaning!$T:$T,0,0)</f>
        <v>0.32</v>
      </c>
      <c r="Q1733" s="5">
        <f>_xlfn.XLOOKUP(A1733,Cleaning!$A:$A,Cleaning!$V:$V,0,0)</f>
        <v>5.19</v>
      </c>
    </row>
    <row r="1734" spans="1:17" x14ac:dyDescent="0.3">
      <c r="A1734" s="3">
        <v>121732</v>
      </c>
      <c r="B1734">
        <f>_xlfn.XLOOKUP(A1734,Cleaning!$A:$A,Cleaning!$B:$B,0,0)</f>
        <v>201</v>
      </c>
      <c r="C1734" s="2">
        <f>_xlfn.XLOOKUP(A1734,Cleaning!$A:$A,Cleaning!$C:$C,0,0)</f>
        <v>45814</v>
      </c>
      <c r="D1734" s="4">
        <f>_xlfn.XLOOKUP(A1734,Cleaning!$A:$A,Cleaning!$D:$D,0,0)</f>
        <v>0.47921296296296295</v>
      </c>
      <c r="E1734" s="2">
        <f>_xlfn.XLOOKUP(A1734,Cleaning!$A:$A,Cleaning!$E:$E,0,0)</f>
        <v>45814</v>
      </c>
      <c r="F1734" s="10" t="str">
        <f>_xlfn.XLOOKUP(A1734,Cleaning!$A:$A,Cleaning!$F:$F,0,0)</f>
        <v>Friday</v>
      </c>
      <c r="G1734" t="str">
        <f>_xlfn.XLOOKUP(A1734,Cleaning!$A:$A,Cleaning!$G:$G,0,0)</f>
        <v>Morning</v>
      </c>
      <c r="H1734" t="str">
        <f>_xlfn.XLOOKUP(A1734,Cleaning!$A:$A,Cleaning!$I:$I,0,0)</f>
        <v>Dine-In</v>
      </c>
      <c r="I1734" t="str">
        <f>_xlfn.XLOOKUP(A1734,Cleaning!$A:$A,Cleaning!$J:$J,0,0)</f>
        <v>Egg Muffin</v>
      </c>
      <c r="J1734" t="str">
        <f>_xlfn.XLOOKUP(A1734,Cleaning!$A:$A,Cleaning!$L:$L,0,0)</f>
        <v>No Modifier</v>
      </c>
      <c r="K1734" t="str">
        <f>_xlfn.XLOOKUP(A1734,Cleaning!$A:$A,Cleaning!$X:$X,0,0)</f>
        <v>Cash</v>
      </c>
      <c r="L1734" s="3">
        <f>_xlfn.XLOOKUP(A1734,Cleaning!$A:$A,Cleaning!$M:$M,0,0)</f>
        <v>2</v>
      </c>
      <c r="M1734" s="5">
        <f>_xlfn.XLOOKUP(A1734,Cleaning!$A:$A,Cleaning!$O:$O,0,0)</f>
        <v>3.24</v>
      </c>
      <c r="N1734" s="12">
        <f>_xlfn.XLOOKUP(A1734,Cleaning!$A:$A,Cleaning!$P:$P,0,0)</f>
        <v>6.48</v>
      </c>
      <c r="O1734">
        <f>_xlfn.XLOOKUP(A1734,Cleaning!$A:$A,Cleaning!$R:$R,0,0)</f>
        <v>0</v>
      </c>
      <c r="P1734">
        <f>_xlfn.XLOOKUP(A1734,Cleaning!$A:$A,Cleaning!$T:$T,0,0)</f>
        <v>0.55000000000000004</v>
      </c>
      <c r="Q1734" s="5">
        <f>_xlfn.XLOOKUP(A1734,Cleaning!$A:$A,Cleaning!$V:$V,0,0)</f>
        <v>7.03</v>
      </c>
    </row>
    <row r="1735" spans="1:17" x14ac:dyDescent="0.3">
      <c r="A1735" s="3">
        <v>121733</v>
      </c>
      <c r="B1735">
        <f>_xlfn.XLOOKUP(A1735,Cleaning!$A:$A,Cleaning!$B:$B,0,0)</f>
        <v>103</v>
      </c>
      <c r="C1735" s="2">
        <f>_xlfn.XLOOKUP(A1735,Cleaning!$A:$A,Cleaning!$C:$C,0,0)</f>
        <v>45857</v>
      </c>
      <c r="D1735" s="4">
        <f>_xlfn.XLOOKUP(A1735,Cleaning!$A:$A,Cleaning!$D:$D,0,0)</f>
        <v>0.37912037037037039</v>
      </c>
      <c r="E1735" s="2">
        <f>_xlfn.XLOOKUP(A1735,Cleaning!$A:$A,Cleaning!$E:$E,0,0)</f>
        <v>45857</v>
      </c>
      <c r="F1735" s="10" t="str">
        <f>_xlfn.XLOOKUP(A1735,Cleaning!$A:$A,Cleaning!$F:$F,0,0)</f>
        <v>Saturday</v>
      </c>
      <c r="G1735" t="str">
        <f>_xlfn.XLOOKUP(A1735,Cleaning!$A:$A,Cleaning!$G:$G,0,0)</f>
        <v>Breakfast</v>
      </c>
      <c r="H1735" t="str">
        <f>_xlfn.XLOOKUP(A1735,Cleaning!$A:$A,Cleaning!$I:$I,0,0)</f>
        <v>Drive-Thru</v>
      </c>
      <c r="I1735" t="str">
        <f>_xlfn.XLOOKUP(A1735,Cleaning!$A:$A,Cleaning!$J:$J,0,0)</f>
        <v>Egg Muffin</v>
      </c>
      <c r="J1735" t="str">
        <f>_xlfn.XLOOKUP(A1735,Cleaning!$A:$A,Cleaning!$L:$L,0,0)</f>
        <v>No Modifier</v>
      </c>
      <c r="K1735" t="str">
        <f>_xlfn.XLOOKUP(A1735,Cleaning!$A:$A,Cleaning!$X:$X,0,0)</f>
        <v>Card</v>
      </c>
      <c r="L1735" s="3">
        <f>_xlfn.XLOOKUP(A1735,Cleaning!$A:$A,Cleaning!$M:$M,0,0)</f>
        <v>1</v>
      </c>
      <c r="M1735" s="5">
        <f>_xlfn.XLOOKUP(A1735,Cleaning!$A:$A,Cleaning!$O:$O,0,0)</f>
        <v>3.16</v>
      </c>
      <c r="N1735" s="12">
        <f>_xlfn.XLOOKUP(A1735,Cleaning!$A:$A,Cleaning!$P:$P,0,0)</f>
        <v>3.16</v>
      </c>
      <c r="O1735">
        <f>_xlfn.XLOOKUP(A1735,Cleaning!$A:$A,Cleaning!$R:$R,0,0)</f>
        <v>0</v>
      </c>
      <c r="P1735">
        <f>_xlfn.XLOOKUP(A1735,Cleaning!$A:$A,Cleaning!$T:$T,0,0)</f>
        <v>0.24</v>
      </c>
      <c r="Q1735" s="5">
        <f>_xlfn.XLOOKUP(A1735,Cleaning!$A:$A,Cleaning!$V:$V,0,0)</f>
        <v>3.4</v>
      </c>
    </row>
    <row r="1736" spans="1:17" x14ac:dyDescent="0.3">
      <c r="A1736" s="3">
        <v>121734</v>
      </c>
      <c r="B1736">
        <f>_xlfn.XLOOKUP(A1736,Cleaning!$A:$A,Cleaning!$B:$B,0,0)</f>
        <v>403</v>
      </c>
      <c r="C1736" s="2">
        <f>_xlfn.XLOOKUP(A1736,Cleaning!$A:$A,Cleaning!$C:$C,0,0)</f>
        <v>45804</v>
      </c>
      <c r="D1736" s="4">
        <f>_xlfn.XLOOKUP(A1736,Cleaning!$A:$A,Cleaning!$D:$D,0,0)</f>
        <v>0.40516203703703701</v>
      </c>
      <c r="E1736" s="2">
        <f>_xlfn.XLOOKUP(A1736,Cleaning!$A:$A,Cleaning!$E:$E,0,0)</f>
        <v>45804</v>
      </c>
      <c r="F1736" s="10" t="str">
        <f>_xlfn.XLOOKUP(A1736,Cleaning!$A:$A,Cleaning!$F:$F,0,0)</f>
        <v>Tuesday</v>
      </c>
      <c r="G1736" t="str">
        <f>_xlfn.XLOOKUP(A1736,Cleaning!$A:$A,Cleaning!$G:$G,0,0)</f>
        <v>Dinner</v>
      </c>
      <c r="H1736" t="str">
        <f>_xlfn.XLOOKUP(A1736,Cleaning!$A:$A,Cleaning!$I:$I,0,0)</f>
        <v>Dine-In</v>
      </c>
      <c r="I1736" t="str">
        <f>_xlfn.XLOOKUP(A1736,Cleaning!$A:$A,Cleaning!$J:$J,0,0)</f>
        <v>Chicken Sandwich</v>
      </c>
      <c r="J1736" t="str">
        <f>_xlfn.XLOOKUP(A1736,Cleaning!$A:$A,Cleaning!$L:$L,0,0)</f>
        <v>Extra Cheese</v>
      </c>
      <c r="K1736" t="str">
        <f>_xlfn.XLOOKUP(A1736,Cleaning!$A:$A,Cleaning!$X:$X,0,0)</f>
        <v>Card</v>
      </c>
      <c r="L1736" s="3">
        <f>_xlfn.XLOOKUP(A1736,Cleaning!$A:$A,Cleaning!$M:$M,0,0)</f>
        <v>1</v>
      </c>
      <c r="M1736" s="5">
        <f>_xlfn.XLOOKUP(A1736,Cleaning!$A:$A,Cleaning!$O:$O,0,0)</f>
        <v>6.18</v>
      </c>
      <c r="N1736" s="12">
        <f>_xlfn.XLOOKUP(A1736,Cleaning!$A:$A,Cleaning!$P:$P,0,0)</f>
        <v>6.18</v>
      </c>
      <c r="O1736">
        <f>_xlfn.XLOOKUP(A1736,Cleaning!$A:$A,Cleaning!$R:$R,0,0)</f>
        <v>0</v>
      </c>
      <c r="P1736">
        <f>_xlfn.XLOOKUP(A1736,Cleaning!$A:$A,Cleaning!$T:$T,0,0)</f>
        <v>0.37</v>
      </c>
      <c r="Q1736" s="5">
        <f>_xlfn.XLOOKUP(A1736,Cleaning!$A:$A,Cleaning!$V:$V,0,0)</f>
        <v>6.55</v>
      </c>
    </row>
    <row r="1737" spans="1:17" x14ac:dyDescent="0.3">
      <c r="A1737" s="3">
        <v>121735</v>
      </c>
      <c r="B1737">
        <f>_xlfn.XLOOKUP(A1737,Cleaning!$A:$A,Cleaning!$B:$B,0,0)</f>
        <v>201</v>
      </c>
      <c r="C1737" s="2">
        <f>_xlfn.XLOOKUP(A1737,Cleaning!$A:$A,Cleaning!$C:$C,0,0)</f>
        <v>45859</v>
      </c>
      <c r="D1737" s="4">
        <f>_xlfn.XLOOKUP(A1737,Cleaning!$A:$A,Cleaning!$D:$D,0,0)</f>
        <v>0.28364583333333332</v>
      </c>
      <c r="E1737" s="2">
        <f>_xlfn.XLOOKUP(A1737,Cleaning!$A:$A,Cleaning!$E:$E,0,0)</f>
        <v>45859</v>
      </c>
      <c r="F1737" s="10" t="str">
        <f>_xlfn.XLOOKUP(A1737,Cleaning!$A:$A,Cleaning!$F:$F,0,0)</f>
        <v>Monday</v>
      </c>
      <c r="G1737" t="str">
        <f>_xlfn.XLOOKUP(A1737,Cleaning!$A:$A,Cleaning!$G:$G,0,0)</f>
        <v>Breakfast</v>
      </c>
      <c r="H1737" t="str">
        <f>_xlfn.XLOOKUP(A1737,Cleaning!$A:$A,Cleaning!$I:$I,0,0)</f>
        <v>Drive-Thru</v>
      </c>
      <c r="I1737" t="str">
        <f>_xlfn.XLOOKUP(A1737,Cleaning!$A:$A,Cleaning!$J:$J,0,0)</f>
        <v>Breakfast Burrito</v>
      </c>
      <c r="J1737" t="str">
        <f>_xlfn.XLOOKUP(A1737,Cleaning!$A:$A,Cleaning!$L:$L,0,0)</f>
        <v>Extra Egg</v>
      </c>
      <c r="K1737" t="str">
        <f>_xlfn.XLOOKUP(A1737,Cleaning!$A:$A,Cleaning!$X:$X,0,0)</f>
        <v>Cash</v>
      </c>
      <c r="L1737" s="3">
        <f>_xlfn.XLOOKUP(A1737,Cleaning!$A:$A,Cleaning!$M:$M,0,0)</f>
        <v>2</v>
      </c>
      <c r="M1737" s="5">
        <f>_xlfn.XLOOKUP(A1737,Cleaning!$A:$A,Cleaning!$O:$O,0,0)</f>
        <v>4.34</v>
      </c>
      <c r="N1737" s="12">
        <f>_xlfn.XLOOKUP(A1737,Cleaning!$A:$A,Cleaning!$P:$P,0,0)</f>
        <v>8.68</v>
      </c>
      <c r="O1737">
        <f>_xlfn.XLOOKUP(A1737,Cleaning!$A:$A,Cleaning!$R:$R,0,0)</f>
        <v>0.87</v>
      </c>
      <c r="P1737">
        <f>_xlfn.XLOOKUP(A1737,Cleaning!$A:$A,Cleaning!$T:$T,0,0)</f>
        <v>0.74</v>
      </c>
      <c r="Q1737" s="5">
        <f>_xlfn.XLOOKUP(A1737,Cleaning!$A:$A,Cleaning!$V:$V,0,0)</f>
        <v>8.5500000000000007</v>
      </c>
    </row>
    <row r="1738" spans="1:17" x14ac:dyDescent="0.3">
      <c r="A1738" s="3">
        <v>121736</v>
      </c>
      <c r="B1738">
        <f>_xlfn.XLOOKUP(A1738,Cleaning!$A:$A,Cleaning!$B:$B,0,0)</f>
        <v>202</v>
      </c>
      <c r="C1738" s="2">
        <f>_xlfn.XLOOKUP(A1738,Cleaning!$A:$A,Cleaning!$C:$C,0,0)</f>
        <v>45774</v>
      </c>
      <c r="D1738" s="4">
        <f>_xlfn.XLOOKUP(A1738,Cleaning!$A:$A,Cleaning!$D:$D,0,0)</f>
        <v>0.21336805555555555</v>
      </c>
      <c r="E1738" s="2">
        <f>_xlfn.XLOOKUP(A1738,Cleaning!$A:$A,Cleaning!$E:$E,0,0)</f>
        <v>45774</v>
      </c>
      <c r="F1738" s="10" t="str">
        <f>_xlfn.XLOOKUP(A1738,Cleaning!$A:$A,Cleaning!$F:$F,0,0)</f>
        <v>Sunday</v>
      </c>
      <c r="G1738" t="str">
        <f>_xlfn.XLOOKUP(A1738,Cleaning!$A:$A,Cleaning!$G:$G,0,0)</f>
        <v>Breakfast</v>
      </c>
      <c r="H1738" t="str">
        <f>_xlfn.XLOOKUP(A1738,Cleaning!$A:$A,Cleaning!$I:$I,0,0)</f>
        <v>Drive-Thru</v>
      </c>
      <c r="I1738" t="str">
        <f>_xlfn.XLOOKUP(A1738,Cleaning!$A:$A,Cleaning!$J:$J,0,0)</f>
        <v>Egg Muffin</v>
      </c>
      <c r="J1738" t="str">
        <f>_xlfn.XLOOKUP(A1738,Cleaning!$A:$A,Cleaning!$L:$L,0,0)</f>
        <v>No Cheese</v>
      </c>
      <c r="K1738" t="str">
        <f>_xlfn.XLOOKUP(A1738,Cleaning!$A:$A,Cleaning!$X:$X,0,0)</f>
        <v>Cash</v>
      </c>
      <c r="L1738" s="3">
        <f>_xlfn.XLOOKUP(A1738,Cleaning!$A:$A,Cleaning!$M:$M,0,0)</f>
        <v>1</v>
      </c>
      <c r="M1738" s="5">
        <f>_xlfn.XLOOKUP(A1738,Cleaning!$A:$A,Cleaning!$O:$O,0,0)</f>
        <v>2.9800000000000004</v>
      </c>
      <c r="N1738" s="12">
        <f>_xlfn.XLOOKUP(A1738,Cleaning!$A:$A,Cleaning!$P:$P,0,0)</f>
        <v>2.9800000000000004</v>
      </c>
      <c r="O1738">
        <f>_xlfn.XLOOKUP(A1738,Cleaning!$A:$A,Cleaning!$R:$R,0,0)</f>
        <v>0</v>
      </c>
      <c r="P1738">
        <f>_xlfn.XLOOKUP(A1738,Cleaning!$A:$A,Cleaning!$T:$T,0,0)</f>
        <v>0.24</v>
      </c>
      <c r="Q1738" s="5">
        <f>_xlfn.XLOOKUP(A1738,Cleaning!$A:$A,Cleaning!$V:$V,0,0)</f>
        <v>3.22</v>
      </c>
    </row>
    <row r="1739" spans="1:17" x14ac:dyDescent="0.3">
      <c r="A1739" s="3">
        <v>121737</v>
      </c>
      <c r="B1739">
        <f>_xlfn.XLOOKUP(A1739,Cleaning!$A:$A,Cleaning!$B:$B,0,0)</f>
        <v>401</v>
      </c>
      <c r="C1739" s="2">
        <f>_xlfn.XLOOKUP(A1739,Cleaning!$A:$A,Cleaning!$C:$C,0,0)</f>
        <v>45773</v>
      </c>
      <c r="D1739" s="4">
        <f>_xlfn.XLOOKUP(A1739,Cleaning!$A:$A,Cleaning!$D:$D,0,0)</f>
        <v>0.10372685185185185</v>
      </c>
      <c r="E1739" s="2">
        <f>_xlfn.XLOOKUP(A1739,Cleaning!$A:$A,Cleaning!$E:$E,0,0)</f>
        <v>45773</v>
      </c>
      <c r="F1739" s="10" t="str">
        <f>_xlfn.XLOOKUP(A1739,Cleaning!$A:$A,Cleaning!$F:$F,0,0)</f>
        <v>Saturday</v>
      </c>
      <c r="G1739" t="str">
        <f>_xlfn.XLOOKUP(A1739,Cleaning!$A:$A,Cleaning!$G:$G,0,0)</f>
        <v>Lunch</v>
      </c>
      <c r="H1739" t="str">
        <f>_xlfn.XLOOKUP(A1739,Cleaning!$A:$A,Cleaning!$I:$I,0,0)</f>
        <v>Drive-Thru</v>
      </c>
      <c r="I1739" t="str">
        <f>_xlfn.XLOOKUP(A1739,Cleaning!$A:$A,Cleaning!$J:$J,0,0)</f>
        <v>Spicy Chicken Combo</v>
      </c>
      <c r="J1739" t="str">
        <f>_xlfn.XLOOKUP(A1739,Cleaning!$A:$A,Cleaning!$L:$L,0,0)</f>
        <v>No Modifier</v>
      </c>
      <c r="K1739" t="str">
        <f>_xlfn.XLOOKUP(A1739,Cleaning!$A:$A,Cleaning!$X:$X,0,0)</f>
        <v>Card</v>
      </c>
      <c r="L1739" s="3">
        <f>_xlfn.XLOOKUP(A1739,Cleaning!$A:$A,Cleaning!$M:$M,0,0)</f>
        <v>1</v>
      </c>
      <c r="M1739" s="5">
        <f>_xlfn.XLOOKUP(A1739,Cleaning!$A:$A,Cleaning!$O:$O,0,0)</f>
        <v>8.76</v>
      </c>
      <c r="N1739" s="12">
        <f>_xlfn.XLOOKUP(A1739,Cleaning!$A:$A,Cleaning!$P:$P,0,0)</f>
        <v>8.76</v>
      </c>
      <c r="O1739">
        <f>_xlfn.XLOOKUP(A1739,Cleaning!$A:$A,Cleaning!$R:$R,0,0)</f>
        <v>1.75</v>
      </c>
      <c r="P1739">
        <f>_xlfn.XLOOKUP(A1739,Cleaning!$A:$A,Cleaning!$T:$T,0,0)</f>
        <v>0.51</v>
      </c>
      <c r="Q1739" s="5">
        <f>_xlfn.XLOOKUP(A1739,Cleaning!$A:$A,Cleaning!$V:$V,0,0)</f>
        <v>7.52</v>
      </c>
    </row>
    <row r="1740" spans="1:17" x14ac:dyDescent="0.3">
      <c r="A1740" s="3">
        <v>121738</v>
      </c>
      <c r="B1740">
        <f>_xlfn.XLOOKUP(A1740,Cleaning!$A:$A,Cleaning!$B:$B,0,0)</f>
        <v>102</v>
      </c>
      <c r="C1740" s="2">
        <f>_xlfn.XLOOKUP(A1740,Cleaning!$A:$A,Cleaning!$C:$C,0,0)</f>
        <v>45769</v>
      </c>
      <c r="D1740" s="4">
        <f>_xlfn.XLOOKUP(A1740,Cleaning!$A:$A,Cleaning!$D:$D,0,0)</f>
        <v>0.44987268518518519</v>
      </c>
      <c r="E1740" s="2">
        <f>_xlfn.XLOOKUP(A1740,Cleaning!$A:$A,Cleaning!$E:$E,0,0)</f>
        <v>45769</v>
      </c>
      <c r="F1740" s="10" t="str">
        <f>_xlfn.XLOOKUP(A1740,Cleaning!$A:$A,Cleaning!$F:$F,0,0)</f>
        <v>Tuesday</v>
      </c>
      <c r="G1740" t="str">
        <f>_xlfn.XLOOKUP(A1740,Cleaning!$A:$A,Cleaning!$G:$G,0,0)</f>
        <v>Breakfast</v>
      </c>
      <c r="H1740" t="str">
        <f>_xlfn.XLOOKUP(A1740,Cleaning!$A:$A,Cleaning!$I:$I,0,0)</f>
        <v>Dine-In</v>
      </c>
      <c r="I1740" t="str">
        <f>_xlfn.XLOOKUP(A1740,Cleaning!$A:$A,Cleaning!$J:$J,0,0)</f>
        <v>Coffee</v>
      </c>
      <c r="J1740" t="str">
        <f>_xlfn.XLOOKUP(A1740,Cleaning!$A:$A,Cleaning!$L:$L,0,0)</f>
        <v>No Ice</v>
      </c>
      <c r="K1740" t="str">
        <f>_xlfn.XLOOKUP(A1740,Cleaning!$A:$A,Cleaning!$X:$X,0,0)</f>
        <v>MobilePay</v>
      </c>
      <c r="L1740" s="3">
        <f>_xlfn.XLOOKUP(A1740,Cleaning!$A:$A,Cleaning!$M:$M,0,0)</f>
        <v>2</v>
      </c>
      <c r="M1740" s="5">
        <f>_xlfn.XLOOKUP(A1740,Cleaning!$A:$A,Cleaning!$O:$O,0,0)</f>
        <v>2.08</v>
      </c>
      <c r="N1740" s="12">
        <f>_xlfn.XLOOKUP(A1740,Cleaning!$A:$A,Cleaning!$P:$P,0,0)</f>
        <v>4.16</v>
      </c>
      <c r="O1740">
        <f>_xlfn.XLOOKUP(A1740,Cleaning!$A:$A,Cleaning!$R:$R,0,0)</f>
        <v>0</v>
      </c>
      <c r="P1740">
        <f>_xlfn.XLOOKUP(A1740,Cleaning!$A:$A,Cleaning!$T:$T,0,0)</f>
        <v>0.35</v>
      </c>
      <c r="Q1740" s="5">
        <f>_xlfn.XLOOKUP(A1740,Cleaning!$A:$A,Cleaning!$V:$V,0,0)</f>
        <v>4.51</v>
      </c>
    </row>
    <row r="1741" spans="1:17" x14ac:dyDescent="0.3">
      <c r="A1741" s="3">
        <v>121739</v>
      </c>
      <c r="B1741">
        <f>_xlfn.XLOOKUP(A1741,Cleaning!$A:$A,Cleaning!$B:$B,0,0)</f>
        <v>301</v>
      </c>
      <c r="C1741" s="2">
        <f>_xlfn.XLOOKUP(A1741,Cleaning!$A:$A,Cleaning!$C:$C,0,0)</f>
        <v>45843</v>
      </c>
      <c r="D1741" s="4">
        <f>_xlfn.XLOOKUP(A1741,Cleaning!$A:$A,Cleaning!$D:$D,0,0)</f>
        <v>0.20738425925925927</v>
      </c>
      <c r="E1741" s="2">
        <f>_xlfn.XLOOKUP(A1741,Cleaning!$A:$A,Cleaning!$E:$E,0,0)</f>
        <v>45843</v>
      </c>
      <c r="F1741" s="10" t="str">
        <f>_xlfn.XLOOKUP(A1741,Cleaning!$A:$A,Cleaning!$F:$F,0,0)</f>
        <v>Saturday</v>
      </c>
      <c r="G1741" t="str">
        <f>_xlfn.XLOOKUP(A1741,Cleaning!$A:$A,Cleaning!$G:$G,0,0)</f>
        <v>Afternoon</v>
      </c>
      <c r="H1741" t="str">
        <f>_xlfn.XLOOKUP(A1741,Cleaning!$A:$A,Cleaning!$I:$I,0,0)</f>
        <v>Drive-Thru</v>
      </c>
      <c r="I1741" t="str">
        <f>_xlfn.XLOOKUP(A1741,Cleaning!$A:$A,Cleaning!$J:$J,0,0)</f>
        <v>Onion Rings</v>
      </c>
      <c r="J1741" t="str">
        <f>_xlfn.XLOOKUP(A1741,Cleaning!$A:$A,Cleaning!$L:$L,0,0)</f>
        <v>No Modifier</v>
      </c>
      <c r="K1741" t="str">
        <f>_xlfn.XLOOKUP(A1741,Cleaning!$A:$A,Cleaning!$X:$X,0,0)</f>
        <v>GiftCard</v>
      </c>
      <c r="L1741" s="3">
        <f>_xlfn.XLOOKUP(A1741,Cleaning!$A:$A,Cleaning!$M:$M,0,0)</f>
        <v>4</v>
      </c>
      <c r="M1741" s="5">
        <f>_xlfn.XLOOKUP(A1741,Cleaning!$A:$A,Cleaning!$O:$O,0,0)</f>
        <v>3.3200000000000003</v>
      </c>
      <c r="N1741" s="12">
        <f>_xlfn.XLOOKUP(A1741,Cleaning!$A:$A,Cleaning!$P:$P,0,0)</f>
        <v>13.280000000000001</v>
      </c>
      <c r="O1741">
        <f>_xlfn.XLOOKUP(A1741,Cleaning!$A:$A,Cleaning!$R:$R,0,0)</f>
        <v>0</v>
      </c>
      <c r="P1741">
        <f>_xlfn.XLOOKUP(A1741,Cleaning!$A:$A,Cleaning!$T:$T,0,0)</f>
        <v>1.2</v>
      </c>
      <c r="Q1741" s="5">
        <f>_xlfn.XLOOKUP(A1741,Cleaning!$A:$A,Cleaning!$V:$V,0,0)</f>
        <v>14.48</v>
      </c>
    </row>
    <row r="1742" spans="1:17" x14ac:dyDescent="0.3">
      <c r="A1742" s="3">
        <v>121740</v>
      </c>
      <c r="B1742">
        <f>_xlfn.XLOOKUP(A1742,Cleaning!$A:$A,Cleaning!$B:$B,0,0)</f>
        <v>101</v>
      </c>
      <c r="C1742" s="2">
        <f>_xlfn.XLOOKUP(A1742,Cleaning!$A:$A,Cleaning!$C:$C,0,0)</f>
        <v>45768</v>
      </c>
      <c r="D1742" s="4">
        <f>_xlfn.XLOOKUP(A1742,Cleaning!$A:$A,Cleaning!$D:$D,0,0)</f>
        <v>0.13728009259259261</v>
      </c>
      <c r="E1742" s="2">
        <f>_xlfn.XLOOKUP(A1742,Cleaning!$A:$A,Cleaning!$E:$E,0,0)</f>
        <v>45768</v>
      </c>
      <c r="F1742" s="10" t="str">
        <f>_xlfn.XLOOKUP(A1742,Cleaning!$A:$A,Cleaning!$F:$F,0,0)</f>
        <v>Monday</v>
      </c>
      <c r="G1742" t="str">
        <f>_xlfn.XLOOKUP(A1742,Cleaning!$A:$A,Cleaning!$G:$G,0,0)</f>
        <v>Afternoon</v>
      </c>
      <c r="H1742" t="str">
        <f>_xlfn.XLOOKUP(A1742,Cleaning!$A:$A,Cleaning!$I:$I,0,0)</f>
        <v>Dine-In</v>
      </c>
      <c r="I1742" t="str">
        <f>_xlfn.XLOOKUP(A1742,Cleaning!$A:$A,Cleaning!$J:$J,0,0)</f>
        <v>French Fries</v>
      </c>
      <c r="J1742" t="str">
        <f>_xlfn.XLOOKUP(A1742,Cleaning!$A:$A,Cleaning!$L:$L,0,0)</f>
        <v>No Modifier</v>
      </c>
      <c r="K1742" t="str">
        <f>_xlfn.XLOOKUP(A1742,Cleaning!$A:$A,Cleaning!$X:$X,0,0)</f>
        <v>Card</v>
      </c>
      <c r="L1742" s="3">
        <f>_xlfn.XLOOKUP(A1742,Cleaning!$A:$A,Cleaning!$M:$M,0,0)</f>
        <v>1</v>
      </c>
      <c r="M1742" s="5">
        <f>_xlfn.XLOOKUP(A1742,Cleaning!$A:$A,Cleaning!$O:$O,0,0)</f>
        <v>2.61</v>
      </c>
      <c r="N1742" s="12">
        <f>_xlfn.XLOOKUP(A1742,Cleaning!$A:$A,Cleaning!$P:$P,0,0)</f>
        <v>2.61</v>
      </c>
      <c r="O1742">
        <f>_xlfn.XLOOKUP(A1742,Cleaning!$A:$A,Cleaning!$R:$R,0,0)</f>
        <v>0.52</v>
      </c>
      <c r="P1742">
        <f>_xlfn.XLOOKUP(A1742,Cleaning!$A:$A,Cleaning!$T:$T,0,0)</f>
        <v>0.17</v>
      </c>
      <c r="Q1742" s="5">
        <f>_xlfn.XLOOKUP(A1742,Cleaning!$A:$A,Cleaning!$V:$V,0,0)</f>
        <v>2.2599999999999998</v>
      </c>
    </row>
    <row r="1743" spans="1:17" x14ac:dyDescent="0.3">
      <c r="A1743" s="3">
        <v>121741</v>
      </c>
      <c r="B1743">
        <f>_xlfn.XLOOKUP(A1743,Cleaning!$A:$A,Cleaning!$B:$B,0,0)</f>
        <v>403</v>
      </c>
      <c r="C1743" s="2">
        <f>_xlfn.XLOOKUP(A1743,Cleaning!$A:$A,Cleaning!$C:$C,0,0)</f>
        <v>45799</v>
      </c>
      <c r="D1743" s="4">
        <f>_xlfn.XLOOKUP(A1743,Cleaning!$A:$A,Cleaning!$D:$D,0,0)</f>
        <v>0.51075231481481487</v>
      </c>
      <c r="E1743" s="2">
        <f>_xlfn.XLOOKUP(A1743,Cleaning!$A:$A,Cleaning!$E:$E,0,0)</f>
        <v>45799</v>
      </c>
      <c r="F1743" s="10" t="str">
        <f>_xlfn.XLOOKUP(A1743,Cleaning!$A:$A,Cleaning!$F:$F,0,0)</f>
        <v>Thursday</v>
      </c>
      <c r="G1743" t="str">
        <f>_xlfn.XLOOKUP(A1743,Cleaning!$A:$A,Cleaning!$G:$G,0,0)</f>
        <v>Lunch</v>
      </c>
      <c r="H1743" t="str">
        <f>_xlfn.XLOOKUP(A1743,Cleaning!$A:$A,Cleaning!$I:$I,0,0)</f>
        <v>Dine-In</v>
      </c>
      <c r="I1743" t="str">
        <f>_xlfn.XLOOKUP(A1743,Cleaning!$A:$A,Cleaning!$J:$J,0,0)</f>
        <v>French Fries</v>
      </c>
      <c r="J1743" t="str">
        <f>_xlfn.XLOOKUP(A1743,Cleaning!$A:$A,Cleaning!$L:$L,0,0)</f>
        <v>Small Size</v>
      </c>
      <c r="K1743" t="str">
        <f>_xlfn.XLOOKUP(A1743,Cleaning!$A:$A,Cleaning!$X:$X,0,0)</f>
        <v>Cash</v>
      </c>
      <c r="L1743" s="3">
        <f>_xlfn.XLOOKUP(A1743,Cleaning!$A:$A,Cleaning!$M:$M,0,0)</f>
        <v>1</v>
      </c>
      <c r="M1743" s="5">
        <f>_xlfn.XLOOKUP(A1743,Cleaning!$A:$A,Cleaning!$O:$O,0,0)</f>
        <v>2.2899999999999996</v>
      </c>
      <c r="N1743" s="12">
        <f>_xlfn.XLOOKUP(A1743,Cleaning!$A:$A,Cleaning!$P:$P,0,0)</f>
        <v>2.2899999999999996</v>
      </c>
      <c r="O1743">
        <f>_xlfn.XLOOKUP(A1743,Cleaning!$A:$A,Cleaning!$R:$R,0,0)</f>
        <v>0</v>
      </c>
      <c r="P1743">
        <f>_xlfn.XLOOKUP(A1743,Cleaning!$A:$A,Cleaning!$T:$T,0,0)</f>
        <v>0.22</v>
      </c>
      <c r="Q1743" s="5">
        <f>_xlfn.XLOOKUP(A1743,Cleaning!$A:$A,Cleaning!$V:$V,0,0)</f>
        <v>2.5099999999999998</v>
      </c>
    </row>
    <row r="1744" spans="1:17" x14ac:dyDescent="0.3">
      <c r="A1744" s="3">
        <v>121742</v>
      </c>
      <c r="B1744">
        <f>_xlfn.XLOOKUP(A1744,Cleaning!$A:$A,Cleaning!$B:$B,0,0)</f>
        <v>301</v>
      </c>
      <c r="C1744" s="2">
        <f>_xlfn.XLOOKUP(A1744,Cleaning!$A:$A,Cleaning!$C:$C,0,0)</f>
        <v>45767</v>
      </c>
      <c r="D1744" s="4">
        <f>_xlfn.XLOOKUP(A1744,Cleaning!$A:$A,Cleaning!$D:$D,0,0)</f>
        <v>0.46781250000000002</v>
      </c>
      <c r="E1744" s="2">
        <f>_xlfn.XLOOKUP(A1744,Cleaning!$A:$A,Cleaning!$E:$E,0,0)</f>
        <v>45767</v>
      </c>
      <c r="F1744" s="10" t="str">
        <f>_xlfn.XLOOKUP(A1744,Cleaning!$A:$A,Cleaning!$F:$F,0,0)</f>
        <v>Sunday</v>
      </c>
      <c r="G1744" t="str">
        <f>_xlfn.XLOOKUP(A1744,Cleaning!$A:$A,Cleaning!$G:$G,0,0)</f>
        <v>Lunch</v>
      </c>
      <c r="H1744" t="str">
        <f>_xlfn.XLOOKUP(A1744,Cleaning!$A:$A,Cleaning!$I:$I,0,0)</f>
        <v>Drive-Thru</v>
      </c>
      <c r="I1744" t="str">
        <f>_xlfn.XLOOKUP(A1744,Cleaning!$A:$A,Cleaning!$J:$J,0,0)</f>
        <v>Soft Drink (Medium)</v>
      </c>
      <c r="J1744" t="str">
        <f>_xlfn.XLOOKUP(A1744,Cleaning!$A:$A,Cleaning!$L:$L,0,0)</f>
        <v>Light Ice</v>
      </c>
      <c r="K1744" t="str">
        <f>_xlfn.XLOOKUP(A1744,Cleaning!$A:$A,Cleaning!$X:$X,0,0)</f>
        <v>MobilePay</v>
      </c>
      <c r="L1744" s="3">
        <f>_xlfn.XLOOKUP(A1744,Cleaning!$A:$A,Cleaning!$M:$M,0,0)</f>
        <v>3</v>
      </c>
      <c r="M1744" s="5">
        <f>_xlfn.XLOOKUP(A1744,Cleaning!$A:$A,Cleaning!$O:$O,0,0)</f>
        <v>1.75</v>
      </c>
      <c r="N1744" s="12">
        <f>_xlfn.XLOOKUP(A1744,Cleaning!$A:$A,Cleaning!$P:$P,0,0)</f>
        <v>5.25</v>
      </c>
      <c r="O1744">
        <f>_xlfn.XLOOKUP(A1744,Cleaning!$A:$A,Cleaning!$R:$R,0,0)</f>
        <v>0</v>
      </c>
      <c r="P1744">
        <f>_xlfn.XLOOKUP(A1744,Cleaning!$A:$A,Cleaning!$T:$T,0,0)</f>
        <v>0.37</v>
      </c>
      <c r="Q1744" s="5">
        <f>_xlfn.XLOOKUP(A1744,Cleaning!$A:$A,Cleaning!$V:$V,0,0)</f>
        <v>5.62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50C4-F4D7-4B4D-9417-95E2802763EA}">
  <sheetPr codeName="Sheet4"/>
  <dimension ref="A1:F19"/>
  <sheetViews>
    <sheetView tabSelected="1" workbookViewId="0">
      <selection activeCell="F18" sqref="F18"/>
    </sheetView>
  </sheetViews>
  <sheetFormatPr defaultRowHeight="14.4" x14ac:dyDescent="0.3"/>
  <cols>
    <col min="1" max="1" width="16.5546875" customWidth="1"/>
    <col min="2" max="2" width="23" customWidth="1"/>
    <col min="3" max="3" width="16.5546875" customWidth="1"/>
    <col min="4" max="4" width="23" customWidth="1"/>
    <col min="5" max="5" width="15.44140625" customWidth="1"/>
    <col min="6" max="6" width="14.88671875" customWidth="1"/>
    <col min="7" max="7" width="7" customWidth="1"/>
    <col min="8" max="8" width="12.5546875" bestFit="1" customWidth="1"/>
    <col min="9" max="9" width="14.88671875" bestFit="1" customWidth="1"/>
    <col min="10" max="10" width="7.88671875" bestFit="1" customWidth="1"/>
    <col min="11" max="15" width="7" bestFit="1" customWidth="1"/>
    <col min="16" max="16" width="12.5546875" bestFit="1" customWidth="1"/>
    <col min="17" max="17" width="19.77734375" bestFit="1" customWidth="1"/>
    <col min="18" max="30" width="7" bestFit="1" customWidth="1"/>
    <col min="31" max="31" width="7.88671875" bestFit="1" customWidth="1"/>
    <col min="32" max="32" width="7" bestFit="1" customWidth="1"/>
    <col min="33" max="33" width="7.88671875" bestFit="1" customWidth="1"/>
    <col min="34" max="37" width="7" bestFit="1" customWidth="1"/>
    <col min="38" max="38" width="7.88671875" bestFit="1" customWidth="1"/>
    <col min="39" max="41" width="7" bestFit="1" customWidth="1"/>
    <col min="42" max="43" width="7.88671875" bestFit="1" customWidth="1"/>
    <col min="44" max="72" width="7" bestFit="1" customWidth="1"/>
    <col min="73" max="74" width="7.88671875" bestFit="1" customWidth="1"/>
    <col min="75" max="81" width="7" bestFit="1" customWidth="1"/>
    <col min="82" max="82" width="7.88671875" bestFit="1" customWidth="1"/>
    <col min="83" max="86" width="7" bestFit="1" customWidth="1"/>
    <col min="87" max="87" width="7.88671875" bestFit="1" customWidth="1"/>
    <col min="88" max="88" width="7" bestFit="1" customWidth="1"/>
    <col min="89" max="89" width="7.88671875" bestFit="1" customWidth="1"/>
    <col min="90" max="93" width="7" bestFit="1" customWidth="1"/>
    <col min="94" max="94" width="7.88671875" bestFit="1" customWidth="1"/>
    <col min="95" max="97" width="7" bestFit="1" customWidth="1"/>
    <col min="98" max="99" width="7.88671875" bestFit="1" customWidth="1"/>
    <col min="100" max="106" width="7" bestFit="1" customWidth="1"/>
    <col min="107" max="107" width="7.88671875" bestFit="1" customWidth="1"/>
    <col min="108" max="110" width="7" bestFit="1" customWidth="1"/>
    <col min="111" max="111" width="7.88671875" bestFit="1" customWidth="1"/>
    <col min="112" max="112" width="7" bestFit="1" customWidth="1"/>
    <col min="113" max="113" width="7.88671875" bestFit="1" customWidth="1"/>
    <col min="114" max="114" width="7" bestFit="1" customWidth="1"/>
    <col min="115" max="116" width="7.88671875" bestFit="1" customWidth="1"/>
    <col min="117" max="125" width="7" bestFit="1" customWidth="1"/>
    <col min="126" max="126" width="7.88671875" bestFit="1" customWidth="1"/>
    <col min="127" max="128" width="7" bestFit="1" customWidth="1"/>
    <col min="129" max="129" width="7.88671875" bestFit="1" customWidth="1"/>
    <col min="130" max="147" width="7" bestFit="1" customWidth="1"/>
    <col min="148" max="148" width="7.88671875" bestFit="1" customWidth="1"/>
    <col min="149" max="156" width="7" bestFit="1" customWidth="1"/>
    <col min="157" max="157" width="7.88671875" bestFit="1" customWidth="1"/>
    <col min="158" max="162" width="7" bestFit="1" customWidth="1"/>
    <col min="163" max="163" width="7.88671875" bestFit="1" customWidth="1"/>
    <col min="164" max="170" width="7" bestFit="1" customWidth="1"/>
    <col min="171" max="171" width="7.88671875" bestFit="1" customWidth="1"/>
    <col min="172" max="175" width="7" bestFit="1" customWidth="1"/>
    <col min="176" max="176" width="7.88671875" bestFit="1" customWidth="1"/>
    <col min="177" max="177" width="7" bestFit="1" customWidth="1"/>
    <col min="178" max="179" width="7.88671875" bestFit="1" customWidth="1"/>
    <col min="180" max="180" width="7" bestFit="1" customWidth="1"/>
    <col min="181" max="181" width="7.88671875" bestFit="1" customWidth="1"/>
    <col min="182" max="193" width="7" bestFit="1" customWidth="1"/>
    <col min="194" max="194" width="7.88671875" bestFit="1" customWidth="1"/>
    <col min="195" max="203" width="7" bestFit="1" customWidth="1"/>
    <col min="204" max="204" width="7.88671875" bestFit="1" customWidth="1"/>
    <col min="205" max="207" width="7" bestFit="1" customWidth="1"/>
    <col min="208" max="208" width="7.88671875" bestFit="1" customWidth="1"/>
    <col min="209" max="210" width="7" bestFit="1" customWidth="1"/>
    <col min="211" max="211" width="7.88671875" bestFit="1" customWidth="1"/>
    <col min="212" max="218" width="7" bestFit="1" customWidth="1"/>
    <col min="219" max="219" width="7.88671875" bestFit="1" customWidth="1"/>
    <col min="220" max="223" width="7" bestFit="1" customWidth="1"/>
    <col min="224" max="224" width="7.88671875" bestFit="1" customWidth="1"/>
    <col min="225" max="226" width="7" bestFit="1" customWidth="1"/>
    <col min="227" max="227" width="7.88671875" bestFit="1" customWidth="1"/>
    <col min="228" max="228" width="7" bestFit="1" customWidth="1"/>
    <col min="229" max="229" width="7.88671875" bestFit="1" customWidth="1"/>
    <col min="230" max="232" width="7" bestFit="1" customWidth="1"/>
    <col min="233" max="234" width="7.88671875" bestFit="1" customWidth="1"/>
    <col min="235" max="243" width="7" bestFit="1" customWidth="1"/>
    <col min="244" max="244" width="7.88671875" bestFit="1" customWidth="1"/>
    <col min="245" max="250" width="7" bestFit="1" customWidth="1"/>
    <col min="251" max="251" width="7.88671875" bestFit="1" customWidth="1"/>
    <col min="252" max="252" width="7" bestFit="1" customWidth="1"/>
    <col min="253" max="253" width="7.88671875" bestFit="1" customWidth="1"/>
    <col min="254" max="258" width="7" bestFit="1" customWidth="1"/>
    <col min="259" max="259" width="7.88671875" bestFit="1" customWidth="1"/>
    <col min="260" max="265" width="7" bestFit="1" customWidth="1"/>
    <col min="266" max="266" width="7.88671875" bestFit="1" customWidth="1"/>
    <col min="267" max="276" width="7" bestFit="1" customWidth="1"/>
    <col min="277" max="277" width="7.88671875" bestFit="1" customWidth="1"/>
    <col min="278" max="287" width="7" bestFit="1" customWidth="1"/>
    <col min="288" max="288" width="7.88671875" bestFit="1" customWidth="1"/>
    <col min="289" max="291" width="7" bestFit="1" customWidth="1"/>
    <col min="292" max="292" width="7.88671875" bestFit="1" customWidth="1"/>
    <col min="293" max="293" width="7" bestFit="1" customWidth="1"/>
    <col min="294" max="294" width="7.88671875" bestFit="1" customWidth="1"/>
    <col min="295" max="295" width="7" bestFit="1" customWidth="1"/>
    <col min="296" max="296" width="7.88671875" bestFit="1" customWidth="1"/>
    <col min="297" max="313" width="7" bestFit="1" customWidth="1"/>
    <col min="314" max="314" width="7.88671875" bestFit="1" customWidth="1"/>
    <col min="315" max="318" width="7" bestFit="1" customWidth="1"/>
    <col min="319" max="319" width="7.88671875" bestFit="1" customWidth="1"/>
    <col min="320" max="328" width="7" bestFit="1" customWidth="1"/>
    <col min="329" max="329" width="7.88671875" bestFit="1" customWidth="1"/>
    <col min="330" max="333" width="7" bestFit="1" customWidth="1"/>
    <col min="334" max="334" width="7.88671875" bestFit="1" customWidth="1"/>
    <col min="335" max="342" width="7" bestFit="1" customWidth="1"/>
    <col min="343" max="344" width="7.88671875" bestFit="1" customWidth="1"/>
    <col min="345" max="347" width="7" bestFit="1" customWidth="1"/>
    <col min="348" max="348" width="7.88671875" bestFit="1" customWidth="1"/>
    <col min="349" max="352" width="7" bestFit="1" customWidth="1"/>
    <col min="353" max="353" width="7.88671875" bestFit="1" customWidth="1"/>
    <col min="354" max="377" width="7" bestFit="1" customWidth="1"/>
    <col min="378" max="378" width="7.88671875" bestFit="1" customWidth="1"/>
    <col min="379" max="379" width="7" bestFit="1" customWidth="1"/>
    <col min="380" max="380" width="7.88671875" bestFit="1" customWidth="1"/>
    <col min="381" max="388" width="7" bestFit="1" customWidth="1"/>
    <col min="389" max="389" width="7.88671875" bestFit="1" customWidth="1"/>
    <col min="390" max="393" width="7" bestFit="1" customWidth="1"/>
    <col min="394" max="394" width="7.88671875" bestFit="1" customWidth="1"/>
    <col min="395" max="395" width="7" bestFit="1" customWidth="1"/>
    <col min="396" max="396" width="7.88671875" bestFit="1" customWidth="1"/>
    <col min="397" max="400" width="7" bestFit="1" customWidth="1"/>
    <col min="401" max="401" width="7.88671875" bestFit="1" customWidth="1"/>
    <col min="402" max="406" width="7" bestFit="1" customWidth="1"/>
    <col min="407" max="407" width="7.88671875" bestFit="1" customWidth="1"/>
    <col min="408" max="409" width="7" bestFit="1" customWidth="1"/>
    <col min="410" max="410" width="7.88671875" bestFit="1" customWidth="1"/>
    <col min="411" max="411" width="7" bestFit="1" customWidth="1"/>
    <col min="412" max="412" width="7.88671875" bestFit="1" customWidth="1"/>
    <col min="413" max="415" width="7" bestFit="1" customWidth="1"/>
    <col min="416" max="416" width="7.88671875" bestFit="1" customWidth="1"/>
    <col min="417" max="421" width="7" bestFit="1" customWidth="1"/>
    <col min="422" max="424" width="7.88671875" bestFit="1" customWidth="1"/>
    <col min="425" max="426" width="7" bestFit="1" customWidth="1"/>
    <col min="427" max="427" width="7.88671875" bestFit="1" customWidth="1"/>
    <col min="428" max="435" width="7" bestFit="1" customWidth="1"/>
    <col min="436" max="436" width="7.88671875" bestFit="1" customWidth="1"/>
    <col min="437" max="439" width="7" bestFit="1" customWidth="1"/>
    <col min="440" max="440" width="7.88671875" bestFit="1" customWidth="1"/>
    <col min="441" max="446" width="7" bestFit="1" customWidth="1"/>
    <col min="447" max="447" width="7.88671875" bestFit="1" customWidth="1"/>
    <col min="448" max="453" width="7" bestFit="1" customWidth="1"/>
    <col min="454" max="454" width="7.88671875" bestFit="1" customWidth="1"/>
    <col min="455" max="457" width="7" bestFit="1" customWidth="1"/>
    <col min="458" max="458" width="7.88671875" bestFit="1" customWidth="1"/>
    <col min="459" max="459" width="7" bestFit="1" customWidth="1"/>
    <col min="460" max="460" width="7.88671875" bestFit="1" customWidth="1"/>
    <col min="461" max="463" width="7" bestFit="1" customWidth="1"/>
    <col min="464" max="464" width="7.88671875" bestFit="1" customWidth="1"/>
    <col min="465" max="467" width="7" bestFit="1" customWidth="1"/>
    <col min="468" max="468" width="7.88671875" bestFit="1" customWidth="1"/>
    <col min="469" max="469" width="7" bestFit="1" customWidth="1"/>
    <col min="470" max="471" width="7.88671875" bestFit="1" customWidth="1"/>
    <col min="472" max="477" width="7" bestFit="1" customWidth="1"/>
    <col min="478" max="478" width="7.88671875" bestFit="1" customWidth="1"/>
    <col min="479" max="481" width="7" bestFit="1" customWidth="1"/>
    <col min="482" max="482" width="7.88671875" bestFit="1" customWidth="1"/>
    <col min="483" max="486" width="7" bestFit="1" customWidth="1"/>
    <col min="487" max="487" width="7.88671875" bestFit="1" customWidth="1"/>
    <col min="488" max="489" width="7" bestFit="1" customWidth="1"/>
    <col min="490" max="491" width="7.88671875" bestFit="1" customWidth="1"/>
    <col min="492" max="493" width="7" bestFit="1" customWidth="1"/>
    <col min="494" max="494" width="7.88671875" bestFit="1" customWidth="1"/>
    <col min="495" max="501" width="7" bestFit="1" customWidth="1"/>
    <col min="502" max="502" width="7.88671875" bestFit="1" customWidth="1"/>
    <col min="503" max="514" width="7" bestFit="1" customWidth="1"/>
    <col min="515" max="515" width="7.88671875" bestFit="1" customWidth="1"/>
    <col min="516" max="519" width="7" bestFit="1" customWidth="1"/>
    <col min="520" max="520" width="7.88671875" bestFit="1" customWidth="1"/>
    <col min="521" max="522" width="7" bestFit="1" customWidth="1"/>
    <col min="523" max="523" width="7.88671875" bestFit="1" customWidth="1"/>
    <col min="524" max="531" width="7" bestFit="1" customWidth="1"/>
    <col min="532" max="532" width="7.88671875" bestFit="1" customWidth="1"/>
    <col min="533" max="537" width="7" bestFit="1" customWidth="1"/>
    <col min="538" max="538" width="7.88671875" bestFit="1" customWidth="1"/>
    <col min="539" max="541" width="7" bestFit="1" customWidth="1"/>
    <col min="542" max="542" width="7.88671875" bestFit="1" customWidth="1"/>
    <col min="543" max="556" width="7" bestFit="1" customWidth="1"/>
    <col min="557" max="557" width="7.88671875" bestFit="1" customWidth="1"/>
    <col min="558" max="562" width="7" bestFit="1" customWidth="1"/>
    <col min="563" max="564" width="7.88671875" bestFit="1" customWidth="1"/>
    <col min="565" max="565" width="7" bestFit="1" customWidth="1"/>
    <col min="566" max="566" width="7.88671875" bestFit="1" customWidth="1"/>
    <col min="567" max="572" width="7" bestFit="1" customWidth="1"/>
    <col min="573" max="573" width="7.88671875" bestFit="1" customWidth="1"/>
    <col min="574" max="579" width="7" bestFit="1" customWidth="1"/>
    <col min="580" max="580" width="7.88671875" bestFit="1" customWidth="1"/>
    <col min="581" max="583" width="7" bestFit="1" customWidth="1"/>
    <col min="584" max="584" width="7.88671875" bestFit="1" customWidth="1"/>
    <col min="585" max="590" width="7" bestFit="1" customWidth="1"/>
    <col min="591" max="591" width="7.88671875" bestFit="1" customWidth="1"/>
    <col min="592" max="596" width="7" bestFit="1" customWidth="1"/>
    <col min="597" max="597" width="7.88671875" bestFit="1" customWidth="1"/>
    <col min="598" max="605" width="7" bestFit="1" customWidth="1"/>
    <col min="606" max="606" width="7.88671875" bestFit="1" customWidth="1"/>
    <col min="607" max="615" width="7" bestFit="1" customWidth="1"/>
    <col min="616" max="617" width="7.88671875" bestFit="1" customWidth="1"/>
    <col min="618" max="622" width="7" bestFit="1" customWidth="1"/>
    <col min="623" max="623" width="7.88671875" bestFit="1" customWidth="1"/>
    <col min="624" max="624" width="7" bestFit="1" customWidth="1"/>
    <col min="625" max="626" width="7.88671875" bestFit="1" customWidth="1"/>
    <col min="627" max="628" width="7" bestFit="1" customWidth="1"/>
    <col min="629" max="629" width="7.88671875" bestFit="1" customWidth="1"/>
    <col min="630" max="640" width="7" bestFit="1" customWidth="1"/>
    <col min="641" max="641" width="7.88671875" bestFit="1" customWidth="1"/>
    <col min="642" max="647" width="7" bestFit="1" customWidth="1"/>
    <col min="648" max="648" width="7.88671875" bestFit="1" customWidth="1"/>
    <col min="649" max="650" width="7" bestFit="1" customWidth="1"/>
    <col min="651" max="651" width="7.88671875" bestFit="1" customWidth="1"/>
    <col min="652" max="652" width="7" bestFit="1" customWidth="1"/>
    <col min="653" max="653" width="7.88671875" bestFit="1" customWidth="1"/>
    <col min="654" max="655" width="7" bestFit="1" customWidth="1"/>
    <col min="656" max="656" width="7.88671875" bestFit="1" customWidth="1"/>
    <col min="657" max="660" width="7" bestFit="1" customWidth="1"/>
    <col min="661" max="661" width="7.88671875" bestFit="1" customWidth="1"/>
    <col min="662" max="667" width="7" bestFit="1" customWidth="1"/>
    <col min="668" max="668" width="7.88671875" bestFit="1" customWidth="1"/>
    <col min="669" max="670" width="7" bestFit="1" customWidth="1"/>
    <col min="671" max="671" width="7.88671875" bestFit="1" customWidth="1"/>
    <col min="672" max="674" width="7" bestFit="1" customWidth="1"/>
    <col min="675" max="675" width="7.88671875" bestFit="1" customWidth="1"/>
    <col min="676" max="679" width="7" bestFit="1" customWidth="1"/>
    <col min="680" max="680" width="7.88671875" bestFit="1" customWidth="1"/>
    <col min="681" max="684" width="7" bestFit="1" customWidth="1"/>
    <col min="685" max="686" width="7.88671875" bestFit="1" customWidth="1"/>
    <col min="687" max="691" width="7" bestFit="1" customWidth="1"/>
    <col min="692" max="693" width="7.88671875" bestFit="1" customWidth="1"/>
    <col min="694" max="699" width="7" bestFit="1" customWidth="1"/>
    <col min="700" max="700" width="7.88671875" bestFit="1" customWidth="1"/>
    <col min="701" max="711" width="7" bestFit="1" customWidth="1"/>
    <col min="712" max="712" width="7.88671875" bestFit="1" customWidth="1"/>
    <col min="713" max="719" width="7" bestFit="1" customWidth="1"/>
    <col min="720" max="720" width="7.88671875" bestFit="1" customWidth="1"/>
    <col min="721" max="728" width="7" bestFit="1" customWidth="1"/>
    <col min="729" max="730" width="7.88671875" bestFit="1" customWidth="1"/>
    <col min="731" max="733" width="7" bestFit="1" customWidth="1"/>
    <col min="734" max="735" width="7.88671875" bestFit="1" customWidth="1"/>
    <col min="736" max="742" width="7" bestFit="1" customWidth="1"/>
    <col min="743" max="743" width="7.88671875" bestFit="1" customWidth="1"/>
    <col min="744" max="748" width="7" bestFit="1" customWidth="1"/>
    <col min="749" max="749" width="7.88671875" bestFit="1" customWidth="1"/>
    <col min="750" max="756" width="7" bestFit="1" customWidth="1"/>
    <col min="757" max="757" width="7.88671875" bestFit="1" customWidth="1"/>
    <col min="758" max="767" width="7" bestFit="1" customWidth="1"/>
    <col min="768" max="768" width="7.88671875" bestFit="1" customWidth="1"/>
    <col min="769" max="774" width="7" bestFit="1" customWidth="1"/>
    <col min="775" max="776" width="7.88671875" bestFit="1" customWidth="1"/>
    <col min="777" max="785" width="7" bestFit="1" customWidth="1"/>
    <col min="786" max="786" width="7.88671875" bestFit="1" customWidth="1"/>
    <col min="787" max="792" width="7" bestFit="1" customWidth="1"/>
    <col min="793" max="793" width="7.88671875" bestFit="1" customWidth="1"/>
    <col min="794" max="795" width="7" bestFit="1" customWidth="1"/>
    <col min="796" max="796" width="7.88671875" bestFit="1" customWidth="1"/>
    <col min="797" max="808" width="7" bestFit="1" customWidth="1"/>
    <col min="809" max="809" width="7.88671875" bestFit="1" customWidth="1"/>
    <col min="810" max="814" width="7" bestFit="1" customWidth="1"/>
    <col min="815" max="815" width="7.88671875" bestFit="1" customWidth="1"/>
    <col min="816" max="821" width="7" bestFit="1" customWidth="1"/>
    <col min="822" max="822" width="7.88671875" bestFit="1" customWidth="1"/>
    <col min="823" max="825" width="7" bestFit="1" customWidth="1"/>
    <col min="826" max="827" width="7.88671875" bestFit="1" customWidth="1"/>
    <col min="828" max="832" width="7" bestFit="1" customWidth="1"/>
    <col min="833" max="833" width="7.88671875" bestFit="1" customWidth="1"/>
    <col min="834" max="834" width="7" bestFit="1" customWidth="1"/>
    <col min="835" max="835" width="7.88671875" bestFit="1" customWidth="1"/>
    <col min="836" max="842" width="7" bestFit="1" customWidth="1"/>
    <col min="843" max="845" width="7.88671875" bestFit="1" customWidth="1"/>
    <col min="846" max="847" width="7" bestFit="1" customWidth="1"/>
    <col min="848" max="848" width="7.88671875" bestFit="1" customWidth="1"/>
    <col min="849" max="850" width="7" bestFit="1" customWidth="1"/>
    <col min="851" max="851" width="7.88671875" bestFit="1" customWidth="1"/>
    <col min="852" max="852" width="7" bestFit="1" customWidth="1"/>
    <col min="853" max="853" width="7.88671875" bestFit="1" customWidth="1"/>
    <col min="854" max="854" width="7" bestFit="1" customWidth="1"/>
    <col min="855" max="855" width="7.88671875" bestFit="1" customWidth="1"/>
    <col min="856" max="870" width="7" bestFit="1" customWidth="1"/>
    <col min="871" max="871" width="7.88671875" bestFit="1" customWidth="1"/>
    <col min="872" max="887" width="7" bestFit="1" customWidth="1"/>
    <col min="888" max="890" width="7.88671875" bestFit="1" customWidth="1"/>
    <col min="891" max="891" width="7" bestFit="1" customWidth="1"/>
    <col min="892" max="892" width="7.88671875" bestFit="1" customWidth="1"/>
    <col min="893" max="894" width="7" bestFit="1" customWidth="1"/>
    <col min="895" max="896" width="7.88671875" bestFit="1" customWidth="1"/>
    <col min="897" max="901" width="7" bestFit="1" customWidth="1"/>
    <col min="902" max="903" width="7.88671875" bestFit="1" customWidth="1"/>
    <col min="904" max="904" width="7" bestFit="1" customWidth="1"/>
    <col min="905" max="907" width="7.88671875" bestFit="1" customWidth="1"/>
    <col min="908" max="914" width="7" bestFit="1" customWidth="1"/>
    <col min="915" max="915" width="7.88671875" bestFit="1" customWidth="1"/>
    <col min="916" max="932" width="7" bestFit="1" customWidth="1"/>
    <col min="933" max="933" width="7.88671875" bestFit="1" customWidth="1"/>
    <col min="934" max="937" width="7" bestFit="1" customWidth="1"/>
    <col min="938" max="938" width="7.88671875" bestFit="1" customWidth="1"/>
    <col min="939" max="942" width="7" bestFit="1" customWidth="1"/>
    <col min="943" max="943" width="7.88671875" bestFit="1" customWidth="1"/>
    <col min="944" max="944" width="7" bestFit="1" customWidth="1"/>
    <col min="945" max="945" width="7.88671875" bestFit="1" customWidth="1"/>
    <col min="946" max="950" width="7" bestFit="1" customWidth="1"/>
    <col min="951" max="951" width="7.88671875" bestFit="1" customWidth="1"/>
    <col min="952" max="957" width="7" bestFit="1" customWidth="1"/>
    <col min="958" max="958" width="7.88671875" bestFit="1" customWidth="1"/>
    <col min="959" max="961" width="7" bestFit="1" customWidth="1"/>
    <col min="962" max="963" width="7.88671875" bestFit="1" customWidth="1"/>
    <col min="964" max="973" width="7" bestFit="1" customWidth="1"/>
    <col min="974" max="975" width="7.88671875" bestFit="1" customWidth="1"/>
    <col min="976" max="981" width="7" bestFit="1" customWidth="1"/>
    <col min="982" max="982" width="7.88671875" bestFit="1" customWidth="1"/>
    <col min="983" max="986" width="7" bestFit="1" customWidth="1"/>
    <col min="987" max="988" width="7.88671875" bestFit="1" customWidth="1"/>
    <col min="989" max="990" width="7" bestFit="1" customWidth="1"/>
    <col min="991" max="992" width="7.88671875" bestFit="1" customWidth="1"/>
    <col min="993" max="999" width="7" bestFit="1" customWidth="1"/>
    <col min="1000" max="1000" width="7.88671875" bestFit="1" customWidth="1"/>
    <col min="1001" max="1001" width="7" bestFit="1" customWidth="1"/>
    <col min="1002" max="1002" width="7.88671875" bestFit="1" customWidth="1"/>
    <col min="1003" max="1015" width="7" bestFit="1" customWidth="1"/>
    <col min="1016" max="1017" width="7.88671875" bestFit="1" customWidth="1"/>
    <col min="1018" max="1018" width="7" bestFit="1" customWidth="1"/>
    <col min="1019" max="1019" width="7.88671875" bestFit="1" customWidth="1"/>
    <col min="1020" max="1024" width="7" bestFit="1" customWidth="1"/>
    <col min="1025" max="1025" width="7.88671875" bestFit="1" customWidth="1"/>
    <col min="1026" max="1031" width="7" bestFit="1" customWidth="1"/>
    <col min="1032" max="1032" width="7.88671875" bestFit="1" customWidth="1"/>
    <col min="1033" max="1036" width="7" bestFit="1" customWidth="1"/>
    <col min="1037" max="1037" width="7.88671875" bestFit="1" customWidth="1"/>
    <col min="1038" max="1045" width="7" bestFit="1" customWidth="1"/>
    <col min="1046" max="1046" width="7.88671875" bestFit="1" customWidth="1"/>
    <col min="1047" max="1050" width="7" bestFit="1" customWidth="1"/>
    <col min="1051" max="1051" width="7.88671875" bestFit="1" customWidth="1"/>
    <col min="1052" max="1073" width="7" bestFit="1" customWidth="1"/>
    <col min="1074" max="1074" width="7.88671875" bestFit="1" customWidth="1"/>
    <col min="1075" max="1080" width="7" bestFit="1" customWidth="1"/>
    <col min="1081" max="1081" width="7.88671875" bestFit="1" customWidth="1"/>
    <col min="1082" max="1082" width="7" bestFit="1" customWidth="1"/>
    <col min="1083" max="1083" width="7.88671875" bestFit="1" customWidth="1"/>
    <col min="1084" max="1087" width="7" bestFit="1" customWidth="1"/>
    <col min="1088" max="1088" width="7.88671875" bestFit="1" customWidth="1"/>
    <col min="1089" max="1090" width="7" bestFit="1" customWidth="1"/>
    <col min="1091" max="1091" width="7.88671875" bestFit="1" customWidth="1"/>
    <col min="1092" max="1093" width="7" bestFit="1" customWidth="1"/>
    <col min="1094" max="1095" width="7.88671875" bestFit="1" customWidth="1"/>
    <col min="1096" max="1100" width="7" bestFit="1" customWidth="1"/>
    <col min="1101" max="1101" width="7.88671875" bestFit="1" customWidth="1"/>
    <col min="1102" max="1104" width="7" bestFit="1" customWidth="1"/>
    <col min="1105" max="1105" width="7.88671875" bestFit="1" customWidth="1"/>
    <col min="1106" max="1107" width="7" bestFit="1" customWidth="1"/>
    <col min="1108" max="1108" width="7.88671875" bestFit="1" customWidth="1"/>
    <col min="1109" max="1109" width="7" bestFit="1" customWidth="1"/>
    <col min="1110" max="1110" width="7.88671875" bestFit="1" customWidth="1"/>
    <col min="1111" max="1116" width="7" bestFit="1" customWidth="1"/>
    <col min="1117" max="1117" width="7.88671875" bestFit="1" customWidth="1"/>
    <col min="1118" max="1126" width="7" bestFit="1" customWidth="1"/>
    <col min="1127" max="1127" width="7.88671875" bestFit="1" customWidth="1"/>
    <col min="1128" max="1133" width="7" bestFit="1" customWidth="1"/>
    <col min="1134" max="1135" width="7.88671875" bestFit="1" customWidth="1"/>
    <col min="1136" max="1139" width="7" bestFit="1" customWidth="1"/>
    <col min="1140" max="1140" width="7.88671875" bestFit="1" customWidth="1"/>
    <col min="1141" max="1158" width="7" bestFit="1" customWidth="1"/>
    <col min="1159" max="1159" width="7.88671875" bestFit="1" customWidth="1"/>
    <col min="1160" max="1160" width="7" bestFit="1" customWidth="1"/>
    <col min="1161" max="1161" width="7.88671875" bestFit="1" customWidth="1"/>
    <col min="1162" max="1164" width="7" bestFit="1" customWidth="1"/>
    <col min="1165" max="1167" width="7.88671875" bestFit="1" customWidth="1"/>
    <col min="1168" max="1175" width="7" bestFit="1" customWidth="1"/>
    <col min="1176" max="1176" width="7.88671875" bestFit="1" customWidth="1"/>
    <col min="1177" max="1179" width="7" bestFit="1" customWidth="1"/>
    <col min="1180" max="1180" width="7.88671875" bestFit="1" customWidth="1"/>
    <col min="1181" max="1182" width="7" bestFit="1" customWidth="1"/>
    <col min="1183" max="1185" width="7.88671875" bestFit="1" customWidth="1"/>
    <col min="1186" max="1192" width="7" bestFit="1" customWidth="1"/>
    <col min="1193" max="1195" width="7.88671875" bestFit="1" customWidth="1"/>
    <col min="1196" max="1212" width="7" bestFit="1" customWidth="1"/>
    <col min="1213" max="1214" width="7.88671875" bestFit="1" customWidth="1"/>
    <col min="1215" max="1223" width="7" bestFit="1" customWidth="1"/>
    <col min="1224" max="1224" width="7.88671875" bestFit="1" customWidth="1"/>
    <col min="1225" max="1229" width="7" bestFit="1" customWidth="1"/>
    <col min="1230" max="1230" width="7.88671875" bestFit="1" customWidth="1"/>
    <col min="1231" max="1234" width="7" bestFit="1" customWidth="1"/>
    <col min="1235" max="1235" width="7.88671875" bestFit="1" customWidth="1"/>
    <col min="1236" max="1242" width="7" bestFit="1" customWidth="1"/>
    <col min="1243" max="1243" width="7.88671875" bestFit="1" customWidth="1"/>
    <col min="1244" max="1254" width="7" bestFit="1" customWidth="1"/>
    <col min="1255" max="1256" width="7.88671875" bestFit="1" customWidth="1"/>
    <col min="1257" max="1265" width="7" bestFit="1" customWidth="1"/>
    <col min="1266" max="1267" width="7.88671875" bestFit="1" customWidth="1"/>
    <col min="1268" max="1272" width="7" bestFit="1" customWidth="1"/>
    <col min="1273" max="1273" width="7.88671875" bestFit="1" customWidth="1"/>
    <col min="1274" max="1277" width="7" bestFit="1" customWidth="1"/>
    <col min="1278" max="1278" width="7.88671875" bestFit="1" customWidth="1"/>
    <col min="1279" max="1280" width="7" bestFit="1" customWidth="1"/>
    <col min="1281" max="1281" width="7.88671875" bestFit="1" customWidth="1"/>
    <col min="1282" max="1283" width="7" bestFit="1" customWidth="1"/>
    <col min="1284" max="1284" width="7.88671875" bestFit="1" customWidth="1"/>
    <col min="1285" max="1285" width="7" bestFit="1" customWidth="1"/>
    <col min="1286" max="1286" width="7.88671875" bestFit="1" customWidth="1"/>
    <col min="1287" max="1288" width="7" bestFit="1" customWidth="1"/>
    <col min="1289" max="1289" width="7.88671875" bestFit="1" customWidth="1"/>
    <col min="1290" max="1290" width="7" bestFit="1" customWidth="1"/>
    <col min="1291" max="1291" width="7.88671875" bestFit="1" customWidth="1"/>
    <col min="1292" max="1295" width="7" bestFit="1" customWidth="1"/>
    <col min="1296" max="1296" width="7.88671875" bestFit="1" customWidth="1"/>
    <col min="1297" max="1297" width="7" bestFit="1" customWidth="1"/>
    <col min="1298" max="1298" width="7.88671875" bestFit="1" customWidth="1"/>
    <col min="1299" max="1299" width="7" bestFit="1" customWidth="1"/>
    <col min="1300" max="1301" width="7.88671875" bestFit="1" customWidth="1"/>
    <col min="1302" max="1302" width="7" bestFit="1" customWidth="1"/>
    <col min="1303" max="1304" width="7.88671875" bestFit="1" customWidth="1"/>
    <col min="1305" max="1323" width="7" bestFit="1" customWidth="1"/>
    <col min="1324" max="1324" width="7.88671875" bestFit="1" customWidth="1"/>
    <col min="1325" max="1335" width="7" bestFit="1" customWidth="1"/>
    <col min="1336" max="1336" width="7.88671875" bestFit="1" customWidth="1"/>
    <col min="1337" max="1351" width="7" bestFit="1" customWidth="1"/>
    <col min="1352" max="1352" width="7.88671875" bestFit="1" customWidth="1"/>
    <col min="1353" max="1356" width="7" bestFit="1" customWidth="1"/>
    <col min="1357" max="1357" width="7.88671875" bestFit="1" customWidth="1"/>
    <col min="1358" max="1382" width="7" bestFit="1" customWidth="1"/>
    <col min="1383" max="1383" width="7.88671875" bestFit="1" customWidth="1"/>
    <col min="1384" max="1385" width="7" bestFit="1" customWidth="1"/>
    <col min="1386" max="1386" width="7.88671875" bestFit="1" customWidth="1"/>
    <col min="1387" max="1387" width="7" bestFit="1" customWidth="1"/>
    <col min="1388" max="1388" width="7.88671875" bestFit="1" customWidth="1"/>
    <col min="1389" max="1393" width="7" bestFit="1" customWidth="1"/>
    <col min="1394" max="1394" width="7.88671875" bestFit="1" customWidth="1"/>
    <col min="1395" max="1402" width="7" bestFit="1" customWidth="1"/>
    <col min="1403" max="1403" width="7.88671875" bestFit="1" customWidth="1"/>
    <col min="1404" max="1404" width="7" bestFit="1" customWidth="1"/>
    <col min="1405" max="1405" width="7.88671875" bestFit="1" customWidth="1"/>
    <col min="1406" max="1420" width="7" bestFit="1" customWidth="1"/>
    <col min="1421" max="1421" width="7.88671875" bestFit="1" customWidth="1"/>
    <col min="1422" max="1429" width="7" bestFit="1" customWidth="1"/>
    <col min="1430" max="1430" width="7.88671875" bestFit="1" customWidth="1"/>
    <col min="1431" max="1431" width="7" bestFit="1" customWidth="1"/>
    <col min="1432" max="1432" width="7.88671875" bestFit="1" customWidth="1"/>
    <col min="1433" max="1436" width="7" bestFit="1" customWidth="1"/>
    <col min="1437" max="1437" width="7.88671875" bestFit="1" customWidth="1"/>
    <col min="1438" max="1438" width="7" bestFit="1" customWidth="1"/>
    <col min="1439" max="1440" width="7.88671875" bestFit="1" customWidth="1"/>
    <col min="1441" max="1446" width="7" bestFit="1" customWidth="1"/>
    <col min="1447" max="1447" width="7.88671875" bestFit="1" customWidth="1"/>
    <col min="1448" max="1448" width="7" bestFit="1" customWidth="1"/>
    <col min="1449" max="1449" width="7.88671875" bestFit="1" customWidth="1"/>
    <col min="1450" max="1459" width="7" bestFit="1" customWidth="1"/>
    <col min="1460" max="1461" width="7.88671875" bestFit="1" customWidth="1"/>
    <col min="1462" max="1467" width="7" bestFit="1" customWidth="1"/>
    <col min="1468" max="1468" width="7.88671875" bestFit="1" customWidth="1"/>
    <col min="1469" max="1469" width="7" bestFit="1" customWidth="1"/>
    <col min="1470" max="1470" width="7.88671875" bestFit="1" customWidth="1"/>
    <col min="1471" max="1471" width="7" bestFit="1" customWidth="1"/>
    <col min="1472" max="1472" width="7.88671875" bestFit="1" customWidth="1"/>
    <col min="1473" max="1474" width="7" bestFit="1" customWidth="1"/>
    <col min="1475" max="1476" width="7.88671875" bestFit="1" customWidth="1"/>
    <col min="1477" max="1490" width="7" bestFit="1" customWidth="1"/>
    <col min="1491" max="1491" width="7.88671875" bestFit="1" customWidth="1"/>
    <col min="1492" max="1496" width="7" bestFit="1" customWidth="1"/>
    <col min="1497" max="1498" width="7.88671875" bestFit="1" customWidth="1"/>
    <col min="1499" max="1504" width="7" bestFit="1" customWidth="1"/>
    <col min="1505" max="1505" width="7.88671875" bestFit="1" customWidth="1"/>
    <col min="1506" max="1512" width="7" bestFit="1" customWidth="1"/>
    <col min="1513" max="1514" width="7.88671875" bestFit="1" customWidth="1"/>
    <col min="1515" max="1520" width="7" bestFit="1" customWidth="1"/>
    <col min="1521" max="1521" width="7.88671875" bestFit="1" customWidth="1"/>
    <col min="1522" max="1522" width="7" bestFit="1" customWidth="1"/>
    <col min="1523" max="1523" width="7.88671875" bestFit="1" customWidth="1"/>
    <col min="1524" max="1527" width="7" bestFit="1" customWidth="1"/>
    <col min="1528" max="1528" width="7.88671875" bestFit="1" customWidth="1"/>
    <col min="1529" max="1541" width="7" bestFit="1" customWidth="1"/>
    <col min="1542" max="1543" width="7.88671875" bestFit="1" customWidth="1"/>
    <col min="1544" max="1547" width="7" bestFit="1" customWidth="1"/>
    <col min="1548" max="1548" width="7.88671875" bestFit="1" customWidth="1"/>
    <col min="1549" max="1550" width="7" bestFit="1" customWidth="1"/>
    <col min="1551" max="1551" width="7.88671875" bestFit="1" customWidth="1"/>
    <col min="1552" max="1557" width="7" bestFit="1" customWidth="1"/>
    <col min="1558" max="1558" width="7.88671875" bestFit="1" customWidth="1"/>
    <col min="1559" max="1564" width="7" bestFit="1" customWidth="1"/>
    <col min="1565" max="1565" width="7.88671875" bestFit="1" customWidth="1"/>
    <col min="1566" max="1573" width="7" bestFit="1" customWidth="1"/>
    <col min="1574" max="1574" width="7.88671875" bestFit="1" customWidth="1"/>
    <col min="1575" max="1575" width="7" bestFit="1" customWidth="1"/>
    <col min="1576" max="1577" width="7.88671875" bestFit="1" customWidth="1"/>
    <col min="1578" max="1578" width="7" bestFit="1" customWidth="1"/>
    <col min="1579" max="1579" width="7.88671875" bestFit="1" customWidth="1"/>
    <col min="1580" max="1582" width="7" bestFit="1" customWidth="1"/>
    <col min="1583" max="1583" width="7.88671875" bestFit="1" customWidth="1"/>
    <col min="1584" max="1589" width="7" bestFit="1" customWidth="1"/>
    <col min="1590" max="1590" width="7.88671875" bestFit="1" customWidth="1"/>
    <col min="1591" max="1594" width="7" bestFit="1" customWidth="1"/>
    <col min="1595" max="1595" width="7.88671875" bestFit="1" customWidth="1"/>
    <col min="1596" max="1608" width="7" bestFit="1" customWidth="1"/>
    <col min="1609" max="1609" width="7.88671875" bestFit="1" customWidth="1"/>
    <col min="1610" max="1625" width="7" bestFit="1" customWidth="1"/>
    <col min="1626" max="1626" width="7.88671875" bestFit="1" customWidth="1"/>
    <col min="1627" max="1634" width="7" bestFit="1" customWidth="1"/>
    <col min="1635" max="1635" width="7.88671875" bestFit="1" customWidth="1"/>
    <col min="1636" max="1643" width="7" bestFit="1" customWidth="1"/>
    <col min="1644" max="1644" width="7.88671875" bestFit="1" customWidth="1"/>
    <col min="1645" max="1646" width="7" bestFit="1" customWidth="1"/>
    <col min="1647" max="1647" width="7.88671875" bestFit="1" customWidth="1"/>
    <col min="1648" max="1657" width="7" bestFit="1" customWidth="1"/>
    <col min="1658" max="1658" width="7.88671875" bestFit="1" customWidth="1"/>
    <col min="1659" max="1662" width="7" bestFit="1" customWidth="1"/>
    <col min="1663" max="1663" width="7.88671875" bestFit="1" customWidth="1"/>
    <col min="1664" max="1665" width="7" bestFit="1" customWidth="1"/>
    <col min="1666" max="1666" width="7.88671875" bestFit="1" customWidth="1"/>
    <col min="1667" max="1668" width="7" bestFit="1" customWidth="1"/>
    <col min="1669" max="1669" width="7.88671875" bestFit="1" customWidth="1"/>
    <col min="1670" max="1678" width="7" bestFit="1" customWidth="1"/>
    <col min="1679" max="1679" width="7.88671875" bestFit="1" customWidth="1"/>
    <col min="1680" max="1686" width="7" bestFit="1" customWidth="1"/>
    <col min="1687" max="1689" width="7.88671875" bestFit="1" customWidth="1"/>
    <col min="1690" max="1693" width="7" bestFit="1" customWidth="1"/>
    <col min="1694" max="1694" width="7.88671875" bestFit="1" customWidth="1"/>
    <col min="1695" max="1697" width="7" bestFit="1" customWidth="1"/>
    <col min="1698" max="1698" width="7.88671875" bestFit="1" customWidth="1"/>
    <col min="1699" max="1703" width="7" bestFit="1" customWidth="1"/>
    <col min="1704" max="1704" width="7.88671875" bestFit="1" customWidth="1"/>
    <col min="1705" max="1708" width="7" bestFit="1" customWidth="1"/>
    <col min="1709" max="1710" width="7.88671875" bestFit="1" customWidth="1"/>
    <col min="1711" max="1711" width="7" bestFit="1" customWidth="1"/>
    <col min="1712" max="1712" width="7.88671875" bestFit="1" customWidth="1"/>
    <col min="1713" max="1716" width="7" bestFit="1" customWidth="1"/>
    <col min="1717" max="1717" width="7.88671875" bestFit="1" customWidth="1"/>
    <col min="1718" max="1721" width="7" bestFit="1" customWidth="1"/>
    <col min="1722" max="1724" width="7.88671875" bestFit="1" customWidth="1"/>
    <col min="1725" max="1726" width="7" bestFit="1" customWidth="1"/>
    <col min="1727" max="1728" width="7.88671875" bestFit="1" customWidth="1"/>
    <col min="1729" max="1729" width="7" bestFit="1" customWidth="1"/>
    <col min="1730" max="1730" width="7.88671875" bestFit="1" customWidth="1"/>
    <col min="1731" max="1740" width="7" bestFit="1" customWidth="1"/>
    <col min="1741" max="1741" width="7.88671875" bestFit="1" customWidth="1"/>
    <col min="1742" max="1744" width="7" bestFit="1" customWidth="1"/>
    <col min="1745" max="1745" width="11.44140625" bestFit="1" customWidth="1"/>
  </cols>
  <sheetData>
    <row r="1" spans="1:6" x14ac:dyDescent="0.3">
      <c r="A1" s="18" t="s">
        <v>87</v>
      </c>
      <c r="B1" t="s">
        <v>114</v>
      </c>
      <c r="E1" s="18" t="s">
        <v>86</v>
      </c>
      <c r="F1" t="s">
        <v>117</v>
      </c>
    </row>
    <row r="2" spans="1:6" x14ac:dyDescent="0.3">
      <c r="E2" s="19" t="s">
        <v>29</v>
      </c>
      <c r="F2" s="3">
        <v>303</v>
      </c>
    </row>
    <row r="3" spans="1:6" x14ac:dyDescent="0.3">
      <c r="A3" t="s">
        <v>113</v>
      </c>
      <c r="B3" t="s">
        <v>112</v>
      </c>
      <c r="E3" s="19" t="s">
        <v>19</v>
      </c>
      <c r="F3" s="3">
        <v>662</v>
      </c>
    </row>
    <row r="4" spans="1:6" x14ac:dyDescent="0.3">
      <c r="A4">
        <v>1743</v>
      </c>
      <c r="B4" s="25">
        <v>11641.640000000005</v>
      </c>
      <c r="E4" s="19" t="s">
        <v>15</v>
      </c>
      <c r="F4" s="3">
        <v>641</v>
      </c>
    </row>
    <row r="5" spans="1:6" x14ac:dyDescent="0.3">
      <c r="E5" s="19" t="s">
        <v>22</v>
      </c>
      <c r="F5" s="3">
        <v>591</v>
      </c>
    </row>
    <row r="6" spans="1:6" x14ac:dyDescent="0.3">
      <c r="E6" s="19" t="s">
        <v>116</v>
      </c>
      <c r="F6" s="3">
        <v>17</v>
      </c>
    </row>
    <row r="7" spans="1:6" x14ac:dyDescent="0.3">
      <c r="A7" s="18" t="s">
        <v>89</v>
      </c>
      <c r="B7" t="s">
        <v>112</v>
      </c>
      <c r="C7" t="s">
        <v>113</v>
      </c>
      <c r="E7" s="19" t="s">
        <v>107</v>
      </c>
      <c r="F7" s="3">
        <v>2214</v>
      </c>
    </row>
    <row r="8" spans="1:6" x14ac:dyDescent="0.3">
      <c r="A8" s="26">
        <v>1</v>
      </c>
      <c r="B8" s="25">
        <v>7441.6399999999994</v>
      </c>
      <c r="C8">
        <v>1360</v>
      </c>
    </row>
    <row r="9" spans="1:6" x14ac:dyDescent="0.3">
      <c r="A9" s="26">
        <v>2</v>
      </c>
      <c r="B9" s="25">
        <v>3010.2299999999996</v>
      </c>
      <c r="C9">
        <v>304</v>
      </c>
    </row>
    <row r="10" spans="1:6" x14ac:dyDescent="0.3">
      <c r="A10" s="26">
        <v>3</v>
      </c>
      <c r="B10" s="25">
        <v>1050.7599999999995</v>
      </c>
      <c r="C10">
        <v>70</v>
      </c>
    </row>
    <row r="11" spans="1:6" x14ac:dyDescent="0.3">
      <c r="A11" s="26">
        <v>4</v>
      </c>
      <c r="B11" s="25">
        <v>139.01</v>
      </c>
      <c r="C11">
        <v>9</v>
      </c>
    </row>
    <row r="12" spans="1:6" x14ac:dyDescent="0.3">
      <c r="A12" s="26" t="s">
        <v>107</v>
      </c>
      <c r="B12" s="25">
        <v>11641.640000000007</v>
      </c>
      <c r="C12">
        <v>1743</v>
      </c>
    </row>
    <row r="15" spans="1:6" x14ac:dyDescent="0.3">
      <c r="A15" s="18" t="s">
        <v>94</v>
      </c>
      <c r="B15" t="s">
        <v>115</v>
      </c>
    </row>
    <row r="16" spans="1:6" x14ac:dyDescent="0.3">
      <c r="A16" s="19" t="s">
        <v>21</v>
      </c>
      <c r="B16" s="25">
        <v>6.938374875373877</v>
      </c>
    </row>
    <row r="17" spans="1:2" x14ac:dyDescent="0.3">
      <c r="A17" s="19" t="s">
        <v>17</v>
      </c>
      <c r="B17" s="25">
        <v>6.2048275862068936</v>
      </c>
    </row>
    <row r="18" spans="1:2" x14ac:dyDescent="0.3">
      <c r="A18" s="19" t="s">
        <v>62</v>
      </c>
      <c r="B18" s="25">
        <v>7.0902197802197779</v>
      </c>
    </row>
    <row r="19" spans="1:2" x14ac:dyDescent="0.3">
      <c r="A19" s="19" t="s">
        <v>31</v>
      </c>
      <c r="B19" s="25">
        <v>6.2427205882352919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qsr_pos_logs_Uncleaned</vt:lpstr>
      <vt:lpstr>Cleaning</vt:lpstr>
      <vt:lpstr>Cleaned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2026-02-08T11:56:37Z</dcterms:created>
  <dcterms:modified xsi:type="dcterms:W3CDTF">2026-03-06T09:41:45Z</dcterms:modified>
</cp:coreProperties>
</file>